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mc:AlternateContent xmlns:mc="http://schemas.openxmlformats.org/markup-compatibility/2006">
    <mc:Choice Requires="x15">
      <x15ac:absPath xmlns:x15ac="http://schemas.microsoft.com/office/spreadsheetml/2010/11/ac" url="https://poligraph.sharepoint.com/sites/unic.diretoriaestrategica/Documentos Compartilhados/09. Conteúdo e Criação/Criação/2025/Conteúdo/03_Março/"/>
    </mc:Choice>
  </mc:AlternateContent>
  <xr:revisionPtr revIDLastSave="0" documentId="8_{1441B599-4CE4-46AE-95AF-DFDE2E270BB7}" xr6:coauthVersionLast="47" xr6:coauthVersionMax="47" xr10:uidLastSave="{00000000-0000-0000-0000-000000000000}"/>
  <bookViews>
    <workbookView xWindow="-120" yWindow="-120" windowWidth="38640" windowHeight="15840" tabRatio="805" firstSheet="1" xr2:uid="{00000000-000D-0000-FFFF-FFFF00000000}"/>
  </bookViews>
  <sheets>
    <sheet name="ins" sheetId="1" r:id="rId1"/>
    <sheet name="sin" sheetId="2" r:id="rId2"/>
    <sheet name="cpe" sheetId="3" r:id="rId3"/>
    <sheet name="rel" sheetId="5" r:id="rId4"/>
    <sheet name="das" sheetId="6" r:id="rId5"/>
    <sheet name="comp" sheetId="7" r:id="rId6"/>
    <sheet name="sob" sheetId="8" r:id="rId7"/>
    <sheet name="Tabela Sinapi 2025 (Não mexa)" sheetId="9" state="hidden" r:id="rId8"/>
  </sheets>
  <definedNames>
    <definedName name="__xlfn_CONCAT">NA()</definedName>
    <definedName name="__xlfn_IFERROR">NA()</definedName>
    <definedName name="__xlfn_SUMIFS">NA()</definedName>
    <definedName name="_xlnm._FilterDatabase" localSheetId="5" hidden="1">comp!$C$3:$L$8868</definedName>
    <definedName name="Excel_BuiltIn__FilterDatabase" localSheetId="5">comp!$C$3:$L$1147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2" l="1"/>
  <c r="K17" i="2"/>
  <c r="E17" i="2"/>
  <c r="J12" i="2"/>
  <c r="J11" i="2"/>
  <c r="K7114" i="7"/>
  <c r="K7113" i="7"/>
  <c r="K7112" i="7"/>
  <c r="K7111" i="7"/>
  <c r="K7110" i="7"/>
  <c r="K7109" i="7"/>
  <c r="K7108" i="7"/>
  <c r="K7107" i="7"/>
  <c r="K7106" i="7"/>
  <c r="K7105" i="7"/>
  <c r="K7104" i="7"/>
  <c r="K7103" i="7"/>
  <c r="K7102" i="7"/>
  <c r="K7101" i="7"/>
  <c r="K7100" i="7"/>
  <c r="K7099" i="7"/>
  <c r="K7098" i="7"/>
  <c r="K7097" i="7"/>
  <c r="K7096" i="7"/>
  <c r="K7095" i="7"/>
  <c r="K7094" i="7"/>
  <c r="K7093" i="7"/>
  <c r="K7092" i="7"/>
  <c r="K7091" i="7"/>
  <c r="K7090" i="7"/>
  <c r="K7089" i="7"/>
  <c r="K7088" i="7"/>
  <c r="K7087" i="7"/>
  <c r="K7086" i="7"/>
  <c r="K7085" i="7"/>
  <c r="K7084" i="7"/>
  <c r="K7083" i="7"/>
  <c r="K7082" i="7"/>
  <c r="K7081" i="7"/>
  <c r="K7080" i="7"/>
  <c r="K7079" i="7"/>
  <c r="K7078" i="7"/>
  <c r="K7077" i="7"/>
  <c r="K7076" i="7"/>
  <c r="K7075" i="7"/>
  <c r="K7074" i="7"/>
  <c r="K7073" i="7"/>
  <c r="K7072" i="7"/>
  <c r="K7071" i="7"/>
  <c r="K7070" i="7"/>
  <c r="K7069" i="7"/>
  <c r="K7068" i="7"/>
  <c r="K7067" i="7"/>
  <c r="K7066" i="7"/>
  <c r="K7065" i="7"/>
  <c r="K7064" i="7"/>
  <c r="K7063" i="7"/>
  <c r="K7062" i="7"/>
  <c r="K7061" i="7"/>
  <c r="K7060" i="7"/>
  <c r="K7059" i="7"/>
  <c r="K7058" i="7"/>
  <c r="K7057" i="7"/>
  <c r="K7056" i="7"/>
  <c r="K7055" i="7"/>
  <c r="K7054" i="7"/>
  <c r="K7053" i="7"/>
  <c r="K7052" i="7"/>
  <c r="K7051" i="7"/>
  <c r="K7050" i="7"/>
  <c r="K7049" i="7"/>
  <c r="K7048" i="7"/>
  <c r="K7047" i="7"/>
  <c r="K7046" i="7"/>
  <c r="K7045" i="7"/>
  <c r="K7044" i="7"/>
  <c r="K7043" i="7"/>
  <c r="K7042" i="7"/>
  <c r="K7041" i="7"/>
  <c r="K7040" i="7"/>
  <c r="K7039" i="7"/>
  <c r="K7038" i="7"/>
  <c r="K7037" i="7"/>
  <c r="K7036" i="7"/>
  <c r="K7035" i="7"/>
  <c r="K7034" i="7"/>
  <c r="K7033" i="7"/>
  <c r="K7032" i="7"/>
  <c r="K7031" i="7"/>
  <c r="K7030" i="7"/>
  <c r="K7029" i="7"/>
  <c r="K7028" i="7"/>
  <c r="K7027" i="7"/>
  <c r="K7026" i="7"/>
  <c r="K7025" i="7"/>
  <c r="K7024" i="7"/>
  <c r="K7023" i="7"/>
  <c r="K7022" i="7"/>
  <c r="K7021" i="7"/>
  <c r="K7020" i="7"/>
  <c r="K7019" i="7"/>
  <c r="K7018" i="7"/>
  <c r="K7017" i="7"/>
  <c r="K7016" i="7"/>
  <c r="K7015" i="7"/>
  <c r="K7014" i="7"/>
  <c r="K7013" i="7"/>
  <c r="K7012" i="7"/>
  <c r="K7011" i="7"/>
  <c r="K7010" i="7"/>
  <c r="K7009" i="7"/>
  <c r="K7008" i="7"/>
  <c r="K7007" i="7"/>
  <c r="K7006" i="7"/>
  <c r="K7005" i="7"/>
  <c r="K7004" i="7"/>
  <c r="K7003" i="7"/>
  <c r="K7002" i="7"/>
  <c r="K7001" i="7"/>
  <c r="K7000" i="7"/>
  <c r="K6999" i="7"/>
  <c r="K6998" i="7"/>
  <c r="K6997" i="7"/>
  <c r="K6996" i="7"/>
  <c r="K6995" i="7"/>
  <c r="K6994" i="7"/>
  <c r="K6993" i="7"/>
  <c r="K6992" i="7"/>
  <c r="K6991" i="7"/>
  <c r="K6990" i="7"/>
  <c r="K6989" i="7"/>
  <c r="K6988" i="7"/>
  <c r="K6987" i="7"/>
  <c r="K6986" i="7"/>
  <c r="K6985" i="7"/>
  <c r="K6984" i="7"/>
  <c r="K6983" i="7"/>
  <c r="K6982" i="7"/>
  <c r="K6981" i="7"/>
  <c r="K6980" i="7"/>
  <c r="K6979" i="7"/>
  <c r="K6978" i="7"/>
  <c r="K6977" i="7"/>
  <c r="K6976" i="7"/>
  <c r="K6975" i="7"/>
  <c r="K6974" i="7"/>
  <c r="K6973" i="7"/>
  <c r="K6972" i="7"/>
  <c r="K6971" i="7"/>
  <c r="K6970" i="7"/>
  <c r="K6969" i="7"/>
  <c r="K6968" i="7"/>
  <c r="K6967" i="7"/>
  <c r="K6966" i="7"/>
  <c r="K6965" i="7"/>
  <c r="K6964" i="7"/>
  <c r="K6963" i="7"/>
  <c r="K6962" i="7"/>
  <c r="K6961" i="7"/>
  <c r="K6960" i="7"/>
  <c r="K6959" i="7"/>
  <c r="K6958" i="7"/>
  <c r="K6957" i="7"/>
  <c r="K6956" i="7"/>
  <c r="K6955" i="7"/>
  <c r="K6954" i="7"/>
  <c r="K6953" i="7"/>
  <c r="K6952" i="7"/>
  <c r="K6951" i="7"/>
  <c r="K6950" i="7"/>
  <c r="K6949" i="7"/>
  <c r="K6948" i="7"/>
  <c r="K6947" i="7"/>
  <c r="K6946" i="7"/>
  <c r="K6945" i="7"/>
  <c r="K6944" i="7"/>
  <c r="K6943" i="7"/>
  <c r="K6942" i="7"/>
  <c r="K6941" i="7"/>
  <c r="K6940" i="7"/>
  <c r="K6939" i="7"/>
  <c r="K6938" i="7"/>
  <c r="K6937" i="7"/>
  <c r="K6936" i="7"/>
  <c r="K6935" i="7"/>
  <c r="K6934" i="7"/>
  <c r="K6933" i="7"/>
  <c r="K6932" i="7"/>
  <c r="K6931" i="7"/>
  <c r="K6930" i="7"/>
  <c r="K6929" i="7"/>
  <c r="K6928" i="7"/>
  <c r="K6927" i="7"/>
  <c r="K6926" i="7"/>
  <c r="K6925" i="7"/>
  <c r="K6924" i="7"/>
  <c r="K6923" i="7"/>
  <c r="K6922" i="7"/>
  <c r="K6921" i="7"/>
  <c r="K6920" i="7"/>
  <c r="K6919" i="7"/>
  <c r="K6918" i="7"/>
  <c r="K6917" i="7"/>
  <c r="K6916" i="7"/>
  <c r="K6915" i="7"/>
  <c r="K6914" i="7"/>
  <c r="K6913" i="7"/>
  <c r="K6912" i="7"/>
  <c r="K6911" i="7"/>
  <c r="K6910" i="7"/>
  <c r="K6909" i="7"/>
  <c r="K6908" i="7"/>
  <c r="K6907" i="7"/>
  <c r="K6906" i="7"/>
  <c r="K6905" i="7"/>
  <c r="K6904" i="7"/>
  <c r="K6903" i="7"/>
  <c r="K6902" i="7"/>
  <c r="K6901" i="7"/>
  <c r="K6900" i="7"/>
  <c r="K6899" i="7"/>
  <c r="K6898" i="7"/>
  <c r="K6897" i="7"/>
  <c r="K6896" i="7"/>
  <c r="K6895" i="7"/>
  <c r="K6894" i="7"/>
  <c r="K6893" i="7"/>
  <c r="K6892" i="7"/>
  <c r="K6891" i="7"/>
  <c r="K6890" i="7"/>
  <c r="K6889" i="7"/>
  <c r="K6888" i="7"/>
  <c r="K6887" i="7"/>
  <c r="K6886" i="7"/>
  <c r="K6885" i="7"/>
  <c r="K6884" i="7"/>
  <c r="K6883" i="7"/>
  <c r="K6882" i="7"/>
  <c r="K6881" i="7"/>
  <c r="K6880" i="7"/>
  <c r="K6879" i="7"/>
  <c r="K6878" i="7"/>
  <c r="K6877" i="7"/>
  <c r="K6876" i="7"/>
  <c r="K6875" i="7"/>
  <c r="K6874" i="7"/>
  <c r="K6873" i="7"/>
  <c r="K6872" i="7"/>
  <c r="K6871" i="7"/>
  <c r="K6870" i="7"/>
  <c r="K6869" i="7"/>
  <c r="K6868" i="7"/>
  <c r="K6867" i="7"/>
  <c r="K6866" i="7"/>
  <c r="K6865" i="7"/>
  <c r="K6864" i="7"/>
  <c r="K6863" i="7"/>
  <c r="K6862" i="7"/>
  <c r="K6861" i="7"/>
  <c r="K6860" i="7"/>
  <c r="K6859" i="7"/>
  <c r="K6858" i="7"/>
  <c r="K6857" i="7"/>
  <c r="K6856" i="7"/>
  <c r="K6855" i="7"/>
  <c r="K6854" i="7"/>
  <c r="K6853" i="7"/>
  <c r="K6852" i="7"/>
  <c r="K6851" i="7"/>
  <c r="K6850" i="7"/>
  <c r="K6849" i="7"/>
  <c r="K6848" i="7"/>
  <c r="K6847" i="7"/>
  <c r="K6846" i="7"/>
  <c r="K6845" i="7"/>
  <c r="K6844" i="7"/>
  <c r="K6843" i="7"/>
  <c r="K6842" i="7"/>
  <c r="K6841" i="7"/>
  <c r="K6840" i="7"/>
  <c r="K6839" i="7"/>
  <c r="K6838" i="7"/>
  <c r="K6837" i="7"/>
  <c r="K6836" i="7"/>
  <c r="K6835" i="7"/>
  <c r="K6834" i="7"/>
  <c r="K6833" i="7"/>
  <c r="K6832" i="7"/>
  <c r="K6831" i="7"/>
  <c r="K6830" i="7"/>
  <c r="K6829" i="7"/>
  <c r="K6828" i="7"/>
  <c r="K6827" i="7"/>
  <c r="K6826" i="7"/>
  <c r="K6825" i="7"/>
  <c r="K6824" i="7"/>
  <c r="K6823" i="7"/>
  <c r="K6822" i="7"/>
  <c r="K6821" i="7"/>
  <c r="K6820" i="7"/>
  <c r="K6819" i="7"/>
  <c r="K6818" i="7"/>
  <c r="K6817" i="7"/>
  <c r="K6816" i="7"/>
  <c r="K6815" i="7"/>
  <c r="K6814" i="7"/>
  <c r="K6813" i="7"/>
  <c r="K6812" i="7"/>
  <c r="K6811" i="7"/>
  <c r="K6810" i="7"/>
  <c r="K6809" i="7"/>
  <c r="K6808" i="7"/>
  <c r="K6807" i="7"/>
  <c r="K6806" i="7"/>
  <c r="K6805" i="7"/>
  <c r="K6804" i="7"/>
  <c r="K6803" i="7"/>
  <c r="K6802" i="7"/>
  <c r="K6801" i="7"/>
  <c r="K6800" i="7"/>
  <c r="K6799" i="7"/>
  <c r="K6798" i="7"/>
  <c r="K6797" i="7"/>
  <c r="K6796" i="7"/>
  <c r="K6795" i="7"/>
  <c r="K6794" i="7"/>
  <c r="K6793" i="7"/>
  <c r="K6792" i="7"/>
  <c r="K6791" i="7"/>
  <c r="K6790" i="7"/>
  <c r="K6789" i="7"/>
  <c r="K6788" i="7"/>
  <c r="K6787" i="7"/>
  <c r="K6786" i="7"/>
  <c r="K6785" i="7"/>
  <c r="K6784" i="7"/>
  <c r="K6783" i="7"/>
  <c r="K6782" i="7"/>
  <c r="K6781" i="7"/>
  <c r="K6780" i="7"/>
  <c r="K6779" i="7"/>
  <c r="K6778" i="7"/>
  <c r="K6777" i="7"/>
  <c r="K6776" i="7"/>
  <c r="K6775" i="7"/>
  <c r="K6774" i="7"/>
  <c r="K6773" i="7"/>
  <c r="K6772" i="7"/>
  <c r="K6771" i="7"/>
  <c r="K6770" i="7"/>
  <c r="K6769" i="7"/>
  <c r="K6768" i="7"/>
  <c r="K6767" i="7"/>
  <c r="K6766" i="7"/>
  <c r="K6765" i="7"/>
  <c r="K6764" i="7"/>
  <c r="K6763" i="7"/>
  <c r="K6762" i="7"/>
  <c r="K6761" i="7"/>
  <c r="K6760" i="7"/>
  <c r="K6759" i="7"/>
  <c r="K6758" i="7"/>
  <c r="K6757" i="7"/>
  <c r="K6756" i="7"/>
  <c r="K6755" i="7"/>
  <c r="K6754" i="7"/>
  <c r="K6753" i="7"/>
  <c r="K6752" i="7"/>
  <c r="K6751" i="7"/>
  <c r="K6750" i="7"/>
  <c r="K6749" i="7"/>
  <c r="K6748" i="7"/>
  <c r="K6747" i="7"/>
  <c r="K6746" i="7"/>
  <c r="K6745" i="7"/>
  <c r="K6744" i="7"/>
  <c r="K6743" i="7"/>
  <c r="K6742" i="7"/>
  <c r="K6741" i="7"/>
  <c r="K6740" i="7"/>
  <c r="K6739" i="7"/>
  <c r="K6738" i="7"/>
  <c r="K6737" i="7"/>
  <c r="K6736" i="7"/>
  <c r="K6735" i="7"/>
  <c r="K6734" i="7"/>
  <c r="K6733" i="7"/>
  <c r="K6732" i="7"/>
  <c r="K6731" i="7"/>
  <c r="K6730" i="7"/>
  <c r="K6729" i="7"/>
  <c r="K6728" i="7"/>
  <c r="K6727" i="7"/>
  <c r="K6726" i="7"/>
  <c r="K6725" i="7"/>
  <c r="K6724" i="7"/>
  <c r="K6723" i="7"/>
  <c r="K6722" i="7"/>
  <c r="K6721" i="7"/>
  <c r="K6720" i="7"/>
  <c r="K6719" i="7"/>
  <c r="K6718" i="7"/>
  <c r="K6717" i="7"/>
  <c r="K6716" i="7"/>
  <c r="K6715" i="7"/>
  <c r="K6714" i="7"/>
  <c r="K6713" i="7"/>
  <c r="K6712" i="7"/>
  <c r="K6711" i="7"/>
  <c r="K6710" i="7"/>
  <c r="K6709" i="7"/>
  <c r="K6708" i="7"/>
  <c r="K6707" i="7"/>
  <c r="K6706" i="7"/>
  <c r="K6705" i="7"/>
  <c r="K6704" i="7"/>
  <c r="K6703" i="7"/>
  <c r="K6702" i="7"/>
  <c r="K6701" i="7"/>
  <c r="K6700" i="7"/>
  <c r="K6699" i="7"/>
  <c r="K6698" i="7"/>
  <c r="K6697" i="7"/>
  <c r="K6696" i="7"/>
  <c r="K6695" i="7"/>
  <c r="K6694" i="7"/>
  <c r="K6693" i="7"/>
  <c r="K6692" i="7"/>
  <c r="K6691" i="7"/>
  <c r="K6690" i="7"/>
  <c r="K6689" i="7"/>
  <c r="K6688" i="7"/>
  <c r="K6687" i="7"/>
  <c r="K6686" i="7"/>
  <c r="K6685" i="7"/>
  <c r="K6684" i="7"/>
  <c r="K6683" i="7"/>
  <c r="K6682" i="7"/>
  <c r="K6681" i="7"/>
  <c r="K6680" i="7"/>
  <c r="K6679" i="7"/>
  <c r="K6678" i="7"/>
  <c r="K6677" i="7"/>
  <c r="K6676" i="7"/>
  <c r="K6675" i="7"/>
  <c r="K6674" i="7"/>
  <c r="K6673" i="7"/>
  <c r="K6672" i="7"/>
  <c r="K6671" i="7"/>
  <c r="K6670" i="7"/>
  <c r="K6669" i="7"/>
  <c r="K6668" i="7"/>
  <c r="K6667" i="7"/>
  <c r="K6666" i="7"/>
  <c r="K6665" i="7"/>
  <c r="K6664" i="7"/>
  <c r="K6663" i="7"/>
  <c r="K6662" i="7"/>
  <c r="K6661" i="7"/>
  <c r="K6660" i="7"/>
  <c r="K6659" i="7"/>
  <c r="K6658" i="7"/>
  <c r="K6657" i="7"/>
  <c r="K6656" i="7"/>
  <c r="K6655" i="7"/>
  <c r="K6654" i="7"/>
  <c r="K6653" i="7"/>
  <c r="K6652" i="7"/>
  <c r="K6651" i="7"/>
  <c r="K6650" i="7"/>
  <c r="K6649" i="7"/>
  <c r="K6648" i="7"/>
  <c r="K6647" i="7"/>
  <c r="K6646" i="7"/>
  <c r="K6645" i="7"/>
  <c r="K6644" i="7"/>
  <c r="K6643" i="7"/>
  <c r="K6642" i="7"/>
  <c r="K6641" i="7"/>
  <c r="K6640" i="7"/>
  <c r="K6639" i="7"/>
  <c r="K6638" i="7"/>
  <c r="K6637" i="7"/>
  <c r="K6636" i="7"/>
  <c r="K6635" i="7"/>
  <c r="K6634" i="7"/>
  <c r="K6633" i="7"/>
  <c r="K6632" i="7"/>
  <c r="K6631" i="7"/>
  <c r="K6630" i="7"/>
  <c r="K6629" i="7"/>
  <c r="K6628" i="7"/>
  <c r="K6627" i="7"/>
  <c r="K6626" i="7"/>
  <c r="K6625" i="7"/>
  <c r="K6624" i="7"/>
  <c r="K6623" i="7"/>
  <c r="K6622" i="7"/>
  <c r="K6621" i="7"/>
  <c r="K6620" i="7"/>
  <c r="K6619" i="7"/>
  <c r="K6618" i="7"/>
  <c r="K6617" i="7"/>
  <c r="K6616" i="7"/>
  <c r="K6615" i="7"/>
  <c r="K6614" i="7"/>
  <c r="K6613" i="7"/>
  <c r="K6612" i="7"/>
  <c r="K6611" i="7"/>
  <c r="K6610" i="7"/>
  <c r="K6609" i="7"/>
  <c r="K6608" i="7"/>
  <c r="K6607" i="7"/>
  <c r="K6606" i="7"/>
  <c r="K6605" i="7"/>
  <c r="K6604" i="7"/>
  <c r="K6603" i="7"/>
  <c r="K6602" i="7"/>
  <c r="K6601" i="7"/>
  <c r="K6600" i="7"/>
  <c r="K6599" i="7"/>
  <c r="K6598" i="7"/>
  <c r="K6597" i="7"/>
  <c r="K6596" i="7"/>
  <c r="K6595" i="7"/>
  <c r="K6594" i="7"/>
  <c r="K6593" i="7"/>
  <c r="K6592" i="7"/>
  <c r="K6591" i="7"/>
  <c r="K6590" i="7"/>
  <c r="K6589" i="7"/>
  <c r="K6588" i="7"/>
  <c r="K6587" i="7"/>
  <c r="K6586" i="7"/>
  <c r="K6585" i="7"/>
  <c r="K6584" i="7"/>
  <c r="K6583" i="7"/>
  <c r="K6582" i="7"/>
  <c r="K6581" i="7"/>
  <c r="K6580" i="7"/>
  <c r="K6579" i="7"/>
  <c r="K6578" i="7"/>
  <c r="K6577" i="7"/>
  <c r="K6576" i="7"/>
  <c r="K6575" i="7"/>
  <c r="K6574" i="7"/>
  <c r="K6573" i="7"/>
  <c r="K6572" i="7"/>
  <c r="K6571" i="7"/>
  <c r="K6570" i="7"/>
  <c r="K6569" i="7"/>
  <c r="K6568" i="7"/>
  <c r="K6567" i="7"/>
  <c r="K6566" i="7"/>
  <c r="K6565" i="7"/>
  <c r="K6564" i="7"/>
  <c r="K6563" i="7"/>
  <c r="K6562" i="7"/>
  <c r="K6561" i="7"/>
  <c r="K6560" i="7"/>
  <c r="K6559" i="7"/>
  <c r="K6558" i="7"/>
  <c r="K6557" i="7"/>
  <c r="K6556" i="7"/>
  <c r="K6555" i="7"/>
  <c r="K6554" i="7"/>
  <c r="K6553" i="7"/>
  <c r="K6552" i="7"/>
  <c r="K6551" i="7"/>
  <c r="K6550" i="7"/>
  <c r="K6549" i="7"/>
  <c r="K6548" i="7"/>
  <c r="K6547" i="7"/>
  <c r="K6546" i="7"/>
  <c r="K6545" i="7"/>
  <c r="K6544" i="7"/>
  <c r="K6543" i="7"/>
  <c r="K6542" i="7"/>
  <c r="K6541" i="7"/>
  <c r="K6540" i="7"/>
  <c r="K6539" i="7"/>
  <c r="K6538" i="7"/>
  <c r="K6537" i="7"/>
  <c r="K6536" i="7"/>
  <c r="K6535" i="7"/>
  <c r="K6534" i="7"/>
  <c r="K6533" i="7"/>
  <c r="K6532" i="7"/>
  <c r="K6531" i="7"/>
  <c r="K6530" i="7"/>
  <c r="K6529" i="7"/>
  <c r="K6528" i="7"/>
  <c r="K6527" i="7"/>
  <c r="K6526" i="7"/>
  <c r="K6525" i="7"/>
  <c r="K6524" i="7"/>
  <c r="K6523" i="7"/>
  <c r="K6522" i="7"/>
  <c r="K6521" i="7"/>
  <c r="K6520" i="7"/>
  <c r="K6519" i="7"/>
  <c r="K6518" i="7"/>
  <c r="K6517" i="7"/>
  <c r="K6516" i="7"/>
  <c r="K6515" i="7"/>
  <c r="K6514" i="7"/>
  <c r="K6513" i="7"/>
  <c r="K6512" i="7"/>
  <c r="K6511" i="7"/>
  <c r="K6510" i="7"/>
  <c r="K6509" i="7"/>
  <c r="K6508" i="7"/>
  <c r="K6507" i="7"/>
  <c r="K6506" i="7"/>
  <c r="K6505" i="7"/>
  <c r="K6504" i="7"/>
  <c r="K6503" i="7"/>
  <c r="K6502" i="7"/>
  <c r="K6501" i="7"/>
  <c r="K6500" i="7"/>
  <c r="K6499" i="7"/>
  <c r="K6498" i="7"/>
  <c r="K6497" i="7"/>
  <c r="K6496" i="7"/>
  <c r="K6495" i="7"/>
  <c r="K6494" i="7"/>
  <c r="K6493" i="7"/>
  <c r="K6492" i="7"/>
  <c r="K6491" i="7"/>
  <c r="K6490" i="7"/>
  <c r="K6489" i="7"/>
  <c r="K6488" i="7"/>
  <c r="K6487" i="7"/>
  <c r="K6486" i="7"/>
  <c r="K6485" i="7"/>
  <c r="K6484" i="7"/>
  <c r="K6483" i="7"/>
  <c r="K6482" i="7"/>
  <c r="K6481" i="7"/>
  <c r="K6480" i="7"/>
  <c r="K6479" i="7"/>
  <c r="K6478" i="7"/>
  <c r="K6477" i="7"/>
  <c r="K6476" i="7"/>
  <c r="K6475" i="7"/>
  <c r="K6474" i="7"/>
  <c r="K6473" i="7"/>
  <c r="K6472" i="7"/>
  <c r="K6471" i="7"/>
  <c r="K6470" i="7"/>
  <c r="K6469" i="7"/>
  <c r="K6468" i="7"/>
  <c r="K6467" i="7"/>
  <c r="K6466" i="7"/>
  <c r="K6465" i="7"/>
  <c r="K6464" i="7"/>
  <c r="K6463" i="7"/>
  <c r="K6462" i="7"/>
  <c r="K6461" i="7"/>
  <c r="K6460" i="7"/>
  <c r="K6459" i="7"/>
  <c r="K6458" i="7"/>
  <c r="K6457" i="7"/>
  <c r="K6456" i="7"/>
  <c r="K6455" i="7"/>
  <c r="K6454" i="7"/>
  <c r="K6453" i="7"/>
  <c r="K6452" i="7"/>
  <c r="K6451" i="7"/>
  <c r="K6450" i="7"/>
  <c r="K6449" i="7"/>
  <c r="K6448" i="7"/>
  <c r="K6447" i="7"/>
  <c r="K6446" i="7"/>
  <c r="K6445" i="7"/>
  <c r="K6444" i="7"/>
  <c r="K6443" i="7"/>
  <c r="K6442" i="7"/>
  <c r="K6441" i="7"/>
  <c r="K6440" i="7"/>
  <c r="K6439" i="7"/>
  <c r="K6438" i="7"/>
  <c r="K6437" i="7"/>
  <c r="K6436" i="7"/>
  <c r="K6435" i="7"/>
  <c r="K6434" i="7"/>
  <c r="K6433" i="7"/>
  <c r="K6432" i="7"/>
  <c r="K6431" i="7"/>
  <c r="K6430" i="7"/>
  <c r="K6429" i="7"/>
  <c r="K6428" i="7"/>
  <c r="K6427" i="7"/>
  <c r="K6426" i="7"/>
  <c r="K6425" i="7"/>
  <c r="K6424" i="7"/>
  <c r="K6423" i="7"/>
  <c r="K6422" i="7"/>
  <c r="K6421" i="7"/>
  <c r="K6420" i="7"/>
  <c r="K6419" i="7"/>
  <c r="K6418" i="7"/>
  <c r="K6417" i="7"/>
  <c r="K6416" i="7"/>
  <c r="K6415" i="7"/>
  <c r="K6414" i="7"/>
  <c r="K6413" i="7"/>
  <c r="K6412" i="7"/>
  <c r="K6411" i="7"/>
  <c r="K6410" i="7"/>
  <c r="K6409" i="7"/>
  <c r="K6408" i="7"/>
  <c r="K6407" i="7"/>
  <c r="K6406" i="7"/>
  <c r="K6405" i="7"/>
  <c r="K6404" i="7"/>
  <c r="K6403" i="7"/>
  <c r="K6402" i="7"/>
  <c r="K6401" i="7"/>
  <c r="K6400" i="7"/>
  <c r="K6399" i="7"/>
  <c r="K6398" i="7"/>
  <c r="K6397" i="7"/>
  <c r="K6396" i="7"/>
  <c r="K6395" i="7"/>
  <c r="K6394" i="7"/>
  <c r="K6393" i="7"/>
  <c r="K6392" i="7"/>
  <c r="K6391" i="7"/>
  <c r="K6390" i="7"/>
  <c r="K6389" i="7"/>
  <c r="K6388" i="7"/>
  <c r="K6387" i="7"/>
  <c r="K6386" i="7"/>
  <c r="K6385" i="7"/>
  <c r="K6384" i="7"/>
  <c r="K6383" i="7"/>
  <c r="K6382" i="7"/>
  <c r="K6381" i="7"/>
  <c r="K6380" i="7"/>
  <c r="K6379" i="7"/>
  <c r="K6378" i="7"/>
  <c r="K6377" i="7"/>
  <c r="K6376" i="7"/>
  <c r="K6375" i="7"/>
  <c r="K6374" i="7"/>
  <c r="K6373" i="7"/>
  <c r="K6372" i="7"/>
  <c r="K6371" i="7"/>
  <c r="K6370" i="7"/>
  <c r="K6369" i="7"/>
  <c r="K6368" i="7"/>
  <c r="K6367" i="7"/>
  <c r="K6366" i="7"/>
  <c r="K6365" i="7"/>
  <c r="K6364" i="7"/>
  <c r="K6363" i="7"/>
  <c r="K6362" i="7"/>
  <c r="K6361" i="7"/>
  <c r="K6360" i="7"/>
  <c r="K6359" i="7"/>
  <c r="K6358" i="7"/>
  <c r="K6357" i="7"/>
  <c r="K6356" i="7"/>
  <c r="K6355" i="7"/>
  <c r="K6354" i="7"/>
  <c r="K6353" i="7"/>
  <c r="K6352" i="7"/>
  <c r="K6351" i="7"/>
  <c r="K6350" i="7"/>
  <c r="K6349" i="7"/>
  <c r="K6348" i="7"/>
  <c r="K6347" i="7"/>
  <c r="K6346" i="7"/>
  <c r="K6345" i="7"/>
  <c r="K6344" i="7"/>
  <c r="K6343" i="7"/>
  <c r="K6342" i="7"/>
  <c r="K6341" i="7"/>
  <c r="K6340" i="7"/>
  <c r="K6339" i="7"/>
  <c r="K6338" i="7"/>
  <c r="K6337" i="7"/>
  <c r="K6336" i="7"/>
  <c r="K6335" i="7"/>
  <c r="K6334" i="7"/>
  <c r="K6333" i="7"/>
  <c r="K6332" i="7"/>
  <c r="K6331" i="7"/>
  <c r="K6330" i="7"/>
  <c r="K6329" i="7"/>
  <c r="K6328" i="7"/>
  <c r="K6327" i="7"/>
  <c r="K6326" i="7"/>
  <c r="K6325" i="7"/>
  <c r="K6324" i="7"/>
  <c r="K6323" i="7"/>
  <c r="K6322" i="7"/>
  <c r="K6321" i="7"/>
  <c r="K6320" i="7"/>
  <c r="K6319" i="7"/>
  <c r="K6318" i="7"/>
  <c r="K6317" i="7"/>
  <c r="K6316" i="7"/>
  <c r="K6315" i="7"/>
  <c r="K6314" i="7"/>
  <c r="K6313" i="7"/>
  <c r="K6312" i="7"/>
  <c r="K6311" i="7"/>
  <c r="K6310" i="7"/>
  <c r="K6309" i="7"/>
  <c r="K6308" i="7"/>
  <c r="K6307" i="7"/>
  <c r="K6306" i="7"/>
  <c r="K6305" i="7"/>
  <c r="K6304" i="7"/>
  <c r="K6303" i="7"/>
  <c r="K6302" i="7"/>
  <c r="K6301" i="7"/>
  <c r="K6300" i="7"/>
  <c r="K6299" i="7"/>
  <c r="K6298" i="7"/>
  <c r="K6297" i="7"/>
  <c r="K6296" i="7"/>
  <c r="K6295" i="7"/>
  <c r="K6294" i="7"/>
  <c r="K6293" i="7"/>
  <c r="K6292" i="7"/>
  <c r="K6291" i="7"/>
  <c r="K6290" i="7"/>
  <c r="K6289" i="7"/>
  <c r="K6288" i="7"/>
  <c r="K6287" i="7"/>
  <c r="K6286" i="7"/>
  <c r="K6285" i="7"/>
  <c r="K6284" i="7"/>
  <c r="K6283" i="7"/>
  <c r="K6282" i="7"/>
  <c r="K6281" i="7"/>
  <c r="K6280" i="7"/>
  <c r="K6279" i="7"/>
  <c r="K6278" i="7"/>
  <c r="K6277" i="7"/>
  <c r="K6276" i="7"/>
  <c r="K6275" i="7"/>
  <c r="K6274" i="7"/>
  <c r="K6273" i="7"/>
  <c r="K6272" i="7"/>
  <c r="K6271" i="7"/>
  <c r="K6270" i="7"/>
  <c r="K6269" i="7"/>
  <c r="K6268" i="7"/>
  <c r="K6267" i="7"/>
  <c r="K6266" i="7"/>
  <c r="K6265" i="7"/>
  <c r="K6264" i="7"/>
  <c r="K6263" i="7"/>
  <c r="K6262" i="7"/>
  <c r="K6261" i="7"/>
  <c r="K6260" i="7"/>
  <c r="K6259" i="7"/>
  <c r="K6258" i="7"/>
  <c r="K6257" i="7"/>
  <c r="K6256" i="7"/>
  <c r="K6255" i="7"/>
  <c r="K6254" i="7"/>
  <c r="K6253" i="7"/>
  <c r="K6252" i="7"/>
  <c r="K6251" i="7"/>
  <c r="K6250" i="7"/>
  <c r="K6249" i="7"/>
  <c r="K6248" i="7"/>
  <c r="K6247" i="7"/>
  <c r="K6246" i="7"/>
  <c r="K6245" i="7"/>
  <c r="K6244" i="7"/>
  <c r="K6243" i="7"/>
  <c r="K6242" i="7"/>
  <c r="K6241" i="7"/>
  <c r="K6240" i="7"/>
  <c r="K6239" i="7"/>
  <c r="K6238" i="7"/>
  <c r="K6237" i="7"/>
  <c r="K6236" i="7"/>
  <c r="K6235" i="7"/>
  <c r="K6234" i="7"/>
  <c r="K6233" i="7"/>
  <c r="K6232" i="7"/>
  <c r="K6231" i="7"/>
  <c r="K6230" i="7"/>
  <c r="K6229" i="7"/>
  <c r="K6228" i="7"/>
  <c r="K6227" i="7"/>
  <c r="K6226" i="7"/>
  <c r="K6225" i="7"/>
  <c r="K6224" i="7"/>
  <c r="K6223" i="7"/>
  <c r="K6222" i="7"/>
  <c r="K6221" i="7"/>
  <c r="K6220" i="7"/>
  <c r="K6219" i="7"/>
  <c r="K6218" i="7"/>
  <c r="K6217" i="7"/>
  <c r="K6216" i="7"/>
  <c r="K6215" i="7"/>
  <c r="K6214" i="7"/>
  <c r="K6213" i="7"/>
  <c r="K6212" i="7"/>
  <c r="K6211" i="7"/>
  <c r="K6210" i="7"/>
  <c r="K6209" i="7"/>
  <c r="K6208" i="7"/>
  <c r="K6207" i="7"/>
  <c r="K6206" i="7"/>
  <c r="K6205" i="7"/>
  <c r="K6204" i="7"/>
  <c r="K6203" i="7"/>
  <c r="K6202" i="7"/>
  <c r="K6201" i="7"/>
  <c r="K6200" i="7"/>
  <c r="K6199" i="7"/>
  <c r="K6198" i="7"/>
  <c r="K6197" i="7"/>
  <c r="K6196" i="7"/>
  <c r="K6195" i="7"/>
  <c r="K6194" i="7"/>
  <c r="K6193" i="7"/>
  <c r="K6192" i="7"/>
  <c r="K6191" i="7"/>
  <c r="K6190" i="7"/>
  <c r="K6189" i="7"/>
  <c r="K6188" i="7"/>
  <c r="K6187" i="7"/>
  <c r="K6186" i="7"/>
  <c r="K6185" i="7"/>
  <c r="K6184" i="7"/>
  <c r="K6183" i="7"/>
  <c r="K6182" i="7"/>
  <c r="K6181" i="7"/>
  <c r="K6180" i="7"/>
  <c r="K6179" i="7"/>
  <c r="K6178" i="7"/>
  <c r="K6177" i="7"/>
  <c r="K6176" i="7"/>
  <c r="K6175" i="7"/>
  <c r="K6174" i="7"/>
  <c r="K6173" i="7"/>
  <c r="K6172" i="7"/>
  <c r="K6171" i="7"/>
  <c r="K6170" i="7"/>
  <c r="K6169" i="7"/>
  <c r="K6168" i="7"/>
  <c r="K6167" i="7"/>
  <c r="K6166" i="7"/>
  <c r="K6165" i="7"/>
  <c r="K6164" i="7"/>
  <c r="K6163" i="7"/>
  <c r="K6162" i="7"/>
  <c r="K6161" i="7"/>
  <c r="K6160" i="7"/>
  <c r="K6159" i="7"/>
  <c r="K6158" i="7"/>
  <c r="K6157" i="7"/>
  <c r="K6156" i="7"/>
  <c r="K6155" i="7"/>
  <c r="K6154" i="7"/>
  <c r="K6153" i="7"/>
  <c r="K6152" i="7"/>
  <c r="K6151" i="7"/>
  <c r="K6150" i="7"/>
  <c r="K6149" i="7"/>
  <c r="K6148" i="7"/>
  <c r="K6147" i="7"/>
  <c r="K6146" i="7"/>
  <c r="K6145" i="7"/>
  <c r="K6144" i="7"/>
  <c r="K6143" i="7"/>
  <c r="K6142" i="7"/>
  <c r="K6141" i="7"/>
  <c r="K6140" i="7"/>
  <c r="K6139" i="7"/>
  <c r="K6138" i="7"/>
  <c r="K6137" i="7"/>
  <c r="K6136" i="7"/>
  <c r="K6135" i="7"/>
  <c r="K6134" i="7"/>
  <c r="K6133" i="7"/>
  <c r="K6132" i="7"/>
  <c r="K6131" i="7"/>
  <c r="K6130" i="7"/>
  <c r="K6129" i="7"/>
  <c r="K6128" i="7"/>
  <c r="K6127" i="7"/>
  <c r="K6126" i="7"/>
  <c r="K6125" i="7"/>
  <c r="K6124" i="7"/>
  <c r="K6123" i="7"/>
  <c r="K6122" i="7"/>
  <c r="K6121" i="7"/>
  <c r="K6120" i="7"/>
  <c r="K6119" i="7"/>
  <c r="K6118" i="7"/>
  <c r="K6117" i="7"/>
  <c r="K6116" i="7"/>
  <c r="K6115" i="7"/>
  <c r="K6114" i="7"/>
  <c r="K6113" i="7"/>
  <c r="K6112" i="7"/>
  <c r="K6111" i="7"/>
  <c r="K6110" i="7"/>
  <c r="K6109" i="7"/>
  <c r="K6108" i="7"/>
  <c r="K6107" i="7"/>
  <c r="K6106" i="7"/>
  <c r="K6105" i="7"/>
  <c r="K6104" i="7"/>
  <c r="K6103" i="7"/>
  <c r="K6102" i="7"/>
  <c r="K6101" i="7"/>
  <c r="K6100" i="7"/>
  <c r="K6099" i="7"/>
  <c r="K6098" i="7"/>
  <c r="K6097" i="7"/>
  <c r="K6096" i="7"/>
  <c r="K6095" i="7"/>
  <c r="K6094" i="7"/>
  <c r="K6093" i="7"/>
  <c r="K6092" i="7"/>
  <c r="K6091" i="7"/>
  <c r="K6090" i="7"/>
  <c r="K6089" i="7"/>
  <c r="K6088" i="7"/>
  <c r="K6087" i="7"/>
  <c r="K6086" i="7"/>
  <c r="K6085" i="7"/>
  <c r="K6084" i="7"/>
  <c r="K6083" i="7"/>
  <c r="K6082" i="7"/>
  <c r="K6081" i="7"/>
  <c r="K6080" i="7"/>
  <c r="K6079" i="7"/>
  <c r="K6078" i="7"/>
  <c r="K6077" i="7"/>
  <c r="K6076" i="7"/>
  <c r="K6075" i="7"/>
  <c r="K6074" i="7"/>
  <c r="K6073" i="7"/>
  <c r="K6072" i="7"/>
  <c r="K6071" i="7"/>
  <c r="K6070" i="7"/>
  <c r="K6069" i="7"/>
  <c r="K6068" i="7"/>
  <c r="K6067" i="7"/>
  <c r="K6066" i="7"/>
  <c r="K6065" i="7"/>
  <c r="K6064" i="7"/>
  <c r="K6063" i="7"/>
  <c r="K6062" i="7"/>
  <c r="K6061" i="7"/>
  <c r="K6060" i="7"/>
  <c r="K6059" i="7"/>
  <c r="K6058" i="7"/>
  <c r="K6057" i="7"/>
  <c r="K6056" i="7"/>
  <c r="K6055" i="7"/>
  <c r="K6054" i="7"/>
  <c r="K6053" i="7"/>
  <c r="K6052" i="7"/>
  <c r="K6051" i="7"/>
  <c r="K6050" i="7"/>
  <c r="K6049" i="7"/>
  <c r="K6048" i="7"/>
  <c r="K6047" i="7"/>
  <c r="K6046" i="7"/>
  <c r="K6045" i="7"/>
  <c r="K6044" i="7"/>
  <c r="K6043" i="7"/>
  <c r="K6042" i="7"/>
  <c r="K6041" i="7"/>
  <c r="K6040" i="7"/>
  <c r="K6039" i="7"/>
  <c r="K6038" i="7"/>
  <c r="K6037" i="7"/>
  <c r="K6036" i="7"/>
  <c r="K6035" i="7"/>
  <c r="K6034" i="7"/>
  <c r="K6033" i="7"/>
  <c r="K6032" i="7"/>
  <c r="K6031" i="7"/>
  <c r="K6030" i="7"/>
  <c r="K6029" i="7"/>
  <c r="K6028" i="7"/>
  <c r="K6027" i="7"/>
  <c r="K6026" i="7"/>
  <c r="K6025" i="7"/>
  <c r="K6024" i="7"/>
  <c r="K6023" i="7"/>
  <c r="K6022" i="7"/>
  <c r="K6021" i="7"/>
  <c r="K6020" i="7"/>
  <c r="K6019" i="7"/>
  <c r="K6018" i="7"/>
  <c r="K6017" i="7"/>
  <c r="K6016" i="7"/>
  <c r="K6015" i="7"/>
  <c r="K6014" i="7"/>
  <c r="K6013" i="7"/>
  <c r="K6012" i="7"/>
  <c r="K6011" i="7"/>
  <c r="K6010" i="7"/>
  <c r="K6009" i="7"/>
  <c r="K6008" i="7"/>
  <c r="K6007" i="7"/>
  <c r="K6006" i="7"/>
  <c r="K6005" i="7"/>
  <c r="K6004" i="7"/>
  <c r="K6003" i="7"/>
  <c r="K6002" i="7"/>
  <c r="K6001" i="7"/>
  <c r="K6000" i="7"/>
  <c r="K5999" i="7"/>
  <c r="K5998" i="7"/>
  <c r="K5997" i="7"/>
  <c r="K5996" i="7"/>
  <c r="K5995" i="7"/>
  <c r="K5994" i="7"/>
  <c r="K5993" i="7"/>
  <c r="K5992" i="7"/>
  <c r="K5991" i="7"/>
  <c r="K5990" i="7"/>
  <c r="K5989" i="7"/>
  <c r="K5988" i="7"/>
  <c r="K5987" i="7"/>
  <c r="K5986" i="7"/>
  <c r="K5985" i="7"/>
  <c r="K5984" i="7"/>
  <c r="K5983" i="7"/>
  <c r="K5982" i="7"/>
  <c r="K5981" i="7"/>
  <c r="K5980" i="7"/>
  <c r="K5979" i="7"/>
  <c r="K5978" i="7"/>
  <c r="K5977" i="7"/>
  <c r="K5976" i="7"/>
  <c r="K5975" i="7"/>
  <c r="K5974" i="7"/>
  <c r="K5973" i="7"/>
  <c r="K5972" i="7"/>
  <c r="K5971" i="7"/>
  <c r="K5970" i="7"/>
  <c r="K5969" i="7"/>
  <c r="K5968" i="7"/>
  <c r="K5967" i="7"/>
  <c r="K5966" i="7"/>
  <c r="K5965" i="7"/>
  <c r="K5964" i="7"/>
  <c r="K5963" i="7"/>
  <c r="K5962" i="7"/>
  <c r="K5961" i="7"/>
  <c r="K5960" i="7"/>
  <c r="K5959" i="7"/>
  <c r="K5958" i="7"/>
  <c r="K5957" i="7"/>
  <c r="K5956" i="7"/>
  <c r="K5955" i="7"/>
  <c r="K5954" i="7"/>
  <c r="K5953" i="7"/>
  <c r="K5952" i="7"/>
  <c r="K5951" i="7"/>
  <c r="K5950" i="7"/>
  <c r="K5949" i="7"/>
  <c r="K5948" i="7"/>
  <c r="K5947" i="7"/>
  <c r="K5946" i="7"/>
  <c r="K5945" i="7"/>
  <c r="K5944" i="7"/>
  <c r="K5943" i="7"/>
  <c r="K5942" i="7"/>
  <c r="K5941" i="7"/>
  <c r="K5940" i="7"/>
  <c r="K5939" i="7"/>
  <c r="K5938" i="7"/>
  <c r="K5937" i="7"/>
  <c r="K5936" i="7"/>
  <c r="K5935" i="7"/>
  <c r="K5934" i="7"/>
  <c r="K5933" i="7"/>
  <c r="K5932" i="7"/>
  <c r="K5931" i="7"/>
  <c r="K5930" i="7"/>
  <c r="K5929" i="7"/>
  <c r="K5928" i="7"/>
  <c r="K5927" i="7"/>
  <c r="K5926" i="7"/>
  <c r="K5925" i="7"/>
  <c r="K5924" i="7"/>
  <c r="K5923" i="7"/>
  <c r="K5922" i="7"/>
  <c r="K5921" i="7"/>
  <c r="K5920" i="7"/>
  <c r="K5919" i="7"/>
  <c r="K5918" i="7"/>
  <c r="K5917" i="7"/>
  <c r="K5916" i="7"/>
  <c r="K5915" i="7"/>
  <c r="K5914" i="7"/>
  <c r="K5913" i="7"/>
  <c r="K5912" i="7"/>
  <c r="K5911" i="7"/>
  <c r="K5910" i="7"/>
  <c r="K5909" i="7"/>
  <c r="K5908" i="7"/>
  <c r="K5907" i="7"/>
  <c r="K5906" i="7"/>
  <c r="K5905" i="7"/>
  <c r="K5904" i="7"/>
  <c r="K5903" i="7"/>
  <c r="K5902" i="7"/>
  <c r="K5901" i="7"/>
  <c r="K5900" i="7"/>
  <c r="K5899" i="7"/>
  <c r="K5898" i="7"/>
  <c r="K5897" i="7"/>
  <c r="K5896" i="7"/>
  <c r="K5895" i="7"/>
  <c r="K5894" i="7"/>
  <c r="K5893" i="7"/>
  <c r="K5892" i="7"/>
  <c r="K5891" i="7"/>
  <c r="K5890" i="7"/>
  <c r="K5889" i="7"/>
  <c r="K5888" i="7"/>
  <c r="K5887" i="7"/>
  <c r="K5886" i="7"/>
  <c r="K5885" i="7"/>
  <c r="K5884" i="7"/>
  <c r="K5883" i="7"/>
  <c r="K5882" i="7"/>
  <c r="K5881" i="7"/>
  <c r="K5880" i="7"/>
  <c r="K5879" i="7"/>
  <c r="K5878" i="7"/>
  <c r="K5877" i="7"/>
  <c r="K5876" i="7"/>
  <c r="K5875" i="7"/>
  <c r="K5874" i="7"/>
  <c r="K5873" i="7"/>
  <c r="K5872" i="7"/>
  <c r="K5871" i="7"/>
  <c r="K5870" i="7"/>
  <c r="K5869" i="7"/>
  <c r="K5868" i="7"/>
  <c r="K5867" i="7"/>
  <c r="K5866" i="7"/>
  <c r="K5865" i="7"/>
  <c r="K5864" i="7"/>
  <c r="K5863" i="7"/>
  <c r="K5862" i="7"/>
  <c r="K5861" i="7"/>
  <c r="K5860" i="7"/>
  <c r="K5859" i="7"/>
  <c r="K5858" i="7"/>
  <c r="K5857" i="7"/>
  <c r="K5856" i="7"/>
  <c r="K5855" i="7"/>
  <c r="K5854" i="7"/>
  <c r="K5853" i="7"/>
  <c r="K5852" i="7"/>
  <c r="K5851" i="7"/>
  <c r="K5850" i="7"/>
  <c r="K5849" i="7"/>
  <c r="K5848" i="7"/>
  <c r="K5847" i="7"/>
  <c r="K5846" i="7"/>
  <c r="K5845" i="7"/>
  <c r="K5844" i="7"/>
  <c r="K5843" i="7"/>
  <c r="K5842" i="7"/>
  <c r="K5841" i="7"/>
  <c r="K5840" i="7"/>
  <c r="K5839" i="7"/>
  <c r="K5838" i="7"/>
  <c r="K5837" i="7"/>
  <c r="K5836" i="7"/>
  <c r="K5835" i="7"/>
  <c r="K5834" i="7"/>
  <c r="K5833" i="7"/>
  <c r="K5832" i="7"/>
  <c r="K5831" i="7"/>
  <c r="K5830" i="7"/>
  <c r="K5829" i="7"/>
  <c r="K5828" i="7"/>
  <c r="K5827" i="7"/>
  <c r="K5826" i="7"/>
  <c r="K5825" i="7"/>
  <c r="K5824" i="7"/>
  <c r="K5823" i="7"/>
  <c r="K5822" i="7"/>
  <c r="K5821" i="7"/>
  <c r="K5820" i="7"/>
  <c r="K5819" i="7"/>
  <c r="K5818" i="7"/>
  <c r="K5817" i="7"/>
  <c r="K5816" i="7"/>
  <c r="K5815" i="7"/>
  <c r="K5814" i="7"/>
  <c r="K5813" i="7"/>
  <c r="K5812" i="7"/>
  <c r="K5811" i="7"/>
  <c r="K5810" i="7"/>
  <c r="K5809" i="7"/>
  <c r="K5808" i="7"/>
  <c r="K5807" i="7"/>
  <c r="K5806" i="7"/>
  <c r="K5805" i="7"/>
  <c r="K5804" i="7"/>
  <c r="K5803" i="7"/>
  <c r="K5802" i="7"/>
  <c r="K5801" i="7"/>
  <c r="K5800" i="7"/>
  <c r="K5799" i="7"/>
  <c r="K5798" i="7"/>
  <c r="K5797" i="7"/>
  <c r="K5796" i="7"/>
  <c r="K5795" i="7"/>
  <c r="K5794" i="7"/>
  <c r="K5793" i="7"/>
  <c r="K5792" i="7"/>
  <c r="K5791" i="7"/>
  <c r="K5790" i="7"/>
  <c r="K5789" i="7"/>
  <c r="K5788" i="7"/>
  <c r="K5787" i="7"/>
  <c r="K5786" i="7"/>
  <c r="K5785" i="7"/>
  <c r="K5784" i="7"/>
  <c r="K5783" i="7"/>
  <c r="K5782" i="7"/>
  <c r="K5781" i="7"/>
  <c r="K5780" i="7"/>
  <c r="K5779" i="7"/>
  <c r="K5778" i="7"/>
  <c r="K5777" i="7"/>
  <c r="K5776" i="7"/>
  <c r="K5775" i="7"/>
  <c r="K5774" i="7"/>
  <c r="K5773" i="7"/>
  <c r="K5772" i="7"/>
  <c r="K5771" i="7"/>
  <c r="K5770" i="7"/>
  <c r="K5769" i="7"/>
  <c r="K5768" i="7"/>
  <c r="K5767" i="7"/>
  <c r="K5766" i="7"/>
  <c r="K5765" i="7"/>
  <c r="K5764" i="7"/>
  <c r="K5763" i="7"/>
  <c r="K5762" i="7"/>
  <c r="K5761" i="7"/>
  <c r="K5760" i="7"/>
  <c r="K5759" i="7"/>
  <c r="K5758" i="7"/>
  <c r="K5757" i="7"/>
  <c r="K5756" i="7"/>
  <c r="K5755" i="7"/>
  <c r="K5754" i="7"/>
  <c r="K5753" i="7"/>
  <c r="K5752" i="7"/>
  <c r="K5751" i="7"/>
  <c r="K5750" i="7"/>
  <c r="K5749" i="7"/>
  <c r="K5748" i="7"/>
  <c r="K5747" i="7"/>
  <c r="K5746" i="7"/>
  <c r="K5745" i="7"/>
  <c r="K5744" i="7"/>
  <c r="K5743" i="7"/>
  <c r="K5742" i="7"/>
  <c r="K5741" i="7"/>
  <c r="K5740" i="7"/>
  <c r="K5739" i="7"/>
  <c r="K5738" i="7"/>
  <c r="K5737" i="7"/>
  <c r="K5736" i="7"/>
  <c r="K5735" i="7"/>
  <c r="K5734" i="7"/>
  <c r="K5733" i="7"/>
  <c r="K5732" i="7"/>
  <c r="K5731" i="7"/>
  <c r="K5730" i="7"/>
  <c r="K5729" i="7"/>
  <c r="K5728" i="7"/>
  <c r="K5727" i="7"/>
  <c r="K5726" i="7"/>
  <c r="K5725" i="7"/>
  <c r="K5724" i="7"/>
  <c r="K5723" i="7"/>
  <c r="K5722" i="7"/>
  <c r="K5721" i="7"/>
  <c r="K5720" i="7"/>
  <c r="K5719" i="7"/>
  <c r="K5718" i="7"/>
  <c r="K5717" i="7"/>
  <c r="K5716" i="7"/>
  <c r="K5715" i="7"/>
  <c r="K5714" i="7"/>
  <c r="K5713" i="7"/>
  <c r="K5712" i="7"/>
  <c r="K5711" i="7"/>
  <c r="K5710" i="7"/>
  <c r="K5709" i="7"/>
  <c r="K5708" i="7"/>
  <c r="K5707" i="7"/>
  <c r="K5706" i="7"/>
  <c r="K5705" i="7"/>
  <c r="K5704" i="7"/>
  <c r="K5703" i="7"/>
  <c r="K5702" i="7"/>
  <c r="K5701" i="7"/>
  <c r="K5700" i="7"/>
  <c r="K5699" i="7"/>
  <c r="K5698" i="7"/>
  <c r="K5697" i="7"/>
  <c r="K5696" i="7"/>
  <c r="K5695" i="7"/>
  <c r="K5694" i="7"/>
  <c r="K5693" i="7"/>
  <c r="K5692" i="7"/>
  <c r="K5691" i="7"/>
  <c r="K5690" i="7"/>
  <c r="K5689" i="7"/>
  <c r="K5688" i="7"/>
  <c r="K5687" i="7"/>
  <c r="K5686" i="7"/>
  <c r="K5685" i="7"/>
  <c r="K5684" i="7"/>
  <c r="K5683" i="7"/>
  <c r="K5682" i="7"/>
  <c r="K5681" i="7"/>
  <c r="K5680" i="7"/>
  <c r="K5679" i="7"/>
  <c r="K5678" i="7"/>
  <c r="K5677" i="7"/>
  <c r="K5676" i="7"/>
  <c r="K5675" i="7"/>
  <c r="K5674" i="7"/>
  <c r="K5673" i="7"/>
  <c r="K5672" i="7"/>
  <c r="K5671" i="7"/>
  <c r="K5670" i="7"/>
  <c r="K5669" i="7"/>
  <c r="K5668" i="7"/>
  <c r="K5667" i="7"/>
  <c r="K5666" i="7"/>
  <c r="K5665" i="7"/>
  <c r="K5664" i="7"/>
  <c r="K5663" i="7"/>
  <c r="K5662" i="7"/>
  <c r="K5661" i="7"/>
  <c r="K5660" i="7"/>
  <c r="K5659" i="7"/>
  <c r="K5658" i="7"/>
  <c r="K5657" i="7"/>
  <c r="K5656" i="7"/>
  <c r="K5655" i="7"/>
  <c r="K5654" i="7"/>
  <c r="K5653" i="7"/>
  <c r="K5652" i="7"/>
  <c r="K5651" i="7"/>
  <c r="K5650" i="7"/>
  <c r="K5649" i="7"/>
  <c r="K5648" i="7"/>
  <c r="K5647" i="7"/>
  <c r="K5646" i="7"/>
  <c r="K5645" i="7"/>
  <c r="K5644" i="7"/>
  <c r="K5643" i="7"/>
  <c r="K5642" i="7"/>
  <c r="K5641" i="7"/>
  <c r="K5640" i="7"/>
  <c r="K5639" i="7"/>
  <c r="K5638" i="7"/>
  <c r="K5637" i="7"/>
  <c r="K5636" i="7"/>
  <c r="K5635" i="7"/>
  <c r="K5634" i="7"/>
  <c r="K5633" i="7"/>
  <c r="K5632" i="7"/>
  <c r="K5631" i="7"/>
  <c r="K5630" i="7"/>
  <c r="K5629" i="7"/>
  <c r="K5628" i="7"/>
  <c r="K5627" i="7"/>
  <c r="K5626" i="7"/>
  <c r="K5625" i="7"/>
  <c r="K5624" i="7"/>
  <c r="K5623" i="7"/>
  <c r="K5622" i="7"/>
  <c r="K5621" i="7"/>
  <c r="K5620" i="7"/>
  <c r="K5619" i="7"/>
  <c r="K5618" i="7"/>
  <c r="K5617" i="7"/>
  <c r="K5616" i="7"/>
  <c r="K5615" i="7"/>
  <c r="K5614" i="7"/>
  <c r="K5613" i="7"/>
  <c r="K5612" i="7"/>
  <c r="K5611" i="7"/>
  <c r="K5610" i="7"/>
  <c r="K5609" i="7"/>
  <c r="K5608" i="7"/>
  <c r="K5607" i="7"/>
  <c r="K5606" i="7"/>
  <c r="K5605" i="7"/>
  <c r="K5604" i="7"/>
  <c r="K5603" i="7"/>
  <c r="K5602" i="7"/>
  <c r="K5601" i="7"/>
  <c r="K5600" i="7"/>
  <c r="K5599" i="7"/>
  <c r="K5598" i="7"/>
  <c r="K5597" i="7"/>
  <c r="K5596" i="7"/>
  <c r="K5595" i="7"/>
  <c r="K5594" i="7"/>
  <c r="K5593" i="7"/>
  <c r="K5592" i="7"/>
  <c r="K5591" i="7"/>
  <c r="K5590" i="7"/>
  <c r="K5589" i="7"/>
  <c r="K5588" i="7"/>
  <c r="K5587" i="7"/>
  <c r="K5586" i="7"/>
  <c r="K5585" i="7"/>
  <c r="K5584" i="7"/>
  <c r="K5583" i="7"/>
  <c r="K5582" i="7"/>
  <c r="K5581" i="7"/>
  <c r="K5580" i="7"/>
  <c r="K5579" i="7"/>
  <c r="K5578" i="7"/>
  <c r="K5577" i="7"/>
  <c r="K5576" i="7"/>
  <c r="K5575" i="7"/>
  <c r="K5574" i="7"/>
  <c r="K5573" i="7"/>
  <c r="K5572" i="7"/>
  <c r="K5571" i="7"/>
  <c r="K5570" i="7"/>
  <c r="K5569" i="7"/>
  <c r="K5568" i="7"/>
  <c r="K5567" i="7"/>
  <c r="K5566" i="7"/>
  <c r="K5565" i="7"/>
  <c r="K5564" i="7"/>
  <c r="K5563" i="7"/>
  <c r="K5562" i="7"/>
  <c r="K5561" i="7"/>
  <c r="K5560" i="7"/>
  <c r="K5559" i="7"/>
  <c r="K5558" i="7"/>
  <c r="K5557" i="7"/>
  <c r="K5556" i="7"/>
  <c r="K5555" i="7"/>
  <c r="K5554" i="7"/>
  <c r="K5553" i="7"/>
  <c r="K5552" i="7"/>
  <c r="K5551" i="7"/>
  <c r="K5550" i="7"/>
  <c r="K5549" i="7"/>
  <c r="K5548" i="7"/>
  <c r="K5547" i="7"/>
  <c r="K5546" i="7"/>
  <c r="K5545" i="7"/>
  <c r="K5544" i="7"/>
  <c r="K5543" i="7"/>
  <c r="K5542" i="7"/>
  <c r="K5541" i="7"/>
  <c r="K5540" i="7"/>
  <c r="K5539" i="7"/>
  <c r="K5538" i="7"/>
  <c r="K5537" i="7"/>
  <c r="K5536" i="7"/>
  <c r="K5535" i="7"/>
  <c r="K5534" i="7"/>
  <c r="K5533" i="7"/>
  <c r="K5532" i="7"/>
  <c r="K5531" i="7"/>
  <c r="K5530" i="7"/>
  <c r="K5529" i="7"/>
  <c r="K5528" i="7"/>
  <c r="K5527" i="7"/>
  <c r="K5526" i="7"/>
  <c r="K5525" i="7"/>
  <c r="K5524" i="7"/>
  <c r="K5523" i="7"/>
  <c r="K5522" i="7"/>
  <c r="K5521" i="7"/>
  <c r="K5520" i="7"/>
  <c r="K5519" i="7"/>
  <c r="K5518" i="7"/>
  <c r="K5517" i="7"/>
  <c r="K5516" i="7"/>
  <c r="K5515" i="7"/>
  <c r="K5514" i="7"/>
  <c r="K5513" i="7"/>
  <c r="K5512" i="7"/>
  <c r="K5511" i="7"/>
  <c r="K5510" i="7"/>
  <c r="K5509" i="7"/>
  <c r="K5508" i="7"/>
  <c r="K5507" i="7"/>
  <c r="K5506" i="7"/>
  <c r="K5505" i="7"/>
  <c r="K5504" i="7"/>
  <c r="K5503" i="7"/>
  <c r="K5502" i="7"/>
  <c r="K5501" i="7"/>
  <c r="K5500" i="7"/>
  <c r="K5499" i="7"/>
  <c r="K5498" i="7"/>
  <c r="K5497" i="7"/>
  <c r="K5496" i="7"/>
  <c r="K5495" i="7"/>
  <c r="K5494" i="7"/>
  <c r="K5493" i="7"/>
  <c r="K5492" i="7"/>
  <c r="K5491" i="7"/>
  <c r="K5490" i="7"/>
  <c r="K5489" i="7"/>
  <c r="K5488" i="7"/>
  <c r="K5487" i="7"/>
  <c r="K5486" i="7"/>
  <c r="K5485" i="7"/>
  <c r="K5484" i="7"/>
  <c r="K5483" i="7"/>
  <c r="K5482" i="7"/>
  <c r="K5481" i="7"/>
  <c r="K5480" i="7"/>
  <c r="K5479" i="7"/>
  <c r="K5478" i="7"/>
  <c r="K5477" i="7"/>
  <c r="K5476" i="7"/>
  <c r="K5475" i="7"/>
  <c r="K5474" i="7"/>
  <c r="K5473" i="7"/>
  <c r="K5472" i="7"/>
  <c r="K5471" i="7"/>
  <c r="K5470" i="7"/>
  <c r="K5469" i="7"/>
  <c r="K5468" i="7"/>
  <c r="K5467" i="7"/>
  <c r="K5466" i="7"/>
  <c r="K5465" i="7"/>
  <c r="K5464" i="7"/>
  <c r="K5463" i="7"/>
  <c r="K5462" i="7"/>
  <c r="K5461" i="7"/>
  <c r="K5460" i="7"/>
  <c r="K5459" i="7"/>
  <c r="K5458" i="7"/>
  <c r="K5457" i="7"/>
  <c r="K5456" i="7"/>
  <c r="K5455" i="7"/>
  <c r="K5454" i="7"/>
  <c r="K5453" i="7"/>
  <c r="K5452" i="7"/>
  <c r="K5451" i="7"/>
  <c r="K5450" i="7"/>
  <c r="K5449" i="7"/>
  <c r="K5448" i="7"/>
  <c r="K5447" i="7"/>
  <c r="K5446" i="7"/>
  <c r="K5445" i="7"/>
  <c r="K5444" i="7"/>
  <c r="K5443" i="7"/>
  <c r="K5442" i="7"/>
  <c r="K5441" i="7"/>
  <c r="K5440" i="7"/>
  <c r="K5439" i="7"/>
  <c r="K5438" i="7"/>
  <c r="K5437" i="7"/>
  <c r="K5436" i="7"/>
  <c r="K5435" i="7"/>
  <c r="K5434" i="7"/>
  <c r="K5433" i="7"/>
  <c r="K5432" i="7"/>
  <c r="K5431" i="7"/>
  <c r="K5430" i="7"/>
  <c r="K5429" i="7"/>
  <c r="K5428" i="7"/>
  <c r="K5427" i="7"/>
  <c r="K5426" i="7"/>
  <c r="K5425" i="7"/>
  <c r="K5424" i="7"/>
  <c r="K5423" i="7"/>
  <c r="K5422" i="7"/>
  <c r="K5421" i="7"/>
  <c r="K5420" i="7"/>
  <c r="K5419" i="7"/>
  <c r="K5418" i="7"/>
  <c r="K5417" i="7"/>
  <c r="K5416" i="7"/>
  <c r="K5415" i="7"/>
  <c r="K5414" i="7"/>
  <c r="K5413" i="7"/>
  <c r="K5412" i="7"/>
  <c r="K5411" i="7"/>
  <c r="K5410" i="7"/>
  <c r="K5409" i="7"/>
  <c r="K5408" i="7"/>
  <c r="K5407" i="7"/>
  <c r="K5406" i="7"/>
  <c r="K5405" i="7"/>
  <c r="K5404" i="7"/>
  <c r="K5403" i="7"/>
  <c r="K5402" i="7"/>
  <c r="K5401" i="7"/>
  <c r="K5400" i="7"/>
  <c r="K5399" i="7"/>
  <c r="K5398" i="7"/>
  <c r="K5397" i="7"/>
  <c r="K5396" i="7"/>
  <c r="K5395" i="7"/>
  <c r="K5394" i="7"/>
  <c r="K5393" i="7"/>
  <c r="K5392" i="7"/>
  <c r="K5391" i="7"/>
  <c r="K5390" i="7"/>
  <c r="K5389" i="7"/>
  <c r="K5388" i="7"/>
  <c r="K5387" i="7"/>
  <c r="K5386" i="7"/>
  <c r="K5385" i="7"/>
  <c r="K5384" i="7"/>
  <c r="K5383" i="7"/>
  <c r="K5382" i="7"/>
  <c r="K5381" i="7"/>
  <c r="K5380" i="7"/>
  <c r="K5379" i="7"/>
  <c r="K5378" i="7"/>
  <c r="K5377" i="7"/>
  <c r="K5376" i="7"/>
  <c r="K5375" i="7"/>
  <c r="K5374" i="7"/>
  <c r="K5373" i="7"/>
  <c r="K5372" i="7"/>
  <c r="K5371" i="7"/>
  <c r="K5370" i="7"/>
  <c r="K5369" i="7"/>
  <c r="K5368" i="7"/>
  <c r="K5367" i="7"/>
  <c r="K5366" i="7"/>
  <c r="K5365" i="7"/>
  <c r="K5364" i="7"/>
  <c r="K5363" i="7"/>
  <c r="K5362" i="7"/>
  <c r="K5361" i="7"/>
  <c r="K5360" i="7"/>
  <c r="K5359" i="7"/>
  <c r="K5358" i="7"/>
  <c r="K5357" i="7"/>
  <c r="K5356" i="7"/>
  <c r="K5355" i="7"/>
  <c r="K5354" i="7"/>
  <c r="K5353" i="7"/>
  <c r="K5352" i="7"/>
  <c r="K5351" i="7"/>
  <c r="K5350" i="7"/>
  <c r="K5349" i="7"/>
  <c r="K5348" i="7"/>
  <c r="K5347" i="7"/>
  <c r="K5346" i="7"/>
  <c r="K5345" i="7"/>
  <c r="K5344" i="7"/>
  <c r="K5343" i="7"/>
  <c r="K5342" i="7"/>
  <c r="K5341" i="7"/>
  <c r="K5340" i="7"/>
  <c r="K5339" i="7"/>
  <c r="K5338" i="7"/>
  <c r="K5337" i="7"/>
  <c r="K5336" i="7"/>
  <c r="K5335" i="7"/>
  <c r="K5334" i="7"/>
  <c r="K5333" i="7"/>
  <c r="K5332" i="7"/>
  <c r="K5331" i="7"/>
  <c r="K5330" i="7"/>
  <c r="K5329" i="7"/>
  <c r="K5328" i="7"/>
  <c r="K5327" i="7"/>
  <c r="K5326" i="7"/>
  <c r="K5325" i="7"/>
  <c r="K5324" i="7"/>
  <c r="K5323" i="7"/>
  <c r="K5322" i="7"/>
  <c r="K5321" i="7"/>
  <c r="K5320" i="7"/>
  <c r="K5319" i="7"/>
  <c r="K5318" i="7"/>
  <c r="K5317" i="7"/>
  <c r="K5316" i="7"/>
  <c r="K5315" i="7"/>
  <c r="K5314" i="7"/>
  <c r="K5313" i="7"/>
  <c r="K5312" i="7"/>
  <c r="K5311" i="7"/>
  <c r="K5310" i="7"/>
  <c r="K5309" i="7"/>
  <c r="K5308" i="7"/>
  <c r="K5307" i="7"/>
  <c r="K5306" i="7"/>
  <c r="K5305" i="7"/>
  <c r="K5304" i="7"/>
  <c r="K5303" i="7"/>
  <c r="K5302" i="7"/>
  <c r="K5301" i="7"/>
  <c r="K5300" i="7"/>
  <c r="K5299" i="7"/>
  <c r="K5298" i="7"/>
  <c r="K5297" i="7"/>
  <c r="K5296" i="7"/>
  <c r="K5295" i="7"/>
  <c r="K5294" i="7"/>
  <c r="K5293" i="7"/>
  <c r="K5292" i="7"/>
  <c r="K5291" i="7"/>
  <c r="K5290" i="7"/>
  <c r="K5289" i="7"/>
  <c r="K5288" i="7"/>
  <c r="K5287" i="7"/>
  <c r="K5286" i="7"/>
  <c r="K5285" i="7"/>
  <c r="K5284" i="7"/>
  <c r="K5283" i="7"/>
  <c r="K5282" i="7"/>
  <c r="K5281" i="7"/>
  <c r="K5280" i="7"/>
  <c r="K5279" i="7"/>
  <c r="K5278" i="7"/>
  <c r="K5277" i="7"/>
  <c r="K5276" i="7"/>
  <c r="K5275" i="7"/>
  <c r="K5274" i="7"/>
  <c r="K5273" i="7"/>
  <c r="K5272" i="7"/>
  <c r="K5271" i="7"/>
  <c r="K5270" i="7"/>
  <c r="K5269" i="7"/>
  <c r="K5268" i="7"/>
  <c r="K5267" i="7"/>
  <c r="K5266" i="7"/>
  <c r="K5265" i="7"/>
  <c r="K5264" i="7"/>
  <c r="K5263" i="7"/>
  <c r="K5262" i="7"/>
  <c r="K5261" i="7"/>
  <c r="K5260" i="7"/>
  <c r="K5259" i="7"/>
  <c r="K5258" i="7"/>
  <c r="K5257" i="7"/>
  <c r="K5256" i="7"/>
  <c r="K5255" i="7"/>
  <c r="K5254" i="7"/>
  <c r="K5253" i="7"/>
  <c r="K5252" i="7"/>
  <c r="K5251" i="7"/>
  <c r="K5250" i="7"/>
  <c r="K5249" i="7"/>
  <c r="K5248" i="7"/>
  <c r="K5247" i="7"/>
  <c r="K5246" i="7"/>
  <c r="K5245" i="7"/>
  <c r="K5244" i="7"/>
  <c r="K5243" i="7"/>
  <c r="K5242" i="7"/>
  <c r="K5241" i="7"/>
  <c r="K5240" i="7"/>
  <c r="K5239" i="7"/>
  <c r="K5238" i="7"/>
  <c r="K5237" i="7"/>
  <c r="K5236" i="7"/>
  <c r="K5235" i="7"/>
  <c r="K5234" i="7"/>
  <c r="K5233" i="7"/>
  <c r="K5232" i="7"/>
  <c r="K5231" i="7"/>
  <c r="K5230" i="7"/>
  <c r="K5229" i="7"/>
  <c r="K5228" i="7"/>
  <c r="K5227" i="7"/>
  <c r="K5226" i="7"/>
  <c r="K5225" i="7"/>
  <c r="K5224" i="7"/>
  <c r="K5223" i="7"/>
  <c r="K5222" i="7"/>
  <c r="K5221" i="7"/>
  <c r="K5220" i="7"/>
  <c r="K5219" i="7"/>
  <c r="K5218" i="7"/>
  <c r="K5217" i="7"/>
  <c r="K5216" i="7"/>
  <c r="K5215" i="7"/>
  <c r="K5214" i="7"/>
  <c r="K5213" i="7"/>
  <c r="K5212" i="7"/>
  <c r="K5211" i="7"/>
  <c r="K5210" i="7"/>
  <c r="K5209" i="7"/>
  <c r="K5208" i="7"/>
  <c r="K5207" i="7"/>
  <c r="K5206" i="7"/>
  <c r="K5205" i="7"/>
  <c r="K5204" i="7"/>
  <c r="K5203" i="7"/>
  <c r="K5202" i="7"/>
  <c r="K5201" i="7"/>
  <c r="K5200" i="7"/>
  <c r="K5199" i="7"/>
  <c r="K5198" i="7"/>
  <c r="K5197" i="7"/>
  <c r="K5196" i="7"/>
  <c r="K5195" i="7"/>
  <c r="K5194" i="7"/>
  <c r="K5193" i="7"/>
  <c r="K5192" i="7"/>
  <c r="K5191" i="7"/>
  <c r="K5190" i="7"/>
  <c r="K5189" i="7"/>
  <c r="K5188" i="7"/>
  <c r="K5187" i="7"/>
  <c r="K5186" i="7"/>
  <c r="K5185" i="7"/>
  <c r="K5184" i="7"/>
  <c r="K5183" i="7"/>
  <c r="K5182" i="7"/>
  <c r="K5181" i="7"/>
  <c r="K5180" i="7"/>
  <c r="K5179" i="7"/>
  <c r="K5178" i="7"/>
  <c r="K5177" i="7"/>
  <c r="K5176" i="7"/>
  <c r="K5175" i="7"/>
  <c r="K5174" i="7"/>
  <c r="K5173" i="7"/>
  <c r="K5172" i="7"/>
  <c r="K5171" i="7"/>
  <c r="K5170" i="7"/>
  <c r="K5169" i="7"/>
  <c r="K5168" i="7"/>
  <c r="K5167" i="7"/>
  <c r="K5166" i="7"/>
  <c r="K5165" i="7"/>
  <c r="K5164" i="7"/>
  <c r="K5163" i="7"/>
  <c r="K5162" i="7"/>
  <c r="K5161" i="7"/>
  <c r="K5160" i="7"/>
  <c r="K5159" i="7"/>
  <c r="K5158" i="7"/>
  <c r="K5157" i="7"/>
  <c r="K5156" i="7"/>
  <c r="K5155" i="7"/>
  <c r="K5154" i="7"/>
  <c r="K5153" i="7"/>
  <c r="K5152" i="7"/>
  <c r="K5151" i="7"/>
  <c r="K5150" i="7"/>
  <c r="K5149" i="7"/>
  <c r="K5148" i="7"/>
  <c r="K5147" i="7"/>
  <c r="K5146" i="7"/>
  <c r="K5145" i="7"/>
  <c r="K5144" i="7"/>
  <c r="K5143" i="7"/>
  <c r="K5142" i="7"/>
  <c r="K5141" i="7"/>
  <c r="K5140" i="7"/>
  <c r="K5139" i="7"/>
  <c r="K5138" i="7"/>
  <c r="K5137" i="7"/>
  <c r="K5136" i="7"/>
  <c r="K5135" i="7"/>
  <c r="K5134" i="7"/>
  <c r="K5133" i="7"/>
  <c r="K5132" i="7"/>
  <c r="K5131" i="7"/>
  <c r="K5130" i="7"/>
  <c r="K5129" i="7"/>
  <c r="K5128" i="7"/>
  <c r="K5127" i="7"/>
  <c r="K5126" i="7"/>
  <c r="K5125" i="7"/>
  <c r="K5124" i="7"/>
  <c r="K5123" i="7"/>
  <c r="K5122" i="7"/>
  <c r="K5121" i="7"/>
  <c r="K5120" i="7"/>
  <c r="K5119" i="7"/>
  <c r="K5118" i="7"/>
  <c r="K5117" i="7"/>
  <c r="K5116" i="7"/>
  <c r="K5115" i="7"/>
  <c r="K5114" i="7"/>
  <c r="K5113" i="7"/>
  <c r="K5112" i="7"/>
  <c r="K5111" i="7"/>
  <c r="K5110" i="7"/>
  <c r="K5109" i="7"/>
  <c r="K5108" i="7"/>
  <c r="K5107" i="7"/>
  <c r="K5106" i="7"/>
  <c r="K5105" i="7"/>
  <c r="K5104" i="7"/>
  <c r="K5103" i="7"/>
  <c r="K5102" i="7"/>
  <c r="K5101" i="7"/>
  <c r="K5100" i="7"/>
  <c r="K5099" i="7"/>
  <c r="K5098" i="7"/>
  <c r="K5097" i="7"/>
  <c r="K5096" i="7"/>
  <c r="K5095" i="7"/>
  <c r="K5094" i="7"/>
  <c r="K5093" i="7"/>
  <c r="K5092" i="7"/>
  <c r="K5091" i="7"/>
  <c r="K5090" i="7"/>
  <c r="K5089" i="7"/>
  <c r="K5088" i="7"/>
  <c r="K5087" i="7"/>
  <c r="K5086" i="7"/>
  <c r="K5085" i="7"/>
  <c r="K5084" i="7"/>
  <c r="K5083" i="7"/>
  <c r="K5082" i="7"/>
  <c r="K5081" i="7"/>
  <c r="K5080" i="7"/>
  <c r="K5079" i="7"/>
  <c r="K5078" i="7"/>
  <c r="K5077" i="7"/>
  <c r="K5076" i="7"/>
  <c r="K5075" i="7"/>
  <c r="K5074" i="7"/>
  <c r="K5073" i="7"/>
  <c r="K5072" i="7"/>
  <c r="K5071" i="7"/>
  <c r="K5070" i="7"/>
  <c r="K5069" i="7"/>
  <c r="K5068" i="7"/>
  <c r="K5067" i="7"/>
  <c r="K5066" i="7"/>
  <c r="K5065" i="7"/>
  <c r="K5064" i="7"/>
  <c r="K5063" i="7"/>
  <c r="K5062" i="7"/>
  <c r="K5061" i="7"/>
  <c r="K5060" i="7"/>
  <c r="K5059" i="7"/>
  <c r="K5058" i="7"/>
  <c r="K5057" i="7"/>
  <c r="K5056" i="7"/>
  <c r="K5055" i="7"/>
  <c r="K5054" i="7"/>
  <c r="K5053" i="7"/>
  <c r="K5052" i="7"/>
  <c r="K5051" i="7"/>
  <c r="K5050" i="7"/>
  <c r="K5049" i="7"/>
  <c r="K5048" i="7"/>
  <c r="K5047" i="7"/>
  <c r="K5046" i="7"/>
  <c r="K5045" i="7"/>
  <c r="K5044" i="7"/>
  <c r="K5043" i="7"/>
  <c r="K5042" i="7"/>
  <c r="K5041" i="7"/>
  <c r="K5040" i="7"/>
  <c r="K5039" i="7"/>
  <c r="K5038" i="7"/>
  <c r="K5037" i="7"/>
  <c r="K5036" i="7"/>
  <c r="K5035" i="7"/>
  <c r="K5034" i="7"/>
  <c r="K5033" i="7"/>
  <c r="K5032" i="7"/>
  <c r="K5031" i="7"/>
  <c r="K5030" i="7"/>
  <c r="K5029" i="7"/>
  <c r="K5028" i="7"/>
  <c r="K5027" i="7"/>
  <c r="K5026" i="7"/>
  <c r="K5025" i="7"/>
  <c r="K5024" i="7"/>
  <c r="K5023" i="7"/>
  <c r="K5022" i="7"/>
  <c r="K5021" i="7"/>
  <c r="K5020" i="7"/>
  <c r="K5019" i="7"/>
  <c r="K5018" i="7"/>
  <c r="K5017" i="7"/>
  <c r="K5016" i="7"/>
  <c r="K5015" i="7"/>
  <c r="K5014" i="7"/>
  <c r="K5013" i="7"/>
  <c r="K5012" i="7"/>
  <c r="K5011" i="7"/>
  <c r="K5010" i="7"/>
  <c r="K5009" i="7"/>
  <c r="K5008" i="7"/>
  <c r="K5007" i="7"/>
  <c r="K5006" i="7"/>
  <c r="K5005" i="7"/>
  <c r="K5004" i="7"/>
  <c r="K5003" i="7"/>
  <c r="K5002" i="7"/>
  <c r="K5001" i="7"/>
  <c r="K5000" i="7"/>
  <c r="K4999" i="7"/>
  <c r="K4998" i="7"/>
  <c r="K4997" i="7"/>
  <c r="K4996" i="7"/>
  <c r="K4995" i="7"/>
  <c r="K4994" i="7"/>
  <c r="K4993" i="7"/>
  <c r="K4992" i="7"/>
  <c r="K4991" i="7"/>
  <c r="K4990" i="7"/>
  <c r="K4989" i="7"/>
  <c r="K4988" i="7"/>
  <c r="K4987" i="7"/>
  <c r="K4986" i="7"/>
  <c r="K4985" i="7"/>
  <c r="K4984" i="7"/>
  <c r="K4983" i="7"/>
  <c r="K4982" i="7"/>
  <c r="K4981" i="7"/>
  <c r="K4980" i="7"/>
  <c r="K4979" i="7"/>
  <c r="K4978" i="7"/>
  <c r="K4977" i="7"/>
  <c r="K4976" i="7"/>
  <c r="K4975" i="7"/>
  <c r="K4974" i="7"/>
  <c r="K4973" i="7"/>
  <c r="K4972" i="7"/>
  <c r="K4971" i="7"/>
  <c r="K4970" i="7"/>
  <c r="K4969" i="7"/>
  <c r="K4968" i="7"/>
  <c r="K4967" i="7"/>
  <c r="K4966" i="7"/>
  <c r="K4965" i="7"/>
  <c r="K4964" i="7"/>
  <c r="K4963" i="7"/>
  <c r="K4962" i="7"/>
  <c r="K4961" i="7"/>
  <c r="K4960" i="7"/>
  <c r="K4959" i="7"/>
  <c r="K4958" i="7"/>
  <c r="K4957" i="7"/>
  <c r="K4956" i="7"/>
  <c r="K4955" i="7"/>
  <c r="K4954" i="7"/>
  <c r="K4953" i="7"/>
  <c r="K4952" i="7"/>
  <c r="K4951" i="7"/>
  <c r="K4950" i="7"/>
  <c r="K4949" i="7"/>
  <c r="K4948" i="7"/>
  <c r="K4947" i="7"/>
  <c r="K4946" i="7"/>
  <c r="K4945" i="7"/>
  <c r="K4944" i="7"/>
  <c r="K4943" i="7"/>
  <c r="K4942" i="7"/>
  <c r="K4941" i="7"/>
  <c r="K4940" i="7"/>
  <c r="K4939" i="7"/>
  <c r="K4938" i="7"/>
  <c r="K4937" i="7"/>
  <c r="K4936" i="7"/>
  <c r="K4935" i="7"/>
  <c r="K4934" i="7"/>
  <c r="K4933" i="7"/>
  <c r="K4932" i="7"/>
  <c r="K4931" i="7"/>
  <c r="K4930" i="7"/>
  <c r="K4929" i="7"/>
  <c r="K4928" i="7"/>
  <c r="K4927" i="7"/>
  <c r="K4926" i="7"/>
  <c r="K4925" i="7"/>
  <c r="K4924" i="7"/>
  <c r="K4923" i="7"/>
  <c r="K4922" i="7"/>
  <c r="K4921" i="7"/>
  <c r="K4920" i="7"/>
  <c r="K4919" i="7"/>
  <c r="K4918" i="7"/>
  <c r="K4917" i="7"/>
  <c r="K4916" i="7"/>
  <c r="K4915" i="7"/>
  <c r="K4914" i="7"/>
  <c r="K4913" i="7"/>
  <c r="K4912" i="7"/>
  <c r="K4911" i="7"/>
  <c r="K4910" i="7"/>
  <c r="K4909" i="7"/>
  <c r="K4908" i="7"/>
  <c r="K4907" i="7"/>
  <c r="K4906" i="7"/>
  <c r="K4905" i="7"/>
  <c r="K4904" i="7"/>
  <c r="K4903" i="7"/>
  <c r="K4902" i="7"/>
  <c r="K4901" i="7"/>
  <c r="K4900" i="7"/>
  <c r="K4899" i="7"/>
  <c r="K4898" i="7"/>
  <c r="K4897" i="7"/>
  <c r="K4896" i="7"/>
  <c r="K4895" i="7"/>
  <c r="K4894" i="7"/>
  <c r="K4893" i="7"/>
  <c r="K4892" i="7"/>
  <c r="K4891" i="7"/>
  <c r="K4890" i="7"/>
  <c r="K4889" i="7"/>
  <c r="K4888" i="7"/>
  <c r="K4887" i="7"/>
  <c r="K4886" i="7"/>
  <c r="K4885" i="7"/>
  <c r="K4884" i="7"/>
  <c r="K4883" i="7"/>
  <c r="K4882" i="7"/>
  <c r="K4881" i="7"/>
  <c r="K4880" i="7"/>
  <c r="K4879" i="7"/>
  <c r="K4878" i="7"/>
  <c r="K4877" i="7"/>
  <c r="K4876" i="7"/>
  <c r="K4875" i="7"/>
  <c r="K4874" i="7"/>
  <c r="K4873" i="7"/>
  <c r="K4872" i="7"/>
  <c r="K4871" i="7"/>
  <c r="K4870" i="7"/>
  <c r="K4869" i="7"/>
  <c r="K4868" i="7"/>
  <c r="K4867" i="7"/>
  <c r="K4866" i="7"/>
  <c r="K4865" i="7"/>
  <c r="K4864" i="7"/>
  <c r="K4863" i="7"/>
  <c r="K4862" i="7"/>
  <c r="K4861" i="7"/>
  <c r="K4860" i="7"/>
  <c r="K4859" i="7"/>
  <c r="K4858" i="7"/>
  <c r="K4857" i="7"/>
  <c r="K4856" i="7"/>
  <c r="K4855" i="7"/>
  <c r="K4854" i="7"/>
  <c r="K4853" i="7"/>
  <c r="K4852" i="7"/>
  <c r="K4851" i="7"/>
  <c r="K4850" i="7"/>
  <c r="K4849" i="7"/>
  <c r="K4848" i="7"/>
  <c r="K4847" i="7"/>
  <c r="K4846" i="7"/>
  <c r="K4845" i="7"/>
  <c r="K4844" i="7"/>
  <c r="K4843" i="7"/>
  <c r="K4842" i="7"/>
  <c r="K4841" i="7"/>
  <c r="K4840" i="7"/>
  <c r="K4839" i="7"/>
  <c r="K4838" i="7"/>
  <c r="K4837" i="7"/>
  <c r="K4836" i="7"/>
  <c r="K4835" i="7"/>
  <c r="K4834" i="7"/>
  <c r="K4833" i="7"/>
  <c r="K4832" i="7"/>
  <c r="K4831" i="7"/>
  <c r="K4830" i="7"/>
  <c r="K4829" i="7"/>
  <c r="K4828" i="7"/>
  <c r="K4827" i="7"/>
  <c r="K4826" i="7"/>
  <c r="K4825" i="7"/>
  <c r="K4824" i="7"/>
  <c r="K4823" i="7"/>
  <c r="K4822" i="7"/>
  <c r="K4821" i="7"/>
  <c r="K4820" i="7"/>
  <c r="K4819" i="7"/>
  <c r="K4818" i="7"/>
  <c r="K4817" i="7"/>
  <c r="K4816" i="7"/>
  <c r="K4815" i="7"/>
  <c r="K4814" i="7"/>
  <c r="K4813" i="7"/>
  <c r="K4812" i="7"/>
  <c r="K4811" i="7"/>
  <c r="K4810" i="7"/>
  <c r="K4809" i="7"/>
  <c r="K4808" i="7"/>
  <c r="K4807" i="7"/>
  <c r="K4806" i="7"/>
  <c r="K4805" i="7"/>
  <c r="K4804" i="7"/>
  <c r="K4803" i="7"/>
  <c r="K4802" i="7"/>
  <c r="K4801" i="7"/>
  <c r="K4800" i="7"/>
  <c r="K4799" i="7"/>
  <c r="K4798" i="7"/>
  <c r="K4797" i="7"/>
  <c r="K4796" i="7"/>
  <c r="K4795" i="7"/>
  <c r="K4794" i="7"/>
  <c r="K4793" i="7"/>
  <c r="K4792" i="7"/>
  <c r="K4791" i="7"/>
  <c r="K4790" i="7"/>
  <c r="K4789" i="7"/>
  <c r="K4788" i="7"/>
  <c r="K4787" i="7"/>
  <c r="K4786" i="7"/>
  <c r="K4785" i="7"/>
  <c r="K4784" i="7"/>
  <c r="K4783" i="7"/>
  <c r="K4782" i="7"/>
  <c r="K4781" i="7"/>
  <c r="K4780" i="7"/>
  <c r="K4779" i="7"/>
  <c r="K4778" i="7"/>
  <c r="K4777" i="7"/>
  <c r="K4776" i="7"/>
  <c r="K4775" i="7"/>
  <c r="K4774" i="7"/>
  <c r="K4773" i="7"/>
  <c r="K4772" i="7"/>
  <c r="K4771" i="7"/>
  <c r="K4770" i="7"/>
  <c r="K4769" i="7"/>
  <c r="K4768" i="7"/>
  <c r="K4767" i="7"/>
  <c r="K4766" i="7"/>
  <c r="K4765" i="7"/>
  <c r="K4764" i="7"/>
  <c r="K4763" i="7"/>
  <c r="K4762" i="7"/>
  <c r="K4761" i="7"/>
  <c r="K4760" i="7"/>
  <c r="K4759" i="7"/>
  <c r="K4758" i="7"/>
  <c r="K4757" i="7"/>
  <c r="K4756" i="7"/>
  <c r="K4755" i="7"/>
  <c r="K4754" i="7"/>
  <c r="K4753" i="7"/>
  <c r="K4752" i="7"/>
  <c r="K4751" i="7"/>
  <c r="K4750" i="7"/>
  <c r="K4749" i="7"/>
  <c r="K4748" i="7"/>
  <c r="K4747" i="7"/>
  <c r="K4746" i="7"/>
  <c r="K4745" i="7"/>
  <c r="K4744" i="7"/>
  <c r="K4743" i="7"/>
  <c r="K4742" i="7"/>
  <c r="K4741" i="7"/>
  <c r="K4740" i="7"/>
  <c r="K4739" i="7"/>
  <c r="K4738" i="7"/>
  <c r="K4737" i="7"/>
  <c r="K4736" i="7"/>
  <c r="K4735" i="7"/>
  <c r="K4734" i="7"/>
  <c r="K4733" i="7"/>
  <c r="K4732" i="7"/>
  <c r="K4731" i="7"/>
  <c r="K4730" i="7"/>
  <c r="K4729" i="7"/>
  <c r="K4728" i="7"/>
  <c r="K4727" i="7"/>
  <c r="K4726" i="7"/>
  <c r="K4725" i="7"/>
  <c r="K4724" i="7"/>
  <c r="K4723" i="7"/>
  <c r="K4722" i="7"/>
  <c r="K4721" i="7"/>
  <c r="K4720" i="7"/>
  <c r="K4719" i="7"/>
  <c r="K4718" i="7"/>
  <c r="K4717" i="7"/>
  <c r="K4716" i="7"/>
  <c r="K4715" i="7"/>
  <c r="K4714" i="7"/>
  <c r="K4713" i="7"/>
  <c r="K4712" i="7"/>
  <c r="K4711" i="7"/>
  <c r="K4710" i="7"/>
  <c r="K4709" i="7"/>
  <c r="K4708" i="7"/>
  <c r="K4707" i="7"/>
  <c r="K4706" i="7"/>
  <c r="K4705" i="7"/>
  <c r="K4704" i="7"/>
  <c r="K4703" i="7"/>
  <c r="K4702" i="7"/>
  <c r="K4701" i="7"/>
  <c r="K4700" i="7"/>
  <c r="K4699" i="7"/>
  <c r="K4698" i="7"/>
  <c r="K4697" i="7"/>
  <c r="K4696" i="7"/>
  <c r="K4695" i="7"/>
  <c r="K4694" i="7"/>
  <c r="K4693" i="7"/>
  <c r="K4692" i="7"/>
  <c r="K4691" i="7"/>
  <c r="K4690" i="7"/>
  <c r="K4689" i="7"/>
  <c r="K4688" i="7"/>
  <c r="K4687" i="7"/>
  <c r="K4686" i="7"/>
  <c r="K4685" i="7"/>
  <c r="K4684" i="7"/>
  <c r="K4683" i="7"/>
  <c r="K4682" i="7"/>
  <c r="K4681" i="7"/>
  <c r="K4680" i="7"/>
  <c r="K4679" i="7"/>
  <c r="K4678" i="7"/>
  <c r="K4677" i="7"/>
  <c r="K4676" i="7"/>
  <c r="K4675" i="7"/>
  <c r="K4674" i="7"/>
  <c r="K4673" i="7"/>
  <c r="K4672" i="7"/>
  <c r="K4671" i="7"/>
  <c r="K4670" i="7"/>
  <c r="K4669" i="7"/>
  <c r="K4668" i="7"/>
  <c r="K4667" i="7"/>
  <c r="K4666" i="7"/>
  <c r="K4665" i="7"/>
  <c r="K4664" i="7"/>
  <c r="K4663" i="7"/>
  <c r="K4662" i="7"/>
  <c r="K4661" i="7"/>
  <c r="K4660" i="7"/>
  <c r="K4659" i="7"/>
  <c r="K4658" i="7"/>
  <c r="K4657" i="7"/>
  <c r="K4656" i="7"/>
  <c r="K4655" i="7"/>
  <c r="K4654" i="7"/>
  <c r="K4653" i="7"/>
  <c r="K4652" i="7"/>
  <c r="K4651" i="7"/>
  <c r="K4650" i="7"/>
  <c r="K4649" i="7"/>
  <c r="K4648" i="7"/>
  <c r="K4647" i="7"/>
  <c r="K4646" i="7"/>
  <c r="K4645" i="7"/>
  <c r="K4644" i="7"/>
  <c r="K4643" i="7"/>
  <c r="K4642" i="7"/>
  <c r="K4641" i="7"/>
  <c r="K4640" i="7"/>
  <c r="K4639" i="7"/>
  <c r="K4638" i="7"/>
  <c r="K4637" i="7"/>
  <c r="K4636" i="7"/>
  <c r="K4635" i="7"/>
  <c r="K4634" i="7"/>
  <c r="K4633" i="7"/>
  <c r="K4632" i="7"/>
  <c r="K4631" i="7"/>
  <c r="K4630" i="7"/>
  <c r="K4629" i="7"/>
  <c r="K4628" i="7"/>
  <c r="K4627" i="7"/>
  <c r="K4626" i="7"/>
  <c r="K4625" i="7"/>
  <c r="K4624" i="7"/>
  <c r="K4623" i="7"/>
  <c r="K4622" i="7"/>
  <c r="K4621" i="7"/>
  <c r="K4620" i="7"/>
  <c r="K4619" i="7"/>
  <c r="K4618" i="7"/>
  <c r="K4617" i="7"/>
  <c r="K4616" i="7"/>
  <c r="K4615" i="7"/>
  <c r="K4614" i="7"/>
  <c r="K4613" i="7"/>
  <c r="K4612" i="7"/>
  <c r="K4611" i="7"/>
  <c r="K4610" i="7"/>
  <c r="K4609" i="7"/>
  <c r="K4608" i="7"/>
  <c r="K4607" i="7"/>
  <c r="K4606" i="7"/>
  <c r="K4605" i="7"/>
  <c r="K4604" i="7"/>
  <c r="K4603" i="7"/>
  <c r="K4602" i="7"/>
  <c r="K4601" i="7"/>
  <c r="K4600" i="7"/>
  <c r="K4599" i="7"/>
  <c r="K4598" i="7"/>
  <c r="K4597" i="7"/>
  <c r="K4596" i="7"/>
  <c r="K4595" i="7"/>
  <c r="K4594" i="7"/>
  <c r="K4593" i="7"/>
  <c r="K4592" i="7"/>
  <c r="K4591" i="7"/>
  <c r="K4590" i="7"/>
  <c r="K4589" i="7"/>
  <c r="K4588" i="7"/>
  <c r="K4587" i="7"/>
  <c r="K4586" i="7"/>
  <c r="K4585" i="7"/>
  <c r="K4584" i="7"/>
  <c r="K4583" i="7"/>
  <c r="K4582" i="7"/>
  <c r="K4581" i="7"/>
  <c r="K4580" i="7"/>
  <c r="K4579" i="7"/>
  <c r="K4578" i="7"/>
  <c r="K4577" i="7"/>
  <c r="K4576" i="7"/>
  <c r="K4575" i="7"/>
  <c r="K4574" i="7"/>
  <c r="K4573" i="7"/>
  <c r="K4572" i="7"/>
  <c r="K4571" i="7"/>
  <c r="K4570" i="7"/>
  <c r="K4569" i="7"/>
  <c r="K4568" i="7"/>
  <c r="K4567" i="7"/>
  <c r="K4566" i="7"/>
  <c r="K4565" i="7"/>
  <c r="K4564" i="7"/>
  <c r="K4563" i="7"/>
  <c r="K4562" i="7"/>
  <c r="K4561" i="7"/>
  <c r="K4560" i="7"/>
  <c r="K4559" i="7"/>
  <c r="K4558" i="7"/>
  <c r="K4557" i="7"/>
  <c r="K4556" i="7"/>
  <c r="K4555" i="7"/>
  <c r="K4554" i="7"/>
  <c r="K4553" i="7"/>
  <c r="K4552" i="7"/>
  <c r="K4551" i="7"/>
  <c r="K4550" i="7"/>
  <c r="K4549" i="7"/>
  <c r="K4548" i="7"/>
  <c r="K4547" i="7"/>
  <c r="K4546" i="7"/>
  <c r="K4545" i="7"/>
  <c r="K4544" i="7"/>
  <c r="K4543" i="7"/>
  <c r="K4542" i="7"/>
  <c r="K4541" i="7"/>
  <c r="K4540" i="7"/>
  <c r="K4539" i="7"/>
  <c r="K4538" i="7"/>
  <c r="K4537" i="7"/>
  <c r="K4536" i="7"/>
  <c r="K4535" i="7"/>
  <c r="K4534" i="7"/>
  <c r="K4533" i="7"/>
  <c r="K4532" i="7"/>
  <c r="K4531" i="7"/>
  <c r="K4530" i="7"/>
  <c r="K4529" i="7"/>
  <c r="K4528" i="7"/>
  <c r="K4527" i="7"/>
  <c r="K4526" i="7"/>
  <c r="K4525" i="7"/>
  <c r="K4524" i="7"/>
  <c r="K4523" i="7"/>
  <c r="K4522" i="7"/>
  <c r="K4521" i="7"/>
  <c r="K4520" i="7"/>
  <c r="K4519" i="7"/>
  <c r="K4518" i="7"/>
  <c r="K4517" i="7"/>
  <c r="K4516" i="7"/>
  <c r="K4515" i="7"/>
  <c r="K4514" i="7"/>
  <c r="K4513" i="7"/>
  <c r="K4512" i="7"/>
  <c r="K4511" i="7"/>
  <c r="K4510" i="7"/>
  <c r="K4509" i="7"/>
  <c r="K4508" i="7"/>
  <c r="K4507" i="7"/>
  <c r="K4506" i="7"/>
  <c r="K4505" i="7"/>
  <c r="K4504" i="7"/>
  <c r="K4503" i="7"/>
  <c r="K4502" i="7"/>
  <c r="K4501" i="7"/>
  <c r="K4500" i="7"/>
  <c r="K4499" i="7"/>
  <c r="K4498" i="7"/>
  <c r="K4497" i="7"/>
  <c r="K4496" i="7"/>
  <c r="K4495" i="7"/>
  <c r="K4494" i="7"/>
  <c r="K4493" i="7"/>
  <c r="K4492" i="7"/>
  <c r="K4491" i="7"/>
  <c r="K4490" i="7"/>
  <c r="K4489" i="7"/>
  <c r="K4488" i="7"/>
  <c r="K4487" i="7"/>
  <c r="K4486" i="7"/>
  <c r="K4485" i="7"/>
  <c r="K4484" i="7"/>
  <c r="K4483" i="7"/>
  <c r="K4482" i="7"/>
  <c r="K4481" i="7"/>
  <c r="K4480" i="7"/>
  <c r="K4479" i="7"/>
  <c r="K4478" i="7"/>
  <c r="K4477" i="7"/>
  <c r="K4476" i="7"/>
  <c r="K4475" i="7"/>
  <c r="K4474" i="7"/>
  <c r="K4473" i="7"/>
  <c r="K4472" i="7"/>
  <c r="K4471" i="7"/>
  <c r="K4470" i="7"/>
  <c r="K4469" i="7"/>
  <c r="K4468" i="7"/>
  <c r="K4467" i="7"/>
  <c r="K4466" i="7"/>
  <c r="K4465" i="7"/>
  <c r="K4464" i="7"/>
  <c r="K4463" i="7"/>
  <c r="K4462" i="7"/>
  <c r="K4461" i="7"/>
  <c r="K4460" i="7"/>
  <c r="K4459" i="7"/>
  <c r="K4458" i="7"/>
  <c r="K4457" i="7"/>
  <c r="K4456" i="7"/>
  <c r="K4455" i="7"/>
  <c r="K4454" i="7"/>
  <c r="K4453" i="7"/>
  <c r="K4452" i="7"/>
  <c r="K4451" i="7"/>
  <c r="K4450" i="7"/>
  <c r="K4449" i="7"/>
  <c r="K4448" i="7"/>
  <c r="K4447" i="7"/>
  <c r="K4446" i="7"/>
  <c r="K4445" i="7"/>
  <c r="K4444" i="7"/>
  <c r="K4443" i="7"/>
  <c r="K4442" i="7"/>
  <c r="K4441" i="7"/>
  <c r="K4440" i="7"/>
  <c r="K4439" i="7"/>
  <c r="K4438" i="7"/>
  <c r="K4437" i="7"/>
  <c r="K4436" i="7"/>
  <c r="K4435" i="7"/>
  <c r="K4434" i="7"/>
  <c r="K4433" i="7"/>
  <c r="K4432" i="7"/>
  <c r="K4431" i="7"/>
  <c r="K4430" i="7"/>
  <c r="K4429" i="7"/>
  <c r="K4428" i="7"/>
  <c r="K4427" i="7"/>
  <c r="K4426" i="7"/>
  <c r="K4425" i="7"/>
  <c r="K4424" i="7"/>
  <c r="K4423" i="7"/>
  <c r="K4422" i="7"/>
  <c r="K4421" i="7"/>
  <c r="K4420" i="7"/>
  <c r="K4419" i="7"/>
  <c r="K4418" i="7"/>
  <c r="K4417" i="7"/>
  <c r="K4416" i="7"/>
  <c r="K4415" i="7"/>
  <c r="K4414" i="7"/>
  <c r="K4413" i="7"/>
  <c r="K4412" i="7"/>
  <c r="K4411" i="7"/>
  <c r="K4410" i="7"/>
  <c r="K4409" i="7"/>
  <c r="K4408" i="7"/>
  <c r="K4407" i="7"/>
  <c r="K4406" i="7"/>
  <c r="K4405" i="7"/>
  <c r="K4404" i="7"/>
  <c r="K4403" i="7"/>
  <c r="K4402" i="7"/>
  <c r="K4401" i="7"/>
  <c r="K4400" i="7"/>
  <c r="K4399" i="7"/>
  <c r="K4398" i="7"/>
  <c r="K4397" i="7"/>
  <c r="K4396" i="7"/>
  <c r="K4395" i="7"/>
  <c r="K4394" i="7"/>
  <c r="K4393" i="7"/>
  <c r="K4392" i="7"/>
  <c r="K4391" i="7"/>
  <c r="K4390" i="7"/>
  <c r="K4389" i="7"/>
  <c r="K4388" i="7"/>
  <c r="K4387" i="7"/>
  <c r="K4386" i="7"/>
  <c r="K4385" i="7"/>
  <c r="K4384" i="7"/>
  <c r="K4383" i="7"/>
  <c r="K4382" i="7"/>
  <c r="K4381" i="7"/>
  <c r="K4380" i="7"/>
  <c r="K4379" i="7"/>
  <c r="K4378" i="7"/>
  <c r="K4377" i="7"/>
  <c r="K4376" i="7"/>
  <c r="K4375" i="7"/>
  <c r="K4374" i="7"/>
  <c r="K4373" i="7"/>
  <c r="K4372" i="7"/>
  <c r="K4371" i="7"/>
  <c r="K4370" i="7"/>
  <c r="K4369" i="7"/>
  <c r="K4368" i="7"/>
  <c r="K4367" i="7"/>
  <c r="K4366" i="7"/>
  <c r="K4365" i="7"/>
  <c r="K4364" i="7"/>
  <c r="K4363" i="7"/>
  <c r="K4362" i="7"/>
  <c r="K4361" i="7"/>
  <c r="K4360" i="7"/>
  <c r="K4359" i="7"/>
  <c r="K4358" i="7"/>
  <c r="K4357" i="7"/>
  <c r="K4356" i="7"/>
  <c r="K4355" i="7"/>
  <c r="K4354" i="7"/>
  <c r="K4353" i="7"/>
  <c r="K4352" i="7"/>
  <c r="K4351" i="7"/>
  <c r="K4350" i="7"/>
  <c r="K4349" i="7"/>
  <c r="K4348" i="7"/>
  <c r="K4347" i="7"/>
  <c r="K4346" i="7"/>
  <c r="K4345" i="7"/>
  <c r="K4344" i="7"/>
  <c r="K4343" i="7"/>
  <c r="K4342" i="7"/>
  <c r="K4341" i="7"/>
  <c r="K4340" i="7"/>
  <c r="K4339" i="7"/>
  <c r="K4338" i="7"/>
  <c r="K4337" i="7"/>
  <c r="K4336" i="7"/>
  <c r="K4335" i="7"/>
  <c r="K4334" i="7"/>
  <c r="K4333" i="7"/>
  <c r="K4332" i="7"/>
  <c r="K4331" i="7"/>
  <c r="K4330" i="7"/>
  <c r="K4329" i="7"/>
  <c r="K4328" i="7"/>
  <c r="K4327" i="7"/>
  <c r="K4326" i="7"/>
  <c r="K4325" i="7"/>
  <c r="K4324" i="7"/>
  <c r="K4323" i="7"/>
  <c r="K4322" i="7"/>
  <c r="K4321" i="7"/>
  <c r="K4320" i="7"/>
  <c r="K4319" i="7"/>
  <c r="K4318" i="7"/>
  <c r="K4317" i="7"/>
  <c r="K4316" i="7"/>
  <c r="K4315" i="7"/>
  <c r="K4314" i="7"/>
  <c r="K4313" i="7"/>
  <c r="K4312" i="7"/>
  <c r="K4311" i="7"/>
  <c r="K4310" i="7"/>
  <c r="K4309" i="7"/>
  <c r="K4308" i="7"/>
  <c r="K4307" i="7"/>
  <c r="K4306" i="7"/>
  <c r="K4305" i="7"/>
  <c r="K4304" i="7"/>
  <c r="K4303" i="7"/>
  <c r="K4302" i="7"/>
  <c r="K4301" i="7"/>
  <c r="K4300" i="7"/>
  <c r="K4299" i="7"/>
  <c r="K4298" i="7"/>
  <c r="K4297" i="7"/>
  <c r="K4296" i="7"/>
  <c r="K4295" i="7"/>
  <c r="K4294" i="7"/>
  <c r="K4293" i="7"/>
  <c r="K4292" i="7"/>
  <c r="K4291" i="7"/>
  <c r="K4290" i="7"/>
  <c r="K4289" i="7"/>
  <c r="K4288" i="7"/>
  <c r="K4287" i="7"/>
  <c r="K4286" i="7"/>
  <c r="K4285" i="7"/>
  <c r="K4284" i="7"/>
  <c r="K4283" i="7"/>
  <c r="K4282" i="7"/>
  <c r="K4281" i="7"/>
  <c r="K4280" i="7"/>
  <c r="K4279" i="7"/>
  <c r="K4278" i="7"/>
  <c r="K4277" i="7"/>
  <c r="K4276" i="7"/>
  <c r="K4275" i="7"/>
  <c r="K4274" i="7"/>
  <c r="K4273" i="7"/>
  <c r="K4272" i="7"/>
  <c r="K4271" i="7"/>
  <c r="K4270" i="7"/>
  <c r="K4269" i="7"/>
  <c r="K4268" i="7"/>
  <c r="K4267" i="7"/>
  <c r="K4266" i="7"/>
  <c r="K4265" i="7"/>
  <c r="K4264" i="7"/>
  <c r="K4263" i="7"/>
  <c r="K4262" i="7"/>
  <c r="K4261" i="7"/>
  <c r="K4260" i="7"/>
  <c r="K4259" i="7"/>
  <c r="K4258" i="7"/>
  <c r="K4257" i="7"/>
  <c r="K4256" i="7"/>
  <c r="K4255" i="7"/>
  <c r="K4254" i="7"/>
  <c r="K4253" i="7"/>
  <c r="K4252" i="7"/>
  <c r="K4251" i="7"/>
  <c r="K4250" i="7"/>
  <c r="K4249" i="7"/>
  <c r="K4248" i="7"/>
  <c r="K4247" i="7"/>
  <c r="K4246" i="7"/>
  <c r="K4245" i="7"/>
  <c r="K4244" i="7"/>
  <c r="K4243" i="7"/>
  <c r="K4242" i="7"/>
  <c r="K4241" i="7"/>
  <c r="K4240" i="7"/>
  <c r="K4239" i="7"/>
  <c r="K4238" i="7"/>
  <c r="K4237" i="7"/>
  <c r="K4236" i="7"/>
  <c r="K4235" i="7"/>
  <c r="K4234" i="7"/>
  <c r="K4233" i="7"/>
  <c r="K4232" i="7"/>
  <c r="K4231" i="7"/>
  <c r="K4230" i="7"/>
  <c r="K4229" i="7"/>
  <c r="K4228" i="7"/>
  <c r="K4227" i="7"/>
  <c r="K4226" i="7"/>
  <c r="K4225" i="7"/>
  <c r="K4224" i="7"/>
  <c r="K4223" i="7"/>
  <c r="K4222" i="7"/>
  <c r="K4221" i="7"/>
  <c r="K4220" i="7"/>
  <c r="K4219" i="7"/>
  <c r="K4218" i="7"/>
  <c r="K4217" i="7"/>
  <c r="K4216" i="7"/>
  <c r="K4215" i="7"/>
  <c r="K4214" i="7"/>
  <c r="K4213" i="7"/>
  <c r="K4212" i="7"/>
  <c r="K4211" i="7"/>
  <c r="K4210" i="7"/>
  <c r="K4209" i="7"/>
  <c r="K4208" i="7"/>
  <c r="K4207" i="7"/>
  <c r="K4206" i="7"/>
  <c r="K4205" i="7"/>
  <c r="K4204" i="7"/>
  <c r="K4203" i="7"/>
  <c r="K4202" i="7"/>
  <c r="K4201" i="7"/>
  <c r="K4200" i="7"/>
  <c r="K4199" i="7"/>
  <c r="K4198" i="7"/>
  <c r="K4197" i="7"/>
  <c r="K4196" i="7"/>
  <c r="K4195" i="7"/>
  <c r="K4194" i="7"/>
  <c r="K4193" i="7"/>
  <c r="K4192" i="7"/>
  <c r="K4191" i="7"/>
  <c r="K4190" i="7"/>
  <c r="K4189" i="7"/>
  <c r="K4188" i="7"/>
  <c r="K4187" i="7"/>
  <c r="K4186" i="7"/>
  <c r="K4185" i="7"/>
  <c r="K4184" i="7"/>
  <c r="K4183" i="7"/>
  <c r="K4182" i="7"/>
  <c r="K4181" i="7"/>
  <c r="K4180" i="7"/>
  <c r="K4179" i="7"/>
  <c r="K4178" i="7"/>
  <c r="K4177" i="7"/>
  <c r="K4176" i="7"/>
  <c r="K4175" i="7"/>
  <c r="K4174" i="7"/>
  <c r="K4173" i="7"/>
  <c r="K4172" i="7"/>
  <c r="K4171" i="7"/>
  <c r="K4170" i="7"/>
  <c r="K4169" i="7"/>
  <c r="K4168" i="7"/>
  <c r="K4167" i="7"/>
  <c r="K4166" i="7"/>
  <c r="K4165" i="7"/>
  <c r="K4164" i="7"/>
  <c r="K4163" i="7"/>
  <c r="K4162" i="7"/>
  <c r="K4161" i="7"/>
  <c r="K4160" i="7"/>
  <c r="K4159" i="7"/>
  <c r="K4158" i="7"/>
  <c r="K4157" i="7"/>
  <c r="K4156" i="7"/>
  <c r="K4155" i="7"/>
  <c r="K4154" i="7"/>
  <c r="K4153" i="7"/>
  <c r="K4152" i="7"/>
  <c r="K4151" i="7"/>
  <c r="K4150" i="7"/>
  <c r="K4149" i="7"/>
  <c r="K4148" i="7"/>
  <c r="K4147" i="7"/>
  <c r="K4146" i="7"/>
  <c r="K4145" i="7"/>
  <c r="K4144" i="7"/>
  <c r="K4143" i="7"/>
  <c r="K4142" i="7"/>
  <c r="K4141" i="7"/>
  <c r="K4140" i="7"/>
  <c r="K4139" i="7"/>
  <c r="K4138" i="7"/>
  <c r="K4137" i="7"/>
  <c r="K4136" i="7"/>
  <c r="K4135" i="7"/>
  <c r="K4134" i="7"/>
  <c r="K4133" i="7"/>
  <c r="K4132" i="7"/>
  <c r="K4131" i="7"/>
  <c r="K4130" i="7"/>
  <c r="K4129" i="7"/>
  <c r="K4128" i="7"/>
  <c r="K4127" i="7"/>
  <c r="K4126" i="7"/>
  <c r="K4125" i="7"/>
  <c r="K4124" i="7"/>
  <c r="K4123" i="7"/>
  <c r="K4122" i="7"/>
  <c r="K4121" i="7"/>
  <c r="K4120" i="7"/>
  <c r="K4119" i="7"/>
  <c r="K4118" i="7"/>
  <c r="K4117" i="7"/>
  <c r="K4116" i="7"/>
  <c r="K4115" i="7"/>
  <c r="K4114" i="7"/>
  <c r="K4113" i="7"/>
  <c r="K4112" i="7"/>
  <c r="K4111" i="7"/>
  <c r="K4110" i="7"/>
  <c r="K4109" i="7"/>
  <c r="K4108" i="7"/>
  <c r="K4107" i="7"/>
  <c r="K4106" i="7"/>
  <c r="K4105" i="7"/>
  <c r="K4104" i="7"/>
  <c r="K4103" i="7"/>
  <c r="K4102" i="7"/>
  <c r="K4101" i="7"/>
  <c r="K4100" i="7"/>
  <c r="K4099" i="7"/>
  <c r="K4098" i="7"/>
  <c r="K4097" i="7"/>
  <c r="K4096" i="7"/>
  <c r="K4095" i="7"/>
  <c r="K4094" i="7"/>
  <c r="K4093" i="7"/>
  <c r="K4092" i="7"/>
  <c r="K4091" i="7"/>
  <c r="K4090" i="7"/>
  <c r="K4089" i="7"/>
  <c r="K4088" i="7"/>
  <c r="K4087" i="7"/>
  <c r="K4086" i="7"/>
  <c r="K4085" i="7"/>
  <c r="K4084" i="7"/>
  <c r="K4083" i="7"/>
  <c r="K4082" i="7"/>
  <c r="K4081" i="7"/>
  <c r="K4080" i="7"/>
  <c r="K4079" i="7"/>
  <c r="K4078" i="7"/>
  <c r="K4077" i="7"/>
  <c r="K4076" i="7"/>
  <c r="K4075" i="7"/>
  <c r="K4074" i="7"/>
  <c r="K4073" i="7"/>
  <c r="K4072" i="7"/>
  <c r="K4071" i="7"/>
  <c r="K4070" i="7"/>
  <c r="K4069" i="7"/>
  <c r="K4068" i="7"/>
  <c r="K4067" i="7"/>
  <c r="K4066" i="7"/>
  <c r="K4065" i="7"/>
  <c r="K4064" i="7"/>
  <c r="K4063" i="7"/>
  <c r="K4062" i="7"/>
  <c r="K4061" i="7"/>
  <c r="K4060" i="7"/>
  <c r="K4059" i="7"/>
  <c r="K4058" i="7"/>
  <c r="K4057" i="7"/>
  <c r="K4056" i="7"/>
  <c r="K4055" i="7"/>
  <c r="K4054" i="7"/>
  <c r="K4053" i="7"/>
  <c r="K4052" i="7"/>
  <c r="K4051" i="7"/>
  <c r="K4050" i="7"/>
  <c r="K4049" i="7"/>
  <c r="K4048" i="7"/>
  <c r="K4047" i="7"/>
  <c r="K4046" i="7"/>
  <c r="K4045" i="7"/>
  <c r="K4044" i="7"/>
  <c r="K4043" i="7"/>
  <c r="K4042" i="7"/>
  <c r="K4041" i="7"/>
  <c r="K4040" i="7"/>
  <c r="K4039" i="7"/>
  <c r="K4038" i="7"/>
  <c r="K4037" i="7"/>
  <c r="K4036" i="7"/>
  <c r="K4035" i="7"/>
  <c r="K4034" i="7"/>
  <c r="K4033" i="7"/>
  <c r="K4032" i="7"/>
  <c r="K4031" i="7"/>
  <c r="K4030" i="7"/>
  <c r="K4029" i="7"/>
  <c r="K4028" i="7"/>
  <c r="K4027" i="7"/>
  <c r="K4026" i="7"/>
  <c r="K4025" i="7"/>
  <c r="K4024" i="7"/>
  <c r="K4023" i="7"/>
  <c r="K4022" i="7"/>
  <c r="K4021" i="7"/>
  <c r="K4020" i="7"/>
  <c r="K4019" i="7"/>
  <c r="K4018" i="7"/>
  <c r="K4017" i="7"/>
  <c r="K4016" i="7"/>
  <c r="K4015" i="7"/>
  <c r="K4014" i="7"/>
  <c r="K4013" i="7"/>
  <c r="K4012" i="7"/>
  <c r="K4011" i="7"/>
  <c r="K4010" i="7"/>
  <c r="K4009" i="7"/>
  <c r="K4008" i="7"/>
  <c r="K4007" i="7"/>
  <c r="K4006" i="7"/>
  <c r="K4005" i="7"/>
  <c r="K4004" i="7"/>
  <c r="K4003" i="7"/>
  <c r="K4002" i="7"/>
  <c r="K4001" i="7"/>
  <c r="K4000" i="7"/>
  <c r="K3999" i="7"/>
  <c r="K3998" i="7"/>
  <c r="K3997" i="7"/>
  <c r="K3996" i="7"/>
  <c r="K3995" i="7"/>
  <c r="K3994" i="7"/>
  <c r="K3993" i="7"/>
  <c r="K3992" i="7"/>
  <c r="K3991" i="7"/>
  <c r="K3990" i="7"/>
  <c r="K3989" i="7"/>
  <c r="K3988" i="7"/>
  <c r="K3987" i="7"/>
  <c r="K3986" i="7"/>
  <c r="K3985" i="7"/>
  <c r="K3984" i="7"/>
  <c r="K3983" i="7"/>
  <c r="K3982" i="7"/>
  <c r="K3981" i="7"/>
  <c r="K3980" i="7"/>
  <c r="K3979" i="7"/>
  <c r="K3978" i="7"/>
  <c r="K3977" i="7"/>
  <c r="K3976" i="7"/>
  <c r="K3975" i="7"/>
  <c r="K3974" i="7"/>
  <c r="K3973" i="7"/>
  <c r="K3972" i="7"/>
  <c r="K3971" i="7"/>
  <c r="K3970" i="7"/>
  <c r="K3969" i="7"/>
  <c r="K3968" i="7"/>
  <c r="K3967" i="7"/>
  <c r="K3966" i="7"/>
  <c r="K3965" i="7"/>
  <c r="K3964" i="7"/>
  <c r="K3963" i="7"/>
  <c r="K3962" i="7"/>
  <c r="K3961" i="7"/>
  <c r="K3960" i="7"/>
  <c r="K3959" i="7"/>
  <c r="K3958" i="7"/>
  <c r="K3957" i="7"/>
  <c r="K3956" i="7"/>
  <c r="K3955" i="7"/>
  <c r="K3954" i="7"/>
  <c r="K3953" i="7"/>
  <c r="K3952" i="7"/>
  <c r="K3951" i="7"/>
  <c r="K3950" i="7"/>
  <c r="K3949" i="7"/>
  <c r="K3948" i="7"/>
  <c r="K3947" i="7"/>
  <c r="K3946" i="7"/>
  <c r="K3945" i="7"/>
  <c r="K3944" i="7"/>
  <c r="K3943" i="7"/>
  <c r="K3942" i="7"/>
  <c r="K3941" i="7"/>
  <c r="K3940" i="7"/>
  <c r="K3939" i="7"/>
  <c r="K3938" i="7"/>
  <c r="K3937" i="7"/>
  <c r="K3936" i="7"/>
  <c r="K3935" i="7"/>
  <c r="K3934" i="7"/>
  <c r="K3933" i="7"/>
  <c r="K3932" i="7"/>
  <c r="K3931" i="7"/>
  <c r="K3930" i="7"/>
  <c r="K3929" i="7"/>
  <c r="K3928" i="7"/>
  <c r="K3927" i="7"/>
  <c r="K3926" i="7"/>
  <c r="K3925" i="7"/>
  <c r="K3924" i="7"/>
  <c r="K3923" i="7"/>
  <c r="K3922" i="7"/>
  <c r="K3921" i="7"/>
  <c r="K3920" i="7"/>
  <c r="K3919" i="7"/>
  <c r="K3918" i="7"/>
  <c r="K3917" i="7"/>
  <c r="K3916" i="7"/>
  <c r="K3915" i="7"/>
  <c r="K3914" i="7"/>
  <c r="K3913" i="7"/>
  <c r="K3912" i="7"/>
  <c r="K3911" i="7"/>
  <c r="K3910" i="7"/>
  <c r="K3909" i="7"/>
  <c r="K3908" i="7"/>
  <c r="K3907" i="7"/>
  <c r="K3906" i="7"/>
  <c r="K3905" i="7"/>
  <c r="K3904" i="7"/>
  <c r="K3903" i="7"/>
  <c r="K3902" i="7"/>
  <c r="K3901" i="7"/>
  <c r="K3900" i="7"/>
  <c r="K3899" i="7"/>
  <c r="K3898" i="7"/>
  <c r="K3897" i="7"/>
  <c r="K3896" i="7"/>
  <c r="K3895" i="7"/>
  <c r="K3894" i="7"/>
  <c r="K3893" i="7"/>
  <c r="K3892" i="7"/>
  <c r="K3891" i="7"/>
  <c r="K3890" i="7"/>
  <c r="K3889" i="7"/>
  <c r="K3888" i="7"/>
  <c r="K3887" i="7"/>
  <c r="K3886" i="7"/>
  <c r="K3885" i="7"/>
  <c r="K3884" i="7"/>
  <c r="K3883" i="7"/>
  <c r="K3882" i="7"/>
  <c r="K3881" i="7"/>
  <c r="K3880" i="7"/>
  <c r="K3879" i="7"/>
  <c r="K3878" i="7"/>
  <c r="K3877" i="7"/>
  <c r="K3876" i="7"/>
  <c r="K3875" i="7"/>
  <c r="K3874" i="7"/>
  <c r="K3873" i="7"/>
  <c r="K3872" i="7"/>
  <c r="K3871" i="7"/>
  <c r="K3870" i="7"/>
  <c r="K3869" i="7"/>
  <c r="K3868" i="7"/>
  <c r="K3867" i="7"/>
  <c r="K3866" i="7"/>
  <c r="K3865" i="7"/>
  <c r="K3864" i="7"/>
  <c r="K3863" i="7"/>
  <c r="K3862" i="7"/>
  <c r="K3861" i="7"/>
  <c r="K3860" i="7"/>
  <c r="K3859" i="7"/>
  <c r="K3858" i="7"/>
  <c r="K3857" i="7"/>
  <c r="K3856" i="7"/>
  <c r="K3855" i="7"/>
  <c r="K3854" i="7"/>
  <c r="K3853" i="7"/>
  <c r="K3852" i="7"/>
  <c r="K3851" i="7"/>
  <c r="K3850" i="7"/>
  <c r="K3849" i="7"/>
  <c r="K3848" i="7"/>
  <c r="K3847" i="7"/>
  <c r="K3846" i="7"/>
  <c r="K3845" i="7"/>
  <c r="K3844" i="7"/>
  <c r="K3843" i="7"/>
  <c r="K3842" i="7"/>
  <c r="K3841" i="7"/>
  <c r="K3840" i="7"/>
  <c r="K3839" i="7"/>
  <c r="K3838" i="7"/>
  <c r="K3837" i="7"/>
  <c r="K3836" i="7"/>
  <c r="K3835" i="7"/>
  <c r="K3834" i="7"/>
  <c r="K3833" i="7"/>
  <c r="K3832" i="7"/>
  <c r="K3831" i="7"/>
  <c r="K3830" i="7"/>
  <c r="K3829" i="7"/>
  <c r="K3828" i="7"/>
  <c r="K3827" i="7"/>
  <c r="K3826" i="7"/>
  <c r="K3825" i="7"/>
  <c r="K3824" i="7"/>
  <c r="K3823" i="7"/>
  <c r="K3822" i="7"/>
  <c r="K3821" i="7"/>
  <c r="K3820" i="7"/>
  <c r="K3819" i="7"/>
  <c r="K3818" i="7"/>
  <c r="K3817" i="7"/>
  <c r="K3816" i="7"/>
  <c r="K3815" i="7"/>
  <c r="K3814" i="7"/>
  <c r="K3813" i="7"/>
  <c r="K3812" i="7"/>
  <c r="K3811" i="7"/>
  <c r="K3810" i="7"/>
  <c r="K3809" i="7"/>
  <c r="K3808" i="7"/>
  <c r="K3807" i="7"/>
  <c r="K3806" i="7"/>
  <c r="K3805" i="7"/>
  <c r="K3804" i="7"/>
  <c r="K3803" i="7"/>
  <c r="K3802" i="7"/>
  <c r="K3801" i="7"/>
  <c r="K3800" i="7"/>
  <c r="K3799" i="7"/>
  <c r="K3798" i="7"/>
  <c r="K3797" i="7"/>
  <c r="K3796" i="7"/>
  <c r="K3795" i="7"/>
  <c r="K3794" i="7"/>
  <c r="K3793" i="7"/>
  <c r="K3792" i="7"/>
  <c r="K3791" i="7"/>
  <c r="K3790" i="7"/>
  <c r="K3789" i="7"/>
  <c r="K3788" i="7"/>
  <c r="K3787" i="7"/>
  <c r="K3786" i="7"/>
  <c r="K3785" i="7"/>
  <c r="K3784" i="7"/>
  <c r="K3783" i="7"/>
  <c r="K3782" i="7"/>
  <c r="K3781" i="7"/>
  <c r="K3780" i="7"/>
  <c r="K3779" i="7"/>
  <c r="K3778" i="7"/>
  <c r="K3777" i="7"/>
  <c r="K3776" i="7"/>
  <c r="K3775" i="7"/>
  <c r="K3774" i="7"/>
  <c r="K3773" i="7"/>
  <c r="K3772" i="7"/>
  <c r="K3771" i="7"/>
  <c r="K3770" i="7"/>
  <c r="K3769" i="7"/>
  <c r="K3768" i="7"/>
  <c r="K3767" i="7"/>
  <c r="K3766" i="7"/>
  <c r="K3765" i="7"/>
  <c r="K3764" i="7"/>
  <c r="K3763" i="7"/>
  <c r="K3762" i="7"/>
  <c r="K3761" i="7"/>
  <c r="K3760" i="7"/>
  <c r="K3759" i="7"/>
  <c r="K3758" i="7"/>
  <c r="K3757" i="7"/>
  <c r="K3756" i="7"/>
  <c r="K3755" i="7"/>
  <c r="K3754" i="7"/>
  <c r="K3753" i="7"/>
  <c r="K3752" i="7"/>
  <c r="K3751" i="7"/>
  <c r="K3750" i="7"/>
  <c r="K3749" i="7"/>
  <c r="K3748" i="7"/>
  <c r="K3747" i="7"/>
  <c r="K3746" i="7"/>
  <c r="K3745" i="7"/>
  <c r="K3744" i="7"/>
  <c r="K3743" i="7"/>
  <c r="K3742" i="7"/>
  <c r="K3741" i="7"/>
  <c r="K3740" i="7"/>
  <c r="K3739" i="7"/>
  <c r="K3738" i="7"/>
  <c r="K3737" i="7"/>
  <c r="K3736" i="7"/>
  <c r="K3735" i="7"/>
  <c r="K3734" i="7"/>
  <c r="K3733" i="7"/>
  <c r="K3732" i="7"/>
  <c r="K3731" i="7"/>
  <c r="K3730" i="7"/>
  <c r="K3729" i="7"/>
  <c r="K3728" i="7"/>
  <c r="K3727" i="7"/>
  <c r="K3726" i="7"/>
  <c r="K3725" i="7"/>
  <c r="K3724" i="7"/>
  <c r="K3723" i="7"/>
  <c r="K3722" i="7"/>
  <c r="K3721" i="7"/>
  <c r="K3720" i="7"/>
  <c r="K3719" i="7"/>
  <c r="K3718" i="7"/>
  <c r="K3717" i="7"/>
  <c r="K3716" i="7"/>
  <c r="K3715" i="7"/>
  <c r="K3714" i="7"/>
  <c r="K3713" i="7"/>
  <c r="K3712" i="7"/>
  <c r="K3711" i="7"/>
  <c r="K3710" i="7"/>
  <c r="K3709" i="7"/>
  <c r="K3708" i="7"/>
  <c r="K3707" i="7"/>
  <c r="K3706" i="7"/>
  <c r="K3705" i="7"/>
  <c r="K3704" i="7"/>
  <c r="K3703" i="7"/>
  <c r="K3702" i="7"/>
  <c r="K3701" i="7"/>
  <c r="K3700" i="7"/>
  <c r="K3699" i="7"/>
  <c r="K3698" i="7"/>
  <c r="K3697" i="7"/>
  <c r="K3696" i="7"/>
  <c r="K3695" i="7"/>
  <c r="K3694" i="7"/>
  <c r="K3693" i="7"/>
  <c r="K3692" i="7"/>
  <c r="K3691" i="7"/>
  <c r="K3690" i="7"/>
  <c r="K3689" i="7"/>
  <c r="K3688" i="7"/>
  <c r="K3687" i="7"/>
  <c r="K3686" i="7"/>
  <c r="K3685" i="7"/>
  <c r="K3684" i="7"/>
  <c r="K3683" i="7"/>
  <c r="K3682" i="7"/>
  <c r="K3681" i="7"/>
  <c r="K3680" i="7"/>
  <c r="K3679" i="7"/>
  <c r="K3678" i="7"/>
  <c r="K3677" i="7"/>
  <c r="K3676" i="7"/>
  <c r="K3675" i="7"/>
  <c r="K3674" i="7"/>
  <c r="K3673" i="7"/>
  <c r="K3672" i="7"/>
  <c r="K3671" i="7"/>
  <c r="K3670" i="7"/>
  <c r="K3669" i="7"/>
  <c r="K3668" i="7"/>
  <c r="K3667" i="7"/>
  <c r="K3666" i="7"/>
  <c r="K3665" i="7"/>
  <c r="K3664" i="7"/>
  <c r="K3663" i="7"/>
  <c r="K3662" i="7"/>
  <c r="K3661" i="7"/>
  <c r="K3660" i="7"/>
  <c r="K3659" i="7"/>
  <c r="K3658" i="7"/>
  <c r="K3657" i="7"/>
  <c r="K3656" i="7"/>
  <c r="K3655" i="7"/>
  <c r="K3654" i="7"/>
  <c r="K3653" i="7"/>
  <c r="K3652" i="7"/>
  <c r="K3651" i="7"/>
  <c r="K3650" i="7"/>
  <c r="K3649" i="7"/>
  <c r="K3648" i="7"/>
  <c r="K3647" i="7"/>
  <c r="K3646" i="7"/>
  <c r="K3645" i="7"/>
  <c r="K3644" i="7"/>
  <c r="K3643" i="7"/>
  <c r="K3642" i="7"/>
  <c r="K3641" i="7"/>
  <c r="K3640" i="7"/>
  <c r="K3639" i="7"/>
  <c r="K3638" i="7"/>
  <c r="K3637" i="7"/>
  <c r="K3636" i="7"/>
  <c r="K3635" i="7"/>
  <c r="K3634" i="7"/>
  <c r="K3633" i="7"/>
  <c r="K3632" i="7"/>
  <c r="K3631" i="7"/>
  <c r="K3630" i="7"/>
  <c r="K3629" i="7"/>
  <c r="K3628" i="7"/>
  <c r="K3627" i="7"/>
  <c r="K3626" i="7"/>
  <c r="K3625" i="7"/>
  <c r="K3624" i="7"/>
  <c r="K3623" i="7"/>
  <c r="K3622" i="7"/>
  <c r="K3621" i="7"/>
  <c r="K3620" i="7"/>
  <c r="K3619" i="7"/>
  <c r="K3618" i="7"/>
  <c r="K3617" i="7"/>
  <c r="K3616" i="7"/>
  <c r="K3615" i="7"/>
  <c r="K3614" i="7"/>
  <c r="K3613" i="7"/>
  <c r="K3612" i="7"/>
  <c r="K3611" i="7"/>
  <c r="K3610" i="7"/>
  <c r="K3609" i="7"/>
  <c r="K3608" i="7"/>
  <c r="K3607" i="7"/>
  <c r="K3606" i="7"/>
  <c r="K3605" i="7"/>
  <c r="K3604" i="7"/>
  <c r="K3603" i="7"/>
  <c r="K3602" i="7"/>
  <c r="K3601" i="7"/>
  <c r="K3600" i="7"/>
  <c r="K3599" i="7"/>
  <c r="K3598" i="7"/>
  <c r="K3597" i="7"/>
  <c r="K3596" i="7"/>
  <c r="K3595" i="7"/>
  <c r="K3594" i="7"/>
  <c r="K3593" i="7"/>
  <c r="K3592" i="7"/>
  <c r="K3591" i="7"/>
  <c r="K3590" i="7"/>
  <c r="K3589" i="7"/>
  <c r="K3588" i="7"/>
  <c r="K3587" i="7"/>
  <c r="K3586" i="7"/>
  <c r="K3585" i="7"/>
  <c r="K3584" i="7"/>
  <c r="K3583" i="7"/>
  <c r="K3582" i="7"/>
  <c r="K3581" i="7"/>
  <c r="K3580" i="7"/>
  <c r="K3579" i="7"/>
  <c r="K3578" i="7"/>
  <c r="K3577" i="7"/>
  <c r="K3576" i="7"/>
  <c r="K3575" i="7"/>
  <c r="K3574" i="7"/>
  <c r="K3573" i="7"/>
  <c r="K3572" i="7"/>
  <c r="K3571" i="7"/>
  <c r="K3570" i="7"/>
  <c r="K3569" i="7"/>
  <c r="K3568" i="7"/>
  <c r="K3567" i="7"/>
  <c r="K3566" i="7"/>
  <c r="K3565" i="7"/>
  <c r="K3564" i="7"/>
  <c r="K3563" i="7"/>
  <c r="K3562" i="7"/>
  <c r="K3561" i="7"/>
  <c r="K3560" i="7"/>
  <c r="K3559" i="7"/>
  <c r="K3558" i="7"/>
  <c r="K3557" i="7"/>
  <c r="K3556" i="7"/>
  <c r="K3555" i="7"/>
  <c r="K3554" i="7"/>
  <c r="K3553" i="7"/>
  <c r="K3552" i="7"/>
  <c r="K3551" i="7"/>
  <c r="K3550" i="7"/>
  <c r="K3549" i="7"/>
  <c r="K3548" i="7"/>
  <c r="K3547" i="7"/>
  <c r="K3546" i="7"/>
  <c r="K3545" i="7"/>
  <c r="K3544" i="7"/>
  <c r="K3543" i="7"/>
  <c r="K3542" i="7"/>
  <c r="K3541" i="7"/>
  <c r="K3540" i="7"/>
  <c r="K3539" i="7"/>
  <c r="K3538" i="7"/>
  <c r="K3537" i="7"/>
  <c r="K3536" i="7"/>
  <c r="K3535" i="7"/>
  <c r="K3534" i="7"/>
  <c r="K3533" i="7"/>
  <c r="K3532" i="7"/>
  <c r="K3531" i="7"/>
  <c r="K3530" i="7"/>
  <c r="K3529" i="7"/>
  <c r="K3528" i="7"/>
  <c r="K3527" i="7"/>
  <c r="K3526" i="7"/>
  <c r="K3525" i="7"/>
  <c r="K3524" i="7"/>
  <c r="K3523" i="7"/>
  <c r="K3522" i="7"/>
  <c r="K3521" i="7"/>
  <c r="K3520" i="7"/>
  <c r="K3519" i="7"/>
  <c r="K3518" i="7"/>
  <c r="K3517" i="7"/>
  <c r="K3516" i="7"/>
  <c r="K3515" i="7"/>
  <c r="K3514" i="7"/>
  <c r="K3513" i="7"/>
  <c r="K3512" i="7"/>
  <c r="K3511" i="7"/>
  <c r="K3510" i="7"/>
  <c r="K3509" i="7"/>
  <c r="K3508" i="7"/>
  <c r="K3507" i="7"/>
  <c r="K3506" i="7"/>
  <c r="K3505" i="7"/>
  <c r="K3504" i="7"/>
  <c r="K3503" i="7"/>
  <c r="K3502" i="7"/>
  <c r="K3501" i="7"/>
  <c r="K3500" i="7"/>
  <c r="K3499" i="7"/>
  <c r="K3498" i="7"/>
  <c r="K3497" i="7"/>
  <c r="K3496" i="7"/>
  <c r="K3495" i="7"/>
  <c r="K3494" i="7"/>
  <c r="K3493" i="7"/>
  <c r="K3492" i="7"/>
  <c r="K3491" i="7"/>
  <c r="K3490" i="7"/>
  <c r="K3489" i="7"/>
  <c r="K3488" i="7"/>
  <c r="K3487" i="7"/>
  <c r="K3486" i="7"/>
  <c r="K3485" i="7"/>
  <c r="K3484" i="7"/>
  <c r="K3483" i="7"/>
  <c r="K3482" i="7"/>
  <c r="K3481" i="7"/>
  <c r="K3480" i="7"/>
  <c r="K3479" i="7"/>
  <c r="K3478" i="7"/>
  <c r="K3477" i="7"/>
  <c r="K3476" i="7"/>
  <c r="K3475" i="7"/>
  <c r="K3474" i="7"/>
  <c r="K3473" i="7"/>
  <c r="K3472" i="7"/>
  <c r="K3471" i="7"/>
  <c r="K3470" i="7"/>
  <c r="K3469" i="7"/>
  <c r="K3468" i="7"/>
  <c r="K3467" i="7"/>
  <c r="K3466" i="7"/>
  <c r="K3465" i="7"/>
  <c r="K3464" i="7"/>
  <c r="K3463" i="7"/>
  <c r="K3462" i="7"/>
  <c r="K3461" i="7"/>
  <c r="K3460" i="7"/>
  <c r="K3459" i="7"/>
  <c r="K3458" i="7"/>
  <c r="K3457" i="7"/>
  <c r="K3456" i="7"/>
  <c r="K3455" i="7"/>
  <c r="K3454" i="7"/>
  <c r="K3453" i="7"/>
  <c r="K3452" i="7"/>
  <c r="K3451" i="7"/>
  <c r="K3450" i="7"/>
  <c r="K3449" i="7"/>
  <c r="K3448" i="7"/>
  <c r="K3447" i="7"/>
  <c r="K3446" i="7"/>
  <c r="K3445" i="7"/>
  <c r="K3444" i="7"/>
  <c r="K3443" i="7"/>
  <c r="K3442" i="7"/>
  <c r="K3441" i="7"/>
  <c r="K3440" i="7"/>
  <c r="K3439" i="7"/>
  <c r="K3438" i="7"/>
  <c r="K3437" i="7"/>
  <c r="K3436" i="7"/>
  <c r="K3435" i="7"/>
  <c r="K3434" i="7"/>
  <c r="K3433" i="7"/>
  <c r="K3432" i="7"/>
  <c r="K3431" i="7"/>
  <c r="K3430" i="7"/>
  <c r="K3429" i="7"/>
  <c r="K3428" i="7"/>
  <c r="K3427" i="7"/>
  <c r="K3426" i="7"/>
  <c r="K3425" i="7"/>
  <c r="K3424" i="7"/>
  <c r="K3423" i="7"/>
  <c r="K3422" i="7"/>
  <c r="K3421" i="7"/>
  <c r="K3420" i="7"/>
  <c r="K3419" i="7"/>
  <c r="K3418" i="7"/>
  <c r="K3417" i="7"/>
  <c r="K3416" i="7"/>
  <c r="K3415" i="7"/>
  <c r="K3414" i="7"/>
  <c r="K3413" i="7"/>
  <c r="K3412" i="7"/>
  <c r="K3411" i="7"/>
  <c r="K3410" i="7"/>
  <c r="K3409" i="7"/>
  <c r="K3408" i="7"/>
  <c r="K3407" i="7"/>
  <c r="K3406" i="7"/>
  <c r="K3405" i="7"/>
  <c r="K3404" i="7"/>
  <c r="K3403" i="7"/>
  <c r="K3402" i="7"/>
  <c r="K3401" i="7"/>
  <c r="K3400" i="7"/>
  <c r="K3399" i="7"/>
  <c r="K3398" i="7"/>
  <c r="K3397" i="7"/>
  <c r="K3396" i="7"/>
  <c r="K3395" i="7"/>
  <c r="K3394" i="7"/>
  <c r="K3393" i="7"/>
  <c r="K3392" i="7"/>
  <c r="K3391" i="7"/>
  <c r="K3390" i="7"/>
  <c r="K3389" i="7"/>
  <c r="K3388" i="7"/>
  <c r="K3387" i="7"/>
  <c r="K3386" i="7"/>
  <c r="K3385" i="7"/>
  <c r="K3384" i="7"/>
  <c r="K3383" i="7"/>
  <c r="K3382" i="7"/>
  <c r="K3381" i="7"/>
  <c r="K3380" i="7"/>
  <c r="K3379" i="7"/>
  <c r="K3378" i="7"/>
  <c r="K3377" i="7"/>
  <c r="K3376" i="7"/>
  <c r="K3375" i="7"/>
  <c r="K3374" i="7"/>
  <c r="K3373" i="7"/>
  <c r="K3372" i="7"/>
  <c r="K3371" i="7"/>
  <c r="K3370" i="7"/>
  <c r="K3369" i="7"/>
  <c r="K3368" i="7"/>
  <c r="K3367" i="7"/>
  <c r="K3366" i="7"/>
  <c r="K3365" i="7"/>
  <c r="K3364" i="7"/>
  <c r="K3363" i="7"/>
  <c r="K3362" i="7"/>
  <c r="K3361" i="7"/>
  <c r="K3360" i="7"/>
  <c r="K3359" i="7"/>
  <c r="K3358" i="7"/>
  <c r="K3357" i="7"/>
  <c r="K3356" i="7"/>
  <c r="K3355" i="7"/>
  <c r="K3354" i="7"/>
  <c r="K3353" i="7"/>
  <c r="K3352" i="7"/>
  <c r="K3351" i="7"/>
  <c r="K3350" i="7"/>
  <c r="K3349" i="7"/>
  <c r="K3348" i="7"/>
  <c r="K3347" i="7"/>
  <c r="K3346" i="7"/>
  <c r="K3345" i="7"/>
  <c r="K3344" i="7"/>
  <c r="K3343" i="7"/>
  <c r="K3342" i="7"/>
  <c r="K3341" i="7"/>
  <c r="K3340" i="7"/>
  <c r="K3339" i="7"/>
  <c r="K3338" i="7"/>
  <c r="K3337" i="7"/>
  <c r="K3336" i="7"/>
  <c r="K3335" i="7"/>
  <c r="K3334" i="7"/>
  <c r="K3333" i="7"/>
  <c r="K3332" i="7"/>
  <c r="K3331" i="7"/>
  <c r="K3330" i="7"/>
  <c r="K3329" i="7"/>
  <c r="K3328" i="7"/>
  <c r="K3327" i="7"/>
  <c r="K3326" i="7"/>
  <c r="K3325" i="7"/>
  <c r="K3324" i="7"/>
  <c r="K3323" i="7"/>
  <c r="K3322" i="7"/>
  <c r="K3321" i="7"/>
  <c r="K3320" i="7"/>
  <c r="K3319" i="7"/>
  <c r="K3318" i="7"/>
  <c r="K3317" i="7"/>
  <c r="K3316" i="7"/>
  <c r="K3315" i="7"/>
  <c r="K3314" i="7"/>
  <c r="K3313" i="7"/>
  <c r="K3312" i="7"/>
  <c r="K3311" i="7"/>
  <c r="K3310" i="7"/>
  <c r="K3309" i="7"/>
  <c r="K3308" i="7"/>
  <c r="K3307" i="7"/>
  <c r="K3306" i="7"/>
  <c r="K3305" i="7"/>
  <c r="K3304" i="7"/>
  <c r="K3303" i="7"/>
  <c r="K3302" i="7"/>
  <c r="K3301" i="7"/>
  <c r="K3300" i="7"/>
  <c r="K3299" i="7"/>
  <c r="K3298" i="7"/>
  <c r="K3297" i="7"/>
  <c r="K3296" i="7"/>
  <c r="K3295" i="7"/>
  <c r="K3294" i="7"/>
  <c r="K3293" i="7"/>
  <c r="K3292" i="7"/>
  <c r="K3291" i="7"/>
  <c r="K3290" i="7"/>
  <c r="K3289" i="7"/>
  <c r="K3288" i="7"/>
  <c r="K3287" i="7"/>
  <c r="K3286" i="7"/>
  <c r="K3285" i="7"/>
  <c r="K3284" i="7"/>
  <c r="K3283" i="7"/>
  <c r="K3282" i="7"/>
  <c r="K3281" i="7"/>
  <c r="K3280" i="7"/>
  <c r="K3279" i="7"/>
  <c r="K3278" i="7"/>
  <c r="K3277" i="7"/>
  <c r="K3276" i="7"/>
  <c r="K3275" i="7"/>
  <c r="K3274" i="7"/>
  <c r="K3273" i="7"/>
  <c r="K3272" i="7"/>
  <c r="K3271" i="7"/>
  <c r="K3270" i="7"/>
  <c r="K3269" i="7"/>
  <c r="K3268" i="7"/>
  <c r="K3267" i="7"/>
  <c r="K3266" i="7"/>
  <c r="K3265" i="7"/>
  <c r="K3264" i="7"/>
  <c r="K3263" i="7"/>
  <c r="K3262" i="7"/>
  <c r="K3261" i="7"/>
  <c r="K3260" i="7"/>
  <c r="K3259" i="7"/>
  <c r="K3258" i="7"/>
  <c r="K3257" i="7"/>
  <c r="K3256" i="7"/>
  <c r="K3255" i="7"/>
  <c r="K3254" i="7"/>
  <c r="K3253" i="7"/>
  <c r="K3252" i="7"/>
  <c r="K3251" i="7"/>
  <c r="K3250" i="7"/>
  <c r="K3249" i="7"/>
  <c r="K3248" i="7"/>
  <c r="K3247" i="7"/>
  <c r="K3246" i="7"/>
  <c r="K3245" i="7"/>
  <c r="K3244" i="7"/>
  <c r="K3243" i="7"/>
  <c r="K3242" i="7"/>
  <c r="K3241" i="7"/>
  <c r="K3240" i="7"/>
  <c r="K3239" i="7"/>
  <c r="K3238" i="7"/>
  <c r="K3237" i="7"/>
  <c r="K3236" i="7"/>
  <c r="K3235" i="7"/>
  <c r="K3234" i="7"/>
  <c r="K3233" i="7"/>
  <c r="K3232" i="7"/>
  <c r="K3231" i="7"/>
  <c r="K3230" i="7"/>
  <c r="K3229" i="7"/>
  <c r="K3228" i="7"/>
  <c r="K3227" i="7"/>
  <c r="K3226" i="7"/>
  <c r="K3225" i="7"/>
  <c r="K3224" i="7"/>
  <c r="K3223" i="7"/>
  <c r="K3222" i="7"/>
  <c r="K3221" i="7"/>
  <c r="K3220" i="7"/>
  <c r="K3219" i="7"/>
  <c r="K3218" i="7"/>
  <c r="K3217" i="7"/>
  <c r="K3216" i="7"/>
  <c r="K3215" i="7"/>
  <c r="K3214" i="7"/>
  <c r="K3213" i="7"/>
  <c r="K3212" i="7"/>
  <c r="K3211" i="7"/>
  <c r="K3210" i="7"/>
  <c r="K3209" i="7"/>
  <c r="K3208" i="7"/>
  <c r="K3207" i="7"/>
  <c r="K3206" i="7"/>
  <c r="K3205" i="7"/>
  <c r="K3204" i="7"/>
  <c r="K3203" i="7"/>
  <c r="K3202" i="7"/>
  <c r="K3201" i="7"/>
  <c r="K3200" i="7"/>
  <c r="K3199" i="7"/>
  <c r="K3198" i="7"/>
  <c r="K3197" i="7"/>
  <c r="K3196" i="7"/>
  <c r="K3195" i="7"/>
  <c r="K3194" i="7"/>
  <c r="K3193" i="7"/>
  <c r="K3192" i="7"/>
  <c r="K3191" i="7"/>
  <c r="K3190" i="7"/>
  <c r="K3189" i="7"/>
  <c r="K3188" i="7"/>
  <c r="K3187" i="7"/>
  <c r="K3186" i="7"/>
  <c r="K3185" i="7"/>
  <c r="K3184" i="7"/>
  <c r="K3183" i="7"/>
  <c r="K3182" i="7"/>
  <c r="K3181" i="7"/>
  <c r="K3180" i="7"/>
  <c r="K3179" i="7"/>
  <c r="K3178" i="7"/>
  <c r="K3177" i="7"/>
  <c r="K3176" i="7"/>
  <c r="K3175" i="7"/>
  <c r="K3174" i="7"/>
  <c r="K3173" i="7"/>
  <c r="K3172" i="7"/>
  <c r="K3171" i="7"/>
  <c r="K3170" i="7"/>
  <c r="K3169" i="7"/>
  <c r="K3168" i="7"/>
  <c r="K3167" i="7"/>
  <c r="K3166" i="7"/>
  <c r="K3165" i="7"/>
  <c r="K3164" i="7"/>
  <c r="K3163" i="7"/>
  <c r="K3162" i="7"/>
  <c r="K3161" i="7"/>
  <c r="K3160" i="7"/>
  <c r="K3159" i="7"/>
  <c r="K3158" i="7"/>
  <c r="K3157" i="7"/>
  <c r="K3156" i="7"/>
  <c r="K3155" i="7"/>
  <c r="K3154" i="7"/>
  <c r="K3153" i="7"/>
  <c r="K3152" i="7"/>
  <c r="K3151" i="7"/>
  <c r="K3150" i="7"/>
  <c r="K3149" i="7"/>
  <c r="K3148" i="7"/>
  <c r="K3147" i="7"/>
  <c r="K3146" i="7"/>
  <c r="K3145" i="7"/>
  <c r="K3144" i="7"/>
  <c r="K3143" i="7"/>
  <c r="K3142" i="7"/>
  <c r="K3141" i="7"/>
  <c r="K3140" i="7"/>
  <c r="K3139" i="7"/>
  <c r="K3138" i="7"/>
  <c r="K3137" i="7"/>
  <c r="K3136" i="7"/>
  <c r="K3135" i="7"/>
  <c r="K3134" i="7"/>
  <c r="K3133" i="7"/>
  <c r="K3132" i="7"/>
  <c r="K3131" i="7"/>
  <c r="K3130" i="7"/>
  <c r="K3129" i="7"/>
  <c r="K3128" i="7"/>
  <c r="K3127" i="7"/>
  <c r="K3126" i="7"/>
  <c r="K3125" i="7"/>
  <c r="K3124" i="7"/>
  <c r="K3123" i="7"/>
  <c r="K3122" i="7"/>
  <c r="K3121" i="7"/>
  <c r="K3120" i="7"/>
  <c r="K3119" i="7"/>
  <c r="K3118" i="7"/>
  <c r="K3117" i="7"/>
  <c r="K3116" i="7"/>
  <c r="K3115" i="7"/>
  <c r="K3114" i="7"/>
  <c r="K3113" i="7"/>
  <c r="K3112" i="7"/>
  <c r="K3111" i="7"/>
  <c r="K3110" i="7"/>
  <c r="K3109" i="7"/>
  <c r="K3108" i="7"/>
  <c r="K3107" i="7"/>
  <c r="K3106" i="7"/>
  <c r="K3105" i="7"/>
  <c r="K3104" i="7"/>
  <c r="K3103" i="7"/>
  <c r="K3102" i="7"/>
  <c r="K3101" i="7"/>
  <c r="K3100" i="7"/>
  <c r="K3099" i="7"/>
  <c r="K3098" i="7"/>
  <c r="K3097" i="7"/>
  <c r="K3096" i="7"/>
  <c r="K3095" i="7"/>
  <c r="K3094" i="7"/>
  <c r="K3093" i="7"/>
  <c r="K3092" i="7"/>
  <c r="K3091" i="7"/>
  <c r="K3090" i="7"/>
  <c r="K3089" i="7"/>
  <c r="K3088" i="7"/>
  <c r="K3087" i="7"/>
  <c r="K3086" i="7"/>
  <c r="K3085" i="7"/>
  <c r="K3084" i="7"/>
  <c r="K3083" i="7"/>
  <c r="K3082" i="7"/>
  <c r="K3081" i="7"/>
  <c r="K3080" i="7"/>
  <c r="K3079" i="7"/>
  <c r="K3078" i="7"/>
  <c r="K3077" i="7"/>
  <c r="K3076" i="7"/>
  <c r="K3075" i="7"/>
  <c r="K3074" i="7"/>
  <c r="K3073" i="7"/>
  <c r="K3072" i="7"/>
  <c r="K3071" i="7"/>
  <c r="K3070" i="7"/>
  <c r="K3069" i="7"/>
  <c r="K3068" i="7"/>
  <c r="K3067" i="7"/>
  <c r="K3066" i="7"/>
  <c r="K3065" i="7"/>
  <c r="K3064" i="7"/>
  <c r="K3063" i="7"/>
  <c r="K3062" i="7"/>
  <c r="K3061" i="7"/>
  <c r="K3060" i="7"/>
  <c r="K3059" i="7"/>
  <c r="K3058" i="7"/>
  <c r="K3057" i="7"/>
  <c r="K3056" i="7"/>
  <c r="K3055" i="7"/>
  <c r="K3054" i="7"/>
  <c r="K3053" i="7"/>
  <c r="K3052" i="7"/>
  <c r="K3051" i="7"/>
  <c r="K3050" i="7"/>
  <c r="K3049" i="7"/>
  <c r="K3048" i="7"/>
  <c r="K3047" i="7"/>
  <c r="K3046" i="7"/>
  <c r="K3045" i="7"/>
  <c r="K3044" i="7"/>
  <c r="K3043" i="7"/>
  <c r="K3042" i="7"/>
  <c r="K3041" i="7"/>
  <c r="K3040" i="7"/>
  <c r="K3039" i="7"/>
  <c r="K3038" i="7"/>
  <c r="K3037" i="7"/>
  <c r="K3036" i="7"/>
  <c r="K3035" i="7"/>
  <c r="K3034" i="7"/>
  <c r="K3033" i="7"/>
  <c r="K3032" i="7"/>
  <c r="K3031" i="7"/>
  <c r="K3030" i="7"/>
  <c r="K3029" i="7"/>
  <c r="K3028" i="7"/>
  <c r="K3027" i="7"/>
  <c r="K3026" i="7"/>
  <c r="K3025" i="7"/>
  <c r="K3024" i="7"/>
  <c r="K3023" i="7"/>
  <c r="K3022" i="7"/>
  <c r="K3021" i="7"/>
  <c r="K3020" i="7"/>
  <c r="K3019" i="7"/>
  <c r="K3018" i="7"/>
  <c r="K3017" i="7"/>
  <c r="K3016" i="7"/>
  <c r="K3015" i="7"/>
  <c r="K3014" i="7"/>
  <c r="K3013" i="7"/>
  <c r="K3012" i="7"/>
  <c r="K3011" i="7"/>
  <c r="K3010" i="7"/>
  <c r="K3009" i="7"/>
  <c r="K3008" i="7"/>
  <c r="K3007" i="7"/>
  <c r="K3006" i="7"/>
  <c r="K3005" i="7"/>
  <c r="K3004" i="7"/>
  <c r="K3003" i="7"/>
  <c r="K3002" i="7"/>
  <c r="K3001" i="7"/>
  <c r="K3000" i="7"/>
  <c r="K2999" i="7"/>
  <c r="K2998" i="7"/>
  <c r="K2997" i="7"/>
  <c r="K2996" i="7"/>
  <c r="K2995" i="7"/>
  <c r="K2994" i="7"/>
  <c r="K2993" i="7"/>
  <c r="K2992" i="7"/>
  <c r="K2991" i="7"/>
  <c r="K2990" i="7"/>
  <c r="K2989" i="7"/>
  <c r="K2988" i="7"/>
  <c r="K2987" i="7"/>
  <c r="K2986" i="7"/>
  <c r="K2985" i="7"/>
  <c r="K2984" i="7"/>
  <c r="K2983" i="7"/>
  <c r="K2982" i="7"/>
  <c r="K2981" i="7"/>
  <c r="K2980" i="7"/>
  <c r="K2979" i="7"/>
  <c r="K2978" i="7"/>
  <c r="K2977" i="7"/>
  <c r="K2976" i="7"/>
  <c r="K2975" i="7"/>
  <c r="K2974" i="7"/>
  <c r="K2973" i="7"/>
  <c r="K2972" i="7"/>
  <c r="K2971" i="7"/>
  <c r="K2970" i="7"/>
  <c r="K2969" i="7"/>
  <c r="K2968" i="7"/>
  <c r="K2967" i="7"/>
  <c r="K2966" i="7"/>
  <c r="K2965" i="7"/>
  <c r="K2964" i="7"/>
  <c r="K2963" i="7"/>
  <c r="K2962" i="7"/>
  <c r="K2961" i="7"/>
  <c r="K2960" i="7"/>
  <c r="K2959" i="7"/>
  <c r="K2958" i="7"/>
  <c r="K2957" i="7"/>
  <c r="K2956" i="7"/>
  <c r="K2955" i="7"/>
  <c r="K2954" i="7"/>
  <c r="K2953" i="7"/>
  <c r="K2952" i="7"/>
  <c r="K2951" i="7"/>
  <c r="K2950" i="7"/>
  <c r="K2949" i="7"/>
  <c r="K2948" i="7"/>
  <c r="K2947" i="7"/>
  <c r="K2946" i="7"/>
  <c r="K2945" i="7"/>
  <c r="K2944" i="7"/>
  <c r="K2943" i="7"/>
  <c r="K2942" i="7"/>
  <c r="K2941" i="7"/>
  <c r="K2940" i="7"/>
  <c r="K2939" i="7"/>
  <c r="K2938" i="7"/>
  <c r="K2937" i="7"/>
  <c r="K2936" i="7"/>
  <c r="K2935" i="7"/>
  <c r="K2934" i="7"/>
  <c r="K2933" i="7"/>
  <c r="K2932" i="7"/>
  <c r="K2931" i="7"/>
  <c r="K2930" i="7"/>
  <c r="K2929" i="7"/>
  <c r="K2928" i="7"/>
  <c r="K2927" i="7"/>
  <c r="K2926" i="7"/>
  <c r="K2925" i="7"/>
  <c r="K2924" i="7"/>
  <c r="K2923" i="7"/>
  <c r="K2922" i="7"/>
  <c r="K2921" i="7"/>
  <c r="K2920" i="7"/>
  <c r="K2919" i="7"/>
  <c r="K2918" i="7"/>
  <c r="K2917" i="7"/>
  <c r="K2916" i="7"/>
  <c r="K2915" i="7"/>
  <c r="K2914" i="7"/>
  <c r="K2913" i="7"/>
  <c r="K2912" i="7"/>
  <c r="K2911" i="7"/>
  <c r="K2910" i="7"/>
  <c r="K2909" i="7"/>
  <c r="K2908" i="7"/>
  <c r="K2907" i="7"/>
  <c r="K2906" i="7"/>
  <c r="K2905" i="7"/>
  <c r="K2904" i="7"/>
  <c r="K2903" i="7"/>
  <c r="K2902" i="7"/>
  <c r="K2901" i="7"/>
  <c r="K2900" i="7"/>
  <c r="K2899" i="7"/>
  <c r="K2898" i="7"/>
  <c r="K2897" i="7"/>
  <c r="K2896" i="7"/>
  <c r="K2895" i="7"/>
  <c r="K2894" i="7"/>
  <c r="K2893" i="7"/>
  <c r="K2892" i="7"/>
  <c r="K2891" i="7"/>
  <c r="K2890" i="7"/>
  <c r="K2889" i="7"/>
  <c r="K2888" i="7"/>
  <c r="K2887" i="7"/>
  <c r="K2886" i="7"/>
  <c r="K2885" i="7"/>
  <c r="K2884" i="7"/>
  <c r="K2883" i="7"/>
  <c r="K2882" i="7"/>
  <c r="K2881" i="7"/>
  <c r="K2880" i="7"/>
  <c r="K2879" i="7"/>
  <c r="K2878" i="7"/>
  <c r="K2877" i="7"/>
  <c r="K2876" i="7"/>
  <c r="K2875" i="7"/>
  <c r="K2874" i="7"/>
  <c r="K2873" i="7"/>
  <c r="K2872" i="7"/>
  <c r="K2871" i="7"/>
  <c r="K2870" i="7"/>
  <c r="K2869" i="7"/>
  <c r="K2868" i="7"/>
  <c r="K2867" i="7"/>
  <c r="K2866" i="7"/>
  <c r="K2865" i="7"/>
  <c r="K2864" i="7"/>
  <c r="K2863" i="7"/>
  <c r="K2862" i="7"/>
  <c r="K2861" i="7"/>
  <c r="K2860" i="7"/>
  <c r="K2859" i="7"/>
  <c r="K2858" i="7"/>
  <c r="K2857" i="7"/>
  <c r="K2856" i="7"/>
  <c r="K2855" i="7"/>
  <c r="K2854" i="7"/>
  <c r="K2853" i="7"/>
  <c r="K2852" i="7"/>
  <c r="K2851" i="7"/>
  <c r="K2850" i="7"/>
  <c r="K2849" i="7"/>
  <c r="K2848" i="7"/>
  <c r="K2847" i="7"/>
  <c r="K2846" i="7"/>
  <c r="K2845" i="7"/>
  <c r="K2844" i="7"/>
  <c r="K2843" i="7"/>
  <c r="K2842" i="7"/>
  <c r="K2841" i="7"/>
  <c r="K2840" i="7"/>
  <c r="K2839" i="7"/>
  <c r="K2838" i="7"/>
  <c r="K2837" i="7"/>
  <c r="K2836" i="7"/>
  <c r="K2835" i="7"/>
  <c r="K2834" i="7"/>
  <c r="K2833" i="7"/>
  <c r="K2832" i="7"/>
  <c r="K2831" i="7"/>
  <c r="K2830" i="7"/>
  <c r="K2829" i="7"/>
  <c r="K2828" i="7"/>
  <c r="K2827" i="7"/>
  <c r="K2826" i="7"/>
  <c r="K2825" i="7"/>
  <c r="K2824" i="7"/>
  <c r="K2823" i="7"/>
  <c r="K2822" i="7"/>
  <c r="K2821" i="7"/>
  <c r="K2820" i="7"/>
  <c r="K2819" i="7"/>
  <c r="K2818" i="7"/>
  <c r="K2817" i="7"/>
  <c r="K2816" i="7"/>
  <c r="K2815" i="7"/>
  <c r="K2814" i="7"/>
  <c r="K2813" i="7"/>
  <c r="K2812" i="7"/>
  <c r="K2811" i="7"/>
  <c r="K2810" i="7"/>
  <c r="K2809" i="7"/>
  <c r="K2808" i="7"/>
  <c r="K2807" i="7"/>
  <c r="K2806" i="7"/>
  <c r="K2805" i="7"/>
  <c r="K2804" i="7"/>
  <c r="K2803" i="7"/>
  <c r="K2802" i="7"/>
  <c r="K2801" i="7"/>
  <c r="K2800" i="7"/>
  <c r="K2799" i="7"/>
  <c r="K2798" i="7"/>
  <c r="K2797" i="7"/>
  <c r="K2796" i="7"/>
  <c r="K2795" i="7"/>
  <c r="K2794" i="7"/>
  <c r="K2793" i="7"/>
  <c r="K2792" i="7"/>
  <c r="K2791" i="7"/>
  <c r="K2790" i="7"/>
  <c r="K2789" i="7"/>
  <c r="K2788" i="7"/>
  <c r="K2787" i="7"/>
  <c r="K2786" i="7"/>
  <c r="K2785" i="7"/>
  <c r="K2784" i="7"/>
  <c r="K2783" i="7"/>
  <c r="K2782" i="7"/>
  <c r="K2781" i="7"/>
  <c r="K2780" i="7"/>
  <c r="K2779" i="7"/>
  <c r="K2778" i="7"/>
  <c r="K2777" i="7"/>
  <c r="K2776" i="7"/>
  <c r="K2775" i="7"/>
  <c r="K2774" i="7"/>
  <c r="K2773" i="7"/>
  <c r="K2772" i="7"/>
  <c r="K2771" i="7"/>
  <c r="K2770" i="7"/>
  <c r="K2769" i="7"/>
  <c r="K2768" i="7"/>
  <c r="K2767" i="7"/>
  <c r="K2766" i="7"/>
  <c r="K2765" i="7"/>
  <c r="K2764" i="7"/>
  <c r="K2763" i="7"/>
  <c r="K2762" i="7"/>
  <c r="K2761" i="7"/>
  <c r="K2760" i="7"/>
  <c r="K2759" i="7"/>
  <c r="K2758" i="7"/>
  <c r="K2757" i="7"/>
  <c r="K2756" i="7"/>
  <c r="K2755" i="7"/>
  <c r="K2754" i="7"/>
  <c r="K2753" i="7"/>
  <c r="K2752" i="7"/>
  <c r="K2751" i="7"/>
  <c r="K2750" i="7"/>
  <c r="K2749" i="7"/>
  <c r="K2748" i="7"/>
  <c r="K2747" i="7"/>
  <c r="K2746" i="7"/>
  <c r="K2745" i="7"/>
  <c r="K2744" i="7"/>
  <c r="K2743" i="7"/>
  <c r="K2742" i="7"/>
  <c r="K2741" i="7"/>
  <c r="K2740" i="7"/>
  <c r="K2739" i="7"/>
  <c r="K2738" i="7"/>
  <c r="K2737" i="7"/>
  <c r="K2736" i="7"/>
  <c r="K2735" i="7"/>
  <c r="K2734" i="7"/>
  <c r="K2733" i="7"/>
  <c r="K2732" i="7"/>
  <c r="K2731" i="7"/>
  <c r="K2730" i="7"/>
  <c r="K2729" i="7"/>
  <c r="K2728" i="7"/>
  <c r="K2727" i="7"/>
  <c r="K2726" i="7"/>
  <c r="K2725" i="7"/>
  <c r="K2724" i="7"/>
  <c r="K2723" i="7"/>
  <c r="K2722" i="7"/>
  <c r="K2721" i="7"/>
  <c r="K2720" i="7"/>
  <c r="K2719" i="7"/>
  <c r="K2718" i="7"/>
  <c r="K2717" i="7"/>
  <c r="K2716" i="7"/>
  <c r="K2715" i="7"/>
  <c r="K2714" i="7"/>
  <c r="K2713" i="7"/>
  <c r="K2712" i="7"/>
  <c r="K2711" i="7"/>
  <c r="K2710" i="7"/>
  <c r="K2709" i="7"/>
  <c r="K2708" i="7"/>
  <c r="K2707" i="7"/>
  <c r="K2706" i="7"/>
  <c r="K2705" i="7"/>
  <c r="K2704" i="7"/>
  <c r="K2703" i="7"/>
  <c r="K2702" i="7"/>
  <c r="K2701" i="7"/>
  <c r="K2700" i="7"/>
  <c r="K2699" i="7"/>
  <c r="K2698" i="7"/>
  <c r="K2697" i="7"/>
  <c r="K2696" i="7"/>
  <c r="K2695" i="7"/>
  <c r="K2694" i="7"/>
  <c r="K2693" i="7"/>
  <c r="K2692" i="7"/>
  <c r="K2691" i="7"/>
  <c r="K2690" i="7"/>
  <c r="K2689" i="7"/>
  <c r="K2688" i="7"/>
  <c r="K2687" i="7"/>
  <c r="K2686" i="7"/>
  <c r="K2685" i="7"/>
  <c r="K2684" i="7"/>
  <c r="K2683" i="7"/>
  <c r="K2682" i="7"/>
  <c r="K2681" i="7"/>
  <c r="K2680" i="7"/>
  <c r="K2679" i="7"/>
  <c r="K2678" i="7"/>
  <c r="K2677" i="7"/>
  <c r="K2676" i="7"/>
  <c r="K2675" i="7"/>
  <c r="K2674" i="7"/>
  <c r="K2673" i="7"/>
  <c r="K2672" i="7"/>
  <c r="K2671" i="7"/>
  <c r="K2670" i="7"/>
  <c r="K2669" i="7"/>
  <c r="K2668" i="7"/>
  <c r="K2667" i="7"/>
  <c r="K2666" i="7"/>
  <c r="K2665" i="7"/>
  <c r="K2664" i="7"/>
  <c r="K2663" i="7"/>
  <c r="K2662" i="7"/>
  <c r="K2661" i="7"/>
  <c r="K2660" i="7"/>
  <c r="K2659" i="7"/>
  <c r="K2658" i="7"/>
  <c r="K2657" i="7"/>
  <c r="K2656" i="7"/>
  <c r="K2655" i="7"/>
  <c r="K2654" i="7"/>
  <c r="K2653" i="7"/>
  <c r="K2652" i="7"/>
  <c r="K2651" i="7"/>
  <c r="K2650" i="7"/>
  <c r="K2649" i="7"/>
  <c r="K2648" i="7"/>
  <c r="K2647" i="7"/>
  <c r="K2646" i="7"/>
  <c r="K2645" i="7"/>
  <c r="K2644" i="7"/>
  <c r="K2643" i="7"/>
  <c r="K2642" i="7"/>
  <c r="K2641" i="7"/>
  <c r="K2640" i="7"/>
  <c r="K2639" i="7"/>
  <c r="K2638" i="7"/>
  <c r="K2637" i="7"/>
  <c r="K2636" i="7"/>
  <c r="K2635" i="7"/>
  <c r="K2634" i="7"/>
  <c r="K2633" i="7"/>
  <c r="K2632" i="7"/>
  <c r="K2631" i="7"/>
  <c r="K2630" i="7"/>
  <c r="K2629" i="7"/>
  <c r="K2628" i="7"/>
  <c r="K2627" i="7"/>
  <c r="K2626" i="7"/>
  <c r="K2625" i="7"/>
  <c r="K2624" i="7"/>
  <c r="K2623" i="7"/>
  <c r="K2622" i="7"/>
  <c r="K2621" i="7"/>
  <c r="K2620" i="7"/>
  <c r="K2619" i="7"/>
  <c r="K2618" i="7"/>
  <c r="K2617" i="7"/>
  <c r="K2616" i="7"/>
  <c r="K2615" i="7"/>
  <c r="K2614" i="7"/>
  <c r="K2613" i="7"/>
  <c r="K2612" i="7"/>
  <c r="K2611" i="7"/>
  <c r="K2610" i="7"/>
  <c r="K2609" i="7"/>
  <c r="K2608" i="7"/>
  <c r="K2607" i="7"/>
  <c r="K2606" i="7"/>
  <c r="K2605" i="7"/>
  <c r="K2604" i="7"/>
  <c r="K2603" i="7"/>
  <c r="K2602" i="7"/>
  <c r="K2601" i="7"/>
  <c r="K2600" i="7"/>
  <c r="K2599" i="7"/>
  <c r="K2598" i="7"/>
  <c r="K2597" i="7"/>
  <c r="K2596" i="7"/>
  <c r="K2595" i="7"/>
  <c r="K2594" i="7"/>
  <c r="K2593" i="7"/>
  <c r="K2592" i="7"/>
  <c r="K2591" i="7"/>
  <c r="K2590" i="7"/>
  <c r="K2589" i="7"/>
  <c r="K2588" i="7"/>
  <c r="K2587" i="7"/>
  <c r="K2586" i="7"/>
  <c r="K2585" i="7"/>
  <c r="K2584" i="7"/>
  <c r="K2583" i="7"/>
  <c r="K2582" i="7"/>
  <c r="K2581" i="7"/>
  <c r="K2580" i="7"/>
  <c r="K2579" i="7"/>
  <c r="K2578" i="7"/>
  <c r="K2577" i="7"/>
  <c r="K2576" i="7"/>
  <c r="K2575" i="7"/>
  <c r="K2574" i="7"/>
  <c r="K2573" i="7"/>
  <c r="K2572" i="7"/>
  <c r="K2571" i="7"/>
  <c r="K2570" i="7"/>
  <c r="K2569" i="7"/>
  <c r="K2568" i="7"/>
  <c r="K2567" i="7"/>
  <c r="K2566" i="7"/>
  <c r="K2565" i="7"/>
  <c r="K2564" i="7"/>
  <c r="K2563" i="7"/>
  <c r="K2562" i="7"/>
  <c r="K2561" i="7"/>
  <c r="K2560" i="7"/>
  <c r="K2559" i="7"/>
  <c r="K2558" i="7"/>
  <c r="K2557" i="7"/>
  <c r="K2556" i="7"/>
  <c r="K2555" i="7"/>
  <c r="K2554" i="7"/>
  <c r="K2553" i="7"/>
  <c r="K2552" i="7"/>
  <c r="K2551" i="7"/>
  <c r="K2550" i="7"/>
  <c r="K2549" i="7"/>
  <c r="K2548" i="7"/>
  <c r="K2547" i="7"/>
  <c r="K2546" i="7"/>
  <c r="K2545" i="7"/>
  <c r="K2544" i="7"/>
  <c r="K2543" i="7"/>
  <c r="K2542" i="7"/>
  <c r="K2541" i="7"/>
  <c r="K2540" i="7"/>
  <c r="K2539" i="7"/>
  <c r="K2538" i="7"/>
  <c r="K2537" i="7"/>
  <c r="K2536" i="7"/>
  <c r="K2535" i="7"/>
  <c r="K2534" i="7"/>
  <c r="K2533" i="7"/>
  <c r="K2532" i="7"/>
  <c r="K2531" i="7"/>
  <c r="K2530" i="7"/>
  <c r="K2529" i="7"/>
  <c r="K2528" i="7"/>
  <c r="K2527" i="7"/>
  <c r="K2526" i="7"/>
  <c r="K2525" i="7"/>
  <c r="K2524" i="7"/>
  <c r="K2523" i="7"/>
  <c r="K2522" i="7"/>
  <c r="K2521" i="7"/>
  <c r="K2520" i="7"/>
  <c r="K2519" i="7"/>
  <c r="K2518" i="7"/>
  <c r="K2517" i="7"/>
  <c r="K2516" i="7"/>
  <c r="K2515" i="7"/>
  <c r="K2514" i="7"/>
  <c r="K2513" i="7"/>
  <c r="K2512" i="7"/>
  <c r="K2511" i="7"/>
  <c r="K2510" i="7"/>
  <c r="K2509" i="7"/>
  <c r="K2508" i="7"/>
  <c r="K2507" i="7"/>
  <c r="K2506" i="7"/>
  <c r="K2505" i="7"/>
  <c r="K2504" i="7"/>
  <c r="K2503" i="7"/>
  <c r="K2502" i="7"/>
  <c r="K2501" i="7"/>
  <c r="K2500" i="7"/>
  <c r="K2499" i="7"/>
  <c r="K2498" i="7"/>
  <c r="K2497" i="7"/>
  <c r="K2496" i="7"/>
  <c r="K2495" i="7"/>
  <c r="K2494" i="7"/>
  <c r="K2493" i="7"/>
  <c r="K2492" i="7"/>
  <c r="K2491" i="7"/>
  <c r="K2490" i="7"/>
  <c r="K2489" i="7"/>
  <c r="K2488" i="7"/>
  <c r="K2487" i="7"/>
  <c r="K2486" i="7"/>
  <c r="K2485" i="7"/>
  <c r="K2484" i="7"/>
  <c r="K2483" i="7"/>
  <c r="K2482" i="7"/>
  <c r="K2481" i="7"/>
  <c r="K2480" i="7"/>
  <c r="K2479" i="7"/>
  <c r="K2478" i="7"/>
  <c r="K2477" i="7"/>
  <c r="K2476" i="7"/>
  <c r="K2475" i="7"/>
  <c r="K2474" i="7"/>
  <c r="K2473" i="7"/>
  <c r="K2472" i="7"/>
  <c r="K2471" i="7"/>
  <c r="K2470" i="7"/>
  <c r="K2469" i="7"/>
  <c r="K2468" i="7"/>
  <c r="K2467" i="7"/>
  <c r="K2466" i="7"/>
  <c r="K2465" i="7"/>
  <c r="K2464" i="7"/>
  <c r="K2463" i="7"/>
  <c r="K2462" i="7"/>
  <c r="K2461" i="7"/>
  <c r="K2460" i="7"/>
  <c r="K2459" i="7"/>
  <c r="K2458" i="7"/>
  <c r="K2457" i="7"/>
  <c r="K2456" i="7"/>
  <c r="K2455" i="7"/>
  <c r="K2454" i="7"/>
  <c r="K2453" i="7"/>
  <c r="K2452" i="7"/>
  <c r="K2451" i="7"/>
  <c r="K2450" i="7"/>
  <c r="K2449" i="7"/>
  <c r="K2448" i="7"/>
  <c r="K2447" i="7"/>
  <c r="K2446" i="7"/>
  <c r="K2445" i="7"/>
  <c r="K2444" i="7"/>
  <c r="K2443" i="7"/>
  <c r="K2442" i="7"/>
  <c r="K2441" i="7"/>
  <c r="K2440" i="7"/>
  <c r="K2439" i="7"/>
  <c r="K2438" i="7"/>
  <c r="K2437" i="7"/>
  <c r="K2436" i="7"/>
  <c r="K2435" i="7"/>
  <c r="K2434" i="7"/>
  <c r="K2433" i="7"/>
  <c r="K2432" i="7"/>
  <c r="K2431" i="7"/>
  <c r="K2430" i="7"/>
  <c r="K2429" i="7"/>
  <c r="K2428" i="7"/>
  <c r="K2427" i="7"/>
  <c r="K2426" i="7"/>
  <c r="K2425" i="7"/>
  <c r="K2424" i="7"/>
  <c r="K2423" i="7"/>
  <c r="K2422" i="7"/>
  <c r="K2421" i="7"/>
  <c r="K2420" i="7"/>
  <c r="K2419" i="7"/>
  <c r="K2418" i="7"/>
  <c r="K2417" i="7"/>
  <c r="K2416" i="7"/>
  <c r="K2415" i="7"/>
  <c r="K2414" i="7"/>
  <c r="K2413" i="7"/>
  <c r="K2412" i="7"/>
  <c r="K2411" i="7"/>
  <c r="K2410" i="7"/>
  <c r="K2409" i="7"/>
  <c r="K2408" i="7"/>
  <c r="K2407" i="7"/>
  <c r="K2406" i="7"/>
  <c r="K2405" i="7"/>
  <c r="K2404" i="7"/>
  <c r="K2403" i="7"/>
  <c r="K2402" i="7"/>
  <c r="K2401" i="7"/>
  <c r="K2400" i="7"/>
  <c r="K2399" i="7"/>
  <c r="K2398" i="7"/>
  <c r="K2397" i="7"/>
  <c r="K2396" i="7"/>
  <c r="K2395" i="7"/>
  <c r="K2394" i="7"/>
  <c r="K2393" i="7"/>
  <c r="K2392" i="7"/>
  <c r="K2391" i="7"/>
  <c r="K2390" i="7"/>
  <c r="K2389" i="7"/>
  <c r="K2388" i="7"/>
  <c r="K2387" i="7"/>
  <c r="K2386" i="7"/>
  <c r="K2385" i="7"/>
  <c r="K2384" i="7"/>
  <c r="K2383" i="7"/>
  <c r="K2382" i="7"/>
  <c r="K2381" i="7"/>
  <c r="K2380" i="7"/>
  <c r="K2379" i="7"/>
  <c r="K2378" i="7"/>
  <c r="K2377" i="7"/>
  <c r="K2376" i="7"/>
  <c r="K2375" i="7"/>
  <c r="K2374" i="7"/>
  <c r="K2373" i="7"/>
  <c r="K2372" i="7"/>
  <c r="K2371" i="7"/>
  <c r="K2370" i="7"/>
  <c r="K2369" i="7"/>
  <c r="K2368" i="7"/>
  <c r="K2367" i="7"/>
  <c r="K2366" i="7"/>
  <c r="K2365" i="7"/>
  <c r="K2364" i="7"/>
  <c r="K2363" i="7"/>
  <c r="K2362" i="7"/>
  <c r="K2361" i="7"/>
  <c r="K2360" i="7"/>
  <c r="K2359" i="7"/>
  <c r="K2358" i="7"/>
  <c r="K2357" i="7"/>
  <c r="K2356" i="7"/>
  <c r="K2355" i="7"/>
  <c r="K2354" i="7"/>
  <c r="K2353" i="7"/>
  <c r="K2352" i="7"/>
  <c r="K2351" i="7"/>
  <c r="K2350" i="7"/>
  <c r="K2349" i="7"/>
  <c r="K2348" i="7"/>
  <c r="K2347" i="7"/>
  <c r="K2346" i="7"/>
  <c r="K2345" i="7"/>
  <c r="K2344" i="7"/>
  <c r="K2343" i="7"/>
  <c r="K2342" i="7"/>
  <c r="K2341" i="7"/>
  <c r="K2340" i="7"/>
  <c r="K2339" i="7"/>
  <c r="K2338" i="7"/>
  <c r="K2337" i="7"/>
  <c r="K2336" i="7"/>
  <c r="K2335" i="7"/>
  <c r="K2334" i="7"/>
  <c r="K2333" i="7"/>
  <c r="K2332" i="7"/>
  <c r="K2331" i="7"/>
  <c r="K2330" i="7"/>
  <c r="K2329" i="7"/>
  <c r="K2328" i="7"/>
  <c r="K2327" i="7"/>
  <c r="K2326" i="7"/>
  <c r="K2325" i="7"/>
  <c r="K2324" i="7"/>
  <c r="K2323" i="7"/>
  <c r="K2322" i="7"/>
  <c r="K2321" i="7"/>
  <c r="K2320" i="7"/>
  <c r="K2319" i="7"/>
  <c r="K2318" i="7"/>
  <c r="K2317" i="7"/>
  <c r="K2316" i="7"/>
  <c r="K2315" i="7"/>
  <c r="K2314" i="7"/>
  <c r="K2313" i="7"/>
  <c r="K2312" i="7"/>
  <c r="K2311" i="7"/>
  <c r="K2310" i="7"/>
  <c r="K2309" i="7"/>
  <c r="K2308" i="7"/>
  <c r="K2307" i="7"/>
  <c r="K2306" i="7"/>
  <c r="K2305" i="7"/>
  <c r="K2304" i="7"/>
  <c r="K2303" i="7"/>
  <c r="K2302" i="7"/>
  <c r="K2301" i="7"/>
  <c r="K2300" i="7"/>
  <c r="K2299" i="7"/>
  <c r="K2298" i="7"/>
  <c r="K2297" i="7"/>
  <c r="K2296" i="7"/>
  <c r="K2295" i="7"/>
  <c r="K2294" i="7"/>
  <c r="K2293" i="7"/>
  <c r="K2292" i="7"/>
  <c r="K2291" i="7"/>
  <c r="K2290" i="7"/>
  <c r="K2289" i="7"/>
  <c r="K2288" i="7"/>
  <c r="K2287" i="7"/>
  <c r="K2286" i="7"/>
  <c r="K2285" i="7"/>
  <c r="K2284" i="7"/>
  <c r="K2283" i="7"/>
  <c r="K2282" i="7"/>
  <c r="K2281" i="7"/>
  <c r="K2280" i="7"/>
  <c r="K2279" i="7"/>
  <c r="K2278" i="7"/>
  <c r="K2277" i="7"/>
  <c r="K2276" i="7"/>
  <c r="L7114" i="7"/>
  <c r="L7113" i="7"/>
  <c r="L7112" i="7"/>
  <c r="L7111" i="7"/>
  <c r="L7110" i="7"/>
  <c r="L7109" i="7"/>
  <c r="L7108" i="7"/>
  <c r="L7107" i="7"/>
  <c r="L7106" i="7"/>
  <c r="L7105" i="7"/>
  <c r="L7104" i="7"/>
  <c r="L7103" i="7"/>
  <c r="L7102" i="7"/>
  <c r="L7101" i="7"/>
  <c r="L7100" i="7"/>
  <c r="L7099" i="7"/>
  <c r="L7098" i="7"/>
  <c r="L7097" i="7"/>
  <c r="L7096" i="7"/>
  <c r="L7095" i="7"/>
  <c r="L7094" i="7"/>
  <c r="L7093" i="7"/>
  <c r="L7092" i="7"/>
  <c r="L7091" i="7"/>
  <c r="L7090" i="7"/>
  <c r="L7089" i="7"/>
  <c r="L7088" i="7"/>
  <c r="L7087" i="7"/>
  <c r="L7086" i="7"/>
  <c r="L7085" i="7"/>
  <c r="L7084" i="7"/>
  <c r="L7083" i="7"/>
  <c r="L7082" i="7"/>
  <c r="L7081" i="7"/>
  <c r="L7080" i="7"/>
  <c r="L7079" i="7"/>
  <c r="L7078" i="7"/>
  <c r="L7077" i="7"/>
  <c r="L7076" i="7"/>
  <c r="L7075" i="7"/>
  <c r="L7074" i="7"/>
  <c r="L7073" i="7"/>
  <c r="L7072" i="7"/>
  <c r="L7071" i="7"/>
  <c r="L7070" i="7"/>
  <c r="L7069" i="7"/>
  <c r="L7068" i="7"/>
  <c r="L7067" i="7"/>
  <c r="L7066" i="7"/>
  <c r="L7065" i="7"/>
  <c r="L7064" i="7"/>
  <c r="L7063" i="7"/>
  <c r="L7062" i="7"/>
  <c r="L7061" i="7"/>
  <c r="L7060" i="7"/>
  <c r="L7059" i="7"/>
  <c r="L7058" i="7"/>
  <c r="L7057" i="7"/>
  <c r="L7056" i="7"/>
  <c r="L7055" i="7"/>
  <c r="L7054" i="7"/>
  <c r="L7053" i="7"/>
  <c r="L7052" i="7"/>
  <c r="L7051" i="7"/>
  <c r="L7050" i="7"/>
  <c r="L7049" i="7"/>
  <c r="L7048" i="7"/>
  <c r="L7047" i="7"/>
  <c r="L7046" i="7"/>
  <c r="L7045" i="7"/>
  <c r="L7044" i="7"/>
  <c r="L7043" i="7"/>
  <c r="L7042" i="7"/>
  <c r="L7041" i="7"/>
  <c r="L7040" i="7"/>
  <c r="L7039" i="7"/>
  <c r="L7038" i="7"/>
  <c r="L7037" i="7"/>
  <c r="L7036" i="7"/>
  <c r="L7035" i="7"/>
  <c r="L7034" i="7"/>
  <c r="L7033" i="7"/>
  <c r="L7032" i="7"/>
  <c r="L7031" i="7"/>
  <c r="L7030" i="7"/>
  <c r="L7029" i="7"/>
  <c r="L7028" i="7"/>
  <c r="L7027" i="7"/>
  <c r="L7026" i="7"/>
  <c r="L7025" i="7"/>
  <c r="L7024" i="7"/>
  <c r="L7023" i="7"/>
  <c r="L7022" i="7"/>
  <c r="L7021" i="7"/>
  <c r="L7020" i="7"/>
  <c r="L7019" i="7"/>
  <c r="L7018" i="7"/>
  <c r="L7017" i="7"/>
  <c r="L7016" i="7"/>
  <c r="L7015" i="7"/>
  <c r="L7014" i="7"/>
  <c r="L7013" i="7"/>
  <c r="L7012" i="7"/>
  <c r="L7011" i="7"/>
  <c r="L7010" i="7"/>
  <c r="L7009" i="7"/>
  <c r="L7008" i="7"/>
  <c r="L7007" i="7"/>
  <c r="L7006" i="7"/>
  <c r="L7005" i="7"/>
  <c r="L7004" i="7"/>
  <c r="L7003" i="7"/>
  <c r="L7002" i="7"/>
  <c r="L7001" i="7"/>
  <c r="L7000" i="7"/>
  <c r="L6999" i="7"/>
  <c r="L6998" i="7"/>
  <c r="L6997" i="7"/>
  <c r="L6996" i="7"/>
  <c r="L6995" i="7"/>
  <c r="L6994" i="7"/>
  <c r="L6993" i="7"/>
  <c r="L6992" i="7"/>
  <c r="L6991" i="7"/>
  <c r="L6990" i="7"/>
  <c r="L6989" i="7"/>
  <c r="L6988" i="7"/>
  <c r="L6987" i="7"/>
  <c r="L6986" i="7"/>
  <c r="L6985" i="7"/>
  <c r="L6984" i="7"/>
  <c r="L6983" i="7"/>
  <c r="L6982" i="7"/>
  <c r="L6981" i="7"/>
  <c r="L6980" i="7"/>
  <c r="L6979" i="7"/>
  <c r="L6978" i="7"/>
  <c r="L6977" i="7"/>
  <c r="L6976" i="7"/>
  <c r="L6975" i="7"/>
  <c r="L6974" i="7"/>
  <c r="L6973" i="7"/>
  <c r="L6972" i="7"/>
  <c r="L6971" i="7"/>
  <c r="L6970" i="7"/>
  <c r="L6969" i="7"/>
  <c r="L6968" i="7"/>
  <c r="L6967" i="7"/>
  <c r="L6966" i="7"/>
  <c r="L6965" i="7"/>
  <c r="L6964" i="7"/>
  <c r="L6963" i="7"/>
  <c r="L6962" i="7"/>
  <c r="L6961" i="7"/>
  <c r="L6960" i="7"/>
  <c r="L6959" i="7"/>
  <c r="L6958" i="7"/>
  <c r="L6957" i="7"/>
  <c r="L6956" i="7"/>
  <c r="L6955" i="7"/>
  <c r="L6954" i="7"/>
  <c r="L6953" i="7"/>
  <c r="L6952" i="7"/>
  <c r="L6951" i="7"/>
  <c r="L6950" i="7"/>
  <c r="L6949" i="7"/>
  <c r="L6948" i="7"/>
  <c r="L6947" i="7"/>
  <c r="L6946" i="7"/>
  <c r="L6945" i="7"/>
  <c r="L6944" i="7"/>
  <c r="L6943" i="7"/>
  <c r="L6942" i="7"/>
  <c r="L6941" i="7"/>
  <c r="L6940" i="7"/>
  <c r="L6939" i="7"/>
  <c r="L6938" i="7"/>
  <c r="L6937" i="7"/>
  <c r="L6936" i="7"/>
  <c r="L6935" i="7"/>
  <c r="L6934" i="7"/>
  <c r="L6933" i="7"/>
  <c r="L6932" i="7"/>
  <c r="L6931" i="7"/>
  <c r="L6930" i="7"/>
  <c r="L6929" i="7"/>
  <c r="L6928" i="7"/>
  <c r="L6927" i="7"/>
  <c r="L6926" i="7"/>
  <c r="L6925" i="7"/>
  <c r="L6924" i="7"/>
  <c r="L6923" i="7"/>
  <c r="L6922" i="7"/>
  <c r="L6921" i="7"/>
  <c r="L6920" i="7"/>
  <c r="L6919" i="7"/>
  <c r="L6918" i="7"/>
  <c r="L6917" i="7"/>
  <c r="L6916" i="7"/>
  <c r="L6915" i="7"/>
  <c r="L6914" i="7"/>
  <c r="L6913" i="7"/>
  <c r="L6912" i="7"/>
  <c r="L6911" i="7"/>
  <c r="L6910" i="7"/>
  <c r="L6909" i="7"/>
  <c r="L6908" i="7"/>
  <c r="L6907" i="7"/>
  <c r="L6906" i="7"/>
  <c r="L6905" i="7"/>
  <c r="L6904" i="7"/>
  <c r="L6903" i="7"/>
  <c r="L6902" i="7"/>
  <c r="L6901" i="7"/>
  <c r="L6900" i="7"/>
  <c r="L6899" i="7"/>
  <c r="L6898" i="7"/>
  <c r="L6897" i="7"/>
  <c r="L6896" i="7"/>
  <c r="L6895" i="7"/>
  <c r="L6894" i="7"/>
  <c r="L6893" i="7"/>
  <c r="L6892" i="7"/>
  <c r="L6891" i="7"/>
  <c r="L6890" i="7"/>
  <c r="L6889" i="7"/>
  <c r="L6888" i="7"/>
  <c r="L6887" i="7"/>
  <c r="L6886" i="7"/>
  <c r="L6885" i="7"/>
  <c r="L6884" i="7"/>
  <c r="L6883" i="7"/>
  <c r="L6882" i="7"/>
  <c r="L6881" i="7"/>
  <c r="L6880" i="7"/>
  <c r="L6879" i="7"/>
  <c r="L6878" i="7"/>
  <c r="L6877" i="7"/>
  <c r="L6876" i="7"/>
  <c r="L6875" i="7"/>
  <c r="L6874" i="7"/>
  <c r="L6873" i="7"/>
  <c r="L6872" i="7"/>
  <c r="L6871" i="7"/>
  <c r="L6870" i="7"/>
  <c r="L6869" i="7"/>
  <c r="L6868" i="7"/>
  <c r="L6867" i="7"/>
  <c r="L6866" i="7"/>
  <c r="L6865" i="7"/>
  <c r="L6864" i="7"/>
  <c r="L6863" i="7"/>
  <c r="L6862" i="7"/>
  <c r="L6861" i="7"/>
  <c r="L6860" i="7"/>
  <c r="L6859" i="7"/>
  <c r="L6858" i="7"/>
  <c r="L6857" i="7"/>
  <c r="L6856" i="7"/>
  <c r="L6855" i="7"/>
  <c r="L6854" i="7"/>
  <c r="L6853" i="7"/>
  <c r="L6852" i="7"/>
  <c r="L6851" i="7"/>
  <c r="L6850" i="7"/>
  <c r="L6849" i="7"/>
  <c r="L6848" i="7"/>
  <c r="L6847" i="7"/>
  <c r="L6846" i="7"/>
  <c r="L6845" i="7"/>
  <c r="L6844" i="7"/>
  <c r="L6843" i="7"/>
  <c r="L6842" i="7"/>
  <c r="L6841" i="7"/>
  <c r="L6840" i="7"/>
  <c r="L6839" i="7"/>
  <c r="L6838" i="7"/>
  <c r="L6837" i="7"/>
  <c r="L6836" i="7"/>
  <c r="L6835" i="7"/>
  <c r="L6834" i="7"/>
  <c r="L6833" i="7"/>
  <c r="L6832" i="7"/>
  <c r="L6831" i="7"/>
  <c r="L6830" i="7"/>
  <c r="L6829" i="7"/>
  <c r="L6828" i="7"/>
  <c r="L6827" i="7"/>
  <c r="L6826" i="7"/>
  <c r="L6825" i="7"/>
  <c r="L6824" i="7"/>
  <c r="L6823" i="7"/>
  <c r="L6822" i="7"/>
  <c r="L6821" i="7"/>
  <c r="L6820" i="7"/>
  <c r="L6819" i="7"/>
  <c r="L6818" i="7"/>
  <c r="L6817" i="7"/>
  <c r="L6816" i="7"/>
  <c r="L6815" i="7"/>
  <c r="L6814" i="7"/>
  <c r="L6813" i="7"/>
  <c r="L6812" i="7"/>
  <c r="L6811" i="7"/>
  <c r="L6810" i="7"/>
  <c r="L6809" i="7"/>
  <c r="L6808" i="7"/>
  <c r="L6807" i="7"/>
  <c r="L6806" i="7"/>
  <c r="L6805" i="7"/>
  <c r="L6804" i="7"/>
  <c r="L6803" i="7"/>
  <c r="L6802" i="7"/>
  <c r="L6801" i="7"/>
  <c r="L6800" i="7"/>
  <c r="L6799" i="7"/>
  <c r="L6798" i="7"/>
  <c r="L6797" i="7"/>
  <c r="L6796" i="7"/>
  <c r="L6795" i="7"/>
  <c r="L6794" i="7"/>
  <c r="L6793" i="7"/>
  <c r="L6792" i="7"/>
  <c r="L6791" i="7"/>
  <c r="L6790" i="7"/>
  <c r="L6789" i="7"/>
  <c r="L6788" i="7"/>
  <c r="L6787" i="7"/>
  <c r="L6786" i="7"/>
  <c r="L6785" i="7"/>
  <c r="L6784" i="7"/>
  <c r="L6783" i="7"/>
  <c r="L6782" i="7"/>
  <c r="L6781" i="7"/>
  <c r="L6780" i="7"/>
  <c r="L6779" i="7"/>
  <c r="L6778" i="7"/>
  <c r="L6777" i="7"/>
  <c r="L6776" i="7"/>
  <c r="L6775" i="7"/>
  <c r="L6774" i="7"/>
  <c r="L6773" i="7"/>
  <c r="L6772" i="7"/>
  <c r="L6771" i="7"/>
  <c r="L6770" i="7"/>
  <c r="L6769" i="7"/>
  <c r="L6768" i="7"/>
  <c r="L6767" i="7"/>
  <c r="L6766" i="7"/>
  <c r="L6765" i="7"/>
  <c r="L6764" i="7"/>
  <c r="L6763" i="7"/>
  <c r="L6762" i="7"/>
  <c r="L6761" i="7"/>
  <c r="L6760" i="7"/>
  <c r="L6759" i="7"/>
  <c r="L6758" i="7"/>
  <c r="L6757" i="7"/>
  <c r="L6756" i="7"/>
  <c r="L6755" i="7"/>
  <c r="L6754" i="7"/>
  <c r="L6753" i="7"/>
  <c r="L6752" i="7"/>
  <c r="L6751" i="7"/>
  <c r="L6750" i="7"/>
  <c r="L6749" i="7"/>
  <c r="L6748" i="7"/>
  <c r="L6747" i="7"/>
  <c r="L6746" i="7"/>
  <c r="L6745" i="7"/>
  <c r="L6744" i="7"/>
  <c r="L6743" i="7"/>
  <c r="L6742" i="7"/>
  <c r="L6741" i="7"/>
  <c r="L6740" i="7"/>
  <c r="L6739" i="7"/>
  <c r="L6738" i="7"/>
  <c r="L6737" i="7"/>
  <c r="L6736" i="7"/>
  <c r="L6735" i="7"/>
  <c r="L6734" i="7"/>
  <c r="L6733" i="7"/>
  <c r="L6732" i="7"/>
  <c r="L6731" i="7"/>
  <c r="L6730" i="7"/>
  <c r="L6729" i="7"/>
  <c r="L6728" i="7"/>
  <c r="L6727" i="7"/>
  <c r="L6726" i="7"/>
  <c r="L6725" i="7"/>
  <c r="L6724" i="7"/>
  <c r="L6723" i="7"/>
  <c r="L6722" i="7"/>
  <c r="L6721" i="7"/>
  <c r="L6720" i="7"/>
  <c r="L6719" i="7"/>
  <c r="L6718" i="7"/>
  <c r="L6717" i="7"/>
  <c r="L6716" i="7"/>
  <c r="L6715" i="7"/>
  <c r="L6714" i="7"/>
  <c r="L6713" i="7"/>
  <c r="L6712" i="7"/>
  <c r="L6711" i="7"/>
  <c r="L6710" i="7"/>
  <c r="L6709" i="7"/>
  <c r="L6708" i="7"/>
  <c r="L6707" i="7"/>
  <c r="L6706" i="7"/>
  <c r="L6705" i="7"/>
  <c r="L6704" i="7"/>
  <c r="L6703" i="7"/>
  <c r="L6702" i="7"/>
  <c r="L6701" i="7"/>
  <c r="L6700" i="7"/>
  <c r="L6699" i="7"/>
  <c r="L6698" i="7"/>
  <c r="L6697" i="7"/>
  <c r="L6696" i="7"/>
  <c r="L6695" i="7"/>
  <c r="L6694" i="7"/>
  <c r="L6693" i="7"/>
  <c r="L6692" i="7"/>
  <c r="L6691" i="7"/>
  <c r="L6690" i="7"/>
  <c r="L6689" i="7"/>
  <c r="L6688" i="7"/>
  <c r="L6687" i="7"/>
  <c r="L6686" i="7"/>
  <c r="L6685" i="7"/>
  <c r="L6684" i="7"/>
  <c r="L6683" i="7"/>
  <c r="L6682" i="7"/>
  <c r="L6681" i="7"/>
  <c r="L6680" i="7"/>
  <c r="L6679" i="7"/>
  <c r="L6678" i="7"/>
  <c r="L6677" i="7"/>
  <c r="L6676" i="7"/>
  <c r="L6675" i="7"/>
  <c r="L6674" i="7"/>
  <c r="L6673" i="7"/>
  <c r="L6672" i="7"/>
  <c r="L6671" i="7"/>
  <c r="L6670" i="7"/>
  <c r="L6669" i="7"/>
  <c r="L6668" i="7"/>
  <c r="L6667" i="7"/>
  <c r="L6666" i="7"/>
  <c r="L6665" i="7"/>
  <c r="L6664" i="7"/>
  <c r="L6663" i="7"/>
  <c r="L6662" i="7"/>
  <c r="L6661" i="7"/>
  <c r="L6660" i="7"/>
  <c r="L6659" i="7"/>
  <c r="L6658" i="7"/>
  <c r="L6657" i="7"/>
  <c r="L6656" i="7"/>
  <c r="L6655" i="7"/>
  <c r="L6654" i="7"/>
  <c r="L6653" i="7"/>
  <c r="L6652" i="7"/>
  <c r="L6651" i="7"/>
  <c r="L6650" i="7"/>
  <c r="L6649" i="7"/>
  <c r="L6648" i="7"/>
  <c r="L6647" i="7"/>
  <c r="L6646" i="7"/>
  <c r="L6645" i="7"/>
  <c r="L6644" i="7"/>
  <c r="L6643" i="7"/>
  <c r="L6642" i="7"/>
  <c r="L6641" i="7"/>
  <c r="L6640" i="7"/>
  <c r="L6639" i="7"/>
  <c r="L6638" i="7"/>
  <c r="L6637" i="7"/>
  <c r="L6636" i="7"/>
  <c r="L6635" i="7"/>
  <c r="L6634" i="7"/>
  <c r="L6633" i="7"/>
  <c r="L6632" i="7"/>
  <c r="L6631" i="7"/>
  <c r="L6630" i="7"/>
  <c r="L6629" i="7"/>
  <c r="L6628" i="7"/>
  <c r="L6627" i="7"/>
  <c r="L6626" i="7"/>
  <c r="L6625" i="7"/>
  <c r="L6624" i="7"/>
  <c r="L6623" i="7"/>
  <c r="L6622" i="7"/>
  <c r="L6621" i="7"/>
  <c r="L6620" i="7"/>
  <c r="L6619" i="7"/>
  <c r="L6618" i="7"/>
  <c r="L6617" i="7"/>
  <c r="L6616" i="7"/>
  <c r="L6615" i="7"/>
  <c r="L6614" i="7"/>
  <c r="L6613" i="7"/>
  <c r="L6612" i="7"/>
  <c r="L6611" i="7"/>
  <c r="L6610" i="7"/>
  <c r="L6609" i="7"/>
  <c r="L6608" i="7"/>
  <c r="L6607" i="7"/>
  <c r="L6606" i="7"/>
  <c r="L6605" i="7"/>
  <c r="L6604" i="7"/>
  <c r="L6603" i="7"/>
  <c r="L6602" i="7"/>
  <c r="L6601" i="7"/>
  <c r="L6600" i="7"/>
  <c r="L6599" i="7"/>
  <c r="L6598" i="7"/>
  <c r="L6597" i="7"/>
  <c r="L6596" i="7"/>
  <c r="L6595" i="7"/>
  <c r="L6594" i="7"/>
  <c r="L6593" i="7"/>
  <c r="L6592" i="7"/>
  <c r="L6591" i="7"/>
  <c r="L6590" i="7"/>
  <c r="L6589" i="7"/>
  <c r="L6588" i="7"/>
  <c r="L6587" i="7"/>
  <c r="L6586" i="7"/>
  <c r="L6585" i="7"/>
  <c r="L6584" i="7"/>
  <c r="L6583" i="7"/>
  <c r="L6582" i="7"/>
  <c r="L6581" i="7"/>
  <c r="L6580" i="7"/>
  <c r="L6579" i="7"/>
  <c r="L6578" i="7"/>
  <c r="L6577" i="7"/>
  <c r="L6576" i="7"/>
  <c r="L6575" i="7"/>
  <c r="L6574" i="7"/>
  <c r="L6573" i="7"/>
  <c r="L6572" i="7"/>
  <c r="L6571" i="7"/>
  <c r="L6570" i="7"/>
  <c r="L6569" i="7"/>
  <c r="L6568" i="7"/>
  <c r="L6567" i="7"/>
  <c r="L6566" i="7"/>
  <c r="L6565" i="7"/>
  <c r="L6564" i="7"/>
  <c r="L6563" i="7"/>
  <c r="L6562" i="7"/>
  <c r="L6561" i="7"/>
  <c r="L6560" i="7"/>
  <c r="L6559" i="7"/>
  <c r="L6558" i="7"/>
  <c r="L6557" i="7"/>
  <c r="L6556" i="7"/>
  <c r="L6555" i="7"/>
  <c r="L6554" i="7"/>
  <c r="L6553" i="7"/>
  <c r="L6552" i="7"/>
  <c r="L6551" i="7"/>
  <c r="L6550" i="7"/>
  <c r="L6549" i="7"/>
  <c r="L6548" i="7"/>
  <c r="L6547" i="7"/>
  <c r="L6546" i="7"/>
  <c r="L6545" i="7"/>
  <c r="L6544" i="7"/>
  <c r="L6543" i="7"/>
  <c r="L6542" i="7"/>
  <c r="L6541" i="7"/>
  <c r="L6540" i="7"/>
  <c r="L6539" i="7"/>
  <c r="L6538" i="7"/>
  <c r="L6537" i="7"/>
  <c r="L6536" i="7"/>
  <c r="L6535" i="7"/>
  <c r="L6534" i="7"/>
  <c r="L6533" i="7"/>
  <c r="L6532" i="7"/>
  <c r="L6531" i="7"/>
  <c r="L6530" i="7"/>
  <c r="L6529" i="7"/>
  <c r="L6528" i="7"/>
  <c r="L6527" i="7"/>
  <c r="L6526" i="7"/>
  <c r="L6525" i="7"/>
  <c r="L6524" i="7"/>
  <c r="L6523" i="7"/>
  <c r="L6522" i="7"/>
  <c r="L6521" i="7"/>
  <c r="L6520" i="7"/>
  <c r="L6519" i="7"/>
  <c r="L6518" i="7"/>
  <c r="L6517" i="7"/>
  <c r="L6516" i="7"/>
  <c r="L6515" i="7"/>
  <c r="L6514" i="7"/>
  <c r="L6513" i="7"/>
  <c r="L6512" i="7"/>
  <c r="L6511" i="7"/>
  <c r="L6510" i="7"/>
  <c r="L6509" i="7"/>
  <c r="L6508" i="7"/>
  <c r="L6507" i="7"/>
  <c r="L6506" i="7"/>
  <c r="L6505" i="7"/>
  <c r="L6504" i="7"/>
  <c r="L6503" i="7"/>
  <c r="L6502" i="7"/>
  <c r="L6501" i="7"/>
  <c r="L6500" i="7"/>
  <c r="L6499" i="7"/>
  <c r="L6498" i="7"/>
  <c r="L6497" i="7"/>
  <c r="L6496" i="7"/>
  <c r="L6495" i="7"/>
  <c r="L6494" i="7"/>
  <c r="L6493" i="7"/>
  <c r="L6492" i="7"/>
  <c r="L6491" i="7"/>
  <c r="L6490" i="7"/>
  <c r="L6489" i="7"/>
  <c r="L6488" i="7"/>
  <c r="L6487" i="7"/>
  <c r="L6486" i="7"/>
  <c r="L6485" i="7"/>
  <c r="L6484" i="7"/>
  <c r="L6483" i="7"/>
  <c r="L6482" i="7"/>
  <c r="L6481" i="7"/>
  <c r="L6480" i="7"/>
  <c r="L6479" i="7"/>
  <c r="L6478" i="7"/>
  <c r="L6477" i="7"/>
  <c r="L6476" i="7"/>
  <c r="L6475" i="7"/>
  <c r="L6474" i="7"/>
  <c r="L6473" i="7"/>
  <c r="L6472" i="7"/>
  <c r="L6471" i="7"/>
  <c r="L6470" i="7"/>
  <c r="L6469" i="7"/>
  <c r="L6468" i="7"/>
  <c r="L6467" i="7"/>
  <c r="L6466" i="7"/>
  <c r="L6465" i="7"/>
  <c r="L6464" i="7"/>
  <c r="L6463" i="7"/>
  <c r="L6462" i="7"/>
  <c r="L6461" i="7"/>
  <c r="L6460" i="7"/>
  <c r="L6459" i="7"/>
  <c r="L6458" i="7"/>
  <c r="L6457" i="7"/>
  <c r="L6456" i="7"/>
  <c r="L6455" i="7"/>
  <c r="L6454" i="7"/>
  <c r="L6453" i="7"/>
  <c r="L6452" i="7"/>
  <c r="L6451" i="7"/>
  <c r="L6450" i="7"/>
  <c r="L6449" i="7"/>
  <c r="L6448" i="7"/>
  <c r="L6447" i="7"/>
  <c r="L6446" i="7"/>
  <c r="L6445" i="7"/>
  <c r="L6444" i="7"/>
  <c r="L6443" i="7"/>
  <c r="L6442" i="7"/>
  <c r="L6441" i="7"/>
  <c r="L6440" i="7"/>
  <c r="L6439" i="7"/>
  <c r="L6438" i="7"/>
  <c r="L6437" i="7"/>
  <c r="L6436" i="7"/>
  <c r="L6435" i="7"/>
  <c r="L6434" i="7"/>
  <c r="L6433" i="7"/>
  <c r="L6432" i="7"/>
  <c r="L6431" i="7"/>
  <c r="L6430" i="7"/>
  <c r="L6429" i="7"/>
  <c r="L6428" i="7"/>
  <c r="L6427" i="7"/>
  <c r="L6426" i="7"/>
  <c r="L6425" i="7"/>
  <c r="L6424" i="7"/>
  <c r="L6423" i="7"/>
  <c r="L6422" i="7"/>
  <c r="L6421" i="7"/>
  <c r="L6420" i="7"/>
  <c r="L6419" i="7"/>
  <c r="L6418" i="7"/>
  <c r="L6417" i="7"/>
  <c r="L6416" i="7"/>
  <c r="L6415" i="7"/>
  <c r="L6414" i="7"/>
  <c r="L6413" i="7"/>
  <c r="L6412" i="7"/>
  <c r="L6411" i="7"/>
  <c r="L6410" i="7"/>
  <c r="L6409" i="7"/>
  <c r="L6408" i="7"/>
  <c r="L6407" i="7"/>
  <c r="L6406" i="7"/>
  <c r="L6405" i="7"/>
  <c r="L6404" i="7"/>
  <c r="L6403" i="7"/>
  <c r="L6402" i="7"/>
  <c r="L6401" i="7"/>
  <c r="L6400" i="7"/>
  <c r="L6399" i="7"/>
  <c r="L6398" i="7"/>
  <c r="L6397" i="7"/>
  <c r="L6396" i="7"/>
  <c r="L6395" i="7"/>
  <c r="L6394" i="7"/>
  <c r="L6393" i="7"/>
  <c r="L6392" i="7"/>
  <c r="L6391" i="7"/>
  <c r="L6390" i="7"/>
  <c r="L6389" i="7"/>
  <c r="L6388" i="7"/>
  <c r="L6387" i="7"/>
  <c r="L6386" i="7"/>
  <c r="L6385" i="7"/>
  <c r="L6384" i="7"/>
  <c r="L6383" i="7"/>
  <c r="L6382" i="7"/>
  <c r="L6381" i="7"/>
  <c r="L6380" i="7"/>
  <c r="L6379" i="7"/>
  <c r="L6378" i="7"/>
  <c r="L6377" i="7"/>
  <c r="L6376" i="7"/>
  <c r="L6375" i="7"/>
  <c r="L6374" i="7"/>
  <c r="L6373" i="7"/>
  <c r="L6372" i="7"/>
  <c r="L6371" i="7"/>
  <c r="L6370" i="7"/>
  <c r="L6369" i="7"/>
  <c r="L6368" i="7"/>
  <c r="L6367" i="7"/>
  <c r="L6366" i="7"/>
  <c r="L6365" i="7"/>
  <c r="L6364" i="7"/>
  <c r="L6363" i="7"/>
  <c r="L6362" i="7"/>
  <c r="L6361" i="7"/>
  <c r="L6360" i="7"/>
  <c r="L6359" i="7"/>
  <c r="L6358" i="7"/>
  <c r="L6357" i="7"/>
  <c r="L6356" i="7"/>
  <c r="L6355" i="7"/>
  <c r="L6354" i="7"/>
  <c r="L6353" i="7"/>
  <c r="L6352" i="7"/>
  <c r="L6351" i="7"/>
  <c r="L6350" i="7"/>
  <c r="L6349" i="7"/>
  <c r="L6348" i="7"/>
  <c r="L6347" i="7"/>
  <c r="L6346" i="7"/>
  <c r="L6345" i="7"/>
  <c r="L6344" i="7"/>
  <c r="L6343" i="7"/>
  <c r="L6342" i="7"/>
  <c r="L6341" i="7"/>
  <c r="L6340" i="7"/>
  <c r="L6339" i="7"/>
  <c r="L6338" i="7"/>
  <c r="L6337" i="7"/>
  <c r="L6336" i="7"/>
  <c r="L6335" i="7"/>
  <c r="L6334" i="7"/>
  <c r="L6333" i="7"/>
  <c r="L6332" i="7"/>
  <c r="L6331" i="7"/>
  <c r="L6330" i="7"/>
  <c r="L6329" i="7"/>
  <c r="L6328" i="7"/>
  <c r="L6327" i="7"/>
  <c r="L6326" i="7"/>
  <c r="L6325" i="7"/>
  <c r="L6324" i="7"/>
  <c r="L6323" i="7"/>
  <c r="L6322" i="7"/>
  <c r="L6321" i="7"/>
  <c r="L6320" i="7"/>
  <c r="L6319" i="7"/>
  <c r="L6318" i="7"/>
  <c r="L6317" i="7"/>
  <c r="L6316" i="7"/>
  <c r="L6315" i="7"/>
  <c r="L6314" i="7"/>
  <c r="L6313" i="7"/>
  <c r="L6312" i="7"/>
  <c r="L6311" i="7"/>
  <c r="L6310" i="7"/>
  <c r="L6309" i="7"/>
  <c r="L6308" i="7"/>
  <c r="L6307" i="7"/>
  <c r="L6306" i="7"/>
  <c r="L6305" i="7"/>
  <c r="L6304" i="7"/>
  <c r="L6303" i="7"/>
  <c r="L6302" i="7"/>
  <c r="L6301" i="7"/>
  <c r="M658" i="3"/>
  <c r="L658" i="3"/>
  <c r="M657" i="3"/>
  <c r="L657" i="3"/>
  <c r="M656" i="3"/>
  <c r="L656" i="3"/>
  <c r="M655" i="3"/>
  <c r="L655" i="3"/>
  <c r="M654" i="3"/>
  <c r="L654" i="3"/>
  <c r="M653" i="3"/>
  <c r="L653" i="3"/>
  <c r="M647" i="3"/>
  <c r="L647" i="3"/>
  <c r="M646" i="3"/>
  <c r="L646" i="3"/>
  <c r="M645" i="3"/>
  <c r="L645" i="3"/>
  <c r="M639" i="3"/>
  <c r="L639" i="3"/>
  <c r="M638" i="3"/>
  <c r="L638" i="3"/>
  <c r="M637" i="3"/>
  <c r="L637" i="3"/>
  <c r="M636" i="3"/>
  <c r="L636" i="3"/>
  <c r="M635" i="3"/>
  <c r="L635" i="3"/>
  <c r="M634" i="3"/>
  <c r="L634" i="3"/>
  <c r="M633" i="3"/>
  <c r="L633" i="3"/>
  <c r="M632" i="3"/>
  <c r="L632" i="3"/>
  <c r="M631" i="3"/>
  <c r="L631" i="3"/>
  <c r="M630" i="3"/>
  <c r="L630" i="3"/>
  <c r="M629" i="3"/>
  <c r="L629" i="3"/>
  <c r="M628" i="3"/>
  <c r="L628" i="3"/>
  <c r="M627" i="3"/>
  <c r="L627" i="3"/>
  <c r="M626" i="3"/>
  <c r="L626" i="3"/>
  <c r="M625" i="3"/>
  <c r="L625"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9" i="3"/>
  <c r="L599" i="3"/>
  <c r="M598" i="3"/>
  <c r="L598"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5" i="3"/>
  <c r="L565" i="3"/>
  <c r="M564" i="3"/>
  <c r="L564" i="3"/>
  <c r="M563" i="3"/>
  <c r="L563" i="3"/>
  <c r="M562" i="3"/>
  <c r="L562" i="3"/>
  <c r="M561" i="3"/>
  <c r="L561" i="3"/>
  <c r="M560" i="3"/>
  <c r="L560" i="3"/>
  <c r="M559" i="3"/>
  <c r="L559" i="3"/>
  <c r="M558" i="3"/>
  <c r="L558" i="3"/>
  <c r="M557" i="3"/>
  <c r="L557" i="3"/>
  <c r="M556" i="3"/>
  <c r="L556" i="3"/>
  <c r="M555" i="3"/>
  <c r="L555" i="3"/>
  <c r="M554" i="3"/>
  <c r="L554" i="3"/>
  <c r="M553" i="3"/>
  <c r="L553" i="3"/>
  <c r="M552" i="3"/>
  <c r="L552" i="3"/>
  <c r="M551" i="3"/>
  <c r="L551" i="3"/>
  <c r="M550" i="3"/>
  <c r="L550" i="3"/>
  <c r="M549" i="3"/>
  <c r="L549" i="3"/>
  <c r="M548" i="3"/>
  <c r="L548" i="3"/>
  <c r="M547" i="3"/>
  <c r="L547" i="3"/>
  <c r="M546" i="3"/>
  <c r="L546" i="3"/>
  <c r="M545" i="3"/>
  <c r="L545" i="3"/>
  <c r="M544" i="3"/>
  <c r="L544" i="3"/>
  <c r="M543" i="3"/>
  <c r="L543" i="3"/>
  <c r="M542" i="3"/>
  <c r="L542" i="3"/>
  <c r="M541" i="3"/>
  <c r="L541" i="3"/>
  <c r="M535" i="3"/>
  <c r="L535" i="3"/>
  <c r="M534" i="3"/>
  <c r="L534" i="3"/>
  <c r="M533" i="3"/>
  <c r="L533" i="3"/>
  <c r="M532" i="3"/>
  <c r="L532" i="3"/>
  <c r="M531" i="3"/>
  <c r="L531" i="3"/>
  <c r="M530" i="3"/>
  <c r="L530" i="3"/>
  <c r="M529" i="3"/>
  <c r="L529" i="3"/>
  <c r="M528" i="3"/>
  <c r="L528" i="3"/>
  <c r="M527" i="3"/>
  <c r="L527" i="3"/>
  <c r="M526" i="3"/>
  <c r="L526" i="3"/>
  <c r="M525" i="3"/>
  <c r="L525" i="3"/>
  <c r="M524" i="3"/>
  <c r="L524" i="3"/>
  <c r="M523" i="3"/>
  <c r="L523" i="3"/>
  <c r="M522" i="3"/>
  <c r="L522" i="3"/>
  <c r="M521" i="3"/>
  <c r="L521" i="3"/>
  <c r="M520" i="3"/>
  <c r="L520"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7" i="3"/>
  <c r="L497" i="3"/>
  <c r="M496" i="3"/>
  <c r="L496" i="3"/>
  <c r="M495" i="3"/>
  <c r="L495" i="3"/>
  <c r="M494" i="3"/>
  <c r="L494" i="3"/>
  <c r="M493" i="3"/>
  <c r="L493" i="3"/>
  <c r="M492" i="3"/>
  <c r="L492" i="3"/>
  <c r="M491" i="3"/>
  <c r="L491" i="3"/>
  <c r="M490" i="3"/>
  <c r="L490" i="3"/>
  <c r="M489" i="3"/>
  <c r="L489" i="3"/>
  <c r="M488" i="3"/>
  <c r="L488" i="3"/>
  <c r="M487" i="3"/>
  <c r="L487" i="3"/>
  <c r="M486" i="3"/>
  <c r="L486" i="3"/>
  <c r="M485" i="3"/>
  <c r="L485" i="3"/>
  <c r="M484" i="3"/>
  <c r="L484" i="3"/>
  <c r="M483" i="3"/>
  <c r="L483" i="3"/>
  <c r="M482" i="3"/>
  <c r="L482" i="3"/>
  <c r="M481" i="3"/>
  <c r="L481" i="3"/>
  <c r="M480" i="3"/>
  <c r="L480" i="3"/>
  <c r="M479" i="3"/>
  <c r="L479" i="3"/>
  <c r="M478" i="3"/>
  <c r="L478" i="3"/>
  <c r="M477" i="3"/>
  <c r="L477" i="3"/>
  <c r="M476" i="3"/>
  <c r="L476" i="3"/>
  <c r="M475" i="3"/>
  <c r="L475" i="3"/>
  <c r="M474" i="3"/>
  <c r="L474"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43" i="3"/>
  <c r="L443" i="3"/>
  <c r="M442" i="3"/>
  <c r="L442" i="3"/>
  <c r="M441" i="3"/>
  <c r="L441" i="3"/>
  <c r="M440" i="3"/>
  <c r="L440" i="3"/>
  <c r="M439" i="3"/>
  <c r="L439" i="3"/>
  <c r="M438" i="3"/>
  <c r="L438"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6" i="3"/>
  <c r="L406" i="3"/>
  <c r="M405" i="3"/>
  <c r="L405" i="3"/>
  <c r="M404" i="3"/>
  <c r="L404" i="3"/>
  <c r="M403" i="3"/>
  <c r="L403" i="3"/>
  <c r="M402" i="3"/>
  <c r="L402" i="3"/>
  <c r="M401" i="3"/>
  <c r="L401" i="3"/>
  <c r="M400" i="3"/>
  <c r="L400" i="3"/>
  <c r="M399" i="3"/>
  <c r="L399" i="3"/>
  <c r="M398" i="3"/>
  <c r="L398" i="3"/>
  <c r="M397" i="3"/>
  <c r="L397" i="3"/>
  <c r="M396" i="3"/>
  <c r="L396" i="3"/>
  <c r="M395" i="3"/>
  <c r="L395" i="3"/>
  <c r="M394" i="3"/>
  <c r="L394" i="3"/>
  <c r="M393" i="3"/>
  <c r="L393" i="3"/>
  <c r="M392" i="3"/>
  <c r="L392" i="3"/>
  <c r="M391" i="3"/>
  <c r="L391" i="3"/>
  <c r="M390" i="3"/>
  <c r="L390" i="3"/>
  <c r="M389" i="3"/>
  <c r="L389" i="3"/>
  <c r="M388" i="3"/>
  <c r="L388" i="3"/>
  <c r="M387" i="3"/>
  <c r="L387" i="3"/>
  <c r="M386" i="3"/>
  <c r="L386" i="3"/>
  <c r="M385" i="3"/>
  <c r="L385" i="3"/>
  <c r="M384" i="3"/>
  <c r="L384" i="3"/>
  <c r="M383" i="3"/>
  <c r="L383" i="3"/>
  <c r="M382" i="3"/>
  <c r="L382" i="3"/>
  <c r="M381" i="3"/>
  <c r="L381" i="3"/>
  <c r="M380" i="3"/>
  <c r="L380" i="3"/>
  <c r="M379" i="3"/>
  <c r="L379" i="3"/>
  <c r="M378" i="3"/>
  <c r="L378" i="3"/>
  <c r="M377" i="3"/>
  <c r="L377" i="3"/>
  <c r="M376" i="3"/>
  <c r="L376" i="3"/>
  <c r="M375" i="3"/>
  <c r="L375" i="3"/>
  <c r="M374" i="3"/>
  <c r="L374" i="3"/>
  <c r="M373" i="3"/>
  <c r="L373" i="3"/>
  <c r="M372" i="3"/>
  <c r="L372" i="3"/>
  <c r="M371" i="3"/>
  <c r="L371" i="3"/>
  <c r="M370" i="3"/>
  <c r="L370" i="3"/>
  <c r="M369" i="3"/>
  <c r="L369" i="3"/>
  <c r="M368" i="3"/>
  <c r="L368" i="3"/>
  <c r="M367" i="3"/>
  <c r="L367" i="3"/>
  <c r="M366" i="3"/>
  <c r="L366"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4" i="3"/>
  <c r="L344" i="3"/>
  <c r="M343" i="3"/>
  <c r="L343" i="3"/>
  <c r="M342" i="3"/>
  <c r="L342" i="3"/>
  <c r="M341" i="3"/>
  <c r="L341" i="3"/>
  <c r="M340" i="3"/>
  <c r="L340" i="3"/>
  <c r="M339" i="3"/>
  <c r="L339" i="3"/>
  <c r="M338" i="3"/>
  <c r="L338" i="3"/>
  <c r="M337" i="3"/>
  <c r="L337" i="3"/>
  <c r="M336" i="3"/>
  <c r="L336" i="3"/>
  <c r="M335" i="3"/>
  <c r="L335" i="3"/>
  <c r="M334" i="3"/>
  <c r="L334" i="3"/>
  <c r="M333" i="3"/>
  <c r="L333"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9" i="3"/>
  <c r="L279" i="3"/>
  <c r="M278" i="3"/>
  <c r="L278"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62" i="3"/>
  <c r="L262" i="3"/>
  <c r="M261" i="3"/>
  <c r="L261" i="3"/>
  <c r="M260" i="3"/>
  <c r="L260" i="3"/>
  <c r="M259" i="3"/>
  <c r="L259" i="3"/>
  <c r="M258" i="3"/>
  <c r="L258"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207" i="3"/>
  <c r="L207" i="3"/>
  <c r="M206" i="3"/>
  <c r="L206" i="3"/>
  <c r="M205" i="3"/>
  <c r="L205" i="3"/>
  <c r="M204" i="3"/>
  <c r="L204"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1" i="3"/>
  <c r="L141" i="3"/>
  <c r="M140" i="3"/>
  <c r="L140" i="3"/>
  <c r="M139" i="3"/>
  <c r="L139" i="3"/>
  <c r="M138" i="3"/>
  <c r="L138" i="3"/>
  <c r="M137" i="3"/>
  <c r="L137" i="3"/>
  <c r="M136" i="3"/>
  <c r="L136" i="3"/>
  <c r="M135" i="3"/>
  <c r="L135" i="3"/>
  <c r="M134" i="3"/>
  <c r="L134" i="3"/>
  <c r="M133" i="3"/>
  <c r="L133" i="3"/>
  <c r="M132" i="3"/>
  <c r="L132" i="3"/>
  <c r="M131" i="3"/>
  <c r="L131" i="3"/>
  <c r="M130" i="3"/>
  <c r="L130" i="3"/>
  <c r="M124" i="3"/>
  <c r="L124" i="3"/>
  <c r="M123" i="3"/>
  <c r="L123" i="3"/>
  <c r="M122" i="3"/>
  <c r="L122" i="3"/>
  <c r="M121" i="3"/>
  <c r="L121" i="3"/>
  <c r="M120" i="3"/>
  <c r="L120" i="3"/>
  <c r="M119" i="3"/>
  <c r="L119" i="3"/>
  <c r="M118" i="3"/>
  <c r="L118" i="3"/>
  <c r="M117" i="3"/>
  <c r="L117" i="3"/>
  <c r="M116" i="3"/>
  <c r="L116" i="3"/>
  <c r="M115" i="3"/>
  <c r="L115" i="3"/>
  <c r="M109" i="3"/>
  <c r="L109" i="3"/>
  <c r="M108" i="3"/>
  <c r="L108" i="3"/>
  <c r="M107" i="3"/>
  <c r="L107" i="3"/>
  <c r="M106" i="3"/>
  <c r="L106" i="3"/>
  <c r="M105" i="3"/>
  <c r="L105" i="3"/>
  <c r="M104" i="3"/>
  <c r="L104" i="3"/>
  <c r="M98" i="3"/>
  <c r="L98" i="3"/>
  <c r="M97" i="3"/>
  <c r="L97" i="3"/>
  <c r="M96" i="3"/>
  <c r="L96" i="3"/>
  <c r="M95" i="3"/>
  <c r="L95" i="3"/>
  <c r="M94" i="3"/>
  <c r="L94" i="3"/>
  <c r="M93" i="3"/>
  <c r="L93" i="3"/>
  <c r="M92" i="3"/>
  <c r="L92" i="3"/>
  <c r="M86" i="3"/>
  <c r="L86" i="3"/>
  <c r="M85" i="3"/>
  <c r="L85" i="3"/>
  <c r="M79" i="3"/>
  <c r="L79" i="3"/>
  <c r="M78" i="3"/>
  <c r="L78" i="3"/>
  <c r="M77" i="3"/>
  <c r="L77" i="3"/>
  <c r="M76" i="3"/>
  <c r="L76" i="3"/>
  <c r="M75" i="3"/>
  <c r="L75" i="3"/>
  <c r="M74" i="3"/>
  <c r="L74" i="3"/>
  <c r="M73" i="3"/>
  <c r="L73" i="3"/>
  <c r="M72" i="3"/>
  <c r="L72" i="3"/>
  <c r="M71" i="3"/>
  <c r="L71" i="3"/>
  <c r="M70" i="3"/>
  <c r="L70" i="3"/>
  <c r="M69" i="3"/>
  <c r="L69"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3" i="3"/>
  <c r="L43" i="3"/>
  <c r="M42" i="3"/>
  <c r="L42" i="3"/>
  <c r="M41" i="3"/>
  <c r="L41" i="3"/>
  <c r="M40" i="3"/>
  <c r="L40" i="3"/>
  <c r="M39" i="3"/>
  <c r="L39" i="3"/>
  <c r="M38" i="3"/>
  <c r="L38" i="3"/>
  <c r="M37" i="3"/>
  <c r="L37" i="3"/>
  <c r="M36" i="3"/>
  <c r="L36" i="3"/>
  <c r="M35" i="3"/>
  <c r="L35" i="3"/>
  <c r="M34" i="3"/>
  <c r="L34" i="3"/>
  <c r="M28" i="3"/>
  <c r="L28" i="3"/>
  <c r="M27" i="3"/>
  <c r="L27" i="3"/>
  <c r="M26" i="3"/>
  <c r="L26" i="3"/>
  <c r="M25" i="3"/>
  <c r="L25" i="3"/>
  <c r="M24" i="3"/>
  <c r="L24" i="3"/>
  <c r="K658" i="3"/>
  <c r="K657" i="3"/>
  <c r="K656" i="3"/>
  <c r="K655" i="3"/>
  <c r="K654" i="3"/>
  <c r="K653" i="3"/>
  <c r="K647" i="3"/>
  <c r="K646" i="3"/>
  <c r="K645" i="3"/>
  <c r="K639" i="3"/>
  <c r="K638" i="3"/>
  <c r="K637" i="3"/>
  <c r="K636" i="3"/>
  <c r="K635" i="3"/>
  <c r="K634" i="3"/>
  <c r="K633" i="3"/>
  <c r="K632" i="3"/>
  <c r="K631" i="3"/>
  <c r="K630" i="3"/>
  <c r="K629" i="3"/>
  <c r="K628" i="3"/>
  <c r="K627" i="3"/>
  <c r="K626" i="3"/>
  <c r="K619" i="3"/>
  <c r="K618" i="3"/>
  <c r="K617" i="3"/>
  <c r="K616" i="3"/>
  <c r="K615" i="3"/>
  <c r="K614" i="3"/>
  <c r="K613" i="3"/>
  <c r="K612" i="3"/>
  <c r="K611" i="3"/>
  <c r="K610" i="3"/>
  <c r="K609" i="3"/>
  <c r="K608" i="3"/>
  <c r="K607" i="3"/>
  <c r="K606" i="3"/>
  <c r="K605" i="3"/>
  <c r="K604" i="3"/>
  <c r="K603" i="3"/>
  <c r="K602" i="3"/>
  <c r="K601" i="3"/>
  <c r="K600" i="3"/>
  <c r="K599" i="3"/>
  <c r="K598" i="3"/>
  <c r="K597" i="3"/>
  <c r="K596" i="3"/>
  <c r="K595" i="3"/>
  <c r="K594" i="3"/>
  <c r="K593" i="3"/>
  <c r="K592" i="3"/>
  <c r="K591" i="3"/>
  <c r="K590" i="3"/>
  <c r="K589" i="3"/>
  <c r="K588" i="3"/>
  <c r="K587" i="3"/>
  <c r="K586" i="3"/>
  <c r="K585" i="3"/>
  <c r="K584" i="3"/>
  <c r="K583" i="3"/>
  <c r="K582" i="3"/>
  <c r="K581" i="3"/>
  <c r="K580" i="3"/>
  <c r="K579" i="3"/>
  <c r="K578" i="3"/>
  <c r="K577" i="3"/>
  <c r="K576" i="3"/>
  <c r="K575" i="3"/>
  <c r="K574" i="3"/>
  <c r="K573" i="3"/>
  <c r="K572" i="3"/>
  <c r="K571" i="3"/>
  <c r="K570" i="3"/>
  <c r="K569" i="3"/>
  <c r="K568" i="3"/>
  <c r="K567" i="3"/>
  <c r="K566" i="3"/>
  <c r="K565" i="3"/>
  <c r="K564" i="3"/>
  <c r="K563" i="3"/>
  <c r="K562" i="3"/>
  <c r="K561" i="3"/>
  <c r="K560" i="3"/>
  <c r="K559" i="3"/>
  <c r="K558" i="3"/>
  <c r="K557" i="3"/>
  <c r="K556" i="3"/>
  <c r="K555" i="3"/>
  <c r="K554" i="3"/>
  <c r="K553" i="3"/>
  <c r="K552" i="3"/>
  <c r="K551" i="3"/>
  <c r="K550" i="3"/>
  <c r="K549" i="3"/>
  <c r="K548" i="3"/>
  <c r="K547" i="3"/>
  <c r="K546" i="3"/>
  <c r="K545" i="3"/>
  <c r="K544" i="3"/>
  <c r="K543" i="3"/>
  <c r="K542" i="3"/>
  <c r="K541" i="3"/>
  <c r="K535" i="3"/>
  <c r="K534" i="3"/>
  <c r="K533" i="3"/>
  <c r="K532" i="3"/>
  <c r="K531" i="3"/>
  <c r="K530" i="3"/>
  <c r="K529" i="3"/>
  <c r="K528" i="3"/>
  <c r="K527" i="3"/>
  <c r="K526" i="3"/>
  <c r="K525" i="3"/>
  <c r="K524" i="3"/>
  <c r="K523" i="3"/>
  <c r="K522" i="3"/>
  <c r="K521" i="3"/>
  <c r="K520" i="3"/>
  <c r="K519" i="3"/>
  <c r="K518" i="3"/>
  <c r="K517" i="3"/>
  <c r="K516" i="3"/>
  <c r="K515" i="3"/>
  <c r="K514" i="3"/>
  <c r="K513" i="3"/>
  <c r="K512" i="3"/>
  <c r="K511" i="3"/>
  <c r="K510" i="3"/>
  <c r="K509" i="3"/>
  <c r="K508" i="3"/>
  <c r="K507" i="3"/>
  <c r="K506" i="3"/>
  <c r="K505" i="3"/>
  <c r="K504" i="3"/>
  <c r="K503" i="3"/>
  <c r="K502" i="3"/>
  <c r="K501" i="3"/>
  <c r="K500" i="3"/>
  <c r="K499" i="3"/>
  <c r="K498" i="3"/>
  <c r="K497" i="3"/>
  <c r="K496" i="3"/>
  <c r="K495" i="3"/>
  <c r="K494" i="3"/>
  <c r="K493" i="3"/>
  <c r="K492" i="3"/>
  <c r="K491" i="3"/>
  <c r="K490" i="3"/>
  <c r="K489" i="3"/>
  <c r="K488" i="3"/>
  <c r="K487" i="3"/>
  <c r="K486" i="3"/>
  <c r="K485" i="3"/>
  <c r="K484" i="3"/>
  <c r="K483" i="3"/>
  <c r="K482" i="3"/>
  <c r="K481" i="3"/>
  <c r="K480" i="3"/>
  <c r="K479" i="3"/>
  <c r="K478" i="3"/>
  <c r="K477" i="3"/>
  <c r="K476" i="3"/>
  <c r="K475" i="3"/>
  <c r="K474" i="3"/>
  <c r="K473" i="3"/>
  <c r="K472" i="3"/>
  <c r="K471" i="3"/>
  <c r="K470" i="3"/>
  <c r="K469" i="3"/>
  <c r="K468" i="3"/>
  <c r="K467" i="3"/>
  <c r="K466" i="3"/>
  <c r="K465" i="3"/>
  <c r="K464" i="3"/>
  <c r="K463" i="3"/>
  <c r="K462" i="3"/>
  <c r="K461" i="3"/>
  <c r="K460" i="3"/>
  <c r="K459" i="3"/>
  <c r="K458" i="3"/>
  <c r="K457" i="3"/>
  <c r="K456" i="3"/>
  <c r="K455" i="3"/>
  <c r="K454" i="3"/>
  <c r="K453" i="3"/>
  <c r="K452" i="3"/>
  <c r="K451" i="3"/>
  <c r="K450" i="3"/>
  <c r="K449" i="3"/>
  <c r="K448" i="3"/>
  <c r="K447" i="3"/>
  <c r="K446" i="3"/>
  <c r="K445" i="3"/>
  <c r="K444" i="3"/>
  <c r="K443" i="3"/>
  <c r="K442" i="3"/>
  <c r="K441" i="3"/>
  <c r="K440" i="3"/>
  <c r="K439" i="3"/>
  <c r="K438" i="3"/>
  <c r="K437" i="3"/>
  <c r="K436" i="3"/>
  <c r="K435" i="3"/>
  <c r="K434" i="3"/>
  <c r="K433" i="3"/>
  <c r="K432" i="3"/>
  <c r="K431" i="3"/>
  <c r="K430" i="3"/>
  <c r="K429" i="3"/>
  <c r="K428" i="3"/>
  <c r="K427" i="3"/>
  <c r="K426" i="3"/>
  <c r="K425" i="3"/>
  <c r="K424" i="3"/>
  <c r="K423" i="3"/>
  <c r="K422" i="3"/>
  <c r="K421" i="3"/>
  <c r="K420" i="3"/>
  <c r="K419" i="3"/>
  <c r="K418" i="3"/>
  <c r="K417" i="3"/>
  <c r="K416" i="3"/>
  <c r="K415" i="3"/>
  <c r="K414" i="3"/>
  <c r="K413" i="3"/>
  <c r="K412" i="3"/>
  <c r="K411" i="3"/>
  <c r="K410" i="3"/>
  <c r="K409" i="3"/>
  <c r="K408" i="3"/>
  <c r="K407" i="3"/>
  <c r="K406" i="3"/>
  <c r="K405" i="3"/>
  <c r="K404" i="3"/>
  <c r="K403" i="3"/>
  <c r="K402" i="3"/>
  <c r="K401" i="3"/>
  <c r="K400" i="3"/>
  <c r="K399" i="3"/>
  <c r="K398" i="3"/>
  <c r="K397" i="3"/>
  <c r="K396" i="3"/>
  <c r="K395" i="3"/>
  <c r="K394" i="3"/>
  <c r="K393" i="3"/>
  <c r="K392" i="3"/>
  <c r="K391" i="3"/>
  <c r="K390" i="3"/>
  <c r="K389" i="3"/>
  <c r="K388" i="3"/>
  <c r="K387" i="3"/>
  <c r="K386" i="3"/>
  <c r="K385" i="3"/>
  <c r="K384" i="3"/>
  <c r="K383" i="3"/>
  <c r="K382" i="3"/>
  <c r="K381" i="3"/>
  <c r="K380" i="3"/>
  <c r="K379" i="3"/>
  <c r="K378" i="3"/>
  <c r="K377" i="3"/>
  <c r="K376" i="3"/>
  <c r="K375" i="3"/>
  <c r="K374" i="3"/>
  <c r="K373" i="3"/>
  <c r="K372" i="3"/>
  <c r="K371" i="3"/>
  <c r="K370" i="3"/>
  <c r="K369" i="3"/>
  <c r="K368" i="3"/>
  <c r="K367" i="3"/>
  <c r="K366" i="3"/>
  <c r="K365" i="3"/>
  <c r="K364" i="3"/>
  <c r="K363" i="3"/>
  <c r="K362" i="3"/>
  <c r="K361" i="3"/>
  <c r="K360" i="3"/>
  <c r="K359" i="3"/>
  <c r="K358" i="3"/>
  <c r="K357" i="3"/>
  <c r="K356" i="3"/>
  <c r="K355" i="3"/>
  <c r="K354" i="3"/>
  <c r="K353" i="3"/>
  <c r="K352" i="3"/>
  <c r="K351" i="3"/>
  <c r="K350" i="3"/>
  <c r="K349" i="3"/>
  <c r="K348" i="3"/>
  <c r="K347" i="3"/>
  <c r="K346" i="3"/>
  <c r="K345" i="3"/>
  <c r="K344" i="3"/>
  <c r="K343" i="3"/>
  <c r="K342" i="3"/>
  <c r="K341" i="3"/>
  <c r="K340" i="3"/>
  <c r="K339" i="3"/>
  <c r="K338" i="3"/>
  <c r="K337" i="3"/>
  <c r="K336" i="3"/>
  <c r="K335" i="3"/>
  <c r="K334" i="3"/>
  <c r="K333" i="3"/>
  <c r="K332" i="3"/>
  <c r="K331" i="3"/>
  <c r="K330" i="3"/>
  <c r="K329" i="3"/>
  <c r="K328" i="3"/>
  <c r="K327" i="3"/>
  <c r="K326" i="3"/>
  <c r="K325" i="3"/>
  <c r="K324" i="3"/>
  <c r="K323" i="3"/>
  <c r="K322" i="3"/>
  <c r="K321" i="3"/>
  <c r="K320" i="3"/>
  <c r="K319" i="3"/>
  <c r="K318" i="3"/>
  <c r="K317" i="3"/>
  <c r="K316" i="3"/>
  <c r="K315" i="3"/>
  <c r="K314" i="3"/>
  <c r="K313" i="3"/>
  <c r="K312" i="3"/>
  <c r="K311" i="3"/>
  <c r="K310" i="3"/>
  <c r="K309" i="3"/>
  <c r="K308" i="3"/>
  <c r="K307" i="3"/>
  <c r="K306" i="3"/>
  <c r="K305" i="3"/>
  <c r="K304" i="3"/>
  <c r="K303" i="3"/>
  <c r="K302" i="3"/>
  <c r="K301" i="3"/>
  <c r="K300" i="3"/>
  <c r="K299" i="3"/>
  <c r="K298" i="3"/>
  <c r="K297" i="3"/>
  <c r="K296" i="3"/>
  <c r="K295" i="3"/>
  <c r="K294" i="3"/>
  <c r="K293" i="3"/>
  <c r="K292" i="3"/>
  <c r="K291" i="3"/>
  <c r="K290" i="3"/>
  <c r="K289" i="3"/>
  <c r="K288" i="3"/>
  <c r="K287" i="3"/>
  <c r="K286" i="3"/>
  <c r="K285" i="3"/>
  <c r="K284" i="3"/>
  <c r="K283" i="3"/>
  <c r="K282" i="3"/>
  <c r="K281" i="3"/>
  <c r="K280" i="3"/>
  <c r="K279" i="3"/>
  <c r="K278" i="3"/>
  <c r="K277" i="3"/>
  <c r="K276" i="3"/>
  <c r="K275" i="3"/>
  <c r="K274" i="3"/>
  <c r="K273" i="3"/>
  <c r="K272" i="3"/>
  <c r="K271" i="3"/>
  <c r="K270" i="3"/>
  <c r="K269" i="3"/>
  <c r="K268" i="3"/>
  <c r="K267" i="3"/>
  <c r="K266" i="3"/>
  <c r="K265" i="3"/>
  <c r="K264" i="3"/>
  <c r="K263" i="3"/>
  <c r="K262" i="3"/>
  <c r="K261" i="3"/>
  <c r="K260" i="3"/>
  <c r="K259" i="3"/>
  <c r="K258" i="3"/>
  <c r="K252" i="3"/>
  <c r="K251" i="3"/>
  <c r="K250" i="3"/>
  <c r="K249" i="3"/>
  <c r="K248" i="3"/>
  <c r="K247" i="3"/>
  <c r="K246" i="3"/>
  <c r="K245" i="3"/>
  <c r="K244" i="3"/>
  <c r="K243" i="3"/>
  <c r="K242" i="3"/>
  <c r="K241" i="3"/>
  <c r="K240" i="3"/>
  <c r="K239" i="3"/>
  <c r="K238" i="3"/>
  <c r="K237" i="3"/>
  <c r="K236" i="3"/>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1" i="3"/>
  <c r="K140" i="3"/>
  <c r="K139" i="3"/>
  <c r="K138" i="3"/>
  <c r="K137" i="3"/>
  <c r="K136" i="3"/>
  <c r="K135" i="3"/>
  <c r="K134" i="3"/>
  <c r="K133" i="3"/>
  <c r="K132" i="3"/>
  <c r="K131" i="3"/>
  <c r="K130" i="3"/>
  <c r="K124" i="3"/>
  <c r="K123" i="3"/>
  <c r="K122" i="3"/>
  <c r="K121" i="3"/>
  <c r="K120" i="3"/>
  <c r="K119" i="3"/>
  <c r="K118" i="3"/>
  <c r="K117" i="3"/>
  <c r="K116" i="3"/>
  <c r="K115" i="3"/>
  <c r="K109" i="3"/>
  <c r="K108" i="3"/>
  <c r="K107" i="3"/>
  <c r="K106" i="3"/>
  <c r="K105" i="3"/>
  <c r="K104" i="3"/>
  <c r="K98" i="3"/>
  <c r="K97" i="3"/>
  <c r="K96" i="3"/>
  <c r="K95" i="3"/>
  <c r="K94" i="3"/>
  <c r="K79" i="3"/>
  <c r="K78" i="3"/>
  <c r="K77" i="3"/>
  <c r="K76" i="3"/>
  <c r="K75" i="3"/>
  <c r="K74" i="3"/>
  <c r="K73" i="3"/>
  <c r="K72" i="3"/>
  <c r="K71" i="3"/>
  <c r="K70" i="3"/>
  <c r="K69" i="3"/>
  <c r="K63" i="3"/>
  <c r="K62" i="3"/>
  <c r="K61" i="3"/>
  <c r="K60" i="3"/>
  <c r="K59" i="3"/>
  <c r="K58" i="3"/>
  <c r="K57" i="3"/>
  <c r="K56" i="3"/>
  <c r="K55" i="3"/>
  <c r="K54" i="3"/>
  <c r="K53" i="3"/>
  <c r="K52" i="3"/>
  <c r="K51" i="3"/>
  <c r="K50" i="3"/>
  <c r="K49" i="3"/>
  <c r="K43" i="3"/>
  <c r="K42" i="3"/>
  <c r="K41" i="3"/>
  <c r="K40" i="3"/>
  <c r="K39" i="3"/>
  <c r="K38" i="3"/>
  <c r="K37" i="3"/>
  <c r="K36" i="3"/>
  <c r="K35" i="3"/>
  <c r="K34" i="3"/>
  <c r="J658" i="3"/>
  <c r="J657" i="3"/>
  <c r="J656" i="3"/>
  <c r="J655" i="3"/>
  <c r="J654" i="3"/>
  <c r="J653" i="3"/>
  <c r="J647" i="3"/>
  <c r="J646" i="3"/>
  <c r="J645" i="3"/>
  <c r="J639" i="3"/>
  <c r="J638" i="3"/>
  <c r="J637" i="3"/>
  <c r="J636" i="3"/>
  <c r="J635" i="3"/>
  <c r="J634" i="3"/>
  <c r="J633" i="3"/>
  <c r="J632" i="3"/>
  <c r="J631" i="3"/>
  <c r="J630" i="3"/>
  <c r="J629" i="3"/>
  <c r="J628" i="3"/>
  <c r="J627" i="3"/>
  <c r="J626" i="3"/>
  <c r="J625"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1" i="3"/>
  <c r="J140" i="3"/>
  <c r="J139" i="3"/>
  <c r="J138" i="3"/>
  <c r="J137" i="3"/>
  <c r="J136" i="3"/>
  <c r="J135" i="3"/>
  <c r="J134" i="3"/>
  <c r="J133" i="3"/>
  <c r="J132" i="3"/>
  <c r="J131" i="3"/>
  <c r="J130" i="3"/>
  <c r="J124" i="3"/>
  <c r="J123" i="3"/>
  <c r="J122" i="3"/>
  <c r="J121" i="3"/>
  <c r="J120" i="3"/>
  <c r="J119" i="3"/>
  <c r="J118" i="3"/>
  <c r="J117" i="3"/>
  <c r="J116" i="3"/>
  <c r="J115" i="3"/>
  <c r="J109" i="3"/>
  <c r="J108" i="3"/>
  <c r="J107" i="3"/>
  <c r="J106" i="3"/>
  <c r="J105" i="3"/>
  <c r="J104" i="3"/>
  <c r="J98" i="3"/>
  <c r="J97" i="3"/>
  <c r="J96" i="3"/>
  <c r="J95" i="3"/>
  <c r="J94" i="3"/>
  <c r="J93" i="3"/>
  <c r="J92" i="3"/>
  <c r="J86" i="3"/>
  <c r="J85" i="3"/>
  <c r="J79" i="3"/>
  <c r="J78" i="3"/>
  <c r="J77" i="3"/>
  <c r="J76" i="3"/>
  <c r="J75" i="3"/>
  <c r="J74" i="3"/>
  <c r="J73" i="3"/>
  <c r="J72" i="3"/>
  <c r="J71" i="3"/>
  <c r="J70" i="3"/>
  <c r="J69" i="3"/>
  <c r="J63" i="3"/>
  <c r="J62" i="3"/>
  <c r="J61" i="3"/>
  <c r="J60" i="3"/>
  <c r="J59" i="3"/>
  <c r="J58" i="3"/>
  <c r="J57" i="3"/>
  <c r="J56" i="3"/>
  <c r="J55" i="3"/>
  <c r="J54" i="3"/>
  <c r="J53" i="3"/>
  <c r="J52" i="3"/>
  <c r="J51" i="3"/>
  <c r="J50" i="3"/>
  <c r="J49" i="3"/>
  <c r="J43" i="3"/>
  <c r="J42" i="3"/>
  <c r="J41" i="3"/>
  <c r="J40" i="3"/>
  <c r="J39" i="3"/>
  <c r="J38" i="3"/>
  <c r="J37" i="3"/>
  <c r="J36" i="3"/>
  <c r="J35" i="3"/>
  <c r="J34" i="3"/>
  <c r="J28" i="3"/>
  <c r="J27" i="3"/>
  <c r="J26" i="3"/>
  <c r="J25" i="3"/>
  <c r="J24" i="3"/>
  <c r="E658" i="3"/>
  <c r="E657" i="3"/>
  <c r="E656" i="3"/>
  <c r="E655" i="3"/>
  <c r="E654" i="3"/>
  <c r="E653" i="3"/>
  <c r="E647" i="3"/>
  <c r="E646" i="3"/>
  <c r="E645" i="3"/>
  <c r="E639" i="3"/>
  <c r="E638" i="3"/>
  <c r="E637" i="3"/>
  <c r="E636" i="3"/>
  <c r="E635" i="3"/>
  <c r="E634" i="3"/>
  <c r="E633" i="3"/>
  <c r="E632" i="3"/>
  <c r="E631" i="3"/>
  <c r="E630" i="3"/>
  <c r="E629" i="3"/>
  <c r="E628" i="3"/>
  <c r="E627" i="3"/>
  <c r="E626" i="3"/>
  <c r="E625"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1" i="3"/>
  <c r="E140" i="3"/>
  <c r="E139" i="3"/>
  <c r="E138" i="3"/>
  <c r="E137" i="3"/>
  <c r="E136" i="3"/>
  <c r="E135" i="3"/>
  <c r="E134" i="3"/>
  <c r="E133" i="3"/>
  <c r="E132" i="3"/>
  <c r="E131" i="3"/>
  <c r="E124" i="3"/>
  <c r="E123" i="3"/>
  <c r="E122" i="3"/>
  <c r="E121" i="3"/>
  <c r="E120" i="3"/>
  <c r="E119" i="3"/>
  <c r="E118" i="3"/>
  <c r="E117" i="3"/>
  <c r="E116" i="3"/>
  <c r="E115" i="3"/>
  <c r="E109" i="3"/>
  <c r="E108" i="3"/>
  <c r="E107" i="3"/>
  <c r="E106" i="3"/>
  <c r="E105" i="3"/>
  <c r="E104" i="3"/>
  <c r="E98" i="3"/>
  <c r="E97" i="3"/>
  <c r="E96" i="3"/>
  <c r="E95" i="3"/>
  <c r="E94" i="3"/>
  <c r="E93" i="3"/>
  <c r="E92" i="3"/>
  <c r="E86" i="3"/>
  <c r="E85" i="3"/>
  <c r="E79" i="3"/>
  <c r="E78" i="3"/>
  <c r="E77" i="3"/>
  <c r="E76" i="3"/>
  <c r="E75" i="3"/>
  <c r="E74" i="3"/>
  <c r="E73" i="3"/>
  <c r="E72" i="3"/>
  <c r="E71" i="3"/>
  <c r="E70" i="3"/>
  <c r="E69" i="3"/>
  <c r="E63" i="3"/>
  <c r="E62" i="3"/>
  <c r="E61" i="3"/>
  <c r="E60" i="3"/>
  <c r="E59" i="3"/>
  <c r="E58" i="3"/>
  <c r="E57" i="3"/>
  <c r="E56" i="3"/>
  <c r="E55" i="3"/>
  <c r="E54" i="3"/>
  <c r="E53" i="3"/>
  <c r="E52" i="3"/>
  <c r="E51" i="3"/>
  <c r="E50" i="3"/>
  <c r="E49" i="3"/>
  <c r="E43" i="3"/>
  <c r="E42" i="3"/>
  <c r="E41" i="3"/>
  <c r="E40" i="3"/>
  <c r="E39" i="3"/>
  <c r="E38" i="3"/>
  <c r="E37" i="3"/>
  <c r="E36" i="3"/>
  <c r="E35" i="3"/>
  <c r="E34" i="3"/>
  <c r="E28" i="3"/>
  <c r="E27" i="3"/>
  <c r="E26" i="3"/>
  <c r="E25" i="3"/>
  <c r="E24" i="3"/>
  <c r="J11" i="3"/>
  <c r="K28" i="3"/>
  <c r="K27" i="3"/>
  <c r="K26" i="3"/>
  <c r="K25" i="3"/>
  <c r="M11" i="3"/>
  <c r="L11" i="3"/>
  <c r="E11" i="3"/>
  <c r="K18" i="3"/>
  <c r="K17" i="3"/>
  <c r="K16" i="3"/>
  <c r="K15" i="3"/>
  <c r="J18" i="3"/>
  <c r="J17" i="3"/>
  <c r="J16" i="3"/>
  <c r="J15" i="3"/>
  <c r="J14" i="3"/>
  <c r="J13" i="3"/>
  <c r="J12" i="3"/>
  <c r="M18" i="3"/>
  <c r="L18" i="3"/>
  <c r="M17" i="3"/>
  <c r="L17" i="3"/>
  <c r="M16" i="3"/>
  <c r="L16" i="3"/>
  <c r="M15" i="3"/>
  <c r="L15" i="3"/>
  <c r="M14" i="3"/>
  <c r="L14" i="3"/>
  <c r="M13" i="3"/>
  <c r="L13" i="3"/>
  <c r="M12" i="3"/>
  <c r="L12" i="3"/>
  <c r="K11" i="3"/>
  <c r="E18" i="3"/>
  <c r="E17" i="3"/>
  <c r="E16" i="3"/>
  <c r="E15" i="3"/>
  <c r="E14" i="3"/>
  <c r="E13" i="3"/>
  <c r="E12" i="3"/>
  <c r="K2275" i="7"/>
  <c r="K2274" i="7"/>
  <c r="K2273" i="7"/>
  <c r="K2272" i="7"/>
  <c r="K2271" i="7"/>
  <c r="K2270" i="7"/>
  <c r="K2269" i="7"/>
  <c r="K2268" i="7"/>
  <c r="K2267" i="7"/>
  <c r="K2266" i="7"/>
  <c r="K2265" i="7"/>
  <c r="K2264" i="7"/>
  <c r="K2263" i="7"/>
  <c r="K2262" i="7"/>
  <c r="K2261" i="7"/>
  <c r="K2260" i="7"/>
  <c r="K2259" i="7"/>
  <c r="K2258" i="7"/>
  <c r="K2257" i="7"/>
  <c r="K2256" i="7"/>
  <c r="K2255" i="7"/>
  <c r="K2254" i="7"/>
  <c r="K2253" i="7"/>
  <c r="K2252" i="7"/>
  <c r="K2251" i="7"/>
  <c r="K2250" i="7"/>
  <c r="K2249" i="7"/>
  <c r="K2248" i="7"/>
  <c r="K2247" i="7"/>
  <c r="K2246" i="7"/>
  <c r="K2245" i="7"/>
  <c r="K2244" i="7"/>
  <c r="K2243" i="7"/>
  <c r="K2242" i="7"/>
  <c r="K2241" i="7"/>
  <c r="K2240" i="7"/>
  <c r="K2239" i="7"/>
  <c r="K2238" i="7"/>
  <c r="K2237" i="7"/>
  <c r="K2236" i="7"/>
  <c r="K2235" i="7"/>
  <c r="K2234" i="7"/>
  <c r="K2233" i="7"/>
  <c r="K2232" i="7"/>
  <c r="K2231" i="7"/>
  <c r="K2230" i="7"/>
  <c r="K2229" i="7"/>
  <c r="K2228" i="7"/>
  <c r="K2227" i="7"/>
  <c r="K2226" i="7"/>
  <c r="K2225" i="7"/>
  <c r="K2224" i="7"/>
  <c r="K2223" i="7"/>
  <c r="K2222" i="7"/>
  <c r="K2221" i="7"/>
  <c r="K2220" i="7"/>
  <c r="K2219" i="7"/>
  <c r="K2218" i="7"/>
  <c r="K2217" i="7"/>
  <c r="K2216" i="7"/>
  <c r="K2215" i="7"/>
  <c r="K2214" i="7"/>
  <c r="K2213" i="7"/>
  <c r="K2212" i="7"/>
  <c r="K2211" i="7"/>
  <c r="K2210" i="7"/>
  <c r="K2209" i="7"/>
  <c r="K2208" i="7"/>
  <c r="K2207" i="7"/>
  <c r="K2206" i="7"/>
  <c r="K2205" i="7"/>
  <c r="K2204" i="7"/>
  <c r="K2203" i="7"/>
  <c r="K2202" i="7"/>
  <c r="K2201" i="7"/>
  <c r="K2200" i="7"/>
  <c r="K2199" i="7"/>
  <c r="K2198" i="7"/>
  <c r="K2197" i="7"/>
  <c r="K2196" i="7"/>
  <c r="K2195" i="7"/>
  <c r="K2194" i="7"/>
  <c r="K2193" i="7"/>
  <c r="K2192" i="7"/>
  <c r="K2191" i="7"/>
  <c r="K2190" i="7"/>
  <c r="K2189" i="7"/>
  <c r="K2188" i="7"/>
  <c r="K2187" i="7"/>
  <c r="K2186" i="7"/>
  <c r="K2185" i="7"/>
  <c r="K2184" i="7"/>
  <c r="K2183" i="7"/>
  <c r="K2182" i="7"/>
  <c r="K2181" i="7"/>
  <c r="K2180" i="7"/>
  <c r="K2179" i="7"/>
  <c r="K2178" i="7"/>
  <c r="K2177" i="7"/>
  <c r="K2176" i="7"/>
  <c r="K2175" i="7"/>
  <c r="K2174" i="7"/>
  <c r="K2173" i="7"/>
  <c r="K2172" i="7"/>
  <c r="K2171" i="7"/>
  <c r="K2170" i="7"/>
  <c r="K2169" i="7"/>
  <c r="K2168" i="7"/>
  <c r="K2167" i="7"/>
  <c r="K2166" i="7"/>
  <c r="K2165" i="7"/>
  <c r="K2164" i="7"/>
  <c r="K2163" i="7"/>
  <c r="K2162" i="7"/>
  <c r="K2161" i="7"/>
  <c r="K2160" i="7"/>
  <c r="K2159" i="7"/>
  <c r="K2158" i="7"/>
  <c r="K2157" i="7"/>
  <c r="K2156" i="7"/>
  <c r="K2155" i="7"/>
  <c r="K2154" i="7"/>
  <c r="K2153" i="7"/>
  <c r="K2152" i="7"/>
  <c r="K2151" i="7"/>
  <c r="K2150" i="7"/>
  <c r="K2149" i="7"/>
  <c r="K2148" i="7"/>
  <c r="K2147" i="7"/>
  <c r="K2146" i="7"/>
  <c r="K2145" i="7"/>
  <c r="K2144" i="7"/>
  <c r="K2143" i="7"/>
  <c r="K2142" i="7"/>
  <c r="K2141" i="7"/>
  <c r="K2140" i="7"/>
  <c r="K2139" i="7"/>
  <c r="K2138" i="7"/>
  <c r="K2137" i="7"/>
  <c r="K2136" i="7"/>
  <c r="K2135" i="7"/>
  <c r="K2134" i="7"/>
  <c r="K2133" i="7"/>
  <c r="K2132" i="7"/>
  <c r="K2131" i="7"/>
  <c r="K2130" i="7"/>
  <c r="K2129" i="7"/>
  <c r="K2128" i="7"/>
  <c r="K2127" i="7"/>
  <c r="K2126" i="7"/>
  <c r="K2125" i="7"/>
  <c r="K2124" i="7"/>
  <c r="K2123" i="7"/>
  <c r="K2122" i="7"/>
  <c r="K2121" i="7"/>
  <c r="K2120" i="7"/>
  <c r="K2119" i="7"/>
  <c r="K2118" i="7"/>
  <c r="K2117" i="7"/>
  <c r="K2116" i="7"/>
  <c r="K2115" i="7"/>
  <c r="K2114" i="7"/>
  <c r="K2113" i="7"/>
  <c r="K2112" i="7"/>
  <c r="K2111" i="7"/>
  <c r="K2110" i="7"/>
  <c r="K2109" i="7"/>
  <c r="K2108" i="7"/>
  <c r="K2107" i="7"/>
  <c r="K2106" i="7"/>
  <c r="K2105" i="7"/>
  <c r="K2104" i="7"/>
  <c r="K2103" i="7"/>
  <c r="K2102" i="7"/>
  <c r="K2101" i="7"/>
  <c r="K2100" i="7"/>
  <c r="K2099" i="7"/>
  <c r="K2098" i="7"/>
  <c r="K2097" i="7"/>
  <c r="K2096" i="7"/>
  <c r="K2095" i="7"/>
  <c r="K2094" i="7"/>
  <c r="K2093" i="7"/>
  <c r="K2092" i="7"/>
  <c r="K2091" i="7"/>
  <c r="K2090" i="7"/>
  <c r="K2089" i="7"/>
  <c r="K2088" i="7"/>
  <c r="K2087" i="7"/>
  <c r="K2086" i="7"/>
  <c r="K2085" i="7"/>
  <c r="K2084" i="7"/>
  <c r="K2083" i="7"/>
  <c r="K2082" i="7"/>
  <c r="K2081" i="7"/>
  <c r="K2080" i="7"/>
  <c r="K2079" i="7"/>
  <c r="K2078" i="7"/>
  <c r="K2077" i="7"/>
  <c r="K2076" i="7"/>
  <c r="K2075" i="7"/>
  <c r="K2074" i="7"/>
  <c r="K2073" i="7"/>
  <c r="K2072" i="7"/>
  <c r="K2071" i="7"/>
  <c r="K2070" i="7"/>
  <c r="K2069" i="7"/>
  <c r="K2068" i="7"/>
  <c r="K2067" i="7"/>
  <c r="K2066" i="7"/>
  <c r="K2065" i="7"/>
  <c r="K2064" i="7"/>
  <c r="K2063" i="7"/>
  <c r="K2062" i="7"/>
  <c r="K2061" i="7"/>
  <c r="K2060" i="7"/>
  <c r="K2059" i="7"/>
  <c r="K2058" i="7"/>
  <c r="K2057" i="7"/>
  <c r="K2056" i="7"/>
  <c r="K2055" i="7"/>
  <c r="K2054" i="7"/>
  <c r="K2053" i="7"/>
  <c r="K2052" i="7"/>
  <c r="K2051" i="7"/>
  <c r="K2050" i="7"/>
  <c r="K2049" i="7"/>
  <c r="K2048" i="7"/>
  <c r="K2047" i="7"/>
  <c r="K2046" i="7"/>
  <c r="K2045" i="7"/>
  <c r="K2044" i="7"/>
  <c r="K2043" i="7"/>
  <c r="K2042" i="7"/>
  <c r="K2041" i="7"/>
  <c r="K2040" i="7"/>
  <c r="K2039" i="7"/>
  <c r="K2038" i="7"/>
  <c r="K2037" i="7"/>
  <c r="K2036" i="7"/>
  <c r="K2035" i="7"/>
  <c r="K2034" i="7"/>
  <c r="K2033" i="7"/>
  <c r="K2032" i="7"/>
  <c r="K2031" i="7"/>
  <c r="K2030" i="7"/>
  <c r="K2029" i="7"/>
  <c r="K2028" i="7"/>
  <c r="K2027" i="7"/>
  <c r="K2026" i="7"/>
  <c r="K2025" i="7"/>
  <c r="K2024" i="7"/>
  <c r="K2023" i="7"/>
  <c r="K2022" i="7"/>
  <c r="K2021" i="7"/>
  <c r="K2020" i="7"/>
  <c r="K2019" i="7"/>
  <c r="K2018" i="7"/>
  <c r="K2017" i="7"/>
  <c r="K2016" i="7"/>
  <c r="K2015" i="7"/>
  <c r="K2014" i="7"/>
  <c r="K2013" i="7"/>
  <c r="K2012" i="7"/>
  <c r="K2011" i="7"/>
  <c r="K2010" i="7"/>
  <c r="K2009" i="7"/>
  <c r="K2008" i="7"/>
  <c r="K2007" i="7"/>
  <c r="K2006" i="7"/>
  <c r="K2005" i="7"/>
  <c r="K2004" i="7"/>
  <c r="K2003" i="7"/>
  <c r="K2002" i="7"/>
  <c r="K2001" i="7"/>
  <c r="K2000" i="7"/>
  <c r="K1999" i="7"/>
  <c r="K1998" i="7"/>
  <c r="K1997" i="7"/>
  <c r="K1996" i="7"/>
  <c r="K1995" i="7"/>
  <c r="K1994" i="7"/>
  <c r="K1993" i="7"/>
  <c r="K1992" i="7"/>
  <c r="K1991" i="7"/>
  <c r="K1990" i="7"/>
  <c r="K1989" i="7"/>
  <c r="K1988" i="7"/>
  <c r="K1987" i="7"/>
  <c r="K1986" i="7"/>
  <c r="K1985" i="7"/>
  <c r="K1984" i="7"/>
  <c r="K1983" i="7"/>
  <c r="K1982" i="7"/>
  <c r="K1981" i="7"/>
  <c r="K1980" i="7"/>
  <c r="K1979" i="7"/>
  <c r="K1978" i="7"/>
  <c r="K1977" i="7"/>
  <c r="K1976" i="7"/>
  <c r="K1975" i="7"/>
  <c r="K1974" i="7"/>
  <c r="K1973" i="7"/>
  <c r="K1972" i="7"/>
  <c r="K1971" i="7"/>
  <c r="K1970" i="7"/>
  <c r="K1969" i="7"/>
  <c r="K1968" i="7"/>
  <c r="K1967" i="7"/>
  <c r="K1966" i="7"/>
  <c r="K1965" i="7"/>
  <c r="K1964" i="7"/>
  <c r="K1963" i="7"/>
  <c r="K1962" i="7"/>
  <c r="K1961" i="7"/>
  <c r="K1960" i="7"/>
  <c r="K1959" i="7"/>
  <c r="K1958" i="7"/>
  <c r="K1957" i="7"/>
  <c r="K1956" i="7"/>
  <c r="K1955" i="7"/>
  <c r="K1954" i="7"/>
  <c r="K1953" i="7"/>
  <c r="K1952" i="7"/>
  <c r="K1951" i="7"/>
  <c r="K1950" i="7"/>
  <c r="K1949" i="7"/>
  <c r="K1948" i="7"/>
  <c r="K1947" i="7"/>
  <c r="K1946" i="7"/>
  <c r="K1945" i="7"/>
  <c r="K1944" i="7"/>
  <c r="K1943" i="7"/>
  <c r="K1942" i="7"/>
  <c r="K1941" i="7"/>
  <c r="K1940" i="7"/>
  <c r="K1939" i="7"/>
  <c r="K1938" i="7"/>
  <c r="K1937" i="7"/>
  <c r="K1936" i="7"/>
  <c r="K1935" i="7"/>
  <c r="K1934" i="7"/>
  <c r="K1933" i="7"/>
  <c r="K1932" i="7"/>
  <c r="K1931" i="7"/>
  <c r="K1930" i="7"/>
  <c r="K1929" i="7"/>
  <c r="K1928" i="7"/>
  <c r="K1927" i="7"/>
  <c r="K1926" i="7"/>
  <c r="K1925" i="7"/>
  <c r="K1924" i="7"/>
  <c r="K1923" i="7"/>
  <c r="K1922" i="7"/>
  <c r="K1921" i="7"/>
  <c r="K1920" i="7"/>
  <c r="K1919" i="7"/>
  <c r="K1918" i="7"/>
  <c r="K1917" i="7"/>
  <c r="K1916" i="7"/>
  <c r="K1915" i="7"/>
  <c r="K1914" i="7"/>
  <c r="K1913" i="7"/>
  <c r="K1912" i="7"/>
  <c r="K1911" i="7"/>
  <c r="K1910" i="7"/>
  <c r="K1909" i="7"/>
  <c r="K1908" i="7"/>
  <c r="K1907" i="7"/>
  <c r="K1906" i="7"/>
  <c r="K1905" i="7"/>
  <c r="K1904" i="7"/>
  <c r="K1903" i="7"/>
  <c r="K1902" i="7"/>
  <c r="K1901" i="7"/>
  <c r="K1900" i="7"/>
  <c r="K1899" i="7"/>
  <c r="K1898" i="7"/>
  <c r="K1897" i="7"/>
  <c r="K1896" i="7"/>
  <c r="K1895" i="7"/>
  <c r="K1894" i="7"/>
  <c r="K1893" i="7"/>
  <c r="K1892" i="7"/>
  <c r="K1891" i="7"/>
  <c r="K1890" i="7"/>
  <c r="K1889" i="7"/>
  <c r="K1888" i="7"/>
  <c r="K1887" i="7"/>
  <c r="K1886" i="7"/>
  <c r="K1885" i="7"/>
  <c r="K1884" i="7"/>
  <c r="K1883" i="7"/>
  <c r="K1882" i="7"/>
  <c r="K1881" i="7"/>
  <c r="K1880" i="7"/>
  <c r="K1879" i="7"/>
  <c r="K1878" i="7"/>
  <c r="K1877" i="7"/>
  <c r="K1876" i="7"/>
  <c r="K1875" i="7"/>
  <c r="K1874" i="7"/>
  <c r="K1873" i="7"/>
  <c r="K1872" i="7"/>
  <c r="K1871" i="7"/>
  <c r="K1870" i="7"/>
  <c r="K1869" i="7"/>
  <c r="K1868" i="7"/>
  <c r="K1867" i="7"/>
  <c r="K1866" i="7"/>
  <c r="K1865" i="7"/>
  <c r="K1864" i="7"/>
  <c r="K1863" i="7"/>
  <c r="K1862" i="7"/>
  <c r="K1861" i="7"/>
  <c r="K1860" i="7"/>
  <c r="K1859" i="7"/>
  <c r="K1858" i="7"/>
  <c r="K1857" i="7"/>
  <c r="K1856" i="7"/>
  <c r="K1855" i="7"/>
  <c r="K1854" i="7"/>
  <c r="K1853" i="7"/>
  <c r="K1852" i="7"/>
  <c r="K1851" i="7"/>
  <c r="K1850" i="7"/>
  <c r="K1849" i="7"/>
  <c r="K1848" i="7"/>
  <c r="K1847" i="7"/>
  <c r="K1846" i="7"/>
  <c r="K1845" i="7"/>
  <c r="K1844" i="7"/>
  <c r="K1843" i="7"/>
  <c r="K1842" i="7"/>
  <c r="K1841" i="7"/>
  <c r="K1840" i="7"/>
  <c r="K1839" i="7"/>
  <c r="K1838" i="7"/>
  <c r="K1837" i="7"/>
  <c r="K1836" i="7"/>
  <c r="K1835" i="7"/>
  <c r="K1834" i="7"/>
  <c r="K1833" i="7"/>
  <c r="K1832" i="7"/>
  <c r="K1831" i="7"/>
  <c r="K1830" i="7"/>
  <c r="K1829" i="7"/>
  <c r="K1828" i="7"/>
  <c r="K1827" i="7"/>
  <c r="K1826" i="7"/>
  <c r="K1825" i="7"/>
  <c r="K1824" i="7"/>
  <c r="K1823" i="7"/>
  <c r="K1822" i="7"/>
  <c r="K1821" i="7"/>
  <c r="K1820" i="7"/>
  <c r="K1819" i="7"/>
  <c r="K1818" i="7"/>
  <c r="K1817" i="7"/>
  <c r="K1816" i="7"/>
  <c r="K1815" i="7"/>
  <c r="K1814" i="7"/>
  <c r="K1813" i="7"/>
  <c r="K1812" i="7"/>
  <c r="K1811" i="7"/>
  <c r="K1810" i="7"/>
  <c r="K1809" i="7"/>
  <c r="K1808" i="7"/>
  <c r="K1807" i="7"/>
  <c r="K1806" i="7"/>
  <c r="K1805" i="7"/>
  <c r="K1804" i="7"/>
  <c r="K1803" i="7"/>
  <c r="K1802" i="7"/>
  <c r="K1801" i="7"/>
  <c r="K1800" i="7"/>
  <c r="K1799" i="7"/>
  <c r="K1798" i="7"/>
  <c r="K1797" i="7"/>
  <c r="K1796" i="7"/>
  <c r="K1795" i="7"/>
  <c r="K1794" i="7"/>
  <c r="K1793" i="7"/>
  <c r="K1792" i="7"/>
  <c r="K1791" i="7"/>
  <c r="K1790" i="7"/>
  <c r="K1789" i="7"/>
  <c r="K1788" i="7"/>
  <c r="K1787" i="7"/>
  <c r="K1786" i="7"/>
  <c r="K1785" i="7"/>
  <c r="K1784" i="7"/>
  <c r="K1783" i="7"/>
  <c r="K1782" i="7"/>
  <c r="K1781" i="7"/>
  <c r="K1780" i="7"/>
  <c r="K1779" i="7"/>
  <c r="K1778" i="7"/>
  <c r="K1777" i="7"/>
  <c r="K1776" i="7"/>
  <c r="K1775" i="7"/>
  <c r="K1774" i="7"/>
  <c r="K1773" i="7"/>
  <c r="K1772" i="7"/>
  <c r="K1771" i="7"/>
  <c r="K1770" i="7"/>
  <c r="K1769" i="7"/>
  <c r="K1768" i="7"/>
  <c r="K1767" i="7"/>
  <c r="K1766" i="7"/>
  <c r="K1765" i="7"/>
  <c r="K1764" i="7"/>
  <c r="K1763" i="7"/>
  <c r="K1762" i="7"/>
  <c r="K1761" i="7"/>
  <c r="K1760" i="7"/>
  <c r="K1759" i="7"/>
  <c r="K1758" i="7"/>
  <c r="K1757" i="7"/>
  <c r="K1756" i="7"/>
  <c r="K1755" i="7"/>
  <c r="K1754" i="7"/>
  <c r="K1753" i="7"/>
  <c r="K1752" i="7"/>
  <c r="K1751" i="7"/>
  <c r="K1750" i="7"/>
  <c r="K1749" i="7"/>
  <c r="K1748" i="7"/>
  <c r="K1747" i="7"/>
  <c r="K1746" i="7"/>
  <c r="K1745" i="7"/>
  <c r="K1744" i="7"/>
  <c r="K1743" i="7"/>
  <c r="K1742" i="7"/>
  <c r="K1741" i="7"/>
  <c r="K1740" i="7"/>
  <c r="K1739" i="7"/>
  <c r="K1738" i="7"/>
  <c r="K1737" i="7"/>
  <c r="K1736" i="7"/>
  <c r="K1735" i="7"/>
  <c r="K1734" i="7"/>
  <c r="K1733" i="7"/>
  <c r="K1732" i="7"/>
  <c r="K1731" i="7"/>
  <c r="K1730" i="7"/>
  <c r="K1729" i="7"/>
  <c r="K1728" i="7"/>
  <c r="K1727" i="7"/>
  <c r="K1726" i="7"/>
  <c r="K1725" i="7"/>
  <c r="K1724" i="7"/>
  <c r="K1723" i="7"/>
  <c r="K1722" i="7"/>
  <c r="K1721" i="7"/>
  <c r="K1720" i="7"/>
  <c r="K1719" i="7"/>
  <c r="K1718" i="7"/>
  <c r="K1717" i="7"/>
  <c r="K1716" i="7"/>
  <c r="K1715" i="7"/>
  <c r="K1714" i="7"/>
  <c r="K1713" i="7"/>
  <c r="K1712" i="7"/>
  <c r="K1711" i="7"/>
  <c r="K1710" i="7"/>
  <c r="K1709" i="7"/>
  <c r="K1708" i="7"/>
  <c r="K1707" i="7"/>
  <c r="K1706" i="7"/>
  <c r="K1705" i="7"/>
  <c r="K1704" i="7"/>
  <c r="K1703" i="7"/>
  <c r="K1702" i="7"/>
  <c r="K1701" i="7"/>
  <c r="K1700" i="7"/>
  <c r="K1699" i="7"/>
  <c r="K1698" i="7"/>
  <c r="K1697" i="7"/>
  <c r="K1696" i="7"/>
  <c r="K1695" i="7"/>
  <c r="K1694" i="7"/>
  <c r="K1693" i="7"/>
  <c r="K1692" i="7"/>
  <c r="K1691" i="7"/>
  <c r="K1690" i="7"/>
  <c r="K1689" i="7"/>
  <c r="K1688" i="7"/>
  <c r="K1687" i="7"/>
  <c r="K1686" i="7"/>
  <c r="K1685" i="7"/>
  <c r="K1684" i="7"/>
  <c r="K1683" i="7"/>
  <c r="K1682" i="7"/>
  <c r="K1681" i="7"/>
  <c r="K1680" i="7"/>
  <c r="K1679" i="7"/>
  <c r="K1678" i="7"/>
  <c r="K1677" i="7"/>
  <c r="K1676" i="7"/>
  <c r="K1675" i="7"/>
  <c r="K1674" i="7"/>
  <c r="K1673" i="7"/>
  <c r="K1672" i="7"/>
  <c r="K1671" i="7"/>
  <c r="K1670" i="7"/>
  <c r="K1669" i="7"/>
  <c r="K1668" i="7"/>
  <c r="K1667" i="7"/>
  <c r="K1666" i="7"/>
  <c r="K1665" i="7"/>
  <c r="K1664" i="7"/>
  <c r="K1663" i="7"/>
  <c r="K1662" i="7"/>
  <c r="K1661" i="7"/>
  <c r="K1660" i="7"/>
  <c r="K1659" i="7"/>
  <c r="K1658" i="7"/>
  <c r="K1657" i="7"/>
  <c r="K1656" i="7"/>
  <c r="K1655" i="7"/>
  <c r="K1654" i="7"/>
  <c r="K1653" i="7"/>
  <c r="K1652" i="7"/>
  <c r="K1651" i="7"/>
  <c r="K1650" i="7"/>
  <c r="K1649" i="7"/>
  <c r="K1648" i="7"/>
  <c r="K1647" i="7"/>
  <c r="K1646" i="7"/>
  <c r="K1645" i="7"/>
  <c r="K1644" i="7"/>
  <c r="K1643" i="7"/>
  <c r="K1642" i="7"/>
  <c r="K1641" i="7"/>
  <c r="K1640" i="7"/>
  <c r="K1639" i="7"/>
  <c r="K1638" i="7"/>
  <c r="K1637" i="7"/>
  <c r="K1636" i="7"/>
  <c r="K1635" i="7"/>
  <c r="K1634" i="7"/>
  <c r="K1633" i="7"/>
  <c r="K1632" i="7"/>
  <c r="K1631" i="7"/>
  <c r="K1630" i="7"/>
  <c r="K1629" i="7"/>
  <c r="K1628" i="7"/>
  <c r="K1627" i="7"/>
  <c r="K1626" i="7"/>
  <c r="K1625" i="7"/>
  <c r="K1624" i="7"/>
  <c r="K1623" i="7"/>
  <c r="K1622" i="7"/>
  <c r="K1621" i="7"/>
  <c r="K1620" i="7"/>
  <c r="K1619" i="7"/>
  <c r="K1618" i="7"/>
  <c r="K1617" i="7"/>
  <c r="K1616" i="7"/>
  <c r="K1615" i="7"/>
  <c r="K1614" i="7"/>
  <c r="K1613" i="7"/>
  <c r="K1612" i="7"/>
  <c r="K1611" i="7"/>
  <c r="K1610" i="7"/>
  <c r="K1609" i="7"/>
  <c r="K1608" i="7"/>
  <c r="K1607" i="7"/>
  <c r="K1606" i="7"/>
  <c r="K1605" i="7"/>
  <c r="K1604" i="7"/>
  <c r="K1603" i="7"/>
  <c r="K1602" i="7"/>
  <c r="K1601" i="7"/>
  <c r="K1600" i="7"/>
  <c r="K1599" i="7"/>
  <c r="K1598" i="7"/>
  <c r="K1597" i="7"/>
  <c r="K1596" i="7"/>
  <c r="K1595" i="7"/>
  <c r="K1594" i="7"/>
  <c r="K1593" i="7"/>
  <c r="K1592" i="7"/>
  <c r="K1591" i="7"/>
  <c r="K1590" i="7"/>
  <c r="K1589" i="7"/>
  <c r="K1588" i="7"/>
  <c r="K1587" i="7"/>
  <c r="K1586" i="7"/>
  <c r="K1585" i="7"/>
  <c r="K1584" i="7"/>
  <c r="K1583" i="7"/>
  <c r="K1582" i="7"/>
  <c r="K1581" i="7"/>
  <c r="K1580" i="7"/>
  <c r="K1579" i="7"/>
  <c r="K1578" i="7"/>
  <c r="K1577" i="7"/>
  <c r="K1576" i="7"/>
  <c r="K1575" i="7"/>
  <c r="K1574" i="7"/>
  <c r="K1573" i="7"/>
  <c r="K1572" i="7"/>
  <c r="K1571" i="7"/>
  <c r="K1570" i="7"/>
  <c r="K1569" i="7"/>
  <c r="K1568" i="7"/>
  <c r="K1567" i="7"/>
  <c r="K1566" i="7"/>
  <c r="K1565" i="7"/>
  <c r="K1564" i="7"/>
  <c r="K1563" i="7"/>
  <c r="K1562" i="7"/>
  <c r="K1561" i="7"/>
  <c r="K1560" i="7"/>
  <c r="K1559" i="7"/>
  <c r="K1558" i="7"/>
  <c r="K1557" i="7"/>
  <c r="K1556" i="7"/>
  <c r="K1555" i="7"/>
  <c r="K1554" i="7"/>
  <c r="K1553" i="7"/>
  <c r="K1552" i="7"/>
  <c r="K1551" i="7"/>
  <c r="K1550" i="7"/>
  <c r="K1549" i="7"/>
  <c r="K1548" i="7"/>
  <c r="K1547" i="7"/>
  <c r="K1546" i="7"/>
  <c r="K1545" i="7"/>
  <c r="K1544" i="7"/>
  <c r="K1543" i="7"/>
  <c r="K1542" i="7"/>
  <c r="K1541" i="7"/>
  <c r="K1540" i="7"/>
  <c r="K1539" i="7"/>
  <c r="K1538" i="7"/>
  <c r="K1537" i="7"/>
  <c r="K1536" i="7"/>
  <c r="K1535" i="7"/>
  <c r="K1534" i="7"/>
  <c r="K1533" i="7"/>
  <c r="K1532" i="7"/>
  <c r="K1531" i="7"/>
  <c r="K1530" i="7"/>
  <c r="K1529" i="7"/>
  <c r="K1528" i="7"/>
  <c r="K1527" i="7"/>
  <c r="K1526" i="7"/>
  <c r="K1525" i="7"/>
  <c r="K1524" i="7"/>
  <c r="K1523" i="7"/>
  <c r="K1522" i="7"/>
  <c r="K1521" i="7"/>
  <c r="K1520" i="7"/>
  <c r="K1519" i="7"/>
  <c r="K1518" i="7"/>
  <c r="K1517" i="7"/>
  <c r="K1516" i="7"/>
  <c r="K1515" i="7"/>
  <c r="K1514" i="7"/>
  <c r="K1513" i="7"/>
  <c r="K1512" i="7"/>
  <c r="K1511" i="7"/>
  <c r="K1510" i="7"/>
  <c r="K1509" i="7"/>
  <c r="K1508" i="7"/>
  <c r="K1507" i="7"/>
  <c r="K1506" i="7"/>
  <c r="K1505" i="7"/>
  <c r="K1504" i="7"/>
  <c r="K1503" i="7"/>
  <c r="K1502" i="7"/>
  <c r="K1501" i="7"/>
  <c r="K1500" i="7"/>
  <c r="K1499" i="7"/>
  <c r="K1498" i="7"/>
  <c r="K1497" i="7"/>
  <c r="K1496" i="7"/>
  <c r="K1495" i="7"/>
  <c r="K1494" i="7"/>
  <c r="K1493" i="7"/>
  <c r="K1492" i="7"/>
  <c r="K1491" i="7"/>
  <c r="K1490" i="7"/>
  <c r="K1489" i="7"/>
  <c r="K1488" i="7"/>
  <c r="K1487" i="7"/>
  <c r="K1486" i="7"/>
  <c r="K1485" i="7"/>
  <c r="K1484" i="7"/>
  <c r="K1483" i="7"/>
  <c r="K1482" i="7"/>
  <c r="K1481" i="7"/>
  <c r="K1480" i="7"/>
  <c r="K1479" i="7"/>
  <c r="K1478" i="7"/>
  <c r="K1477" i="7"/>
  <c r="K1476" i="7"/>
  <c r="K1475" i="7"/>
  <c r="K1474" i="7"/>
  <c r="K1473" i="7"/>
  <c r="K1472" i="7"/>
  <c r="K1471" i="7"/>
  <c r="K1470" i="7"/>
  <c r="K1469" i="7"/>
  <c r="K1468" i="7"/>
  <c r="K1467" i="7"/>
  <c r="K1466" i="7"/>
  <c r="K1465" i="7"/>
  <c r="K1464" i="7"/>
  <c r="K1463" i="7"/>
  <c r="K1462" i="7"/>
  <c r="K1461" i="7"/>
  <c r="K1460" i="7"/>
  <c r="K1459" i="7"/>
  <c r="K1458" i="7"/>
  <c r="K1457" i="7"/>
  <c r="K1456" i="7"/>
  <c r="K1455" i="7"/>
  <c r="K1454" i="7"/>
  <c r="K1453" i="7"/>
  <c r="K1452" i="7"/>
  <c r="K1451" i="7"/>
  <c r="K1450" i="7"/>
  <c r="K1449" i="7"/>
  <c r="K1448" i="7"/>
  <c r="K1447" i="7"/>
  <c r="K1446" i="7"/>
  <c r="K1445" i="7"/>
  <c r="K1444" i="7"/>
  <c r="K1443" i="7"/>
  <c r="K1442" i="7"/>
  <c r="K1441" i="7"/>
  <c r="K1440" i="7"/>
  <c r="K1439" i="7"/>
  <c r="K1438" i="7"/>
  <c r="K1437" i="7"/>
  <c r="K1436" i="7"/>
  <c r="K1435" i="7"/>
  <c r="K1434" i="7"/>
  <c r="K1433" i="7"/>
  <c r="K1432" i="7"/>
  <c r="K1431" i="7"/>
  <c r="K1430" i="7"/>
  <c r="K1429" i="7"/>
  <c r="K1428" i="7"/>
  <c r="K1427" i="7"/>
  <c r="K1426" i="7"/>
  <c r="K1425" i="7"/>
  <c r="K1424" i="7"/>
  <c r="K1423" i="7"/>
  <c r="K1422" i="7"/>
  <c r="K1421" i="7"/>
  <c r="K1420" i="7"/>
  <c r="K1419" i="7"/>
  <c r="K1418" i="7"/>
  <c r="K1417" i="7"/>
  <c r="K1416" i="7"/>
  <c r="K1415" i="7"/>
  <c r="K1414" i="7"/>
  <c r="K1413" i="7"/>
  <c r="K1412" i="7"/>
  <c r="K1411" i="7"/>
  <c r="K1410" i="7"/>
  <c r="K1409" i="7"/>
  <c r="K1408" i="7"/>
  <c r="K1407" i="7"/>
  <c r="K1406" i="7"/>
  <c r="K1405" i="7"/>
  <c r="K1404" i="7"/>
  <c r="K1403" i="7"/>
  <c r="K1402" i="7"/>
  <c r="K1401" i="7"/>
  <c r="K1400" i="7"/>
  <c r="K1399" i="7"/>
  <c r="K1398" i="7"/>
  <c r="K1397" i="7"/>
  <c r="K1396" i="7"/>
  <c r="K1395" i="7"/>
  <c r="K1394" i="7"/>
  <c r="K1393" i="7"/>
  <c r="K1392" i="7"/>
  <c r="K1391" i="7"/>
  <c r="K1390" i="7"/>
  <c r="K1389" i="7"/>
  <c r="K1388" i="7"/>
  <c r="K1387" i="7"/>
  <c r="K1386" i="7"/>
  <c r="K1385" i="7"/>
  <c r="K1384" i="7"/>
  <c r="K1383" i="7"/>
  <c r="K1382" i="7"/>
  <c r="K1381" i="7"/>
  <c r="K1380" i="7"/>
  <c r="K1379" i="7"/>
  <c r="K1378" i="7"/>
  <c r="K1377" i="7"/>
  <c r="K1376" i="7"/>
  <c r="K1375" i="7"/>
  <c r="K1374" i="7"/>
  <c r="K1373" i="7"/>
  <c r="K1372" i="7"/>
  <c r="K1371" i="7"/>
  <c r="K1370" i="7"/>
  <c r="K1369" i="7"/>
  <c r="K1368" i="7"/>
  <c r="K1367" i="7"/>
  <c r="K1366" i="7"/>
  <c r="K1365" i="7"/>
  <c r="K1364" i="7"/>
  <c r="K1363" i="7"/>
  <c r="K1362" i="7"/>
  <c r="K1361" i="7"/>
  <c r="K1360" i="7"/>
  <c r="K1359" i="7"/>
  <c r="K1358" i="7"/>
  <c r="K1357" i="7"/>
  <c r="K1356" i="7"/>
  <c r="K1355" i="7"/>
  <c r="K1354" i="7"/>
  <c r="K1353" i="7"/>
  <c r="K1352" i="7"/>
  <c r="K1351" i="7"/>
  <c r="K1350" i="7"/>
  <c r="K1349" i="7"/>
  <c r="K1348" i="7"/>
  <c r="K1347" i="7"/>
  <c r="K1346" i="7"/>
  <c r="K1345" i="7"/>
  <c r="K1344" i="7"/>
  <c r="K1343" i="7"/>
  <c r="K1342" i="7"/>
  <c r="K1341" i="7"/>
  <c r="K1340" i="7"/>
  <c r="K1339" i="7"/>
  <c r="K1338" i="7"/>
  <c r="K1337" i="7"/>
  <c r="K1336" i="7"/>
  <c r="K1335" i="7"/>
  <c r="K1334" i="7"/>
  <c r="K1333" i="7"/>
  <c r="K1332" i="7"/>
  <c r="K1331" i="7"/>
  <c r="K1330" i="7"/>
  <c r="K1329" i="7"/>
  <c r="K1328" i="7"/>
  <c r="K1327" i="7"/>
  <c r="K1326" i="7"/>
  <c r="K1325" i="7"/>
  <c r="K1324" i="7"/>
  <c r="K1323" i="7"/>
  <c r="K1322" i="7"/>
  <c r="K1321" i="7"/>
  <c r="K1320" i="7"/>
  <c r="K1319" i="7"/>
  <c r="K1318" i="7"/>
  <c r="K1317" i="7"/>
  <c r="K1316" i="7"/>
  <c r="K1315" i="7"/>
  <c r="K1314" i="7"/>
  <c r="K1313" i="7"/>
  <c r="K1312" i="7"/>
  <c r="K1311" i="7"/>
  <c r="K1310" i="7"/>
  <c r="K1309" i="7"/>
  <c r="K1308" i="7"/>
  <c r="K1307" i="7"/>
  <c r="K1306" i="7"/>
  <c r="K1305" i="7"/>
  <c r="K1304" i="7"/>
  <c r="K1303" i="7"/>
  <c r="K1302" i="7"/>
  <c r="K1301" i="7"/>
  <c r="K1300" i="7"/>
  <c r="K1299" i="7"/>
  <c r="K1298" i="7"/>
  <c r="K1297" i="7"/>
  <c r="K1296" i="7"/>
  <c r="K1295" i="7"/>
  <c r="K1294" i="7"/>
  <c r="K1293" i="7"/>
  <c r="K1292" i="7"/>
  <c r="K1291" i="7"/>
  <c r="K1290" i="7"/>
  <c r="K1289" i="7"/>
  <c r="K1288" i="7"/>
  <c r="K1287" i="7"/>
  <c r="K1286" i="7"/>
  <c r="K1285" i="7"/>
  <c r="K1284" i="7"/>
  <c r="K1283" i="7"/>
  <c r="K1282" i="7"/>
  <c r="K1281" i="7"/>
  <c r="K1280" i="7"/>
  <c r="K1279" i="7"/>
  <c r="K1278" i="7"/>
  <c r="K1277" i="7"/>
  <c r="K1276" i="7"/>
  <c r="K1275" i="7"/>
  <c r="K1274" i="7"/>
  <c r="K1273" i="7"/>
  <c r="K1272" i="7"/>
  <c r="K1271" i="7"/>
  <c r="K1270" i="7"/>
  <c r="K1269" i="7"/>
  <c r="K1268" i="7"/>
  <c r="K1267" i="7"/>
  <c r="K1266" i="7"/>
  <c r="K1265" i="7"/>
  <c r="K1264" i="7"/>
  <c r="K1263" i="7"/>
  <c r="K1262" i="7"/>
  <c r="K1261" i="7"/>
  <c r="K1260" i="7"/>
  <c r="K1259" i="7"/>
  <c r="K1258" i="7"/>
  <c r="K1257" i="7"/>
  <c r="K1256" i="7"/>
  <c r="K1255" i="7"/>
  <c r="K1254" i="7"/>
  <c r="K1253" i="7"/>
  <c r="K1252" i="7"/>
  <c r="K1251" i="7"/>
  <c r="K1250" i="7"/>
  <c r="K1249" i="7"/>
  <c r="K1248" i="7"/>
  <c r="K1247" i="7"/>
  <c r="K1246" i="7"/>
  <c r="K1245" i="7"/>
  <c r="K1244" i="7"/>
  <c r="K1243" i="7"/>
  <c r="K1242" i="7"/>
  <c r="K1241" i="7"/>
  <c r="K1240" i="7"/>
  <c r="K1239" i="7"/>
  <c r="K1238" i="7"/>
  <c r="K1237" i="7"/>
  <c r="K1236" i="7"/>
  <c r="K1235" i="7"/>
  <c r="K1234" i="7"/>
  <c r="K1233" i="7"/>
  <c r="K1232" i="7"/>
  <c r="K1231" i="7"/>
  <c r="K1230" i="7"/>
  <c r="K1229" i="7"/>
  <c r="K1228" i="7"/>
  <c r="K1227" i="7"/>
  <c r="K1226" i="7"/>
  <c r="K1225" i="7"/>
  <c r="K1224" i="7"/>
  <c r="K1223" i="7"/>
  <c r="K1222" i="7"/>
  <c r="K1221" i="7"/>
  <c r="K1220" i="7"/>
  <c r="K1219" i="7"/>
  <c r="K1218" i="7"/>
  <c r="K1217" i="7"/>
  <c r="K1216" i="7"/>
  <c r="K1215" i="7"/>
  <c r="K1214" i="7"/>
  <c r="K1213" i="7"/>
  <c r="K1212" i="7"/>
  <c r="K1211" i="7"/>
  <c r="K1210" i="7"/>
  <c r="K1209" i="7"/>
  <c r="K1208" i="7"/>
  <c r="K1207" i="7"/>
  <c r="K1206" i="7"/>
  <c r="K1205" i="7"/>
  <c r="K1204" i="7"/>
  <c r="K1203" i="7"/>
  <c r="K1202" i="7"/>
  <c r="K1201" i="7"/>
  <c r="K1200" i="7"/>
  <c r="K1199" i="7"/>
  <c r="K1198" i="7"/>
  <c r="K1197" i="7"/>
  <c r="K1196" i="7"/>
  <c r="K1195" i="7"/>
  <c r="K1194" i="7"/>
  <c r="K1193" i="7"/>
  <c r="K1192" i="7"/>
  <c r="K1191" i="7"/>
  <c r="K1190" i="7"/>
  <c r="K1189" i="7"/>
  <c r="K1188" i="7"/>
  <c r="K1187" i="7"/>
  <c r="K1186" i="7"/>
  <c r="K1185" i="7"/>
  <c r="K1184" i="7"/>
  <c r="K1183" i="7"/>
  <c r="K1182" i="7"/>
  <c r="K1181" i="7"/>
  <c r="K1180" i="7"/>
  <c r="K1179" i="7"/>
  <c r="K1178" i="7"/>
  <c r="K1177" i="7"/>
  <c r="K1176" i="7"/>
  <c r="K1175" i="7"/>
  <c r="K1174" i="7"/>
  <c r="K1173" i="7"/>
  <c r="K1172" i="7"/>
  <c r="K1171" i="7"/>
  <c r="K1170" i="7"/>
  <c r="K1169" i="7"/>
  <c r="K1168" i="7"/>
  <c r="K1167" i="7"/>
  <c r="K1166" i="7"/>
  <c r="K1165" i="7"/>
  <c r="K1164" i="7"/>
  <c r="K1163" i="7"/>
  <c r="K1162" i="7"/>
  <c r="K1161" i="7"/>
  <c r="K1160" i="7"/>
  <c r="K1159" i="7"/>
  <c r="K1158" i="7"/>
  <c r="K1157" i="7"/>
  <c r="K1156" i="7"/>
  <c r="K1155" i="7"/>
  <c r="K1154" i="7"/>
  <c r="K1153" i="7"/>
  <c r="K1152" i="7"/>
  <c r="K1151" i="7"/>
  <c r="K1150" i="7"/>
  <c r="K1149" i="7"/>
  <c r="K1148" i="7"/>
  <c r="K1147" i="7"/>
  <c r="K1146" i="7"/>
  <c r="K1145" i="7"/>
  <c r="K1144" i="7"/>
  <c r="K1143" i="7"/>
  <c r="K1142" i="7"/>
  <c r="K1141" i="7"/>
  <c r="K1140" i="7"/>
  <c r="K1139" i="7"/>
  <c r="K1138" i="7"/>
  <c r="K1137" i="7"/>
  <c r="K1136" i="7"/>
  <c r="K1135" i="7"/>
  <c r="K1134" i="7"/>
  <c r="K1133" i="7"/>
  <c r="K1132" i="7"/>
  <c r="K1131" i="7"/>
  <c r="K1130" i="7"/>
  <c r="K1129" i="7"/>
  <c r="K1128" i="7"/>
  <c r="K1127" i="7"/>
  <c r="K1126" i="7"/>
  <c r="K1125" i="7"/>
  <c r="K1124" i="7"/>
  <c r="K1123" i="7"/>
  <c r="K1122" i="7"/>
  <c r="K1121" i="7"/>
  <c r="K1120" i="7"/>
  <c r="K1119" i="7"/>
  <c r="K1118" i="7"/>
  <c r="K1117" i="7"/>
  <c r="K1116" i="7"/>
  <c r="K1115" i="7"/>
  <c r="K1114" i="7"/>
  <c r="K1113" i="7"/>
  <c r="K1112" i="7"/>
  <c r="K1111" i="7"/>
  <c r="K1110" i="7"/>
  <c r="K1109" i="7"/>
  <c r="K1108" i="7"/>
  <c r="K1107" i="7"/>
  <c r="K1106" i="7"/>
  <c r="K1105" i="7"/>
  <c r="K1104" i="7"/>
  <c r="K1103" i="7"/>
  <c r="K1102" i="7"/>
  <c r="K1101" i="7"/>
  <c r="K1100" i="7"/>
  <c r="K1099" i="7"/>
  <c r="K1098" i="7"/>
  <c r="K1097" i="7"/>
  <c r="K1096" i="7"/>
  <c r="K1095" i="7"/>
  <c r="K1094" i="7"/>
  <c r="K1093" i="7"/>
  <c r="K1092" i="7"/>
  <c r="K1091" i="7"/>
  <c r="K1090" i="7"/>
  <c r="K1089" i="7"/>
  <c r="K1088" i="7"/>
  <c r="K1087" i="7"/>
  <c r="K1086" i="7"/>
  <c r="K1085" i="7"/>
  <c r="K1084" i="7"/>
  <c r="K1083" i="7"/>
  <c r="K1082" i="7"/>
  <c r="K1081" i="7"/>
  <c r="K1080" i="7"/>
  <c r="K1079" i="7"/>
  <c r="K1078" i="7"/>
  <c r="K1077" i="7"/>
  <c r="K1076" i="7"/>
  <c r="K1075" i="7"/>
  <c r="K1074" i="7"/>
  <c r="K1073" i="7"/>
  <c r="K1072" i="7"/>
  <c r="K1071" i="7"/>
  <c r="K1070" i="7"/>
  <c r="K1069" i="7"/>
  <c r="K1068" i="7"/>
  <c r="K1067" i="7"/>
  <c r="K1066" i="7"/>
  <c r="K1065" i="7"/>
  <c r="K1064" i="7"/>
  <c r="K1063" i="7"/>
  <c r="K1062" i="7"/>
  <c r="K1061" i="7"/>
  <c r="K1060" i="7"/>
  <c r="K1059" i="7"/>
  <c r="K1058" i="7"/>
  <c r="K1057" i="7"/>
  <c r="K1056" i="7"/>
  <c r="K1055" i="7"/>
  <c r="K1054" i="7"/>
  <c r="K1053" i="7"/>
  <c r="K1052" i="7"/>
  <c r="K1051" i="7"/>
  <c r="K1050" i="7"/>
  <c r="K1049" i="7"/>
  <c r="K1048" i="7"/>
  <c r="K1047" i="7"/>
  <c r="K1046" i="7"/>
  <c r="K1045" i="7"/>
  <c r="K1044" i="7"/>
  <c r="K1043" i="7"/>
  <c r="K1042" i="7"/>
  <c r="K1041" i="7"/>
  <c r="K1040" i="7"/>
  <c r="K1039" i="7"/>
  <c r="K1038" i="7"/>
  <c r="K1037" i="7"/>
  <c r="K1036" i="7"/>
  <c r="K1035" i="7"/>
  <c r="K1034" i="7"/>
  <c r="K1033" i="7"/>
  <c r="K1032" i="7"/>
  <c r="K1031" i="7"/>
  <c r="K1030" i="7"/>
  <c r="K1029" i="7"/>
  <c r="K1028" i="7"/>
  <c r="K1027" i="7"/>
  <c r="K1026" i="7"/>
  <c r="K1025" i="7"/>
  <c r="K1024" i="7"/>
  <c r="K1023" i="7"/>
  <c r="K1022" i="7"/>
  <c r="K1021" i="7"/>
  <c r="K1020" i="7"/>
  <c r="K1019" i="7"/>
  <c r="K1018" i="7"/>
  <c r="K1017" i="7"/>
  <c r="K1016" i="7"/>
  <c r="K1015" i="7"/>
  <c r="K1014" i="7"/>
  <c r="K1013" i="7"/>
  <c r="K1012" i="7"/>
  <c r="K1011" i="7"/>
  <c r="K1010" i="7"/>
  <c r="K1009" i="7"/>
  <c r="K1008" i="7"/>
  <c r="K1007" i="7"/>
  <c r="K1006" i="7"/>
  <c r="K1005" i="7"/>
  <c r="K1004" i="7"/>
  <c r="K1003" i="7"/>
  <c r="K1002" i="7"/>
  <c r="K1001" i="7"/>
  <c r="K1000" i="7"/>
  <c r="K999" i="7"/>
  <c r="K998" i="7"/>
  <c r="K997" i="7"/>
  <c r="K996" i="7"/>
  <c r="K995" i="7"/>
  <c r="K994" i="7"/>
  <c r="K993" i="7"/>
  <c r="K992" i="7"/>
  <c r="K991" i="7"/>
  <c r="K990" i="7"/>
  <c r="K989" i="7"/>
  <c r="K988" i="7"/>
  <c r="K987" i="7"/>
  <c r="K986" i="7"/>
  <c r="K985" i="7"/>
  <c r="K984" i="7"/>
  <c r="K983" i="7"/>
  <c r="K982" i="7"/>
  <c r="K981" i="7"/>
  <c r="K980" i="7"/>
  <c r="K979" i="7"/>
  <c r="K978" i="7"/>
  <c r="K977" i="7"/>
  <c r="K976" i="7"/>
  <c r="K975" i="7"/>
  <c r="K974" i="7"/>
  <c r="K973" i="7"/>
  <c r="K972" i="7"/>
  <c r="K971" i="7"/>
  <c r="K970" i="7"/>
  <c r="K969" i="7"/>
  <c r="K968" i="7"/>
  <c r="K967" i="7"/>
  <c r="K966" i="7"/>
  <c r="K965" i="7"/>
  <c r="K964" i="7"/>
  <c r="K963" i="7"/>
  <c r="K962" i="7"/>
  <c r="K961" i="7"/>
  <c r="K960" i="7"/>
  <c r="K959" i="7"/>
  <c r="K958" i="7"/>
  <c r="K957" i="7"/>
  <c r="K956" i="7"/>
  <c r="K955" i="7"/>
  <c r="K954" i="7"/>
  <c r="K953" i="7"/>
  <c r="K952" i="7"/>
  <c r="K951" i="7"/>
  <c r="K950" i="7"/>
  <c r="K949" i="7"/>
  <c r="K948" i="7"/>
  <c r="K947" i="7"/>
  <c r="K946" i="7"/>
  <c r="K945" i="7"/>
  <c r="K944" i="7"/>
  <c r="K943" i="7"/>
  <c r="K942" i="7"/>
  <c r="K941" i="7"/>
  <c r="K940" i="7"/>
  <c r="K939" i="7"/>
  <c r="K938" i="7"/>
  <c r="K937" i="7"/>
  <c r="K936" i="7"/>
  <c r="K935" i="7"/>
  <c r="K934" i="7"/>
  <c r="K933" i="7"/>
  <c r="K932" i="7"/>
  <c r="K931" i="7"/>
  <c r="K930" i="7"/>
  <c r="K929" i="7"/>
  <c r="K928" i="7"/>
  <c r="K927" i="7"/>
  <c r="K926" i="7"/>
  <c r="K925" i="7"/>
  <c r="K924" i="7"/>
  <c r="K923" i="7"/>
  <c r="K922" i="7"/>
  <c r="K921" i="7"/>
  <c r="K920" i="7"/>
  <c r="K919" i="7"/>
  <c r="K918" i="7"/>
  <c r="K917" i="7"/>
  <c r="K916" i="7"/>
  <c r="K915" i="7"/>
  <c r="K914" i="7"/>
  <c r="K913" i="7"/>
  <c r="K912" i="7"/>
  <c r="K911" i="7"/>
  <c r="K910" i="7"/>
  <c r="K909" i="7"/>
  <c r="K908" i="7"/>
  <c r="K907" i="7"/>
  <c r="K906" i="7"/>
  <c r="K905" i="7"/>
  <c r="K904" i="7"/>
  <c r="K903" i="7"/>
  <c r="K902" i="7"/>
  <c r="K901" i="7"/>
  <c r="K900" i="7"/>
  <c r="K899" i="7"/>
  <c r="K898" i="7"/>
  <c r="K897" i="7"/>
  <c r="K896" i="7"/>
  <c r="K895" i="7"/>
  <c r="K894" i="7"/>
  <c r="K893" i="7"/>
  <c r="K892" i="7"/>
  <c r="K891" i="7"/>
  <c r="K890" i="7"/>
  <c r="K889" i="7"/>
  <c r="K888" i="7"/>
  <c r="K887" i="7"/>
  <c r="K886" i="7"/>
  <c r="K885" i="7"/>
  <c r="K884" i="7"/>
  <c r="K883" i="7"/>
  <c r="K882" i="7"/>
  <c r="K881" i="7"/>
  <c r="K880" i="7"/>
  <c r="K879" i="7"/>
  <c r="K878" i="7"/>
  <c r="K877" i="7"/>
  <c r="K876" i="7"/>
  <c r="K875" i="7"/>
  <c r="K874" i="7"/>
  <c r="K873" i="7"/>
  <c r="K872" i="7"/>
  <c r="K871" i="7"/>
  <c r="K870" i="7"/>
  <c r="K869" i="7"/>
  <c r="K868" i="7"/>
  <c r="K867" i="7"/>
  <c r="K866" i="7"/>
  <c r="K865" i="7"/>
  <c r="K864" i="7"/>
  <c r="K863" i="7"/>
  <c r="K862" i="7"/>
  <c r="K861" i="7"/>
  <c r="K860" i="7"/>
  <c r="K859" i="7"/>
  <c r="K858" i="7"/>
  <c r="K857" i="7"/>
  <c r="K856" i="7"/>
  <c r="K855" i="7"/>
  <c r="K854" i="7"/>
  <c r="K853" i="7"/>
  <c r="K852" i="7"/>
  <c r="K851" i="7"/>
  <c r="K850" i="7"/>
  <c r="K849" i="7"/>
  <c r="K848" i="7"/>
  <c r="K847" i="7"/>
  <c r="K846" i="7"/>
  <c r="K845" i="7"/>
  <c r="K844" i="7"/>
  <c r="K843" i="7"/>
  <c r="K842" i="7"/>
  <c r="K841" i="7"/>
  <c r="K840" i="7"/>
  <c r="K839" i="7"/>
  <c r="K838" i="7"/>
  <c r="K837" i="7"/>
  <c r="K836" i="7"/>
  <c r="K835" i="7"/>
  <c r="K834" i="7"/>
  <c r="K833" i="7"/>
  <c r="K832" i="7"/>
  <c r="K831" i="7"/>
  <c r="K830" i="7"/>
  <c r="K829" i="7"/>
  <c r="K828" i="7"/>
  <c r="K827" i="7"/>
  <c r="K826" i="7"/>
  <c r="K825" i="7"/>
  <c r="K824" i="7"/>
  <c r="K823" i="7"/>
  <c r="K822" i="7"/>
  <c r="K821" i="7"/>
  <c r="K820" i="7"/>
  <c r="K819" i="7"/>
  <c r="K818" i="7"/>
  <c r="K817" i="7"/>
  <c r="K816" i="7"/>
  <c r="K815" i="7"/>
  <c r="K814" i="7"/>
  <c r="K813" i="7"/>
  <c r="K812" i="7"/>
  <c r="K811" i="7"/>
  <c r="K810" i="7"/>
  <c r="K809" i="7"/>
  <c r="K808" i="7"/>
  <c r="K807" i="7"/>
  <c r="K806" i="7"/>
  <c r="K805" i="7"/>
  <c r="K804" i="7"/>
  <c r="K803" i="7"/>
  <c r="K802" i="7"/>
  <c r="K801" i="7"/>
  <c r="K800" i="7"/>
  <c r="K799" i="7"/>
  <c r="K798" i="7"/>
  <c r="K797" i="7"/>
  <c r="K796" i="7"/>
  <c r="K795" i="7"/>
  <c r="K794" i="7"/>
  <c r="K793" i="7"/>
  <c r="K792" i="7"/>
  <c r="K791" i="7"/>
  <c r="K790" i="7"/>
  <c r="K789" i="7"/>
  <c r="K788" i="7"/>
  <c r="K787" i="7"/>
  <c r="K786" i="7"/>
  <c r="K785" i="7"/>
  <c r="K784" i="7"/>
  <c r="K783" i="7"/>
  <c r="K782" i="7"/>
  <c r="K781" i="7"/>
  <c r="K780" i="7"/>
  <c r="K779" i="7"/>
  <c r="K778" i="7"/>
  <c r="K777" i="7"/>
  <c r="K776" i="7"/>
  <c r="K775" i="7"/>
  <c r="K774" i="7"/>
  <c r="K773" i="7"/>
  <c r="K772" i="7"/>
  <c r="K771" i="7"/>
  <c r="K770" i="7"/>
  <c r="K769" i="7"/>
  <c r="K768" i="7"/>
  <c r="K767" i="7"/>
  <c r="K766" i="7"/>
  <c r="K765" i="7"/>
  <c r="K764" i="7"/>
  <c r="K763" i="7"/>
  <c r="K762" i="7"/>
  <c r="K761" i="7"/>
  <c r="K760" i="7"/>
  <c r="K759" i="7"/>
  <c r="K758" i="7"/>
  <c r="K757" i="7"/>
  <c r="K756" i="7"/>
  <c r="K755" i="7"/>
  <c r="K754" i="7"/>
  <c r="K753" i="7"/>
  <c r="K752" i="7"/>
  <c r="K751" i="7"/>
  <c r="K750" i="7"/>
  <c r="K749" i="7"/>
  <c r="K748" i="7"/>
  <c r="K747" i="7"/>
  <c r="K746" i="7"/>
  <c r="K745" i="7"/>
  <c r="K744" i="7"/>
  <c r="K743" i="7"/>
  <c r="K742" i="7"/>
  <c r="K741" i="7"/>
  <c r="K740" i="7"/>
  <c r="K739" i="7"/>
  <c r="K738" i="7"/>
  <c r="K737" i="7"/>
  <c r="K736" i="7"/>
  <c r="K735" i="7"/>
  <c r="K734" i="7"/>
  <c r="K733" i="7"/>
  <c r="K732" i="7"/>
  <c r="K731" i="7"/>
  <c r="K730" i="7"/>
  <c r="K729" i="7"/>
  <c r="K728" i="7"/>
  <c r="K727" i="7"/>
  <c r="K726" i="7"/>
  <c r="K725" i="7"/>
  <c r="K724" i="7"/>
  <c r="K723" i="7"/>
  <c r="K722" i="7"/>
  <c r="K721" i="7"/>
  <c r="K720" i="7"/>
  <c r="K719" i="7"/>
  <c r="K718" i="7"/>
  <c r="K717" i="7"/>
  <c r="K716" i="7"/>
  <c r="K715" i="7"/>
  <c r="K714" i="7"/>
  <c r="K713" i="7"/>
  <c r="K712" i="7"/>
  <c r="K711" i="7"/>
  <c r="K710" i="7"/>
  <c r="K709" i="7"/>
  <c r="K708" i="7"/>
  <c r="K707" i="7"/>
  <c r="K706" i="7"/>
  <c r="K705" i="7"/>
  <c r="K704" i="7"/>
  <c r="K703" i="7"/>
  <c r="K702" i="7"/>
  <c r="K701" i="7"/>
  <c r="K700" i="7"/>
  <c r="K699" i="7"/>
  <c r="K698" i="7"/>
  <c r="K697" i="7"/>
  <c r="K696" i="7"/>
  <c r="K695" i="7"/>
  <c r="K694" i="7"/>
  <c r="K693" i="7"/>
  <c r="K692" i="7"/>
  <c r="K691" i="7"/>
  <c r="K690" i="7"/>
  <c r="K689" i="7"/>
  <c r="K688" i="7"/>
  <c r="K687" i="7"/>
  <c r="K686" i="7"/>
  <c r="K685" i="7"/>
  <c r="K684" i="7"/>
  <c r="K683" i="7"/>
  <c r="K682" i="7"/>
  <c r="K681" i="7"/>
  <c r="K680" i="7"/>
  <c r="K679" i="7"/>
  <c r="K678" i="7"/>
  <c r="K677" i="7"/>
  <c r="K676" i="7"/>
  <c r="K675" i="7"/>
  <c r="K674" i="7"/>
  <c r="K673" i="7"/>
  <c r="K672" i="7"/>
  <c r="K671" i="7"/>
  <c r="K670" i="7"/>
  <c r="K669" i="7"/>
  <c r="K668" i="7"/>
  <c r="K667" i="7"/>
  <c r="K666" i="7"/>
  <c r="K665" i="7"/>
  <c r="K664" i="7"/>
  <c r="K663" i="7"/>
  <c r="K662" i="7"/>
  <c r="K661" i="7"/>
  <c r="K660" i="7"/>
  <c r="K659" i="7"/>
  <c r="K658" i="7"/>
  <c r="K657" i="7"/>
  <c r="K656" i="7"/>
  <c r="K655" i="7"/>
  <c r="K654" i="7"/>
  <c r="K653" i="7"/>
  <c r="K652" i="7"/>
  <c r="K651" i="7"/>
  <c r="K650" i="7"/>
  <c r="K649" i="7"/>
  <c r="K648" i="7"/>
  <c r="K647" i="7"/>
  <c r="K646" i="7"/>
  <c r="K645" i="7"/>
  <c r="K644" i="7"/>
  <c r="K643" i="7"/>
  <c r="K642" i="7"/>
  <c r="K641" i="7"/>
  <c r="K640" i="7"/>
  <c r="K639" i="7"/>
  <c r="K638" i="7"/>
  <c r="K637" i="7"/>
  <c r="K636" i="7"/>
  <c r="K635" i="7"/>
  <c r="K634" i="7"/>
  <c r="K633" i="7"/>
  <c r="K632" i="7"/>
  <c r="K631" i="7"/>
  <c r="K630" i="7"/>
  <c r="K629" i="7"/>
  <c r="K628" i="7"/>
  <c r="K627" i="7"/>
  <c r="K626" i="7"/>
  <c r="K625" i="7"/>
  <c r="K624" i="7"/>
  <c r="K623" i="7"/>
  <c r="K622" i="7"/>
  <c r="K621" i="7"/>
  <c r="K620" i="7"/>
  <c r="K619" i="7"/>
  <c r="K618" i="7"/>
  <c r="K617" i="7"/>
  <c r="K616" i="7"/>
  <c r="K615" i="7"/>
  <c r="K614" i="7"/>
  <c r="K613" i="7"/>
  <c r="K612" i="7"/>
  <c r="K611" i="7"/>
  <c r="K610" i="7"/>
  <c r="K609" i="7"/>
  <c r="K608" i="7"/>
  <c r="K607" i="7"/>
  <c r="K606" i="7"/>
  <c r="K605" i="7"/>
  <c r="K604" i="7"/>
  <c r="K603" i="7"/>
  <c r="K602" i="7"/>
  <c r="K601" i="7"/>
  <c r="K600" i="7"/>
  <c r="K599" i="7"/>
  <c r="K598" i="7"/>
  <c r="K597" i="7"/>
  <c r="K596" i="7"/>
  <c r="K595" i="7"/>
  <c r="K594" i="7"/>
  <c r="K593" i="7"/>
  <c r="K592" i="7"/>
  <c r="K591" i="7"/>
  <c r="K590" i="7"/>
  <c r="K589" i="7"/>
  <c r="K588" i="7"/>
  <c r="K587" i="7"/>
  <c r="K586" i="7"/>
  <c r="K585" i="7"/>
  <c r="K584" i="7"/>
  <c r="K583" i="7"/>
  <c r="K582" i="7"/>
  <c r="K581" i="7"/>
  <c r="K580" i="7"/>
  <c r="K579" i="7"/>
  <c r="K578" i="7"/>
  <c r="K577" i="7"/>
  <c r="K576" i="7"/>
  <c r="K575" i="7"/>
  <c r="K574" i="7"/>
  <c r="K573" i="7"/>
  <c r="K572" i="7"/>
  <c r="K571" i="7"/>
  <c r="K570" i="7"/>
  <c r="K569" i="7"/>
  <c r="K568" i="7"/>
  <c r="K567" i="7"/>
  <c r="K566" i="7"/>
  <c r="K565" i="7"/>
  <c r="K564" i="7"/>
  <c r="K563" i="7"/>
  <c r="K562" i="7"/>
  <c r="K561" i="7"/>
  <c r="K560" i="7"/>
  <c r="K559" i="7"/>
  <c r="K558" i="7"/>
  <c r="K557" i="7"/>
  <c r="K556" i="7"/>
  <c r="K555" i="7"/>
  <c r="K554" i="7"/>
  <c r="K553" i="7"/>
  <c r="K552" i="7"/>
  <c r="K551" i="7"/>
  <c r="K550" i="7"/>
  <c r="K549" i="7"/>
  <c r="K548" i="7"/>
  <c r="K547" i="7"/>
  <c r="K546" i="7"/>
  <c r="K545" i="7"/>
  <c r="K544" i="7"/>
  <c r="K543" i="7"/>
  <c r="K542" i="7"/>
  <c r="K541" i="7"/>
  <c r="K540" i="7"/>
  <c r="K539" i="7"/>
  <c r="K538" i="7"/>
  <c r="K537" i="7"/>
  <c r="K536" i="7"/>
  <c r="K535" i="7"/>
  <c r="K534" i="7"/>
  <c r="K533" i="7"/>
  <c r="K532" i="7"/>
  <c r="K531" i="7"/>
  <c r="K530" i="7"/>
  <c r="K529" i="7"/>
  <c r="K528" i="7"/>
  <c r="K527" i="7"/>
  <c r="K526" i="7"/>
  <c r="K525" i="7"/>
  <c r="K524" i="7"/>
  <c r="K523" i="7"/>
  <c r="K522" i="7"/>
  <c r="K521" i="7"/>
  <c r="K520" i="7"/>
  <c r="K519" i="7"/>
  <c r="K518" i="7"/>
  <c r="K517" i="7"/>
  <c r="K516" i="7"/>
  <c r="K515" i="7"/>
  <c r="K514" i="7"/>
  <c r="K513" i="7"/>
  <c r="K512" i="7"/>
  <c r="K511" i="7"/>
  <c r="K510" i="7"/>
  <c r="K509" i="7"/>
  <c r="K508" i="7"/>
  <c r="K507" i="7"/>
  <c r="K506" i="7"/>
  <c r="K505" i="7"/>
  <c r="K504" i="7"/>
  <c r="K503" i="7"/>
  <c r="K502" i="7"/>
  <c r="K501" i="7"/>
  <c r="K500" i="7"/>
  <c r="K499" i="7"/>
  <c r="K498" i="7"/>
  <c r="K497" i="7"/>
  <c r="K496" i="7"/>
  <c r="K495" i="7"/>
  <c r="K494" i="7"/>
  <c r="K493" i="7"/>
  <c r="K492" i="7"/>
  <c r="K491" i="7"/>
  <c r="K490" i="7"/>
  <c r="K489" i="7"/>
  <c r="K488" i="7"/>
  <c r="K487" i="7"/>
  <c r="K486" i="7"/>
  <c r="K485" i="7"/>
  <c r="K484" i="7"/>
  <c r="K483" i="7"/>
  <c r="K482" i="7"/>
  <c r="K481" i="7"/>
  <c r="K480" i="7"/>
  <c r="K479" i="7"/>
  <c r="K478" i="7"/>
  <c r="K477" i="7"/>
  <c r="K476" i="7"/>
  <c r="K475" i="7"/>
  <c r="K474" i="7"/>
  <c r="K473" i="7"/>
  <c r="K472" i="7"/>
  <c r="K471" i="7"/>
  <c r="K470" i="7"/>
  <c r="K469" i="7"/>
  <c r="K468" i="7"/>
  <c r="K467" i="7"/>
  <c r="K466" i="7"/>
  <c r="K465" i="7"/>
  <c r="K464" i="7"/>
  <c r="K463" i="7"/>
  <c r="K462" i="7"/>
  <c r="K461" i="7"/>
  <c r="K460" i="7"/>
  <c r="K459" i="7"/>
  <c r="K458" i="7"/>
  <c r="K457" i="7"/>
  <c r="K456" i="7"/>
  <c r="K455" i="7"/>
  <c r="K454" i="7"/>
  <c r="K453" i="7"/>
  <c r="K452" i="7"/>
  <c r="K451" i="7"/>
  <c r="K450" i="7"/>
  <c r="K449" i="7"/>
  <c r="K448" i="7"/>
  <c r="K447" i="7"/>
  <c r="K446" i="7"/>
  <c r="K445" i="7"/>
  <c r="K444" i="7"/>
  <c r="K443" i="7"/>
  <c r="K442" i="7"/>
  <c r="K441" i="7"/>
  <c r="K440" i="7"/>
  <c r="K439" i="7"/>
  <c r="K438" i="7"/>
  <c r="K437" i="7"/>
  <c r="K436" i="7"/>
  <c r="K435" i="7"/>
  <c r="K434" i="7"/>
  <c r="K433" i="7"/>
  <c r="K432" i="7"/>
  <c r="K431" i="7"/>
  <c r="K430" i="7"/>
  <c r="K429" i="7"/>
  <c r="K428" i="7"/>
  <c r="K427" i="7"/>
  <c r="K426" i="7"/>
  <c r="K425" i="7"/>
  <c r="K424" i="7"/>
  <c r="K423" i="7"/>
  <c r="K422" i="7"/>
  <c r="K421" i="7"/>
  <c r="K420" i="7"/>
  <c r="K419" i="7"/>
  <c r="K418" i="7"/>
  <c r="K417" i="7"/>
  <c r="K416" i="7"/>
  <c r="K415" i="7"/>
  <c r="K414" i="7"/>
  <c r="K413" i="7"/>
  <c r="K412" i="7"/>
  <c r="K411" i="7"/>
  <c r="K410" i="7"/>
  <c r="K409" i="7"/>
  <c r="K408" i="7"/>
  <c r="K407" i="7"/>
  <c r="K406" i="7"/>
  <c r="K405" i="7"/>
  <c r="K404" i="7"/>
  <c r="K403" i="7"/>
  <c r="K402" i="7"/>
  <c r="K401" i="7"/>
  <c r="K400" i="7"/>
  <c r="K399" i="7"/>
  <c r="K398" i="7"/>
  <c r="K397" i="7"/>
  <c r="K396" i="7"/>
  <c r="K395" i="7"/>
  <c r="K394" i="7"/>
  <c r="K393" i="7"/>
  <c r="K392" i="7"/>
  <c r="K391" i="7"/>
  <c r="K390" i="7"/>
  <c r="K389" i="7"/>
  <c r="K388" i="7"/>
  <c r="K387" i="7"/>
  <c r="K386" i="7"/>
  <c r="K385" i="7"/>
  <c r="K384" i="7"/>
  <c r="K383" i="7"/>
  <c r="K382" i="7"/>
  <c r="K381" i="7"/>
  <c r="K380" i="7"/>
  <c r="K379" i="7"/>
  <c r="K378" i="7"/>
  <c r="K377" i="7"/>
  <c r="K376" i="7"/>
  <c r="K375" i="7"/>
  <c r="K374" i="7"/>
  <c r="K373" i="7"/>
  <c r="K372" i="7"/>
  <c r="K371" i="7"/>
  <c r="K370" i="7"/>
  <c r="K369" i="7"/>
  <c r="K368" i="7"/>
  <c r="K367" i="7"/>
  <c r="K366" i="7"/>
  <c r="K365" i="7"/>
  <c r="K364" i="7"/>
  <c r="K363" i="7"/>
  <c r="K362" i="7"/>
  <c r="K361" i="7"/>
  <c r="K360" i="7"/>
  <c r="K359" i="7"/>
  <c r="K358" i="7"/>
  <c r="K357" i="7"/>
  <c r="K356" i="7"/>
  <c r="K355" i="7"/>
  <c r="K354" i="7"/>
  <c r="K353" i="7"/>
  <c r="K352" i="7"/>
  <c r="K351" i="7"/>
  <c r="K350" i="7"/>
  <c r="K349" i="7"/>
  <c r="K348" i="7"/>
  <c r="K347" i="7"/>
  <c r="K346" i="7"/>
  <c r="K345" i="7"/>
  <c r="K344" i="7"/>
  <c r="K343" i="7"/>
  <c r="K342" i="7"/>
  <c r="K341" i="7"/>
  <c r="K340" i="7"/>
  <c r="K339" i="7"/>
  <c r="K338" i="7"/>
  <c r="K337" i="7"/>
  <c r="K336" i="7"/>
  <c r="K335" i="7"/>
  <c r="K334" i="7"/>
  <c r="K333" i="7"/>
  <c r="K332" i="7"/>
  <c r="K331" i="7"/>
  <c r="K330" i="7"/>
  <c r="K329" i="7"/>
  <c r="K328" i="7"/>
  <c r="K327" i="7"/>
  <c r="K326" i="7"/>
  <c r="K325" i="7"/>
  <c r="K324" i="7"/>
  <c r="K323" i="7"/>
  <c r="K322" i="7"/>
  <c r="K321" i="7"/>
  <c r="K320" i="7"/>
  <c r="K319" i="7"/>
  <c r="K318" i="7"/>
  <c r="K317" i="7"/>
  <c r="K316" i="7"/>
  <c r="K315" i="7"/>
  <c r="K314" i="7"/>
  <c r="K313" i="7"/>
  <c r="K312" i="7"/>
  <c r="K311" i="7"/>
  <c r="K310" i="7"/>
  <c r="K309" i="7"/>
  <c r="K308" i="7"/>
  <c r="K307" i="7"/>
  <c r="K306" i="7"/>
  <c r="K305" i="7"/>
  <c r="K304" i="7"/>
  <c r="K303" i="7"/>
  <c r="K302" i="7"/>
  <c r="K301" i="7"/>
  <c r="K300" i="7"/>
  <c r="K299" i="7"/>
  <c r="K298" i="7"/>
  <c r="K297" i="7"/>
  <c r="K296" i="7"/>
  <c r="K295" i="7"/>
  <c r="K294" i="7"/>
  <c r="K293" i="7"/>
  <c r="K292" i="7"/>
  <c r="K291" i="7"/>
  <c r="K290" i="7"/>
  <c r="K289" i="7"/>
  <c r="K288" i="7"/>
  <c r="K287" i="7"/>
  <c r="K286" i="7"/>
  <c r="K285" i="7"/>
  <c r="K284" i="7"/>
  <c r="K283" i="7"/>
  <c r="K282" i="7"/>
  <c r="K281" i="7"/>
  <c r="K280" i="7"/>
  <c r="K279" i="7"/>
  <c r="K278" i="7"/>
  <c r="K277" i="7"/>
  <c r="K276" i="7"/>
  <c r="K275" i="7"/>
  <c r="K274" i="7"/>
  <c r="K273" i="7"/>
  <c r="K272" i="7"/>
  <c r="K271" i="7"/>
  <c r="K270" i="7"/>
  <c r="K269" i="7"/>
  <c r="K268" i="7"/>
  <c r="K267" i="7"/>
  <c r="K266" i="7"/>
  <c r="K265" i="7"/>
  <c r="K264" i="7"/>
  <c r="K263" i="7"/>
  <c r="K262" i="7"/>
  <c r="K261" i="7"/>
  <c r="K260" i="7"/>
  <c r="K259" i="7"/>
  <c r="K258" i="7"/>
  <c r="K257" i="7"/>
  <c r="K256" i="7"/>
  <c r="K255" i="7"/>
  <c r="K254" i="7"/>
  <c r="K253" i="7"/>
  <c r="K252" i="7"/>
  <c r="K251" i="7"/>
  <c r="K250" i="7"/>
  <c r="K249" i="7"/>
  <c r="K248" i="7"/>
  <c r="K247" i="7"/>
  <c r="K246" i="7"/>
  <c r="K245" i="7"/>
  <c r="K244" i="7"/>
  <c r="K243" i="7"/>
  <c r="K242" i="7"/>
  <c r="K241" i="7"/>
  <c r="K240" i="7"/>
  <c r="K239" i="7"/>
  <c r="K238" i="7"/>
  <c r="K237" i="7"/>
  <c r="K236" i="7"/>
  <c r="K235" i="7"/>
  <c r="K234" i="7"/>
  <c r="K233" i="7"/>
  <c r="K232" i="7"/>
  <c r="K231" i="7"/>
  <c r="K230" i="7"/>
  <c r="K229" i="7"/>
  <c r="K228" i="7"/>
  <c r="K227" i="7"/>
  <c r="K226" i="7"/>
  <c r="K225" i="7"/>
  <c r="K224" i="7"/>
  <c r="K223" i="7"/>
  <c r="K222" i="7"/>
  <c r="K221" i="7"/>
  <c r="K220" i="7"/>
  <c r="K219" i="7"/>
  <c r="K218" i="7"/>
  <c r="K217" i="7"/>
  <c r="K216" i="7"/>
  <c r="K215" i="7"/>
  <c r="K214" i="7"/>
  <c r="K213" i="7"/>
  <c r="K212" i="7"/>
  <c r="K211" i="7"/>
  <c r="K210" i="7"/>
  <c r="K209" i="7"/>
  <c r="K208" i="7"/>
  <c r="K207" i="7"/>
  <c r="K206" i="7"/>
  <c r="K205" i="7"/>
  <c r="K204" i="7"/>
  <c r="K203" i="7"/>
  <c r="K202" i="7"/>
  <c r="K201" i="7"/>
  <c r="K200" i="7"/>
  <c r="K199" i="7"/>
  <c r="K198" i="7"/>
  <c r="K197" i="7"/>
  <c r="K196" i="7"/>
  <c r="K195" i="7"/>
  <c r="K194" i="7"/>
  <c r="K193" i="7"/>
  <c r="K192" i="7"/>
  <c r="K191" i="7"/>
  <c r="K190" i="7"/>
  <c r="K189" i="7"/>
  <c r="K188" i="7"/>
  <c r="K187" i="7"/>
  <c r="K186" i="7"/>
  <c r="K185" i="7"/>
  <c r="K184" i="7"/>
  <c r="K183" i="7"/>
  <c r="K182" i="7"/>
  <c r="K181" i="7"/>
  <c r="K180" i="7"/>
  <c r="K179" i="7"/>
  <c r="K178" i="7"/>
  <c r="K177" i="7"/>
  <c r="K176" i="7"/>
  <c r="K175" i="7"/>
  <c r="K174" i="7"/>
  <c r="K173" i="7"/>
  <c r="K172" i="7"/>
  <c r="K171" i="7"/>
  <c r="K170" i="7"/>
  <c r="K169" i="7"/>
  <c r="K168" i="7"/>
  <c r="K167" i="7"/>
  <c r="K166" i="7"/>
  <c r="K165" i="7"/>
  <c r="K164" i="7"/>
  <c r="K163" i="7"/>
  <c r="K162" i="7"/>
  <c r="K161" i="7"/>
  <c r="K160" i="7"/>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L600" i="2"/>
  <c r="L56" i="2"/>
  <c r="L55" i="2"/>
  <c r="L54" i="2"/>
  <c r="L53" i="2"/>
  <c r="K116" i="2"/>
  <c r="L241" i="2"/>
  <c r="L240" i="2"/>
  <c r="L239" i="2"/>
  <c r="L236" i="2"/>
  <c r="L235" i="2"/>
  <c r="K67" i="2"/>
  <c r="L66" i="2"/>
  <c r="K65" i="2"/>
  <c r="K226" i="2"/>
  <c r="L28" i="2"/>
  <c r="L603" i="2"/>
  <c r="K603" i="2"/>
  <c r="L602" i="2"/>
  <c r="K602" i="2"/>
  <c r="L601" i="2"/>
  <c r="K601" i="2"/>
  <c r="I603" i="2"/>
  <c r="I602" i="2"/>
  <c r="I601" i="2"/>
  <c r="I600" i="2"/>
  <c r="E603" i="2"/>
  <c r="E602" i="2"/>
  <c r="E601" i="2"/>
  <c r="E600" i="2"/>
  <c r="L593" i="2"/>
  <c r="K593" i="2"/>
  <c r="L592" i="2"/>
  <c r="K592" i="2"/>
  <c r="L591" i="2"/>
  <c r="L590" i="2"/>
  <c r="K590" i="2"/>
  <c r="K589" i="2"/>
  <c r="L588" i="2"/>
  <c r="K588" i="2"/>
  <c r="L587" i="2"/>
  <c r="K587" i="2"/>
  <c r="L586" i="2"/>
  <c r="K586" i="2"/>
  <c r="L585" i="2"/>
  <c r="L584" i="2"/>
  <c r="K584" i="2"/>
  <c r="L583" i="2"/>
  <c r="L582" i="2"/>
  <c r="L581" i="2"/>
  <c r="L580" i="2"/>
  <c r="K580" i="2"/>
  <c r="I593" i="2"/>
  <c r="I592" i="2"/>
  <c r="I591" i="2"/>
  <c r="I590" i="2"/>
  <c r="I589" i="2"/>
  <c r="I588" i="2"/>
  <c r="I587" i="2"/>
  <c r="I586" i="2"/>
  <c r="I585" i="2"/>
  <c r="I584" i="2"/>
  <c r="I583" i="2"/>
  <c r="I582" i="2"/>
  <c r="I581" i="2"/>
  <c r="I580" i="2"/>
  <c r="E593" i="2"/>
  <c r="E592" i="2"/>
  <c r="E591" i="2"/>
  <c r="E590" i="2"/>
  <c r="E589" i="2"/>
  <c r="E588" i="2"/>
  <c r="E587" i="2"/>
  <c r="E586" i="2"/>
  <c r="E585" i="2"/>
  <c r="E584" i="2"/>
  <c r="E583" i="2"/>
  <c r="E582" i="2"/>
  <c r="E581" i="2"/>
  <c r="E580" i="2"/>
  <c r="L577" i="2"/>
  <c r="K577" i="2"/>
  <c r="L576" i="2"/>
  <c r="K576" i="2"/>
  <c r="L575" i="2"/>
  <c r="K575" i="2"/>
  <c r="L574" i="2"/>
  <c r="K574" i="2"/>
  <c r="L573" i="2"/>
  <c r="K573" i="2"/>
  <c r="L572" i="2"/>
  <c r="K572" i="2"/>
  <c r="L571" i="2"/>
  <c r="K571" i="2"/>
  <c r="L570" i="2"/>
  <c r="K570" i="2"/>
  <c r="L569" i="2"/>
  <c r="K569" i="2"/>
  <c r="L568" i="2"/>
  <c r="K568" i="2"/>
  <c r="L567" i="2"/>
  <c r="K567" i="2"/>
  <c r="L566" i="2"/>
  <c r="K566" i="2"/>
  <c r="L565" i="2"/>
  <c r="K565" i="2"/>
  <c r="L564" i="2"/>
  <c r="K564" i="2"/>
  <c r="L563" i="2"/>
  <c r="K563" i="2"/>
  <c r="L562" i="2"/>
  <c r="K562" i="2"/>
  <c r="L561" i="2"/>
  <c r="K561" i="2"/>
  <c r="L560" i="2"/>
  <c r="K560" i="2"/>
  <c r="L559" i="2"/>
  <c r="K559" i="2"/>
  <c r="L558" i="2"/>
  <c r="K558" i="2"/>
  <c r="L557" i="2"/>
  <c r="K557" i="2"/>
  <c r="L556" i="2"/>
  <c r="K556" i="2"/>
  <c r="L555" i="2"/>
  <c r="K555" i="2"/>
  <c r="L554" i="2"/>
  <c r="K554" i="2"/>
  <c r="L553" i="2"/>
  <c r="K553" i="2"/>
  <c r="L552" i="2"/>
  <c r="K552" i="2"/>
  <c r="L551" i="2"/>
  <c r="K551" i="2"/>
  <c r="L550" i="2"/>
  <c r="K550" i="2"/>
  <c r="L549" i="2"/>
  <c r="K549" i="2"/>
  <c r="L548" i="2"/>
  <c r="K548" i="2"/>
  <c r="L547" i="2"/>
  <c r="K547" i="2"/>
  <c r="L546" i="2"/>
  <c r="K546" i="2"/>
  <c r="L545" i="2"/>
  <c r="K545" i="2"/>
  <c r="L544" i="2"/>
  <c r="K544" i="2"/>
  <c r="L543" i="2"/>
  <c r="K543" i="2"/>
  <c r="L542" i="2"/>
  <c r="K542" i="2"/>
  <c r="L541" i="2"/>
  <c r="K541" i="2"/>
  <c r="L540" i="2"/>
  <c r="K540" i="2"/>
  <c r="L539" i="2"/>
  <c r="K539" i="2"/>
  <c r="L538" i="2"/>
  <c r="K538" i="2"/>
  <c r="L537" i="2"/>
  <c r="K537" i="2"/>
  <c r="L536" i="2"/>
  <c r="K536" i="2"/>
  <c r="L535" i="2"/>
  <c r="K535" i="2"/>
  <c r="L534" i="2"/>
  <c r="K534" i="2"/>
  <c r="L533" i="2"/>
  <c r="K533" i="2"/>
  <c r="L532" i="2"/>
  <c r="K532" i="2"/>
  <c r="L531" i="2"/>
  <c r="K531" i="2"/>
  <c r="L530" i="2"/>
  <c r="K530" i="2"/>
  <c r="L529" i="2"/>
  <c r="K529" i="2"/>
  <c r="L528" i="2"/>
  <c r="K528" i="2"/>
  <c r="L527" i="2"/>
  <c r="K527" i="2"/>
  <c r="L526" i="2"/>
  <c r="K526" i="2"/>
  <c r="L525" i="2"/>
  <c r="K525" i="2"/>
  <c r="L524" i="2"/>
  <c r="K524" i="2"/>
  <c r="L523" i="2"/>
  <c r="K523" i="2"/>
  <c r="L522" i="2"/>
  <c r="K522" i="2"/>
  <c r="L521" i="2"/>
  <c r="K521" i="2"/>
  <c r="L520" i="2"/>
  <c r="K520" i="2"/>
  <c r="L519" i="2"/>
  <c r="K519" i="2"/>
  <c r="L518" i="2"/>
  <c r="K518" i="2"/>
  <c r="L517" i="2"/>
  <c r="K517" i="2"/>
  <c r="L516" i="2"/>
  <c r="K516" i="2"/>
  <c r="L515" i="2"/>
  <c r="K515" i="2"/>
  <c r="L514" i="2"/>
  <c r="K514" i="2"/>
  <c r="L513" i="2"/>
  <c r="K513" i="2"/>
  <c r="L512" i="2"/>
  <c r="K512" i="2"/>
  <c r="L511" i="2"/>
  <c r="K511" i="2"/>
  <c r="L510" i="2"/>
  <c r="K510" i="2"/>
  <c r="L509" i="2"/>
  <c r="K509" i="2"/>
  <c r="L508" i="2"/>
  <c r="K508" i="2"/>
  <c r="L507" i="2"/>
  <c r="K507" i="2"/>
  <c r="L506" i="2"/>
  <c r="K506" i="2"/>
  <c r="L505" i="2"/>
  <c r="K505" i="2"/>
  <c r="L504" i="2"/>
  <c r="K504" i="2"/>
  <c r="L503" i="2"/>
  <c r="K503" i="2"/>
  <c r="L502" i="2"/>
  <c r="K502" i="2"/>
  <c r="L501" i="2"/>
  <c r="K501" i="2"/>
  <c r="L500" i="2"/>
  <c r="K500" i="2"/>
  <c r="L499" i="2"/>
  <c r="K499"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5" i="2"/>
  <c r="E494" i="2"/>
  <c r="E493" i="2"/>
  <c r="E492" i="2"/>
  <c r="E491" i="2"/>
  <c r="E490" i="2"/>
  <c r="E489" i="2"/>
  <c r="E488"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38" i="2"/>
  <c r="L237" i="2"/>
  <c r="L234" i="2"/>
  <c r="L233" i="2"/>
  <c r="L232" i="2"/>
  <c r="L231" i="2"/>
  <c r="L230" i="2"/>
  <c r="L229" i="2"/>
  <c r="L228" i="2"/>
  <c r="L227" i="2"/>
  <c r="L226" i="2"/>
  <c r="L225"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38" i="2"/>
  <c r="K237" i="2"/>
  <c r="K235" i="2"/>
  <c r="K234" i="2"/>
  <c r="K233" i="2"/>
  <c r="K232" i="2"/>
  <c r="K231" i="2"/>
  <c r="K230" i="2"/>
  <c r="K229" i="2"/>
  <c r="K228" i="2"/>
  <c r="K227" i="2"/>
  <c r="K225"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496" i="2"/>
  <c r="E487" i="2"/>
  <c r="E486" i="2"/>
  <c r="E485" i="2"/>
  <c r="E48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L218" i="2"/>
  <c r="K218" i="2"/>
  <c r="I218" i="2"/>
  <c r="E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8" i="2"/>
  <c r="L177" i="2"/>
  <c r="L176" i="2"/>
  <c r="L175" i="2"/>
  <c r="L174" i="2"/>
  <c r="L172" i="2"/>
  <c r="L169" i="2"/>
  <c r="L168" i="2"/>
  <c r="L167" i="2"/>
  <c r="L166" i="2"/>
  <c r="L165" i="2"/>
  <c r="L163" i="2"/>
  <c r="L161" i="2"/>
  <c r="L160"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8" i="2"/>
  <c r="K177" i="2"/>
  <c r="K176" i="2"/>
  <c r="K175" i="2"/>
  <c r="K174" i="2"/>
  <c r="K173" i="2"/>
  <c r="K172" i="2"/>
  <c r="K169" i="2"/>
  <c r="K168" i="2"/>
  <c r="K166" i="2"/>
  <c r="K165" i="2"/>
  <c r="K161" i="2"/>
  <c r="K160"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L119" i="2"/>
  <c r="K119" i="2"/>
  <c r="I119" i="2"/>
  <c r="E119" i="2"/>
  <c r="L118" i="2"/>
  <c r="K118" i="2"/>
  <c r="I118" i="2"/>
  <c r="E118" i="2"/>
  <c r="K117" i="2"/>
  <c r="I117" i="2"/>
  <c r="E117" i="2"/>
  <c r="L116" i="2"/>
  <c r="I116" i="2"/>
  <c r="E116" i="2"/>
  <c r="L115" i="2"/>
  <c r="K115" i="2"/>
  <c r="I115" i="2"/>
  <c r="E115" i="2"/>
  <c r="L114" i="2"/>
  <c r="K114" i="2"/>
  <c r="I114" i="2"/>
  <c r="E114" i="2"/>
  <c r="L113" i="2"/>
  <c r="K113" i="2"/>
  <c r="I113" i="2"/>
  <c r="E113" i="2"/>
  <c r="L96" i="2"/>
  <c r="L95" i="2"/>
  <c r="K96" i="2"/>
  <c r="K95" i="2"/>
  <c r="I96" i="2"/>
  <c r="I95" i="2"/>
  <c r="E96" i="2"/>
  <c r="E95" i="2"/>
  <c r="L86" i="2"/>
  <c r="L85" i="2"/>
  <c r="L84" i="2"/>
  <c r="K86" i="2"/>
  <c r="K85" i="2"/>
  <c r="K84" i="2"/>
  <c r="I86" i="2"/>
  <c r="I85" i="2"/>
  <c r="I84" i="2"/>
  <c r="E86" i="2"/>
  <c r="E85" i="2"/>
  <c r="E84" i="2"/>
  <c r="L79" i="2"/>
  <c r="L78" i="2"/>
  <c r="L77" i="2"/>
  <c r="K79" i="2"/>
  <c r="K78" i="2"/>
  <c r="K77" i="2"/>
  <c r="I79" i="2"/>
  <c r="I78" i="2"/>
  <c r="I77" i="2"/>
  <c r="E79" i="2"/>
  <c r="E78" i="2"/>
  <c r="E77" i="2"/>
  <c r="L68" i="2"/>
  <c r="L67" i="2"/>
  <c r="L65" i="2"/>
  <c r="L64" i="2"/>
  <c r="L63" i="2"/>
  <c r="L62" i="2"/>
  <c r="L61" i="2"/>
  <c r="K68" i="2"/>
  <c r="K62" i="2"/>
  <c r="K61" i="2"/>
  <c r="I68" i="2"/>
  <c r="I67" i="2"/>
  <c r="I66" i="2"/>
  <c r="I65" i="2"/>
  <c r="I64" i="2"/>
  <c r="I63" i="2"/>
  <c r="I62" i="2"/>
  <c r="I61" i="2"/>
  <c r="E68" i="2"/>
  <c r="E67" i="2"/>
  <c r="E66" i="2"/>
  <c r="E65" i="2"/>
  <c r="E64" i="2"/>
  <c r="E63" i="2"/>
  <c r="E62" i="2"/>
  <c r="E61" i="2"/>
  <c r="K56" i="2"/>
  <c r="I56" i="2"/>
  <c r="I55" i="2"/>
  <c r="I54" i="2"/>
  <c r="I53" i="2"/>
  <c r="E56" i="2"/>
  <c r="E55" i="2"/>
  <c r="E54" i="2"/>
  <c r="E53" i="2"/>
  <c r="L41" i="2"/>
  <c r="L40" i="2"/>
  <c r="L39" i="2"/>
  <c r="L38" i="2"/>
  <c r="L37" i="2"/>
  <c r="L36" i="2"/>
  <c r="L35" i="2"/>
  <c r="L34" i="2"/>
  <c r="L33" i="2"/>
  <c r="K40" i="2"/>
  <c r="K38" i="2"/>
  <c r="K35" i="2"/>
  <c r="K34" i="2"/>
  <c r="K33" i="2"/>
  <c r="I41" i="2"/>
  <c r="I40" i="2"/>
  <c r="I39" i="2"/>
  <c r="I38" i="2"/>
  <c r="I37" i="2"/>
  <c r="I36" i="2"/>
  <c r="I35" i="2"/>
  <c r="I34" i="2"/>
  <c r="I33" i="2"/>
  <c r="E41" i="2"/>
  <c r="E40" i="2"/>
  <c r="E39" i="2"/>
  <c r="E38" i="2"/>
  <c r="E37" i="2"/>
  <c r="E36" i="2"/>
  <c r="E35" i="2"/>
  <c r="E34" i="2"/>
  <c r="E33" i="2"/>
  <c r="L29" i="2"/>
  <c r="L27" i="2"/>
  <c r="K29" i="2"/>
  <c r="K27" i="2"/>
  <c r="I29" i="2"/>
  <c r="I28" i="2"/>
  <c r="I27" i="2"/>
  <c r="E29" i="2"/>
  <c r="E28" i="2"/>
  <c r="E27" i="2"/>
  <c r="N49" i="3" l="1"/>
  <c r="N61" i="3"/>
  <c r="N78" i="3"/>
  <c r="N96" i="3"/>
  <c r="N107" i="3"/>
  <c r="N118" i="3"/>
  <c r="N124" i="3"/>
  <c r="N135" i="3"/>
  <c r="N141" i="3"/>
  <c r="N152" i="3"/>
  <c r="N158" i="3"/>
  <c r="N164" i="3"/>
  <c r="N170" i="3"/>
  <c r="N176" i="3"/>
  <c r="N182" i="3"/>
  <c r="N188" i="3"/>
  <c r="N194" i="3"/>
  <c r="N200" i="3"/>
  <c r="N206" i="3"/>
  <c r="N212" i="3"/>
  <c r="N218" i="3"/>
  <c r="N224" i="3"/>
  <c r="N230" i="3"/>
  <c r="N236" i="3"/>
  <c r="N242" i="3"/>
  <c r="N248" i="3"/>
  <c r="N259" i="3"/>
  <c r="N265" i="3"/>
  <c r="N271" i="3"/>
  <c r="N277" i="3"/>
  <c r="N283" i="3"/>
  <c r="N289" i="3"/>
  <c r="N295" i="3"/>
  <c r="N301" i="3"/>
  <c r="N307" i="3"/>
  <c r="N313" i="3"/>
  <c r="N319" i="3"/>
  <c r="N325" i="3"/>
  <c r="N331" i="3"/>
  <c r="N337" i="3"/>
  <c r="N343" i="3"/>
  <c r="N349" i="3"/>
  <c r="N355" i="3"/>
  <c r="N361" i="3"/>
  <c r="N367" i="3"/>
  <c r="N373" i="3"/>
  <c r="N379" i="3"/>
  <c r="N385" i="3"/>
  <c r="N391" i="3"/>
  <c r="N397" i="3"/>
  <c r="N403" i="3"/>
  <c r="N409" i="3"/>
  <c r="N415" i="3"/>
  <c r="N421" i="3"/>
  <c r="N427" i="3"/>
  <c r="N433" i="3"/>
  <c r="N439" i="3"/>
  <c r="N445" i="3"/>
  <c r="N451" i="3"/>
  <c r="N457" i="3"/>
  <c r="N463" i="3"/>
  <c r="N469" i="3"/>
  <c r="N475" i="3"/>
  <c r="N481" i="3"/>
  <c r="N487" i="3"/>
  <c r="N493" i="3"/>
  <c r="N499" i="3"/>
  <c r="N505" i="3"/>
  <c r="N511" i="3"/>
  <c r="N517" i="3"/>
  <c r="N523" i="3"/>
  <c r="N529" i="3"/>
  <c r="N535" i="3"/>
  <c r="N546" i="3"/>
  <c r="N552" i="3"/>
  <c r="N625" i="3"/>
  <c r="N27" i="3"/>
  <c r="N38" i="3"/>
  <c r="N55" i="3"/>
  <c r="N72" i="3"/>
  <c r="N28" i="3"/>
  <c r="N39" i="3"/>
  <c r="N50" i="3"/>
  <c r="N56" i="3"/>
  <c r="N62" i="3"/>
  <c r="N73" i="3"/>
  <c r="N79" i="3"/>
  <c r="N97" i="3"/>
  <c r="N108" i="3"/>
  <c r="N119" i="3"/>
  <c r="N130" i="3"/>
  <c r="N136" i="3"/>
  <c r="N147" i="3"/>
  <c r="N153" i="3"/>
  <c r="N159" i="3"/>
  <c r="N165" i="3"/>
  <c r="N171" i="3"/>
  <c r="N177" i="3"/>
  <c r="N183" i="3"/>
  <c r="N189" i="3"/>
  <c r="N195" i="3"/>
  <c r="N201" i="3"/>
  <c r="N207" i="3"/>
  <c r="N213" i="3"/>
  <c r="N219" i="3"/>
  <c r="N225" i="3"/>
  <c r="N231" i="3"/>
  <c r="N237" i="3"/>
  <c r="N243" i="3"/>
  <c r="N249" i="3"/>
  <c r="N260" i="3"/>
  <c r="N266" i="3"/>
  <c r="N272" i="3"/>
  <c r="N278" i="3"/>
  <c r="N284" i="3"/>
  <c r="N290" i="3"/>
  <c r="N296" i="3"/>
  <c r="N302" i="3"/>
  <c r="N308" i="3"/>
  <c r="N314" i="3"/>
  <c r="N320" i="3"/>
  <c r="N326" i="3"/>
  <c r="N332" i="3"/>
  <c r="N338" i="3"/>
  <c r="N344" i="3"/>
  <c r="N350" i="3"/>
  <c r="N356" i="3"/>
  <c r="N362" i="3"/>
  <c r="N368" i="3"/>
  <c r="N374" i="3"/>
  <c r="N380" i="3"/>
  <c r="N386" i="3"/>
  <c r="N392" i="3"/>
  <c r="N398" i="3"/>
  <c r="N404" i="3"/>
  <c r="N410" i="3"/>
  <c r="N416" i="3"/>
  <c r="N422" i="3"/>
  <c r="N428" i="3"/>
  <c r="N434" i="3"/>
  <c r="N440" i="3"/>
  <c r="N446" i="3"/>
  <c r="N452" i="3"/>
  <c r="N458" i="3"/>
  <c r="N464" i="3"/>
  <c r="N470" i="3"/>
  <c r="N476" i="3"/>
  <c r="N482" i="3"/>
  <c r="N488" i="3"/>
  <c r="N494" i="3"/>
  <c r="N500" i="3"/>
  <c r="N506" i="3"/>
  <c r="N512" i="3"/>
  <c r="N518" i="3"/>
  <c r="N524" i="3"/>
  <c r="N530" i="3"/>
  <c r="N541" i="3"/>
  <c r="N547" i="3"/>
  <c r="N553" i="3"/>
  <c r="N34" i="3"/>
  <c r="N40" i="3"/>
  <c r="N51" i="3"/>
  <c r="N57" i="3"/>
  <c r="N63" i="3"/>
  <c r="N74" i="3"/>
  <c r="N98" i="3"/>
  <c r="N109" i="3"/>
  <c r="N120" i="3"/>
  <c r="N131" i="3"/>
  <c r="N137" i="3"/>
  <c r="N148" i="3"/>
  <c r="N154" i="3"/>
  <c r="N160" i="3"/>
  <c r="N166" i="3"/>
  <c r="N172" i="3"/>
  <c r="N178" i="3"/>
  <c r="N184" i="3"/>
  <c r="N190" i="3"/>
  <c r="N196" i="3"/>
  <c r="N202" i="3"/>
  <c r="N208" i="3"/>
  <c r="N214" i="3"/>
  <c r="N220" i="3"/>
  <c r="N226" i="3"/>
  <c r="N232" i="3"/>
  <c r="N238" i="3"/>
  <c r="N244" i="3"/>
  <c r="N250" i="3"/>
  <c r="N261" i="3"/>
  <c r="N267" i="3"/>
  <c r="N273" i="3"/>
  <c r="N279" i="3"/>
  <c r="N285" i="3"/>
  <c r="N291" i="3"/>
  <c r="N297" i="3"/>
  <c r="N303" i="3"/>
  <c r="N309" i="3"/>
  <c r="N315" i="3"/>
  <c r="N321" i="3"/>
  <c r="N327" i="3"/>
  <c r="N333" i="3"/>
  <c r="N339" i="3"/>
  <c r="N345" i="3"/>
  <c r="N351" i="3"/>
  <c r="N357" i="3"/>
  <c r="N363" i="3"/>
  <c r="N369" i="3"/>
  <c r="N375" i="3"/>
  <c r="N381" i="3"/>
  <c r="N387" i="3"/>
  <c r="N393" i="3"/>
  <c r="N399" i="3"/>
  <c r="N405" i="3"/>
  <c r="N411" i="3"/>
  <c r="N417" i="3"/>
  <c r="N423" i="3"/>
  <c r="N429" i="3"/>
  <c r="N435" i="3"/>
  <c r="N441" i="3"/>
  <c r="N447" i="3"/>
  <c r="N453" i="3"/>
  <c r="N459" i="3"/>
  <c r="N465" i="3"/>
  <c r="N471" i="3"/>
  <c r="N477" i="3"/>
  <c r="N483" i="3"/>
  <c r="N489" i="3"/>
  <c r="N495" i="3"/>
  <c r="N501" i="3"/>
  <c r="N507" i="3"/>
  <c r="N513" i="3"/>
  <c r="N519" i="3"/>
  <c r="N525" i="3"/>
  <c r="N531" i="3"/>
  <c r="N542" i="3"/>
  <c r="N548" i="3"/>
  <c r="N554" i="3"/>
  <c r="N35" i="3"/>
  <c r="N41" i="3"/>
  <c r="N52" i="3"/>
  <c r="N58" i="3"/>
  <c r="N69" i="3"/>
  <c r="N75" i="3"/>
  <c r="N104" i="3"/>
  <c r="N115" i="3"/>
  <c r="N25" i="3"/>
  <c r="N36" i="3"/>
  <c r="N42" i="3"/>
  <c r="N53" i="3"/>
  <c r="N59" i="3"/>
  <c r="N70" i="3"/>
  <c r="N76" i="3"/>
  <c r="N94" i="3"/>
  <c r="N105" i="3"/>
  <c r="N116" i="3"/>
  <c r="N122" i="3"/>
  <c r="N133" i="3"/>
  <c r="N139" i="3"/>
  <c r="N150" i="3"/>
  <c r="N156" i="3"/>
  <c r="N162" i="3"/>
  <c r="N168" i="3"/>
  <c r="N174" i="3"/>
  <c r="N180" i="3"/>
  <c r="N186" i="3"/>
  <c r="N192" i="3"/>
  <c r="N198" i="3"/>
  <c r="N204" i="3"/>
  <c r="N210" i="3"/>
  <c r="N216" i="3"/>
  <c r="N222" i="3"/>
  <c r="N228" i="3"/>
  <c r="N234" i="3"/>
  <c r="N240" i="3"/>
  <c r="N246" i="3"/>
  <c r="N252" i="3"/>
  <c r="N263" i="3"/>
  <c r="N269" i="3"/>
  <c r="N275" i="3"/>
  <c r="N281" i="3"/>
  <c r="N287" i="3"/>
  <c r="N293" i="3"/>
  <c r="N299" i="3"/>
  <c r="N305" i="3"/>
  <c r="N311" i="3"/>
  <c r="N317" i="3"/>
  <c r="N323" i="3"/>
  <c r="N329" i="3"/>
  <c r="N335" i="3"/>
  <c r="N341" i="3"/>
  <c r="N347" i="3"/>
  <c r="N353" i="3"/>
  <c r="N359" i="3"/>
  <c r="N365" i="3"/>
  <c r="N371" i="3"/>
  <c r="N377" i="3"/>
  <c r="N383" i="3"/>
  <c r="N389" i="3"/>
  <c r="N395" i="3"/>
  <c r="N401" i="3"/>
  <c r="N407" i="3"/>
  <c r="N413" i="3"/>
  <c r="N419" i="3"/>
  <c r="N425" i="3"/>
  <c r="N431" i="3"/>
  <c r="N437" i="3"/>
  <c r="N443" i="3"/>
  <c r="N449" i="3"/>
  <c r="N455" i="3"/>
  <c r="N461" i="3"/>
  <c r="N467" i="3"/>
  <c r="N473" i="3"/>
  <c r="N479" i="3"/>
  <c r="N485" i="3"/>
  <c r="N491" i="3"/>
  <c r="N497" i="3"/>
  <c r="N503" i="3"/>
  <c r="N509" i="3"/>
  <c r="N37" i="3"/>
  <c r="N43" i="3"/>
  <c r="N54" i="3"/>
  <c r="N60" i="3"/>
  <c r="N71" i="3"/>
  <c r="N77" i="3"/>
  <c r="N95" i="3"/>
  <c r="N106" i="3"/>
  <c r="N117" i="3"/>
  <c r="N123" i="3"/>
  <c r="N134" i="3"/>
  <c r="N140" i="3"/>
  <c r="N151" i="3"/>
  <c r="N157" i="3"/>
  <c r="N163" i="3"/>
  <c r="N169" i="3"/>
  <c r="N175" i="3"/>
  <c r="N181" i="3"/>
  <c r="N187" i="3"/>
  <c r="N193" i="3"/>
  <c r="N199" i="3"/>
  <c r="N205" i="3"/>
  <c r="N211" i="3"/>
  <c r="N217" i="3"/>
  <c r="N223" i="3"/>
  <c r="N229" i="3"/>
  <c r="N235" i="3"/>
  <c r="N241" i="3"/>
  <c r="N247" i="3"/>
  <c r="N258" i="3"/>
  <c r="N264" i="3"/>
  <c r="N270" i="3"/>
  <c r="N276" i="3"/>
  <c r="N282" i="3"/>
  <c r="N288" i="3"/>
  <c r="N294" i="3"/>
  <c r="N300" i="3"/>
  <c r="N306" i="3"/>
  <c r="N312" i="3"/>
  <c r="N318" i="3"/>
  <c r="N324" i="3"/>
  <c r="N330" i="3"/>
  <c r="N336" i="3"/>
  <c r="N342" i="3"/>
  <c r="N348" i="3"/>
  <c r="N354" i="3"/>
  <c r="N360" i="3"/>
  <c r="N366" i="3"/>
  <c r="N372" i="3"/>
  <c r="N378" i="3"/>
  <c r="N384" i="3"/>
  <c r="N390" i="3"/>
  <c r="N396" i="3"/>
  <c r="N402" i="3"/>
  <c r="N408" i="3"/>
  <c r="N414" i="3"/>
  <c r="N420" i="3"/>
  <c r="N426" i="3"/>
  <c r="N432" i="3"/>
  <c r="N438" i="3"/>
  <c r="N444" i="3"/>
  <c r="N450" i="3"/>
  <c r="N456" i="3"/>
  <c r="N462" i="3"/>
  <c r="N468" i="3"/>
  <c r="N474" i="3"/>
  <c r="N480" i="3"/>
  <c r="N486" i="3"/>
  <c r="N492" i="3"/>
  <c r="N498" i="3"/>
  <c r="N504" i="3"/>
  <c r="N510" i="3"/>
  <c r="N516" i="3"/>
  <c r="N522" i="3"/>
  <c r="N528" i="3"/>
  <c r="N534" i="3"/>
  <c r="N545" i="3"/>
  <c r="N551" i="3"/>
  <c r="N557" i="3"/>
  <c r="N26" i="3"/>
  <c r="N558" i="3"/>
  <c r="N564" i="3"/>
  <c r="N570" i="3"/>
  <c r="N576" i="3"/>
  <c r="N582" i="3"/>
  <c r="N588" i="3"/>
  <c r="N594" i="3"/>
  <c r="N600" i="3"/>
  <c r="N606" i="3"/>
  <c r="N612" i="3"/>
  <c r="N618" i="3"/>
  <c r="N629" i="3"/>
  <c r="N635" i="3"/>
  <c r="N638" i="3"/>
  <c r="N653" i="3"/>
  <c r="N559" i="3"/>
  <c r="N565" i="3"/>
  <c r="N571" i="3"/>
  <c r="N577" i="3"/>
  <c r="N583" i="3"/>
  <c r="N589" i="3"/>
  <c r="N595" i="3"/>
  <c r="N601" i="3"/>
  <c r="N607" i="3"/>
  <c r="N613" i="3"/>
  <c r="N619" i="3"/>
  <c r="N630" i="3"/>
  <c r="N636" i="3"/>
  <c r="N639" i="3"/>
  <c r="N654" i="3"/>
  <c r="N560" i="3"/>
  <c r="N566" i="3"/>
  <c r="N572" i="3"/>
  <c r="N578" i="3"/>
  <c r="N584" i="3"/>
  <c r="N590" i="3"/>
  <c r="N596" i="3"/>
  <c r="N602" i="3"/>
  <c r="N608" i="3"/>
  <c r="N614" i="3"/>
  <c r="N631" i="3"/>
  <c r="N637" i="3"/>
  <c r="N655" i="3"/>
  <c r="N121" i="3"/>
  <c r="N132" i="3"/>
  <c r="N138" i="3"/>
  <c r="N149" i="3"/>
  <c r="N155" i="3"/>
  <c r="N161" i="3"/>
  <c r="N167" i="3"/>
  <c r="N173" i="3"/>
  <c r="N179" i="3"/>
  <c r="N185" i="3"/>
  <c r="N191" i="3"/>
  <c r="N197" i="3"/>
  <c r="N203" i="3"/>
  <c r="N209" i="3"/>
  <c r="N215" i="3"/>
  <c r="N221" i="3"/>
  <c r="N227" i="3"/>
  <c r="N233" i="3"/>
  <c r="N239" i="3"/>
  <c r="N245" i="3"/>
  <c r="N251" i="3"/>
  <c r="N262" i="3"/>
  <c r="N268" i="3"/>
  <c r="N274" i="3"/>
  <c r="N280" i="3"/>
  <c r="N286" i="3"/>
  <c r="N292" i="3"/>
  <c r="N298" i="3"/>
  <c r="N304" i="3"/>
  <c r="N310" i="3"/>
  <c r="N316" i="3"/>
  <c r="N322" i="3"/>
  <c r="N328" i="3"/>
  <c r="N334" i="3"/>
  <c r="N340" i="3"/>
  <c r="N346" i="3"/>
  <c r="N352" i="3"/>
  <c r="N358" i="3"/>
  <c r="N364" i="3"/>
  <c r="N370" i="3"/>
  <c r="N376" i="3"/>
  <c r="N382" i="3"/>
  <c r="N388" i="3"/>
  <c r="N394" i="3"/>
  <c r="N400" i="3"/>
  <c r="N406" i="3"/>
  <c r="N412" i="3"/>
  <c r="N418" i="3"/>
  <c r="N424" i="3"/>
  <c r="N430" i="3"/>
  <c r="N436" i="3"/>
  <c r="N442" i="3"/>
  <c r="N448" i="3"/>
  <c r="N454" i="3"/>
  <c r="N460" i="3"/>
  <c r="N466" i="3"/>
  <c r="N472" i="3"/>
  <c r="N478" i="3"/>
  <c r="N484" i="3"/>
  <c r="N490" i="3"/>
  <c r="N496" i="3"/>
  <c r="N502" i="3"/>
  <c r="N508" i="3"/>
  <c r="N514" i="3"/>
  <c r="N520" i="3"/>
  <c r="N526" i="3"/>
  <c r="N532" i="3"/>
  <c r="N543" i="3"/>
  <c r="N549" i="3"/>
  <c r="N555" i="3"/>
  <c r="N561" i="3"/>
  <c r="N567" i="3"/>
  <c r="N573" i="3"/>
  <c r="N579" i="3"/>
  <c r="N585" i="3"/>
  <c r="N591" i="3"/>
  <c r="N597" i="3"/>
  <c r="N603" i="3"/>
  <c r="N609" i="3"/>
  <c r="N615" i="3"/>
  <c r="N626" i="3"/>
  <c r="N632" i="3"/>
  <c r="N645" i="3"/>
  <c r="N656" i="3"/>
  <c r="N515" i="3"/>
  <c r="N521" i="3"/>
  <c r="N527" i="3"/>
  <c r="N533" i="3"/>
  <c r="N544" i="3"/>
  <c r="N550" i="3"/>
  <c r="N556" i="3"/>
  <c r="N562" i="3"/>
  <c r="N568" i="3"/>
  <c r="N574" i="3"/>
  <c r="N580" i="3"/>
  <c r="N586" i="3"/>
  <c r="N592" i="3"/>
  <c r="N598" i="3"/>
  <c r="N604" i="3"/>
  <c r="N610" i="3"/>
  <c r="N616" i="3"/>
  <c r="N627" i="3"/>
  <c r="N633" i="3"/>
  <c r="N646" i="3"/>
  <c r="N657" i="3"/>
  <c r="N563" i="3"/>
  <c r="N569" i="3"/>
  <c r="N575" i="3"/>
  <c r="N581" i="3"/>
  <c r="N587" i="3"/>
  <c r="N593" i="3"/>
  <c r="N599" i="3"/>
  <c r="N605" i="3"/>
  <c r="N611" i="3"/>
  <c r="N617" i="3"/>
  <c r="N628" i="3"/>
  <c r="N634" i="3"/>
  <c r="N647" i="3"/>
  <c r="N658" i="3"/>
  <c r="N15" i="3"/>
  <c r="N17" i="3"/>
  <c r="N16" i="3"/>
  <c r="N18" i="3"/>
  <c r="K28" i="2"/>
  <c r="K239" i="2"/>
  <c r="M239" i="2" s="1"/>
  <c r="K54" i="2"/>
  <c r="M54" i="2" s="1"/>
  <c r="K66" i="2"/>
  <c r="M66" i="2" s="1"/>
  <c r="M601" i="2"/>
  <c r="K64" i="2"/>
  <c r="M64" i="2" s="1"/>
  <c r="K240" i="2"/>
  <c r="M240" i="2" s="1"/>
  <c r="K55" i="2"/>
  <c r="M55" i="2" s="1"/>
  <c r="K63" i="2"/>
  <c r="M63" i="2" s="1"/>
  <c r="K236" i="2"/>
  <c r="M236" i="2" s="1"/>
  <c r="K53" i="2"/>
  <c r="M53" i="2" s="1"/>
  <c r="K600" i="2"/>
  <c r="M600" i="2" s="1"/>
  <c r="K36" i="2"/>
  <c r="M36" i="2" s="1"/>
  <c r="K37" i="2"/>
  <c r="M37" i="2" s="1"/>
  <c r="K581" i="2"/>
  <c r="K39" i="2"/>
  <c r="M39" i="2" s="1"/>
  <c r="L589" i="2"/>
  <c r="M589" i="2" s="1"/>
  <c r="K41" i="2"/>
  <c r="M41" i="2" s="1"/>
  <c r="K591" i="2"/>
  <c r="M591" i="2" s="1"/>
  <c r="L179" i="2"/>
  <c r="K179" i="2"/>
  <c r="K582" i="2"/>
  <c r="M582" i="2" s="1"/>
  <c r="L162" i="2"/>
  <c r="K162" i="2"/>
  <c r="K585" i="2"/>
  <c r="M585" i="2" s="1"/>
  <c r="L164" i="2"/>
  <c r="K164" i="2"/>
  <c r="L170" i="2"/>
  <c r="K170" i="2"/>
  <c r="K583" i="2"/>
  <c r="M583" i="2" s="1"/>
  <c r="L171" i="2"/>
  <c r="K171" i="2"/>
  <c r="K163" i="2"/>
  <c r="M163" i="2" s="1"/>
  <c r="K167" i="2"/>
  <c r="M167" i="2" s="1"/>
  <c r="M603" i="2"/>
  <c r="M580" i="2"/>
  <c r="M586" i="2"/>
  <c r="M602" i="2"/>
  <c r="M581" i="2"/>
  <c r="M587" i="2"/>
  <c r="M593" i="2"/>
  <c r="M588" i="2"/>
  <c r="M592" i="2"/>
  <c r="M584" i="2"/>
  <c r="M590" i="2"/>
  <c r="M526" i="2"/>
  <c r="M531" i="2"/>
  <c r="M536" i="2"/>
  <c r="M542" i="2"/>
  <c r="M548" i="2"/>
  <c r="M560" i="2"/>
  <c r="M566" i="2"/>
  <c r="M572" i="2"/>
  <c r="M556" i="2"/>
  <c r="M562" i="2"/>
  <c r="M574" i="2"/>
  <c r="M522" i="2"/>
  <c r="M533" i="2"/>
  <c r="M510" i="2"/>
  <c r="M516" i="2"/>
  <c r="M568" i="2"/>
  <c r="M573" i="2"/>
  <c r="M425" i="2"/>
  <c r="M437" i="2"/>
  <c r="M449" i="2"/>
  <c r="M461" i="2"/>
  <c r="M473" i="2"/>
  <c r="M485" i="2"/>
  <c r="M497" i="2"/>
  <c r="M235" i="2"/>
  <c r="M247" i="2"/>
  <c r="M259" i="2"/>
  <c r="M271" i="2"/>
  <c r="M283" i="2"/>
  <c r="M426" i="2"/>
  <c r="M438" i="2"/>
  <c r="M450" i="2"/>
  <c r="M462" i="2"/>
  <c r="M474" i="2"/>
  <c r="M486" i="2"/>
  <c r="M521" i="2"/>
  <c r="M527" i="2"/>
  <c r="M499" i="2"/>
  <c r="M246" i="2"/>
  <c r="M258" i="2"/>
  <c r="M270" i="2"/>
  <c r="M282" i="2"/>
  <c r="M503" i="2"/>
  <c r="M509" i="2"/>
  <c r="M532" i="2"/>
  <c r="M537" i="2"/>
  <c r="M543" i="2"/>
  <c r="M549" i="2"/>
  <c r="M555" i="2"/>
  <c r="M561" i="2"/>
  <c r="M567" i="2"/>
  <c r="M427" i="2"/>
  <c r="M439" i="2"/>
  <c r="M451" i="2"/>
  <c r="M463" i="2"/>
  <c r="M475" i="2"/>
  <c r="M487" i="2"/>
  <c r="M550" i="2"/>
  <c r="M507" i="2"/>
  <c r="M513" i="2"/>
  <c r="M519" i="2"/>
  <c r="M525" i="2"/>
  <c r="M547" i="2"/>
  <c r="M553" i="2"/>
  <c r="M559" i="2"/>
  <c r="M565" i="2"/>
  <c r="M571" i="2"/>
  <c r="M577" i="2"/>
  <c r="M554" i="2"/>
  <c r="M500" i="2"/>
  <c r="M505" i="2"/>
  <c r="M511" i="2"/>
  <c r="M517" i="2"/>
  <c r="M523" i="2"/>
  <c r="M528" i="2"/>
  <c r="M534" i="2"/>
  <c r="M243" i="2"/>
  <c r="M255" i="2"/>
  <c r="M267" i="2"/>
  <c r="M279" i="2"/>
  <c r="M501" i="2"/>
  <c r="M506" i="2"/>
  <c r="M512" i="2"/>
  <c r="M518" i="2"/>
  <c r="M540" i="2"/>
  <c r="M546" i="2"/>
  <c r="M552" i="2"/>
  <c r="M558" i="2"/>
  <c r="M564" i="2"/>
  <c r="M570" i="2"/>
  <c r="M576" i="2"/>
  <c r="M431" i="2"/>
  <c r="M443" i="2"/>
  <c r="M455" i="2"/>
  <c r="M467" i="2"/>
  <c r="M479" i="2"/>
  <c r="M491" i="2"/>
  <c r="M336" i="2"/>
  <c r="M348" i="2"/>
  <c r="M360" i="2"/>
  <c r="M372" i="2"/>
  <c r="M384" i="2"/>
  <c r="M396" i="2"/>
  <c r="M408" i="2"/>
  <c r="M432" i="2"/>
  <c r="M444" i="2"/>
  <c r="M456" i="2"/>
  <c r="M468" i="2"/>
  <c r="M480" i="2"/>
  <c r="M492" i="2"/>
  <c r="M337" i="2"/>
  <c r="M349" i="2"/>
  <c r="M361" i="2"/>
  <c r="M373" i="2"/>
  <c r="M385" i="2"/>
  <c r="M397" i="2"/>
  <c r="M409" i="2"/>
  <c r="M433" i="2"/>
  <c r="M445" i="2"/>
  <c r="M457" i="2"/>
  <c r="M469" i="2"/>
  <c r="M481" i="2"/>
  <c r="M493" i="2"/>
  <c r="M502" i="2"/>
  <c r="M524" i="2"/>
  <c r="M539" i="2"/>
  <c r="M545" i="2"/>
  <c r="M551" i="2"/>
  <c r="M557" i="2"/>
  <c r="M563" i="2"/>
  <c r="M569" i="2"/>
  <c r="M575" i="2"/>
  <c r="M515" i="2"/>
  <c r="M434" i="2"/>
  <c r="M446" i="2"/>
  <c r="M458" i="2"/>
  <c r="M470" i="2"/>
  <c r="M482" i="2"/>
  <c r="M494" i="2"/>
  <c r="M423" i="2"/>
  <c r="M435" i="2"/>
  <c r="M447" i="2"/>
  <c r="M459" i="2"/>
  <c r="M471" i="2"/>
  <c r="M483" i="2"/>
  <c r="M495" i="2"/>
  <c r="M245" i="2"/>
  <c r="M257" i="2"/>
  <c r="M269" i="2"/>
  <c r="M281" i="2"/>
  <c r="M424" i="2"/>
  <c r="M436" i="2"/>
  <c r="M448" i="2"/>
  <c r="M460" i="2"/>
  <c r="M472" i="2"/>
  <c r="M484" i="2"/>
  <c r="M496" i="2"/>
  <c r="M508" i="2"/>
  <c r="M530" i="2"/>
  <c r="M541" i="2"/>
  <c r="M514" i="2"/>
  <c r="M529" i="2"/>
  <c r="M538" i="2"/>
  <c r="M504" i="2"/>
  <c r="M520" i="2"/>
  <c r="M535" i="2"/>
  <c r="M544" i="2"/>
  <c r="M422" i="2"/>
  <c r="M420" i="2"/>
  <c r="M421" i="2"/>
  <c r="M335" i="2"/>
  <c r="M347" i="2"/>
  <c r="M359" i="2"/>
  <c r="M371" i="2"/>
  <c r="M383" i="2"/>
  <c r="M395" i="2"/>
  <c r="M407" i="2"/>
  <c r="M419" i="2"/>
  <c r="M330" i="2"/>
  <c r="M342" i="2"/>
  <c r="M354" i="2"/>
  <c r="M366" i="2"/>
  <c r="M378" i="2"/>
  <c r="M390" i="2"/>
  <c r="M402" i="2"/>
  <c r="M414" i="2"/>
  <c r="M231" i="2"/>
  <c r="M326" i="2"/>
  <c r="M338" i="2"/>
  <c r="M350" i="2"/>
  <c r="M362" i="2"/>
  <c r="M374" i="2"/>
  <c r="M386" i="2"/>
  <c r="M398" i="2"/>
  <c r="M410" i="2"/>
  <c r="M234" i="2"/>
  <c r="M380" i="2"/>
  <c r="M428" i="2"/>
  <c r="M440" i="2"/>
  <c r="M452" i="2"/>
  <c r="M464" i="2"/>
  <c r="M476" i="2"/>
  <c r="M488" i="2"/>
  <c r="M252" i="2"/>
  <c r="M264" i="2"/>
  <c r="M276" i="2"/>
  <c r="M327" i="2"/>
  <c r="M339" i="2"/>
  <c r="M351" i="2"/>
  <c r="M363" i="2"/>
  <c r="M375" i="2"/>
  <c r="M387" i="2"/>
  <c r="M399" i="2"/>
  <c r="M411" i="2"/>
  <c r="M331" i="2"/>
  <c r="M343" i="2"/>
  <c r="M355" i="2"/>
  <c r="M367" i="2"/>
  <c r="M379" i="2"/>
  <c r="M391" i="2"/>
  <c r="M403" i="2"/>
  <c r="M415" i="2"/>
  <c r="M332" i="2"/>
  <c r="M344" i="2"/>
  <c r="M356" i="2"/>
  <c r="M368" i="2"/>
  <c r="M392" i="2"/>
  <c r="M404" i="2"/>
  <c r="M416" i="2"/>
  <c r="M429" i="2"/>
  <c r="M441" i="2"/>
  <c r="M453" i="2"/>
  <c r="M465" i="2"/>
  <c r="M477" i="2"/>
  <c r="M489" i="2"/>
  <c r="M241" i="2"/>
  <c r="M253" i="2"/>
  <c r="M265" i="2"/>
  <c r="M277" i="2"/>
  <c r="M233" i="2"/>
  <c r="M328" i="2"/>
  <c r="M340" i="2"/>
  <c r="M352" i="2"/>
  <c r="M364" i="2"/>
  <c r="M376" i="2"/>
  <c r="M388" i="2"/>
  <c r="M400" i="2"/>
  <c r="M412" i="2"/>
  <c r="M329" i="2"/>
  <c r="M341" i="2"/>
  <c r="M353" i="2"/>
  <c r="M365" i="2"/>
  <c r="M377" i="2"/>
  <c r="M389" i="2"/>
  <c r="M401" i="2"/>
  <c r="M413" i="2"/>
  <c r="M225" i="2"/>
  <c r="M237" i="2"/>
  <c r="M249" i="2"/>
  <c r="M261" i="2"/>
  <c r="M273" i="2"/>
  <c r="M285" i="2"/>
  <c r="M333" i="2"/>
  <c r="M345" i="2"/>
  <c r="M357" i="2"/>
  <c r="M369" i="2"/>
  <c r="M381" i="2"/>
  <c r="M393" i="2"/>
  <c r="M405" i="2"/>
  <c r="M417" i="2"/>
  <c r="M227" i="2"/>
  <c r="M251" i="2"/>
  <c r="M263" i="2"/>
  <c r="M275" i="2"/>
  <c r="M334" i="2"/>
  <c r="M346" i="2"/>
  <c r="M358" i="2"/>
  <c r="M370" i="2"/>
  <c r="M382" i="2"/>
  <c r="M394" i="2"/>
  <c r="M406" i="2"/>
  <c r="M418" i="2"/>
  <c r="M430" i="2"/>
  <c r="M442" i="2"/>
  <c r="M454" i="2"/>
  <c r="M466" i="2"/>
  <c r="M478" i="2"/>
  <c r="M490" i="2"/>
  <c r="M228" i="2"/>
  <c r="M242" i="2"/>
  <c r="M254" i="2"/>
  <c r="M266" i="2"/>
  <c r="M278" i="2"/>
  <c r="M172" i="2"/>
  <c r="M184" i="2"/>
  <c r="M196" i="2"/>
  <c r="M208" i="2"/>
  <c r="M161" i="2"/>
  <c r="M248" i="2"/>
  <c r="M260" i="2"/>
  <c r="M272" i="2"/>
  <c r="M284" i="2"/>
  <c r="M165" i="2"/>
  <c r="M229" i="2"/>
  <c r="M230" i="2"/>
  <c r="M232" i="2"/>
  <c r="M244" i="2"/>
  <c r="M256" i="2"/>
  <c r="M268" i="2"/>
  <c r="M280" i="2"/>
  <c r="M226" i="2"/>
  <c r="M238" i="2"/>
  <c r="M250" i="2"/>
  <c r="M262" i="2"/>
  <c r="M274" i="2"/>
  <c r="M182" i="2"/>
  <c r="M194" i="2"/>
  <c r="M206" i="2"/>
  <c r="M185" i="2"/>
  <c r="M197" i="2"/>
  <c r="M209" i="2"/>
  <c r="M177" i="2"/>
  <c r="M189" i="2"/>
  <c r="M201" i="2"/>
  <c r="M213" i="2"/>
  <c r="M218" i="2"/>
  <c r="M216" i="2"/>
  <c r="M192" i="2"/>
  <c r="M204" i="2"/>
  <c r="M168" i="2"/>
  <c r="M180" i="2"/>
  <c r="M191" i="2"/>
  <c r="M203" i="2"/>
  <c r="M215" i="2"/>
  <c r="M160" i="2"/>
  <c r="M175" i="2"/>
  <c r="M187" i="2"/>
  <c r="M199" i="2"/>
  <c r="M211" i="2"/>
  <c r="M200" i="2"/>
  <c r="M212" i="2"/>
  <c r="M176" i="2"/>
  <c r="M188" i="2"/>
  <c r="M174" i="2"/>
  <c r="M186" i="2"/>
  <c r="M198" i="2"/>
  <c r="M210" i="2"/>
  <c r="M166" i="2"/>
  <c r="M178" i="2"/>
  <c r="M190" i="2"/>
  <c r="M202" i="2"/>
  <c r="M214" i="2"/>
  <c r="M169" i="2"/>
  <c r="M181" i="2"/>
  <c r="M193" i="2"/>
  <c r="M205" i="2"/>
  <c r="M217" i="2"/>
  <c r="M119" i="2"/>
  <c r="M183" i="2"/>
  <c r="M195" i="2"/>
  <c r="M207" i="2"/>
  <c r="M56" i="2"/>
  <c r="M118" i="2"/>
  <c r="M114" i="2"/>
  <c r="M95" i="2"/>
  <c r="M96" i="2"/>
  <c r="M77" i="2"/>
  <c r="M67" i="2"/>
  <c r="M115" i="2"/>
  <c r="M113" i="2"/>
  <c r="M116" i="2"/>
  <c r="M78" i="2"/>
  <c r="M65" i="2"/>
  <c r="M68" i="2"/>
  <c r="M79" i="2"/>
  <c r="M33" i="2"/>
  <c r="M62" i="2"/>
  <c r="M61" i="2"/>
  <c r="M38" i="2"/>
  <c r="M34" i="2"/>
  <c r="M29" i="2"/>
  <c r="M40" i="2"/>
  <c r="M35" i="2"/>
  <c r="M28" i="2"/>
  <c r="M27" i="2"/>
  <c r="M170" i="2" l="1"/>
  <c r="M162" i="2"/>
  <c r="M179" i="2"/>
  <c r="M164" i="2"/>
  <c r="M171" i="2"/>
  <c r="L117" i="2"/>
  <c r="M117" i="2" s="1"/>
  <c r="L173" i="2"/>
  <c r="M173" i="2" s="1"/>
  <c r="L23" i="2"/>
  <c r="L22" i="2"/>
  <c r="L21" i="2"/>
  <c r="L604" i="2"/>
  <c r="L599" i="2"/>
  <c r="L597" i="2"/>
  <c r="L596" i="2"/>
  <c r="L595" i="2"/>
  <c r="L579"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24" i="2"/>
  <c r="L223" i="2"/>
  <c r="L222" i="2"/>
  <c r="L221" i="2"/>
  <c r="L22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1" i="2"/>
  <c r="L110" i="2"/>
  <c r="L109" i="2"/>
  <c r="L108" i="2"/>
  <c r="L107" i="2"/>
  <c r="L106" i="2"/>
  <c r="L105" i="2"/>
  <c r="L104" i="2"/>
  <c r="L103" i="2"/>
  <c r="L102" i="2"/>
  <c r="L101" i="2"/>
  <c r="L100" i="2"/>
  <c r="L98" i="2"/>
  <c r="L97" i="2"/>
  <c r="L94" i="2"/>
  <c r="L93" i="2"/>
  <c r="L92" i="2"/>
  <c r="L91" i="2"/>
  <c r="L90" i="2"/>
  <c r="L89" i="2"/>
  <c r="L87" i="2"/>
  <c r="L83" i="2"/>
  <c r="L82" i="2"/>
  <c r="L80" i="2"/>
  <c r="L76" i="2"/>
  <c r="L75" i="2"/>
  <c r="L74" i="2"/>
  <c r="L72" i="2"/>
  <c r="L71" i="2"/>
  <c r="L69" i="2"/>
  <c r="L60" i="2"/>
  <c r="L59" i="2"/>
  <c r="L57" i="2"/>
  <c r="L52" i="2"/>
  <c r="L51" i="2"/>
  <c r="L50" i="2"/>
  <c r="L49" i="2"/>
  <c r="L48" i="2"/>
  <c r="L47" i="2"/>
  <c r="L46" i="2"/>
  <c r="L45" i="2"/>
  <c r="L44" i="2"/>
  <c r="L43" i="2"/>
  <c r="L32" i="2"/>
  <c r="L30" i="2"/>
  <c r="L26" i="2"/>
  <c r="L24" i="2"/>
  <c r="L20" i="2"/>
  <c r="L19" i="2"/>
  <c r="L18" i="2"/>
  <c r="K604" i="2"/>
  <c r="K599" i="2"/>
  <c r="K597" i="2"/>
  <c r="K596" i="2"/>
  <c r="K595" i="2"/>
  <c r="K579"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24" i="2"/>
  <c r="K223" i="2"/>
  <c r="K222" i="2"/>
  <c r="K221" i="2"/>
  <c r="K22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1" i="2"/>
  <c r="K110" i="2"/>
  <c r="K109" i="2"/>
  <c r="K108" i="2"/>
  <c r="K107" i="2"/>
  <c r="K106" i="2"/>
  <c r="K105" i="2"/>
  <c r="K104" i="2"/>
  <c r="K103" i="2"/>
  <c r="K102" i="2"/>
  <c r="K101" i="2"/>
  <c r="K100" i="2"/>
  <c r="K98" i="2"/>
  <c r="K97" i="2"/>
  <c r="K94" i="2"/>
  <c r="K93" i="2"/>
  <c r="K92" i="2"/>
  <c r="K91" i="2"/>
  <c r="K90" i="2"/>
  <c r="K89" i="2"/>
  <c r="K87" i="2"/>
  <c r="K83" i="2"/>
  <c r="K82" i="2"/>
  <c r="K80" i="2"/>
  <c r="K76" i="2"/>
  <c r="K75" i="2"/>
  <c r="K74" i="2"/>
  <c r="K72" i="2"/>
  <c r="K71" i="2"/>
  <c r="K69" i="2"/>
  <c r="K60" i="2"/>
  <c r="K59" i="2"/>
  <c r="K57" i="2"/>
  <c r="K52" i="2"/>
  <c r="K51" i="2"/>
  <c r="K50" i="2"/>
  <c r="K49" i="2"/>
  <c r="K48" i="2"/>
  <c r="K47" i="2"/>
  <c r="K46" i="2"/>
  <c r="K45" i="2"/>
  <c r="K44" i="2"/>
  <c r="K43" i="2"/>
  <c r="K32" i="2"/>
  <c r="K30" i="2"/>
  <c r="K26" i="2"/>
  <c r="K24" i="2"/>
  <c r="K23" i="2"/>
  <c r="K22" i="2"/>
  <c r="K21" i="2"/>
  <c r="K20" i="2"/>
  <c r="K19" i="2"/>
  <c r="K18" i="2"/>
  <c r="I23" i="2"/>
  <c r="I22" i="2"/>
  <c r="I21" i="2"/>
  <c r="I604" i="2"/>
  <c r="I599" i="2"/>
  <c r="I597" i="2"/>
  <c r="I596" i="2"/>
  <c r="I595" i="2"/>
  <c r="I579"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24" i="2"/>
  <c r="I223" i="2"/>
  <c r="I222" i="2"/>
  <c r="I221" i="2"/>
  <c r="I22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1" i="2"/>
  <c r="I110" i="2"/>
  <c r="I109" i="2"/>
  <c r="I108" i="2"/>
  <c r="I107" i="2"/>
  <c r="I106" i="2"/>
  <c r="I105" i="2"/>
  <c r="I104" i="2"/>
  <c r="I103" i="2"/>
  <c r="I102" i="2"/>
  <c r="I101" i="2"/>
  <c r="I100" i="2"/>
  <c r="I98" i="2"/>
  <c r="I97" i="2"/>
  <c r="I94" i="2"/>
  <c r="I93" i="2"/>
  <c r="I92" i="2"/>
  <c r="I91" i="2"/>
  <c r="I90" i="2"/>
  <c r="I89" i="2"/>
  <c r="I87" i="2"/>
  <c r="I83" i="2"/>
  <c r="I82" i="2"/>
  <c r="I80" i="2"/>
  <c r="I76" i="2"/>
  <c r="I75" i="2"/>
  <c r="I74" i="2"/>
  <c r="I72" i="2"/>
  <c r="I71" i="2"/>
  <c r="I69" i="2"/>
  <c r="I60" i="2"/>
  <c r="I59" i="2"/>
  <c r="I57" i="2"/>
  <c r="I52" i="2"/>
  <c r="I51" i="2"/>
  <c r="I50" i="2"/>
  <c r="I49" i="2"/>
  <c r="I48" i="2"/>
  <c r="I47" i="2"/>
  <c r="I46" i="2"/>
  <c r="I45" i="2"/>
  <c r="I44" i="2"/>
  <c r="I43" i="2"/>
  <c r="I32" i="2"/>
  <c r="I30" i="2"/>
  <c r="I26" i="2"/>
  <c r="I24" i="2"/>
  <c r="I20" i="2"/>
  <c r="I19" i="2"/>
  <c r="I18" i="2"/>
  <c r="I17" i="2"/>
  <c r="E604" i="2"/>
  <c r="E599" i="2"/>
  <c r="E597" i="2"/>
  <c r="E596" i="2"/>
  <c r="E595" i="2"/>
  <c r="E579" i="2"/>
  <c r="E497"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24" i="2"/>
  <c r="E223" i="2"/>
  <c r="E222" i="2"/>
  <c r="E221" i="2"/>
  <c r="E220"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1" i="2"/>
  <c r="E110" i="2"/>
  <c r="E109" i="2"/>
  <c r="E108" i="2"/>
  <c r="E107" i="2"/>
  <c r="E106" i="2"/>
  <c r="E105" i="2"/>
  <c r="E104" i="2"/>
  <c r="E103" i="2"/>
  <c r="E102" i="2"/>
  <c r="E101" i="2"/>
  <c r="E100" i="2"/>
  <c r="E98" i="2"/>
  <c r="E97" i="2"/>
  <c r="E94" i="2"/>
  <c r="E93" i="2"/>
  <c r="E92" i="2"/>
  <c r="E91" i="2"/>
  <c r="E90" i="2"/>
  <c r="E89" i="2"/>
  <c r="E87" i="2"/>
  <c r="E83" i="2"/>
  <c r="E82" i="2"/>
  <c r="E80" i="2"/>
  <c r="E76" i="2"/>
  <c r="E75" i="2"/>
  <c r="E74" i="2"/>
  <c r="E72" i="2"/>
  <c r="E71" i="2"/>
  <c r="E69" i="2"/>
  <c r="E60" i="2"/>
  <c r="E59" i="2"/>
  <c r="E57" i="2"/>
  <c r="E52" i="2"/>
  <c r="E51" i="2"/>
  <c r="E50" i="2"/>
  <c r="E49" i="2"/>
  <c r="E48" i="2"/>
  <c r="E47" i="2"/>
  <c r="E46" i="2"/>
  <c r="E45" i="2"/>
  <c r="E44" i="2"/>
  <c r="E43" i="2"/>
  <c r="E32" i="2"/>
  <c r="E30" i="2"/>
  <c r="E26" i="2"/>
  <c r="E24" i="2"/>
  <c r="E23" i="2"/>
  <c r="E22" i="2"/>
  <c r="E21" i="2"/>
  <c r="E20" i="2"/>
  <c r="E19" i="2"/>
  <c r="E18" i="2"/>
  <c r="J608" i="2" l="1" a="1"/>
  <c r="J608" i="2" s="1"/>
  <c r="J607" i="2" a="1"/>
  <c r="J607" i="2" s="1"/>
  <c r="M608" i="2" s="1"/>
  <c r="M21" i="2"/>
  <c r="M23" i="2"/>
  <c r="M22" i="2"/>
  <c r="M607" i="2" l="1"/>
  <c r="M609" i="2" s="1"/>
  <c r="M610" i="2" s="1"/>
  <c r="M17" i="2" l="1"/>
  <c r="K8867" i="9" l="1"/>
  <c r="K8866" i="9"/>
  <c r="K8865" i="9"/>
  <c r="K8864" i="9"/>
  <c r="K8863" i="9"/>
  <c r="K8862" i="9"/>
  <c r="K8861" i="9"/>
  <c r="K8860" i="9"/>
  <c r="K8859" i="9"/>
  <c r="K8858" i="9"/>
  <c r="K8857" i="9"/>
  <c r="K8856" i="9"/>
  <c r="K8855" i="9"/>
  <c r="K8854" i="9"/>
  <c r="K8853" i="9"/>
  <c r="K8852" i="9"/>
  <c r="K8851" i="9"/>
  <c r="K8850" i="9"/>
  <c r="K8849" i="9"/>
  <c r="K8848" i="9"/>
  <c r="K8847" i="9"/>
  <c r="K8846" i="9"/>
  <c r="K8845" i="9"/>
  <c r="K8844" i="9"/>
  <c r="K8843" i="9"/>
  <c r="K8842" i="9"/>
  <c r="K8841" i="9"/>
  <c r="K8840" i="9"/>
  <c r="K8839" i="9"/>
  <c r="K8838" i="9"/>
  <c r="K8837" i="9"/>
  <c r="K8836" i="9"/>
  <c r="K8835" i="9"/>
  <c r="K8834" i="9"/>
  <c r="K8833" i="9"/>
  <c r="K8832" i="9"/>
  <c r="K8831" i="9"/>
  <c r="K8830" i="9"/>
  <c r="K8829" i="9"/>
  <c r="K8828" i="9"/>
  <c r="K8827" i="9"/>
  <c r="K8826" i="9"/>
  <c r="K8825" i="9"/>
  <c r="K8824" i="9"/>
  <c r="K8823" i="9"/>
  <c r="K8822" i="9"/>
  <c r="K8821" i="9"/>
  <c r="K8820" i="9"/>
  <c r="K8819" i="9"/>
  <c r="K8818" i="9"/>
  <c r="K8817" i="9"/>
  <c r="K8816" i="9"/>
  <c r="K8815" i="9"/>
  <c r="K8814" i="9"/>
  <c r="K8813" i="9"/>
  <c r="K8812" i="9"/>
  <c r="K8811" i="9"/>
  <c r="K8810" i="9"/>
  <c r="K8809" i="9"/>
  <c r="K8808" i="9"/>
  <c r="K8807" i="9"/>
  <c r="K8806" i="9"/>
  <c r="K8805" i="9"/>
  <c r="K8804" i="9"/>
  <c r="K8803" i="9"/>
  <c r="K8802" i="9"/>
  <c r="K8801" i="9"/>
  <c r="K8800" i="9"/>
  <c r="K8799" i="9"/>
  <c r="K8798" i="9"/>
  <c r="K8797" i="9"/>
  <c r="K8796" i="9"/>
  <c r="K8795" i="9"/>
  <c r="K8794" i="9"/>
  <c r="K8793" i="9"/>
  <c r="K8792" i="9"/>
  <c r="K8791" i="9"/>
  <c r="K8790" i="9"/>
  <c r="K8789" i="9"/>
  <c r="K8788" i="9"/>
  <c r="K8787" i="9"/>
  <c r="K8786" i="9"/>
  <c r="K8785" i="9"/>
  <c r="K8784" i="9"/>
  <c r="K8783" i="9"/>
  <c r="K8782" i="9"/>
  <c r="K8781" i="9"/>
  <c r="K8780" i="9"/>
  <c r="K8779" i="9"/>
  <c r="K8778" i="9"/>
  <c r="K8777" i="9"/>
  <c r="K8776" i="9"/>
  <c r="K8775" i="9"/>
  <c r="K8774" i="9"/>
  <c r="K8773" i="9"/>
  <c r="K8772" i="9"/>
  <c r="K8771" i="9"/>
  <c r="K8770" i="9"/>
  <c r="K8769" i="9"/>
  <c r="K8768" i="9"/>
  <c r="K8767" i="9"/>
  <c r="K8766" i="9"/>
  <c r="K8765" i="9"/>
  <c r="K8764" i="9"/>
  <c r="K8763" i="9"/>
  <c r="K8762" i="9"/>
  <c r="K8761" i="9"/>
  <c r="K8760" i="9"/>
  <c r="K8759" i="9"/>
  <c r="K8758" i="9"/>
  <c r="K8757" i="9"/>
  <c r="K8756" i="9"/>
  <c r="K8755" i="9"/>
  <c r="K8754" i="9"/>
  <c r="K8753" i="9"/>
  <c r="K8752" i="9"/>
  <c r="K8751" i="9"/>
  <c r="K8750" i="9"/>
  <c r="K8749" i="9"/>
  <c r="K8748" i="9"/>
  <c r="K8747" i="9"/>
  <c r="K8746" i="9"/>
  <c r="K8745" i="9"/>
  <c r="K8744" i="9"/>
  <c r="K8743" i="9"/>
  <c r="K8742" i="9"/>
  <c r="K8741" i="9"/>
  <c r="K8740" i="9"/>
  <c r="K8739" i="9"/>
  <c r="K8738" i="9"/>
  <c r="K8737" i="9"/>
  <c r="K8736" i="9"/>
  <c r="K8735" i="9"/>
  <c r="K8734" i="9"/>
  <c r="K8733" i="9"/>
  <c r="K8732" i="9"/>
  <c r="K8731" i="9"/>
  <c r="K8730" i="9"/>
  <c r="K8729" i="9"/>
  <c r="K8728" i="9"/>
  <c r="K8727" i="9"/>
  <c r="K8726" i="9"/>
  <c r="K8725" i="9"/>
  <c r="K8724" i="9"/>
  <c r="K8723" i="9"/>
  <c r="K8722" i="9"/>
  <c r="K8721" i="9"/>
  <c r="K8720" i="9"/>
  <c r="K8719" i="9"/>
  <c r="K8718" i="9"/>
  <c r="K8717" i="9"/>
  <c r="K8716" i="9"/>
  <c r="K8715" i="9"/>
  <c r="K8714" i="9"/>
  <c r="K8713" i="9"/>
  <c r="K8712" i="9"/>
  <c r="K8711" i="9"/>
  <c r="K8710" i="9"/>
  <c r="K8709" i="9"/>
  <c r="K8708" i="9"/>
  <c r="K8707" i="9"/>
  <c r="K8706" i="9"/>
  <c r="K8705" i="9"/>
  <c r="K8704" i="9"/>
  <c r="K8703" i="9"/>
  <c r="K8702" i="9"/>
  <c r="K8701" i="9"/>
  <c r="K8700" i="9"/>
  <c r="K8699" i="9"/>
  <c r="K8698" i="9"/>
  <c r="K8697" i="9"/>
  <c r="K8696" i="9"/>
  <c r="K8695" i="9"/>
  <c r="K8694" i="9"/>
  <c r="K8693" i="9"/>
  <c r="K8692" i="9"/>
  <c r="K8691" i="9"/>
  <c r="K8690" i="9"/>
  <c r="K8689" i="9"/>
  <c r="K8688" i="9"/>
  <c r="K8687" i="9"/>
  <c r="K8686" i="9"/>
  <c r="K8685" i="9"/>
  <c r="K8684" i="9"/>
  <c r="K8683" i="9"/>
  <c r="K8682" i="9"/>
  <c r="K8681" i="9"/>
  <c r="K8680" i="9"/>
  <c r="K8679" i="9"/>
  <c r="K8678" i="9"/>
  <c r="K8677" i="9"/>
  <c r="K8676" i="9"/>
  <c r="K8675" i="9"/>
  <c r="K8674" i="9"/>
  <c r="K8673" i="9"/>
  <c r="K8672" i="9"/>
  <c r="K8671" i="9"/>
  <c r="K8670" i="9"/>
  <c r="K8669" i="9"/>
  <c r="K8668" i="9"/>
  <c r="K8667" i="9"/>
  <c r="K8666" i="9"/>
  <c r="K8665" i="9"/>
  <c r="K8664" i="9"/>
  <c r="K8663" i="9"/>
  <c r="K8662" i="9"/>
  <c r="K8661" i="9"/>
  <c r="K8660" i="9"/>
  <c r="K8659" i="9"/>
  <c r="K8658" i="9"/>
  <c r="K8657" i="9"/>
  <c r="K8656" i="9"/>
  <c r="K8655" i="9"/>
  <c r="K8654" i="9"/>
  <c r="K8653" i="9"/>
  <c r="K8652" i="9"/>
  <c r="K8651" i="9"/>
  <c r="K8650" i="9"/>
  <c r="K8649" i="9"/>
  <c r="K8648" i="9"/>
  <c r="K8647" i="9"/>
  <c r="K8646" i="9"/>
  <c r="K8645" i="9"/>
  <c r="K8644" i="9"/>
  <c r="K8643" i="9"/>
  <c r="K8642" i="9"/>
  <c r="K8641" i="9"/>
  <c r="K8640" i="9"/>
  <c r="K8639" i="9"/>
  <c r="K8638" i="9"/>
  <c r="K8637" i="9"/>
  <c r="K8636" i="9"/>
  <c r="K8635" i="9"/>
  <c r="K8634" i="9"/>
  <c r="K8633" i="9"/>
  <c r="K8632" i="9"/>
  <c r="K8631" i="9"/>
  <c r="K8630" i="9"/>
  <c r="K8629" i="9"/>
  <c r="K8628" i="9"/>
  <c r="K8627" i="9"/>
  <c r="K8626" i="9"/>
  <c r="K8625" i="9"/>
  <c r="K8624" i="9"/>
  <c r="K8623" i="9"/>
  <c r="K8622" i="9"/>
  <c r="K8621" i="9"/>
  <c r="K8620" i="9"/>
  <c r="K8619" i="9"/>
  <c r="K8618" i="9"/>
  <c r="K8617" i="9"/>
  <c r="K8616" i="9"/>
  <c r="K8615" i="9"/>
  <c r="K8614" i="9"/>
  <c r="K8613" i="9"/>
  <c r="K8612" i="9"/>
  <c r="K8611" i="9"/>
  <c r="K8610" i="9"/>
  <c r="K8609" i="9"/>
  <c r="K8608" i="9"/>
  <c r="K8607" i="9"/>
  <c r="K8606" i="9"/>
  <c r="K8605" i="9"/>
  <c r="K8604" i="9"/>
  <c r="K8603" i="9"/>
  <c r="K8602" i="9"/>
  <c r="K8601" i="9"/>
  <c r="K8600" i="9"/>
  <c r="K8599" i="9"/>
  <c r="K8598" i="9"/>
  <c r="K8597" i="9"/>
  <c r="K8596" i="9"/>
  <c r="K8595" i="9"/>
  <c r="K8594" i="9"/>
  <c r="K8593" i="9"/>
  <c r="K8592" i="9"/>
  <c r="K8591" i="9"/>
  <c r="K8590" i="9"/>
  <c r="K8589" i="9"/>
  <c r="K8588" i="9"/>
  <c r="K8587" i="9"/>
  <c r="K8586" i="9"/>
  <c r="K8585" i="9"/>
  <c r="K8584" i="9"/>
  <c r="K8583" i="9"/>
  <c r="K8582" i="9"/>
  <c r="K8581" i="9"/>
  <c r="K8580" i="9"/>
  <c r="K8579" i="9"/>
  <c r="K8578" i="9"/>
  <c r="K8577" i="9"/>
  <c r="K8576" i="9"/>
  <c r="K8575" i="9"/>
  <c r="K8574" i="9"/>
  <c r="K8573" i="9"/>
  <c r="K8572" i="9"/>
  <c r="K8571" i="9"/>
  <c r="K8570" i="9"/>
  <c r="K8569" i="9"/>
  <c r="K8568" i="9"/>
  <c r="K8567" i="9"/>
  <c r="K8566" i="9"/>
  <c r="K8565" i="9"/>
  <c r="K8564" i="9"/>
  <c r="K8563" i="9"/>
  <c r="K8562" i="9"/>
  <c r="K8561" i="9"/>
  <c r="K8560" i="9"/>
  <c r="K8559" i="9"/>
  <c r="K8558" i="9"/>
  <c r="K8557" i="9"/>
  <c r="K8556" i="9"/>
  <c r="K8555" i="9"/>
  <c r="K8554" i="9"/>
  <c r="K8553" i="9"/>
  <c r="K8552" i="9"/>
  <c r="K8551" i="9"/>
  <c r="K8550" i="9"/>
  <c r="K8549" i="9"/>
  <c r="K8548" i="9"/>
  <c r="K8547" i="9"/>
  <c r="K8546" i="9"/>
  <c r="K8545" i="9"/>
  <c r="K8544" i="9"/>
  <c r="K8543" i="9"/>
  <c r="K8542" i="9"/>
  <c r="K8541" i="9"/>
  <c r="K8540" i="9"/>
  <c r="K8539" i="9"/>
  <c r="K8538" i="9"/>
  <c r="K8537" i="9"/>
  <c r="K8536" i="9"/>
  <c r="K8535" i="9"/>
  <c r="K8534" i="9"/>
  <c r="K8533" i="9"/>
  <c r="K8532" i="9"/>
  <c r="K8531" i="9"/>
  <c r="K8530" i="9"/>
  <c r="K8529" i="9"/>
  <c r="K8528" i="9"/>
  <c r="K8527" i="9"/>
  <c r="K8526" i="9"/>
  <c r="K8525" i="9"/>
  <c r="K8524" i="9"/>
  <c r="K8523" i="9"/>
  <c r="K8522" i="9"/>
  <c r="K8521" i="9"/>
  <c r="K8520" i="9"/>
  <c r="K8519" i="9"/>
  <c r="K8518" i="9"/>
  <c r="K8517" i="9"/>
  <c r="K8516" i="9"/>
  <c r="K8515" i="9"/>
  <c r="K8514" i="9"/>
  <c r="K8513" i="9"/>
  <c r="K8512" i="9"/>
  <c r="K8511" i="9"/>
  <c r="K8510" i="9"/>
  <c r="K8509" i="9"/>
  <c r="K8508" i="9"/>
  <c r="K8507" i="9"/>
  <c r="K8506" i="9"/>
  <c r="K8505" i="9"/>
  <c r="K8504" i="9"/>
  <c r="K8503" i="9"/>
  <c r="K8502" i="9"/>
  <c r="K8501" i="9"/>
  <c r="K8500" i="9"/>
  <c r="K8499" i="9"/>
  <c r="K8498" i="9"/>
  <c r="K8497" i="9"/>
  <c r="K8496" i="9"/>
  <c r="K8495" i="9"/>
  <c r="K8494" i="9"/>
  <c r="K8493" i="9"/>
  <c r="K8492" i="9"/>
  <c r="K8491" i="9"/>
  <c r="K8490" i="9"/>
  <c r="K8489" i="9"/>
  <c r="K8488" i="9"/>
  <c r="K8487" i="9"/>
  <c r="K8486" i="9"/>
  <c r="K8485" i="9"/>
  <c r="K8484" i="9"/>
  <c r="K8483" i="9"/>
  <c r="K8482" i="9"/>
  <c r="K8481" i="9"/>
  <c r="K8480" i="9"/>
  <c r="K8479" i="9"/>
  <c r="K8478" i="9"/>
  <c r="K8477" i="9"/>
  <c r="K8476" i="9"/>
  <c r="K8475" i="9"/>
  <c r="K8474" i="9"/>
  <c r="K8473" i="9"/>
  <c r="K8472" i="9"/>
  <c r="K8471" i="9"/>
  <c r="K8470" i="9"/>
  <c r="K8469" i="9"/>
  <c r="K8468" i="9"/>
  <c r="K8467" i="9"/>
  <c r="K8466" i="9"/>
  <c r="K8465" i="9"/>
  <c r="K8464" i="9"/>
  <c r="K8463" i="9"/>
  <c r="K8462" i="9"/>
  <c r="K8461" i="9"/>
  <c r="K8460" i="9"/>
  <c r="K8459" i="9"/>
  <c r="K8458" i="9"/>
  <c r="K8457" i="9"/>
  <c r="K8456" i="9"/>
  <c r="K8455" i="9"/>
  <c r="K8454" i="9"/>
  <c r="K8453" i="9"/>
  <c r="K8452" i="9"/>
  <c r="K8451" i="9"/>
  <c r="K8450" i="9"/>
  <c r="K8449" i="9"/>
  <c r="K8448" i="9"/>
  <c r="K8447" i="9"/>
  <c r="K8446" i="9"/>
  <c r="K8445" i="9"/>
  <c r="K8444" i="9"/>
  <c r="K8443" i="9"/>
  <c r="K8442" i="9"/>
  <c r="K8441" i="9"/>
  <c r="K8440" i="9"/>
  <c r="K8439" i="9"/>
  <c r="K8438" i="9"/>
  <c r="K8437" i="9"/>
  <c r="K8436" i="9"/>
  <c r="K8435" i="9"/>
  <c r="K8434" i="9"/>
  <c r="K8433" i="9"/>
  <c r="K8432" i="9"/>
  <c r="K8431" i="9"/>
  <c r="K8430" i="9"/>
  <c r="K8429" i="9"/>
  <c r="K8428" i="9"/>
  <c r="K8427" i="9"/>
  <c r="K8426" i="9"/>
  <c r="K8425" i="9"/>
  <c r="K8424" i="9"/>
  <c r="K8423" i="9"/>
  <c r="K8422" i="9"/>
  <c r="K8421" i="9"/>
  <c r="K8420" i="9"/>
  <c r="K8419" i="9"/>
  <c r="K8418" i="9"/>
  <c r="K8417" i="9"/>
  <c r="K8416" i="9"/>
  <c r="K8415" i="9"/>
  <c r="K8414" i="9"/>
  <c r="K8413" i="9"/>
  <c r="K8412" i="9"/>
  <c r="K8411" i="9"/>
  <c r="K8410" i="9"/>
  <c r="K8409" i="9"/>
  <c r="K8408" i="9"/>
  <c r="K8407" i="9"/>
  <c r="K8406" i="9"/>
  <c r="K8405" i="9"/>
  <c r="K8404" i="9"/>
  <c r="K8403" i="9"/>
  <c r="K8402" i="9"/>
  <c r="K8401" i="9"/>
  <c r="K8400" i="9"/>
  <c r="K8399" i="9"/>
  <c r="K8398" i="9"/>
  <c r="K8397" i="9"/>
  <c r="K8396" i="9"/>
  <c r="K8395" i="9"/>
  <c r="K8394" i="9"/>
  <c r="K8393" i="9"/>
  <c r="K8392" i="9"/>
  <c r="K8391" i="9"/>
  <c r="K8390" i="9"/>
  <c r="K8389" i="9"/>
  <c r="K8388" i="9"/>
  <c r="K8387" i="9"/>
  <c r="K8386" i="9"/>
  <c r="K8385" i="9"/>
  <c r="K8384" i="9"/>
  <c r="K8383" i="9"/>
  <c r="K8382" i="9"/>
  <c r="K8381" i="9"/>
  <c r="K8380" i="9"/>
  <c r="K8379" i="9"/>
  <c r="K8378" i="9"/>
  <c r="K8377" i="9"/>
  <c r="K8376" i="9"/>
  <c r="K8375" i="9"/>
  <c r="K8374" i="9"/>
  <c r="K8373" i="9"/>
  <c r="K8372" i="9"/>
  <c r="K8371" i="9"/>
  <c r="K8370" i="9"/>
  <c r="K8369" i="9"/>
  <c r="K8368" i="9"/>
  <c r="K8367" i="9"/>
  <c r="K8366" i="9"/>
  <c r="K8365" i="9"/>
  <c r="K8364" i="9"/>
  <c r="K8363" i="9"/>
  <c r="K8362" i="9"/>
  <c r="K8361" i="9"/>
  <c r="K8360" i="9"/>
  <c r="K8359" i="9"/>
  <c r="K8358" i="9"/>
  <c r="K8357" i="9"/>
  <c r="K8356" i="9"/>
  <c r="K8355" i="9"/>
  <c r="K8354" i="9"/>
  <c r="K8353" i="9"/>
  <c r="K8352" i="9"/>
  <c r="K8351" i="9"/>
  <c r="K8350" i="9"/>
  <c r="K8349" i="9"/>
  <c r="K8348" i="9"/>
  <c r="K8347" i="9"/>
  <c r="K8346" i="9"/>
  <c r="K8345" i="9"/>
  <c r="K8344" i="9"/>
  <c r="K8343" i="9"/>
  <c r="K8342" i="9"/>
  <c r="K8341" i="9"/>
  <c r="K8340" i="9"/>
  <c r="K8339" i="9"/>
  <c r="K8338" i="9"/>
  <c r="K8337" i="9"/>
  <c r="K8336" i="9"/>
  <c r="K8335" i="9"/>
  <c r="K8334" i="9"/>
  <c r="K8333" i="9"/>
  <c r="K8332" i="9"/>
  <c r="K8331" i="9"/>
  <c r="K8330" i="9"/>
  <c r="K8329" i="9"/>
  <c r="K8328" i="9"/>
  <c r="K8327" i="9"/>
  <c r="K8326" i="9"/>
  <c r="K8325" i="9"/>
  <c r="K8324" i="9"/>
  <c r="K8323" i="9"/>
  <c r="K8322" i="9"/>
  <c r="K8321" i="9"/>
  <c r="K8320" i="9"/>
  <c r="K8319" i="9"/>
  <c r="K8318" i="9"/>
  <c r="K8317" i="9"/>
  <c r="K8316" i="9"/>
  <c r="K8315" i="9"/>
  <c r="K8314" i="9"/>
  <c r="K8313" i="9"/>
  <c r="K8312" i="9"/>
  <c r="K8311" i="9"/>
  <c r="K8310" i="9"/>
  <c r="K8309" i="9"/>
  <c r="K8308" i="9"/>
  <c r="K8307" i="9"/>
  <c r="K8306" i="9"/>
  <c r="K8305" i="9"/>
  <c r="K8304" i="9"/>
  <c r="K8303" i="9"/>
  <c r="K8302" i="9"/>
  <c r="K8301" i="9"/>
  <c r="K8300" i="9"/>
  <c r="K8299" i="9"/>
  <c r="K8298" i="9"/>
  <c r="K8297" i="9"/>
  <c r="K8296" i="9"/>
  <c r="K8295" i="9"/>
  <c r="K8294" i="9"/>
  <c r="K8293" i="9"/>
  <c r="K8292" i="9"/>
  <c r="K8291" i="9"/>
  <c r="K8290" i="9"/>
  <c r="K8289" i="9"/>
  <c r="K8288" i="9"/>
  <c r="K8287" i="9"/>
  <c r="K8286" i="9"/>
  <c r="K8285" i="9"/>
  <c r="K8284" i="9"/>
  <c r="K8283" i="9"/>
  <c r="K8282" i="9"/>
  <c r="K8281" i="9"/>
  <c r="K8280" i="9"/>
  <c r="K8279" i="9"/>
  <c r="K8278" i="9"/>
  <c r="K8277" i="9"/>
  <c r="K8276" i="9"/>
  <c r="K8275" i="9"/>
  <c r="K8274" i="9"/>
  <c r="K8273" i="9"/>
  <c r="K8272" i="9"/>
  <c r="K8271" i="9"/>
  <c r="K8270" i="9"/>
  <c r="K8269" i="9"/>
  <c r="K8268" i="9"/>
  <c r="K8267" i="9"/>
  <c r="K8266" i="9"/>
  <c r="K8265" i="9"/>
  <c r="K8264" i="9"/>
  <c r="K8263" i="9"/>
  <c r="K8262" i="9"/>
  <c r="K8261" i="9"/>
  <c r="K8260" i="9"/>
  <c r="K8259" i="9"/>
  <c r="K8258" i="9"/>
  <c r="K8257" i="9"/>
  <c r="K8256" i="9"/>
  <c r="K8255" i="9"/>
  <c r="K8254" i="9"/>
  <c r="K8253" i="9"/>
  <c r="K8252" i="9"/>
  <c r="K8251" i="9"/>
  <c r="K8250" i="9"/>
  <c r="K8249" i="9"/>
  <c r="K8248" i="9"/>
  <c r="K8247" i="9"/>
  <c r="K8246" i="9"/>
  <c r="K8245" i="9"/>
  <c r="K8244" i="9"/>
  <c r="K8243" i="9"/>
  <c r="K8242" i="9"/>
  <c r="K8241" i="9"/>
  <c r="K8240" i="9"/>
  <c r="K8239" i="9"/>
  <c r="K8238" i="9"/>
  <c r="K8237" i="9"/>
  <c r="K8236" i="9"/>
  <c r="K8235" i="9"/>
  <c r="K8234" i="9"/>
  <c r="K8233" i="9"/>
  <c r="K8232" i="9"/>
  <c r="K8231" i="9"/>
  <c r="K8230" i="9"/>
  <c r="K8229" i="9"/>
  <c r="K8228" i="9"/>
  <c r="K8227" i="9"/>
  <c r="K8226" i="9"/>
  <c r="K8225" i="9"/>
  <c r="K8224" i="9"/>
  <c r="K8223" i="9"/>
  <c r="K8222" i="9"/>
  <c r="K8221" i="9"/>
  <c r="K8220" i="9"/>
  <c r="K8219" i="9"/>
  <c r="K8218" i="9"/>
  <c r="K8217" i="9"/>
  <c r="K8216" i="9"/>
  <c r="K8215" i="9"/>
  <c r="K8214" i="9"/>
  <c r="K8213" i="9"/>
  <c r="K8212" i="9"/>
  <c r="K8211" i="9"/>
  <c r="K8210" i="9"/>
  <c r="K8209" i="9"/>
  <c r="K8208" i="9"/>
  <c r="K8207" i="9"/>
  <c r="K8206" i="9"/>
  <c r="K8205" i="9"/>
  <c r="K8204" i="9"/>
  <c r="K8203" i="9"/>
  <c r="K8202" i="9"/>
  <c r="K8201" i="9"/>
  <c r="K8200" i="9"/>
  <c r="K8199" i="9"/>
  <c r="K8198" i="9"/>
  <c r="K8197" i="9"/>
  <c r="K8196" i="9"/>
  <c r="K8195" i="9"/>
  <c r="K8194" i="9"/>
  <c r="K8193" i="9"/>
  <c r="K8192" i="9"/>
  <c r="K8191" i="9"/>
  <c r="K8190" i="9"/>
  <c r="K8189" i="9"/>
  <c r="K8188" i="9"/>
  <c r="K8187" i="9"/>
  <c r="K8186" i="9"/>
  <c r="K8185" i="9"/>
  <c r="K8184" i="9"/>
  <c r="K8183" i="9"/>
  <c r="K8182" i="9"/>
  <c r="K8181" i="9"/>
  <c r="K8180" i="9"/>
  <c r="K8179" i="9"/>
  <c r="K8178" i="9"/>
  <c r="K8177" i="9"/>
  <c r="K8176" i="9"/>
  <c r="K8175" i="9"/>
  <c r="K8174" i="9"/>
  <c r="K8173" i="9"/>
  <c r="K8172" i="9"/>
  <c r="K8171" i="9"/>
  <c r="K8170" i="9"/>
  <c r="K8169" i="9"/>
  <c r="K8168" i="9"/>
  <c r="K8167" i="9"/>
  <c r="K8166" i="9"/>
  <c r="K8165" i="9"/>
  <c r="K8164" i="9"/>
  <c r="K8163" i="9"/>
  <c r="K8162" i="9"/>
  <c r="K8161" i="9"/>
  <c r="K8160" i="9"/>
  <c r="K8159" i="9"/>
  <c r="K8158" i="9"/>
  <c r="K8157" i="9"/>
  <c r="K8156" i="9"/>
  <c r="K8155" i="9"/>
  <c r="K8154" i="9"/>
  <c r="K8153" i="9"/>
  <c r="K8152" i="9"/>
  <c r="K8151" i="9"/>
  <c r="K8150" i="9"/>
  <c r="K8149" i="9"/>
  <c r="K8148" i="9"/>
  <c r="K8147" i="9"/>
  <c r="K8146" i="9"/>
  <c r="K8145" i="9"/>
  <c r="K8144" i="9"/>
  <c r="K8143" i="9"/>
  <c r="K8142" i="9"/>
  <c r="K8141" i="9"/>
  <c r="K8140" i="9"/>
  <c r="K8139" i="9"/>
  <c r="K8138" i="9"/>
  <c r="K8137" i="9"/>
  <c r="K8136" i="9"/>
  <c r="K8135" i="9"/>
  <c r="K8134" i="9"/>
  <c r="K8133" i="9"/>
  <c r="K8132" i="9"/>
  <c r="K8131" i="9"/>
  <c r="K8130" i="9"/>
  <c r="K8129" i="9"/>
  <c r="K8128" i="9"/>
  <c r="K8127" i="9"/>
  <c r="K8126" i="9"/>
  <c r="K8125" i="9"/>
  <c r="K8124" i="9"/>
  <c r="K8123" i="9"/>
  <c r="K8122" i="9"/>
  <c r="K8121" i="9"/>
  <c r="K8120" i="9"/>
  <c r="K8119" i="9"/>
  <c r="K8118" i="9"/>
  <c r="K8117" i="9"/>
  <c r="K8116" i="9"/>
  <c r="K8115" i="9"/>
  <c r="K8114" i="9"/>
  <c r="K8113" i="9"/>
  <c r="K8112" i="9"/>
  <c r="K8111" i="9"/>
  <c r="K8110" i="9"/>
  <c r="K8109" i="9"/>
  <c r="K8108" i="9"/>
  <c r="K8107" i="9"/>
  <c r="K8106" i="9"/>
  <c r="K8105" i="9"/>
  <c r="K8104" i="9"/>
  <c r="K8103" i="9"/>
  <c r="K8102" i="9"/>
  <c r="K8101" i="9"/>
  <c r="K8100" i="9"/>
  <c r="K8099" i="9"/>
  <c r="K8098" i="9"/>
  <c r="K8097" i="9"/>
  <c r="K8096" i="9"/>
  <c r="K8095" i="9"/>
  <c r="K8094" i="9"/>
  <c r="K8093" i="9"/>
  <c r="K8092" i="9"/>
  <c r="K8091" i="9"/>
  <c r="K8090" i="9"/>
  <c r="K8089" i="9"/>
  <c r="K8088" i="9"/>
  <c r="K8087" i="9"/>
  <c r="K8086" i="9"/>
  <c r="K8085" i="9"/>
  <c r="K8084" i="9"/>
  <c r="K8083" i="9"/>
  <c r="K8082" i="9"/>
  <c r="K8081" i="9"/>
  <c r="K8080" i="9"/>
  <c r="K8079" i="9"/>
  <c r="K8078" i="9"/>
  <c r="K8077" i="9"/>
  <c r="K8076" i="9"/>
  <c r="K8075" i="9"/>
  <c r="K8074" i="9"/>
  <c r="K8073" i="9"/>
  <c r="K8072" i="9"/>
  <c r="K8071" i="9"/>
  <c r="K8070" i="9"/>
  <c r="K8069" i="9"/>
  <c r="K8068" i="9"/>
  <c r="K8067" i="9"/>
  <c r="K8066" i="9"/>
  <c r="K8065" i="9"/>
  <c r="K8064" i="9"/>
  <c r="K8063" i="9"/>
  <c r="K8062" i="9"/>
  <c r="K8061" i="9"/>
  <c r="K8060" i="9"/>
  <c r="K8059" i="9"/>
  <c r="K8058" i="9"/>
  <c r="K8057" i="9"/>
  <c r="K8056" i="9"/>
  <c r="K8055" i="9"/>
  <c r="K8054" i="9"/>
  <c r="K8053" i="9"/>
  <c r="K8052" i="9"/>
  <c r="K8051" i="9"/>
  <c r="K8050" i="9"/>
  <c r="K8049" i="9"/>
  <c r="K8048" i="9"/>
  <c r="K8047" i="9"/>
  <c r="K8046" i="9"/>
  <c r="K8045" i="9"/>
  <c r="K8044" i="9"/>
  <c r="K8043" i="9"/>
  <c r="K8042" i="9"/>
  <c r="K8041" i="9"/>
  <c r="K8040" i="9"/>
  <c r="K8039" i="9"/>
  <c r="K8038" i="9"/>
  <c r="K8037" i="9"/>
  <c r="K8036" i="9"/>
  <c r="K8035" i="9"/>
  <c r="K8034" i="9"/>
  <c r="K8033" i="9"/>
  <c r="K8032" i="9"/>
  <c r="K8031" i="9"/>
  <c r="K8030" i="9"/>
  <c r="K8029" i="9"/>
  <c r="K8028" i="9"/>
  <c r="K8027" i="9"/>
  <c r="K8026" i="9"/>
  <c r="K8025" i="9"/>
  <c r="K8024" i="9"/>
  <c r="K8023" i="9"/>
  <c r="K8022" i="9"/>
  <c r="K8021" i="9"/>
  <c r="K8020" i="9"/>
  <c r="K8019" i="9"/>
  <c r="K8018" i="9"/>
  <c r="K8017" i="9"/>
  <c r="K8016" i="9"/>
  <c r="K8015" i="9"/>
  <c r="K8014" i="9"/>
  <c r="K8013" i="9"/>
  <c r="K8012" i="9"/>
  <c r="K8011" i="9"/>
  <c r="K8010" i="9"/>
  <c r="K8009" i="9"/>
  <c r="K8008" i="9"/>
  <c r="K8007" i="9"/>
  <c r="K8006" i="9"/>
  <c r="K8005" i="9"/>
  <c r="K8004" i="9"/>
  <c r="K8003" i="9"/>
  <c r="K8002" i="9"/>
  <c r="K8001" i="9"/>
  <c r="K8000" i="9"/>
  <c r="K7999" i="9"/>
  <c r="K7998" i="9"/>
  <c r="K7997" i="9"/>
  <c r="K7996" i="9"/>
  <c r="K7995" i="9"/>
  <c r="K7994" i="9"/>
  <c r="K7993" i="9"/>
  <c r="K7992" i="9"/>
  <c r="K7991" i="9"/>
  <c r="K7990" i="9"/>
  <c r="K7989" i="9"/>
  <c r="K7988" i="9"/>
  <c r="K7987" i="9"/>
  <c r="K7986" i="9"/>
  <c r="K7985" i="9"/>
  <c r="K7984" i="9"/>
  <c r="K7983" i="9"/>
  <c r="K7982" i="9"/>
  <c r="K7981" i="9"/>
  <c r="K7980" i="9"/>
  <c r="K7979" i="9"/>
  <c r="K7978" i="9"/>
  <c r="K7977" i="9"/>
  <c r="K7976" i="9"/>
  <c r="K7975" i="9"/>
  <c r="K7974" i="9"/>
  <c r="K7973" i="9"/>
  <c r="K7972" i="9"/>
  <c r="K7971" i="9"/>
  <c r="K7970" i="9"/>
  <c r="K7969" i="9"/>
  <c r="K7968" i="9"/>
  <c r="K7967" i="9"/>
  <c r="K7966" i="9"/>
  <c r="K7965" i="9"/>
  <c r="K7964" i="9"/>
  <c r="K7963" i="9"/>
  <c r="K7962" i="9"/>
  <c r="K7961" i="9"/>
  <c r="K7960" i="9"/>
  <c r="K7959" i="9"/>
  <c r="K7958" i="9"/>
  <c r="K7957" i="9"/>
  <c r="K7956" i="9"/>
  <c r="K7955" i="9"/>
  <c r="K7954" i="9"/>
  <c r="K7953" i="9"/>
  <c r="K7952" i="9"/>
  <c r="K7951" i="9"/>
  <c r="K7950" i="9"/>
  <c r="K7949" i="9"/>
  <c r="K7948" i="9"/>
  <c r="K7947" i="9"/>
  <c r="K7946" i="9"/>
  <c r="K7945" i="9"/>
  <c r="K7944" i="9"/>
  <c r="K7943" i="9"/>
  <c r="K7942" i="9"/>
  <c r="K7941" i="9"/>
  <c r="K7940" i="9"/>
  <c r="K7939" i="9"/>
  <c r="K7938" i="9"/>
  <c r="K7937" i="9"/>
  <c r="K7936" i="9"/>
  <c r="K7935" i="9"/>
  <c r="K7934" i="9"/>
  <c r="K7933" i="9"/>
  <c r="K7932" i="9"/>
  <c r="K7931" i="9"/>
  <c r="K7930" i="9"/>
  <c r="K7929" i="9"/>
  <c r="K7928" i="9"/>
  <c r="K7927" i="9"/>
  <c r="K7926" i="9"/>
  <c r="K7925" i="9"/>
  <c r="K7924" i="9"/>
  <c r="K7923" i="9"/>
  <c r="K7922" i="9"/>
  <c r="K7921" i="9"/>
  <c r="K7920" i="9"/>
  <c r="K7919" i="9"/>
  <c r="K7918" i="9"/>
  <c r="K7917" i="9"/>
  <c r="K7916" i="9"/>
  <c r="K7915" i="9"/>
  <c r="K7914" i="9"/>
  <c r="K7913" i="9"/>
  <c r="K7912" i="9"/>
  <c r="K7911" i="9"/>
  <c r="K7910" i="9"/>
  <c r="K7909" i="9"/>
  <c r="K7908" i="9"/>
  <c r="K7907" i="9"/>
  <c r="K7906" i="9"/>
  <c r="K7905" i="9"/>
  <c r="K7904" i="9"/>
  <c r="K7903" i="9"/>
  <c r="K7902" i="9"/>
  <c r="K7901" i="9"/>
  <c r="K7900" i="9"/>
  <c r="K7899" i="9"/>
  <c r="K7898" i="9"/>
  <c r="K7897" i="9"/>
  <c r="K7896" i="9"/>
  <c r="K7895" i="9"/>
  <c r="K7894" i="9"/>
  <c r="K7893" i="9"/>
  <c r="K7892" i="9"/>
  <c r="K7891" i="9"/>
  <c r="K7890" i="9"/>
  <c r="K7889" i="9"/>
  <c r="K7888" i="9"/>
  <c r="K7887" i="9"/>
  <c r="K7886" i="9"/>
  <c r="K7885" i="9"/>
  <c r="K7884" i="9"/>
  <c r="K7883" i="9"/>
  <c r="K7882" i="9"/>
  <c r="K7881" i="9"/>
  <c r="K7880" i="9"/>
  <c r="K7879" i="9"/>
  <c r="K7878" i="9"/>
  <c r="K7877" i="9"/>
  <c r="K7876" i="9"/>
  <c r="K7875" i="9"/>
  <c r="K7874" i="9"/>
  <c r="K7873" i="9"/>
  <c r="K7872" i="9"/>
  <c r="K7871" i="9"/>
  <c r="K7870" i="9"/>
  <c r="K7869" i="9"/>
  <c r="K7868" i="9"/>
  <c r="K7867" i="9"/>
  <c r="K7866" i="9"/>
  <c r="K7865" i="9"/>
  <c r="K7864" i="9"/>
  <c r="K7863" i="9"/>
  <c r="K7862" i="9"/>
  <c r="K7861" i="9"/>
  <c r="K7860" i="9"/>
  <c r="K7859" i="9"/>
  <c r="K7858" i="9"/>
  <c r="K7857" i="9"/>
  <c r="K7856" i="9"/>
  <c r="K7855" i="9"/>
  <c r="K7854" i="9"/>
  <c r="K7853" i="9"/>
  <c r="K7852" i="9"/>
  <c r="K7851" i="9"/>
  <c r="K7850" i="9"/>
  <c r="K7849" i="9"/>
  <c r="K7848" i="9"/>
  <c r="K7847" i="9"/>
  <c r="K7846" i="9"/>
  <c r="K7845" i="9"/>
  <c r="K7844" i="9"/>
  <c r="K7843" i="9"/>
  <c r="K7842" i="9"/>
  <c r="K7841" i="9"/>
  <c r="K7840" i="9"/>
  <c r="K7839" i="9"/>
  <c r="K7838" i="9"/>
  <c r="K7837" i="9"/>
  <c r="K7836" i="9"/>
  <c r="K7835" i="9"/>
  <c r="K7834" i="9"/>
  <c r="K7833" i="9"/>
  <c r="K7832" i="9"/>
  <c r="K7831" i="9"/>
  <c r="K7830" i="9"/>
  <c r="K7829" i="9"/>
  <c r="K7828" i="9"/>
  <c r="K7827" i="9"/>
  <c r="K7826" i="9"/>
  <c r="K7825" i="9"/>
  <c r="K7824" i="9"/>
  <c r="K7823" i="9"/>
  <c r="K7822" i="9"/>
  <c r="K7821" i="9"/>
  <c r="K7820" i="9"/>
  <c r="K7819" i="9"/>
  <c r="K7818" i="9"/>
  <c r="K7817" i="9"/>
  <c r="K7816" i="9"/>
  <c r="K7815" i="9"/>
  <c r="K7814" i="9"/>
  <c r="K7813" i="9"/>
  <c r="K7812" i="9"/>
  <c r="K7811" i="9"/>
  <c r="K7810" i="9"/>
  <c r="K7809" i="9"/>
  <c r="K7808" i="9"/>
  <c r="K7807" i="9"/>
  <c r="K7806" i="9"/>
  <c r="K7805" i="9"/>
  <c r="K7804" i="9"/>
  <c r="K7803" i="9"/>
  <c r="K7802" i="9"/>
  <c r="K7801" i="9"/>
  <c r="K7800" i="9"/>
  <c r="K7799" i="9"/>
  <c r="K7798" i="9"/>
  <c r="K7797" i="9"/>
  <c r="K7796" i="9"/>
  <c r="K7795" i="9"/>
  <c r="K7794" i="9"/>
  <c r="K7793" i="9"/>
  <c r="K7792" i="9"/>
  <c r="K7791" i="9"/>
  <c r="K7790" i="9"/>
  <c r="K7789" i="9"/>
  <c r="K7788" i="9"/>
  <c r="K7787" i="9"/>
  <c r="K7786" i="9"/>
  <c r="K7785" i="9"/>
  <c r="K7784" i="9"/>
  <c r="K7783" i="9"/>
  <c r="K7782" i="9"/>
  <c r="K7781" i="9"/>
  <c r="K7780" i="9"/>
  <c r="K7779" i="9"/>
  <c r="K7778" i="9"/>
  <c r="K7777" i="9"/>
  <c r="K7776" i="9"/>
  <c r="K7775" i="9"/>
  <c r="K7774" i="9"/>
  <c r="K7773" i="9"/>
  <c r="K7772" i="9"/>
  <c r="K7771" i="9"/>
  <c r="K7770" i="9"/>
  <c r="K7769" i="9"/>
  <c r="K7768" i="9"/>
  <c r="K7767" i="9"/>
  <c r="K7766" i="9"/>
  <c r="K7765" i="9"/>
  <c r="K7764" i="9"/>
  <c r="K7763" i="9"/>
  <c r="K7762" i="9"/>
  <c r="K7761" i="9"/>
  <c r="K7760" i="9"/>
  <c r="K7759" i="9"/>
  <c r="K7758" i="9"/>
  <c r="K7757" i="9"/>
  <c r="K7756" i="9"/>
  <c r="K7755" i="9"/>
  <c r="K7754" i="9"/>
  <c r="K7753" i="9"/>
  <c r="K7752" i="9"/>
  <c r="K7751" i="9"/>
  <c r="K7750" i="9"/>
  <c r="K7749" i="9"/>
  <c r="K7748" i="9"/>
  <c r="K7747" i="9"/>
  <c r="K7746" i="9"/>
  <c r="K7745" i="9"/>
  <c r="K7744" i="9"/>
  <c r="K7743" i="9"/>
  <c r="K7742" i="9"/>
  <c r="K7741" i="9"/>
  <c r="K7740" i="9"/>
  <c r="K7739" i="9"/>
  <c r="K7738" i="9"/>
  <c r="K7737" i="9"/>
  <c r="K7736" i="9"/>
  <c r="K7735" i="9"/>
  <c r="K7734" i="9"/>
  <c r="K7733" i="9"/>
  <c r="K7732" i="9"/>
  <c r="K7731" i="9"/>
  <c r="K7730" i="9"/>
  <c r="K7729" i="9"/>
  <c r="K7728" i="9"/>
  <c r="K7727" i="9"/>
  <c r="K7726" i="9"/>
  <c r="K7725" i="9"/>
  <c r="K7724" i="9"/>
  <c r="K7723" i="9"/>
  <c r="K7722" i="9"/>
  <c r="K7721" i="9"/>
  <c r="K7720" i="9"/>
  <c r="K7719" i="9"/>
  <c r="K7718" i="9"/>
  <c r="K7717" i="9"/>
  <c r="K7716" i="9"/>
  <c r="K7715" i="9"/>
  <c r="K7714" i="9"/>
  <c r="K7713" i="9"/>
  <c r="K7712" i="9"/>
  <c r="K7711" i="9"/>
  <c r="K7710" i="9"/>
  <c r="K7709" i="9"/>
  <c r="K7708" i="9"/>
  <c r="K7707" i="9"/>
  <c r="K7706" i="9"/>
  <c r="K7705" i="9"/>
  <c r="K7704" i="9"/>
  <c r="K7703" i="9"/>
  <c r="K7702" i="9"/>
  <c r="K7701" i="9"/>
  <c r="K7700" i="9"/>
  <c r="K7699" i="9"/>
  <c r="K7698" i="9"/>
  <c r="K7697" i="9"/>
  <c r="K7696" i="9"/>
  <c r="K7695" i="9"/>
  <c r="K7694" i="9"/>
  <c r="K7693" i="9"/>
  <c r="K7692" i="9"/>
  <c r="K7691" i="9"/>
  <c r="K7690" i="9"/>
  <c r="K7689" i="9"/>
  <c r="K7688" i="9"/>
  <c r="K7687" i="9"/>
  <c r="K7686" i="9"/>
  <c r="K7685" i="9"/>
  <c r="K7684" i="9"/>
  <c r="K7683" i="9"/>
  <c r="K7682" i="9"/>
  <c r="K7681" i="9"/>
  <c r="K7680" i="9"/>
  <c r="K7679" i="9"/>
  <c r="K7678" i="9"/>
  <c r="K7677" i="9"/>
  <c r="K7676" i="9"/>
  <c r="K7675" i="9"/>
  <c r="K7674" i="9"/>
  <c r="K7673" i="9"/>
  <c r="K7672" i="9"/>
  <c r="K7671" i="9"/>
  <c r="K7670" i="9"/>
  <c r="K7669" i="9"/>
  <c r="K7668" i="9"/>
  <c r="K7667" i="9"/>
  <c r="K7666" i="9"/>
  <c r="K7665" i="9"/>
  <c r="K7664" i="9"/>
  <c r="K7663" i="9"/>
  <c r="K7662" i="9"/>
  <c r="K7661" i="9"/>
  <c r="K7660" i="9"/>
  <c r="K7659" i="9"/>
  <c r="K7658" i="9"/>
  <c r="K7657" i="9"/>
  <c r="K7656" i="9"/>
  <c r="K7655" i="9"/>
  <c r="K7654" i="9"/>
  <c r="K7653" i="9"/>
  <c r="K7652" i="9"/>
  <c r="K7651" i="9"/>
  <c r="K7650" i="9"/>
  <c r="K7649" i="9"/>
  <c r="K7648" i="9"/>
  <c r="K7647" i="9"/>
  <c r="K7646" i="9"/>
  <c r="K7645" i="9"/>
  <c r="K7644" i="9"/>
  <c r="K7643" i="9"/>
  <c r="K7642" i="9"/>
  <c r="K7641" i="9"/>
  <c r="K7640" i="9"/>
  <c r="K7639" i="9"/>
  <c r="K7638" i="9"/>
  <c r="K7637" i="9"/>
  <c r="K7636" i="9"/>
  <c r="K7635" i="9"/>
  <c r="K7634" i="9"/>
  <c r="K7633" i="9"/>
  <c r="K7632" i="9"/>
  <c r="K7631" i="9"/>
  <c r="K7630" i="9"/>
  <c r="K7629" i="9"/>
  <c r="K7628" i="9"/>
  <c r="K7627" i="9"/>
  <c r="K7626" i="9"/>
  <c r="K7625" i="9"/>
  <c r="K7624" i="9"/>
  <c r="K7623" i="9"/>
  <c r="K7622" i="9"/>
  <c r="K7621" i="9"/>
  <c r="K7620" i="9"/>
  <c r="K7619" i="9"/>
  <c r="K7618" i="9"/>
  <c r="K7617" i="9"/>
  <c r="K7616" i="9"/>
  <c r="K7615" i="9"/>
  <c r="K7614" i="9"/>
  <c r="K7613" i="9"/>
  <c r="K7612" i="9"/>
  <c r="K7611" i="9"/>
  <c r="K7610" i="9"/>
  <c r="K7609" i="9"/>
  <c r="K7608" i="9"/>
  <c r="K7607" i="9"/>
  <c r="K7606" i="9"/>
  <c r="K7605" i="9"/>
  <c r="K7604" i="9"/>
  <c r="K7603" i="9"/>
  <c r="K7602" i="9"/>
  <c r="K7601" i="9"/>
  <c r="K7600" i="9"/>
  <c r="K7599" i="9"/>
  <c r="K7598" i="9"/>
  <c r="K7597" i="9"/>
  <c r="K7596" i="9"/>
  <c r="K7595" i="9"/>
  <c r="K7594" i="9"/>
  <c r="K7593" i="9"/>
  <c r="K7592" i="9"/>
  <c r="K7591" i="9"/>
  <c r="K7590" i="9"/>
  <c r="K7589" i="9"/>
  <c r="K7588" i="9"/>
  <c r="K7587" i="9"/>
  <c r="K7586" i="9"/>
  <c r="K7585" i="9"/>
  <c r="K7584" i="9"/>
  <c r="K7583" i="9"/>
  <c r="K7582" i="9"/>
  <c r="K7581" i="9"/>
  <c r="K7580" i="9"/>
  <c r="K7579" i="9"/>
  <c r="K7578" i="9"/>
  <c r="K7577" i="9"/>
  <c r="K7576" i="9"/>
  <c r="K7575" i="9"/>
  <c r="K7574" i="9"/>
  <c r="K7573" i="9"/>
  <c r="K7572" i="9"/>
  <c r="K7571" i="9"/>
  <c r="K7570" i="9"/>
  <c r="K7569" i="9"/>
  <c r="K7568" i="9"/>
  <c r="K7567" i="9"/>
  <c r="K7566" i="9"/>
  <c r="K7565" i="9"/>
  <c r="K7564" i="9"/>
  <c r="K7563" i="9"/>
  <c r="K7562" i="9"/>
  <c r="K7561" i="9"/>
  <c r="K7560" i="9"/>
  <c r="K7559" i="9"/>
  <c r="K7558" i="9"/>
  <c r="K7557" i="9"/>
  <c r="K7556" i="9"/>
  <c r="K7555" i="9"/>
  <c r="K7554" i="9"/>
  <c r="K7553" i="9"/>
  <c r="K7552" i="9"/>
  <c r="K7551" i="9"/>
  <c r="K7550" i="9"/>
  <c r="K7549" i="9"/>
  <c r="K7548" i="9"/>
  <c r="K7547" i="9"/>
  <c r="K7546" i="9"/>
  <c r="K7545" i="9"/>
  <c r="K7544" i="9"/>
  <c r="K7543" i="9"/>
  <c r="K7542" i="9"/>
  <c r="K7541" i="9"/>
  <c r="K7540" i="9"/>
  <c r="K7539" i="9"/>
  <c r="K7538" i="9"/>
  <c r="K7537" i="9"/>
  <c r="K7536" i="9"/>
  <c r="K7535" i="9"/>
  <c r="K7534" i="9"/>
  <c r="K7533" i="9"/>
  <c r="K7532" i="9"/>
  <c r="K7531" i="9"/>
  <c r="K7530" i="9"/>
  <c r="K7529" i="9"/>
  <c r="K7528" i="9"/>
  <c r="K7527" i="9"/>
  <c r="K7526" i="9"/>
  <c r="K7525" i="9"/>
  <c r="K7524" i="9"/>
  <c r="K7523" i="9"/>
  <c r="K7522" i="9"/>
  <c r="K7521" i="9"/>
  <c r="K7520" i="9"/>
  <c r="K7519" i="9"/>
  <c r="K7518" i="9"/>
  <c r="K7517" i="9"/>
  <c r="K7516" i="9"/>
  <c r="K7515" i="9"/>
  <c r="K7514" i="9"/>
  <c r="K7513" i="9"/>
  <c r="K7512" i="9"/>
  <c r="K7511" i="9"/>
  <c r="K7510" i="9"/>
  <c r="K7509" i="9"/>
  <c r="K7508" i="9"/>
  <c r="K7507" i="9"/>
  <c r="K7506" i="9"/>
  <c r="K7505" i="9"/>
  <c r="K7504" i="9"/>
  <c r="K7503" i="9"/>
  <c r="K7502" i="9"/>
  <c r="K7501" i="9"/>
  <c r="K7500" i="9"/>
  <c r="K7499" i="9"/>
  <c r="K7498" i="9"/>
  <c r="K7497" i="9"/>
  <c r="K7496" i="9"/>
  <c r="K7495" i="9"/>
  <c r="K7494" i="9"/>
  <c r="K7493" i="9"/>
  <c r="K7492" i="9"/>
  <c r="K7491" i="9"/>
  <c r="K7490" i="9"/>
  <c r="K7489" i="9"/>
  <c r="K7488" i="9"/>
  <c r="K7487" i="9"/>
  <c r="K7486" i="9"/>
  <c r="K7485" i="9"/>
  <c r="K7484" i="9"/>
  <c r="K7483" i="9"/>
  <c r="K7482" i="9"/>
  <c r="K7481" i="9"/>
  <c r="K7480" i="9"/>
  <c r="K7479" i="9"/>
  <c r="K7478" i="9"/>
  <c r="K7477" i="9"/>
  <c r="K7476" i="9"/>
  <c r="K7475" i="9"/>
  <c r="K7474" i="9"/>
  <c r="K7473" i="9"/>
  <c r="K7472" i="9"/>
  <c r="K7471" i="9"/>
  <c r="K7470" i="9"/>
  <c r="K7469" i="9"/>
  <c r="K7468" i="9"/>
  <c r="K7467" i="9"/>
  <c r="K7466" i="9"/>
  <c r="K7465" i="9"/>
  <c r="K7464" i="9"/>
  <c r="K7463" i="9"/>
  <c r="K7462" i="9"/>
  <c r="K7461" i="9"/>
  <c r="K7460" i="9"/>
  <c r="K7459" i="9"/>
  <c r="K7458" i="9"/>
  <c r="K7457" i="9"/>
  <c r="K7456" i="9"/>
  <c r="K7455" i="9"/>
  <c r="K7454" i="9"/>
  <c r="K7453" i="9"/>
  <c r="K7452" i="9"/>
  <c r="K7451" i="9"/>
  <c r="K7450" i="9"/>
  <c r="K7449" i="9"/>
  <c r="K7448" i="9"/>
  <c r="K7447" i="9"/>
  <c r="K7446" i="9"/>
  <c r="K7445" i="9"/>
  <c r="K7444" i="9"/>
  <c r="K7443" i="9"/>
  <c r="K7442" i="9"/>
  <c r="K7441" i="9"/>
  <c r="K7440" i="9"/>
  <c r="K7439" i="9"/>
  <c r="K7438" i="9"/>
  <c r="K7437" i="9"/>
  <c r="K7436" i="9"/>
  <c r="K7435" i="9"/>
  <c r="K7434" i="9"/>
  <c r="K7433" i="9"/>
  <c r="K7432" i="9"/>
  <c r="K7431" i="9"/>
  <c r="K7430" i="9"/>
  <c r="K7429" i="9"/>
  <c r="K7428" i="9"/>
  <c r="K7427" i="9"/>
  <c r="K7426" i="9"/>
  <c r="K7425" i="9"/>
  <c r="K7424" i="9"/>
  <c r="K7423" i="9"/>
  <c r="K7422" i="9"/>
  <c r="K7421" i="9"/>
  <c r="K7420" i="9"/>
  <c r="K7419" i="9"/>
  <c r="K7418" i="9"/>
  <c r="K7417" i="9"/>
  <c r="K7416" i="9"/>
  <c r="K7415" i="9"/>
  <c r="K7414" i="9"/>
  <c r="K7413" i="9"/>
  <c r="K7412" i="9"/>
  <c r="K7411" i="9"/>
  <c r="K7410" i="9"/>
  <c r="K7409" i="9"/>
  <c r="K7408" i="9"/>
  <c r="K7407" i="9"/>
  <c r="K7406" i="9"/>
  <c r="K7405" i="9"/>
  <c r="K7404" i="9"/>
  <c r="K7403" i="9"/>
  <c r="K7402" i="9"/>
  <c r="K7401" i="9"/>
  <c r="K7400" i="9"/>
  <c r="K7399" i="9"/>
  <c r="K7398" i="9"/>
  <c r="K7397" i="9"/>
  <c r="K7396" i="9"/>
  <c r="K7395" i="9"/>
  <c r="K7394" i="9"/>
  <c r="K7393" i="9"/>
  <c r="K7392" i="9"/>
  <c r="K7391" i="9"/>
  <c r="K7390" i="9"/>
  <c r="K7389" i="9"/>
  <c r="K7388" i="9"/>
  <c r="K7387" i="9"/>
  <c r="K7386" i="9"/>
  <c r="K7385" i="9"/>
  <c r="K7384" i="9"/>
  <c r="K7383" i="9"/>
  <c r="K7382" i="9"/>
  <c r="K7381" i="9"/>
  <c r="K7380" i="9"/>
  <c r="K7379" i="9"/>
  <c r="K7378" i="9"/>
  <c r="K7377" i="9"/>
  <c r="K7376" i="9"/>
  <c r="K7375" i="9"/>
  <c r="K7374" i="9"/>
  <c r="K7373" i="9"/>
  <c r="K7372" i="9"/>
  <c r="K7371" i="9"/>
  <c r="K7370" i="9"/>
  <c r="K7369" i="9"/>
  <c r="K7368" i="9"/>
  <c r="K7367" i="9"/>
  <c r="K7366" i="9"/>
  <c r="K7365" i="9"/>
  <c r="K7364" i="9"/>
  <c r="K7363" i="9"/>
  <c r="K7362" i="9"/>
  <c r="K7361" i="9"/>
  <c r="K7360" i="9"/>
  <c r="K7359" i="9"/>
  <c r="K7358" i="9"/>
  <c r="K7357" i="9"/>
  <c r="K7356" i="9"/>
  <c r="K7355" i="9"/>
  <c r="K7354" i="9"/>
  <c r="K7353" i="9"/>
  <c r="K7352" i="9"/>
  <c r="K7351" i="9"/>
  <c r="K7350" i="9"/>
  <c r="K7349" i="9"/>
  <c r="K7348" i="9"/>
  <c r="K7347" i="9"/>
  <c r="K7346" i="9"/>
  <c r="K7345" i="9"/>
  <c r="K7344" i="9"/>
  <c r="K7343" i="9"/>
  <c r="K7342" i="9"/>
  <c r="K7341" i="9"/>
  <c r="K7340" i="9"/>
  <c r="K7339" i="9"/>
  <c r="K7338" i="9"/>
  <c r="K7337" i="9"/>
  <c r="K7336" i="9"/>
  <c r="K7335" i="9"/>
  <c r="K7334" i="9"/>
  <c r="K7333" i="9"/>
  <c r="K7332" i="9"/>
  <c r="K7331" i="9"/>
  <c r="K7330" i="9"/>
  <c r="K7329" i="9"/>
  <c r="K7328" i="9"/>
  <c r="K7327" i="9"/>
  <c r="K7326" i="9"/>
  <c r="K7325" i="9"/>
  <c r="K7324" i="9"/>
  <c r="K7323" i="9"/>
  <c r="K7322" i="9"/>
  <c r="K7321" i="9"/>
  <c r="K7320" i="9"/>
  <c r="K7319" i="9"/>
  <c r="K7318" i="9"/>
  <c r="K7317" i="9"/>
  <c r="K7316" i="9"/>
  <c r="K7315" i="9"/>
  <c r="K7314" i="9"/>
  <c r="K7313" i="9"/>
  <c r="K7312" i="9"/>
  <c r="K7311" i="9"/>
  <c r="K7310" i="9"/>
  <c r="K7309" i="9"/>
  <c r="K7308" i="9"/>
  <c r="K7307" i="9"/>
  <c r="K7306" i="9"/>
  <c r="K7305" i="9"/>
  <c r="K7304" i="9"/>
  <c r="K7303" i="9"/>
  <c r="K7302" i="9"/>
  <c r="K7301" i="9"/>
  <c r="K7300" i="9"/>
  <c r="K7299" i="9"/>
  <c r="K7298" i="9"/>
  <c r="K7297" i="9"/>
  <c r="K7296" i="9"/>
  <c r="K7295" i="9"/>
  <c r="K7294" i="9"/>
  <c r="K7293" i="9"/>
  <c r="K7292" i="9"/>
  <c r="K7291" i="9"/>
  <c r="K7290" i="9"/>
  <c r="K7289" i="9"/>
  <c r="K7288" i="9"/>
  <c r="K7287" i="9"/>
  <c r="K7286" i="9"/>
  <c r="K7285" i="9"/>
  <c r="K7284" i="9"/>
  <c r="K7283" i="9"/>
  <c r="K7282" i="9"/>
  <c r="K7281" i="9"/>
  <c r="K7280" i="9"/>
  <c r="K7279" i="9"/>
  <c r="K7278" i="9"/>
  <c r="K7277" i="9"/>
  <c r="K7276" i="9"/>
  <c r="K7275" i="9"/>
  <c r="K7274" i="9"/>
  <c r="K7273" i="9"/>
  <c r="K7272" i="9"/>
  <c r="K7271" i="9"/>
  <c r="K7270" i="9"/>
  <c r="K7269" i="9"/>
  <c r="K7268" i="9"/>
  <c r="K7267" i="9"/>
  <c r="K7266" i="9"/>
  <c r="K7265" i="9"/>
  <c r="K7264" i="9"/>
  <c r="K7263" i="9"/>
  <c r="K7262" i="9"/>
  <c r="K7261" i="9"/>
  <c r="K7260" i="9"/>
  <c r="K7259" i="9"/>
  <c r="K7258" i="9"/>
  <c r="K7257" i="9"/>
  <c r="K7256" i="9"/>
  <c r="K7255" i="9"/>
  <c r="K7254" i="9"/>
  <c r="K7253" i="9"/>
  <c r="K7252" i="9"/>
  <c r="K7251" i="9"/>
  <c r="K7250" i="9"/>
  <c r="K7249" i="9"/>
  <c r="K7248" i="9"/>
  <c r="K7247" i="9"/>
  <c r="K7246" i="9"/>
  <c r="K7245" i="9"/>
  <c r="K7244" i="9"/>
  <c r="K7243" i="9"/>
  <c r="K7242" i="9"/>
  <c r="K7241" i="9"/>
  <c r="K7240" i="9"/>
  <c r="K7239" i="9"/>
  <c r="K7238" i="9"/>
  <c r="K7237" i="9"/>
  <c r="K7236" i="9"/>
  <c r="K7235" i="9"/>
  <c r="K7234" i="9"/>
  <c r="K7233" i="9"/>
  <c r="K7232" i="9"/>
  <c r="K7231" i="9"/>
  <c r="K7230" i="9"/>
  <c r="K7229" i="9"/>
  <c r="K7228" i="9"/>
  <c r="K7227" i="9"/>
  <c r="K7226" i="9"/>
  <c r="K7225" i="9"/>
  <c r="K7224" i="9"/>
  <c r="K7223" i="9"/>
  <c r="K7222" i="9"/>
  <c r="K7221" i="9"/>
  <c r="K7220" i="9"/>
  <c r="K7219" i="9"/>
  <c r="K7218" i="9"/>
  <c r="K7217" i="9"/>
  <c r="K7216" i="9"/>
  <c r="K7215" i="9"/>
  <c r="K7214" i="9"/>
  <c r="K7213" i="9"/>
  <c r="K7212" i="9"/>
  <c r="K7211" i="9"/>
  <c r="K7210" i="9"/>
  <c r="K7209" i="9"/>
  <c r="K7208" i="9"/>
  <c r="K7207" i="9"/>
  <c r="K7206" i="9"/>
  <c r="K7205" i="9"/>
  <c r="K7204" i="9"/>
  <c r="K7203" i="9"/>
  <c r="K7202" i="9"/>
  <c r="K7201" i="9"/>
  <c r="K7200" i="9"/>
  <c r="K7199" i="9"/>
  <c r="K7198" i="9"/>
  <c r="K7197" i="9"/>
  <c r="K7196" i="9"/>
  <c r="K7195" i="9"/>
  <c r="K7194" i="9"/>
  <c r="K7193" i="9"/>
  <c r="K7192" i="9"/>
  <c r="K7191" i="9"/>
  <c r="K7190" i="9"/>
  <c r="K7189" i="9"/>
  <c r="K7188" i="9"/>
  <c r="K7187" i="9"/>
  <c r="K7186" i="9"/>
  <c r="K7185" i="9"/>
  <c r="K7184" i="9"/>
  <c r="K7183" i="9"/>
  <c r="K7182" i="9"/>
  <c r="K7181" i="9"/>
  <c r="K7180" i="9"/>
  <c r="K7179" i="9"/>
  <c r="K7178" i="9"/>
  <c r="K7177" i="9"/>
  <c r="K7176" i="9"/>
  <c r="K7175" i="9"/>
  <c r="K7174" i="9"/>
  <c r="K7173" i="9"/>
  <c r="K7172" i="9"/>
  <c r="K7171" i="9"/>
  <c r="K7170" i="9"/>
  <c r="K7169" i="9"/>
  <c r="K7168" i="9"/>
  <c r="K7167" i="9"/>
  <c r="K7166" i="9"/>
  <c r="K7165" i="9"/>
  <c r="K7164" i="9"/>
  <c r="K7163" i="9"/>
  <c r="K7162" i="9"/>
  <c r="K7161" i="9"/>
  <c r="K7160" i="9"/>
  <c r="K7159" i="9"/>
  <c r="K7158" i="9"/>
  <c r="K7157" i="9"/>
  <c r="K7156" i="9"/>
  <c r="K7155" i="9"/>
  <c r="K7154" i="9"/>
  <c r="K7153" i="9"/>
  <c r="K7152" i="9"/>
  <c r="K7151" i="9"/>
  <c r="K7150" i="9"/>
  <c r="K7149" i="9"/>
  <c r="K7148" i="9"/>
  <c r="K7147" i="9"/>
  <c r="K7146" i="9"/>
  <c r="K7145" i="9"/>
  <c r="K7144" i="9"/>
  <c r="K7143" i="9"/>
  <c r="K7142" i="9"/>
  <c r="K7141" i="9"/>
  <c r="K7140" i="9"/>
  <c r="K7139" i="9"/>
  <c r="K7138" i="9"/>
  <c r="K7137" i="9"/>
  <c r="K7136" i="9"/>
  <c r="K7135" i="9"/>
  <c r="K7134" i="9"/>
  <c r="K7133" i="9"/>
  <c r="K7132" i="9"/>
  <c r="K7131" i="9"/>
  <c r="K7130" i="9"/>
  <c r="K7129" i="9"/>
  <c r="K7128" i="9"/>
  <c r="K7127" i="9"/>
  <c r="K7126" i="9"/>
  <c r="K7125" i="9"/>
  <c r="K7124" i="9"/>
  <c r="K7123" i="9"/>
  <c r="K7122" i="9"/>
  <c r="K7121" i="9"/>
  <c r="K7120" i="9"/>
  <c r="K7119" i="9"/>
  <c r="K7118" i="9"/>
  <c r="K7117" i="9"/>
  <c r="K7116" i="9"/>
  <c r="K7115" i="9"/>
  <c r="K7114" i="9"/>
  <c r="K7113" i="9"/>
  <c r="K7112" i="9"/>
  <c r="K7111" i="9"/>
  <c r="K7110" i="9"/>
  <c r="K7109" i="9"/>
  <c r="K7108" i="9"/>
  <c r="K7107" i="9"/>
  <c r="K7106" i="9"/>
  <c r="K7105" i="9"/>
  <c r="K7104" i="9"/>
  <c r="K7103" i="9"/>
  <c r="K7102" i="9"/>
  <c r="K7101" i="9"/>
  <c r="K7100" i="9"/>
  <c r="K7099" i="9"/>
  <c r="K7098" i="9"/>
  <c r="K7097" i="9"/>
  <c r="K7096" i="9"/>
  <c r="K7095" i="9"/>
  <c r="K7094" i="9"/>
  <c r="K7093" i="9"/>
  <c r="K7092" i="9"/>
  <c r="K7091" i="9"/>
  <c r="K7090" i="9"/>
  <c r="K7089" i="9"/>
  <c r="K7088" i="9"/>
  <c r="K7087" i="9"/>
  <c r="K7086" i="9"/>
  <c r="K7085" i="9"/>
  <c r="K7084" i="9"/>
  <c r="K7083" i="9"/>
  <c r="K7082" i="9"/>
  <c r="K7081" i="9"/>
  <c r="K7080" i="9"/>
  <c r="K7079" i="9"/>
  <c r="K7078" i="9"/>
  <c r="K7077" i="9"/>
  <c r="K7076" i="9"/>
  <c r="K7075" i="9"/>
  <c r="K7074" i="9"/>
  <c r="K7073" i="9"/>
  <c r="K7072" i="9"/>
  <c r="K7071" i="9"/>
  <c r="K7070" i="9"/>
  <c r="K7069" i="9"/>
  <c r="K7068" i="9"/>
  <c r="K7067" i="9"/>
  <c r="K7066" i="9"/>
  <c r="K7065" i="9"/>
  <c r="K7064" i="9"/>
  <c r="K7063" i="9"/>
  <c r="K7062" i="9"/>
  <c r="K7061" i="9"/>
  <c r="K7060" i="9"/>
  <c r="K7059" i="9"/>
  <c r="K7058" i="9"/>
  <c r="K7057" i="9"/>
  <c r="K7056" i="9"/>
  <c r="K7055" i="9"/>
  <c r="K7054" i="9"/>
  <c r="K7053" i="9"/>
  <c r="K7052" i="9"/>
  <c r="K7051" i="9"/>
  <c r="K7050" i="9"/>
  <c r="K7049" i="9"/>
  <c r="K7048" i="9"/>
  <c r="K7047" i="9"/>
  <c r="K7046" i="9"/>
  <c r="K7045" i="9"/>
  <c r="K7044" i="9"/>
  <c r="K7043" i="9"/>
  <c r="K7042" i="9"/>
  <c r="K7041" i="9"/>
  <c r="K7040" i="9"/>
  <c r="K7039" i="9"/>
  <c r="K7038" i="9"/>
  <c r="K7037" i="9"/>
  <c r="K7036" i="9"/>
  <c r="K7035" i="9"/>
  <c r="K7034" i="9"/>
  <c r="K7033" i="9"/>
  <c r="K7032" i="9"/>
  <c r="K7031" i="9"/>
  <c r="K7030" i="9"/>
  <c r="K7029" i="9"/>
  <c r="K7028" i="9"/>
  <c r="K7027" i="9"/>
  <c r="K7026" i="9"/>
  <c r="K7025" i="9"/>
  <c r="K7024" i="9"/>
  <c r="K7023" i="9"/>
  <c r="K7022" i="9"/>
  <c r="K7021" i="9"/>
  <c r="K7020" i="9"/>
  <c r="K7019" i="9"/>
  <c r="K7018" i="9"/>
  <c r="K7017" i="9"/>
  <c r="K7016" i="9"/>
  <c r="K7015" i="9"/>
  <c r="K7014" i="9"/>
  <c r="K7013" i="9"/>
  <c r="K7012" i="9"/>
  <c r="K7011" i="9"/>
  <c r="K7010" i="9"/>
  <c r="K7009" i="9"/>
  <c r="K7008" i="9"/>
  <c r="K7007" i="9"/>
  <c r="K7006" i="9"/>
  <c r="K7005" i="9"/>
  <c r="K7004" i="9"/>
  <c r="K7003" i="9"/>
  <c r="K7002" i="9"/>
  <c r="K7001" i="9"/>
  <c r="K7000" i="9"/>
  <c r="K6999" i="9"/>
  <c r="K6998" i="9"/>
  <c r="K6997" i="9"/>
  <c r="K6996" i="9"/>
  <c r="K6995" i="9"/>
  <c r="K6994" i="9"/>
  <c r="K6993" i="9"/>
  <c r="K6992" i="9"/>
  <c r="K6991" i="9"/>
  <c r="K6990" i="9"/>
  <c r="K6989" i="9"/>
  <c r="K6988" i="9"/>
  <c r="K6987" i="9"/>
  <c r="K6986" i="9"/>
  <c r="K6985" i="9"/>
  <c r="K6984" i="9"/>
  <c r="K6983" i="9"/>
  <c r="K6982" i="9"/>
  <c r="K6981" i="9"/>
  <c r="K6980" i="9"/>
  <c r="K6979" i="9"/>
  <c r="K6978" i="9"/>
  <c r="K6977" i="9"/>
  <c r="K6976" i="9"/>
  <c r="K6975" i="9"/>
  <c r="K6974" i="9"/>
  <c r="K6973" i="9"/>
  <c r="K6972" i="9"/>
  <c r="K6971" i="9"/>
  <c r="K6970" i="9"/>
  <c r="K6969" i="9"/>
  <c r="K6968" i="9"/>
  <c r="K6967" i="9"/>
  <c r="K6966" i="9"/>
  <c r="K6965" i="9"/>
  <c r="K6964" i="9"/>
  <c r="K6963" i="9"/>
  <c r="K6962" i="9"/>
  <c r="K6961" i="9"/>
  <c r="K6960" i="9"/>
  <c r="K6959" i="9"/>
  <c r="K6958" i="9"/>
  <c r="K6957" i="9"/>
  <c r="K6956" i="9"/>
  <c r="K6955" i="9"/>
  <c r="K6954" i="9"/>
  <c r="K6953" i="9"/>
  <c r="K6952" i="9"/>
  <c r="K6951" i="9"/>
  <c r="K6950" i="9"/>
  <c r="K6949" i="9"/>
  <c r="K6948" i="9"/>
  <c r="K6947" i="9"/>
  <c r="K6946" i="9"/>
  <c r="K6945" i="9"/>
  <c r="K6944" i="9"/>
  <c r="K6943" i="9"/>
  <c r="K6942" i="9"/>
  <c r="K6941" i="9"/>
  <c r="K6940" i="9"/>
  <c r="K6939" i="9"/>
  <c r="K6938" i="9"/>
  <c r="K6937" i="9"/>
  <c r="K6936" i="9"/>
  <c r="K6935" i="9"/>
  <c r="K6934" i="9"/>
  <c r="K6933" i="9"/>
  <c r="K6932" i="9"/>
  <c r="K6931" i="9"/>
  <c r="K6930" i="9"/>
  <c r="K6929" i="9"/>
  <c r="K6928" i="9"/>
  <c r="K6927" i="9"/>
  <c r="K6926" i="9"/>
  <c r="K6925" i="9"/>
  <c r="K6924" i="9"/>
  <c r="K6923" i="9"/>
  <c r="K6922" i="9"/>
  <c r="K6921" i="9"/>
  <c r="K6920" i="9"/>
  <c r="K6919" i="9"/>
  <c r="K6918" i="9"/>
  <c r="K6917" i="9"/>
  <c r="K6916" i="9"/>
  <c r="K6915" i="9"/>
  <c r="K6914" i="9"/>
  <c r="K6913" i="9"/>
  <c r="K6912" i="9"/>
  <c r="K6911" i="9"/>
  <c r="K6910" i="9"/>
  <c r="K6909" i="9"/>
  <c r="K6908" i="9"/>
  <c r="K6907" i="9"/>
  <c r="K6906" i="9"/>
  <c r="K6905" i="9"/>
  <c r="K6904" i="9"/>
  <c r="K6903" i="9"/>
  <c r="K6902" i="9"/>
  <c r="K6901" i="9"/>
  <c r="K6900" i="9"/>
  <c r="K6899" i="9"/>
  <c r="K6898" i="9"/>
  <c r="K6897" i="9"/>
  <c r="K6896" i="9"/>
  <c r="K6895" i="9"/>
  <c r="K6894" i="9"/>
  <c r="K6893" i="9"/>
  <c r="K6892" i="9"/>
  <c r="K6891" i="9"/>
  <c r="K6890" i="9"/>
  <c r="K6889" i="9"/>
  <c r="K6888" i="9"/>
  <c r="K6887" i="9"/>
  <c r="K6886" i="9"/>
  <c r="K6885" i="9"/>
  <c r="K6884" i="9"/>
  <c r="K6883" i="9"/>
  <c r="K6882" i="9"/>
  <c r="K6881" i="9"/>
  <c r="K6880" i="9"/>
  <c r="K6879" i="9"/>
  <c r="K6878" i="9"/>
  <c r="K6877" i="9"/>
  <c r="K6876" i="9"/>
  <c r="K6875" i="9"/>
  <c r="K6874" i="9"/>
  <c r="K6873" i="9"/>
  <c r="K6872" i="9"/>
  <c r="K6871" i="9"/>
  <c r="K6870" i="9"/>
  <c r="K6869" i="9"/>
  <c r="K6868" i="9"/>
  <c r="K6867" i="9"/>
  <c r="K6866" i="9"/>
  <c r="K6865" i="9"/>
  <c r="K6864" i="9"/>
  <c r="K6863" i="9"/>
  <c r="K6862" i="9"/>
  <c r="K6861" i="9"/>
  <c r="K6860" i="9"/>
  <c r="K6859" i="9"/>
  <c r="K6858" i="9"/>
  <c r="K6857" i="9"/>
  <c r="K6856" i="9"/>
  <c r="K6855" i="9"/>
  <c r="K6854" i="9"/>
  <c r="K6853" i="9"/>
  <c r="K6852" i="9"/>
  <c r="K6851" i="9"/>
  <c r="K6850" i="9"/>
  <c r="K6849" i="9"/>
  <c r="K6848" i="9"/>
  <c r="K6847" i="9"/>
  <c r="K6846" i="9"/>
  <c r="K6845" i="9"/>
  <c r="K6844" i="9"/>
  <c r="K6843" i="9"/>
  <c r="K6842" i="9"/>
  <c r="K6841" i="9"/>
  <c r="K6840" i="9"/>
  <c r="K6839" i="9"/>
  <c r="K6838" i="9"/>
  <c r="K6837" i="9"/>
  <c r="K6836" i="9"/>
  <c r="K6835" i="9"/>
  <c r="K6834" i="9"/>
  <c r="K6833" i="9"/>
  <c r="K6832" i="9"/>
  <c r="K6831" i="9"/>
  <c r="K6830" i="9"/>
  <c r="K6829" i="9"/>
  <c r="K6828" i="9"/>
  <c r="K6827" i="9"/>
  <c r="K6826" i="9"/>
  <c r="K6825" i="9"/>
  <c r="K6824" i="9"/>
  <c r="K6823" i="9"/>
  <c r="K6822" i="9"/>
  <c r="K6821" i="9"/>
  <c r="K6820" i="9"/>
  <c r="K6819" i="9"/>
  <c r="K6818" i="9"/>
  <c r="K6817" i="9"/>
  <c r="K6816" i="9"/>
  <c r="K6815" i="9"/>
  <c r="K6814" i="9"/>
  <c r="K6813" i="9"/>
  <c r="K6812" i="9"/>
  <c r="K6811" i="9"/>
  <c r="K6810" i="9"/>
  <c r="K6809" i="9"/>
  <c r="K6808" i="9"/>
  <c r="K6807" i="9"/>
  <c r="K6806" i="9"/>
  <c r="K6805" i="9"/>
  <c r="K6804" i="9"/>
  <c r="K6803" i="9"/>
  <c r="K6802" i="9"/>
  <c r="K6801" i="9"/>
  <c r="K6800" i="9"/>
  <c r="K6799" i="9"/>
  <c r="K6798" i="9"/>
  <c r="K6797" i="9"/>
  <c r="K6796" i="9"/>
  <c r="K6795" i="9"/>
  <c r="K6794" i="9"/>
  <c r="K6793" i="9"/>
  <c r="K6792" i="9"/>
  <c r="K6791" i="9"/>
  <c r="K6790" i="9"/>
  <c r="K6789" i="9"/>
  <c r="K6788" i="9"/>
  <c r="K6787" i="9"/>
  <c r="K6786" i="9"/>
  <c r="K6785" i="9"/>
  <c r="K6784" i="9"/>
  <c r="K6783" i="9"/>
  <c r="K6782" i="9"/>
  <c r="K6781" i="9"/>
  <c r="K6780" i="9"/>
  <c r="K6779" i="9"/>
  <c r="K6778" i="9"/>
  <c r="K6777" i="9"/>
  <c r="K6776" i="9"/>
  <c r="K6775" i="9"/>
  <c r="K6774" i="9"/>
  <c r="K6773" i="9"/>
  <c r="K6772" i="9"/>
  <c r="K6771" i="9"/>
  <c r="K6770" i="9"/>
  <c r="K6769" i="9"/>
  <c r="K6768" i="9"/>
  <c r="K6767" i="9"/>
  <c r="K6766" i="9"/>
  <c r="K6765" i="9"/>
  <c r="K6764" i="9"/>
  <c r="K6763" i="9"/>
  <c r="K6762" i="9"/>
  <c r="K6761" i="9"/>
  <c r="K6760" i="9"/>
  <c r="K6759" i="9"/>
  <c r="K6758" i="9"/>
  <c r="K6757" i="9"/>
  <c r="K6756" i="9"/>
  <c r="K6755" i="9"/>
  <c r="K6754" i="9"/>
  <c r="K6753" i="9"/>
  <c r="K6752" i="9"/>
  <c r="K6751" i="9"/>
  <c r="K6750" i="9"/>
  <c r="K6749" i="9"/>
  <c r="K6748" i="9"/>
  <c r="K6747" i="9"/>
  <c r="K6746" i="9"/>
  <c r="K6745" i="9"/>
  <c r="K6744" i="9"/>
  <c r="K6743" i="9"/>
  <c r="K6742" i="9"/>
  <c r="K6741" i="9"/>
  <c r="K6740" i="9"/>
  <c r="K6739" i="9"/>
  <c r="K6738" i="9"/>
  <c r="K6737" i="9"/>
  <c r="K6736" i="9"/>
  <c r="K6735" i="9"/>
  <c r="K6734" i="9"/>
  <c r="K6733" i="9"/>
  <c r="K6732" i="9"/>
  <c r="K6731" i="9"/>
  <c r="K6730" i="9"/>
  <c r="K6729" i="9"/>
  <c r="K6728" i="9"/>
  <c r="K6727" i="9"/>
  <c r="K6726" i="9"/>
  <c r="K6725" i="9"/>
  <c r="K6724" i="9"/>
  <c r="K6723" i="9"/>
  <c r="K6722" i="9"/>
  <c r="K6721" i="9"/>
  <c r="K6720" i="9"/>
  <c r="K6719" i="9"/>
  <c r="K6718" i="9"/>
  <c r="K6717" i="9"/>
  <c r="K6716" i="9"/>
  <c r="K6715" i="9"/>
  <c r="K6714" i="9"/>
  <c r="K6713" i="9"/>
  <c r="K6712" i="9"/>
  <c r="K6711" i="9"/>
  <c r="K6710" i="9"/>
  <c r="K6709" i="9"/>
  <c r="K6708" i="9"/>
  <c r="K6707" i="9"/>
  <c r="K6706" i="9"/>
  <c r="K6705" i="9"/>
  <c r="K6704" i="9"/>
  <c r="K6703" i="9"/>
  <c r="K6702" i="9"/>
  <c r="K6701" i="9"/>
  <c r="K6700" i="9"/>
  <c r="K6699" i="9"/>
  <c r="K6698" i="9"/>
  <c r="K6697" i="9"/>
  <c r="K6696" i="9"/>
  <c r="K6695" i="9"/>
  <c r="K6694" i="9"/>
  <c r="K6693" i="9"/>
  <c r="K6692" i="9"/>
  <c r="K6691" i="9"/>
  <c r="K6690" i="9"/>
  <c r="K6689" i="9"/>
  <c r="K6688" i="9"/>
  <c r="K6687" i="9"/>
  <c r="K6686" i="9"/>
  <c r="K6685" i="9"/>
  <c r="K6684" i="9"/>
  <c r="K6683" i="9"/>
  <c r="K6682" i="9"/>
  <c r="K6681" i="9"/>
  <c r="K6680" i="9"/>
  <c r="K6679" i="9"/>
  <c r="K6678" i="9"/>
  <c r="K6677" i="9"/>
  <c r="K6676" i="9"/>
  <c r="K6675" i="9"/>
  <c r="K6674" i="9"/>
  <c r="K6673" i="9"/>
  <c r="K6672" i="9"/>
  <c r="K6671" i="9"/>
  <c r="K6670" i="9"/>
  <c r="K6669" i="9"/>
  <c r="K6668" i="9"/>
  <c r="K6667" i="9"/>
  <c r="K6666" i="9"/>
  <c r="K6665" i="9"/>
  <c r="K6664" i="9"/>
  <c r="K6663" i="9"/>
  <c r="K6662" i="9"/>
  <c r="K6661" i="9"/>
  <c r="K6660" i="9"/>
  <c r="K6659" i="9"/>
  <c r="K6658" i="9"/>
  <c r="K6657" i="9"/>
  <c r="K6656" i="9"/>
  <c r="K6655" i="9"/>
  <c r="K6654" i="9"/>
  <c r="K6653" i="9"/>
  <c r="K6652" i="9"/>
  <c r="K6651" i="9"/>
  <c r="K6650" i="9"/>
  <c r="K6649" i="9"/>
  <c r="K6648" i="9"/>
  <c r="K6647" i="9"/>
  <c r="K6646" i="9"/>
  <c r="K6645" i="9"/>
  <c r="K6644" i="9"/>
  <c r="K6643" i="9"/>
  <c r="K6642" i="9"/>
  <c r="K6641" i="9"/>
  <c r="K6640" i="9"/>
  <c r="K6639" i="9"/>
  <c r="K6638" i="9"/>
  <c r="K6637" i="9"/>
  <c r="K6636" i="9"/>
  <c r="K6635" i="9"/>
  <c r="K6634" i="9"/>
  <c r="K6633" i="9"/>
  <c r="K6632" i="9"/>
  <c r="K6631" i="9"/>
  <c r="K6630" i="9"/>
  <c r="K6629" i="9"/>
  <c r="K6628" i="9"/>
  <c r="K6627" i="9"/>
  <c r="K6626" i="9"/>
  <c r="K6625" i="9"/>
  <c r="K6624" i="9"/>
  <c r="K6623" i="9"/>
  <c r="K6622" i="9"/>
  <c r="K6621" i="9"/>
  <c r="K6620" i="9"/>
  <c r="K6619" i="9"/>
  <c r="K6618" i="9"/>
  <c r="K6617" i="9"/>
  <c r="K6616" i="9"/>
  <c r="K6615" i="9"/>
  <c r="K6614" i="9"/>
  <c r="K6613" i="9"/>
  <c r="K6612" i="9"/>
  <c r="K6611" i="9"/>
  <c r="K6610" i="9"/>
  <c r="K6609" i="9"/>
  <c r="K6608" i="9"/>
  <c r="K6607" i="9"/>
  <c r="K6606" i="9"/>
  <c r="K6605" i="9"/>
  <c r="K6604" i="9"/>
  <c r="K6603" i="9"/>
  <c r="K6602" i="9"/>
  <c r="K6601" i="9"/>
  <c r="K6600" i="9"/>
  <c r="K6599" i="9"/>
  <c r="K6598" i="9"/>
  <c r="K6597" i="9"/>
  <c r="K6596" i="9"/>
  <c r="K6595" i="9"/>
  <c r="K6594" i="9"/>
  <c r="K6593" i="9"/>
  <c r="K6592" i="9"/>
  <c r="K6591" i="9"/>
  <c r="K6590" i="9"/>
  <c r="K6589" i="9"/>
  <c r="K6588" i="9"/>
  <c r="K6587" i="9"/>
  <c r="K6586" i="9"/>
  <c r="K6585" i="9"/>
  <c r="K6584" i="9"/>
  <c r="K6583" i="9"/>
  <c r="K6582" i="9"/>
  <c r="K6581" i="9"/>
  <c r="K6580" i="9"/>
  <c r="K6579" i="9"/>
  <c r="K6578" i="9"/>
  <c r="K6577" i="9"/>
  <c r="K6576" i="9"/>
  <c r="K6575" i="9"/>
  <c r="K6574" i="9"/>
  <c r="K6573" i="9"/>
  <c r="K6572" i="9"/>
  <c r="K6571" i="9"/>
  <c r="K6570" i="9"/>
  <c r="K6569" i="9"/>
  <c r="K6568" i="9"/>
  <c r="K6567" i="9"/>
  <c r="K6566" i="9"/>
  <c r="K6565" i="9"/>
  <c r="K6564" i="9"/>
  <c r="K6563" i="9"/>
  <c r="K6562" i="9"/>
  <c r="K6561" i="9"/>
  <c r="K6560" i="9"/>
  <c r="K6559" i="9"/>
  <c r="K6558" i="9"/>
  <c r="K6557" i="9"/>
  <c r="K6556" i="9"/>
  <c r="K6555" i="9"/>
  <c r="K6554" i="9"/>
  <c r="K6553" i="9"/>
  <c r="K6552" i="9"/>
  <c r="K6551" i="9"/>
  <c r="K6550" i="9"/>
  <c r="K6549" i="9"/>
  <c r="K6548" i="9"/>
  <c r="K6547" i="9"/>
  <c r="K6546" i="9"/>
  <c r="K6545" i="9"/>
  <c r="K6544" i="9"/>
  <c r="K6543" i="9"/>
  <c r="K6542" i="9"/>
  <c r="K6541" i="9"/>
  <c r="K6540" i="9"/>
  <c r="K6539" i="9"/>
  <c r="K6538" i="9"/>
  <c r="K6537" i="9"/>
  <c r="K6536" i="9"/>
  <c r="K6535" i="9"/>
  <c r="K6534" i="9"/>
  <c r="K6533" i="9"/>
  <c r="K6532" i="9"/>
  <c r="K6531" i="9"/>
  <c r="K6530" i="9"/>
  <c r="K6529" i="9"/>
  <c r="K6528" i="9"/>
  <c r="K6527" i="9"/>
  <c r="K6526" i="9"/>
  <c r="K6525" i="9"/>
  <c r="K6524" i="9"/>
  <c r="K6523" i="9"/>
  <c r="K6522" i="9"/>
  <c r="K6521" i="9"/>
  <c r="K6520" i="9"/>
  <c r="K6519" i="9"/>
  <c r="K6518" i="9"/>
  <c r="K6517" i="9"/>
  <c r="K6516" i="9"/>
  <c r="K6515" i="9"/>
  <c r="K6514" i="9"/>
  <c r="K6513" i="9"/>
  <c r="K6512" i="9"/>
  <c r="K6511" i="9"/>
  <c r="K6510" i="9"/>
  <c r="K6509" i="9"/>
  <c r="K6508" i="9"/>
  <c r="K6507" i="9"/>
  <c r="K6506" i="9"/>
  <c r="K6505" i="9"/>
  <c r="K6504" i="9"/>
  <c r="K6503" i="9"/>
  <c r="K6502" i="9"/>
  <c r="K6501" i="9"/>
  <c r="K6500" i="9"/>
  <c r="K6499" i="9"/>
  <c r="K6498" i="9"/>
  <c r="K6497" i="9"/>
  <c r="K6496" i="9"/>
  <c r="K6495" i="9"/>
  <c r="K6494" i="9"/>
  <c r="K6493" i="9"/>
  <c r="K6492" i="9"/>
  <c r="K6491" i="9"/>
  <c r="K6490" i="9"/>
  <c r="K6489" i="9"/>
  <c r="K6488" i="9"/>
  <c r="K6487" i="9"/>
  <c r="K6486" i="9"/>
  <c r="K6485" i="9"/>
  <c r="K6484" i="9"/>
  <c r="K6483" i="9"/>
  <c r="K6482" i="9"/>
  <c r="K6481" i="9"/>
  <c r="K6480" i="9"/>
  <c r="K6479" i="9"/>
  <c r="K6478" i="9"/>
  <c r="K6477" i="9"/>
  <c r="K6476" i="9"/>
  <c r="K6475" i="9"/>
  <c r="K6474" i="9"/>
  <c r="K6473" i="9"/>
  <c r="K6472" i="9"/>
  <c r="K6471" i="9"/>
  <c r="K6470" i="9"/>
  <c r="K6469" i="9"/>
  <c r="K6468" i="9"/>
  <c r="K6467" i="9"/>
  <c r="K6466" i="9"/>
  <c r="K6465" i="9"/>
  <c r="K6464" i="9"/>
  <c r="K6463" i="9"/>
  <c r="K6462" i="9"/>
  <c r="K6461" i="9"/>
  <c r="K6460" i="9"/>
  <c r="K6459" i="9"/>
  <c r="K6458" i="9"/>
  <c r="K6457" i="9"/>
  <c r="K6456" i="9"/>
  <c r="K6455" i="9"/>
  <c r="K6454" i="9"/>
  <c r="K6453" i="9"/>
  <c r="K6452" i="9"/>
  <c r="K6451" i="9"/>
  <c r="K6450" i="9"/>
  <c r="K6449" i="9"/>
  <c r="K6448" i="9"/>
  <c r="K6447" i="9"/>
  <c r="K6446" i="9"/>
  <c r="K6445" i="9"/>
  <c r="K6444" i="9"/>
  <c r="K6443" i="9"/>
  <c r="K6442" i="9"/>
  <c r="K6441" i="9"/>
  <c r="K6440" i="9"/>
  <c r="K6439" i="9"/>
  <c r="K6438" i="9"/>
  <c r="K6437" i="9"/>
  <c r="K6436" i="9"/>
  <c r="K6435" i="9"/>
  <c r="K6434" i="9"/>
  <c r="K6433" i="9"/>
  <c r="K6432" i="9"/>
  <c r="K6431" i="9"/>
  <c r="K6430" i="9"/>
  <c r="K6429" i="9"/>
  <c r="K6428" i="9"/>
  <c r="K6427" i="9"/>
  <c r="K6426" i="9"/>
  <c r="K6425" i="9"/>
  <c r="K6424" i="9"/>
  <c r="K6423" i="9"/>
  <c r="K6422" i="9"/>
  <c r="K6421" i="9"/>
  <c r="K6420" i="9"/>
  <c r="K6419" i="9"/>
  <c r="K6418" i="9"/>
  <c r="K6417" i="9"/>
  <c r="K6416" i="9"/>
  <c r="K6415" i="9"/>
  <c r="K6414" i="9"/>
  <c r="K6413" i="9"/>
  <c r="K6412" i="9"/>
  <c r="K6411" i="9"/>
  <c r="K6410" i="9"/>
  <c r="K6409" i="9"/>
  <c r="K6408" i="9"/>
  <c r="K6407" i="9"/>
  <c r="K6406" i="9"/>
  <c r="K6405" i="9"/>
  <c r="K6404" i="9"/>
  <c r="K6403" i="9"/>
  <c r="K6402" i="9"/>
  <c r="K6401" i="9"/>
  <c r="K6400" i="9"/>
  <c r="K6399" i="9"/>
  <c r="K6398" i="9"/>
  <c r="K6397" i="9"/>
  <c r="K6396" i="9"/>
  <c r="K6395" i="9"/>
  <c r="K6394" i="9"/>
  <c r="K6393" i="9"/>
  <c r="K6392" i="9"/>
  <c r="K6391" i="9"/>
  <c r="K6390" i="9"/>
  <c r="K6389" i="9"/>
  <c r="K6388" i="9"/>
  <c r="K6387" i="9"/>
  <c r="K6386" i="9"/>
  <c r="K6385" i="9"/>
  <c r="K6384" i="9"/>
  <c r="K6383" i="9"/>
  <c r="K6382" i="9"/>
  <c r="K6381" i="9"/>
  <c r="K6380" i="9"/>
  <c r="K6379" i="9"/>
  <c r="K6378" i="9"/>
  <c r="K6377" i="9"/>
  <c r="K6376" i="9"/>
  <c r="K6375" i="9"/>
  <c r="K6374" i="9"/>
  <c r="K6373" i="9"/>
  <c r="K6372" i="9"/>
  <c r="K6371" i="9"/>
  <c r="K6370" i="9"/>
  <c r="K6369" i="9"/>
  <c r="K6368" i="9"/>
  <c r="K6367" i="9"/>
  <c r="K6366" i="9"/>
  <c r="K6365" i="9"/>
  <c r="K6364" i="9"/>
  <c r="K6363" i="9"/>
  <c r="K6362" i="9"/>
  <c r="K6361" i="9"/>
  <c r="K6360" i="9"/>
  <c r="K6359" i="9"/>
  <c r="K6358" i="9"/>
  <c r="K6357" i="9"/>
  <c r="K6356" i="9"/>
  <c r="K6355" i="9"/>
  <c r="K6354" i="9"/>
  <c r="K6353" i="9"/>
  <c r="K6352" i="9"/>
  <c r="K6351" i="9"/>
  <c r="K6350" i="9"/>
  <c r="K6349" i="9"/>
  <c r="K6348" i="9"/>
  <c r="K6347" i="9"/>
  <c r="K6346" i="9"/>
  <c r="K6345" i="9"/>
  <c r="K6344" i="9"/>
  <c r="K6343" i="9"/>
  <c r="K6342" i="9"/>
  <c r="K6341" i="9"/>
  <c r="K6340" i="9"/>
  <c r="K6339" i="9"/>
  <c r="K6338" i="9"/>
  <c r="K6337" i="9"/>
  <c r="K6336" i="9"/>
  <c r="K6335" i="9"/>
  <c r="K6334" i="9"/>
  <c r="K6333" i="9"/>
  <c r="K6332" i="9"/>
  <c r="K6331" i="9"/>
  <c r="K6330" i="9"/>
  <c r="K6329" i="9"/>
  <c r="K6328" i="9"/>
  <c r="K6327" i="9"/>
  <c r="K6326" i="9"/>
  <c r="K6325" i="9"/>
  <c r="K6324" i="9"/>
  <c r="K6323" i="9"/>
  <c r="K6322" i="9"/>
  <c r="K6321" i="9"/>
  <c r="K6320" i="9"/>
  <c r="K6319" i="9"/>
  <c r="K6318" i="9"/>
  <c r="K6317" i="9"/>
  <c r="K6316" i="9"/>
  <c r="K6315" i="9"/>
  <c r="K6314" i="9"/>
  <c r="K6313" i="9"/>
  <c r="K6312" i="9"/>
  <c r="K6311" i="9"/>
  <c r="K6310" i="9"/>
  <c r="K6309" i="9"/>
  <c r="K6308" i="9"/>
  <c r="K6307" i="9"/>
  <c r="K6306" i="9"/>
  <c r="K6305" i="9"/>
  <c r="K6304" i="9"/>
  <c r="K6303" i="9"/>
  <c r="K6302" i="9"/>
  <c r="K6301" i="9"/>
  <c r="K6300" i="9"/>
  <c r="K6299" i="9"/>
  <c r="K6298" i="9"/>
  <c r="K6297" i="9"/>
  <c r="K6296" i="9"/>
  <c r="K6295" i="9"/>
  <c r="K6294" i="9"/>
  <c r="K6293" i="9"/>
  <c r="K6292" i="9"/>
  <c r="K6291" i="9"/>
  <c r="K6290" i="9"/>
  <c r="K6289" i="9"/>
  <c r="K6288" i="9"/>
  <c r="K6287" i="9"/>
  <c r="K6286" i="9"/>
  <c r="K6285" i="9"/>
  <c r="K6284" i="9"/>
  <c r="K6283" i="9"/>
  <c r="K6282" i="9"/>
  <c r="K6281" i="9"/>
  <c r="K6280" i="9"/>
  <c r="K6279" i="9"/>
  <c r="K6278" i="9"/>
  <c r="K6277" i="9"/>
  <c r="K6276" i="9"/>
  <c r="K6275" i="9"/>
  <c r="K6274" i="9"/>
  <c r="K6273" i="9"/>
  <c r="K6272" i="9"/>
  <c r="K6271" i="9"/>
  <c r="K6270" i="9"/>
  <c r="K6269" i="9"/>
  <c r="K6268" i="9"/>
  <c r="K6267" i="9"/>
  <c r="K6266" i="9"/>
  <c r="K6265" i="9"/>
  <c r="K6264" i="9"/>
  <c r="K6263" i="9"/>
  <c r="K6262" i="9"/>
  <c r="K6261" i="9"/>
  <c r="K6260" i="9"/>
  <c r="K6259" i="9"/>
  <c r="K6258" i="9"/>
  <c r="K6257" i="9"/>
  <c r="K6256" i="9"/>
  <c r="K6255" i="9"/>
  <c r="K6254" i="9"/>
  <c r="K6253" i="9"/>
  <c r="K6252" i="9"/>
  <c r="K6251" i="9"/>
  <c r="K6250" i="9"/>
  <c r="K6249" i="9"/>
  <c r="K6248" i="9"/>
  <c r="K6247" i="9"/>
  <c r="K6246" i="9"/>
  <c r="K6245" i="9"/>
  <c r="K6244" i="9"/>
  <c r="K6243" i="9"/>
  <c r="K6242" i="9"/>
  <c r="K6241" i="9"/>
  <c r="K6240" i="9"/>
  <c r="K6239" i="9"/>
  <c r="K6238" i="9"/>
  <c r="K6237" i="9"/>
  <c r="K6236" i="9"/>
  <c r="K6235" i="9"/>
  <c r="K6234" i="9"/>
  <c r="K6233" i="9"/>
  <c r="K6232" i="9"/>
  <c r="K6231" i="9"/>
  <c r="K6230" i="9"/>
  <c r="K6229" i="9"/>
  <c r="K6228" i="9"/>
  <c r="K6227" i="9"/>
  <c r="K6226" i="9"/>
  <c r="K6225" i="9"/>
  <c r="K6224" i="9"/>
  <c r="K6223" i="9"/>
  <c r="K6222" i="9"/>
  <c r="K6221" i="9"/>
  <c r="K6220" i="9"/>
  <c r="K6219" i="9"/>
  <c r="K6218" i="9"/>
  <c r="K6217" i="9"/>
  <c r="K6216" i="9"/>
  <c r="K6215" i="9"/>
  <c r="K6214" i="9"/>
  <c r="K6213" i="9"/>
  <c r="K6212" i="9"/>
  <c r="K6211" i="9"/>
  <c r="K6210" i="9"/>
  <c r="K6209" i="9"/>
  <c r="K6208" i="9"/>
  <c r="K6207" i="9"/>
  <c r="K6206" i="9"/>
  <c r="K6205" i="9"/>
  <c r="K6204" i="9"/>
  <c r="K6203" i="9"/>
  <c r="K6202" i="9"/>
  <c r="K6201" i="9"/>
  <c r="K6200" i="9"/>
  <c r="K6199" i="9"/>
  <c r="K6198" i="9"/>
  <c r="K6197" i="9"/>
  <c r="K6196" i="9"/>
  <c r="K6195" i="9"/>
  <c r="K6194" i="9"/>
  <c r="K6193" i="9"/>
  <c r="K6192" i="9"/>
  <c r="K6191" i="9"/>
  <c r="K6190" i="9"/>
  <c r="K6189" i="9"/>
  <c r="K6188" i="9"/>
  <c r="K6187" i="9"/>
  <c r="K6186" i="9"/>
  <c r="K6185" i="9"/>
  <c r="K6184" i="9"/>
  <c r="K6183" i="9"/>
  <c r="K6182" i="9"/>
  <c r="K6181" i="9"/>
  <c r="K6180" i="9"/>
  <c r="K6179" i="9"/>
  <c r="K6178" i="9"/>
  <c r="K6177" i="9"/>
  <c r="K6176" i="9"/>
  <c r="K6175" i="9"/>
  <c r="K6174" i="9"/>
  <c r="K6173" i="9"/>
  <c r="K6172" i="9"/>
  <c r="K6171" i="9"/>
  <c r="K6170" i="9"/>
  <c r="K6169" i="9"/>
  <c r="K6168" i="9"/>
  <c r="K6167" i="9"/>
  <c r="K6166" i="9"/>
  <c r="K6165" i="9"/>
  <c r="K6164" i="9"/>
  <c r="K6163" i="9"/>
  <c r="K6162" i="9"/>
  <c r="K6161" i="9"/>
  <c r="K6160" i="9"/>
  <c r="K6159" i="9"/>
  <c r="K6158" i="9"/>
  <c r="K6157" i="9"/>
  <c r="K6156" i="9"/>
  <c r="K6155" i="9"/>
  <c r="K6154" i="9"/>
  <c r="K6153" i="9"/>
  <c r="K6152" i="9"/>
  <c r="K6151" i="9"/>
  <c r="K6150" i="9"/>
  <c r="K6149" i="9"/>
  <c r="K6148" i="9"/>
  <c r="K6147" i="9"/>
  <c r="K6146" i="9"/>
  <c r="K6145" i="9"/>
  <c r="K6144" i="9"/>
  <c r="K6143" i="9"/>
  <c r="K6142" i="9"/>
  <c r="K6141" i="9"/>
  <c r="K6140" i="9"/>
  <c r="K6139" i="9"/>
  <c r="K6138" i="9"/>
  <c r="K6137" i="9"/>
  <c r="K6136" i="9"/>
  <c r="K6135" i="9"/>
  <c r="K6134" i="9"/>
  <c r="K6133" i="9"/>
  <c r="K6132" i="9"/>
  <c r="K6131" i="9"/>
  <c r="K6130" i="9"/>
  <c r="K6129" i="9"/>
  <c r="K6128" i="9"/>
  <c r="K6127" i="9"/>
  <c r="K6126" i="9"/>
  <c r="K6125" i="9"/>
  <c r="K6124" i="9"/>
  <c r="K6123" i="9"/>
  <c r="K6122" i="9"/>
  <c r="K6121" i="9"/>
  <c r="K6120" i="9"/>
  <c r="K6119" i="9"/>
  <c r="K6118" i="9"/>
  <c r="K6117" i="9"/>
  <c r="K6116" i="9"/>
  <c r="K6115" i="9"/>
  <c r="K6114" i="9"/>
  <c r="K6113" i="9"/>
  <c r="K6112" i="9"/>
  <c r="K6111" i="9"/>
  <c r="K6110" i="9"/>
  <c r="K6109" i="9"/>
  <c r="K6108" i="9"/>
  <c r="K6107" i="9"/>
  <c r="K6106" i="9"/>
  <c r="K6105" i="9"/>
  <c r="K6104" i="9"/>
  <c r="K6103" i="9"/>
  <c r="K6102" i="9"/>
  <c r="K6101" i="9"/>
  <c r="K6100" i="9"/>
  <c r="K6099" i="9"/>
  <c r="K6098" i="9"/>
  <c r="K6097" i="9"/>
  <c r="K6096" i="9"/>
  <c r="K6095" i="9"/>
  <c r="K6094" i="9"/>
  <c r="K6093" i="9"/>
  <c r="K6092" i="9"/>
  <c r="K6091" i="9"/>
  <c r="K6090" i="9"/>
  <c r="K6089" i="9"/>
  <c r="K6088" i="9"/>
  <c r="K6087" i="9"/>
  <c r="K6086" i="9"/>
  <c r="K6085" i="9"/>
  <c r="K6084" i="9"/>
  <c r="K6083" i="9"/>
  <c r="K6082" i="9"/>
  <c r="K6081" i="9"/>
  <c r="K6080" i="9"/>
  <c r="K6079" i="9"/>
  <c r="K6078" i="9"/>
  <c r="K6077" i="9"/>
  <c r="K6076" i="9"/>
  <c r="K6075" i="9"/>
  <c r="K6074" i="9"/>
  <c r="K6073" i="9"/>
  <c r="K6072" i="9"/>
  <c r="K6071" i="9"/>
  <c r="K6070" i="9"/>
  <c r="K6069" i="9"/>
  <c r="K6068" i="9"/>
  <c r="K6067" i="9"/>
  <c r="K6066" i="9"/>
  <c r="K6065" i="9"/>
  <c r="K6064" i="9"/>
  <c r="K6063" i="9"/>
  <c r="K6062" i="9"/>
  <c r="K6061" i="9"/>
  <c r="K6060" i="9"/>
  <c r="K6059" i="9"/>
  <c r="K6058" i="9"/>
  <c r="K6057" i="9"/>
  <c r="K6056" i="9"/>
  <c r="K6055" i="9"/>
  <c r="K6054" i="9"/>
  <c r="K6053" i="9"/>
  <c r="K6052" i="9"/>
  <c r="K6051" i="9"/>
  <c r="K6050" i="9"/>
  <c r="K6049" i="9"/>
  <c r="K6048" i="9"/>
  <c r="K6047" i="9"/>
  <c r="K6046" i="9"/>
  <c r="K6045" i="9"/>
  <c r="K6044" i="9"/>
  <c r="K6043" i="9"/>
  <c r="K6042" i="9"/>
  <c r="K6041" i="9"/>
  <c r="K6040" i="9"/>
  <c r="K6039" i="9"/>
  <c r="K6038" i="9"/>
  <c r="K6037" i="9"/>
  <c r="K6036" i="9"/>
  <c r="K6035" i="9"/>
  <c r="K6034" i="9"/>
  <c r="K6033" i="9"/>
  <c r="K6032" i="9"/>
  <c r="K6031" i="9"/>
  <c r="K6030" i="9"/>
  <c r="K6029" i="9"/>
  <c r="K6028" i="9"/>
  <c r="K6027" i="9"/>
  <c r="K6026" i="9"/>
  <c r="K6025" i="9"/>
  <c r="K6024" i="9"/>
  <c r="K6023" i="9"/>
  <c r="K6022" i="9"/>
  <c r="K6021" i="9"/>
  <c r="K6020" i="9"/>
  <c r="K6019" i="9"/>
  <c r="K6018" i="9"/>
  <c r="K6017" i="9"/>
  <c r="K6016" i="9"/>
  <c r="K6015" i="9"/>
  <c r="K6014" i="9"/>
  <c r="K6013" i="9"/>
  <c r="K6012" i="9"/>
  <c r="K6011" i="9"/>
  <c r="K6010" i="9"/>
  <c r="K6009" i="9"/>
  <c r="K6008" i="9"/>
  <c r="K6007" i="9"/>
  <c r="K6006" i="9"/>
  <c r="K6005" i="9"/>
  <c r="K6004" i="9"/>
  <c r="K6003" i="9"/>
  <c r="K6002" i="9"/>
  <c r="K6001" i="9"/>
  <c r="K6000" i="9"/>
  <c r="K5999" i="9"/>
  <c r="K5998" i="9"/>
  <c r="K5997" i="9"/>
  <c r="K5996" i="9"/>
  <c r="K5995" i="9"/>
  <c r="K5994" i="9"/>
  <c r="K5993" i="9"/>
  <c r="K5992" i="9"/>
  <c r="K5991" i="9"/>
  <c r="K5990" i="9"/>
  <c r="K5989" i="9"/>
  <c r="K5988" i="9"/>
  <c r="K5987" i="9"/>
  <c r="K5986" i="9"/>
  <c r="K5985" i="9"/>
  <c r="K5984" i="9"/>
  <c r="K5983" i="9"/>
  <c r="K5982" i="9"/>
  <c r="K5981" i="9"/>
  <c r="K5980" i="9"/>
  <c r="K5979" i="9"/>
  <c r="K5978" i="9"/>
  <c r="K5977" i="9"/>
  <c r="K5976" i="9"/>
  <c r="K5975" i="9"/>
  <c r="K5974" i="9"/>
  <c r="K5973" i="9"/>
  <c r="K5972" i="9"/>
  <c r="K5971" i="9"/>
  <c r="K5970" i="9"/>
  <c r="K5969" i="9"/>
  <c r="K5968" i="9"/>
  <c r="K5967" i="9"/>
  <c r="K5966" i="9"/>
  <c r="K5965" i="9"/>
  <c r="K5964" i="9"/>
  <c r="K5963" i="9"/>
  <c r="K5962" i="9"/>
  <c r="K5961" i="9"/>
  <c r="K5960" i="9"/>
  <c r="K5959" i="9"/>
  <c r="K5958" i="9"/>
  <c r="K5957" i="9"/>
  <c r="K5956" i="9"/>
  <c r="K5955" i="9"/>
  <c r="K5954" i="9"/>
  <c r="K5953" i="9"/>
  <c r="K5952" i="9"/>
  <c r="K5951" i="9"/>
  <c r="K5950" i="9"/>
  <c r="K5949" i="9"/>
  <c r="K5948" i="9"/>
  <c r="K5947" i="9"/>
  <c r="K5946" i="9"/>
  <c r="K5945" i="9"/>
  <c r="K5944" i="9"/>
  <c r="K5943" i="9"/>
  <c r="K5942" i="9"/>
  <c r="K5941" i="9"/>
  <c r="K5940" i="9"/>
  <c r="K5939" i="9"/>
  <c r="K5938" i="9"/>
  <c r="K5937" i="9"/>
  <c r="K5936" i="9"/>
  <c r="K5935" i="9"/>
  <c r="K5934" i="9"/>
  <c r="K5933" i="9"/>
  <c r="K5932" i="9"/>
  <c r="K5931" i="9"/>
  <c r="K5930" i="9"/>
  <c r="K5929" i="9"/>
  <c r="K5928" i="9"/>
  <c r="K5927" i="9"/>
  <c r="K5926" i="9"/>
  <c r="K5925" i="9"/>
  <c r="K5924" i="9"/>
  <c r="K5923" i="9"/>
  <c r="K5922" i="9"/>
  <c r="K5921" i="9"/>
  <c r="K5920" i="9"/>
  <c r="K5919" i="9"/>
  <c r="K5918" i="9"/>
  <c r="K5917" i="9"/>
  <c r="K5916" i="9"/>
  <c r="K5915" i="9"/>
  <c r="K5914" i="9"/>
  <c r="K5913" i="9"/>
  <c r="K5912" i="9"/>
  <c r="K5911" i="9"/>
  <c r="K5910" i="9"/>
  <c r="K5909" i="9"/>
  <c r="K5908" i="9"/>
  <c r="K5907" i="9"/>
  <c r="K5906" i="9"/>
  <c r="K5905" i="9"/>
  <c r="K5904" i="9"/>
  <c r="K5903" i="9"/>
  <c r="K5902" i="9"/>
  <c r="K5901" i="9"/>
  <c r="K5900" i="9"/>
  <c r="K5899" i="9"/>
  <c r="K5898" i="9"/>
  <c r="K5897" i="9"/>
  <c r="K5896" i="9"/>
  <c r="K5895" i="9"/>
  <c r="K5894" i="9"/>
  <c r="K5893" i="9"/>
  <c r="K5892" i="9"/>
  <c r="K5891" i="9"/>
  <c r="K5890" i="9"/>
  <c r="K5889" i="9"/>
  <c r="K5888" i="9"/>
  <c r="K5887" i="9"/>
  <c r="K5886" i="9"/>
  <c r="K5885" i="9"/>
  <c r="K5884" i="9"/>
  <c r="K5883" i="9"/>
  <c r="K5882" i="9"/>
  <c r="K5881" i="9"/>
  <c r="K5880" i="9"/>
  <c r="K5879" i="9"/>
  <c r="K5878" i="9"/>
  <c r="K5877" i="9"/>
  <c r="K5876" i="9"/>
  <c r="K5875" i="9"/>
  <c r="K5874" i="9"/>
  <c r="K5873" i="9"/>
  <c r="K5872" i="9"/>
  <c r="K5871" i="9"/>
  <c r="K5870" i="9"/>
  <c r="K5869" i="9"/>
  <c r="K5868" i="9"/>
  <c r="K5867" i="9"/>
  <c r="K5866" i="9"/>
  <c r="K5865" i="9"/>
  <c r="K5864" i="9"/>
  <c r="K5863" i="9"/>
  <c r="K5862" i="9"/>
  <c r="K5861" i="9"/>
  <c r="K5860" i="9"/>
  <c r="K5859" i="9"/>
  <c r="K5858" i="9"/>
  <c r="K5857" i="9"/>
  <c r="K5856" i="9"/>
  <c r="K5855" i="9"/>
  <c r="K5854" i="9"/>
  <c r="K5853" i="9"/>
  <c r="K5852" i="9"/>
  <c r="K5851" i="9"/>
  <c r="K5850" i="9"/>
  <c r="K5849" i="9"/>
  <c r="K5848" i="9"/>
  <c r="K5847" i="9"/>
  <c r="K5846" i="9"/>
  <c r="K5845" i="9"/>
  <c r="K5844" i="9"/>
  <c r="K5843" i="9"/>
  <c r="K5842" i="9"/>
  <c r="K5841" i="9"/>
  <c r="K5840" i="9"/>
  <c r="K5839" i="9"/>
  <c r="K5838" i="9"/>
  <c r="K5837" i="9"/>
  <c r="K5836" i="9"/>
  <c r="K5835" i="9"/>
  <c r="K5834" i="9"/>
  <c r="K5833" i="9"/>
  <c r="K5832" i="9"/>
  <c r="K5831" i="9"/>
  <c r="K5830" i="9"/>
  <c r="K5829" i="9"/>
  <c r="K5828" i="9"/>
  <c r="K5827" i="9"/>
  <c r="K5826" i="9"/>
  <c r="K5825" i="9"/>
  <c r="K5824" i="9"/>
  <c r="K5823" i="9"/>
  <c r="K5822" i="9"/>
  <c r="K5821" i="9"/>
  <c r="K5820" i="9"/>
  <c r="K5819" i="9"/>
  <c r="K5818" i="9"/>
  <c r="K5817" i="9"/>
  <c r="K5816" i="9"/>
  <c r="K5815" i="9"/>
  <c r="K5814" i="9"/>
  <c r="K5813" i="9"/>
  <c r="K5812" i="9"/>
  <c r="K5811" i="9"/>
  <c r="K5810" i="9"/>
  <c r="K5809" i="9"/>
  <c r="K5808" i="9"/>
  <c r="K5807" i="9"/>
  <c r="K5806" i="9"/>
  <c r="K5805" i="9"/>
  <c r="K5804" i="9"/>
  <c r="K5803" i="9"/>
  <c r="K5802" i="9"/>
  <c r="K5801" i="9"/>
  <c r="K5800" i="9"/>
  <c r="K5799" i="9"/>
  <c r="K5798" i="9"/>
  <c r="K5797" i="9"/>
  <c r="K5796" i="9"/>
  <c r="K5795" i="9"/>
  <c r="K5794" i="9"/>
  <c r="K5793" i="9"/>
  <c r="K5792" i="9"/>
  <c r="K5791" i="9"/>
  <c r="K5790" i="9"/>
  <c r="K5789" i="9"/>
  <c r="K5788" i="9"/>
  <c r="K5787" i="9"/>
  <c r="K5786" i="9"/>
  <c r="K5785" i="9"/>
  <c r="K5784" i="9"/>
  <c r="K5783" i="9"/>
  <c r="K5782" i="9"/>
  <c r="K5781" i="9"/>
  <c r="K5780" i="9"/>
  <c r="K5779" i="9"/>
  <c r="K5778" i="9"/>
  <c r="K5777" i="9"/>
  <c r="K5776" i="9"/>
  <c r="K5775" i="9"/>
  <c r="K5774" i="9"/>
  <c r="K5773" i="9"/>
  <c r="K5772" i="9"/>
  <c r="K5771" i="9"/>
  <c r="K5770" i="9"/>
  <c r="K5769" i="9"/>
  <c r="K5768" i="9"/>
  <c r="K5767" i="9"/>
  <c r="K5766" i="9"/>
  <c r="K5765" i="9"/>
  <c r="K5764" i="9"/>
  <c r="K5763" i="9"/>
  <c r="K5762" i="9"/>
  <c r="K5761" i="9"/>
  <c r="K5760" i="9"/>
  <c r="K5759" i="9"/>
  <c r="K5758" i="9"/>
  <c r="K5757" i="9"/>
  <c r="K5756" i="9"/>
  <c r="K5755" i="9"/>
  <c r="K5754" i="9"/>
  <c r="K5753" i="9"/>
  <c r="K5752" i="9"/>
  <c r="K5751" i="9"/>
  <c r="K5750" i="9"/>
  <c r="K5749" i="9"/>
  <c r="K5748" i="9"/>
  <c r="K5747" i="9"/>
  <c r="K5746" i="9"/>
  <c r="K5745" i="9"/>
  <c r="K5744" i="9"/>
  <c r="K5743" i="9"/>
  <c r="K5742" i="9"/>
  <c r="K5741" i="9"/>
  <c r="K5740" i="9"/>
  <c r="K5739" i="9"/>
  <c r="K5738" i="9"/>
  <c r="K5737" i="9"/>
  <c r="K5736" i="9"/>
  <c r="K5735" i="9"/>
  <c r="K5734" i="9"/>
  <c r="K5733" i="9"/>
  <c r="K5732" i="9"/>
  <c r="K5731" i="9"/>
  <c r="K5730" i="9"/>
  <c r="K5729" i="9"/>
  <c r="K5728" i="9"/>
  <c r="K5727" i="9"/>
  <c r="K5726" i="9"/>
  <c r="K5725" i="9"/>
  <c r="K5724" i="9"/>
  <c r="K5723" i="9"/>
  <c r="K5722" i="9"/>
  <c r="K5721" i="9"/>
  <c r="K5720" i="9"/>
  <c r="K5719" i="9"/>
  <c r="K5718" i="9"/>
  <c r="K5717" i="9"/>
  <c r="K5716" i="9"/>
  <c r="K5715" i="9"/>
  <c r="K5714" i="9"/>
  <c r="K5713" i="9"/>
  <c r="K5712" i="9"/>
  <c r="K5711" i="9"/>
  <c r="K5710" i="9"/>
  <c r="K5709" i="9"/>
  <c r="K5708" i="9"/>
  <c r="K5707" i="9"/>
  <c r="K5706" i="9"/>
  <c r="K5705" i="9"/>
  <c r="K5704" i="9"/>
  <c r="K5703" i="9"/>
  <c r="K5702" i="9"/>
  <c r="K5701" i="9"/>
  <c r="K5700" i="9"/>
  <c r="K5699" i="9"/>
  <c r="K5698" i="9"/>
  <c r="K5697" i="9"/>
  <c r="K5696" i="9"/>
  <c r="K5695" i="9"/>
  <c r="K5694" i="9"/>
  <c r="K5693" i="9"/>
  <c r="K5692" i="9"/>
  <c r="K5691" i="9"/>
  <c r="K5690" i="9"/>
  <c r="K5689" i="9"/>
  <c r="K5688" i="9"/>
  <c r="K5687" i="9"/>
  <c r="K5686" i="9"/>
  <c r="K5685" i="9"/>
  <c r="K5684" i="9"/>
  <c r="K5683" i="9"/>
  <c r="K5682" i="9"/>
  <c r="K5681" i="9"/>
  <c r="K5680" i="9"/>
  <c r="K5679" i="9"/>
  <c r="K5678" i="9"/>
  <c r="K5677" i="9"/>
  <c r="K5676" i="9"/>
  <c r="K5675" i="9"/>
  <c r="K5674" i="9"/>
  <c r="K5673" i="9"/>
  <c r="K5672" i="9"/>
  <c r="K5671" i="9"/>
  <c r="K5670" i="9"/>
  <c r="K5669" i="9"/>
  <c r="K5668" i="9"/>
  <c r="K5667" i="9"/>
  <c r="K5666" i="9"/>
  <c r="K5665" i="9"/>
  <c r="K5664" i="9"/>
  <c r="K5663" i="9"/>
  <c r="K5662" i="9"/>
  <c r="K5661" i="9"/>
  <c r="K5660" i="9"/>
  <c r="K5659" i="9"/>
  <c r="K5658" i="9"/>
  <c r="K5657" i="9"/>
  <c r="K5656" i="9"/>
  <c r="K5655" i="9"/>
  <c r="K5654" i="9"/>
  <c r="K5653" i="9"/>
  <c r="K5652" i="9"/>
  <c r="K5651" i="9"/>
  <c r="K5650" i="9"/>
  <c r="K5649" i="9"/>
  <c r="K5648" i="9"/>
  <c r="K5647" i="9"/>
  <c r="K5646" i="9"/>
  <c r="K5645" i="9"/>
  <c r="K5644" i="9"/>
  <c r="K5643" i="9"/>
  <c r="K5642" i="9"/>
  <c r="K5641" i="9"/>
  <c r="K5640" i="9"/>
  <c r="K5639" i="9"/>
  <c r="K5638" i="9"/>
  <c r="K5637" i="9"/>
  <c r="K5636" i="9"/>
  <c r="K5635" i="9"/>
  <c r="K5634" i="9"/>
  <c r="K5633" i="9"/>
  <c r="K5632" i="9"/>
  <c r="K5631" i="9"/>
  <c r="K5630" i="9"/>
  <c r="K5629" i="9"/>
  <c r="K5628" i="9"/>
  <c r="K5627" i="9"/>
  <c r="K5626" i="9"/>
  <c r="K5625" i="9"/>
  <c r="K5624" i="9"/>
  <c r="K5623" i="9"/>
  <c r="K5622" i="9"/>
  <c r="K5621" i="9"/>
  <c r="K5620" i="9"/>
  <c r="K5619" i="9"/>
  <c r="K5618" i="9"/>
  <c r="K5617" i="9"/>
  <c r="K5616" i="9"/>
  <c r="K5615" i="9"/>
  <c r="K5614" i="9"/>
  <c r="K5613" i="9"/>
  <c r="K5612" i="9"/>
  <c r="K5611" i="9"/>
  <c r="K5610" i="9"/>
  <c r="K5609" i="9"/>
  <c r="K5608" i="9"/>
  <c r="K5607" i="9"/>
  <c r="K5606" i="9"/>
  <c r="K5605" i="9"/>
  <c r="K5604" i="9"/>
  <c r="K5603" i="9"/>
  <c r="K5602" i="9"/>
  <c r="K5601" i="9"/>
  <c r="K5600" i="9"/>
  <c r="K5599" i="9"/>
  <c r="K5598" i="9"/>
  <c r="K5597" i="9"/>
  <c r="K5596" i="9"/>
  <c r="K5595" i="9"/>
  <c r="K5594" i="9"/>
  <c r="K5593" i="9"/>
  <c r="K5592" i="9"/>
  <c r="K5591" i="9"/>
  <c r="K5590" i="9"/>
  <c r="K5589" i="9"/>
  <c r="K5588" i="9"/>
  <c r="K5587" i="9"/>
  <c r="K5586" i="9"/>
  <c r="K5585" i="9"/>
  <c r="K5584" i="9"/>
  <c r="K5583" i="9"/>
  <c r="K5582" i="9"/>
  <c r="K5581" i="9"/>
  <c r="K5580" i="9"/>
  <c r="K5579" i="9"/>
  <c r="K5578" i="9"/>
  <c r="K5577" i="9"/>
  <c r="K5576" i="9"/>
  <c r="K5575" i="9"/>
  <c r="K5574" i="9"/>
  <c r="K5573" i="9"/>
  <c r="K5572" i="9"/>
  <c r="K5571" i="9"/>
  <c r="K5570" i="9"/>
  <c r="K5569" i="9"/>
  <c r="K5568" i="9"/>
  <c r="K5567" i="9"/>
  <c r="K5566" i="9"/>
  <c r="K5565" i="9"/>
  <c r="K5564" i="9"/>
  <c r="K5563" i="9"/>
  <c r="K5562" i="9"/>
  <c r="K5561" i="9"/>
  <c r="K5560" i="9"/>
  <c r="K5559" i="9"/>
  <c r="K5558" i="9"/>
  <c r="K5557" i="9"/>
  <c r="K5556" i="9"/>
  <c r="K5555" i="9"/>
  <c r="K5554" i="9"/>
  <c r="K5553" i="9"/>
  <c r="K5552" i="9"/>
  <c r="K5551" i="9"/>
  <c r="K5550" i="9"/>
  <c r="K5549" i="9"/>
  <c r="K5548" i="9"/>
  <c r="K5547" i="9"/>
  <c r="K5546" i="9"/>
  <c r="K5545" i="9"/>
  <c r="K5544" i="9"/>
  <c r="K5543" i="9"/>
  <c r="K5542" i="9"/>
  <c r="K5541" i="9"/>
  <c r="K5540" i="9"/>
  <c r="K5539" i="9"/>
  <c r="K5538" i="9"/>
  <c r="K5537" i="9"/>
  <c r="K5536" i="9"/>
  <c r="K5535" i="9"/>
  <c r="K5534" i="9"/>
  <c r="K5533" i="9"/>
  <c r="K5532" i="9"/>
  <c r="K5531" i="9"/>
  <c r="K5530" i="9"/>
  <c r="K5529" i="9"/>
  <c r="K5528" i="9"/>
  <c r="K5527" i="9"/>
  <c r="K5526" i="9"/>
  <c r="K5525" i="9"/>
  <c r="K5524" i="9"/>
  <c r="K5523" i="9"/>
  <c r="K5522" i="9"/>
  <c r="K5521" i="9"/>
  <c r="K5520" i="9"/>
  <c r="K5519" i="9"/>
  <c r="K5518" i="9"/>
  <c r="K5517" i="9"/>
  <c r="K5516" i="9"/>
  <c r="K5515" i="9"/>
  <c r="K5514" i="9"/>
  <c r="K5513" i="9"/>
  <c r="K5512" i="9"/>
  <c r="K5511" i="9"/>
  <c r="K5510" i="9"/>
  <c r="K5509" i="9"/>
  <c r="K5508" i="9"/>
  <c r="K5507" i="9"/>
  <c r="K5506" i="9"/>
  <c r="K5505" i="9"/>
  <c r="K5504" i="9"/>
  <c r="K5503" i="9"/>
  <c r="K5502" i="9"/>
  <c r="K5501" i="9"/>
  <c r="K5500" i="9"/>
  <c r="K5499" i="9"/>
  <c r="K5498" i="9"/>
  <c r="K5497" i="9"/>
  <c r="K5496" i="9"/>
  <c r="K5495" i="9"/>
  <c r="K5494" i="9"/>
  <c r="K5493" i="9"/>
  <c r="K5492" i="9"/>
  <c r="K5491" i="9"/>
  <c r="K5490" i="9"/>
  <c r="K5489" i="9"/>
  <c r="K5488" i="9"/>
  <c r="K5487" i="9"/>
  <c r="K5486" i="9"/>
  <c r="K5485" i="9"/>
  <c r="K5484" i="9"/>
  <c r="K5483" i="9"/>
  <c r="K5482" i="9"/>
  <c r="K5481" i="9"/>
  <c r="K5480" i="9"/>
  <c r="K5479" i="9"/>
  <c r="K5478" i="9"/>
  <c r="K5477" i="9"/>
  <c r="K5476" i="9"/>
  <c r="K5475" i="9"/>
  <c r="K5474" i="9"/>
  <c r="K5473" i="9"/>
  <c r="K5472" i="9"/>
  <c r="K5471" i="9"/>
  <c r="K5470" i="9"/>
  <c r="K5469" i="9"/>
  <c r="K5468" i="9"/>
  <c r="K5467" i="9"/>
  <c r="K5466" i="9"/>
  <c r="K5465" i="9"/>
  <c r="K5464" i="9"/>
  <c r="K5463" i="9"/>
  <c r="K5462" i="9"/>
  <c r="K5461" i="9"/>
  <c r="K5460" i="9"/>
  <c r="K5459" i="9"/>
  <c r="K5458" i="9"/>
  <c r="K5457" i="9"/>
  <c r="K5456" i="9"/>
  <c r="K5455" i="9"/>
  <c r="K5454" i="9"/>
  <c r="K5453" i="9"/>
  <c r="K5452" i="9"/>
  <c r="K5451" i="9"/>
  <c r="K5450" i="9"/>
  <c r="K5449" i="9"/>
  <c r="K5448" i="9"/>
  <c r="K5447" i="9"/>
  <c r="K5446" i="9"/>
  <c r="K5445" i="9"/>
  <c r="K5444" i="9"/>
  <c r="K5443" i="9"/>
  <c r="K5442" i="9"/>
  <c r="K5441" i="9"/>
  <c r="K5440" i="9"/>
  <c r="K5439" i="9"/>
  <c r="K5438" i="9"/>
  <c r="K5437" i="9"/>
  <c r="K5436" i="9"/>
  <c r="K5435" i="9"/>
  <c r="K5434" i="9"/>
  <c r="K5433" i="9"/>
  <c r="K5432" i="9"/>
  <c r="K5431" i="9"/>
  <c r="K5430" i="9"/>
  <c r="K5429" i="9"/>
  <c r="K5428" i="9"/>
  <c r="K5427" i="9"/>
  <c r="K5426" i="9"/>
  <c r="K5425" i="9"/>
  <c r="K5424" i="9"/>
  <c r="K5423" i="9"/>
  <c r="K5422" i="9"/>
  <c r="K5421" i="9"/>
  <c r="K5420" i="9"/>
  <c r="K5419" i="9"/>
  <c r="K5418" i="9"/>
  <c r="K5417" i="9"/>
  <c r="K5416" i="9"/>
  <c r="K5415" i="9"/>
  <c r="K5414" i="9"/>
  <c r="K5413" i="9"/>
  <c r="K5412" i="9"/>
  <c r="K5411" i="9"/>
  <c r="K5410" i="9"/>
  <c r="K5409" i="9"/>
  <c r="K5408" i="9"/>
  <c r="K5407" i="9"/>
  <c r="K5406" i="9"/>
  <c r="K5405" i="9"/>
  <c r="K5404" i="9"/>
  <c r="K5403" i="9"/>
  <c r="K5402" i="9"/>
  <c r="K5401" i="9"/>
  <c r="K5400" i="9"/>
  <c r="K5399" i="9"/>
  <c r="K5398" i="9"/>
  <c r="K5397" i="9"/>
  <c r="K5396" i="9"/>
  <c r="K5395" i="9"/>
  <c r="K5394" i="9"/>
  <c r="K5393" i="9"/>
  <c r="K5392" i="9"/>
  <c r="K5391" i="9"/>
  <c r="K5390" i="9"/>
  <c r="K5389" i="9"/>
  <c r="K5388" i="9"/>
  <c r="K5387" i="9"/>
  <c r="K5386" i="9"/>
  <c r="K5385" i="9"/>
  <c r="K5384" i="9"/>
  <c r="K5383" i="9"/>
  <c r="K5382" i="9"/>
  <c r="K5381" i="9"/>
  <c r="K5380" i="9"/>
  <c r="K5379" i="9"/>
  <c r="K5378" i="9"/>
  <c r="K5377" i="9"/>
  <c r="K5376" i="9"/>
  <c r="K5375" i="9"/>
  <c r="K5374" i="9"/>
  <c r="K5373" i="9"/>
  <c r="K5372" i="9"/>
  <c r="K5371" i="9"/>
  <c r="K5370" i="9"/>
  <c r="K5369" i="9"/>
  <c r="K5368" i="9"/>
  <c r="K5367" i="9"/>
  <c r="K5366" i="9"/>
  <c r="K5365" i="9"/>
  <c r="K5364" i="9"/>
  <c r="K5363" i="9"/>
  <c r="K5362" i="9"/>
  <c r="K5361" i="9"/>
  <c r="K5360" i="9"/>
  <c r="K5359" i="9"/>
  <c r="K5358" i="9"/>
  <c r="K5357" i="9"/>
  <c r="K5356" i="9"/>
  <c r="K5355" i="9"/>
  <c r="K5354" i="9"/>
  <c r="K5353" i="9"/>
  <c r="K5352" i="9"/>
  <c r="K5351" i="9"/>
  <c r="K5350" i="9"/>
  <c r="K5349" i="9"/>
  <c r="K5348" i="9"/>
  <c r="K5347" i="9"/>
  <c r="K5346" i="9"/>
  <c r="K5345" i="9"/>
  <c r="K5344" i="9"/>
  <c r="K5343" i="9"/>
  <c r="K5342" i="9"/>
  <c r="K5341" i="9"/>
  <c r="K5340" i="9"/>
  <c r="K5339" i="9"/>
  <c r="K5338" i="9"/>
  <c r="K5337" i="9"/>
  <c r="K5336" i="9"/>
  <c r="K5335" i="9"/>
  <c r="K5334" i="9"/>
  <c r="K5333" i="9"/>
  <c r="K5332" i="9"/>
  <c r="K5331" i="9"/>
  <c r="K5330" i="9"/>
  <c r="K5329" i="9"/>
  <c r="K5328" i="9"/>
  <c r="K5327" i="9"/>
  <c r="K5326" i="9"/>
  <c r="K5325" i="9"/>
  <c r="K5324" i="9"/>
  <c r="K5323" i="9"/>
  <c r="K5322" i="9"/>
  <c r="K5321" i="9"/>
  <c r="K5320" i="9"/>
  <c r="K5319" i="9"/>
  <c r="K5318" i="9"/>
  <c r="K5317" i="9"/>
  <c r="K5316" i="9"/>
  <c r="K5315" i="9"/>
  <c r="K5314" i="9"/>
  <c r="K5313" i="9"/>
  <c r="K5312" i="9"/>
  <c r="K5311" i="9"/>
  <c r="K5310" i="9"/>
  <c r="K5309" i="9"/>
  <c r="K5308" i="9"/>
  <c r="K5307" i="9"/>
  <c r="K5306" i="9"/>
  <c r="K5305" i="9"/>
  <c r="K5304" i="9"/>
  <c r="K5303" i="9"/>
  <c r="K5302" i="9"/>
  <c r="K5301" i="9"/>
  <c r="K5300" i="9"/>
  <c r="K5299" i="9"/>
  <c r="K5298" i="9"/>
  <c r="K5297" i="9"/>
  <c r="K5296" i="9"/>
  <c r="K5295" i="9"/>
  <c r="K5294" i="9"/>
  <c r="K5293" i="9"/>
  <c r="K5292" i="9"/>
  <c r="K5291" i="9"/>
  <c r="K5290" i="9"/>
  <c r="K5289" i="9"/>
  <c r="K5288" i="9"/>
  <c r="K5287" i="9"/>
  <c r="K5286" i="9"/>
  <c r="K5285" i="9"/>
  <c r="K5284" i="9"/>
  <c r="K5283" i="9"/>
  <c r="K5282" i="9"/>
  <c r="K5281" i="9"/>
  <c r="K5280" i="9"/>
  <c r="K5279" i="9"/>
  <c r="K5278" i="9"/>
  <c r="K5277" i="9"/>
  <c r="K5276" i="9"/>
  <c r="K5275" i="9"/>
  <c r="K5274" i="9"/>
  <c r="K5273" i="9"/>
  <c r="K5272" i="9"/>
  <c r="K5271" i="9"/>
  <c r="K5270" i="9"/>
  <c r="K5269" i="9"/>
  <c r="K5268" i="9"/>
  <c r="K5267" i="9"/>
  <c r="K5266" i="9"/>
  <c r="K5265" i="9"/>
  <c r="K5264" i="9"/>
  <c r="K5263" i="9"/>
  <c r="K5262" i="9"/>
  <c r="K5261" i="9"/>
  <c r="K5260" i="9"/>
  <c r="K5259" i="9"/>
  <c r="K5258" i="9"/>
  <c r="K5257" i="9"/>
  <c r="K5256" i="9"/>
  <c r="K5255" i="9"/>
  <c r="K5254" i="9"/>
  <c r="K5253" i="9"/>
  <c r="K5252" i="9"/>
  <c r="K5251" i="9"/>
  <c r="K5250" i="9"/>
  <c r="K5249" i="9"/>
  <c r="K5248" i="9"/>
  <c r="K5247" i="9"/>
  <c r="K5246" i="9"/>
  <c r="K5245" i="9"/>
  <c r="K5244" i="9"/>
  <c r="K5243" i="9"/>
  <c r="K5242" i="9"/>
  <c r="K5241" i="9"/>
  <c r="K5240" i="9"/>
  <c r="K5239" i="9"/>
  <c r="K5238" i="9"/>
  <c r="K5237" i="9"/>
  <c r="K5236" i="9"/>
  <c r="K5235" i="9"/>
  <c r="K5234" i="9"/>
  <c r="K5233" i="9"/>
  <c r="K5232" i="9"/>
  <c r="K5231" i="9"/>
  <c r="K5230" i="9"/>
  <c r="K5229" i="9"/>
  <c r="K5228" i="9"/>
  <c r="K5227" i="9"/>
  <c r="K5226" i="9"/>
  <c r="K5225" i="9"/>
  <c r="K5224" i="9"/>
  <c r="K5223" i="9"/>
  <c r="K5222" i="9"/>
  <c r="K5221" i="9"/>
  <c r="K5220" i="9"/>
  <c r="K5219" i="9"/>
  <c r="K5218" i="9"/>
  <c r="K5217" i="9"/>
  <c r="K5216" i="9"/>
  <c r="K5215" i="9"/>
  <c r="K5214" i="9"/>
  <c r="K5213" i="9"/>
  <c r="K5212" i="9"/>
  <c r="K5211" i="9"/>
  <c r="K5210" i="9"/>
  <c r="K5209" i="9"/>
  <c r="K5208" i="9"/>
  <c r="K5207" i="9"/>
  <c r="K5206" i="9"/>
  <c r="K5205" i="9"/>
  <c r="K5204" i="9"/>
  <c r="K5203" i="9"/>
  <c r="K5202" i="9"/>
  <c r="K5201" i="9"/>
  <c r="K5200" i="9"/>
  <c r="K5199" i="9"/>
  <c r="K5198" i="9"/>
  <c r="K5197" i="9"/>
  <c r="K5196" i="9"/>
  <c r="K5195" i="9"/>
  <c r="K5194" i="9"/>
  <c r="K5193" i="9"/>
  <c r="K5192" i="9"/>
  <c r="K5191" i="9"/>
  <c r="K5190" i="9"/>
  <c r="K5189" i="9"/>
  <c r="K5188" i="9"/>
  <c r="K5187" i="9"/>
  <c r="K5186" i="9"/>
  <c r="K5185" i="9"/>
  <c r="K5184" i="9"/>
  <c r="K5183" i="9"/>
  <c r="K5182" i="9"/>
  <c r="K5181" i="9"/>
  <c r="K5180" i="9"/>
  <c r="K5179" i="9"/>
  <c r="K5178" i="9"/>
  <c r="K5177" i="9"/>
  <c r="K5176" i="9"/>
  <c r="K5175" i="9"/>
  <c r="K5174" i="9"/>
  <c r="K5173" i="9"/>
  <c r="K5172" i="9"/>
  <c r="K5171" i="9"/>
  <c r="K5170" i="9"/>
  <c r="K5169" i="9"/>
  <c r="K5168" i="9"/>
  <c r="K5167" i="9"/>
  <c r="K5166" i="9"/>
  <c r="K5165" i="9"/>
  <c r="K5164" i="9"/>
  <c r="K5163" i="9"/>
  <c r="K5162" i="9"/>
  <c r="K5161" i="9"/>
  <c r="K5160" i="9"/>
  <c r="K5159" i="9"/>
  <c r="K5158" i="9"/>
  <c r="K5157" i="9"/>
  <c r="K5156" i="9"/>
  <c r="K5155" i="9"/>
  <c r="K5154" i="9"/>
  <c r="K5153" i="9"/>
  <c r="K5152" i="9"/>
  <c r="K5151" i="9"/>
  <c r="K5150" i="9"/>
  <c r="K5149" i="9"/>
  <c r="K5148" i="9"/>
  <c r="K5147" i="9"/>
  <c r="K5146" i="9"/>
  <c r="K5145" i="9"/>
  <c r="K5144" i="9"/>
  <c r="K5143" i="9"/>
  <c r="K5142" i="9"/>
  <c r="K5141" i="9"/>
  <c r="K5140" i="9"/>
  <c r="K5139" i="9"/>
  <c r="K5138" i="9"/>
  <c r="K5137" i="9"/>
  <c r="K5136" i="9"/>
  <c r="K5135" i="9"/>
  <c r="K5134" i="9"/>
  <c r="K5133" i="9"/>
  <c r="K5132" i="9"/>
  <c r="K5131" i="9"/>
  <c r="K5130" i="9"/>
  <c r="K5129" i="9"/>
  <c r="K5128" i="9"/>
  <c r="K5127" i="9"/>
  <c r="K5126" i="9"/>
  <c r="K5125" i="9"/>
  <c r="K5124" i="9"/>
  <c r="K5123" i="9"/>
  <c r="K5122" i="9"/>
  <c r="K5121" i="9"/>
  <c r="K5120" i="9"/>
  <c r="K5119" i="9"/>
  <c r="K5118" i="9"/>
  <c r="K5117" i="9"/>
  <c r="K5116" i="9"/>
  <c r="K5115" i="9"/>
  <c r="K5114" i="9"/>
  <c r="K5113" i="9"/>
  <c r="K5112" i="9"/>
  <c r="K5111" i="9"/>
  <c r="K5110" i="9"/>
  <c r="K5109" i="9"/>
  <c r="K5108" i="9"/>
  <c r="K5107" i="9"/>
  <c r="K5106" i="9"/>
  <c r="K5105" i="9"/>
  <c r="K5104" i="9"/>
  <c r="K5103" i="9"/>
  <c r="K5102" i="9"/>
  <c r="K5101" i="9"/>
  <c r="K5100" i="9"/>
  <c r="K5099" i="9"/>
  <c r="K5098" i="9"/>
  <c r="K5097" i="9"/>
  <c r="K5096" i="9"/>
  <c r="K5095" i="9"/>
  <c r="K5094" i="9"/>
  <c r="K5093" i="9"/>
  <c r="K5092" i="9"/>
  <c r="K5091" i="9"/>
  <c r="K5090" i="9"/>
  <c r="K5089" i="9"/>
  <c r="K5088" i="9"/>
  <c r="K5087" i="9"/>
  <c r="K5086" i="9"/>
  <c r="K5085" i="9"/>
  <c r="K5084" i="9"/>
  <c r="K5083" i="9"/>
  <c r="K5082" i="9"/>
  <c r="K5081" i="9"/>
  <c r="K5080" i="9"/>
  <c r="K5079" i="9"/>
  <c r="K5078" i="9"/>
  <c r="K5077" i="9"/>
  <c r="K5076" i="9"/>
  <c r="K5075" i="9"/>
  <c r="K5074" i="9"/>
  <c r="K5073" i="9"/>
  <c r="K5072" i="9"/>
  <c r="K5071" i="9"/>
  <c r="K5070" i="9"/>
  <c r="K5069" i="9"/>
  <c r="K5068" i="9"/>
  <c r="K5067" i="9"/>
  <c r="K5066" i="9"/>
  <c r="K5065" i="9"/>
  <c r="K5064" i="9"/>
  <c r="K5063" i="9"/>
  <c r="K5062" i="9"/>
  <c r="K5061" i="9"/>
  <c r="K5060" i="9"/>
  <c r="K5059" i="9"/>
  <c r="K5058" i="9"/>
  <c r="K5057" i="9"/>
  <c r="K5056" i="9"/>
  <c r="K5055" i="9"/>
  <c r="K5054" i="9"/>
  <c r="K5053" i="9"/>
  <c r="K5052" i="9"/>
  <c r="K5051" i="9"/>
  <c r="K5050" i="9"/>
  <c r="K5049" i="9"/>
  <c r="K5048" i="9"/>
  <c r="K5047" i="9"/>
  <c r="K5046" i="9"/>
  <c r="K5045" i="9"/>
  <c r="K5044" i="9"/>
  <c r="K5043" i="9"/>
  <c r="K5042" i="9"/>
  <c r="K5041" i="9"/>
  <c r="K5040" i="9"/>
  <c r="K5039" i="9"/>
  <c r="K5038" i="9"/>
  <c r="K5037" i="9"/>
  <c r="K5036" i="9"/>
  <c r="K5035" i="9"/>
  <c r="K5034" i="9"/>
  <c r="K5033" i="9"/>
  <c r="K5032" i="9"/>
  <c r="K5031" i="9"/>
  <c r="K5030" i="9"/>
  <c r="K5029" i="9"/>
  <c r="K5028" i="9"/>
  <c r="K5027" i="9"/>
  <c r="K5026" i="9"/>
  <c r="K5025" i="9"/>
  <c r="K5024" i="9"/>
  <c r="K5023" i="9"/>
  <c r="K5022" i="9"/>
  <c r="K5021" i="9"/>
  <c r="K5020" i="9"/>
  <c r="K5019" i="9"/>
  <c r="K5018" i="9"/>
  <c r="K5017" i="9"/>
  <c r="K5016" i="9"/>
  <c r="K5015" i="9"/>
  <c r="K5014" i="9"/>
  <c r="K5013" i="9"/>
  <c r="K5012" i="9"/>
  <c r="K5011" i="9"/>
  <c r="K5010" i="9"/>
  <c r="K5009" i="9"/>
  <c r="K5008" i="9"/>
  <c r="K5007" i="9"/>
  <c r="K5006" i="9"/>
  <c r="K5005" i="9"/>
  <c r="K5004" i="9"/>
  <c r="K5003" i="9"/>
  <c r="K5002" i="9"/>
  <c r="K5001" i="9"/>
  <c r="K5000" i="9"/>
  <c r="K4999" i="9"/>
  <c r="K4998" i="9"/>
  <c r="K4997" i="9"/>
  <c r="K4996" i="9"/>
  <c r="K4995" i="9"/>
  <c r="K4994" i="9"/>
  <c r="K4993" i="9"/>
  <c r="K4992" i="9"/>
  <c r="K4991" i="9"/>
  <c r="K4990" i="9"/>
  <c r="K4989" i="9"/>
  <c r="K4988" i="9"/>
  <c r="K4987" i="9"/>
  <c r="K4986" i="9"/>
  <c r="K4985" i="9"/>
  <c r="K4984" i="9"/>
  <c r="K4983" i="9"/>
  <c r="K4982" i="9"/>
  <c r="K4981" i="9"/>
  <c r="K4980" i="9"/>
  <c r="K4979" i="9"/>
  <c r="K4978" i="9"/>
  <c r="K4977" i="9"/>
  <c r="K4976" i="9"/>
  <c r="K4975" i="9"/>
  <c r="K4974" i="9"/>
  <c r="K4973" i="9"/>
  <c r="K4972" i="9"/>
  <c r="K4971" i="9"/>
  <c r="K4970" i="9"/>
  <c r="K4969" i="9"/>
  <c r="K4968" i="9"/>
  <c r="K4967" i="9"/>
  <c r="K4966" i="9"/>
  <c r="K4965" i="9"/>
  <c r="K4964" i="9"/>
  <c r="K4963" i="9"/>
  <c r="K4962" i="9"/>
  <c r="K4961" i="9"/>
  <c r="K4960" i="9"/>
  <c r="K4959" i="9"/>
  <c r="K4958" i="9"/>
  <c r="K4957" i="9"/>
  <c r="K4956" i="9"/>
  <c r="K4955" i="9"/>
  <c r="K4954" i="9"/>
  <c r="K4953" i="9"/>
  <c r="K4952" i="9"/>
  <c r="K4951" i="9"/>
  <c r="K4950" i="9"/>
  <c r="K4949" i="9"/>
  <c r="K4948" i="9"/>
  <c r="K4947" i="9"/>
  <c r="K4946" i="9"/>
  <c r="K4945" i="9"/>
  <c r="K4944" i="9"/>
  <c r="K4943" i="9"/>
  <c r="K4942" i="9"/>
  <c r="K4941" i="9"/>
  <c r="K4940" i="9"/>
  <c r="K4939" i="9"/>
  <c r="K4938" i="9"/>
  <c r="K4937" i="9"/>
  <c r="K4936" i="9"/>
  <c r="K4935" i="9"/>
  <c r="K4934" i="9"/>
  <c r="K4933" i="9"/>
  <c r="K4932" i="9"/>
  <c r="K4931" i="9"/>
  <c r="K4930" i="9"/>
  <c r="K4929" i="9"/>
  <c r="K4928" i="9"/>
  <c r="K4927" i="9"/>
  <c r="K4926" i="9"/>
  <c r="K4925" i="9"/>
  <c r="K4924" i="9"/>
  <c r="K4923" i="9"/>
  <c r="K4922" i="9"/>
  <c r="K4921" i="9"/>
  <c r="K4920" i="9"/>
  <c r="K4919" i="9"/>
  <c r="K4918" i="9"/>
  <c r="K4917" i="9"/>
  <c r="K4916" i="9"/>
  <c r="K4915" i="9"/>
  <c r="K4914" i="9"/>
  <c r="K4913" i="9"/>
  <c r="K4912" i="9"/>
  <c r="K4911" i="9"/>
  <c r="K4910" i="9"/>
  <c r="K4909" i="9"/>
  <c r="K4908" i="9"/>
  <c r="K4907" i="9"/>
  <c r="K4906" i="9"/>
  <c r="K4905" i="9"/>
  <c r="K4904" i="9"/>
  <c r="K4903" i="9"/>
  <c r="K4902" i="9"/>
  <c r="K4901" i="9"/>
  <c r="K4900" i="9"/>
  <c r="K4899" i="9"/>
  <c r="K4898" i="9"/>
  <c r="K4897" i="9"/>
  <c r="K4896" i="9"/>
  <c r="K4895" i="9"/>
  <c r="K4894" i="9"/>
  <c r="K4893" i="9"/>
  <c r="K4892" i="9"/>
  <c r="K4891" i="9"/>
  <c r="K4890" i="9"/>
  <c r="K4889" i="9"/>
  <c r="K4888" i="9"/>
  <c r="K4887" i="9"/>
  <c r="K4886" i="9"/>
  <c r="K4885" i="9"/>
  <c r="K4884" i="9"/>
  <c r="K4883" i="9"/>
  <c r="K4882" i="9"/>
  <c r="K4881" i="9"/>
  <c r="K4880" i="9"/>
  <c r="K4879" i="9"/>
  <c r="K4878" i="9"/>
  <c r="K4877" i="9"/>
  <c r="K4876" i="9"/>
  <c r="K4875" i="9"/>
  <c r="K4874" i="9"/>
  <c r="K4873" i="9"/>
  <c r="K4872" i="9"/>
  <c r="K4871" i="9"/>
  <c r="K4870" i="9"/>
  <c r="K4869" i="9"/>
  <c r="K4868" i="9"/>
  <c r="K4867" i="9"/>
  <c r="K4866" i="9"/>
  <c r="K4865" i="9"/>
  <c r="K4864" i="9"/>
  <c r="K4863" i="9"/>
  <c r="K4862" i="9"/>
  <c r="K4861" i="9"/>
  <c r="K4860" i="9"/>
  <c r="K4859" i="9"/>
  <c r="K4858" i="9"/>
  <c r="K4857" i="9"/>
  <c r="K4856" i="9"/>
  <c r="K4855" i="9"/>
  <c r="K4854" i="9"/>
  <c r="K4853" i="9"/>
  <c r="K4852" i="9"/>
  <c r="K4851" i="9"/>
  <c r="K4850" i="9"/>
  <c r="K4849" i="9"/>
  <c r="K4848" i="9"/>
  <c r="K4847" i="9"/>
  <c r="K4846" i="9"/>
  <c r="K4845" i="9"/>
  <c r="K4844" i="9"/>
  <c r="K4843" i="9"/>
  <c r="K4842" i="9"/>
  <c r="K4841" i="9"/>
  <c r="K4840" i="9"/>
  <c r="K4839" i="9"/>
  <c r="K4838" i="9"/>
  <c r="K4837" i="9"/>
  <c r="K4836" i="9"/>
  <c r="K4835" i="9"/>
  <c r="K4834" i="9"/>
  <c r="K4833" i="9"/>
  <c r="K4832" i="9"/>
  <c r="K4831" i="9"/>
  <c r="K4830" i="9"/>
  <c r="K4829" i="9"/>
  <c r="K4828" i="9"/>
  <c r="K4827" i="9"/>
  <c r="K4826" i="9"/>
  <c r="K4825" i="9"/>
  <c r="K4824" i="9"/>
  <c r="K4823" i="9"/>
  <c r="K4822" i="9"/>
  <c r="K4821" i="9"/>
  <c r="K4820" i="9"/>
  <c r="K4819" i="9"/>
  <c r="K4818" i="9"/>
  <c r="K4817" i="9"/>
  <c r="K4816" i="9"/>
  <c r="K4815" i="9"/>
  <c r="K4814" i="9"/>
  <c r="K4813" i="9"/>
  <c r="K4812" i="9"/>
  <c r="K4811" i="9"/>
  <c r="K4810" i="9"/>
  <c r="K4809" i="9"/>
  <c r="K4808" i="9"/>
  <c r="K4807" i="9"/>
  <c r="K4806" i="9"/>
  <c r="K4805" i="9"/>
  <c r="K4804" i="9"/>
  <c r="K4803" i="9"/>
  <c r="K4802" i="9"/>
  <c r="K4801" i="9"/>
  <c r="K4800" i="9"/>
  <c r="K4799" i="9"/>
  <c r="K4798" i="9"/>
  <c r="K4797" i="9"/>
  <c r="K4796" i="9"/>
  <c r="K4795" i="9"/>
  <c r="K4794" i="9"/>
  <c r="K4793" i="9"/>
  <c r="K4792" i="9"/>
  <c r="K4791" i="9"/>
  <c r="K4790" i="9"/>
  <c r="K4789" i="9"/>
  <c r="K4788" i="9"/>
  <c r="K4787" i="9"/>
  <c r="K4786" i="9"/>
  <c r="K4785" i="9"/>
  <c r="K4784" i="9"/>
  <c r="K4783" i="9"/>
  <c r="K4782" i="9"/>
  <c r="K4781" i="9"/>
  <c r="K4780" i="9"/>
  <c r="K4779" i="9"/>
  <c r="K4778" i="9"/>
  <c r="K4777" i="9"/>
  <c r="K4776" i="9"/>
  <c r="K4775" i="9"/>
  <c r="K4774" i="9"/>
  <c r="K4773" i="9"/>
  <c r="K4772" i="9"/>
  <c r="K4771" i="9"/>
  <c r="K4770" i="9"/>
  <c r="K4769" i="9"/>
  <c r="K4768" i="9"/>
  <c r="K4767" i="9"/>
  <c r="K4766" i="9"/>
  <c r="K4765" i="9"/>
  <c r="K4764" i="9"/>
  <c r="K4763" i="9"/>
  <c r="K4762" i="9"/>
  <c r="K4761" i="9"/>
  <c r="K4760" i="9"/>
  <c r="K4759" i="9"/>
  <c r="K4758" i="9"/>
  <c r="K4757" i="9"/>
  <c r="K4756" i="9"/>
  <c r="K4755" i="9"/>
  <c r="K4754" i="9"/>
  <c r="K4753" i="9"/>
  <c r="K4752" i="9"/>
  <c r="K4751" i="9"/>
  <c r="K4750" i="9"/>
  <c r="K4749" i="9"/>
  <c r="K4748" i="9"/>
  <c r="K4747" i="9"/>
  <c r="K4746" i="9"/>
  <c r="K4745" i="9"/>
  <c r="K4744" i="9"/>
  <c r="K4743" i="9"/>
  <c r="K4742" i="9"/>
  <c r="K4741" i="9"/>
  <c r="K4740" i="9"/>
  <c r="K4739" i="9"/>
  <c r="K4738" i="9"/>
  <c r="K4737" i="9"/>
  <c r="K4736" i="9"/>
  <c r="K4735" i="9"/>
  <c r="K4734" i="9"/>
  <c r="K4733" i="9"/>
  <c r="K4732" i="9"/>
  <c r="K4731" i="9"/>
  <c r="K4730" i="9"/>
  <c r="K4729" i="9"/>
  <c r="K4728" i="9"/>
  <c r="K4727" i="9"/>
  <c r="K4726" i="9"/>
  <c r="K4725" i="9"/>
  <c r="K4724" i="9"/>
  <c r="K4723" i="9"/>
  <c r="K4722" i="9"/>
  <c r="K4721" i="9"/>
  <c r="K4720" i="9"/>
  <c r="K4719" i="9"/>
  <c r="K4718" i="9"/>
  <c r="K4717" i="9"/>
  <c r="K4716" i="9"/>
  <c r="K4715" i="9"/>
  <c r="K4714" i="9"/>
  <c r="K4713" i="9"/>
  <c r="K4712" i="9"/>
  <c r="K4711" i="9"/>
  <c r="K4710" i="9"/>
  <c r="K4709" i="9"/>
  <c r="K4708" i="9"/>
  <c r="K4707" i="9"/>
  <c r="K4706" i="9"/>
  <c r="K4705" i="9"/>
  <c r="K4704" i="9"/>
  <c r="K4703" i="9"/>
  <c r="K4702" i="9"/>
  <c r="K4701" i="9"/>
  <c r="K4700" i="9"/>
  <c r="K4699" i="9"/>
  <c r="K4698" i="9"/>
  <c r="K4697" i="9"/>
  <c r="K4696" i="9"/>
  <c r="K4695" i="9"/>
  <c r="K4694" i="9"/>
  <c r="K4693" i="9"/>
  <c r="K4692" i="9"/>
  <c r="K4691" i="9"/>
  <c r="K4690" i="9"/>
  <c r="K4689" i="9"/>
  <c r="K4688" i="9"/>
  <c r="K4687" i="9"/>
  <c r="K4686" i="9"/>
  <c r="K4685" i="9"/>
  <c r="K4684" i="9"/>
  <c r="K4683" i="9"/>
  <c r="K4682" i="9"/>
  <c r="K4681" i="9"/>
  <c r="K4680" i="9"/>
  <c r="K4679" i="9"/>
  <c r="K4678" i="9"/>
  <c r="K4677" i="9"/>
  <c r="K4676" i="9"/>
  <c r="K4675" i="9"/>
  <c r="K4674" i="9"/>
  <c r="K4673" i="9"/>
  <c r="K4672" i="9"/>
  <c r="K4671" i="9"/>
  <c r="K4670" i="9"/>
  <c r="K4669" i="9"/>
  <c r="K4668" i="9"/>
  <c r="K4667" i="9"/>
  <c r="K4666" i="9"/>
  <c r="K4665" i="9"/>
  <c r="K4664" i="9"/>
  <c r="K4663" i="9"/>
  <c r="K4662" i="9"/>
  <c r="K4661" i="9"/>
  <c r="K4660" i="9"/>
  <c r="K4659" i="9"/>
  <c r="K4658" i="9"/>
  <c r="K4657" i="9"/>
  <c r="K4656" i="9"/>
  <c r="K4655" i="9"/>
  <c r="K4654" i="9"/>
  <c r="K4653" i="9"/>
  <c r="K4652" i="9"/>
  <c r="K4651" i="9"/>
  <c r="K4650" i="9"/>
  <c r="K4649" i="9"/>
  <c r="K4648" i="9"/>
  <c r="K4647" i="9"/>
  <c r="K4646" i="9"/>
  <c r="K4645" i="9"/>
  <c r="K4644" i="9"/>
  <c r="K4643" i="9"/>
  <c r="K4642" i="9"/>
  <c r="K4641" i="9"/>
  <c r="K4640" i="9"/>
  <c r="K4639" i="9"/>
  <c r="K4638" i="9"/>
  <c r="K4637" i="9"/>
  <c r="K4636" i="9"/>
  <c r="K4635" i="9"/>
  <c r="K4634" i="9"/>
  <c r="K4633" i="9"/>
  <c r="K4632" i="9"/>
  <c r="K4631" i="9"/>
  <c r="K4630" i="9"/>
  <c r="K4629" i="9"/>
  <c r="K4628" i="9"/>
  <c r="K4627" i="9"/>
  <c r="K4626" i="9"/>
  <c r="K4625" i="9"/>
  <c r="K4624" i="9"/>
  <c r="K4623" i="9"/>
  <c r="K4622" i="9"/>
  <c r="K4621" i="9"/>
  <c r="K4620" i="9"/>
  <c r="K4619" i="9"/>
  <c r="K4618" i="9"/>
  <c r="K4617" i="9"/>
  <c r="K4616" i="9"/>
  <c r="K4615" i="9"/>
  <c r="K4614" i="9"/>
  <c r="K4613" i="9"/>
  <c r="K4612" i="9"/>
  <c r="K4611" i="9"/>
  <c r="K4610" i="9"/>
  <c r="K4609" i="9"/>
  <c r="K4608" i="9"/>
  <c r="K4607" i="9"/>
  <c r="K4606" i="9"/>
  <c r="K4605" i="9"/>
  <c r="K4604" i="9"/>
  <c r="K4603" i="9"/>
  <c r="K4602" i="9"/>
  <c r="K4601" i="9"/>
  <c r="K4600" i="9"/>
  <c r="K4599" i="9"/>
  <c r="K4598" i="9"/>
  <c r="K4597" i="9"/>
  <c r="K4596" i="9"/>
  <c r="K4595" i="9"/>
  <c r="K4594" i="9"/>
  <c r="K4593" i="9"/>
  <c r="K4592" i="9"/>
  <c r="K4591" i="9"/>
  <c r="K4590" i="9"/>
  <c r="K4589" i="9"/>
  <c r="K4588" i="9"/>
  <c r="K4587" i="9"/>
  <c r="K4586" i="9"/>
  <c r="K4585" i="9"/>
  <c r="K4584" i="9"/>
  <c r="K4583" i="9"/>
  <c r="K4582" i="9"/>
  <c r="K4581" i="9"/>
  <c r="K4580" i="9"/>
  <c r="K4579" i="9"/>
  <c r="K4578" i="9"/>
  <c r="K4577" i="9"/>
  <c r="K4576" i="9"/>
  <c r="K4575" i="9"/>
  <c r="K4574" i="9"/>
  <c r="K4573" i="9"/>
  <c r="K4572" i="9"/>
  <c r="K4571" i="9"/>
  <c r="K4570" i="9"/>
  <c r="K4569" i="9"/>
  <c r="K4568" i="9"/>
  <c r="K4567" i="9"/>
  <c r="K4566" i="9"/>
  <c r="K4565" i="9"/>
  <c r="K4564" i="9"/>
  <c r="K4563" i="9"/>
  <c r="K4562" i="9"/>
  <c r="K4561" i="9"/>
  <c r="K4560" i="9"/>
  <c r="K4559" i="9"/>
  <c r="K4558" i="9"/>
  <c r="K4557" i="9"/>
  <c r="K4556" i="9"/>
  <c r="K4555" i="9"/>
  <c r="K4554" i="9"/>
  <c r="K4553" i="9"/>
  <c r="K4552" i="9"/>
  <c r="K4551" i="9"/>
  <c r="K4550" i="9"/>
  <c r="K4549" i="9"/>
  <c r="K4548" i="9"/>
  <c r="K4547" i="9"/>
  <c r="K4546" i="9"/>
  <c r="K4545" i="9"/>
  <c r="K4544" i="9"/>
  <c r="K4543" i="9"/>
  <c r="K4542" i="9"/>
  <c r="K4541" i="9"/>
  <c r="K4540" i="9"/>
  <c r="K4539" i="9"/>
  <c r="K4538" i="9"/>
  <c r="K4537" i="9"/>
  <c r="K4536" i="9"/>
  <c r="K4535" i="9"/>
  <c r="K4534" i="9"/>
  <c r="K4533" i="9"/>
  <c r="K4532" i="9"/>
  <c r="K4531" i="9"/>
  <c r="K4530" i="9"/>
  <c r="K4529" i="9"/>
  <c r="K4528" i="9"/>
  <c r="K4527" i="9"/>
  <c r="K4526" i="9"/>
  <c r="K4525" i="9"/>
  <c r="K4524" i="9"/>
  <c r="K4523" i="9"/>
  <c r="K4522" i="9"/>
  <c r="K4521" i="9"/>
  <c r="K4520" i="9"/>
  <c r="K4519" i="9"/>
  <c r="K4518" i="9"/>
  <c r="K4517" i="9"/>
  <c r="K4516" i="9"/>
  <c r="K4515" i="9"/>
  <c r="K4514" i="9"/>
  <c r="K4513" i="9"/>
  <c r="K4512" i="9"/>
  <c r="K4511" i="9"/>
  <c r="K4510" i="9"/>
  <c r="K4509" i="9"/>
  <c r="K4508" i="9"/>
  <c r="K4507" i="9"/>
  <c r="K4506" i="9"/>
  <c r="K4505" i="9"/>
  <c r="K4504" i="9"/>
  <c r="K4503" i="9"/>
  <c r="K4502" i="9"/>
  <c r="K4501" i="9"/>
  <c r="K4500" i="9"/>
  <c r="K4499" i="9"/>
  <c r="K4498" i="9"/>
  <c r="K4497" i="9"/>
  <c r="K4496" i="9"/>
  <c r="K4495" i="9"/>
  <c r="K4494" i="9"/>
  <c r="K4493" i="9"/>
  <c r="K4492" i="9"/>
  <c r="K4491" i="9"/>
  <c r="K4490" i="9"/>
  <c r="K4489" i="9"/>
  <c r="K4488" i="9"/>
  <c r="K4487" i="9"/>
  <c r="K4486" i="9"/>
  <c r="K4485" i="9"/>
  <c r="K4484" i="9"/>
  <c r="K4483" i="9"/>
  <c r="K4482" i="9"/>
  <c r="K4481" i="9"/>
  <c r="K4480" i="9"/>
  <c r="K4479" i="9"/>
  <c r="K4478" i="9"/>
  <c r="K4477" i="9"/>
  <c r="K4476" i="9"/>
  <c r="K4475" i="9"/>
  <c r="K4474" i="9"/>
  <c r="K4473" i="9"/>
  <c r="K4472" i="9"/>
  <c r="K4471" i="9"/>
  <c r="K4470" i="9"/>
  <c r="K4469" i="9"/>
  <c r="K4468" i="9"/>
  <c r="K4467" i="9"/>
  <c r="K4466" i="9"/>
  <c r="K4465" i="9"/>
  <c r="K4464" i="9"/>
  <c r="K4463" i="9"/>
  <c r="K4462" i="9"/>
  <c r="K4461" i="9"/>
  <c r="K4460" i="9"/>
  <c r="K4459" i="9"/>
  <c r="K4458" i="9"/>
  <c r="K4457" i="9"/>
  <c r="K4456" i="9"/>
  <c r="K4455" i="9"/>
  <c r="K4454" i="9"/>
  <c r="K4453" i="9"/>
  <c r="K4452" i="9"/>
  <c r="K4451" i="9"/>
  <c r="K4450" i="9"/>
  <c r="K4449" i="9"/>
  <c r="K4448" i="9"/>
  <c r="K4447" i="9"/>
  <c r="K4446" i="9"/>
  <c r="K4445" i="9"/>
  <c r="K4444" i="9"/>
  <c r="K4443" i="9"/>
  <c r="K4442" i="9"/>
  <c r="K4441" i="9"/>
  <c r="K4440" i="9"/>
  <c r="K4439" i="9"/>
  <c r="K4438" i="9"/>
  <c r="K4437" i="9"/>
  <c r="K4436" i="9"/>
  <c r="K4435" i="9"/>
  <c r="K4434" i="9"/>
  <c r="K4433" i="9"/>
  <c r="K4432" i="9"/>
  <c r="K4431" i="9"/>
  <c r="K4430" i="9"/>
  <c r="K4429" i="9"/>
  <c r="K4428" i="9"/>
  <c r="K4427" i="9"/>
  <c r="K4426" i="9"/>
  <c r="K4425" i="9"/>
  <c r="K4424" i="9"/>
  <c r="K4423" i="9"/>
  <c r="K4422" i="9"/>
  <c r="K4421" i="9"/>
  <c r="K4420" i="9"/>
  <c r="K4419" i="9"/>
  <c r="K4418" i="9"/>
  <c r="K4417" i="9"/>
  <c r="K4416" i="9"/>
  <c r="K4415" i="9"/>
  <c r="K4414" i="9"/>
  <c r="K4413" i="9"/>
  <c r="K4412" i="9"/>
  <c r="K4411" i="9"/>
  <c r="K4410" i="9"/>
  <c r="K4409" i="9"/>
  <c r="K4408" i="9"/>
  <c r="K4407" i="9"/>
  <c r="K4406" i="9"/>
  <c r="K4405" i="9"/>
  <c r="K4404" i="9"/>
  <c r="K4403" i="9"/>
  <c r="K4402" i="9"/>
  <c r="K4401" i="9"/>
  <c r="K4400" i="9"/>
  <c r="K4399" i="9"/>
  <c r="K4398" i="9"/>
  <c r="K4397" i="9"/>
  <c r="K4396" i="9"/>
  <c r="K4395" i="9"/>
  <c r="K4394" i="9"/>
  <c r="K4393" i="9"/>
  <c r="K4392" i="9"/>
  <c r="K4391" i="9"/>
  <c r="K4390" i="9"/>
  <c r="K4389" i="9"/>
  <c r="K4388" i="9"/>
  <c r="K4387" i="9"/>
  <c r="K4386" i="9"/>
  <c r="K4385" i="9"/>
  <c r="K4384" i="9"/>
  <c r="K4383" i="9"/>
  <c r="K4382" i="9"/>
  <c r="K4381" i="9"/>
  <c r="K4380" i="9"/>
  <c r="K4379" i="9"/>
  <c r="K4378" i="9"/>
  <c r="K4377" i="9"/>
  <c r="K4376" i="9"/>
  <c r="K4375" i="9"/>
  <c r="K4374" i="9"/>
  <c r="K4373" i="9"/>
  <c r="K4372" i="9"/>
  <c r="K4371" i="9"/>
  <c r="K4370" i="9"/>
  <c r="K4369" i="9"/>
  <c r="K4368" i="9"/>
  <c r="K4367" i="9"/>
  <c r="K4366" i="9"/>
  <c r="K4365" i="9"/>
  <c r="K4364" i="9"/>
  <c r="K4363" i="9"/>
  <c r="K4362" i="9"/>
  <c r="K4361" i="9"/>
  <c r="K4360" i="9"/>
  <c r="K4359" i="9"/>
  <c r="K4358" i="9"/>
  <c r="K4357" i="9"/>
  <c r="K4356" i="9"/>
  <c r="K4355" i="9"/>
  <c r="K4354" i="9"/>
  <c r="K4353" i="9"/>
  <c r="K4352" i="9"/>
  <c r="K4351" i="9"/>
  <c r="K4350" i="9"/>
  <c r="K4349" i="9"/>
  <c r="K4348" i="9"/>
  <c r="K4347" i="9"/>
  <c r="K4346" i="9"/>
  <c r="K4345" i="9"/>
  <c r="K4344" i="9"/>
  <c r="K4343" i="9"/>
  <c r="K4342" i="9"/>
  <c r="K4341" i="9"/>
  <c r="K4340" i="9"/>
  <c r="K4339" i="9"/>
  <c r="K4338" i="9"/>
  <c r="K4337" i="9"/>
  <c r="K4336" i="9"/>
  <c r="K4335" i="9"/>
  <c r="K4334" i="9"/>
  <c r="K4333" i="9"/>
  <c r="K4332" i="9"/>
  <c r="K4331" i="9"/>
  <c r="K4330" i="9"/>
  <c r="K4329" i="9"/>
  <c r="K4328" i="9"/>
  <c r="K4327" i="9"/>
  <c r="K4326" i="9"/>
  <c r="K4325" i="9"/>
  <c r="K4324" i="9"/>
  <c r="K4323" i="9"/>
  <c r="K4322" i="9"/>
  <c r="K4321" i="9"/>
  <c r="K4320" i="9"/>
  <c r="K4319" i="9"/>
  <c r="K4318" i="9"/>
  <c r="K4317" i="9"/>
  <c r="K4316" i="9"/>
  <c r="K4315" i="9"/>
  <c r="K4314" i="9"/>
  <c r="K4313" i="9"/>
  <c r="K4312" i="9"/>
  <c r="K4311" i="9"/>
  <c r="K4310" i="9"/>
  <c r="K4309" i="9"/>
  <c r="K4308" i="9"/>
  <c r="K4307" i="9"/>
  <c r="K4306" i="9"/>
  <c r="K4305" i="9"/>
  <c r="K4304" i="9"/>
  <c r="K4303" i="9"/>
  <c r="K4302" i="9"/>
  <c r="K4301" i="9"/>
  <c r="K4300" i="9"/>
  <c r="K4299" i="9"/>
  <c r="K4298" i="9"/>
  <c r="K4297" i="9"/>
  <c r="K4296" i="9"/>
  <c r="K4295" i="9"/>
  <c r="K4294" i="9"/>
  <c r="K4293" i="9"/>
  <c r="K4292" i="9"/>
  <c r="K4291" i="9"/>
  <c r="K4290" i="9"/>
  <c r="K4289" i="9"/>
  <c r="K4288" i="9"/>
  <c r="K4287" i="9"/>
  <c r="K4286" i="9"/>
  <c r="K4285" i="9"/>
  <c r="K4284" i="9"/>
  <c r="K4283" i="9"/>
  <c r="K4282" i="9"/>
  <c r="K4281" i="9"/>
  <c r="K4280" i="9"/>
  <c r="K4279" i="9"/>
  <c r="K4278" i="9"/>
  <c r="K4277" i="9"/>
  <c r="K4276" i="9"/>
  <c r="K4275" i="9"/>
  <c r="K4274" i="9"/>
  <c r="K4273" i="9"/>
  <c r="K4272" i="9"/>
  <c r="K4271" i="9"/>
  <c r="K4270" i="9"/>
  <c r="K4269" i="9"/>
  <c r="K4268" i="9"/>
  <c r="K4267" i="9"/>
  <c r="K4266" i="9"/>
  <c r="K4265" i="9"/>
  <c r="K4264" i="9"/>
  <c r="K4263" i="9"/>
  <c r="K4262" i="9"/>
  <c r="K4261" i="9"/>
  <c r="K4260" i="9"/>
  <c r="K4259" i="9"/>
  <c r="K4258" i="9"/>
  <c r="K4257" i="9"/>
  <c r="K4256" i="9"/>
  <c r="K4255" i="9"/>
  <c r="K4254" i="9"/>
  <c r="K4253" i="9"/>
  <c r="K4252" i="9"/>
  <c r="K4251" i="9"/>
  <c r="K4250" i="9"/>
  <c r="K4249" i="9"/>
  <c r="K4248" i="9"/>
  <c r="K4247" i="9"/>
  <c r="K4246" i="9"/>
  <c r="K4245" i="9"/>
  <c r="K4244" i="9"/>
  <c r="K4243" i="9"/>
  <c r="K4242" i="9"/>
  <c r="K4241" i="9"/>
  <c r="K4240" i="9"/>
  <c r="K4239" i="9"/>
  <c r="K4238" i="9"/>
  <c r="K4237" i="9"/>
  <c r="K4236" i="9"/>
  <c r="K4235" i="9"/>
  <c r="K4234" i="9"/>
  <c r="K4233" i="9"/>
  <c r="K4232" i="9"/>
  <c r="K4231" i="9"/>
  <c r="K4230" i="9"/>
  <c r="K4229" i="9"/>
  <c r="K4228" i="9"/>
  <c r="K4227" i="9"/>
  <c r="K4226" i="9"/>
  <c r="K4225" i="9"/>
  <c r="K4224" i="9"/>
  <c r="K4223" i="9"/>
  <c r="K4222" i="9"/>
  <c r="K4221" i="9"/>
  <c r="K4220" i="9"/>
  <c r="K4219" i="9"/>
  <c r="K4218" i="9"/>
  <c r="K4217" i="9"/>
  <c r="K4216" i="9"/>
  <c r="K4215" i="9"/>
  <c r="K4214" i="9"/>
  <c r="K4213" i="9"/>
  <c r="K4212" i="9"/>
  <c r="K4211" i="9"/>
  <c r="K4210" i="9"/>
  <c r="K4209" i="9"/>
  <c r="K4208" i="9"/>
  <c r="K4207" i="9"/>
  <c r="K4206" i="9"/>
  <c r="K4205" i="9"/>
  <c r="K4204" i="9"/>
  <c r="K4203" i="9"/>
  <c r="K4202" i="9"/>
  <c r="K4201" i="9"/>
  <c r="K4200" i="9"/>
  <c r="K4199" i="9"/>
  <c r="K4198" i="9"/>
  <c r="K4197" i="9"/>
  <c r="K4196" i="9"/>
  <c r="K4195" i="9"/>
  <c r="K4194" i="9"/>
  <c r="K4193" i="9"/>
  <c r="K4192" i="9"/>
  <c r="K4191" i="9"/>
  <c r="K4190" i="9"/>
  <c r="K4189" i="9"/>
  <c r="K4188" i="9"/>
  <c r="K4187" i="9"/>
  <c r="K4186" i="9"/>
  <c r="K4185" i="9"/>
  <c r="K4184" i="9"/>
  <c r="K4183" i="9"/>
  <c r="K4182" i="9"/>
  <c r="K4181" i="9"/>
  <c r="K4180" i="9"/>
  <c r="K4179" i="9"/>
  <c r="K4178" i="9"/>
  <c r="K4177" i="9"/>
  <c r="K4176" i="9"/>
  <c r="K4175" i="9"/>
  <c r="K4174" i="9"/>
  <c r="K4173" i="9"/>
  <c r="K4172" i="9"/>
  <c r="K4171" i="9"/>
  <c r="K4170" i="9"/>
  <c r="K4169" i="9"/>
  <c r="K4168" i="9"/>
  <c r="K4167" i="9"/>
  <c r="K4166" i="9"/>
  <c r="K4165" i="9"/>
  <c r="K4164" i="9"/>
  <c r="K4163" i="9"/>
  <c r="K4162" i="9"/>
  <c r="K4161" i="9"/>
  <c r="K4160" i="9"/>
  <c r="K4159" i="9"/>
  <c r="K4158" i="9"/>
  <c r="K4157" i="9"/>
  <c r="K4156" i="9"/>
  <c r="K4155" i="9"/>
  <c r="K4154" i="9"/>
  <c r="K4153" i="9"/>
  <c r="K4152" i="9"/>
  <c r="K4151" i="9"/>
  <c r="K4150" i="9"/>
  <c r="K4149" i="9"/>
  <c r="K4148" i="9"/>
  <c r="K4147" i="9"/>
  <c r="K4146" i="9"/>
  <c r="K4145" i="9"/>
  <c r="K4144" i="9"/>
  <c r="K4143" i="9"/>
  <c r="K4142" i="9"/>
  <c r="K4141" i="9"/>
  <c r="K4140" i="9"/>
  <c r="K4139" i="9"/>
  <c r="K4138" i="9"/>
  <c r="K4137" i="9"/>
  <c r="K4136" i="9"/>
  <c r="K4135" i="9"/>
  <c r="K4134" i="9"/>
  <c r="K4133" i="9"/>
  <c r="K4132" i="9"/>
  <c r="K4131" i="9"/>
  <c r="K4130" i="9"/>
  <c r="K4129" i="9"/>
  <c r="K4128" i="9"/>
  <c r="K4127" i="9"/>
  <c r="K4126" i="9"/>
  <c r="K4125" i="9"/>
  <c r="K4124" i="9"/>
  <c r="K4123" i="9"/>
  <c r="K4122" i="9"/>
  <c r="K4121" i="9"/>
  <c r="K4120" i="9"/>
  <c r="K4119" i="9"/>
  <c r="K4118" i="9"/>
  <c r="K4117" i="9"/>
  <c r="K4116" i="9"/>
  <c r="K4115" i="9"/>
  <c r="K4114" i="9"/>
  <c r="K4113" i="9"/>
  <c r="K4112" i="9"/>
  <c r="K4111" i="9"/>
  <c r="K4110" i="9"/>
  <c r="K4109" i="9"/>
  <c r="K4108" i="9"/>
  <c r="K4107" i="9"/>
  <c r="K4106" i="9"/>
  <c r="K4105" i="9"/>
  <c r="K4104" i="9"/>
  <c r="K4103" i="9"/>
  <c r="K4102" i="9"/>
  <c r="K4101" i="9"/>
  <c r="K4100" i="9"/>
  <c r="K4099" i="9"/>
  <c r="K4098" i="9"/>
  <c r="K4097" i="9"/>
  <c r="K4096" i="9"/>
  <c r="K4095" i="9"/>
  <c r="K4094" i="9"/>
  <c r="K4093" i="9"/>
  <c r="K4092" i="9"/>
  <c r="K4091" i="9"/>
  <c r="K4090" i="9"/>
  <c r="K4089" i="9"/>
  <c r="K4088" i="9"/>
  <c r="K4087" i="9"/>
  <c r="K4086" i="9"/>
  <c r="K4085" i="9"/>
  <c r="K4084" i="9"/>
  <c r="K4083" i="9"/>
  <c r="K4082" i="9"/>
  <c r="K4081" i="9"/>
  <c r="K4080" i="9"/>
  <c r="K4079" i="9"/>
  <c r="K4078" i="9"/>
  <c r="K4077" i="9"/>
  <c r="K4076" i="9"/>
  <c r="K4075" i="9"/>
  <c r="K4074" i="9"/>
  <c r="K4073" i="9"/>
  <c r="K4072" i="9"/>
  <c r="K4071" i="9"/>
  <c r="K4070" i="9"/>
  <c r="K4069" i="9"/>
  <c r="K4068" i="9"/>
  <c r="K4067" i="9"/>
  <c r="K4066" i="9"/>
  <c r="K4065" i="9"/>
  <c r="K4064" i="9"/>
  <c r="K4063" i="9"/>
  <c r="K4062" i="9"/>
  <c r="K4061" i="9"/>
  <c r="K4060" i="9"/>
  <c r="K4059" i="9"/>
  <c r="K4058" i="9"/>
  <c r="K4057" i="9"/>
  <c r="K4056" i="9"/>
  <c r="K4055" i="9"/>
  <c r="K4054" i="9"/>
  <c r="K4053" i="9"/>
  <c r="K4052" i="9"/>
  <c r="K4051" i="9"/>
  <c r="K4050" i="9"/>
  <c r="K4049" i="9"/>
  <c r="K4048" i="9"/>
  <c r="K4047" i="9"/>
  <c r="K4046" i="9"/>
  <c r="K4045" i="9"/>
  <c r="K4044" i="9"/>
  <c r="K4043" i="9"/>
  <c r="K4042" i="9"/>
  <c r="K4041" i="9"/>
  <c r="K4040" i="9"/>
  <c r="K4039" i="9"/>
  <c r="K4038" i="9"/>
  <c r="K4037" i="9"/>
  <c r="K4036" i="9"/>
  <c r="K4035" i="9"/>
  <c r="K4034" i="9"/>
  <c r="K4033" i="9"/>
  <c r="K4032" i="9"/>
  <c r="K4031" i="9"/>
  <c r="K4030" i="9"/>
  <c r="K4029" i="9"/>
  <c r="K4028" i="9"/>
  <c r="K4027" i="9"/>
  <c r="I4" i="9"/>
  <c r="H4" i="9"/>
  <c r="G4" i="9"/>
  <c r="I4028" i="9"/>
  <c r="H4028" i="9"/>
  <c r="G4028" i="9"/>
  <c r="I4027" i="9"/>
  <c r="H4027" i="9"/>
  <c r="G4027" i="9"/>
  <c r="I4026" i="9"/>
  <c r="H4026" i="9"/>
  <c r="G4026" i="9"/>
  <c r="I4025" i="9"/>
  <c r="H4025" i="9"/>
  <c r="G4025" i="9"/>
  <c r="I4024" i="9"/>
  <c r="H4024" i="9"/>
  <c r="G4024" i="9"/>
  <c r="I4023" i="9"/>
  <c r="H4023" i="9"/>
  <c r="G4023" i="9"/>
  <c r="I4022" i="9"/>
  <c r="H4022" i="9"/>
  <c r="G4022" i="9"/>
  <c r="I4021" i="9"/>
  <c r="H4021" i="9"/>
  <c r="G4021" i="9"/>
  <c r="I4020" i="9"/>
  <c r="H4020" i="9"/>
  <c r="G4020" i="9"/>
  <c r="I4019" i="9"/>
  <c r="H4019" i="9"/>
  <c r="G4019" i="9"/>
  <c r="I4018" i="9"/>
  <c r="H4018" i="9"/>
  <c r="G4018" i="9"/>
  <c r="I4017" i="9"/>
  <c r="H4017" i="9"/>
  <c r="G4017" i="9"/>
  <c r="I4016" i="9"/>
  <c r="H4016" i="9"/>
  <c r="G4016" i="9"/>
  <c r="I4015" i="9"/>
  <c r="H4015" i="9"/>
  <c r="G4015" i="9"/>
  <c r="I4014" i="9"/>
  <c r="H4014" i="9"/>
  <c r="G4014" i="9"/>
  <c r="I4013" i="9"/>
  <c r="H4013" i="9"/>
  <c r="G4013" i="9"/>
  <c r="I4012" i="9"/>
  <c r="H4012" i="9"/>
  <c r="G4012" i="9"/>
  <c r="I4011" i="9"/>
  <c r="H4011" i="9"/>
  <c r="G4011" i="9"/>
  <c r="I4010" i="9"/>
  <c r="H4010" i="9"/>
  <c r="G4010" i="9"/>
  <c r="I4009" i="9"/>
  <c r="H4009" i="9"/>
  <c r="G4009" i="9"/>
  <c r="I4008" i="9"/>
  <c r="H4008" i="9"/>
  <c r="G4008" i="9"/>
  <c r="I4007" i="9"/>
  <c r="H4007" i="9"/>
  <c r="G4007" i="9"/>
  <c r="I4006" i="9"/>
  <c r="H4006" i="9"/>
  <c r="G4006" i="9"/>
  <c r="I4005" i="9"/>
  <c r="H4005" i="9"/>
  <c r="G4005" i="9"/>
  <c r="I4004" i="9"/>
  <c r="H4004" i="9"/>
  <c r="G4004" i="9"/>
  <c r="I4003" i="9"/>
  <c r="H4003" i="9"/>
  <c r="G4003" i="9"/>
  <c r="I4002" i="9"/>
  <c r="H4002" i="9"/>
  <c r="G4002" i="9"/>
  <c r="I4001" i="9"/>
  <c r="H4001" i="9"/>
  <c r="G4001" i="9"/>
  <c r="I4000" i="9"/>
  <c r="H4000" i="9"/>
  <c r="G4000" i="9"/>
  <c r="I3999" i="9"/>
  <c r="H3999" i="9"/>
  <c r="G3999" i="9"/>
  <c r="I3998" i="9"/>
  <c r="H3998" i="9"/>
  <c r="G3998" i="9"/>
  <c r="I3997" i="9"/>
  <c r="H3997" i="9"/>
  <c r="G3997" i="9"/>
  <c r="I3996" i="9"/>
  <c r="H3996" i="9"/>
  <c r="G3996" i="9"/>
  <c r="I3995" i="9"/>
  <c r="H3995" i="9"/>
  <c r="G3995" i="9"/>
  <c r="I3994" i="9"/>
  <c r="H3994" i="9"/>
  <c r="G3994" i="9"/>
  <c r="I3993" i="9"/>
  <c r="H3993" i="9"/>
  <c r="G3993" i="9"/>
  <c r="I3992" i="9"/>
  <c r="H3992" i="9"/>
  <c r="G3992" i="9"/>
  <c r="I3991" i="9"/>
  <c r="H3991" i="9"/>
  <c r="G3991" i="9"/>
  <c r="I3990" i="9"/>
  <c r="H3990" i="9"/>
  <c r="G3990" i="9"/>
  <c r="I3989" i="9"/>
  <c r="H3989" i="9"/>
  <c r="G3989" i="9"/>
  <c r="I3988" i="9"/>
  <c r="H3988" i="9"/>
  <c r="G3988" i="9"/>
  <c r="I3987" i="9"/>
  <c r="H3987" i="9"/>
  <c r="G3987" i="9"/>
  <c r="I3986" i="9"/>
  <c r="H3986" i="9"/>
  <c r="G3986" i="9"/>
  <c r="I3985" i="9"/>
  <c r="H3985" i="9"/>
  <c r="G3985" i="9"/>
  <c r="I3984" i="9"/>
  <c r="H3984" i="9"/>
  <c r="G3984" i="9"/>
  <c r="I3983" i="9"/>
  <c r="H3983" i="9"/>
  <c r="G3983" i="9"/>
  <c r="I3982" i="9"/>
  <c r="H3982" i="9"/>
  <c r="G3982" i="9"/>
  <c r="I3981" i="9"/>
  <c r="H3981" i="9"/>
  <c r="G3981" i="9"/>
  <c r="I3980" i="9"/>
  <c r="H3980" i="9"/>
  <c r="G3980" i="9"/>
  <c r="I3979" i="9"/>
  <c r="H3979" i="9"/>
  <c r="G3979" i="9"/>
  <c r="I3978" i="9"/>
  <c r="H3978" i="9"/>
  <c r="G3978" i="9"/>
  <c r="I3977" i="9"/>
  <c r="H3977" i="9"/>
  <c r="G3977" i="9"/>
  <c r="I3976" i="9"/>
  <c r="H3976" i="9"/>
  <c r="G3976" i="9"/>
  <c r="I3975" i="9"/>
  <c r="H3975" i="9"/>
  <c r="G3975" i="9"/>
  <c r="I3974" i="9"/>
  <c r="H3974" i="9"/>
  <c r="G3974" i="9"/>
  <c r="I3973" i="9"/>
  <c r="H3973" i="9"/>
  <c r="G3973" i="9"/>
  <c r="I3972" i="9"/>
  <c r="H3972" i="9"/>
  <c r="G3972" i="9"/>
  <c r="I3971" i="9"/>
  <c r="H3971" i="9"/>
  <c r="G3971" i="9"/>
  <c r="I3970" i="9"/>
  <c r="H3970" i="9"/>
  <c r="G3970" i="9"/>
  <c r="I3969" i="9"/>
  <c r="H3969" i="9"/>
  <c r="G3969" i="9"/>
  <c r="I3968" i="9"/>
  <c r="H3968" i="9"/>
  <c r="G3968" i="9"/>
  <c r="I3967" i="9"/>
  <c r="H3967" i="9"/>
  <c r="G3967" i="9"/>
  <c r="I3966" i="9"/>
  <c r="H3966" i="9"/>
  <c r="G3966" i="9"/>
  <c r="I3965" i="9"/>
  <c r="H3965" i="9"/>
  <c r="G3965" i="9"/>
  <c r="I3964" i="9"/>
  <c r="H3964" i="9"/>
  <c r="G3964" i="9"/>
  <c r="I3963" i="9"/>
  <c r="H3963" i="9"/>
  <c r="G3963" i="9"/>
  <c r="I3962" i="9"/>
  <c r="H3962" i="9"/>
  <c r="G3962" i="9"/>
  <c r="I3961" i="9"/>
  <c r="H3961" i="9"/>
  <c r="G3961" i="9"/>
  <c r="I3960" i="9"/>
  <c r="H3960" i="9"/>
  <c r="G3960" i="9"/>
  <c r="I3959" i="9"/>
  <c r="H3959" i="9"/>
  <c r="G3959" i="9"/>
  <c r="I3958" i="9"/>
  <c r="H3958" i="9"/>
  <c r="G3958" i="9"/>
  <c r="I3957" i="9"/>
  <c r="H3957" i="9"/>
  <c r="G3957" i="9"/>
  <c r="I3956" i="9"/>
  <c r="H3956" i="9"/>
  <c r="G3956" i="9"/>
  <c r="I3955" i="9"/>
  <c r="H3955" i="9"/>
  <c r="G3955" i="9"/>
  <c r="I3954" i="9"/>
  <c r="H3954" i="9"/>
  <c r="G3954" i="9"/>
  <c r="I3953" i="9"/>
  <c r="H3953" i="9"/>
  <c r="G3953" i="9"/>
  <c r="I3952" i="9"/>
  <c r="H3952" i="9"/>
  <c r="G3952" i="9"/>
  <c r="I3951" i="9"/>
  <c r="H3951" i="9"/>
  <c r="G3951" i="9"/>
  <c r="I3950" i="9"/>
  <c r="H3950" i="9"/>
  <c r="G3950" i="9"/>
  <c r="I3949" i="9"/>
  <c r="H3949" i="9"/>
  <c r="G3949" i="9"/>
  <c r="I3948" i="9"/>
  <c r="H3948" i="9"/>
  <c r="G3948" i="9"/>
  <c r="I3947" i="9"/>
  <c r="H3947" i="9"/>
  <c r="G3947" i="9"/>
  <c r="I3946" i="9"/>
  <c r="H3946" i="9"/>
  <c r="G3946" i="9"/>
  <c r="I3945" i="9"/>
  <c r="H3945" i="9"/>
  <c r="G3945" i="9"/>
  <c r="I3944" i="9"/>
  <c r="H3944" i="9"/>
  <c r="G3944" i="9"/>
  <c r="I3943" i="9"/>
  <c r="H3943" i="9"/>
  <c r="G3943" i="9"/>
  <c r="I3942" i="9"/>
  <c r="H3942" i="9"/>
  <c r="G3942" i="9"/>
  <c r="I3941" i="9"/>
  <c r="H3941" i="9"/>
  <c r="G3941" i="9"/>
  <c r="I3940" i="9"/>
  <c r="H3940" i="9"/>
  <c r="G3940" i="9"/>
  <c r="I3939" i="9"/>
  <c r="H3939" i="9"/>
  <c r="G3939" i="9"/>
  <c r="I3938" i="9"/>
  <c r="H3938" i="9"/>
  <c r="G3938" i="9"/>
  <c r="I3937" i="9"/>
  <c r="H3937" i="9"/>
  <c r="G3937" i="9"/>
  <c r="I3936" i="9"/>
  <c r="H3936" i="9"/>
  <c r="G3936" i="9"/>
  <c r="I3935" i="9"/>
  <c r="H3935" i="9"/>
  <c r="G3935" i="9"/>
  <c r="I3934" i="9"/>
  <c r="H3934" i="9"/>
  <c r="G3934" i="9"/>
  <c r="I3933" i="9"/>
  <c r="H3933" i="9"/>
  <c r="G3933" i="9"/>
  <c r="I3932" i="9"/>
  <c r="H3932" i="9"/>
  <c r="G3932" i="9"/>
  <c r="I3931" i="9"/>
  <c r="H3931" i="9"/>
  <c r="G3931" i="9"/>
  <c r="I3930" i="9"/>
  <c r="H3930" i="9"/>
  <c r="G3930" i="9"/>
  <c r="I3929" i="9"/>
  <c r="H3929" i="9"/>
  <c r="G3929" i="9"/>
  <c r="I3928" i="9"/>
  <c r="H3928" i="9"/>
  <c r="G3928" i="9"/>
  <c r="I3927" i="9"/>
  <c r="H3927" i="9"/>
  <c r="G3927" i="9"/>
  <c r="I3926" i="9"/>
  <c r="H3926" i="9"/>
  <c r="G3926" i="9"/>
  <c r="I3925" i="9"/>
  <c r="H3925" i="9"/>
  <c r="G3925" i="9"/>
  <c r="I3924" i="9"/>
  <c r="H3924" i="9"/>
  <c r="G3924" i="9"/>
  <c r="I3923" i="9"/>
  <c r="H3923" i="9"/>
  <c r="G3923" i="9"/>
  <c r="I3922" i="9"/>
  <c r="H3922" i="9"/>
  <c r="G3922" i="9"/>
  <c r="I3921" i="9"/>
  <c r="H3921" i="9"/>
  <c r="G3921" i="9"/>
  <c r="I3920" i="9"/>
  <c r="H3920" i="9"/>
  <c r="G3920" i="9"/>
  <c r="I3919" i="9"/>
  <c r="H3919" i="9"/>
  <c r="G3919" i="9"/>
  <c r="I3918" i="9"/>
  <c r="H3918" i="9"/>
  <c r="G3918" i="9"/>
  <c r="I3917" i="9"/>
  <c r="H3917" i="9"/>
  <c r="G3917" i="9"/>
  <c r="I3916" i="9"/>
  <c r="H3916" i="9"/>
  <c r="G3916" i="9"/>
  <c r="I3915" i="9"/>
  <c r="H3915" i="9"/>
  <c r="G3915" i="9"/>
  <c r="I3914" i="9"/>
  <c r="H3914" i="9"/>
  <c r="G3914" i="9"/>
  <c r="I3913" i="9"/>
  <c r="H3913" i="9"/>
  <c r="G3913" i="9"/>
  <c r="I3912" i="9"/>
  <c r="H3912" i="9"/>
  <c r="G3912" i="9"/>
  <c r="I3911" i="9"/>
  <c r="H3911" i="9"/>
  <c r="G3911" i="9"/>
  <c r="I3910" i="9"/>
  <c r="H3910" i="9"/>
  <c r="G3910" i="9"/>
  <c r="I3909" i="9"/>
  <c r="H3909" i="9"/>
  <c r="G3909" i="9"/>
  <c r="I3908" i="9"/>
  <c r="H3908" i="9"/>
  <c r="G3908" i="9"/>
  <c r="I3907" i="9"/>
  <c r="H3907" i="9"/>
  <c r="G3907" i="9"/>
  <c r="I3906" i="9"/>
  <c r="H3906" i="9"/>
  <c r="G3906" i="9"/>
  <c r="I3905" i="9"/>
  <c r="H3905" i="9"/>
  <c r="G3905" i="9"/>
  <c r="I3904" i="9"/>
  <c r="H3904" i="9"/>
  <c r="G3904" i="9"/>
  <c r="I3903" i="9"/>
  <c r="H3903" i="9"/>
  <c r="G3903" i="9"/>
  <c r="I3902" i="9"/>
  <c r="H3902" i="9"/>
  <c r="G3902" i="9"/>
  <c r="I3901" i="9"/>
  <c r="H3901" i="9"/>
  <c r="G3901" i="9"/>
  <c r="I3900" i="9"/>
  <c r="H3900" i="9"/>
  <c r="G3900" i="9"/>
  <c r="I3899" i="9"/>
  <c r="H3899" i="9"/>
  <c r="G3899" i="9"/>
  <c r="I3898" i="9"/>
  <c r="H3898" i="9"/>
  <c r="G3898" i="9"/>
  <c r="I3897" i="9"/>
  <c r="H3897" i="9"/>
  <c r="G3897" i="9"/>
  <c r="I3896" i="9"/>
  <c r="H3896" i="9"/>
  <c r="G3896" i="9"/>
  <c r="I3895" i="9"/>
  <c r="H3895" i="9"/>
  <c r="G3895" i="9"/>
  <c r="I3894" i="9"/>
  <c r="H3894" i="9"/>
  <c r="G3894" i="9"/>
  <c r="I3893" i="9"/>
  <c r="H3893" i="9"/>
  <c r="G3893" i="9"/>
  <c r="I3892" i="9"/>
  <c r="H3892" i="9"/>
  <c r="G3892" i="9"/>
  <c r="I3891" i="9"/>
  <c r="H3891" i="9"/>
  <c r="G3891" i="9"/>
  <c r="I3890" i="9"/>
  <c r="H3890" i="9"/>
  <c r="G3890" i="9"/>
  <c r="I3889" i="9"/>
  <c r="H3889" i="9"/>
  <c r="G3889" i="9"/>
  <c r="I3888" i="9"/>
  <c r="H3888" i="9"/>
  <c r="G3888" i="9"/>
  <c r="I3887" i="9"/>
  <c r="H3887" i="9"/>
  <c r="G3887" i="9"/>
  <c r="I3886" i="9"/>
  <c r="H3886" i="9"/>
  <c r="G3886" i="9"/>
  <c r="I3885" i="9"/>
  <c r="H3885" i="9"/>
  <c r="G3885" i="9"/>
  <c r="I3884" i="9"/>
  <c r="H3884" i="9"/>
  <c r="G3884" i="9"/>
  <c r="I3883" i="9"/>
  <c r="H3883" i="9"/>
  <c r="G3883" i="9"/>
  <c r="I3882" i="9"/>
  <c r="H3882" i="9"/>
  <c r="G3882" i="9"/>
  <c r="I3881" i="9"/>
  <c r="H3881" i="9"/>
  <c r="G3881" i="9"/>
  <c r="I3880" i="9"/>
  <c r="H3880" i="9"/>
  <c r="G3880" i="9"/>
  <c r="I3879" i="9"/>
  <c r="H3879" i="9"/>
  <c r="G3879" i="9"/>
  <c r="I3878" i="9"/>
  <c r="H3878" i="9"/>
  <c r="G3878" i="9"/>
  <c r="I3877" i="9"/>
  <c r="H3877" i="9"/>
  <c r="G3877" i="9"/>
  <c r="I3876" i="9"/>
  <c r="H3876" i="9"/>
  <c r="G3876" i="9"/>
  <c r="I3875" i="9"/>
  <c r="H3875" i="9"/>
  <c r="G3875" i="9"/>
  <c r="I3874" i="9"/>
  <c r="H3874" i="9"/>
  <c r="G3874" i="9"/>
  <c r="I3873" i="9"/>
  <c r="H3873" i="9"/>
  <c r="G3873" i="9"/>
  <c r="I3872" i="9"/>
  <c r="H3872" i="9"/>
  <c r="G3872" i="9"/>
  <c r="I3871" i="9"/>
  <c r="H3871" i="9"/>
  <c r="G3871" i="9"/>
  <c r="I3870" i="9"/>
  <c r="H3870" i="9"/>
  <c r="G3870" i="9"/>
  <c r="I3869" i="9"/>
  <c r="H3869" i="9"/>
  <c r="G3869" i="9"/>
  <c r="I3868" i="9"/>
  <c r="H3868" i="9"/>
  <c r="G3868" i="9"/>
  <c r="I3867" i="9"/>
  <c r="H3867" i="9"/>
  <c r="G3867" i="9"/>
  <c r="I3866" i="9"/>
  <c r="H3866" i="9"/>
  <c r="G3866" i="9"/>
  <c r="I3865" i="9"/>
  <c r="H3865" i="9"/>
  <c r="G3865" i="9"/>
  <c r="I3864" i="9"/>
  <c r="H3864" i="9"/>
  <c r="G3864" i="9"/>
  <c r="I3863" i="9"/>
  <c r="H3863" i="9"/>
  <c r="G3863" i="9"/>
  <c r="I3862" i="9"/>
  <c r="H3862" i="9"/>
  <c r="G3862" i="9"/>
  <c r="I3861" i="9"/>
  <c r="H3861" i="9"/>
  <c r="G3861" i="9"/>
  <c r="I3860" i="9"/>
  <c r="H3860" i="9"/>
  <c r="G3860" i="9"/>
  <c r="I3859" i="9"/>
  <c r="H3859" i="9"/>
  <c r="G3859" i="9"/>
  <c r="I3858" i="9"/>
  <c r="H3858" i="9"/>
  <c r="G3858" i="9"/>
  <c r="I3857" i="9"/>
  <c r="H3857" i="9"/>
  <c r="G3857" i="9"/>
  <c r="I3856" i="9"/>
  <c r="H3856" i="9"/>
  <c r="G3856" i="9"/>
  <c r="I3855" i="9"/>
  <c r="H3855" i="9"/>
  <c r="G3855" i="9"/>
  <c r="I3854" i="9"/>
  <c r="H3854" i="9"/>
  <c r="G3854" i="9"/>
  <c r="I3853" i="9"/>
  <c r="H3853" i="9"/>
  <c r="G3853" i="9"/>
  <c r="I3852" i="9"/>
  <c r="H3852" i="9"/>
  <c r="G3852" i="9"/>
  <c r="I3851" i="9"/>
  <c r="H3851" i="9"/>
  <c r="G3851" i="9"/>
  <c r="I3850" i="9"/>
  <c r="H3850" i="9"/>
  <c r="G3850" i="9"/>
  <c r="I3849" i="9"/>
  <c r="H3849" i="9"/>
  <c r="G3849" i="9"/>
  <c r="I3848" i="9"/>
  <c r="H3848" i="9"/>
  <c r="G3848" i="9"/>
  <c r="I3847" i="9"/>
  <c r="H3847" i="9"/>
  <c r="G3847" i="9"/>
  <c r="I3846" i="9"/>
  <c r="H3846" i="9"/>
  <c r="G3846" i="9"/>
  <c r="I3845" i="9"/>
  <c r="H3845" i="9"/>
  <c r="G3845" i="9"/>
  <c r="I3844" i="9"/>
  <c r="H3844" i="9"/>
  <c r="G3844" i="9"/>
  <c r="I3843" i="9"/>
  <c r="H3843" i="9"/>
  <c r="G3843" i="9"/>
  <c r="I3842" i="9"/>
  <c r="H3842" i="9"/>
  <c r="G3842" i="9"/>
  <c r="I3841" i="9"/>
  <c r="H3841" i="9"/>
  <c r="G3841" i="9"/>
  <c r="I3840" i="9"/>
  <c r="H3840" i="9"/>
  <c r="G3840" i="9"/>
  <c r="I3839" i="9"/>
  <c r="H3839" i="9"/>
  <c r="G3839" i="9"/>
  <c r="I3838" i="9"/>
  <c r="H3838" i="9"/>
  <c r="G3838" i="9"/>
  <c r="I3837" i="9"/>
  <c r="H3837" i="9"/>
  <c r="G3837" i="9"/>
  <c r="I3836" i="9"/>
  <c r="H3836" i="9"/>
  <c r="G3836" i="9"/>
  <c r="I3835" i="9"/>
  <c r="H3835" i="9"/>
  <c r="G3835" i="9"/>
  <c r="I3834" i="9"/>
  <c r="H3834" i="9"/>
  <c r="G3834" i="9"/>
  <c r="I3833" i="9"/>
  <c r="H3833" i="9"/>
  <c r="G3833" i="9"/>
  <c r="I3832" i="9"/>
  <c r="H3832" i="9"/>
  <c r="G3832" i="9"/>
  <c r="I3831" i="9"/>
  <c r="H3831" i="9"/>
  <c r="G3831" i="9"/>
  <c r="I3830" i="9"/>
  <c r="H3830" i="9"/>
  <c r="G3830" i="9"/>
  <c r="I3829" i="9"/>
  <c r="H3829" i="9"/>
  <c r="G3829" i="9"/>
  <c r="I3828" i="9"/>
  <c r="H3828" i="9"/>
  <c r="G3828" i="9"/>
  <c r="I3827" i="9"/>
  <c r="H3827" i="9"/>
  <c r="G3827" i="9"/>
  <c r="I3826" i="9"/>
  <c r="H3826" i="9"/>
  <c r="G3826" i="9"/>
  <c r="I3825" i="9"/>
  <c r="H3825" i="9"/>
  <c r="G3825" i="9"/>
  <c r="I3824" i="9"/>
  <c r="H3824" i="9"/>
  <c r="G3824" i="9"/>
  <c r="I3823" i="9"/>
  <c r="H3823" i="9"/>
  <c r="G3823" i="9"/>
  <c r="I3822" i="9"/>
  <c r="H3822" i="9"/>
  <c r="G3822" i="9"/>
  <c r="I3821" i="9"/>
  <c r="H3821" i="9"/>
  <c r="G3821" i="9"/>
  <c r="I3820" i="9"/>
  <c r="H3820" i="9"/>
  <c r="G3820" i="9"/>
  <c r="I3819" i="9"/>
  <c r="H3819" i="9"/>
  <c r="G3819" i="9"/>
  <c r="I3818" i="9"/>
  <c r="H3818" i="9"/>
  <c r="G3818" i="9"/>
  <c r="I3817" i="9"/>
  <c r="H3817" i="9"/>
  <c r="G3817" i="9"/>
  <c r="I3816" i="9"/>
  <c r="H3816" i="9"/>
  <c r="G3816" i="9"/>
  <c r="I3815" i="9"/>
  <c r="H3815" i="9"/>
  <c r="G3815" i="9"/>
  <c r="I3814" i="9"/>
  <c r="H3814" i="9"/>
  <c r="G3814" i="9"/>
  <c r="I3813" i="9"/>
  <c r="H3813" i="9"/>
  <c r="G3813" i="9"/>
  <c r="I3812" i="9"/>
  <c r="H3812" i="9"/>
  <c r="G3812" i="9"/>
  <c r="I3811" i="9"/>
  <c r="H3811" i="9"/>
  <c r="G3811" i="9"/>
  <c r="I3810" i="9"/>
  <c r="H3810" i="9"/>
  <c r="G3810" i="9"/>
  <c r="I3809" i="9"/>
  <c r="H3809" i="9"/>
  <c r="G3809" i="9"/>
  <c r="I3808" i="9"/>
  <c r="H3808" i="9"/>
  <c r="G3808" i="9"/>
  <c r="I3807" i="9"/>
  <c r="H3807" i="9"/>
  <c r="G3807" i="9"/>
  <c r="I3806" i="9"/>
  <c r="H3806" i="9"/>
  <c r="G3806" i="9"/>
  <c r="I3805" i="9"/>
  <c r="H3805" i="9"/>
  <c r="G3805" i="9"/>
  <c r="I3804" i="9"/>
  <c r="H3804" i="9"/>
  <c r="G3804" i="9"/>
  <c r="I3803" i="9"/>
  <c r="H3803" i="9"/>
  <c r="G3803" i="9"/>
  <c r="I3802" i="9"/>
  <c r="H3802" i="9"/>
  <c r="G3802" i="9"/>
  <c r="I3801" i="9"/>
  <c r="H3801" i="9"/>
  <c r="G3801" i="9"/>
  <c r="I3800" i="9"/>
  <c r="H3800" i="9"/>
  <c r="G3800" i="9"/>
  <c r="I3799" i="9"/>
  <c r="H3799" i="9"/>
  <c r="G3799" i="9"/>
  <c r="I3798" i="9"/>
  <c r="H3798" i="9"/>
  <c r="G3798" i="9"/>
  <c r="I3797" i="9"/>
  <c r="H3797" i="9"/>
  <c r="G3797" i="9"/>
  <c r="I3796" i="9"/>
  <c r="H3796" i="9"/>
  <c r="G3796" i="9"/>
  <c r="I3795" i="9"/>
  <c r="H3795" i="9"/>
  <c r="G3795" i="9"/>
  <c r="I3794" i="9"/>
  <c r="H3794" i="9"/>
  <c r="G3794" i="9"/>
  <c r="I3793" i="9"/>
  <c r="H3793" i="9"/>
  <c r="G3793" i="9"/>
  <c r="I3792" i="9"/>
  <c r="H3792" i="9"/>
  <c r="G3792" i="9"/>
  <c r="I3791" i="9"/>
  <c r="H3791" i="9"/>
  <c r="G3791" i="9"/>
  <c r="I3790" i="9"/>
  <c r="H3790" i="9"/>
  <c r="G3790" i="9"/>
  <c r="I3789" i="9"/>
  <c r="H3789" i="9"/>
  <c r="G3789" i="9"/>
  <c r="I3788" i="9"/>
  <c r="H3788" i="9"/>
  <c r="G3788" i="9"/>
  <c r="I3787" i="9"/>
  <c r="H3787" i="9"/>
  <c r="G3787" i="9"/>
  <c r="I3786" i="9"/>
  <c r="H3786" i="9"/>
  <c r="G3786" i="9"/>
  <c r="I3785" i="9"/>
  <c r="H3785" i="9"/>
  <c r="G3785" i="9"/>
  <c r="I3784" i="9"/>
  <c r="H3784" i="9"/>
  <c r="G3784" i="9"/>
  <c r="I3783" i="9"/>
  <c r="H3783" i="9"/>
  <c r="G3783" i="9"/>
  <c r="I3782" i="9"/>
  <c r="H3782" i="9"/>
  <c r="G3782" i="9"/>
  <c r="I3781" i="9"/>
  <c r="H3781" i="9"/>
  <c r="G3781" i="9"/>
  <c r="I3780" i="9"/>
  <c r="H3780" i="9"/>
  <c r="G3780" i="9"/>
  <c r="I3779" i="9"/>
  <c r="H3779" i="9"/>
  <c r="G3779" i="9"/>
  <c r="I3778" i="9"/>
  <c r="H3778" i="9"/>
  <c r="G3778" i="9"/>
  <c r="I3777" i="9"/>
  <c r="H3777" i="9"/>
  <c r="G3777" i="9"/>
  <c r="I3776" i="9"/>
  <c r="H3776" i="9"/>
  <c r="G3776" i="9"/>
  <c r="I3775" i="9"/>
  <c r="H3775" i="9"/>
  <c r="G3775" i="9"/>
  <c r="I3774" i="9"/>
  <c r="H3774" i="9"/>
  <c r="G3774" i="9"/>
  <c r="I3773" i="9"/>
  <c r="H3773" i="9"/>
  <c r="G3773" i="9"/>
  <c r="I3772" i="9"/>
  <c r="H3772" i="9"/>
  <c r="G3772" i="9"/>
  <c r="I3771" i="9"/>
  <c r="H3771" i="9"/>
  <c r="G3771" i="9"/>
  <c r="I3770" i="9"/>
  <c r="H3770" i="9"/>
  <c r="G3770" i="9"/>
  <c r="I3769" i="9"/>
  <c r="H3769" i="9"/>
  <c r="G3769" i="9"/>
  <c r="I3768" i="9"/>
  <c r="H3768" i="9"/>
  <c r="G3768" i="9"/>
  <c r="I3767" i="9"/>
  <c r="H3767" i="9"/>
  <c r="G3767" i="9"/>
  <c r="I3766" i="9"/>
  <c r="H3766" i="9"/>
  <c r="G3766" i="9"/>
  <c r="I3765" i="9"/>
  <c r="H3765" i="9"/>
  <c r="G3765" i="9"/>
  <c r="I3764" i="9"/>
  <c r="H3764" i="9"/>
  <c r="G3764" i="9"/>
  <c r="I3763" i="9"/>
  <c r="H3763" i="9"/>
  <c r="G3763" i="9"/>
  <c r="I3762" i="9"/>
  <c r="H3762" i="9"/>
  <c r="G3762" i="9"/>
  <c r="I3761" i="9"/>
  <c r="H3761" i="9"/>
  <c r="G3761" i="9"/>
  <c r="I3760" i="9"/>
  <c r="H3760" i="9"/>
  <c r="G3760" i="9"/>
  <c r="I3759" i="9"/>
  <c r="H3759" i="9"/>
  <c r="G3759" i="9"/>
  <c r="I3758" i="9"/>
  <c r="H3758" i="9"/>
  <c r="G3758" i="9"/>
  <c r="I3757" i="9"/>
  <c r="H3757" i="9"/>
  <c r="G3757" i="9"/>
  <c r="I3756" i="9"/>
  <c r="H3756" i="9"/>
  <c r="G3756" i="9"/>
  <c r="I3755" i="9"/>
  <c r="H3755" i="9"/>
  <c r="G3755" i="9"/>
  <c r="I3754" i="9"/>
  <c r="H3754" i="9"/>
  <c r="G3754" i="9"/>
  <c r="I3753" i="9"/>
  <c r="H3753" i="9"/>
  <c r="G3753" i="9"/>
  <c r="I3752" i="9"/>
  <c r="H3752" i="9"/>
  <c r="G3752" i="9"/>
  <c r="I3751" i="9"/>
  <c r="H3751" i="9"/>
  <c r="G3751" i="9"/>
  <c r="I3750" i="9"/>
  <c r="H3750" i="9"/>
  <c r="G3750" i="9"/>
  <c r="I3749" i="9"/>
  <c r="H3749" i="9"/>
  <c r="G3749" i="9"/>
  <c r="I3748" i="9"/>
  <c r="H3748" i="9"/>
  <c r="G3748" i="9"/>
  <c r="I3747" i="9"/>
  <c r="H3747" i="9"/>
  <c r="G3747" i="9"/>
  <c r="I3746" i="9"/>
  <c r="H3746" i="9"/>
  <c r="G3746" i="9"/>
  <c r="I3745" i="9"/>
  <c r="H3745" i="9"/>
  <c r="G3745" i="9"/>
  <c r="I3744" i="9"/>
  <c r="H3744" i="9"/>
  <c r="G3744" i="9"/>
  <c r="I3743" i="9"/>
  <c r="H3743" i="9"/>
  <c r="G3743" i="9"/>
  <c r="I3742" i="9"/>
  <c r="H3742" i="9"/>
  <c r="G3742" i="9"/>
  <c r="I3741" i="9"/>
  <c r="H3741" i="9"/>
  <c r="G3741" i="9"/>
  <c r="I3740" i="9"/>
  <c r="H3740" i="9"/>
  <c r="G3740" i="9"/>
  <c r="I3739" i="9"/>
  <c r="H3739" i="9"/>
  <c r="G3739" i="9"/>
  <c r="I3738" i="9"/>
  <c r="H3738" i="9"/>
  <c r="G3738" i="9"/>
  <c r="I3737" i="9"/>
  <c r="H3737" i="9"/>
  <c r="G3737" i="9"/>
  <c r="I3736" i="9"/>
  <c r="H3736" i="9"/>
  <c r="G3736" i="9"/>
  <c r="I3735" i="9"/>
  <c r="H3735" i="9"/>
  <c r="G3735" i="9"/>
  <c r="I3734" i="9"/>
  <c r="H3734" i="9"/>
  <c r="G3734" i="9"/>
  <c r="I3733" i="9"/>
  <c r="H3733" i="9"/>
  <c r="G3733" i="9"/>
  <c r="I3732" i="9"/>
  <c r="H3732" i="9"/>
  <c r="G3732" i="9"/>
  <c r="I3731" i="9"/>
  <c r="H3731" i="9"/>
  <c r="G3731" i="9"/>
  <c r="I3730" i="9"/>
  <c r="H3730" i="9"/>
  <c r="G3730" i="9"/>
  <c r="I3729" i="9"/>
  <c r="H3729" i="9"/>
  <c r="G3729" i="9"/>
  <c r="I3728" i="9"/>
  <c r="H3728" i="9"/>
  <c r="G3728" i="9"/>
  <c r="I3727" i="9"/>
  <c r="H3727" i="9"/>
  <c r="G3727" i="9"/>
  <c r="I3726" i="9"/>
  <c r="H3726" i="9"/>
  <c r="G3726" i="9"/>
  <c r="I3725" i="9"/>
  <c r="H3725" i="9"/>
  <c r="G3725" i="9"/>
  <c r="I3724" i="9"/>
  <c r="H3724" i="9"/>
  <c r="G3724" i="9"/>
  <c r="I3723" i="9"/>
  <c r="H3723" i="9"/>
  <c r="G3723" i="9"/>
  <c r="I3722" i="9"/>
  <c r="H3722" i="9"/>
  <c r="G3722" i="9"/>
  <c r="I3721" i="9"/>
  <c r="H3721" i="9"/>
  <c r="G3721" i="9"/>
  <c r="I3720" i="9"/>
  <c r="H3720" i="9"/>
  <c r="G3720" i="9"/>
  <c r="I3719" i="9"/>
  <c r="H3719" i="9"/>
  <c r="G3719" i="9"/>
  <c r="I3718" i="9"/>
  <c r="H3718" i="9"/>
  <c r="G3718" i="9"/>
  <c r="I3717" i="9"/>
  <c r="H3717" i="9"/>
  <c r="G3717" i="9"/>
  <c r="I3716" i="9"/>
  <c r="H3716" i="9"/>
  <c r="G3716" i="9"/>
  <c r="I3715" i="9"/>
  <c r="H3715" i="9"/>
  <c r="G3715" i="9"/>
  <c r="I3714" i="9"/>
  <c r="H3714" i="9"/>
  <c r="G3714" i="9"/>
  <c r="I3713" i="9"/>
  <c r="H3713" i="9"/>
  <c r="G3713" i="9"/>
  <c r="I3712" i="9"/>
  <c r="H3712" i="9"/>
  <c r="G3712" i="9"/>
  <c r="I3711" i="9"/>
  <c r="H3711" i="9"/>
  <c r="G3711" i="9"/>
  <c r="I3710" i="9"/>
  <c r="H3710" i="9"/>
  <c r="G3710" i="9"/>
  <c r="I3709" i="9"/>
  <c r="H3709" i="9"/>
  <c r="G3709" i="9"/>
  <c r="I3708" i="9"/>
  <c r="H3708" i="9"/>
  <c r="G3708" i="9"/>
  <c r="I3707" i="9"/>
  <c r="H3707" i="9"/>
  <c r="G3707" i="9"/>
  <c r="I3706" i="9"/>
  <c r="H3706" i="9"/>
  <c r="G3706" i="9"/>
  <c r="I3705" i="9"/>
  <c r="H3705" i="9"/>
  <c r="G3705" i="9"/>
  <c r="I3704" i="9"/>
  <c r="H3704" i="9"/>
  <c r="G3704" i="9"/>
  <c r="I3703" i="9"/>
  <c r="H3703" i="9"/>
  <c r="G3703" i="9"/>
  <c r="I3702" i="9"/>
  <c r="H3702" i="9"/>
  <c r="G3702" i="9"/>
  <c r="I3701" i="9"/>
  <c r="H3701" i="9"/>
  <c r="G3701" i="9"/>
  <c r="I3700" i="9"/>
  <c r="H3700" i="9"/>
  <c r="G3700" i="9"/>
  <c r="I3699" i="9"/>
  <c r="H3699" i="9"/>
  <c r="G3699" i="9"/>
  <c r="I3698" i="9"/>
  <c r="H3698" i="9"/>
  <c r="G3698" i="9"/>
  <c r="I3697" i="9"/>
  <c r="H3697" i="9"/>
  <c r="G3697" i="9"/>
  <c r="I3696" i="9"/>
  <c r="H3696" i="9"/>
  <c r="G3696" i="9"/>
  <c r="I3695" i="9"/>
  <c r="H3695" i="9"/>
  <c r="G3695" i="9"/>
  <c r="I3694" i="9"/>
  <c r="H3694" i="9"/>
  <c r="G3694" i="9"/>
  <c r="I3693" i="9"/>
  <c r="H3693" i="9"/>
  <c r="G3693" i="9"/>
  <c r="I3692" i="9"/>
  <c r="H3692" i="9"/>
  <c r="G3692" i="9"/>
  <c r="I3691" i="9"/>
  <c r="H3691" i="9"/>
  <c r="G3691" i="9"/>
  <c r="I3690" i="9"/>
  <c r="H3690" i="9"/>
  <c r="G3690" i="9"/>
  <c r="I3689" i="9"/>
  <c r="H3689" i="9"/>
  <c r="G3689" i="9"/>
  <c r="I3688" i="9"/>
  <c r="H3688" i="9"/>
  <c r="G3688" i="9"/>
  <c r="I3687" i="9"/>
  <c r="H3687" i="9"/>
  <c r="G3687" i="9"/>
  <c r="I3686" i="9"/>
  <c r="H3686" i="9"/>
  <c r="G3686" i="9"/>
  <c r="I3685" i="9"/>
  <c r="H3685" i="9"/>
  <c r="G3685" i="9"/>
  <c r="I3684" i="9"/>
  <c r="H3684" i="9"/>
  <c r="G3684" i="9"/>
  <c r="I3683" i="9"/>
  <c r="H3683" i="9"/>
  <c r="G3683" i="9"/>
  <c r="I3682" i="9"/>
  <c r="H3682" i="9"/>
  <c r="G3682" i="9"/>
  <c r="I3681" i="9"/>
  <c r="H3681" i="9"/>
  <c r="G3681" i="9"/>
  <c r="I3680" i="9"/>
  <c r="H3680" i="9"/>
  <c r="G3680" i="9"/>
  <c r="I3679" i="9"/>
  <c r="H3679" i="9"/>
  <c r="G3679" i="9"/>
  <c r="I3678" i="9"/>
  <c r="H3678" i="9"/>
  <c r="G3678" i="9"/>
  <c r="I3677" i="9"/>
  <c r="H3677" i="9"/>
  <c r="G3677" i="9"/>
  <c r="I3676" i="9"/>
  <c r="H3676" i="9"/>
  <c r="G3676" i="9"/>
  <c r="I3675" i="9"/>
  <c r="H3675" i="9"/>
  <c r="G3675" i="9"/>
  <c r="I3674" i="9"/>
  <c r="H3674" i="9"/>
  <c r="G3674" i="9"/>
  <c r="I3673" i="9"/>
  <c r="H3673" i="9"/>
  <c r="G3673" i="9"/>
  <c r="I3672" i="9"/>
  <c r="H3672" i="9"/>
  <c r="G3672" i="9"/>
  <c r="I3671" i="9"/>
  <c r="H3671" i="9"/>
  <c r="G3671" i="9"/>
  <c r="I3670" i="9"/>
  <c r="H3670" i="9"/>
  <c r="G3670" i="9"/>
  <c r="I3669" i="9"/>
  <c r="H3669" i="9"/>
  <c r="G3669" i="9"/>
  <c r="I3668" i="9"/>
  <c r="H3668" i="9"/>
  <c r="G3668" i="9"/>
  <c r="I3667" i="9"/>
  <c r="H3667" i="9"/>
  <c r="G3667" i="9"/>
  <c r="I3666" i="9"/>
  <c r="H3666" i="9"/>
  <c r="G3666" i="9"/>
  <c r="I3665" i="9"/>
  <c r="H3665" i="9"/>
  <c r="G3665" i="9"/>
  <c r="I3664" i="9"/>
  <c r="H3664" i="9"/>
  <c r="G3664" i="9"/>
  <c r="I3663" i="9"/>
  <c r="H3663" i="9"/>
  <c r="G3663" i="9"/>
  <c r="I3662" i="9"/>
  <c r="H3662" i="9"/>
  <c r="G3662" i="9"/>
  <c r="I3661" i="9"/>
  <c r="H3661" i="9"/>
  <c r="G3661" i="9"/>
  <c r="I3660" i="9"/>
  <c r="H3660" i="9"/>
  <c r="G3660" i="9"/>
  <c r="I3659" i="9"/>
  <c r="H3659" i="9"/>
  <c r="G3659" i="9"/>
  <c r="I3658" i="9"/>
  <c r="H3658" i="9"/>
  <c r="G3658" i="9"/>
  <c r="I3657" i="9"/>
  <c r="H3657" i="9"/>
  <c r="G3657" i="9"/>
  <c r="I3656" i="9"/>
  <c r="H3656" i="9"/>
  <c r="G3656" i="9"/>
  <c r="I3655" i="9"/>
  <c r="H3655" i="9"/>
  <c r="G3655" i="9"/>
  <c r="I3654" i="9"/>
  <c r="H3654" i="9"/>
  <c r="G3654" i="9"/>
  <c r="I3653" i="9"/>
  <c r="H3653" i="9"/>
  <c r="G3653" i="9"/>
  <c r="I3652" i="9"/>
  <c r="H3652" i="9"/>
  <c r="G3652" i="9"/>
  <c r="I3651" i="9"/>
  <c r="H3651" i="9"/>
  <c r="G3651" i="9"/>
  <c r="I3650" i="9"/>
  <c r="H3650" i="9"/>
  <c r="G3650" i="9"/>
  <c r="I3649" i="9"/>
  <c r="H3649" i="9"/>
  <c r="G3649" i="9"/>
  <c r="I3648" i="9"/>
  <c r="H3648" i="9"/>
  <c r="G3648" i="9"/>
  <c r="I3647" i="9"/>
  <c r="H3647" i="9"/>
  <c r="G3647" i="9"/>
  <c r="I3646" i="9"/>
  <c r="H3646" i="9"/>
  <c r="G3646" i="9"/>
  <c r="I3645" i="9"/>
  <c r="H3645" i="9"/>
  <c r="G3645" i="9"/>
  <c r="I3644" i="9"/>
  <c r="H3644" i="9"/>
  <c r="G3644" i="9"/>
  <c r="I3643" i="9"/>
  <c r="H3643" i="9"/>
  <c r="G3643" i="9"/>
  <c r="I3642" i="9"/>
  <c r="H3642" i="9"/>
  <c r="G3642" i="9"/>
  <c r="I3641" i="9"/>
  <c r="H3641" i="9"/>
  <c r="G3641" i="9"/>
  <c r="I3640" i="9"/>
  <c r="H3640" i="9"/>
  <c r="G3640" i="9"/>
  <c r="I3639" i="9"/>
  <c r="H3639" i="9"/>
  <c r="G3639" i="9"/>
  <c r="I3638" i="9"/>
  <c r="H3638" i="9"/>
  <c r="G3638" i="9"/>
  <c r="I3637" i="9"/>
  <c r="H3637" i="9"/>
  <c r="G3637" i="9"/>
  <c r="I3636" i="9"/>
  <c r="H3636" i="9"/>
  <c r="G3636" i="9"/>
  <c r="I3635" i="9"/>
  <c r="H3635" i="9"/>
  <c r="G3635" i="9"/>
  <c r="I3634" i="9"/>
  <c r="H3634" i="9"/>
  <c r="G3634" i="9"/>
  <c r="I3633" i="9"/>
  <c r="H3633" i="9"/>
  <c r="G3633" i="9"/>
  <c r="I3632" i="9"/>
  <c r="H3632" i="9"/>
  <c r="G3632" i="9"/>
  <c r="I3631" i="9"/>
  <c r="H3631" i="9"/>
  <c r="G3631" i="9"/>
  <c r="I3630" i="9"/>
  <c r="H3630" i="9"/>
  <c r="G3630" i="9"/>
  <c r="I3629" i="9"/>
  <c r="H3629" i="9"/>
  <c r="G3629" i="9"/>
  <c r="I3628" i="9"/>
  <c r="H3628" i="9"/>
  <c r="G3628" i="9"/>
  <c r="I3627" i="9"/>
  <c r="H3627" i="9"/>
  <c r="G3627" i="9"/>
  <c r="I3626" i="9"/>
  <c r="H3626" i="9"/>
  <c r="G3626" i="9"/>
  <c r="I3625" i="9"/>
  <c r="H3625" i="9"/>
  <c r="G3625" i="9"/>
  <c r="I3624" i="9"/>
  <c r="H3624" i="9"/>
  <c r="G3624" i="9"/>
  <c r="I3623" i="9"/>
  <c r="H3623" i="9"/>
  <c r="G3623" i="9"/>
  <c r="I3622" i="9"/>
  <c r="H3622" i="9"/>
  <c r="G3622" i="9"/>
  <c r="I3621" i="9"/>
  <c r="H3621" i="9"/>
  <c r="G3621" i="9"/>
  <c r="I3620" i="9"/>
  <c r="H3620" i="9"/>
  <c r="G3620" i="9"/>
  <c r="I3619" i="9"/>
  <c r="H3619" i="9"/>
  <c r="G3619" i="9"/>
  <c r="I3618" i="9"/>
  <c r="H3618" i="9"/>
  <c r="G3618" i="9"/>
  <c r="I3617" i="9"/>
  <c r="H3617" i="9"/>
  <c r="G3617" i="9"/>
  <c r="I3616" i="9"/>
  <c r="H3616" i="9"/>
  <c r="G3616" i="9"/>
  <c r="I3615" i="9"/>
  <c r="H3615" i="9"/>
  <c r="G3615" i="9"/>
  <c r="I3614" i="9"/>
  <c r="H3614" i="9"/>
  <c r="G3614" i="9"/>
  <c r="I3613" i="9"/>
  <c r="H3613" i="9"/>
  <c r="G3613" i="9"/>
  <c r="I3612" i="9"/>
  <c r="H3612" i="9"/>
  <c r="G3612" i="9"/>
  <c r="I3611" i="9"/>
  <c r="H3611" i="9"/>
  <c r="G3611" i="9"/>
  <c r="I3610" i="9"/>
  <c r="H3610" i="9"/>
  <c r="G3610" i="9"/>
  <c r="I3609" i="9"/>
  <c r="H3609" i="9"/>
  <c r="G3609" i="9"/>
  <c r="I3608" i="9"/>
  <c r="H3608" i="9"/>
  <c r="G3608" i="9"/>
  <c r="I3607" i="9"/>
  <c r="H3607" i="9"/>
  <c r="G3607" i="9"/>
  <c r="I3606" i="9"/>
  <c r="H3606" i="9"/>
  <c r="G3606" i="9"/>
  <c r="I3605" i="9"/>
  <c r="H3605" i="9"/>
  <c r="G3605" i="9"/>
  <c r="I3604" i="9"/>
  <c r="H3604" i="9"/>
  <c r="G3604" i="9"/>
  <c r="I3603" i="9"/>
  <c r="H3603" i="9"/>
  <c r="G3603" i="9"/>
  <c r="I3602" i="9"/>
  <c r="H3602" i="9"/>
  <c r="G3602" i="9"/>
  <c r="I3601" i="9"/>
  <c r="H3601" i="9"/>
  <c r="G3601" i="9"/>
  <c r="I3600" i="9"/>
  <c r="H3600" i="9"/>
  <c r="G3600" i="9"/>
  <c r="I3599" i="9"/>
  <c r="H3599" i="9"/>
  <c r="G3599" i="9"/>
  <c r="I3598" i="9"/>
  <c r="H3598" i="9"/>
  <c r="G3598" i="9"/>
  <c r="I3597" i="9"/>
  <c r="H3597" i="9"/>
  <c r="G3597" i="9"/>
  <c r="I3596" i="9"/>
  <c r="H3596" i="9"/>
  <c r="G3596" i="9"/>
  <c r="I3595" i="9"/>
  <c r="H3595" i="9"/>
  <c r="G3595" i="9"/>
  <c r="I3594" i="9"/>
  <c r="H3594" i="9"/>
  <c r="G3594" i="9"/>
  <c r="I3593" i="9"/>
  <c r="H3593" i="9"/>
  <c r="G3593" i="9"/>
  <c r="I3592" i="9"/>
  <c r="H3592" i="9"/>
  <c r="G3592" i="9"/>
  <c r="I3591" i="9"/>
  <c r="H3591" i="9"/>
  <c r="G3591" i="9"/>
  <c r="I3590" i="9"/>
  <c r="H3590" i="9"/>
  <c r="G3590" i="9"/>
  <c r="I3589" i="9"/>
  <c r="H3589" i="9"/>
  <c r="G3589" i="9"/>
  <c r="I3588" i="9"/>
  <c r="H3588" i="9"/>
  <c r="G3588" i="9"/>
  <c r="I3587" i="9"/>
  <c r="H3587" i="9"/>
  <c r="G3587" i="9"/>
  <c r="I3586" i="9"/>
  <c r="H3586" i="9"/>
  <c r="G3586" i="9"/>
  <c r="I3585" i="9"/>
  <c r="H3585" i="9"/>
  <c r="G3585" i="9"/>
  <c r="I3584" i="9"/>
  <c r="H3584" i="9"/>
  <c r="G3584" i="9"/>
  <c r="I3583" i="9"/>
  <c r="H3583" i="9"/>
  <c r="G3583" i="9"/>
  <c r="I3582" i="9"/>
  <c r="H3582" i="9"/>
  <c r="G3582" i="9"/>
  <c r="I3581" i="9"/>
  <c r="H3581" i="9"/>
  <c r="G3581" i="9"/>
  <c r="I3580" i="9"/>
  <c r="H3580" i="9"/>
  <c r="G3580" i="9"/>
  <c r="I3579" i="9"/>
  <c r="H3579" i="9"/>
  <c r="G3579" i="9"/>
  <c r="I3578" i="9"/>
  <c r="H3578" i="9"/>
  <c r="G3578" i="9"/>
  <c r="I3577" i="9"/>
  <c r="H3577" i="9"/>
  <c r="G3577" i="9"/>
  <c r="I3576" i="9"/>
  <c r="H3576" i="9"/>
  <c r="G3576" i="9"/>
  <c r="I3575" i="9"/>
  <c r="H3575" i="9"/>
  <c r="G3575" i="9"/>
  <c r="I3574" i="9"/>
  <c r="H3574" i="9"/>
  <c r="G3574" i="9"/>
  <c r="I3573" i="9"/>
  <c r="H3573" i="9"/>
  <c r="G3573" i="9"/>
  <c r="I3572" i="9"/>
  <c r="H3572" i="9"/>
  <c r="G3572" i="9"/>
  <c r="I3571" i="9"/>
  <c r="H3571" i="9"/>
  <c r="G3571" i="9"/>
  <c r="I3570" i="9"/>
  <c r="H3570" i="9"/>
  <c r="G3570" i="9"/>
  <c r="I3569" i="9"/>
  <c r="H3569" i="9"/>
  <c r="G3569" i="9"/>
  <c r="I3568" i="9"/>
  <c r="H3568" i="9"/>
  <c r="G3568" i="9"/>
  <c r="I3567" i="9"/>
  <c r="H3567" i="9"/>
  <c r="G3567" i="9"/>
  <c r="I3566" i="9"/>
  <c r="H3566" i="9"/>
  <c r="G3566" i="9"/>
  <c r="I3565" i="9"/>
  <c r="H3565" i="9"/>
  <c r="G3565" i="9"/>
  <c r="I3564" i="9"/>
  <c r="H3564" i="9"/>
  <c r="G3564" i="9"/>
  <c r="I3563" i="9"/>
  <c r="H3563" i="9"/>
  <c r="G3563" i="9"/>
  <c r="I3562" i="9"/>
  <c r="H3562" i="9"/>
  <c r="G3562" i="9"/>
  <c r="I3561" i="9"/>
  <c r="H3561" i="9"/>
  <c r="G3561" i="9"/>
  <c r="I3560" i="9"/>
  <c r="H3560" i="9"/>
  <c r="G3560" i="9"/>
  <c r="I3559" i="9"/>
  <c r="H3559" i="9"/>
  <c r="G3559" i="9"/>
  <c r="I3558" i="9"/>
  <c r="H3558" i="9"/>
  <c r="G3558" i="9"/>
  <c r="I3557" i="9"/>
  <c r="H3557" i="9"/>
  <c r="G3557" i="9"/>
  <c r="I3556" i="9"/>
  <c r="H3556" i="9"/>
  <c r="G3556" i="9"/>
  <c r="I3555" i="9"/>
  <c r="H3555" i="9"/>
  <c r="G3555" i="9"/>
  <c r="I3554" i="9"/>
  <c r="H3554" i="9"/>
  <c r="G3554" i="9"/>
  <c r="I3553" i="9"/>
  <c r="H3553" i="9"/>
  <c r="G3553" i="9"/>
  <c r="I3552" i="9"/>
  <c r="H3552" i="9"/>
  <c r="G3552" i="9"/>
  <c r="I3551" i="9"/>
  <c r="H3551" i="9"/>
  <c r="G3551" i="9"/>
  <c r="I3550" i="9"/>
  <c r="H3550" i="9"/>
  <c r="G3550" i="9"/>
  <c r="I3549" i="9"/>
  <c r="H3549" i="9"/>
  <c r="G3549" i="9"/>
  <c r="I3548" i="9"/>
  <c r="H3548" i="9"/>
  <c r="G3548" i="9"/>
  <c r="I3547" i="9"/>
  <c r="H3547" i="9"/>
  <c r="G3547" i="9"/>
  <c r="I3546" i="9"/>
  <c r="H3546" i="9"/>
  <c r="G3546" i="9"/>
  <c r="I3545" i="9"/>
  <c r="H3545" i="9"/>
  <c r="G3545" i="9"/>
  <c r="I3544" i="9"/>
  <c r="H3544" i="9"/>
  <c r="G3544" i="9"/>
  <c r="I3543" i="9"/>
  <c r="H3543" i="9"/>
  <c r="G3543" i="9"/>
  <c r="I3542" i="9"/>
  <c r="H3542" i="9"/>
  <c r="G3542" i="9"/>
  <c r="I3541" i="9"/>
  <c r="H3541" i="9"/>
  <c r="G3541" i="9"/>
  <c r="I3540" i="9"/>
  <c r="H3540" i="9"/>
  <c r="G3540" i="9"/>
  <c r="I3539" i="9"/>
  <c r="H3539" i="9"/>
  <c r="G3539" i="9"/>
  <c r="I3538" i="9"/>
  <c r="H3538" i="9"/>
  <c r="G3538" i="9"/>
  <c r="I3537" i="9"/>
  <c r="H3537" i="9"/>
  <c r="G3537" i="9"/>
  <c r="I3536" i="9"/>
  <c r="H3536" i="9"/>
  <c r="G3536" i="9"/>
  <c r="I3535" i="9"/>
  <c r="H3535" i="9"/>
  <c r="G3535" i="9"/>
  <c r="I3534" i="9"/>
  <c r="H3534" i="9"/>
  <c r="G3534" i="9"/>
  <c r="I3533" i="9"/>
  <c r="H3533" i="9"/>
  <c r="G3533" i="9"/>
  <c r="I3532" i="9"/>
  <c r="H3532" i="9"/>
  <c r="G3532" i="9"/>
  <c r="I3531" i="9"/>
  <c r="H3531" i="9"/>
  <c r="G3531" i="9"/>
  <c r="I3530" i="9"/>
  <c r="H3530" i="9"/>
  <c r="G3530" i="9"/>
  <c r="I3529" i="9"/>
  <c r="H3529" i="9"/>
  <c r="G3529" i="9"/>
  <c r="I3528" i="9"/>
  <c r="H3528" i="9"/>
  <c r="G3528" i="9"/>
  <c r="I3527" i="9"/>
  <c r="H3527" i="9"/>
  <c r="G3527" i="9"/>
  <c r="I3526" i="9"/>
  <c r="H3526" i="9"/>
  <c r="G3526" i="9"/>
  <c r="I3525" i="9"/>
  <c r="H3525" i="9"/>
  <c r="G3525" i="9"/>
  <c r="I3524" i="9"/>
  <c r="H3524" i="9"/>
  <c r="G3524" i="9"/>
  <c r="I3523" i="9"/>
  <c r="H3523" i="9"/>
  <c r="G3523" i="9"/>
  <c r="I3522" i="9"/>
  <c r="H3522" i="9"/>
  <c r="G3522" i="9"/>
  <c r="I3521" i="9"/>
  <c r="H3521" i="9"/>
  <c r="G3521" i="9"/>
  <c r="I3520" i="9"/>
  <c r="H3520" i="9"/>
  <c r="G3520" i="9"/>
  <c r="I3519" i="9"/>
  <c r="H3519" i="9"/>
  <c r="G3519" i="9"/>
  <c r="I3518" i="9"/>
  <c r="H3518" i="9"/>
  <c r="G3518" i="9"/>
  <c r="I3517" i="9"/>
  <c r="H3517" i="9"/>
  <c r="G3517" i="9"/>
  <c r="I3516" i="9"/>
  <c r="H3516" i="9"/>
  <c r="G3516" i="9"/>
  <c r="I3515" i="9"/>
  <c r="H3515" i="9"/>
  <c r="G3515" i="9"/>
  <c r="I3514" i="9"/>
  <c r="H3514" i="9"/>
  <c r="G3514" i="9"/>
  <c r="I3513" i="9"/>
  <c r="H3513" i="9"/>
  <c r="G3513" i="9"/>
  <c r="I3512" i="9"/>
  <c r="H3512" i="9"/>
  <c r="G3512" i="9"/>
  <c r="I3511" i="9"/>
  <c r="H3511" i="9"/>
  <c r="G3511" i="9"/>
  <c r="I3510" i="9"/>
  <c r="H3510" i="9"/>
  <c r="G3510" i="9"/>
  <c r="I3509" i="9"/>
  <c r="H3509" i="9"/>
  <c r="G3509" i="9"/>
  <c r="I3508" i="9"/>
  <c r="H3508" i="9"/>
  <c r="G3508" i="9"/>
  <c r="I3507" i="9"/>
  <c r="H3507" i="9"/>
  <c r="G3507" i="9"/>
  <c r="I3506" i="9"/>
  <c r="H3506" i="9"/>
  <c r="G3506" i="9"/>
  <c r="I3505" i="9"/>
  <c r="H3505" i="9"/>
  <c r="G3505" i="9"/>
  <c r="I3504" i="9"/>
  <c r="H3504" i="9"/>
  <c r="G3504" i="9"/>
  <c r="I3503" i="9"/>
  <c r="H3503" i="9"/>
  <c r="G3503" i="9"/>
  <c r="I3502" i="9"/>
  <c r="H3502" i="9"/>
  <c r="G3502" i="9"/>
  <c r="I3501" i="9"/>
  <c r="H3501" i="9"/>
  <c r="G3501" i="9"/>
  <c r="I3500" i="9"/>
  <c r="H3500" i="9"/>
  <c r="G3500" i="9"/>
  <c r="I3499" i="9"/>
  <c r="H3499" i="9"/>
  <c r="G3499" i="9"/>
  <c r="I3498" i="9"/>
  <c r="H3498" i="9"/>
  <c r="G3498" i="9"/>
  <c r="I3497" i="9"/>
  <c r="H3497" i="9"/>
  <c r="G3497" i="9"/>
  <c r="I3496" i="9"/>
  <c r="H3496" i="9"/>
  <c r="G3496" i="9"/>
  <c r="I3495" i="9"/>
  <c r="H3495" i="9"/>
  <c r="G3495" i="9"/>
  <c r="I3494" i="9"/>
  <c r="H3494" i="9"/>
  <c r="G3494" i="9"/>
  <c r="I3493" i="9"/>
  <c r="H3493" i="9"/>
  <c r="G3493" i="9"/>
  <c r="I3492" i="9"/>
  <c r="H3492" i="9"/>
  <c r="G3492" i="9"/>
  <c r="I3491" i="9"/>
  <c r="H3491" i="9"/>
  <c r="G3491" i="9"/>
  <c r="I3490" i="9"/>
  <c r="H3490" i="9"/>
  <c r="G3490" i="9"/>
  <c r="I3489" i="9"/>
  <c r="H3489" i="9"/>
  <c r="G3489" i="9"/>
  <c r="I3488" i="9"/>
  <c r="H3488" i="9"/>
  <c r="G3488" i="9"/>
  <c r="I3487" i="9"/>
  <c r="H3487" i="9"/>
  <c r="G3487" i="9"/>
  <c r="I3486" i="9"/>
  <c r="H3486" i="9"/>
  <c r="G3486" i="9"/>
  <c r="I3485" i="9"/>
  <c r="H3485" i="9"/>
  <c r="G3485" i="9"/>
  <c r="I3484" i="9"/>
  <c r="H3484" i="9"/>
  <c r="G3484" i="9"/>
  <c r="I3483" i="9"/>
  <c r="H3483" i="9"/>
  <c r="G3483" i="9"/>
  <c r="I3482" i="9"/>
  <c r="H3482" i="9"/>
  <c r="G3482" i="9"/>
  <c r="I3481" i="9"/>
  <c r="H3481" i="9"/>
  <c r="G3481" i="9"/>
  <c r="I3480" i="9"/>
  <c r="H3480" i="9"/>
  <c r="G3480" i="9"/>
  <c r="I3479" i="9"/>
  <c r="H3479" i="9"/>
  <c r="G3479" i="9"/>
  <c r="I3478" i="9"/>
  <c r="H3478" i="9"/>
  <c r="G3478" i="9"/>
  <c r="I3477" i="9"/>
  <c r="H3477" i="9"/>
  <c r="G3477" i="9"/>
  <c r="I3476" i="9"/>
  <c r="H3476" i="9"/>
  <c r="G3476" i="9"/>
  <c r="I3475" i="9"/>
  <c r="H3475" i="9"/>
  <c r="G3475" i="9"/>
  <c r="I3474" i="9"/>
  <c r="H3474" i="9"/>
  <c r="G3474" i="9"/>
  <c r="I3473" i="9"/>
  <c r="H3473" i="9"/>
  <c r="G3473" i="9"/>
  <c r="I3472" i="9"/>
  <c r="H3472" i="9"/>
  <c r="G3472" i="9"/>
  <c r="I3471" i="9"/>
  <c r="H3471" i="9"/>
  <c r="G3471" i="9"/>
  <c r="I3470" i="9"/>
  <c r="H3470" i="9"/>
  <c r="G3470" i="9"/>
  <c r="I3469" i="9"/>
  <c r="H3469" i="9"/>
  <c r="G3469" i="9"/>
  <c r="I3468" i="9"/>
  <c r="H3468" i="9"/>
  <c r="G3468" i="9"/>
  <c r="I3467" i="9"/>
  <c r="H3467" i="9"/>
  <c r="G3467" i="9"/>
  <c r="I3466" i="9"/>
  <c r="H3466" i="9"/>
  <c r="G3466" i="9"/>
  <c r="I3465" i="9"/>
  <c r="H3465" i="9"/>
  <c r="G3465" i="9"/>
  <c r="I3464" i="9"/>
  <c r="H3464" i="9"/>
  <c r="G3464" i="9"/>
  <c r="I3463" i="9"/>
  <c r="H3463" i="9"/>
  <c r="G3463" i="9"/>
  <c r="I3462" i="9"/>
  <c r="H3462" i="9"/>
  <c r="G3462" i="9"/>
  <c r="I3461" i="9"/>
  <c r="H3461" i="9"/>
  <c r="G3461" i="9"/>
  <c r="I3460" i="9"/>
  <c r="H3460" i="9"/>
  <c r="G3460" i="9"/>
  <c r="I3459" i="9"/>
  <c r="H3459" i="9"/>
  <c r="G3459" i="9"/>
  <c r="I3458" i="9"/>
  <c r="H3458" i="9"/>
  <c r="G3458" i="9"/>
  <c r="I3457" i="9"/>
  <c r="H3457" i="9"/>
  <c r="G3457" i="9"/>
  <c r="I3456" i="9"/>
  <c r="H3456" i="9"/>
  <c r="G3456" i="9"/>
  <c r="I3455" i="9"/>
  <c r="H3455" i="9"/>
  <c r="G3455" i="9"/>
  <c r="I3454" i="9"/>
  <c r="H3454" i="9"/>
  <c r="G3454" i="9"/>
  <c r="I3453" i="9"/>
  <c r="H3453" i="9"/>
  <c r="G3453" i="9"/>
  <c r="I3452" i="9"/>
  <c r="H3452" i="9"/>
  <c r="G3452" i="9"/>
  <c r="I3451" i="9"/>
  <c r="H3451" i="9"/>
  <c r="G3451" i="9"/>
  <c r="I3450" i="9"/>
  <c r="H3450" i="9"/>
  <c r="G3450" i="9"/>
  <c r="I3449" i="9"/>
  <c r="H3449" i="9"/>
  <c r="G3449" i="9"/>
  <c r="I3448" i="9"/>
  <c r="H3448" i="9"/>
  <c r="G3448" i="9"/>
  <c r="I3447" i="9"/>
  <c r="H3447" i="9"/>
  <c r="G3447" i="9"/>
  <c r="I3446" i="9"/>
  <c r="H3446" i="9"/>
  <c r="G3446" i="9"/>
  <c r="I3445" i="9"/>
  <c r="H3445" i="9"/>
  <c r="G3445" i="9"/>
  <c r="I3444" i="9"/>
  <c r="H3444" i="9"/>
  <c r="G3444" i="9"/>
  <c r="I3443" i="9"/>
  <c r="H3443" i="9"/>
  <c r="G3443" i="9"/>
  <c r="I3442" i="9"/>
  <c r="H3442" i="9"/>
  <c r="G3442" i="9"/>
  <c r="I3441" i="9"/>
  <c r="H3441" i="9"/>
  <c r="G3441" i="9"/>
  <c r="I3440" i="9"/>
  <c r="H3440" i="9"/>
  <c r="G3440" i="9"/>
  <c r="I3439" i="9"/>
  <c r="H3439" i="9"/>
  <c r="G3439" i="9"/>
  <c r="I3438" i="9"/>
  <c r="H3438" i="9"/>
  <c r="G3438" i="9"/>
  <c r="I3437" i="9"/>
  <c r="H3437" i="9"/>
  <c r="G3437" i="9"/>
  <c r="I3436" i="9"/>
  <c r="H3436" i="9"/>
  <c r="G3436" i="9"/>
  <c r="I3435" i="9"/>
  <c r="H3435" i="9"/>
  <c r="G3435" i="9"/>
  <c r="I3434" i="9"/>
  <c r="H3434" i="9"/>
  <c r="G3434" i="9"/>
  <c r="I3433" i="9"/>
  <c r="H3433" i="9"/>
  <c r="G3433" i="9"/>
  <c r="I3432" i="9"/>
  <c r="H3432" i="9"/>
  <c r="G3432" i="9"/>
  <c r="I3431" i="9"/>
  <c r="H3431" i="9"/>
  <c r="G3431" i="9"/>
  <c r="I3430" i="9"/>
  <c r="H3430" i="9"/>
  <c r="G3430" i="9"/>
  <c r="I3429" i="9"/>
  <c r="H3429" i="9"/>
  <c r="G3429" i="9"/>
  <c r="I3428" i="9"/>
  <c r="H3428" i="9"/>
  <c r="G3428" i="9"/>
  <c r="I3427" i="9"/>
  <c r="H3427" i="9"/>
  <c r="G3427" i="9"/>
  <c r="I3426" i="9"/>
  <c r="H3426" i="9"/>
  <c r="G3426" i="9"/>
  <c r="I3425" i="9"/>
  <c r="H3425" i="9"/>
  <c r="G3425" i="9"/>
  <c r="I3424" i="9"/>
  <c r="H3424" i="9"/>
  <c r="G3424" i="9"/>
  <c r="I3423" i="9"/>
  <c r="H3423" i="9"/>
  <c r="G3423" i="9"/>
  <c r="I3422" i="9"/>
  <c r="H3422" i="9"/>
  <c r="G3422" i="9"/>
  <c r="I3421" i="9"/>
  <c r="H3421" i="9"/>
  <c r="G3421" i="9"/>
  <c r="I3420" i="9"/>
  <c r="H3420" i="9"/>
  <c r="G3420" i="9"/>
  <c r="I3419" i="9"/>
  <c r="H3419" i="9"/>
  <c r="G3419" i="9"/>
  <c r="I3418" i="9"/>
  <c r="H3418" i="9"/>
  <c r="G3418" i="9"/>
  <c r="I3417" i="9"/>
  <c r="H3417" i="9"/>
  <c r="G3417" i="9"/>
  <c r="I3416" i="9"/>
  <c r="H3416" i="9"/>
  <c r="G3416" i="9"/>
  <c r="I3415" i="9"/>
  <c r="H3415" i="9"/>
  <c r="G3415" i="9"/>
  <c r="I3414" i="9"/>
  <c r="H3414" i="9"/>
  <c r="G3414" i="9"/>
  <c r="I3413" i="9"/>
  <c r="H3413" i="9"/>
  <c r="G3413" i="9"/>
  <c r="I3412" i="9"/>
  <c r="H3412" i="9"/>
  <c r="G3412" i="9"/>
  <c r="I3411" i="9"/>
  <c r="H3411" i="9"/>
  <c r="G3411" i="9"/>
  <c r="I3410" i="9"/>
  <c r="H3410" i="9"/>
  <c r="G3410" i="9"/>
  <c r="I3409" i="9"/>
  <c r="H3409" i="9"/>
  <c r="G3409" i="9"/>
  <c r="I3408" i="9"/>
  <c r="H3408" i="9"/>
  <c r="G3408" i="9"/>
  <c r="I3407" i="9"/>
  <c r="H3407" i="9"/>
  <c r="G3407" i="9"/>
  <c r="I3406" i="9"/>
  <c r="H3406" i="9"/>
  <c r="G3406" i="9"/>
  <c r="I3405" i="9"/>
  <c r="H3405" i="9"/>
  <c r="G3405" i="9"/>
  <c r="I3404" i="9"/>
  <c r="H3404" i="9"/>
  <c r="G3404" i="9"/>
  <c r="I3403" i="9"/>
  <c r="H3403" i="9"/>
  <c r="G3403" i="9"/>
  <c r="I3402" i="9"/>
  <c r="H3402" i="9"/>
  <c r="G3402" i="9"/>
  <c r="I3401" i="9"/>
  <c r="H3401" i="9"/>
  <c r="G3401" i="9"/>
  <c r="I3400" i="9"/>
  <c r="H3400" i="9"/>
  <c r="G3400" i="9"/>
  <c r="I3399" i="9"/>
  <c r="H3399" i="9"/>
  <c r="G3399" i="9"/>
  <c r="I3398" i="9"/>
  <c r="H3398" i="9"/>
  <c r="G3398" i="9"/>
  <c r="I3397" i="9"/>
  <c r="H3397" i="9"/>
  <c r="G3397" i="9"/>
  <c r="I3396" i="9"/>
  <c r="H3396" i="9"/>
  <c r="G3396" i="9"/>
  <c r="I3395" i="9"/>
  <c r="H3395" i="9"/>
  <c r="G3395" i="9"/>
  <c r="I3394" i="9"/>
  <c r="H3394" i="9"/>
  <c r="G3394" i="9"/>
  <c r="I3393" i="9"/>
  <c r="H3393" i="9"/>
  <c r="G3393" i="9"/>
  <c r="I3392" i="9"/>
  <c r="H3392" i="9"/>
  <c r="G3392" i="9"/>
  <c r="I3391" i="9"/>
  <c r="H3391" i="9"/>
  <c r="G3391" i="9"/>
  <c r="I3390" i="9"/>
  <c r="H3390" i="9"/>
  <c r="G3390" i="9"/>
  <c r="I3389" i="9"/>
  <c r="H3389" i="9"/>
  <c r="G3389" i="9"/>
  <c r="I3388" i="9"/>
  <c r="H3388" i="9"/>
  <c r="G3388" i="9"/>
  <c r="I3387" i="9"/>
  <c r="H3387" i="9"/>
  <c r="G3387" i="9"/>
  <c r="I3386" i="9"/>
  <c r="H3386" i="9"/>
  <c r="G3386" i="9"/>
  <c r="I3385" i="9"/>
  <c r="H3385" i="9"/>
  <c r="G3385" i="9"/>
  <c r="I3384" i="9"/>
  <c r="H3384" i="9"/>
  <c r="G3384" i="9"/>
  <c r="I3383" i="9"/>
  <c r="H3383" i="9"/>
  <c r="G3383" i="9"/>
  <c r="I3382" i="9"/>
  <c r="H3382" i="9"/>
  <c r="G3382" i="9"/>
  <c r="I3381" i="9"/>
  <c r="H3381" i="9"/>
  <c r="G3381" i="9"/>
  <c r="I3380" i="9"/>
  <c r="H3380" i="9"/>
  <c r="G3380" i="9"/>
  <c r="I3379" i="9"/>
  <c r="H3379" i="9"/>
  <c r="G3379" i="9"/>
  <c r="I3378" i="9"/>
  <c r="H3378" i="9"/>
  <c r="G3378" i="9"/>
  <c r="I3377" i="9"/>
  <c r="H3377" i="9"/>
  <c r="G3377" i="9"/>
  <c r="I3376" i="9"/>
  <c r="H3376" i="9"/>
  <c r="G3376" i="9"/>
  <c r="I3375" i="9"/>
  <c r="H3375" i="9"/>
  <c r="G3375" i="9"/>
  <c r="I3374" i="9"/>
  <c r="H3374" i="9"/>
  <c r="G3374" i="9"/>
  <c r="I3373" i="9"/>
  <c r="H3373" i="9"/>
  <c r="G3373" i="9"/>
  <c r="I3372" i="9"/>
  <c r="H3372" i="9"/>
  <c r="G3372" i="9"/>
  <c r="I3371" i="9"/>
  <c r="H3371" i="9"/>
  <c r="G3371" i="9"/>
  <c r="I3370" i="9"/>
  <c r="H3370" i="9"/>
  <c r="G3370" i="9"/>
  <c r="I3369" i="9"/>
  <c r="H3369" i="9"/>
  <c r="G3369" i="9"/>
  <c r="I3368" i="9"/>
  <c r="H3368" i="9"/>
  <c r="G3368" i="9"/>
  <c r="I3367" i="9"/>
  <c r="H3367" i="9"/>
  <c r="G3367" i="9"/>
  <c r="I3366" i="9"/>
  <c r="H3366" i="9"/>
  <c r="G3366" i="9"/>
  <c r="I3365" i="9"/>
  <c r="H3365" i="9"/>
  <c r="G3365" i="9"/>
  <c r="I3364" i="9"/>
  <c r="H3364" i="9"/>
  <c r="G3364" i="9"/>
  <c r="I3363" i="9"/>
  <c r="H3363" i="9"/>
  <c r="G3363" i="9"/>
  <c r="I3362" i="9"/>
  <c r="H3362" i="9"/>
  <c r="G3362" i="9"/>
  <c r="I3361" i="9"/>
  <c r="H3361" i="9"/>
  <c r="G3361" i="9"/>
  <c r="I3360" i="9"/>
  <c r="H3360" i="9"/>
  <c r="G3360" i="9"/>
  <c r="I3359" i="9"/>
  <c r="H3359" i="9"/>
  <c r="G3359" i="9"/>
  <c r="I3358" i="9"/>
  <c r="H3358" i="9"/>
  <c r="G3358" i="9"/>
  <c r="I3357" i="9"/>
  <c r="H3357" i="9"/>
  <c r="G3357" i="9"/>
  <c r="I3356" i="9"/>
  <c r="H3356" i="9"/>
  <c r="G3356" i="9"/>
  <c r="I3355" i="9"/>
  <c r="H3355" i="9"/>
  <c r="G3355" i="9"/>
  <c r="I3354" i="9"/>
  <c r="H3354" i="9"/>
  <c r="G3354" i="9"/>
  <c r="I3353" i="9"/>
  <c r="H3353" i="9"/>
  <c r="G3353" i="9"/>
  <c r="I3352" i="9"/>
  <c r="H3352" i="9"/>
  <c r="G3352" i="9"/>
  <c r="I3351" i="9"/>
  <c r="H3351" i="9"/>
  <c r="G3351" i="9"/>
  <c r="I3350" i="9"/>
  <c r="H3350" i="9"/>
  <c r="G3350" i="9"/>
  <c r="I3349" i="9"/>
  <c r="H3349" i="9"/>
  <c r="G3349" i="9"/>
  <c r="I3348" i="9"/>
  <c r="H3348" i="9"/>
  <c r="G3348" i="9"/>
  <c r="I3347" i="9"/>
  <c r="H3347" i="9"/>
  <c r="G3347" i="9"/>
  <c r="I3346" i="9"/>
  <c r="H3346" i="9"/>
  <c r="G3346" i="9"/>
  <c r="I3345" i="9"/>
  <c r="H3345" i="9"/>
  <c r="G3345" i="9"/>
  <c r="I3344" i="9"/>
  <c r="H3344" i="9"/>
  <c r="G3344" i="9"/>
  <c r="I3343" i="9"/>
  <c r="H3343" i="9"/>
  <c r="G3343" i="9"/>
  <c r="I3342" i="9"/>
  <c r="H3342" i="9"/>
  <c r="G3342" i="9"/>
  <c r="I3341" i="9"/>
  <c r="H3341" i="9"/>
  <c r="G3341" i="9"/>
  <c r="I3340" i="9"/>
  <c r="H3340" i="9"/>
  <c r="G3340" i="9"/>
  <c r="I3339" i="9"/>
  <c r="H3339" i="9"/>
  <c r="G3339" i="9"/>
  <c r="I3338" i="9"/>
  <c r="H3338" i="9"/>
  <c r="G3338" i="9"/>
  <c r="I3337" i="9"/>
  <c r="H3337" i="9"/>
  <c r="G3337" i="9"/>
  <c r="I3336" i="9"/>
  <c r="H3336" i="9"/>
  <c r="G3336" i="9"/>
  <c r="I3335" i="9"/>
  <c r="H3335" i="9"/>
  <c r="G3335" i="9"/>
  <c r="I3334" i="9"/>
  <c r="H3334" i="9"/>
  <c r="G3334" i="9"/>
  <c r="I3333" i="9"/>
  <c r="H3333" i="9"/>
  <c r="G3333" i="9"/>
  <c r="I3332" i="9"/>
  <c r="H3332" i="9"/>
  <c r="G3332" i="9"/>
  <c r="I3331" i="9"/>
  <c r="H3331" i="9"/>
  <c r="G3331" i="9"/>
  <c r="I3330" i="9"/>
  <c r="H3330" i="9"/>
  <c r="G3330" i="9"/>
  <c r="I3329" i="9"/>
  <c r="H3329" i="9"/>
  <c r="G3329" i="9"/>
  <c r="I3328" i="9"/>
  <c r="H3328" i="9"/>
  <c r="G3328" i="9"/>
  <c r="I3327" i="9"/>
  <c r="H3327" i="9"/>
  <c r="G3327" i="9"/>
  <c r="I3326" i="9"/>
  <c r="H3326" i="9"/>
  <c r="G3326" i="9"/>
  <c r="I3325" i="9"/>
  <c r="H3325" i="9"/>
  <c r="G3325" i="9"/>
  <c r="I3324" i="9"/>
  <c r="H3324" i="9"/>
  <c r="G3324" i="9"/>
  <c r="I3323" i="9"/>
  <c r="H3323" i="9"/>
  <c r="G3323" i="9"/>
  <c r="I3322" i="9"/>
  <c r="H3322" i="9"/>
  <c r="G3322" i="9"/>
  <c r="I3321" i="9"/>
  <c r="H3321" i="9"/>
  <c r="G3321" i="9"/>
  <c r="I3320" i="9"/>
  <c r="H3320" i="9"/>
  <c r="G3320" i="9"/>
  <c r="I3319" i="9"/>
  <c r="H3319" i="9"/>
  <c r="G3319" i="9"/>
  <c r="I3318" i="9"/>
  <c r="H3318" i="9"/>
  <c r="G3318" i="9"/>
  <c r="I3317" i="9"/>
  <c r="H3317" i="9"/>
  <c r="G3317" i="9"/>
  <c r="I3316" i="9"/>
  <c r="H3316" i="9"/>
  <c r="G3316" i="9"/>
  <c r="I3315" i="9"/>
  <c r="H3315" i="9"/>
  <c r="G3315" i="9"/>
  <c r="I3314" i="9"/>
  <c r="H3314" i="9"/>
  <c r="G3314" i="9"/>
  <c r="I3313" i="9"/>
  <c r="H3313" i="9"/>
  <c r="G3313" i="9"/>
  <c r="I3312" i="9"/>
  <c r="H3312" i="9"/>
  <c r="G3312" i="9"/>
  <c r="I3311" i="9"/>
  <c r="H3311" i="9"/>
  <c r="G3311" i="9"/>
  <c r="I3310" i="9"/>
  <c r="H3310" i="9"/>
  <c r="G3310" i="9"/>
  <c r="I3309" i="9"/>
  <c r="H3309" i="9"/>
  <c r="G3309" i="9"/>
  <c r="I3308" i="9"/>
  <c r="H3308" i="9"/>
  <c r="G3308" i="9"/>
  <c r="I3307" i="9"/>
  <c r="H3307" i="9"/>
  <c r="G3307" i="9"/>
  <c r="I3306" i="9"/>
  <c r="H3306" i="9"/>
  <c r="G3306" i="9"/>
  <c r="I3305" i="9"/>
  <c r="H3305" i="9"/>
  <c r="G3305" i="9"/>
  <c r="I3304" i="9"/>
  <c r="H3304" i="9"/>
  <c r="G3304" i="9"/>
  <c r="I3303" i="9"/>
  <c r="H3303" i="9"/>
  <c r="G3303" i="9"/>
  <c r="I3302" i="9"/>
  <c r="H3302" i="9"/>
  <c r="G3302" i="9"/>
  <c r="I3301" i="9"/>
  <c r="H3301" i="9"/>
  <c r="G3301" i="9"/>
  <c r="I3300" i="9"/>
  <c r="H3300" i="9"/>
  <c r="G3300" i="9"/>
  <c r="I3299" i="9"/>
  <c r="H3299" i="9"/>
  <c r="G3299" i="9"/>
  <c r="I3298" i="9"/>
  <c r="H3298" i="9"/>
  <c r="G3298" i="9"/>
  <c r="I3297" i="9"/>
  <c r="H3297" i="9"/>
  <c r="G3297" i="9"/>
  <c r="I3296" i="9"/>
  <c r="H3296" i="9"/>
  <c r="G3296" i="9"/>
  <c r="I3295" i="9"/>
  <c r="H3295" i="9"/>
  <c r="G3295" i="9"/>
  <c r="I3294" i="9"/>
  <c r="H3294" i="9"/>
  <c r="G3294" i="9"/>
  <c r="I3293" i="9"/>
  <c r="H3293" i="9"/>
  <c r="G3293" i="9"/>
  <c r="I3292" i="9"/>
  <c r="H3292" i="9"/>
  <c r="G3292" i="9"/>
  <c r="I3291" i="9"/>
  <c r="H3291" i="9"/>
  <c r="G3291" i="9"/>
  <c r="I3290" i="9"/>
  <c r="H3290" i="9"/>
  <c r="G3290" i="9"/>
  <c r="I3289" i="9"/>
  <c r="H3289" i="9"/>
  <c r="G3289" i="9"/>
  <c r="I3288" i="9"/>
  <c r="H3288" i="9"/>
  <c r="G3288" i="9"/>
  <c r="I3287" i="9"/>
  <c r="H3287" i="9"/>
  <c r="G3287" i="9"/>
  <c r="I3286" i="9"/>
  <c r="H3286" i="9"/>
  <c r="G3286" i="9"/>
  <c r="I3285" i="9"/>
  <c r="H3285" i="9"/>
  <c r="G3285" i="9"/>
  <c r="I3284" i="9"/>
  <c r="H3284" i="9"/>
  <c r="G3284" i="9"/>
  <c r="I3283" i="9"/>
  <c r="H3283" i="9"/>
  <c r="G3283" i="9"/>
  <c r="I3282" i="9"/>
  <c r="H3282" i="9"/>
  <c r="G3282" i="9"/>
  <c r="I3281" i="9"/>
  <c r="H3281" i="9"/>
  <c r="G3281" i="9"/>
  <c r="I3280" i="9"/>
  <c r="H3280" i="9"/>
  <c r="G3280" i="9"/>
  <c r="I3279" i="9"/>
  <c r="H3279" i="9"/>
  <c r="G3279" i="9"/>
  <c r="I3278" i="9"/>
  <c r="H3278" i="9"/>
  <c r="G3278" i="9"/>
  <c r="I3277" i="9"/>
  <c r="H3277" i="9"/>
  <c r="G3277" i="9"/>
  <c r="I3276" i="9"/>
  <c r="H3276" i="9"/>
  <c r="G3276" i="9"/>
  <c r="I3275" i="9"/>
  <c r="H3275" i="9"/>
  <c r="G3275" i="9"/>
  <c r="I3274" i="9"/>
  <c r="H3274" i="9"/>
  <c r="G3274" i="9"/>
  <c r="I3273" i="9"/>
  <c r="H3273" i="9"/>
  <c r="G3273" i="9"/>
  <c r="I3272" i="9"/>
  <c r="H3272" i="9"/>
  <c r="G3272" i="9"/>
  <c r="I3271" i="9"/>
  <c r="H3271" i="9"/>
  <c r="G3271" i="9"/>
  <c r="I3270" i="9"/>
  <c r="H3270" i="9"/>
  <c r="G3270" i="9"/>
  <c r="I3269" i="9"/>
  <c r="H3269" i="9"/>
  <c r="G3269" i="9"/>
  <c r="I3268" i="9"/>
  <c r="H3268" i="9"/>
  <c r="G3268" i="9"/>
  <c r="I3267" i="9"/>
  <c r="H3267" i="9"/>
  <c r="G3267" i="9"/>
  <c r="I3266" i="9"/>
  <c r="H3266" i="9"/>
  <c r="G3266" i="9"/>
  <c r="I3265" i="9"/>
  <c r="H3265" i="9"/>
  <c r="G3265" i="9"/>
  <c r="I3264" i="9"/>
  <c r="H3264" i="9"/>
  <c r="G3264" i="9"/>
  <c r="I3263" i="9"/>
  <c r="H3263" i="9"/>
  <c r="G3263" i="9"/>
  <c r="I3262" i="9"/>
  <c r="H3262" i="9"/>
  <c r="G3262" i="9"/>
  <c r="I3261" i="9"/>
  <c r="H3261" i="9"/>
  <c r="G3261" i="9"/>
  <c r="I3260" i="9"/>
  <c r="H3260" i="9"/>
  <c r="G3260" i="9"/>
  <c r="I3259" i="9"/>
  <c r="H3259" i="9"/>
  <c r="G3259" i="9"/>
  <c r="I3258" i="9"/>
  <c r="H3258" i="9"/>
  <c r="G3258" i="9"/>
  <c r="I3257" i="9"/>
  <c r="H3257" i="9"/>
  <c r="G3257" i="9"/>
  <c r="I3256" i="9"/>
  <c r="H3256" i="9"/>
  <c r="G3256" i="9"/>
  <c r="I3255" i="9"/>
  <c r="H3255" i="9"/>
  <c r="G3255" i="9"/>
  <c r="I3254" i="9"/>
  <c r="H3254" i="9"/>
  <c r="G3254" i="9"/>
  <c r="I3253" i="9"/>
  <c r="H3253" i="9"/>
  <c r="G3253" i="9"/>
  <c r="I3252" i="9"/>
  <c r="H3252" i="9"/>
  <c r="G3252" i="9"/>
  <c r="I3251" i="9"/>
  <c r="H3251" i="9"/>
  <c r="G3251" i="9"/>
  <c r="I3250" i="9"/>
  <c r="H3250" i="9"/>
  <c r="G3250" i="9"/>
  <c r="I3249" i="9"/>
  <c r="H3249" i="9"/>
  <c r="G3249" i="9"/>
  <c r="I3248" i="9"/>
  <c r="H3248" i="9"/>
  <c r="G3248" i="9"/>
  <c r="I3247" i="9"/>
  <c r="H3247" i="9"/>
  <c r="G3247" i="9"/>
  <c r="I3246" i="9"/>
  <c r="H3246" i="9"/>
  <c r="G3246" i="9"/>
  <c r="I3245" i="9"/>
  <c r="H3245" i="9"/>
  <c r="G3245" i="9"/>
  <c r="I3244" i="9"/>
  <c r="H3244" i="9"/>
  <c r="G3244" i="9"/>
  <c r="I3243" i="9"/>
  <c r="H3243" i="9"/>
  <c r="G3243" i="9"/>
  <c r="I3242" i="9"/>
  <c r="H3242" i="9"/>
  <c r="G3242" i="9"/>
  <c r="I3241" i="9"/>
  <c r="H3241" i="9"/>
  <c r="G3241" i="9"/>
  <c r="I3240" i="9"/>
  <c r="H3240" i="9"/>
  <c r="G3240" i="9"/>
  <c r="I3239" i="9"/>
  <c r="H3239" i="9"/>
  <c r="G3239" i="9"/>
  <c r="I3238" i="9"/>
  <c r="H3238" i="9"/>
  <c r="G3238" i="9"/>
  <c r="I3237" i="9"/>
  <c r="H3237" i="9"/>
  <c r="G3237" i="9"/>
  <c r="I3236" i="9"/>
  <c r="H3236" i="9"/>
  <c r="G3236" i="9"/>
  <c r="I3235" i="9"/>
  <c r="H3235" i="9"/>
  <c r="G3235" i="9"/>
  <c r="I3234" i="9"/>
  <c r="H3234" i="9"/>
  <c r="G3234" i="9"/>
  <c r="I3233" i="9"/>
  <c r="H3233" i="9"/>
  <c r="G3233" i="9"/>
  <c r="I3232" i="9"/>
  <c r="H3232" i="9"/>
  <c r="G3232" i="9"/>
  <c r="I3231" i="9"/>
  <c r="H3231" i="9"/>
  <c r="G3231" i="9"/>
  <c r="I3230" i="9"/>
  <c r="H3230" i="9"/>
  <c r="G3230" i="9"/>
  <c r="I3229" i="9"/>
  <c r="H3229" i="9"/>
  <c r="G3229" i="9"/>
  <c r="I3228" i="9"/>
  <c r="H3228" i="9"/>
  <c r="G3228" i="9"/>
  <c r="I3227" i="9"/>
  <c r="H3227" i="9"/>
  <c r="G3227" i="9"/>
  <c r="I3226" i="9"/>
  <c r="H3226" i="9"/>
  <c r="G3226" i="9"/>
  <c r="I3225" i="9"/>
  <c r="H3225" i="9"/>
  <c r="G3225" i="9"/>
  <c r="I3224" i="9"/>
  <c r="H3224" i="9"/>
  <c r="G3224" i="9"/>
  <c r="I3223" i="9"/>
  <c r="H3223" i="9"/>
  <c r="G3223" i="9"/>
  <c r="I3222" i="9"/>
  <c r="H3222" i="9"/>
  <c r="G3222" i="9"/>
  <c r="I3221" i="9"/>
  <c r="H3221" i="9"/>
  <c r="G3221" i="9"/>
  <c r="I3220" i="9"/>
  <c r="H3220" i="9"/>
  <c r="G3220" i="9"/>
  <c r="I3219" i="9"/>
  <c r="H3219" i="9"/>
  <c r="G3219" i="9"/>
  <c r="I3218" i="9"/>
  <c r="H3218" i="9"/>
  <c r="G3218" i="9"/>
  <c r="I3217" i="9"/>
  <c r="H3217" i="9"/>
  <c r="G3217" i="9"/>
  <c r="I3216" i="9"/>
  <c r="H3216" i="9"/>
  <c r="G3216" i="9"/>
  <c r="I3215" i="9"/>
  <c r="H3215" i="9"/>
  <c r="G3215" i="9"/>
  <c r="I3214" i="9"/>
  <c r="H3214" i="9"/>
  <c r="G3214" i="9"/>
  <c r="I3213" i="9"/>
  <c r="H3213" i="9"/>
  <c r="G3213" i="9"/>
  <c r="I3212" i="9"/>
  <c r="H3212" i="9"/>
  <c r="G3212" i="9"/>
  <c r="I3211" i="9"/>
  <c r="H3211" i="9"/>
  <c r="G3211" i="9"/>
  <c r="I3210" i="9"/>
  <c r="H3210" i="9"/>
  <c r="G3210" i="9"/>
  <c r="I3209" i="9"/>
  <c r="H3209" i="9"/>
  <c r="G3209" i="9"/>
  <c r="I3208" i="9"/>
  <c r="H3208" i="9"/>
  <c r="G3208" i="9"/>
  <c r="I3207" i="9"/>
  <c r="H3207" i="9"/>
  <c r="G3207" i="9"/>
  <c r="I3206" i="9"/>
  <c r="H3206" i="9"/>
  <c r="G3206" i="9"/>
  <c r="I3205" i="9"/>
  <c r="H3205" i="9"/>
  <c r="G3205" i="9"/>
  <c r="I3204" i="9"/>
  <c r="H3204" i="9"/>
  <c r="G3204" i="9"/>
  <c r="I3203" i="9"/>
  <c r="H3203" i="9"/>
  <c r="G3203" i="9"/>
  <c r="I3202" i="9"/>
  <c r="H3202" i="9"/>
  <c r="G3202" i="9"/>
  <c r="I3201" i="9"/>
  <c r="H3201" i="9"/>
  <c r="G3201" i="9"/>
  <c r="I3200" i="9"/>
  <c r="H3200" i="9"/>
  <c r="G3200" i="9"/>
  <c r="I3199" i="9"/>
  <c r="H3199" i="9"/>
  <c r="G3199" i="9"/>
  <c r="I3198" i="9"/>
  <c r="H3198" i="9"/>
  <c r="G3198" i="9"/>
  <c r="I3197" i="9"/>
  <c r="H3197" i="9"/>
  <c r="G3197" i="9"/>
  <c r="I3196" i="9"/>
  <c r="H3196" i="9"/>
  <c r="G3196" i="9"/>
  <c r="I3195" i="9"/>
  <c r="H3195" i="9"/>
  <c r="G3195" i="9"/>
  <c r="I3194" i="9"/>
  <c r="H3194" i="9"/>
  <c r="G3194" i="9"/>
  <c r="I3193" i="9"/>
  <c r="H3193" i="9"/>
  <c r="G3193" i="9"/>
  <c r="I3192" i="9"/>
  <c r="H3192" i="9"/>
  <c r="G3192" i="9"/>
  <c r="I3191" i="9"/>
  <c r="H3191" i="9"/>
  <c r="G3191" i="9"/>
  <c r="I3190" i="9"/>
  <c r="H3190" i="9"/>
  <c r="G3190" i="9"/>
  <c r="I3189" i="9"/>
  <c r="H3189" i="9"/>
  <c r="G3189" i="9"/>
  <c r="I3188" i="9"/>
  <c r="H3188" i="9"/>
  <c r="G3188" i="9"/>
  <c r="I3187" i="9"/>
  <c r="H3187" i="9"/>
  <c r="G3187" i="9"/>
  <c r="I3186" i="9"/>
  <c r="H3186" i="9"/>
  <c r="G3186" i="9"/>
  <c r="I3185" i="9"/>
  <c r="H3185" i="9"/>
  <c r="G3185" i="9"/>
  <c r="I3184" i="9"/>
  <c r="H3184" i="9"/>
  <c r="G3184" i="9"/>
  <c r="I3183" i="9"/>
  <c r="H3183" i="9"/>
  <c r="G3183" i="9"/>
  <c r="I3182" i="9"/>
  <c r="H3182" i="9"/>
  <c r="G3182" i="9"/>
  <c r="I3181" i="9"/>
  <c r="H3181" i="9"/>
  <c r="G3181" i="9"/>
  <c r="I3180" i="9"/>
  <c r="H3180" i="9"/>
  <c r="G3180" i="9"/>
  <c r="I3179" i="9"/>
  <c r="H3179" i="9"/>
  <c r="G3179" i="9"/>
  <c r="I3178" i="9"/>
  <c r="H3178" i="9"/>
  <c r="G3178" i="9"/>
  <c r="I3177" i="9"/>
  <c r="H3177" i="9"/>
  <c r="G3177" i="9"/>
  <c r="I3176" i="9"/>
  <c r="H3176" i="9"/>
  <c r="G3176" i="9"/>
  <c r="I3175" i="9"/>
  <c r="H3175" i="9"/>
  <c r="G3175" i="9"/>
  <c r="I3174" i="9"/>
  <c r="H3174" i="9"/>
  <c r="G3174" i="9"/>
  <c r="I3173" i="9"/>
  <c r="H3173" i="9"/>
  <c r="G3173" i="9"/>
  <c r="I3172" i="9"/>
  <c r="H3172" i="9"/>
  <c r="G3172" i="9"/>
  <c r="I3171" i="9"/>
  <c r="H3171" i="9"/>
  <c r="G3171" i="9"/>
  <c r="I3170" i="9"/>
  <c r="H3170" i="9"/>
  <c r="G3170" i="9"/>
  <c r="I3169" i="9"/>
  <c r="H3169" i="9"/>
  <c r="G3169" i="9"/>
  <c r="I3168" i="9"/>
  <c r="H3168" i="9"/>
  <c r="G3168" i="9"/>
  <c r="I3167" i="9"/>
  <c r="H3167" i="9"/>
  <c r="G3167" i="9"/>
  <c r="I3166" i="9"/>
  <c r="H3166" i="9"/>
  <c r="G3166" i="9"/>
  <c r="I3165" i="9"/>
  <c r="H3165" i="9"/>
  <c r="G3165" i="9"/>
  <c r="I3164" i="9"/>
  <c r="H3164" i="9"/>
  <c r="G3164" i="9"/>
  <c r="I3163" i="9"/>
  <c r="H3163" i="9"/>
  <c r="G3163" i="9"/>
  <c r="I3162" i="9"/>
  <c r="H3162" i="9"/>
  <c r="G3162" i="9"/>
  <c r="I3161" i="9"/>
  <c r="H3161" i="9"/>
  <c r="G3161" i="9"/>
  <c r="I3160" i="9"/>
  <c r="H3160" i="9"/>
  <c r="G3160" i="9"/>
  <c r="I3159" i="9"/>
  <c r="H3159" i="9"/>
  <c r="G3159" i="9"/>
  <c r="I3158" i="9"/>
  <c r="H3158" i="9"/>
  <c r="G3158" i="9"/>
  <c r="I3157" i="9"/>
  <c r="H3157" i="9"/>
  <c r="G3157" i="9"/>
  <c r="I3156" i="9"/>
  <c r="H3156" i="9"/>
  <c r="G3156" i="9"/>
  <c r="I3155" i="9"/>
  <c r="H3155" i="9"/>
  <c r="G3155" i="9"/>
  <c r="I3154" i="9"/>
  <c r="H3154" i="9"/>
  <c r="G3154" i="9"/>
  <c r="I3153" i="9"/>
  <c r="H3153" i="9"/>
  <c r="G3153" i="9"/>
  <c r="I3152" i="9"/>
  <c r="H3152" i="9"/>
  <c r="G3152" i="9"/>
  <c r="I3151" i="9"/>
  <c r="H3151" i="9"/>
  <c r="G3151" i="9"/>
  <c r="I3150" i="9"/>
  <c r="H3150" i="9"/>
  <c r="G3150" i="9"/>
  <c r="I3149" i="9"/>
  <c r="H3149" i="9"/>
  <c r="G3149" i="9"/>
  <c r="I3148" i="9"/>
  <c r="H3148" i="9"/>
  <c r="G3148" i="9"/>
  <c r="I3147" i="9"/>
  <c r="H3147" i="9"/>
  <c r="G3147" i="9"/>
  <c r="I3146" i="9"/>
  <c r="H3146" i="9"/>
  <c r="G3146" i="9"/>
  <c r="I3145" i="9"/>
  <c r="H3145" i="9"/>
  <c r="G3145" i="9"/>
  <c r="I3144" i="9"/>
  <c r="H3144" i="9"/>
  <c r="G3144" i="9"/>
  <c r="I3143" i="9"/>
  <c r="H3143" i="9"/>
  <c r="G3143" i="9"/>
  <c r="I3142" i="9"/>
  <c r="H3142" i="9"/>
  <c r="G3142" i="9"/>
  <c r="I3141" i="9"/>
  <c r="H3141" i="9"/>
  <c r="G3141" i="9"/>
  <c r="I3140" i="9"/>
  <c r="H3140" i="9"/>
  <c r="G3140" i="9"/>
  <c r="I3139" i="9"/>
  <c r="H3139" i="9"/>
  <c r="G3139" i="9"/>
  <c r="I3138" i="9"/>
  <c r="H3138" i="9"/>
  <c r="G3138" i="9"/>
  <c r="I3137" i="9"/>
  <c r="H3137" i="9"/>
  <c r="G3137" i="9"/>
  <c r="I3136" i="9"/>
  <c r="H3136" i="9"/>
  <c r="G3136" i="9"/>
  <c r="I3135" i="9"/>
  <c r="H3135" i="9"/>
  <c r="G3135" i="9"/>
  <c r="I3134" i="9"/>
  <c r="H3134" i="9"/>
  <c r="G3134" i="9"/>
  <c r="I3133" i="9"/>
  <c r="H3133" i="9"/>
  <c r="G3133" i="9"/>
  <c r="I3132" i="9"/>
  <c r="H3132" i="9"/>
  <c r="G3132" i="9"/>
  <c r="I3131" i="9"/>
  <c r="H3131" i="9"/>
  <c r="G3131" i="9"/>
  <c r="I3130" i="9"/>
  <c r="H3130" i="9"/>
  <c r="G3130" i="9"/>
  <c r="I3129" i="9"/>
  <c r="H3129" i="9"/>
  <c r="G3129" i="9"/>
  <c r="I3128" i="9"/>
  <c r="H3128" i="9"/>
  <c r="G3128" i="9"/>
  <c r="I3127" i="9"/>
  <c r="H3127" i="9"/>
  <c r="G3127" i="9"/>
  <c r="I3126" i="9"/>
  <c r="H3126" i="9"/>
  <c r="G3126" i="9"/>
  <c r="I3125" i="9"/>
  <c r="H3125" i="9"/>
  <c r="G3125" i="9"/>
  <c r="I3124" i="9"/>
  <c r="H3124" i="9"/>
  <c r="G3124" i="9"/>
  <c r="I3123" i="9"/>
  <c r="H3123" i="9"/>
  <c r="G3123" i="9"/>
  <c r="I3122" i="9"/>
  <c r="H3122" i="9"/>
  <c r="G3122" i="9"/>
  <c r="I3121" i="9"/>
  <c r="H3121" i="9"/>
  <c r="G3121" i="9"/>
  <c r="I3120" i="9"/>
  <c r="H3120" i="9"/>
  <c r="G3120" i="9"/>
  <c r="I3119" i="9"/>
  <c r="H3119" i="9"/>
  <c r="G3119" i="9"/>
  <c r="I3118" i="9"/>
  <c r="H3118" i="9"/>
  <c r="G3118" i="9"/>
  <c r="I3117" i="9"/>
  <c r="H3117" i="9"/>
  <c r="G3117" i="9"/>
  <c r="I3116" i="9"/>
  <c r="H3116" i="9"/>
  <c r="G3116" i="9"/>
  <c r="I3115" i="9"/>
  <c r="H3115" i="9"/>
  <c r="G3115" i="9"/>
  <c r="I3114" i="9"/>
  <c r="H3114" i="9"/>
  <c r="G3114" i="9"/>
  <c r="I3113" i="9"/>
  <c r="H3113" i="9"/>
  <c r="G3113" i="9"/>
  <c r="I3112" i="9"/>
  <c r="H3112" i="9"/>
  <c r="G3112" i="9"/>
  <c r="I3111" i="9"/>
  <c r="H3111" i="9"/>
  <c r="G3111" i="9"/>
  <c r="I3110" i="9"/>
  <c r="H3110" i="9"/>
  <c r="G3110" i="9"/>
  <c r="I3109" i="9"/>
  <c r="H3109" i="9"/>
  <c r="G3109" i="9"/>
  <c r="I3108" i="9"/>
  <c r="H3108" i="9"/>
  <c r="G3108" i="9"/>
  <c r="I3107" i="9"/>
  <c r="H3107" i="9"/>
  <c r="G3107" i="9"/>
  <c r="I3106" i="9"/>
  <c r="H3106" i="9"/>
  <c r="G3106" i="9"/>
  <c r="I3105" i="9"/>
  <c r="H3105" i="9"/>
  <c r="G3105" i="9"/>
  <c r="I3104" i="9"/>
  <c r="H3104" i="9"/>
  <c r="G3104" i="9"/>
  <c r="I3103" i="9"/>
  <c r="H3103" i="9"/>
  <c r="G3103" i="9"/>
  <c r="I3102" i="9"/>
  <c r="H3102" i="9"/>
  <c r="G3102" i="9"/>
  <c r="I3101" i="9"/>
  <c r="H3101" i="9"/>
  <c r="G3101" i="9"/>
  <c r="I3100" i="9"/>
  <c r="H3100" i="9"/>
  <c r="G3100" i="9"/>
  <c r="I3099" i="9"/>
  <c r="H3099" i="9"/>
  <c r="G3099" i="9"/>
  <c r="I3098" i="9"/>
  <c r="H3098" i="9"/>
  <c r="G3098" i="9"/>
  <c r="I3097" i="9"/>
  <c r="H3097" i="9"/>
  <c r="G3097" i="9"/>
  <c r="I3096" i="9"/>
  <c r="H3096" i="9"/>
  <c r="G3096" i="9"/>
  <c r="I3095" i="9"/>
  <c r="H3095" i="9"/>
  <c r="G3095" i="9"/>
  <c r="I3094" i="9"/>
  <c r="H3094" i="9"/>
  <c r="G3094" i="9"/>
  <c r="I3093" i="9"/>
  <c r="H3093" i="9"/>
  <c r="G3093" i="9"/>
  <c r="I3092" i="9"/>
  <c r="H3092" i="9"/>
  <c r="G3092" i="9"/>
  <c r="I3091" i="9"/>
  <c r="H3091" i="9"/>
  <c r="G3091" i="9"/>
  <c r="I3090" i="9"/>
  <c r="H3090" i="9"/>
  <c r="G3090" i="9"/>
  <c r="I3089" i="9"/>
  <c r="H3089" i="9"/>
  <c r="G3089" i="9"/>
  <c r="I3088" i="9"/>
  <c r="H3088" i="9"/>
  <c r="G3088" i="9"/>
  <c r="I3087" i="9"/>
  <c r="H3087" i="9"/>
  <c r="G3087" i="9"/>
  <c r="I3086" i="9"/>
  <c r="H3086" i="9"/>
  <c r="G3086" i="9"/>
  <c r="I3085" i="9"/>
  <c r="H3085" i="9"/>
  <c r="G3085" i="9"/>
  <c r="I3084" i="9"/>
  <c r="H3084" i="9"/>
  <c r="G3084" i="9"/>
  <c r="I3083" i="9"/>
  <c r="H3083" i="9"/>
  <c r="G3083" i="9"/>
  <c r="I3082" i="9"/>
  <c r="H3082" i="9"/>
  <c r="G3082" i="9"/>
  <c r="I3081" i="9"/>
  <c r="H3081" i="9"/>
  <c r="G3081" i="9"/>
  <c r="I3080" i="9"/>
  <c r="H3080" i="9"/>
  <c r="G3080" i="9"/>
  <c r="I3079" i="9"/>
  <c r="H3079" i="9"/>
  <c r="G3079" i="9"/>
  <c r="I3078" i="9"/>
  <c r="H3078" i="9"/>
  <c r="G3078" i="9"/>
  <c r="I3077" i="9"/>
  <c r="H3077" i="9"/>
  <c r="G3077" i="9"/>
  <c r="I3076" i="9"/>
  <c r="H3076" i="9"/>
  <c r="G3076" i="9"/>
  <c r="I3075" i="9"/>
  <c r="H3075" i="9"/>
  <c r="G3075" i="9"/>
  <c r="I3074" i="9"/>
  <c r="H3074" i="9"/>
  <c r="G3074" i="9"/>
  <c r="I3073" i="9"/>
  <c r="H3073" i="9"/>
  <c r="G3073" i="9"/>
  <c r="I3072" i="9"/>
  <c r="H3072" i="9"/>
  <c r="G3072" i="9"/>
  <c r="I3071" i="9"/>
  <c r="H3071" i="9"/>
  <c r="G3071" i="9"/>
  <c r="I3070" i="9"/>
  <c r="H3070" i="9"/>
  <c r="G3070" i="9"/>
  <c r="I3069" i="9"/>
  <c r="H3069" i="9"/>
  <c r="G3069" i="9"/>
  <c r="I3068" i="9"/>
  <c r="H3068" i="9"/>
  <c r="G3068" i="9"/>
  <c r="I3067" i="9"/>
  <c r="H3067" i="9"/>
  <c r="G3067" i="9"/>
  <c r="I3066" i="9"/>
  <c r="H3066" i="9"/>
  <c r="G3066" i="9"/>
  <c r="I3065" i="9"/>
  <c r="H3065" i="9"/>
  <c r="G3065" i="9"/>
  <c r="I3064" i="9"/>
  <c r="H3064" i="9"/>
  <c r="G3064" i="9"/>
  <c r="I3063" i="9"/>
  <c r="H3063" i="9"/>
  <c r="G3063" i="9"/>
  <c r="I3062" i="9"/>
  <c r="H3062" i="9"/>
  <c r="G3062" i="9"/>
  <c r="I3061" i="9"/>
  <c r="H3061" i="9"/>
  <c r="G3061" i="9"/>
  <c r="I3060" i="9"/>
  <c r="H3060" i="9"/>
  <c r="G3060" i="9"/>
  <c r="I3059" i="9"/>
  <c r="H3059" i="9"/>
  <c r="G3059" i="9"/>
  <c r="I3058" i="9"/>
  <c r="H3058" i="9"/>
  <c r="G3058" i="9"/>
  <c r="I3057" i="9"/>
  <c r="H3057" i="9"/>
  <c r="G3057" i="9"/>
  <c r="I3056" i="9"/>
  <c r="H3056" i="9"/>
  <c r="G3056" i="9"/>
  <c r="I3055" i="9"/>
  <c r="H3055" i="9"/>
  <c r="G3055" i="9"/>
  <c r="I3054" i="9"/>
  <c r="H3054" i="9"/>
  <c r="G3054" i="9"/>
  <c r="I3053" i="9"/>
  <c r="H3053" i="9"/>
  <c r="G3053" i="9"/>
  <c r="I3052" i="9"/>
  <c r="H3052" i="9"/>
  <c r="G3052" i="9"/>
  <c r="I3051" i="9"/>
  <c r="H3051" i="9"/>
  <c r="G3051" i="9"/>
  <c r="I3050" i="9"/>
  <c r="H3050" i="9"/>
  <c r="G3050" i="9"/>
  <c r="I3049" i="9"/>
  <c r="H3049" i="9"/>
  <c r="G3049" i="9"/>
  <c r="I3048" i="9"/>
  <c r="H3048" i="9"/>
  <c r="G3048" i="9"/>
  <c r="I3047" i="9"/>
  <c r="H3047" i="9"/>
  <c r="G3047" i="9"/>
  <c r="I3046" i="9"/>
  <c r="H3046" i="9"/>
  <c r="G3046" i="9"/>
  <c r="I3045" i="9"/>
  <c r="H3045" i="9"/>
  <c r="G3045" i="9"/>
  <c r="I3044" i="9"/>
  <c r="H3044" i="9"/>
  <c r="G3044" i="9"/>
  <c r="I3043" i="9"/>
  <c r="H3043" i="9"/>
  <c r="G3043" i="9"/>
  <c r="I3042" i="9"/>
  <c r="H3042" i="9"/>
  <c r="G3042" i="9"/>
  <c r="I3041" i="9"/>
  <c r="H3041" i="9"/>
  <c r="G3041" i="9"/>
  <c r="I3040" i="9"/>
  <c r="H3040" i="9"/>
  <c r="G3040" i="9"/>
  <c r="I3039" i="9"/>
  <c r="H3039" i="9"/>
  <c r="G3039" i="9"/>
  <c r="I3038" i="9"/>
  <c r="H3038" i="9"/>
  <c r="G3038" i="9"/>
  <c r="I3037" i="9"/>
  <c r="H3037" i="9"/>
  <c r="G3037" i="9"/>
  <c r="I3036" i="9"/>
  <c r="H3036" i="9"/>
  <c r="G3036" i="9"/>
  <c r="I3035" i="9"/>
  <c r="H3035" i="9"/>
  <c r="G3035" i="9"/>
  <c r="I3034" i="9"/>
  <c r="H3034" i="9"/>
  <c r="G3034" i="9"/>
  <c r="I3033" i="9"/>
  <c r="H3033" i="9"/>
  <c r="G3033" i="9"/>
  <c r="I3032" i="9"/>
  <c r="H3032" i="9"/>
  <c r="G3032" i="9"/>
  <c r="I3031" i="9"/>
  <c r="H3031" i="9"/>
  <c r="G3031" i="9"/>
  <c r="I3030" i="9"/>
  <c r="H3030" i="9"/>
  <c r="G3030" i="9"/>
  <c r="I3029" i="9"/>
  <c r="H3029" i="9"/>
  <c r="G3029" i="9"/>
  <c r="I3028" i="9"/>
  <c r="H3028" i="9"/>
  <c r="G3028" i="9"/>
  <c r="I3027" i="9"/>
  <c r="H3027" i="9"/>
  <c r="G3027" i="9"/>
  <c r="I3026" i="9"/>
  <c r="H3026" i="9"/>
  <c r="G3026" i="9"/>
  <c r="I3025" i="9"/>
  <c r="H3025" i="9"/>
  <c r="G3025" i="9"/>
  <c r="I3024" i="9"/>
  <c r="H3024" i="9"/>
  <c r="G3024" i="9"/>
  <c r="I3023" i="9"/>
  <c r="H3023" i="9"/>
  <c r="G3023" i="9"/>
  <c r="I3022" i="9"/>
  <c r="H3022" i="9"/>
  <c r="G3022" i="9"/>
  <c r="I3021" i="9"/>
  <c r="H3021" i="9"/>
  <c r="G3021" i="9"/>
  <c r="I3020" i="9"/>
  <c r="H3020" i="9"/>
  <c r="G3020" i="9"/>
  <c r="I3019" i="9"/>
  <c r="H3019" i="9"/>
  <c r="G3019" i="9"/>
  <c r="I3018" i="9"/>
  <c r="H3018" i="9"/>
  <c r="G3018" i="9"/>
  <c r="I3017" i="9"/>
  <c r="H3017" i="9"/>
  <c r="G3017" i="9"/>
  <c r="I3016" i="9"/>
  <c r="H3016" i="9"/>
  <c r="G3016" i="9"/>
  <c r="I3015" i="9"/>
  <c r="H3015" i="9"/>
  <c r="G3015" i="9"/>
  <c r="I3014" i="9"/>
  <c r="H3014" i="9"/>
  <c r="G3014" i="9"/>
  <c r="I3013" i="9"/>
  <c r="H3013" i="9"/>
  <c r="G3013" i="9"/>
  <c r="I3012" i="9"/>
  <c r="H3012" i="9"/>
  <c r="G3012" i="9"/>
  <c r="I3011" i="9"/>
  <c r="H3011" i="9"/>
  <c r="G3011" i="9"/>
  <c r="I3010" i="9"/>
  <c r="H3010" i="9"/>
  <c r="G3010" i="9"/>
  <c r="I3009" i="9"/>
  <c r="H3009" i="9"/>
  <c r="G3009" i="9"/>
  <c r="I3008" i="9"/>
  <c r="H3008" i="9"/>
  <c r="G3008" i="9"/>
  <c r="I3007" i="9"/>
  <c r="H3007" i="9"/>
  <c r="G3007" i="9"/>
  <c r="I3006" i="9"/>
  <c r="H3006" i="9"/>
  <c r="G3006" i="9"/>
  <c r="I3005" i="9"/>
  <c r="H3005" i="9"/>
  <c r="G3005" i="9"/>
  <c r="I3004" i="9"/>
  <c r="H3004" i="9"/>
  <c r="G3004" i="9"/>
  <c r="I3003" i="9"/>
  <c r="H3003" i="9"/>
  <c r="G3003" i="9"/>
  <c r="I3002" i="9"/>
  <c r="H3002" i="9"/>
  <c r="G3002" i="9"/>
  <c r="I3001" i="9"/>
  <c r="H3001" i="9"/>
  <c r="G3001" i="9"/>
  <c r="I3000" i="9"/>
  <c r="H3000" i="9"/>
  <c r="G3000" i="9"/>
  <c r="I2999" i="9"/>
  <c r="H2999" i="9"/>
  <c r="G2999" i="9"/>
  <c r="I2998" i="9"/>
  <c r="H2998" i="9"/>
  <c r="G2998" i="9"/>
  <c r="I2997" i="9"/>
  <c r="H2997" i="9"/>
  <c r="G2997" i="9"/>
  <c r="I2996" i="9"/>
  <c r="H2996" i="9"/>
  <c r="G2996" i="9"/>
  <c r="I2995" i="9"/>
  <c r="H2995" i="9"/>
  <c r="G2995" i="9"/>
  <c r="I2994" i="9"/>
  <c r="H2994" i="9"/>
  <c r="G2994" i="9"/>
  <c r="I2993" i="9"/>
  <c r="H2993" i="9"/>
  <c r="G2993" i="9"/>
  <c r="I2992" i="9"/>
  <c r="H2992" i="9"/>
  <c r="G2992" i="9"/>
  <c r="I2991" i="9"/>
  <c r="H2991" i="9"/>
  <c r="G2991" i="9"/>
  <c r="I2990" i="9"/>
  <c r="H2990" i="9"/>
  <c r="G2990" i="9"/>
  <c r="I2989" i="9"/>
  <c r="H2989" i="9"/>
  <c r="G2989" i="9"/>
  <c r="I2988" i="9"/>
  <c r="H2988" i="9"/>
  <c r="G2988" i="9"/>
  <c r="I2987" i="9"/>
  <c r="H2987" i="9"/>
  <c r="G2987" i="9"/>
  <c r="I2986" i="9"/>
  <c r="H2986" i="9"/>
  <c r="G2986" i="9"/>
  <c r="I2985" i="9"/>
  <c r="H2985" i="9"/>
  <c r="G2985" i="9"/>
  <c r="I2984" i="9"/>
  <c r="H2984" i="9"/>
  <c r="G2984" i="9"/>
  <c r="I2983" i="9"/>
  <c r="H2983" i="9"/>
  <c r="G2983" i="9"/>
  <c r="I2982" i="9"/>
  <c r="H2982" i="9"/>
  <c r="G2982" i="9"/>
  <c r="I2981" i="9"/>
  <c r="H2981" i="9"/>
  <c r="G2981" i="9"/>
  <c r="I2980" i="9"/>
  <c r="H2980" i="9"/>
  <c r="G2980" i="9"/>
  <c r="I2979" i="9"/>
  <c r="H2979" i="9"/>
  <c r="G2979" i="9"/>
  <c r="I2978" i="9"/>
  <c r="H2978" i="9"/>
  <c r="G2978" i="9"/>
  <c r="I2977" i="9"/>
  <c r="H2977" i="9"/>
  <c r="G2977" i="9"/>
  <c r="I2976" i="9"/>
  <c r="H2976" i="9"/>
  <c r="G2976" i="9"/>
  <c r="I2975" i="9"/>
  <c r="H2975" i="9"/>
  <c r="G2975" i="9"/>
  <c r="I2974" i="9"/>
  <c r="H2974" i="9"/>
  <c r="G2974" i="9"/>
  <c r="I2973" i="9"/>
  <c r="H2973" i="9"/>
  <c r="G2973" i="9"/>
  <c r="I2972" i="9"/>
  <c r="H2972" i="9"/>
  <c r="G2972" i="9"/>
  <c r="I2971" i="9"/>
  <c r="H2971" i="9"/>
  <c r="G2971" i="9"/>
  <c r="I2970" i="9"/>
  <c r="H2970" i="9"/>
  <c r="G2970" i="9"/>
  <c r="I2969" i="9"/>
  <c r="H2969" i="9"/>
  <c r="G2969" i="9"/>
  <c r="I2968" i="9"/>
  <c r="H2968" i="9"/>
  <c r="G2968" i="9"/>
  <c r="I2967" i="9"/>
  <c r="H2967" i="9"/>
  <c r="G2967" i="9"/>
  <c r="I2966" i="9"/>
  <c r="H2966" i="9"/>
  <c r="G2966" i="9"/>
  <c r="I2965" i="9"/>
  <c r="H2965" i="9"/>
  <c r="G2965" i="9"/>
  <c r="I2964" i="9"/>
  <c r="H2964" i="9"/>
  <c r="G2964" i="9"/>
  <c r="I2963" i="9"/>
  <c r="H2963" i="9"/>
  <c r="G2963" i="9"/>
  <c r="I2962" i="9"/>
  <c r="H2962" i="9"/>
  <c r="G2962" i="9"/>
  <c r="I2961" i="9"/>
  <c r="H2961" i="9"/>
  <c r="G2961" i="9"/>
  <c r="I2960" i="9"/>
  <c r="H2960" i="9"/>
  <c r="G2960" i="9"/>
  <c r="I2959" i="9"/>
  <c r="H2959" i="9"/>
  <c r="G2959" i="9"/>
  <c r="I2958" i="9"/>
  <c r="H2958" i="9"/>
  <c r="G2958" i="9"/>
  <c r="I2957" i="9"/>
  <c r="H2957" i="9"/>
  <c r="G2957" i="9"/>
  <c r="I2956" i="9"/>
  <c r="H2956" i="9"/>
  <c r="G2956" i="9"/>
  <c r="I2955" i="9"/>
  <c r="H2955" i="9"/>
  <c r="G2955" i="9"/>
  <c r="I2954" i="9"/>
  <c r="H2954" i="9"/>
  <c r="G2954" i="9"/>
  <c r="I2953" i="9"/>
  <c r="H2953" i="9"/>
  <c r="G2953" i="9"/>
  <c r="I2952" i="9"/>
  <c r="H2952" i="9"/>
  <c r="G2952" i="9"/>
  <c r="I2951" i="9"/>
  <c r="H2951" i="9"/>
  <c r="G2951" i="9"/>
  <c r="I2950" i="9"/>
  <c r="H2950" i="9"/>
  <c r="G2950" i="9"/>
  <c r="I2949" i="9"/>
  <c r="H2949" i="9"/>
  <c r="G2949" i="9"/>
  <c r="I2948" i="9"/>
  <c r="H2948" i="9"/>
  <c r="G2948" i="9"/>
  <c r="I2947" i="9"/>
  <c r="H2947" i="9"/>
  <c r="G2947" i="9"/>
  <c r="I2946" i="9"/>
  <c r="H2946" i="9"/>
  <c r="G2946" i="9"/>
  <c r="I2945" i="9"/>
  <c r="H2945" i="9"/>
  <c r="G2945" i="9"/>
  <c r="I2944" i="9"/>
  <c r="H2944" i="9"/>
  <c r="G2944" i="9"/>
  <c r="I2943" i="9"/>
  <c r="H2943" i="9"/>
  <c r="G2943" i="9"/>
  <c r="I2942" i="9"/>
  <c r="H2942" i="9"/>
  <c r="G2942" i="9"/>
  <c r="I2941" i="9"/>
  <c r="H2941" i="9"/>
  <c r="G2941" i="9"/>
  <c r="I2940" i="9"/>
  <c r="H2940" i="9"/>
  <c r="G2940" i="9"/>
  <c r="I2939" i="9"/>
  <c r="H2939" i="9"/>
  <c r="G2939" i="9"/>
  <c r="I2938" i="9"/>
  <c r="H2938" i="9"/>
  <c r="G2938" i="9"/>
  <c r="I2937" i="9"/>
  <c r="H2937" i="9"/>
  <c r="G2937" i="9"/>
  <c r="I2936" i="9"/>
  <c r="H2936" i="9"/>
  <c r="G2936" i="9"/>
  <c r="I2935" i="9"/>
  <c r="H2935" i="9"/>
  <c r="G2935" i="9"/>
  <c r="I2934" i="9"/>
  <c r="H2934" i="9"/>
  <c r="G2934" i="9"/>
  <c r="I2933" i="9"/>
  <c r="H2933" i="9"/>
  <c r="G2933" i="9"/>
  <c r="I2932" i="9"/>
  <c r="H2932" i="9"/>
  <c r="G2932" i="9"/>
  <c r="I2931" i="9"/>
  <c r="H2931" i="9"/>
  <c r="G2931" i="9"/>
  <c r="I2930" i="9"/>
  <c r="H2930" i="9"/>
  <c r="G2930" i="9"/>
  <c r="I2929" i="9"/>
  <c r="H2929" i="9"/>
  <c r="G2929" i="9"/>
  <c r="I2928" i="9"/>
  <c r="H2928" i="9"/>
  <c r="G2928" i="9"/>
  <c r="I2927" i="9"/>
  <c r="H2927" i="9"/>
  <c r="G2927" i="9"/>
  <c r="I2926" i="9"/>
  <c r="H2926" i="9"/>
  <c r="G2926" i="9"/>
  <c r="I2925" i="9"/>
  <c r="H2925" i="9"/>
  <c r="G2925" i="9"/>
  <c r="I2924" i="9"/>
  <c r="H2924" i="9"/>
  <c r="G2924" i="9"/>
  <c r="I2923" i="9"/>
  <c r="H2923" i="9"/>
  <c r="G2923" i="9"/>
  <c r="I2922" i="9"/>
  <c r="H2922" i="9"/>
  <c r="G2922" i="9"/>
  <c r="I2921" i="9"/>
  <c r="H2921" i="9"/>
  <c r="G2921" i="9"/>
  <c r="I2920" i="9"/>
  <c r="H2920" i="9"/>
  <c r="G2920" i="9"/>
  <c r="I2919" i="9"/>
  <c r="H2919" i="9"/>
  <c r="G2919" i="9"/>
  <c r="I2918" i="9"/>
  <c r="H2918" i="9"/>
  <c r="G2918" i="9"/>
  <c r="I2917" i="9"/>
  <c r="H2917" i="9"/>
  <c r="G2917" i="9"/>
  <c r="I2916" i="9"/>
  <c r="H2916" i="9"/>
  <c r="G2916" i="9"/>
  <c r="I2915" i="9"/>
  <c r="H2915" i="9"/>
  <c r="G2915" i="9"/>
  <c r="I2914" i="9"/>
  <c r="H2914" i="9"/>
  <c r="G2914" i="9"/>
  <c r="I2913" i="9"/>
  <c r="H2913" i="9"/>
  <c r="G2913" i="9"/>
  <c r="I2912" i="9"/>
  <c r="H2912" i="9"/>
  <c r="G2912" i="9"/>
  <c r="I2911" i="9"/>
  <c r="H2911" i="9"/>
  <c r="G2911" i="9"/>
  <c r="I2910" i="9"/>
  <c r="H2910" i="9"/>
  <c r="G2910" i="9"/>
  <c r="I2909" i="9"/>
  <c r="H2909" i="9"/>
  <c r="G2909" i="9"/>
  <c r="I2908" i="9"/>
  <c r="H2908" i="9"/>
  <c r="G2908" i="9"/>
  <c r="I2907" i="9"/>
  <c r="H2907" i="9"/>
  <c r="G2907" i="9"/>
  <c r="I2906" i="9"/>
  <c r="H2906" i="9"/>
  <c r="G2906" i="9"/>
  <c r="I2905" i="9"/>
  <c r="H2905" i="9"/>
  <c r="G2905" i="9"/>
  <c r="I2904" i="9"/>
  <c r="H2904" i="9"/>
  <c r="G2904" i="9"/>
  <c r="I2903" i="9"/>
  <c r="H2903" i="9"/>
  <c r="G2903" i="9"/>
  <c r="I2902" i="9"/>
  <c r="H2902" i="9"/>
  <c r="G2902" i="9"/>
  <c r="I2901" i="9"/>
  <c r="H2901" i="9"/>
  <c r="G2901" i="9"/>
  <c r="I2900" i="9"/>
  <c r="H2900" i="9"/>
  <c r="G2900" i="9"/>
  <c r="I2899" i="9"/>
  <c r="H2899" i="9"/>
  <c r="G2899" i="9"/>
  <c r="I2898" i="9"/>
  <c r="H2898" i="9"/>
  <c r="G2898" i="9"/>
  <c r="I2897" i="9"/>
  <c r="H2897" i="9"/>
  <c r="G2897" i="9"/>
  <c r="I2896" i="9"/>
  <c r="H2896" i="9"/>
  <c r="G2896" i="9"/>
  <c r="I2895" i="9"/>
  <c r="H2895" i="9"/>
  <c r="G2895" i="9"/>
  <c r="I2894" i="9"/>
  <c r="H2894" i="9"/>
  <c r="G2894" i="9"/>
  <c r="I2893" i="9"/>
  <c r="H2893" i="9"/>
  <c r="G2893" i="9"/>
  <c r="I2892" i="9"/>
  <c r="H2892" i="9"/>
  <c r="G2892" i="9"/>
  <c r="I2891" i="9"/>
  <c r="H2891" i="9"/>
  <c r="G2891" i="9"/>
  <c r="I2890" i="9"/>
  <c r="H2890" i="9"/>
  <c r="G2890" i="9"/>
  <c r="I2889" i="9"/>
  <c r="H2889" i="9"/>
  <c r="G2889" i="9"/>
  <c r="I2888" i="9"/>
  <c r="H2888" i="9"/>
  <c r="G2888" i="9"/>
  <c r="I2887" i="9"/>
  <c r="H2887" i="9"/>
  <c r="G2887" i="9"/>
  <c r="I2886" i="9"/>
  <c r="H2886" i="9"/>
  <c r="G2886" i="9"/>
  <c r="I2885" i="9"/>
  <c r="H2885" i="9"/>
  <c r="G2885" i="9"/>
  <c r="I2884" i="9"/>
  <c r="H2884" i="9"/>
  <c r="G2884" i="9"/>
  <c r="I2883" i="9"/>
  <c r="H2883" i="9"/>
  <c r="G2883" i="9"/>
  <c r="I2882" i="9"/>
  <c r="H2882" i="9"/>
  <c r="G2882" i="9"/>
  <c r="I2881" i="9"/>
  <c r="H2881" i="9"/>
  <c r="G2881" i="9"/>
  <c r="I2880" i="9"/>
  <c r="H2880" i="9"/>
  <c r="G2880" i="9"/>
  <c r="I2879" i="9"/>
  <c r="H2879" i="9"/>
  <c r="G2879" i="9"/>
  <c r="I2878" i="9"/>
  <c r="H2878" i="9"/>
  <c r="G2878" i="9"/>
  <c r="I2877" i="9"/>
  <c r="H2877" i="9"/>
  <c r="G2877" i="9"/>
  <c r="I2876" i="9"/>
  <c r="H2876" i="9"/>
  <c r="G2876" i="9"/>
  <c r="I2875" i="9"/>
  <c r="H2875" i="9"/>
  <c r="G2875" i="9"/>
  <c r="I2874" i="9"/>
  <c r="H2874" i="9"/>
  <c r="G2874" i="9"/>
  <c r="I2873" i="9"/>
  <c r="H2873" i="9"/>
  <c r="G2873" i="9"/>
  <c r="I2872" i="9"/>
  <c r="H2872" i="9"/>
  <c r="G2872" i="9"/>
  <c r="I2871" i="9"/>
  <c r="H2871" i="9"/>
  <c r="G2871" i="9"/>
  <c r="I2870" i="9"/>
  <c r="H2870" i="9"/>
  <c r="G2870" i="9"/>
  <c r="I2869" i="9"/>
  <c r="H2869" i="9"/>
  <c r="G2869" i="9"/>
  <c r="I2868" i="9"/>
  <c r="H2868" i="9"/>
  <c r="G2868" i="9"/>
  <c r="I2867" i="9"/>
  <c r="H2867" i="9"/>
  <c r="G2867" i="9"/>
  <c r="I2866" i="9"/>
  <c r="H2866" i="9"/>
  <c r="G2866" i="9"/>
  <c r="I2865" i="9"/>
  <c r="H2865" i="9"/>
  <c r="G2865" i="9"/>
  <c r="I2864" i="9"/>
  <c r="H2864" i="9"/>
  <c r="G2864" i="9"/>
  <c r="I2863" i="9"/>
  <c r="H2863" i="9"/>
  <c r="G2863" i="9"/>
  <c r="I2862" i="9"/>
  <c r="H2862" i="9"/>
  <c r="G2862" i="9"/>
  <c r="I2861" i="9"/>
  <c r="H2861" i="9"/>
  <c r="G2861" i="9"/>
  <c r="I2860" i="9"/>
  <c r="H2860" i="9"/>
  <c r="G2860" i="9"/>
  <c r="I2859" i="9"/>
  <c r="H2859" i="9"/>
  <c r="G2859" i="9"/>
  <c r="I2858" i="9"/>
  <c r="H2858" i="9"/>
  <c r="G2858" i="9"/>
  <c r="I2857" i="9"/>
  <c r="H2857" i="9"/>
  <c r="G2857" i="9"/>
  <c r="I2856" i="9"/>
  <c r="H2856" i="9"/>
  <c r="G2856" i="9"/>
  <c r="I2855" i="9"/>
  <c r="H2855" i="9"/>
  <c r="G2855" i="9"/>
  <c r="I2854" i="9"/>
  <c r="H2854" i="9"/>
  <c r="G2854" i="9"/>
  <c r="I2853" i="9"/>
  <c r="H2853" i="9"/>
  <c r="G2853" i="9"/>
  <c r="I2852" i="9"/>
  <c r="H2852" i="9"/>
  <c r="G2852" i="9"/>
  <c r="I2851" i="9"/>
  <c r="H2851" i="9"/>
  <c r="G2851" i="9"/>
  <c r="I2850" i="9"/>
  <c r="H2850" i="9"/>
  <c r="G2850" i="9"/>
  <c r="I2849" i="9"/>
  <c r="H2849" i="9"/>
  <c r="G2849" i="9"/>
  <c r="I2848" i="9"/>
  <c r="H2848" i="9"/>
  <c r="G2848" i="9"/>
  <c r="I2847" i="9"/>
  <c r="H2847" i="9"/>
  <c r="G2847" i="9"/>
  <c r="I2846" i="9"/>
  <c r="H2846" i="9"/>
  <c r="G2846" i="9"/>
  <c r="I2845" i="9"/>
  <c r="H2845" i="9"/>
  <c r="G2845" i="9"/>
  <c r="I2844" i="9"/>
  <c r="H2844" i="9"/>
  <c r="G2844" i="9"/>
  <c r="I2843" i="9"/>
  <c r="H2843" i="9"/>
  <c r="G2843" i="9"/>
  <c r="I2842" i="9"/>
  <c r="H2842" i="9"/>
  <c r="G2842" i="9"/>
  <c r="I2841" i="9"/>
  <c r="H2841" i="9"/>
  <c r="G2841" i="9"/>
  <c r="I2840" i="9"/>
  <c r="H2840" i="9"/>
  <c r="G2840" i="9"/>
  <c r="I2839" i="9"/>
  <c r="H2839" i="9"/>
  <c r="G2839" i="9"/>
  <c r="I2838" i="9"/>
  <c r="H2838" i="9"/>
  <c r="G2838" i="9"/>
  <c r="I2837" i="9"/>
  <c r="H2837" i="9"/>
  <c r="G2837" i="9"/>
  <c r="I2836" i="9"/>
  <c r="H2836" i="9"/>
  <c r="G2836" i="9"/>
  <c r="I2835" i="9"/>
  <c r="H2835" i="9"/>
  <c r="G2835" i="9"/>
  <c r="I2834" i="9"/>
  <c r="H2834" i="9"/>
  <c r="G2834" i="9"/>
  <c r="I2833" i="9"/>
  <c r="H2833" i="9"/>
  <c r="G2833" i="9"/>
  <c r="I2832" i="9"/>
  <c r="H2832" i="9"/>
  <c r="G2832" i="9"/>
  <c r="I2831" i="9"/>
  <c r="H2831" i="9"/>
  <c r="G2831" i="9"/>
  <c r="I2830" i="9"/>
  <c r="H2830" i="9"/>
  <c r="G2830" i="9"/>
  <c r="I2829" i="9"/>
  <c r="H2829" i="9"/>
  <c r="G2829" i="9"/>
  <c r="I2828" i="9"/>
  <c r="H2828" i="9"/>
  <c r="G2828" i="9"/>
  <c r="I2827" i="9"/>
  <c r="H2827" i="9"/>
  <c r="G2827" i="9"/>
  <c r="I2826" i="9"/>
  <c r="H2826" i="9"/>
  <c r="G2826" i="9"/>
  <c r="I2825" i="9"/>
  <c r="H2825" i="9"/>
  <c r="G2825" i="9"/>
  <c r="I2824" i="9"/>
  <c r="H2824" i="9"/>
  <c r="G2824" i="9"/>
  <c r="I2823" i="9"/>
  <c r="H2823" i="9"/>
  <c r="G2823" i="9"/>
  <c r="I2822" i="9"/>
  <c r="H2822" i="9"/>
  <c r="G2822" i="9"/>
  <c r="I2821" i="9"/>
  <c r="H2821" i="9"/>
  <c r="G2821" i="9"/>
  <c r="I2820" i="9"/>
  <c r="H2820" i="9"/>
  <c r="G2820" i="9"/>
  <c r="I2819" i="9"/>
  <c r="H2819" i="9"/>
  <c r="G2819" i="9"/>
  <c r="I2818" i="9"/>
  <c r="H2818" i="9"/>
  <c r="G2818" i="9"/>
  <c r="I2817" i="9"/>
  <c r="H2817" i="9"/>
  <c r="G2817" i="9"/>
  <c r="I2816" i="9"/>
  <c r="H2816" i="9"/>
  <c r="G2816" i="9"/>
  <c r="I2815" i="9"/>
  <c r="H2815" i="9"/>
  <c r="G2815" i="9"/>
  <c r="I2814" i="9"/>
  <c r="H2814" i="9"/>
  <c r="G2814" i="9"/>
  <c r="I2813" i="9"/>
  <c r="H2813" i="9"/>
  <c r="G2813" i="9"/>
  <c r="I2812" i="9"/>
  <c r="H2812" i="9"/>
  <c r="G2812" i="9"/>
  <c r="I2811" i="9"/>
  <c r="H2811" i="9"/>
  <c r="G2811" i="9"/>
  <c r="I2810" i="9"/>
  <c r="H2810" i="9"/>
  <c r="G2810" i="9"/>
  <c r="I2809" i="9"/>
  <c r="H2809" i="9"/>
  <c r="G2809" i="9"/>
  <c r="I2808" i="9"/>
  <c r="H2808" i="9"/>
  <c r="G2808" i="9"/>
  <c r="I2807" i="9"/>
  <c r="H2807" i="9"/>
  <c r="G2807" i="9"/>
  <c r="I2806" i="9"/>
  <c r="H2806" i="9"/>
  <c r="G2806" i="9"/>
  <c r="I2805" i="9"/>
  <c r="H2805" i="9"/>
  <c r="G2805" i="9"/>
  <c r="I2804" i="9"/>
  <c r="H2804" i="9"/>
  <c r="G2804" i="9"/>
  <c r="I2803" i="9"/>
  <c r="H2803" i="9"/>
  <c r="G2803" i="9"/>
  <c r="I2802" i="9"/>
  <c r="H2802" i="9"/>
  <c r="G2802" i="9"/>
  <c r="I2801" i="9"/>
  <c r="H2801" i="9"/>
  <c r="G2801" i="9"/>
  <c r="I2800" i="9"/>
  <c r="H2800" i="9"/>
  <c r="G2800" i="9"/>
  <c r="I2799" i="9"/>
  <c r="H2799" i="9"/>
  <c r="G2799" i="9"/>
  <c r="I2798" i="9"/>
  <c r="H2798" i="9"/>
  <c r="G2798" i="9"/>
  <c r="I2797" i="9"/>
  <c r="H2797" i="9"/>
  <c r="G2797" i="9"/>
  <c r="I2796" i="9"/>
  <c r="H2796" i="9"/>
  <c r="G2796" i="9"/>
  <c r="I2795" i="9"/>
  <c r="H2795" i="9"/>
  <c r="G2795" i="9"/>
  <c r="I2794" i="9"/>
  <c r="H2794" i="9"/>
  <c r="G2794" i="9"/>
  <c r="I2793" i="9"/>
  <c r="H2793" i="9"/>
  <c r="G2793" i="9"/>
  <c r="I2792" i="9"/>
  <c r="H2792" i="9"/>
  <c r="G2792" i="9"/>
  <c r="I2791" i="9"/>
  <c r="H2791" i="9"/>
  <c r="G2791" i="9"/>
  <c r="I2790" i="9"/>
  <c r="H2790" i="9"/>
  <c r="G2790" i="9"/>
  <c r="I2789" i="9"/>
  <c r="H2789" i="9"/>
  <c r="G2789" i="9"/>
  <c r="I2788" i="9"/>
  <c r="H2788" i="9"/>
  <c r="G2788" i="9"/>
  <c r="I2787" i="9"/>
  <c r="H2787" i="9"/>
  <c r="G2787" i="9"/>
  <c r="I2786" i="9"/>
  <c r="H2786" i="9"/>
  <c r="G2786" i="9"/>
  <c r="I2785" i="9"/>
  <c r="H2785" i="9"/>
  <c r="G2785" i="9"/>
  <c r="I2784" i="9"/>
  <c r="H2784" i="9"/>
  <c r="G2784" i="9"/>
  <c r="I2783" i="9"/>
  <c r="H2783" i="9"/>
  <c r="G2783" i="9"/>
  <c r="I2782" i="9"/>
  <c r="H2782" i="9"/>
  <c r="G2782" i="9"/>
  <c r="I2781" i="9"/>
  <c r="H2781" i="9"/>
  <c r="G2781" i="9"/>
  <c r="I2780" i="9"/>
  <c r="H2780" i="9"/>
  <c r="G2780" i="9"/>
  <c r="I2779" i="9"/>
  <c r="H2779" i="9"/>
  <c r="G2779" i="9"/>
  <c r="I2778" i="9"/>
  <c r="H2778" i="9"/>
  <c r="G2778" i="9"/>
  <c r="I2777" i="9"/>
  <c r="H2777" i="9"/>
  <c r="G2777" i="9"/>
  <c r="I2776" i="9"/>
  <c r="H2776" i="9"/>
  <c r="G2776" i="9"/>
  <c r="I2775" i="9"/>
  <c r="H2775" i="9"/>
  <c r="G2775" i="9"/>
  <c r="I2774" i="9"/>
  <c r="H2774" i="9"/>
  <c r="G2774" i="9"/>
  <c r="I2773" i="9"/>
  <c r="H2773" i="9"/>
  <c r="G2773" i="9"/>
  <c r="I2772" i="9"/>
  <c r="H2772" i="9"/>
  <c r="G2772" i="9"/>
  <c r="I2771" i="9"/>
  <c r="H2771" i="9"/>
  <c r="G2771" i="9"/>
  <c r="I2770" i="9"/>
  <c r="H2770" i="9"/>
  <c r="G2770" i="9"/>
  <c r="I2769" i="9"/>
  <c r="H2769" i="9"/>
  <c r="G2769" i="9"/>
  <c r="I2768" i="9"/>
  <c r="H2768" i="9"/>
  <c r="G2768" i="9"/>
  <c r="I2767" i="9"/>
  <c r="H2767" i="9"/>
  <c r="G2767" i="9"/>
  <c r="I2766" i="9"/>
  <c r="H2766" i="9"/>
  <c r="G2766" i="9"/>
  <c r="I2765" i="9"/>
  <c r="H2765" i="9"/>
  <c r="G2765" i="9"/>
  <c r="I2764" i="9"/>
  <c r="H2764" i="9"/>
  <c r="G2764" i="9"/>
  <c r="I2763" i="9"/>
  <c r="H2763" i="9"/>
  <c r="G2763" i="9"/>
  <c r="I2762" i="9"/>
  <c r="H2762" i="9"/>
  <c r="G2762" i="9"/>
  <c r="I2761" i="9"/>
  <c r="H2761" i="9"/>
  <c r="G2761" i="9"/>
  <c r="I2760" i="9"/>
  <c r="H2760" i="9"/>
  <c r="G2760" i="9"/>
  <c r="I2759" i="9"/>
  <c r="H2759" i="9"/>
  <c r="G2759" i="9"/>
  <c r="I2758" i="9"/>
  <c r="H2758" i="9"/>
  <c r="G2758" i="9"/>
  <c r="I2757" i="9"/>
  <c r="H2757" i="9"/>
  <c r="G2757" i="9"/>
  <c r="I2756" i="9"/>
  <c r="H2756" i="9"/>
  <c r="G2756" i="9"/>
  <c r="I2755" i="9"/>
  <c r="H2755" i="9"/>
  <c r="G2755" i="9"/>
  <c r="I2754" i="9"/>
  <c r="H2754" i="9"/>
  <c r="G2754" i="9"/>
  <c r="I2753" i="9"/>
  <c r="H2753" i="9"/>
  <c r="G2753" i="9"/>
  <c r="I2752" i="9"/>
  <c r="H2752" i="9"/>
  <c r="G2752" i="9"/>
  <c r="I2751" i="9"/>
  <c r="H2751" i="9"/>
  <c r="G2751" i="9"/>
  <c r="I2750" i="9"/>
  <c r="H2750" i="9"/>
  <c r="G2750" i="9"/>
  <c r="I2749" i="9"/>
  <c r="H2749" i="9"/>
  <c r="G2749" i="9"/>
  <c r="I2748" i="9"/>
  <c r="H2748" i="9"/>
  <c r="G2748" i="9"/>
  <c r="I2747" i="9"/>
  <c r="H2747" i="9"/>
  <c r="G2747" i="9"/>
  <c r="I2746" i="9"/>
  <c r="H2746" i="9"/>
  <c r="G2746" i="9"/>
  <c r="I2745" i="9"/>
  <c r="H2745" i="9"/>
  <c r="G2745" i="9"/>
  <c r="I2744" i="9"/>
  <c r="H2744" i="9"/>
  <c r="G2744" i="9"/>
  <c r="I2743" i="9"/>
  <c r="H2743" i="9"/>
  <c r="G2743" i="9"/>
  <c r="I2742" i="9"/>
  <c r="H2742" i="9"/>
  <c r="G2742" i="9"/>
  <c r="I2741" i="9"/>
  <c r="H2741" i="9"/>
  <c r="G2741" i="9"/>
  <c r="I2740" i="9"/>
  <c r="H2740" i="9"/>
  <c r="G2740" i="9"/>
  <c r="I2739" i="9"/>
  <c r="H2739" i="9"/>
  <c r="G2739" i="9"/>
  <c r="I2738" i="9"/>
  <c r="H2738" i="9"/>
  <c r="G2738" i="9"/>
  <c r="I2737" i="9"/>
  <c r="H2737" i="9"/>
  <c r="G2737" i="9"/>
  <c r="I2736" i="9"/>
  <c r="H2736" i="9"/>
  <c r="G2736" i="9"/>
  <c r="I2735" i="9"/>
  <c r="H2735" i="9"/>
  <c r="G2735" i="9"/>
  <c r="I2734" i="9"/>
  <c r="H2734" i="9"/>
  <c r="G2734" i="9"/>
  <c r="I2733" i="9"/>
  <c r="H2733" i="9"/>
  <c r="G2733" i="9"/>
  <c r="I2732" i="9"/>
  <c r="H2732" i="9"/>
  <c r="G2732" i="9"/>
  <c r="I2731" i="9"/>
  <c r="H2731" i="9"/>
  <c r="G2731" i="9"/>
  <c r="I2730" i="9"/>
  <c r="H2730" i="9"/>
  <c r="G2730" i="9"/>
  <c r="I2729" i="9"/>
  <c r="H2729" i="9"/>
  <c r="G2729" i="9"/>
  <c r="I2728" i="9"/>
  <c r="H2728" i="9"/>
  <c r="G2728" i="9"/>
  <c r="I2727" i="9"/>
  <c r="H2727" i="9"/>
  <c r="G2727" i="9"/>
  <c r="I2726" i="9"/>
  <c r="H2726" i="9"/>
  <c r="G2726" i="9"/>
  <c r="I2725" i="9"/>
  <c r="H2725" i="9"/>
  <c r="G2725" i="9"/>
  <c r="I2724" i="9"/>
  <c r="H2724" i="9"/>
  <c r="G2724" i="9"/>
  <c r="I2723" i="9"/>
  <c r="H2723" i="9"/>
  <c r="G2723" i="9"/>
  <c r="I2722" i="9"/>
  <c r="H2722" i="9"/>
  <c r="G2722" i="9"/>
  <c r="I2721" i="9"/>
  <c r="H2721" i="9"/>
  <c r="G2721" i="9"/>
  <c r="I2720" i="9"/>
  <c r="H2720" i="9"/>
  <c r="G2720" i="9"/>
  <c r="I2719" i="9"/>
  <c r="H2719" i="9"/>
  <c r="G2719" i="9"/>
  <c r="I2718" i="9"/>
  <c r="H2718" i="9"/>
  <c r="G2718" i="9"/>
  <c r="I2717" i="9"/>
  <c r="H2717" i="9"/>
  <c r="G2717" i="9"/>
  <c r="I2716" i="9"/>
  <c r="H2716" i="9"/>
  <c r="G2716" i="9"/>
  <c r="I2715" i="9"/>
  <c r="H2715" i="9"/>
  <c r="G2715" i="9"/>
  <c r="I2714" i="9"/>
  <c r="H2714" i="9"/>
  <c r="G2714" i="9"/>
  <c r="I2713" i="9"/>
  <c r="H2713" i="9"/>
  <c r="G2713" i="9"/>
  <c r="I2712" i="9"/>
  <c r="H2712" i="9"/>
  <c r="G2712" i="9"/>
  <c r="I2711" i="9"/>
  <c r="H2711" i="9"/>
  <c r="G2711" i="9"/>
  <c r="I2710" i="9"/>
  <c r="H2710" i="9"/>
  <c r="G2710" i="9"/>
  <c r="I2709" i="9"/>
  <c r="H2709" i="9"/>
  <c r="G2709" i="9"/>
  <c r="I2708" i="9"/>
  <c r="H2708" i="9"/>
  <c r="G2708" i="9"/>
  <c r="I2707" i="9"/>
  <c r="H2707" i="9"/>
  <c r="G2707" i="9"/>
  <c r="I2706" i="9"/>
  <c r="H2706" i="9"/>
  <c r="G2706" i="9"/>
  <c r="I2705" i="9"/>
  <c r="H2705" i="9"/>
  <c r="G2705" i="9"/>
  <c r="I2704" i="9"/>
  <c r="H2704" i="9"/>
  <c r="G2704" i="9"/>
  <c r="I2703" i="9"/>
  <c r="H2703" i="9"/>
  <c r="G2703" i="9"/>
  <c r="I2702" i="9"/>
  <c r="H2702" i="9"/>
  <c r="G2702" i="9"/>
  <c r="I2701" i="9"/>
  <c r="H2701" i="9"/>
  <c r="G2701" i="9"/>
  <c r="I2700" i="9"/>
  <c r="H2700" i="9"/>
  <c r="G2700" i="9"/>
  <c r="I2699" i="9"/>
  <c r="H2699" i="9"/>
  <c r="G2699" i="9"/>
  <c r="I2698" i="9"/>
  <c r="H2698" i="9"/>
  <c r="G2698" i="9"/>
  <c r="I2697" i="9"/>
  <c r="H2697" i="9"/>
  <c r="G2697" i="9"/>
  <c r="I2696" i="9"/>
  <c r="H2696" i="9"/>
  <c r="G2696" i="9"/>
  <c r="I2695" i="9"/>
  <c r="H2695" i="9"/>
  <c r="G2695" i="9"/>
  <c r="I2694" i="9"/>
  <c r="H2694" i="9"/>
  <c r="G2694" i="9"/>
  <c r="I2693" i="9"/>
  <c r="H2693" i="9"/>
  <c r="G2693" i="9"/>
  <c r="I2692" i="9"/>
  <c r="H2692" i="9"/>
  <c r="G2692" i="9"/>
  <c r="I2691" i="9"/>
  <c r="H2691" i="9"/>
  <c r="G2691" i="9"/>
  <c r="I2690" i="9"/>
  <c r="H2690" i="9"/>
  <c r="G2690" i="9"/>
  <c r="I2689" i="9"/>
  <c r="H2689" i="9"/>
  <c r="G2689" i="9"/>
  <c r="I2688" i="9"/>
  <c r="H2688" i="9"/>
  <c r="G2688" i="9"/>
  <c r="I2687" i="9"/>
  <c r="H2687" i="9"/>
  <c r="G2687" i="9"/>
  <c r="I2686" i="9"/>
  <c r="H2686" i="9"/>
  <c r="G2686" i="9"/>
  <c r="I2685" i="9"/>
  <c r="H2685" i="9"/>
  <c r="G2685" i="9"/>
  <c r="I2684" i="9"/>
  <c r="H2684" i="9"/>
  <c r="G2684" i="9"/>
  <c r="I2683" i="9"/>
  <c r="H2683" i="9"/>
  <c r="G2683" i="9"/>
  <c r="I2682" i="9"/>
  <c r="H2682" i="9"/>
  <c r="G2682" i="9"/>
  <c r="I2681" i="9"/>
  <c r="H2681" i="9"/>
  <c r="G2681" i="9"/>
  <c r="I2680" i="9"/>
  <c r="H2680" i="9"/>
  <c r="G2680" i="9"/>
  <c r="I2679" i="9"/>
  <c r="H2679" i="9"/>
  <c r="G2679" i="9"/>
  <c r="I2678" i="9"/>
  <c r="H2678" i="9"/>
  <c r="G2678" i="9"/>
  <c r="I2677" i="9"/>
  <c r="H2677" i="9"/>
  <c r="G2677" i="9"/>
  <c r="I2676" i="9"/>
  <c r="H2676" i="9"/>
  <c r="G2676" i="9"/>
  <c r="I2675" i="9"/>
  <c r="H2675" i="9"/>
  <c r="G2675" i="9"/>
  <c r="I2674" i="9"/>
  <c r="H2674" i="9"/>
  <c r="G2674" i="9"/>
  <c r="I2673" i="9"/>
  <c r="H2673" i="9"/>
  <c r="G2673" i="9"/>
  <c r="I2672" i="9"/>
  <c r="H2672" i="9"/>
  <c r="G2672" i="9"/>
  <c r="I2671" i="9"/>
  <c r="H2671" i="9"/>
  <c r="G2671" i="9"/>
  <c r="I2670" i="9"/>
  <c r="H2670" i="9"/>
  <c r="G2670" i="9"/>
  <c r="I2669" i="9"/>
  <c r="H2669" i="9"/>
  <c r="G2669" i="9"/>
  <c r="I2668" i="9"/>
  <c r="H2668" i="9"/>
  <c r="G2668" i="9"/>
  <c r="I2667" i="9"/>
  <c r="H2667" i="9"/>
  <c r="G2667" i="9"/>
  <c r="I2666" i="9"/>
  <c r="H2666" i="9"/>
  <c r="G2666" i="9"/>
  <c r="I2665" i="9"/>
  <c r="H2665" i="9"/>
  <c r="G2665" i="9"/>
  <c r="I2664" i="9"/>
  <c r="H2664" i="9"/>
  <c r="G2664" i="9"/>
  <c r="I2663" i="9"/>
  <c r="H2663" i="9"/>
  <c r="G2663" i="9"/>
  <c r="I2662" i="9"/>
  <c r="H2662" i="9"/>
  <c r="G2662" i="9"/>
  <c r="I2661" i="9"/>
  <c r="H2661" i="9"/>
  <c r="G2661" i="9"/>
  <c r="I2660" i="9"/>
  <c r="H2660" i="9"/>
  <c r="G2660" i="9"/>
  <c r="I2659" i="9"/>
  <c r="H2659" i="9"/>
  <c r="G2659" i="9"/>
  <c r="I2658" i="9"/>
  <c r="H2658" i="9"/>
  <c r="G2658" i="9"/>
  <c r="I2657" i="9"/>
  <c r="H2657" i="9"/>
  <c r="G2657" i="9"/>
  <c r="I2656" i="9"/>
  <c r="H2656" i="9"/>
  <c r="G2656" i="9"/>
  <c r="I2655" i="9"/>
  <c r="H2655" i="9"/>
  <c r="G2655" i="9"/>
  <c r="I2654" i="9"/>
  <c r="H2654" i="9"/>
  <c r="G2654" i="9"/>
  <c r="I2653" i="9"/>
  <c r="H2653" i="9"/>
  <c r="G2653" i="9"/>
  <c r="I2652" i="9"/>
  <c r="H2652" i="9"/>
  <c r="G2652" i="9"/>
  <c r="I2651" i="9"/>
  <c r="H2651" i="9"/>
  <c r="G2651" i="9"/>
  <c r="I2650" i="9"/>
  <c r="H2650" i="9"/>
  <c r="G2650" i="9"/>
  <c r="I2649" i="9"/>
  <c r="H2649" i="9"/>
  <c r="G2649" i="9"/>
  <c r="I2648" i="9"/>
  <c r="H2648" i="9"/>
  <c r="G2648" i="9"/>
  <c r="I2647" i="9"/>
  <c r="H2647" i="9"/>
  <c r="G2647" i="9"/>
  <c r="I2646" i="9"/>
  <c r="H2646" i="9"/>
  <c r="G2646" i="9"/>
  <c r="I2645" i="9"/>
  <c r="H2645" i="9"/>
  <c r="G2645" i="9"/>
  <c r="I2644" i="9"/>
  <c r="H2644" i="9"/>
  <c r="G2644" i="9"/>
  <c r="I2643" i="9"/>
  <c r="H2643" i="9"/>
  <c r="G2643" i="9"/>
  <c r="I2642" i="9"/>
  <c r="H2642" i="9"/>
  <c r="G2642" i="9"/>
  <c r="I2641" i="9"/>
  <c r="H2641" i="9"/>
  <c r="G2641" i="9"/>
  <c r="I2640" i="9"/>
  <c r="H2640" i="9"/>
  <c r="G2640" i="9"/>
  <c r="I2639" i="9"/>
  <c r="H2639" i="9"/>
  <c r="G2639" i="9"/>
  <c r="I2638" i="9"/>
  <c r="H2638" i="9"/>
  <c r="G2638" i="9"/>
  <c r="I2637" i="9"/>
  <c r="H2637" i="9"/>
  <c r="G2637" i="9"/>
  <c r="I2636" i="9"/>
  <c r="H2636" i="9"/>
  <c r="G2636" i="9"/>
  <c r="I2635" i="9"/>
  <c r="H2635" i="9"/>
  <c r="G2635" i="9"/>
  <c r="I2634" i="9"/>
  <c r="H2634" i="9"/>
  <c r="G2634" i="9"/>
  <c r="I2633" i="9"/>
  <c r="H2633" i="9"/>
  <c r="G2633" i="9"/>
  <c r="I2632" i="9"/>
  <c r="H2632" i="9"/>
  <c r="G2632" i="9"/>
  <c r="I2631" i="9"/>
  <c r="H2631" i="9"/>
  <c r="G2631" i="9"/>
  <c r="I2630" i="9"/>
  <c r="H2630" i="9"/>
  <c r="G2630" i="9"/>
  <c r="I2629" i="9"/>
  <c r="H2629" i="9"/>
  <c r="G2629" i="9"/>
  <c r="I2628" i="9"/>
  <c r="H2628" i="9"/>
  <c r="G2628" i="9"/>
  <c r="I2627" i="9"/>
  <c r="H2627" i="9"/>
  <c r="G2627" i="9"/>
  <c r="I2626" i="9"/>
  <c r="H2626" i="9"/>
  <c r="G2626" i="9"/>
  <c r="I2625" i="9"/>
  <c r="H2625" i="9"/>
  <c r="G2625" i="9"/>
  <c r="I2624" i="9"/>
  <c r="H2624" i="9"/>
  <c r="G2624" i="9"/>
  <c r="I2623" i="9"/>
  <c r="H2623" i="9"/>
  <c r="G2623" i="9"/>
  <c r="I2622" i="9"/>
  <c r="H2622" i="9"/>
  <c r="G2622" i="9"/>
  <c r="I2621" i="9"/>
  <c r="H2621" i="9"/>
  <c r="G2621" i="9"/>
  <c r="I2620" i="9"/>
  <c r="H2620" i="9"/>
  <c r="G2620" i="9"/>
  <c r="I2619" i="9"/>
  <c r="H2619" i="9"/>
  <c r="G2619" i="9"/>
  <c r="I2618" i="9"/>
  <c r="H2618" i="9"/>
  <c r="G2618" i="9"/>
  <c r="I2617" i="9"/>
  <c r="H2617" i="9"/>
  <c r="G2617" i="9"/>
  <c r="I2616" i="9"/>
  <c r="H2616" i="9"/>
  <c r="G2616" i="9"/>
  <c r="I2615" i="9"/>
  <c r="H2615" i="9"/>
  <c r="G2615" i="9"/>
  <c r="I2614" i="9"/>
  <c r="H2614" i="9"/>
  <c r="G2614" i="9"/>
  <c r="I2613" i="9"/>
  <c r="H2613" i="9"/>
  <c r="G2613" i="9"/>
  <c r="I2612" i="9"/>
  <c r="H2612" i="9"/>
  <c r="G2612" i="9"/>
  <c r="I2611" i="9"/>
  <c r="H2611" i="9"/>
  <c r="G2611" i="9"/>
  <c r="I2610" i="9"/>
  <c r="H2610" i="9"/>
  <c r="G2610" i="9"/>
  <c r="I2609" i="9"/>
  <c r="H2609" i="9"/>
  <c r="G2609" i="9"/>
  <c r="I2608" i="9"/>
  <c r="H2608" i="9"/>
  <c r="G2608" i="9"/>
  <c r="I2607" i="9"/>
  <c r="H2607" i="9"/>
  <c r="G2607" i="9"/>
  <c r="I2606" i="9"/>
  <c r="H2606" i="9"/>
  <c r="G2606" i="9"/>
  <c r="I2605" i="9"/>
  <c r="H2605" i="9"/>
  <c r="G2605" i="9"/>
  <c r="I2604" i="9"/>
  <c r="H2604" i="9"/>
  <c r="G2604" i="9"/>
  <c r="I2603" i="9"/>
  <c r="H2603" i="9"/>
  <c r="G2603" i="9"/>
  <c r="I2602" i="9"/>
  <c r="H2602" i="9"/>
  <c r="G2602" i="9"/>
  <c r="I2601" i="9"/>
  <c r="H2601" i="9"/>
  <c r="G2601" i="9"/>
  <c r="I2600" i="9"/>
  <c r="H2600" i="9"/>
  <c r="G2600" i="9"/>
  <c r="I2599" i="9"/>
  <c r="H2599" i="9"/>
  <c r="G2599" i="9"/>
  <c r="I2598" i="9"/>
  <c r="H2598" i="9"/>
  <c r="G2598" i="9"/>
  <c r="I2597" i="9"/>
  <c r="H2597" i="9"/>
  <c r="G2597" i="9"/>
  <c r="I2596" i="9"/>
  <c r="H2596" i="9"/>
  <c r="G2596" i="9"/>
  <c r="I2595" i="9"/>
  <c r="H2595" i="9"/>
  <c r="G2595" i="9"/>
  <c r="I2594" i="9"/>
  <c r="H2594" i="9"/>
  <c r="G2594" i="9"/>
  <c r="I2593" i="9"/>
  <c r="H2593" i="9"/>
  <c r="G2593" i="9"/>
  <c r="I2592" i="9"/>
  <c r="H2592" i="9"/>
  <c r="G2592" i="9"/>
  <c r="I2591" i="9"/>
  <c r="H2591" i="9"/>
  <c r="G2591" i="9"/>
  <c r="I2590" i="9"/>
  <c r="H2590" i="9"/>
  <c r="G2590" i="9"/>
  <c r="I2589" i="9"/>
  <c r="H2589" i="9"/>
  <c r="G2589" i="9"/>
  <c r="I2588" i="9"/>
  <c r="H2588" i="9"/>
  <c r="G2588" i="9"/>
  <c r="I2587" i="9"/>
  <c r="H2587" i="9"/>
  <c r="G2587" i="9"/>
  <c r="I2586" i="9"/>
  <c r="H2586" i="9"/>
  <c r="G2586" i="9"/>
  <c r="I2585" i="9"/>
  <c r="H2585" i="9"/>
  <c r="G2585" i="9"/>
  <c r="I2584" i="9"/>
  <c r="H2584" i="9"/>
  <c r="G2584" i="9"/>
  <c r="I2583" i="9"/>
  <c r="H2583" i="9"/>
  <c r="G2583" i="9"/>
  <c r="I2582" i="9"/>
  <c r="H2582" i="9"/>
  <c r="G2582" i="9"/>
  <c r="I2581" i="9"/>
  <c r="H2581" i="9"/>
  <c r="G2581" i="9"/>
  <c r="I2580" i="9"/>
  <c r="H2580" i="9"/>
  <c r="G2580" i="9"/>
  <c r="I2579" i="9"/>
  <c r="H2579" i="9"/>
  <c r="G2579" i="9"/>
  <c r="I2578" i="9"/>
  <c r="H2578" i="9"/>
  <c r="G2578" i="9"/>
  <c r="I2577" i="9"/>
  <c r="H2577" i="9"/>
  <c r="G2577" i="9"/>
  <c r="I2576" i="9"/>
  <c r="H2576" i="9"/>
  <c r="G2576" i="9"/>
  <c r="I2575" i="9"/>
  <c r="H2575" i="9"/>
  <c r="G2575" i="9"/>
  <c r="I2574" i="9"/>
  <c r="H2574" i="9"/>
  <c r="G2574" i="9"/>
  <c r="I2573" i="9"/>
  <c r="H2573" i="9"/>
  <c r="G2573" i="9"/>
  <c r="I2572" i="9"/>
  <c r="H2572" i="9"/>
  <c r="G2572" i="9"/>
  <c r="I2571" i="9"/>
  <c r="H2571" i="9"/>
  <c r="G2571" i="9"/>
  <c r="I2570" i="9"/>
  <c r="H2570" i="9"/>
  <c r="G2570" i="9"/>
  <c r="I2569" i="9"/>
  <c r="H2569" i="9"/>
  <c r="G2569" i="9"/>
  <c r="I2568" i="9"/>
  <c r="H2568" i="9"/>
  <c r="G2568" i="9"/>
  <c r="I2567" i="9"/>
  <c r="H2567" i="9"/>
  <c r="G2567" i="9"/>
  <c r="I2566" i="9"/>
  <c r="H2566" i="9"/>
  <c r="G2566" i="9"/>
  <c r="I2565" i="9"/>
  <c r="H2565" i="9"/>
  <c r="G2565" i="9"/>
  <c r="I2564" i="9"/>
  <c r="H2564" i="9"/>
  <c r="G2564" i="9"/>
  <c r="I2563" i="9"/>
  <c r="H2563" i="9"/>
  <c r="G2563" i="9"/>
  <c r="I2562" i="9"/>
  <c r="H2562" i="9"/>
  <c r="G2562" i="9"/>
  <c r="I2561" i="9"/>
  <c r="H2561" i="9"/>
  <c r="G2561" i="9"/>
  <c r="I2560" i="9"/>
  <c r="H2560" i="9"/>
  <c r="G2560" i="9"/>
  <c r="I2559" i="9"/>
  <c r="H2559" i="9"/>
  <c r="G2559" i="9"/>
  <c r="I2558" i="9"/>
  <c r="H2558" i="9"/>
  <c r="G2558" i="9"/>
  <c r="I2557" i="9"/>
  <c r="H2557" i="9"/>
  <c r="G2557" i="9"/>
  <c r="I2556" i="9"/>
  <c r="H2556" i="9"/>
  <c r="G2556" i="9"/>
  <c r="I2555" i="9"/>
  <c r="H2555" i="9"/>
  <c r="G2555" i="9"/>
  <c r="I2554" i="9"/>
  <c r="H2554" i="9"/>
  <c r="G2554" i="9"/>
  <c r="I2553" i="9"/>
  <c r="H2553" i="9"/>
  <c r="G2553" i="9"/>
  <c r="I2552" i="9"/>
  <c r="H2552" i="9"/>
  <c r="G2552" i="9"/>
  <c r="I2551" i="9"/>
  <c r="H2551" i="9"/>
  <c r="G2551" i="9"/>
  <c r="I2550" i="9"/>
  <c r="H2550" i="9"/>
  <c r="G2550" i="9"/>
  <c r="I2549" i="9"/>
  <c r="H2549" i="9"/>
  <c r="G2549" i="9"/>
  <c r="I2548" i="9"/>
  <c r="H2548" i="9"/>
  <c r="G2548" i="9"/>
  <c r="I2547" i="9"/>
  <c r="H2547" i="9"/>
  <c r="G2547" i="9"/>
  <c r="I2546" i="9"/>
  <c r="H2546" i="9"/>
  <c r="G2546" i="9"/>
  <c r="I2545" i="9"/>
  <c r="H2545" i="9"/>
  <c r="G2545" i="9"/>
  <c r="I2544" i="9"/>
  <c r="H2544" i="9"/>
  <c r="G2544" i="9"/>
  <c r="I2543" i="9"/>
  <c r="H2543" i="9"/>
  <c r="G2543" i="9"/>
  <c r="I2542" i="9"/>
  <c r="H2542" i="9"/>
  <c r="G2542" i="9"/>
  <c r="I2541" i="9"/>
  <c r="H2541" i="9"/>
  <c r="G2541" i="9"/>
  <c r="I2540" i="9"/>
  <c r="H2540" i="9"/>
  <c r="G2540" i="9"/>
  <c r="I2539" i="9"/>
  <c r="H2539" i="9"/>
  <c r="G2539" i="9"/>
  <c r="I2538" i="9"/>
  <c r="H2538" i="9"/>
  <c r="G2538" i="9"/>
  <c r="I2537" i="9"/>
  <c r="H2537" i="9"/>
  <c r="G2537" i="9"/>
  <c r="I2536" i="9"/>
  <c r="H2536" i="9"/>
  <c r="G2536" i="9"/>
  <c r="I2535" i="9"/>
  <c r="H2535" i="9"/>
  <c r="G2535" i="9"/>
  <c r="I2534" i="9"/>
  <c r="H2534" i="9"/>
  <c r="G2534" i="9"/>
  <c r="I2533" i="9"/>
  <c r="H2533" i="9"/>
  <c r="G2533" i="9"/>
  <c r="I2532" i="9"/>
  <c r="H2532" i="9"/>
  <c r="G2532" i="9"/>
  <c r="I2531" i="9"/>
  <c r="H2531" i="9"/>
  <c r="G2531" i="9"/>
  <c r="I2530" i="9"/>
  <c r="H2530" i="9"/>
  <c r="G2530" i="9"/>
  <c r="I2529" i="9"/>
  <c r="H2529" i="9"/>
  <c r="G2529" i="9"/>
  <c r="I2528" i="9"/>
  <c r="H2528" i="9"/>
  <c r="G2528" i="9"/>
  <c r="I2527" i="9"/>
  <c r="H2527" i="9"/>
  <c r="G2527" i="9"/>
  <c r="I2526" i="9"/>
  <c r="H2526" i="9"/>
  <c r="G2526" i="9"/>
  <c r="I2525" i="9"/>
  <c r="H2525" i="9"/>
  <c r="G2525" i="9"/>
  <c r="I2524" i="9"/>
  <c r="H2524" i="9"/>
  <c r="G2524" i="9"/>
  <c r="I2523" i="9"/>
  <c r="H2523" i="9"/>
  <c r="G2523" i="9"/>
  <c r="I2522" i="9"/>
  <c r="H2522" i="9"/>
  <c r="G2522" i="9"/>
  <c r="I2521" i="9"/>
  <c r="H2521" i="9"/>
  <c r="G2521" i="9"/>
  <c r="I2520" i="9"/>
  <c r="H2520" i="9"/>
  <c r="G2520" i="9"/>
  <c r="I2519" i="9"/>
  <c r="H2519" i="9"/>
  <c r="G2519" i="9"/>
  <c r="I2518" i="9"/>
  <c r="H2518" i="9"/>
  <c r="G2518" i="9"/>
  <c r="I2517" i="9"/>
  <c r="H2517" i="9"/>
  <c r="G2517" i="9"/>
  <c r="I2516" i="9"/>
  <c r="H2516" i="9"/>
  <c r="G2516" i="9"/>
  <c r="I2515" i="9"/>
  <c r="H2515" i="9"/>
  <c r="G2515" i="9"/>
  <c r="I2514" i="9"/>
  <c r="H2514" i="9"/>
  <c r="G2514" i="9"/>
  <c r="I2513" i="9"/>
  <c r="H2513" i="9"/>
  <c r="G2513" i="9"/>
  <c r="I2512" i="9"/>
  <c r="H2512" i="9"/>
  <c r="G2512" i="9"/>
  <c r="I2511" i="9"/>
  <c r="H2511" i="9"/>
  <c r="G2511" i="9"/>
  <c r="I2510" i="9"/>
  <c r="H2510" i="9"/>
  <c r="G2510" i="9"/>
  <c r="I2509" i="9"/>
  <c r="H2509" i="9"/>
  <c r="G2509" i="9"/>
  <c r="I2508" i="9"/>
  <c r="H2508" i="9"/>
  <c r="G2508" i="9"/>
  <c r="I2507" i="9"/>
  <c r="H2507" i="9"/>
  <c r="G2507" i="9"/>
  <c r="I2506" i="9"/>
  <c r="H2506" i="9"/>
  <c r="G2506" i="9"/>
  <c r="I2505" i="9"/>
  <c r="H2505" i="9"/>
  <c r="G2505" i="9"/>
  <c r="I2504" i="9"/>
  <c r="H2504" i="9"/>
  <c r="G2504" i="9"/>
  <c r="I2503" i="9"/>
  <c r="H2503" i="9"/>
  <c r="G2503" i="9"/>
  <c r="I2502" i="9"/>
  <c r="H2502" i="9"/>
  <c r="G2502" i="9"/>
  <c r="I2501" i="9"/>
  <c r="H2501" i="9"/>
  <c r="G2501" i="9"/>
  <c r="I2500" i="9"/>
  <c r="H2500" i="9"/>
  <c r="G2500" i="9"/>
  <c r="I2499" i="9"/>
  <c r="H2499" i="9"/>
  <c r="G2499" i="9"/>
  <c r="I2498" i="9"/>
  <c r="H2498" i="9"/>
  <c r="G2498" i="9"/>
  <c r="I2497" i="9"/>
  <c r="H2497" i="9"/>
  <c r="G2497" i="9"/>
  <c r="I2496" i="9"/>
  <c r="H2496" i="9"/>
  <c r="G2496" i="9"/>
  <c r="I2495" i="9"/>
  <c r="H2495" i="9"/>
  <c r="G2495" i="9"/>
  <c r="I2494" i="9"/>
  <c r="H2494" i="9"/>
  <c r="G2494" i="9"/>
  <c r="I2493" i="9"/>
  <c r="H2493" i="9"/>
  <c r="G2493" i="9"/>
  <c r="I2492" i="9"/>
  <c r="H2492" i="9"/>
  <c r="G2492" i="9"/>
  <c r="I2491" i="9"/>
  <c r="H2491" i="9"/>
  <c r="G2491" i="9"/>
  <c r="I2490" i="9"/>
  <c r="H2490" i="9"/>
  <c r="G2490" i="9"/>
  <c r="I2489" i="9"/>
  <c r="H2489" i="9"/>
  <c r="G2489" i="9"/>
  <c r="I2488" i="9"/>
  <c r="H2488" i="9"/>
  <c r="G2488" i="9"/>
  <c r="I2487" i="9"/>
  <c r="H2487" i="9"/>
  <c r="G2487" i="9"/>
  <c r="I2486" i="9"/>
  <c r="H2486" i="9"/>
  <c r="G2486" i="9"/>
  <c r="I2485" i="9"/>
  <c r="H2485" i="9"/>
  <c r="G2485" i="9"/>
  <c r="I2484" i="9"/>
  <c r="H2484" i="9"/>
  <c r="G2484" i="9"/>
  <c r="I2483" i="9"/>
  <c r="H2483" i="9"/>
  <c r="G2483" i="9"/>
  <c r="I2482" i="9"/>
  <c r="H2482" i="9"/>
  <c r="G2482" i="9"/>
  <c r="I2481" i="9"/>
  <c r="H2481" i="9"/>
  <c r="G2481" i="9"/>
  <c r="I2480" i="9"/>
  <c r="H2480" i="9"/>
  <c r="G2480" i="9"/>
  <c r="I2479" i="9"/>
  <c r="H2479" i="9"/>
  <c r="G2479" i="9"/>
  <c r="I2478" i="9"/>
  <c r="H2478" i="9"/>
  <c r="G2478" i="9"/>
  <c r="I2477" i="9"/>
  <c r="H2477" i="9"/>
  <c r="G2477" i="9"/>
  <c r="I2476" i="9"/>
  <c r="H2476" i="9"/>
  <c r="G2476" i="9"/>
  <c r="I2475" i="9"/>
  <c r="H2475" i="9"/>
  <c r="G2475" i="9"/>
  <c r="I2474" i="9"/>
  <c r="H2474" i="9"/>
  <c r="G2474" i="9"/>
  <c r="I2473" i="9"/>
  <c r="H2473" i="9"/>
  <c r="G2473" i="9"/>
  <c r="I2472" i="9"/>
  <c r="H2472" i="9"/>
  <c r="G2472" i="9"/>
  <c r="I2471" i="9"/>
  <c r="H2471" i="9"/>
  <c r="G2471" i="9"/>
  <c r="I2470" i="9"/>
  <c r="H2470" i="9"/>
  <c r="G2470" i="9"/>
  <c r="I2469" i="9"/>
  <c r="H2469" i="9"/>
  <c r="G2469" i="9"/>
  <c r="I2468" i="9"/>
  <c r="H2468" i="9"/>
  <c r="G2468" i="9"/>
  <c r="I2467" i="9"/>
  <c r="H2467" i="9"/>
  <c r="G2467" i="9"/>
  <c r="I2466" i="9"/>
  <c r="H2466" i="9"/>
  <c r="G2466" i="9"/>
  <c r="I2465" i="9"/>
  <c r="H2465" i="9"/>
  <c r="G2465" i="9"/>
  <c r="I2464" i="9"/>
  <c r="H2464" i="9"/>
  <c r="G2464" i="9"/>
  <c r="I2463" i="9"/>
  <c r="H2463" i="9"/>
  <c r="G2463" i="9"/>
  <c r="I2462" i="9"/>
  <c r="H2462" i="9"/>
  <c r="G2462" i="9"/>
  <c r="I2461" i="9"/>
  <c r="H2461" i="9"/>
  <c r="G2461" i="9"/>
  <c r="I2460" i="9"/>
  <c r="H2460" i="9"/>
  <c r="G2460" i="9"/>
  <c r="I2459" i="9"/>
  <c r="H2459" i="9"/>
  <c r="G2459" i="9"/>
  <c r="I2458" i="9"/>
  <c r="H2458" i="9"/>
  <c r="G2458" i="9"/>
  <c r="I2457" i="9"/>
  <c r="H2457" i="9"/>
  <c r="G2457" i="9"/>
  <c r="I2456" i="9"/>
  <c r="H2456" i="9"/>
  <c r="G2456" i="9"/>
  <c r="I2455" i="9"/>
  <c r="H2455" i="9"/>
  <c r="G2455" i="9"/>
  <c r="I2454" i="9"/>
  <c r="H2454" i="9"/>
  <c r="G2454" i="9"/>
  <c r="I2453" i="9"/>
  <c r="H2453" i="9"/>
  <c r="G2453" i="9"/>
  <c r="I2452" i="9"/>
  <c r="H2452" i="9"/>
  <c r="G2452" i="9"/>
  <c r="I2451" i="9"/>
  <c r="H2451" i="9"/>
  <c r="G2451" i="9"/>
  <c r="I2450" i="9"/>
  <c r="H2450" i="9"/>
  <c r="G2450" i="9"/>
  <c r="I2449" i="9"/>
  <c r="H2449" i="9"/>
  <c r="G2449" i="9"/>
  <c r="I2448" i="9"/>
  <c r="H2448" i="9"/>
  <c r="G2448" i="9"/>
  <c r="I2447" i="9"/>
  <c r="H2447" i="9"/>
  <c r="G2447" i="9"/>
  <c r="I2446" i="9"/>
  <c r="H2446" i="9"/>
  <c r="G2446" i="9"/>
  <c r="I2445" i="9"/>
  <c r="H2445" i="9"/>
  <c r="G2445" i="9"/>
  <c r="I2444" i="9"/>
  <c r="H2444" i="9"/>
  <c r="G2444" i="9"/>
  <c r="I2443" i="9"/>
  <c r="H2443" i="9"/>
  <c r="G2443" i="9"/>
  <c r="I2442" i="9"/>
  <c r="H2442" i="9"/>
  <c r="G2442" i="9"/>
  <c r="I2441" i="9"/>
  <c r="H2441" i="9"/>
  <c r="G2441" i="9"/>
  <c r="I2440" i="9"/>
  <c r="H2440" i="9"/>
  <c r="G2440" i="9"/>
  <c r="I2439" i="9"/>
  <c r="H2439" i="9"/>
  <c r="G2439" i="9"/>
  <c r="I2438" i="9"/>
  <c r="H2438" i="9"/>
  <c r="G2438" i="9"/>
  <c r="I2437" i="9"/>
  <c r="H2437" i="9"/>
  <c r="G2437" i="9"/>
  <c r="I2436" i="9"/>
  <c r="H2436" i="9"/>
  <c r="G2436" i="9"/>
  <c r="I2435" i="9"/>
  <c r="H2435" i="9"/>
  <c r="G2435" i="9"/>
  <c r="I2434" i="9"/>
  <c r="H2434" i="9"/>
  <c r="G2434" i="9"/>
  <c r="I2433" i="9"/>
  <c r="H2433" i="9"/>
  <c r="G2433" i="9"/>
  <c r="I2432" i="9"/>
  <c r="H2432" i="9"/>
  <c r="G2432" i="9"/>
  <c r="I2431" i="9"/>
  <c r="H2431" i="9"/>
  <c r="G2431" i="9"/>
  <c r="I2430" i="9"/>
  <c r="H2430" i="9"/>
  <c r="G2430" i="9"/>
  <c r="I2429" i="9"/>
  <c r="H2429" i="9"/>
  <c r="G2429" i="9"/>
  <c r="I2428" i="9"/>
  <c r="H2428" i="9"/>
  <c r="G2428" i="9"/>
  <c r="I2427" i="9"/>
  <c r="H2427" i="9"/>
  <c r="G2427" i="9"/>
  <c r="I2426" i="9"/>
  <c r="H2426" i="9"/>
  <c r="G2426" i="9"/>
  <c r="I2425" i="9"/>
  <c r="H2425" i="9"/>
  <c r="G2425" i="9"/>
  <c r="I2424" i="9"/>
  <c r="H2424" i="9"/>
  <c r="G2424" i="9"/>
  <c r="I2423" i="9"/>
  <c r="H2423" i="9"/>
  <c r="G2423" i="9"/>
  <c r="I2422" i="9"/>
  <c r="H2422" i="9"/>
  <c r="G2422" i="9"/>
  <c r="I2421" i="9"/>
  <c r="H2421" i="9"/>
  <c r="G2421" i="9"/>
  <c r="I2420" i="9"/>
  <c r="H2420" i="9"/>
  <c r="G2420" i="9"/>
  <c r="I2419" i="9"/>
  <c r="H2419" i="9"/>
  <c r="G2419" i="9"/>
  <c r="I2418" i="9"/>
  <c r="H2418" i="9"/>
  <c r="G2418" i="9"/>
  <c r="I2417" i="9"/>
  <c r="H2417" i="9"/>
  <c r="G2417" i="9"/>
  <c r="I2416" i="9"/>
  <c r="H2416" i="9"/>
  <c r="G2416" i="9"/>
  <c r="I2415" i="9"/>
  <c r="H2415" i="9"/>
  <c r="G2415" i="9"/>
  <c r="I2414" i="9"/>
  <c r="H2414" i="9"/>
  <c r="G2414" i="9"/>
  <c r="I2413" i="9"/>
  <c r="H2413" i="9"/>
  <c r="G2413" i="9"/>
  <c r="I2412" i="9"/>
  <c r="H2412" i="9"/>
  <c r="G2412" i="9"/>
  <c r="I2411" i="9"/>
  <c r="H2411" i="9"/>
  <c r="G2411" i="9"/>
  <c r="I2410" i="9"/>
  <c r="H2410" i="9"/>
  <c r="G2410" i="9"/>
  <c r="I2409" i="9"/>
  <c r="H2409" i="9"/>
  <c r="G2409" i="9"/>
  <c r="I2408" i="9"/>
  <c r="H2408" i="9"/>
  <c r="G2408" i="9"/>
  <c r="I2407" i="9"/>
  <c r="H2407" i="9"/>
  <c r="G2407" i="9"/>
  <c r="I2406" i="9"/>
  <c r="H2406" i="9"/>
  <c r="G2406" i="9"/>
  <c r="I2405" i="9"/>
  <c r="H2405" i="9"/>
  <c r="G2405" i="9"/>
  <c r="I2404" i="9"/>
  <c r="H2404" i="9"/>
  <c r="G2404" i="9"/>
  <c r="I2403" i="9"/>
  <c r="H2403" i="9"/>
  <c r="G2403" i="9"/>
  <c r="I2402" i="9"/>
  <c r="H2402" i="9"/>
  <c r="G2402" i="9"/>
  <c r="I2401" i="9"/>
  <c r="H2401" i="9"/>
  <c r="G2401" i="9"/>
  <c r="I2400" i="9"/>
  <c r="H2400" i="9"/>
  <c r="G2400" i="9"/>
  <c r="I2399" i="9"/>
  <c r="H2399" i="9"/>
  <c r="G2399" i="9"/>
  <c r="I2398" i="9"/>
  <c r="H2398" i="9"/>
  <c r="G2398" i="9"/>
  <c r="I2397" i="9"/>
  <c r="H2397" i="9"/>
  <c r="G2397" i="9"/>
  <c r="I2396" i="9"/>
  <c r="H2396" i="9"/>
  <c r="G2396" i="9"/>
  <c r="I2395" i="9"/>
  <c r="H2395" i="9"/>
  <c r="G2395" i="9"/>
  <c r="I2394" i="9"/>
  <c r="H2394" i="9"/>
  <c r="G2394" i="9"/>
  <c r="I2393" i="9"/>
  <c r="H2393" i="9"/>
  <c r="G2393" i="9"/>
  <c r="I2392" i="9"/>
  <c r="H2392" i="9"/>
  <c r="G2392" i="9"/>
  <c r="I2391" i="9"/>
  <c r="H2391" i="9"/>
  <c r="G2391" i="9"/>
  <c r="I2390" i="9"/>
  <c r="H2390" i="9"/>
  <c r="G2390" i="9"/>
  <c r="I2389" i="9"/>
  <c r="H2389" i="9"/>
  <c r="G2389" i="9"/>
  <c r="I2388" i="9"/>
  <c r="H2388" i="9"/>
  <c r="G2388" i="9"/>
  <c r="I2387" i="9"/>
  <c r="H2387" i="9"/>
  <c r="G2387" i="9"/>
  <c r="I2386" i="9"/>
  <c r="H2386" i="9"/>
  <c r="G2386" i="9"/>
  <c r="I2385" i="9"/>
  <c r="H2385" i="9"/>
  <c r="G2385" i="9"/>
  <c r="I2384" i="9"/>
  <c r="H2384" i="9"/>
  <c r="G2384" i="9"/>
  <c r="I2383" i="9"/>
  <c r="H2383" i="9"/>
  <c r="G2383" i="9"/>
  <c r="I2382" i="9"/>
  <c r="H2382" i="9"/>
  <c r="G2382" i="9"/>
  <c r="I2381" i="9"/>
  <c r="H2381" i="9"/>
  <c r="G2381" i="9"/>
  <c r="I2380" i="9"/>
  <c r="H2380" i="9"/>
  <c r="G2380" i="9"/>
  <c r="I2379" i="9"/>
  <c r="H2379" i="9"/>
  <c r="G2379" i="9"/>
  <c r="I2378" i="9"/>
  <c r="H2378" i="9"/>
  <c r="G2378" i="9"/>
  <c r="I2377" i="9"/>
  <c r="H2377" i="9"/>
  <c r="G2377" i="9"/>
  <c r="I2376" i="9"/>
  <c r="H2376" i="9"/>
  <c r="G2376" i="9"/>
  <c r="I2375" i="9"/>
  <c r="H2375" i="9"/>
  <c r="G2375" i="9"/>
  <c r="I2374" i="9"/>
  <c r="H2374" i="9"/>
  <c r="G2374" i="9"/>
  <c r="I2373" i="9"/>
  <c r="H2373" i="9"/>
  <c r="G2373" i="9"/>
  <c r="I2372" i="9"/>
  <c r="H2372" i="9"/>
  <c r="G2372" i="9"/>
  <c r="I2371" i="9"/>
  <c r="H2371" i="9"/>
  <c r="G2371" i="9"/>
  <c r="I2370" i="9"/>
  <c r="H2370" i="9"/>
  <c r="G2370" i="9"/>
  <c r="I2369" i="9"/>
  <c r="H2369" i="9"/>
  <c r="G2369" i="9"/>
  <c r="I2368" i="9"/>
  <c r="H2368" i="9"/>
  <c r="G2368" i="9"/>
  <c r="I2367" i="9"/>
  <c r="H2367" i="9"/>
  <c r="G2367" i="9"/>
  <c r="I2366" i="9"/>
  <c r="H2366" i="9"/>
  <c r="G2366" i="9"/>
  <c r="I2365" i="9"/>
  <c r="H2365" i="9"/>
  <c r="G2365" i="9"/>
  <c r="I2364" i="9"/>
  <c r="H2364" i="9"/>
  <c r="G2364" i="9"/>
  <c r="I2363" i="9"/>
  <c r="H2363" i="9"/>
  <c r="G2363" i="9"/>
  <c r="I2362" i="9"/>
  <c r="H2362" i="9"/>
  <c r="G2362" i="9"/>
  <c r="I2361" i="9"/>
  <c r="H2361" i="9"/>
  <c r="G2361" i="9"/>
  <c r="I2360" i="9"/>
  <c r="H2360" i="9"/>
  <c r="G2360" i="9"/>
  <c r="I2359" i="9"/>
  <c r="H2359" i="9"/>
  <c r="G2359" i="9"/>
  <c r="I2358" i="9"/>
  <c r="H2358" i="9"/>
  <c r="G2358" i="9"/>
  <c r="I2357" i="9"/>
  <c r="H2357" i="9"/>
  <c r="G2357" i="9"/>
  <c r="I2356" i="9"/>
  <c r="H2356" i="9"/>
  <c r="G2356" i="9"/>
  <c r="I2355" i="9"/>
  <c r="H2355" i="9"/>
  <c r="G2355" i="9"/>
  <c r="I2354" i="9"/>
  <c r="H2354" i="9"/>
  <c r="G2354" i="9"/>
  <c r="I2353" i="9"/>
  <c r="H2353" i="9"/>
  <c r="G2353" i="9"/>
  <c r="I2352" i="9"/>
  <c r="H2352" i="9"/>
  <c r="G2352" i="9"/>
  <c r="I2351" i="9"/>
  <c r="H2351" i="9"/>
  <c r="G2351" i="9"/>
  <c r="I2350" i="9"/>
  <c r="H2350" i="9"/>
  <c r="G2350" i="9"/>
  <c r="I2349" i="9"/>
  <c r="H2349" i="9"/>
  <c r="G2349" i="9"/>
  <c r="I2348" i="9"/>
  <c r="H2348" i="9"/>
  <c r="G2348" i="9"/>
  <c r="I2347" i="9"/>
  <c r="H2347" i="9"/>
  <c r="G2347" i="9"/>
  <c r="I2346" i="9"/>
  <c r="H2346" i="9"/>
  <c r="G2346" i="9"/>
  <c r="I2345" i="9"/>
  <c r="H2345" i="9"/>
  <c r="G2345" i="9"/>
  <c r="I2344" i="9"/>
  <c r="H2344" i="9"/>
  <c r="G2344" i="9"/>
  <c r="I2343" i="9"/>
  <c r="H2343" i="9"/>
  <c r="G2343" i="9"/>
  <c r="I2342" i="9"/>
  <c r="H2342" i="9"/>
  <c r="G2342" i="9"/>
  <c r="I2341" i="9"/>
  <c r="H2341" i="9"/>
  <c r="G2341" i="9"/>
  <c r="I2340" i="9"/>
  <c r="H2340" i="9"/>
  <c r="G2340" i="9"/>
  <c r="I2339" i="9"/>
  <c r="H2339" i="9"/>
  <c r="G2339" i="9"/>
  <c r="I2338" i="9"/>
  <c r="H2338" i="9"/>
  <c r="G2338" i="9"/>
  <c r="I2337" i="9"/>
  <c r="H2337" i="9"/>
  <c r="G2337" i="9"/>
  <c r="I2336" i="9"/>
  <c r="H2336" i="9"/>
  <c r="G2336" i="9"/>
  <c r="I2335" i="9"/>
  <c r="H2335" i="9"/>
  <c r="G2335" i="9"/>
  <c r="I2334" i="9"/>
  <c r="H2334" i="9"/>
  <c r="G2334" i="9"/>
  <c r="I2333" i="9"/>
  <c r="H2333" i="9"/>
  <c r="G2333" i="9"/>
  <c r="I2332" i="9"/>
  <c r="H2332" i="9"/>
  <c r="G2332" i="9"/>
  <c r="I2331" i="9"/>
  <c r="H2331" i="9"/>
  <c r="G2331" i="9"/>
  <c r="I2330" i="9"/>
  <c r="H2330" i="9"/>
  <c r="G2330" i="9"/>
  <c r="I2329" i="9"/>
  <c r="H2329" i="9"/>
  <c r="G2329" i="9"/>
  <c r="I2328" i="9"/>
  <c r="H2328" i="9"/>
  <c r="G2328" i="9"/>
  <c r="I2327" i="9"/>
  <c r="H2327" i="9"/>
  <c r="G2327" i="9"/>
  <c r="I2326" i="9"/>
  <c r="H2326" i="9"/>
  <c r="G2326" i="9"/>
  <c r="I2325" i="9"/>
  <c r="H2325" i="9"/>
  <c r="G2325" i="9"/>
  <c r="I2324" i="9"/>
  <c r="H2324" i="9"/>
  <c r="G2324" i="9"/>
  <c r="I2323" i="9"/>
  <c r="H2323" i="9"/>
  <c r="G2323" i="9"/>
  <c r="I2322" i="9"/>
  <c r="H2322" i="9"/>
  <c r="G2322" i="9"/>
  <c r="I2321" i="9"/>
  <c r="H2321" i="9"/>
  <c r="G2321" i="9"/>
  <c r="I2320" i="9"/>
  <c r="H2320" i="9"/>
  <c r="G2320" i="9"/>
  <c r="I2319" i="9"/>
  <c r="H2319" i="9"/>
  <c r="G2319" i="9"/>
  <c r="I2318" i="9"/>
  <c r="H2318" i="9"/>
  <c r="G2318" i="9"/>
  <c r="I2317" i="9"/>
  <c r="H2317" i="9"/>
  <c r="G2317" i="9"/>
  <c r="I2316" i="9"/>
  <c r="H2316" i="9"/>
  <c r="G2316" i="9"/>
  <c r="I2315" i="9"/>
  <c r="H2315" i="9"/>
  <c r="G2315" i="9"/>
  <c r="I2314" i="9"/>
  <c r="H2314" i="9"/>
  <c r="G2314" i="9"/>
  <c r="I2313" i="9"/>
  <c r="H2313" i="9"/>
  <c r="G2313" i="9"/>
  <c r="I2312" i="9"/>
  <c r="H2312" i="9"/>
  <c r="G2312" i="9"/>
  <c r="I2311" i="9"/>
  <c r="H2311" i="9"/>
  <c r="G2311" i="9"/>
  <c r="I2310" i="9"/>
  <c r="H2310" i="9"/>
  <c r="G2310" i="9"/>
  <c r="I2309" i="9"/>
  <c r="H2309" i="9"/>
  <c r="G2309" i="9"/>
  <c r="I2308" i="9"/>
  <c r="H2308" i="9"/>
  <c r="G2308" i="9"/>
  <c r="I2307" i="9"/>
  <c r="H2307" i="9"/>
  <c r="G2307" i="9"/>
  <c r="I2306" i="9"/>
  <c r="H2306" i="9"/>
  <c r="G2306" i="9"/>
  <c r="I2305" i="9"/>
  <c r="H2305" i="9"/>
  <c r="G2305" i="9"/>
  <c r="I2304" i="9"/>
  <c r="H2304" i="9"/>
  <c r="G2304" i="9"/>
  <c r="I2303" i="9"/>
  <c r="H2303" i="9"/>
  <c r="G2303" i="9"/>
  <c r="I2302" i="9"/>
  <c r="H2302" i="9"/>
  <c r="G2302" i="9"/>
  <c r="I2301" i="9"/>
  <c r="H2301" i="9"/>
  <c r="G2301" i="9"/>
  <c r="I2300" i="9"/>
  <c r="H2300" i="9"/>
  <c r="G2300" i="9"/>
  <c r="I2299" i="9"/>
  <c r="H2299" i="9"/>
  <c r="G2299" i="9"/>
  <c r="I2298" i="9"/>
  <c r="H2298" i="9"/>
  <c r="G2298" i="9"/>
  <c r="I2297" i="9"/>
  <c r="H2297" i="9"/>
  <c r="G2297" i="9"/>
  <c r="I2296" i="9"/>
  <c r="H2296" i="9"/>
  <c r="G2296" i="9"/>
  <c r="I2295" i="9"/>
  <c r="H2295" i="9"/>
  <c r="G2295" i="9"/>
  <c r="I2294" i="9"/>
  <c r="H2294" i="9"/>
  <c r="G2294" i="9"/>
  <c r="I2293" i="9"/>
  <c r="H2293" i="9"/>
  <c r="G2293" i="9"/>
  <c r="I2292" i="9"/>
  <c r="H2292" i="9"/>
  <c r="G2292" i="9"/>
  <c r="I2291" i="9"/>
  <c r="H2291" i="9"/>
  <c r="G2291" i="9"/>
  <c r="I2290" i="9"/>
  <c r="H2290" i="9"/>
  <c r="G2290" i="9"/>
  <c r="I2289" i="9"/>
  <c r="H2289" i="9"/>
  <c r="G2289" i="9"/>
  <c r="I2288" i="9"/>
  <c r="H2288" i="9"/>
  <c r="G2288" i="9"/>
  <c r="I2287" i="9"/>
  <c r="H2287" i="9"/>
  <c r="G2287" i="9"/>
  <c r="I2286" i="9"/>
  <c r="H2286" i="9"/>
  <c r="G2286" i="9"/>
  <c r="I2285" i="9"/>
  <c r="H2285" i="9"/>
  <c r="G2285" i="9"/>
  <c r="I2284" i="9"/>
  <c r="H2284" i="9"/>
  <c r="G2284" i="9"/>
  <c r="I2283" i="9"/>
  <c r="H2283" i="9"/>
  <c r="G2283" i="9"/>
  <c r="I2282" i="9"/>
  <c r="H2282" i="9"/>
  <c r="G2282" i="9"/>
  <c r="I2281" i="9"/>
  <c r="H2281" i="9"/>
  <c r="G2281" i="9"/>
  <c r="I2280" i="9"/>
  <c r="H2280" i="9"/>
  <c r="G2280" i="9"/>
  <c r="I2279" i="9"/>
  <c r="H2279" i="9"/>
  <c r="G2279" i="9"/>
  <c r="I2278" i="9"/>
  <c r="H2278" i="9"/>
  <c r="G2278" i="9"/>
  <c r="I2277" i="9"/>
  <c r="H2277" i="9"/>
  <c r="G2277" i="9"/>
  <c r="I2276" i="9"/>
  <c r="H2276" i="9"/>
  <c r="G2276" i="9"/>
  <c r="I2275" i="9"/>
  <c r="H2275" i="9"/>
  <c r="G2275" i="9"/>
  <c r="I2274" i="9"/>
  <c r="H2274" i="9"/>
  <c r="G2274" i="9"/>
  <c r="I2273" i="9"/>
  <c r="H2273" i="9"/>
  <c r="G2273" i="9"/>
  <c r="I2272" i="9"/>
  <c r="H2272" i="9"/>
  <c r="G2272" i="9"/>
  <c r="I2271" i="9"/>
  <c r="H2271" i="9"/>
  <c r="G2271" i="9"/>
  <c r="I2270" i="9"/>
  <c r="H2270" i="9"/>
  <c r="G2270" i="9"/>
  <c r="I2269" i="9"/>
  <c r="H2269" i="9"/>
  <c r="G2269" i="9"/>
  <c r="I2268" i="9"/>
  <c r="H2268" i="9"/>
  <c r="G2268" i="9"/>
  <c r="I2267" i="9"/>
  <c r="H2267" i="9"/>
  <c r="G2267" i="9"/>
  <c r="I2266" i="9"/>
  <c r="H2266" i="9"/>
  <c r="G2266" i="9"/>
  <c r="I2265" i="9"/>
  <c r="H2265" i="9"/>
  <c r="G2265" i="9"/>
  <c r="I2264" i="9"/>
  <c r="H2264" i="9"/>
  <c r="G2264" i="9"/>
  <c r="I2263" i="9"/>
  <c r="H2263" i="9"/>
  <c r="G2263" i="9"/>
  <c r="I2262" i="9"/>
  <c r="H2262" i="9"/>
  <c r="G2262" i="9"/>
  <c r="I2261" i="9"/>
  <c r="H2261" i="9"/>
  <c r="G2261" i="9"/>
  <c r="I2260" i="9"/>
  <c r="H2260" i="9"/>
  <c r="G2260" i="9"/>
  <c r="I2259" i="9"/>
  <c r="H2259" i="9"/>
  <c r="G2259" i="9"/>
  <c r="I2258" i="9"/>
  <c r="H2258" i="9"/>
  <c r="G2258" i="9"/>
  <c r="I2257" i="9"/>
  <c r="H2257" i="9"/>
  <c r="G2257" i="9"/>
  <c r="I2256" i="9"/>
  <c r="H2256" i="9"/>
  <c r="G2256" i="9"/>
  <c r="I2255" i="9"/>
  <c r="H2255" i="9"/>
  <c r="G2255" i="9"/>
  <c r="I2254" i="9"/>
  <c r="H2254" i="9"/>
  <c r="G2254" i="9"/>
  <c r="I2253" i="9"/>
  <c r="H2253" i="9"/>
  <c r="G2253" i="9"/>
  <c r="I2252" i="9"/>
  <c r="H2252" i="9"/>
  <c r="G2252" i="9"/>
  <c r="I2251" i="9"/>
  <c r="H2251" i="9"/>
  <c r="G2251" i="9"/>
  <c r="I2250" i="9"/>
  <c r="H2250" i="9"/>
  <c r="G2250" i="9"/>
  <c r="I2249" i="9"/>
  <c r="H2249" i="9"/>
  <c r="G2249" i="9"/>
  <c r="I2248" i="9"/>
  <c r="H2248" i="9"/>
  <c r="G2248" i="9"/>
  <c r="I2247" i="9"/>
  <c r="H2247" i="9"/>
  <c r="G2247" i="9"/>
  <c r="I2246" i="9"/>
  <c r="H2246" i="9"/>
  <c r="G2246" i="9"/>
  <c r="I2245" i="9"/>
  <c r="H2245" i="9"/>
  <c r="G2245" i="9"/>
  <c r="I2244" i="9"/>
  <c r="H2244" i="9"/>
  <c r="G2244" i="9"/>
  <c r="I2243" i="9"/>
  <c r="H2243" i="9"/>
  <c r="G2243" i="9"/>
  <c r="I2242" i="9"/>
  <c r="H2242" i="9"/>
  <c r="G2242" i="9"/>
  <c r="I2241" i="9"/>
  <c r="H2241" i="9"/>
  <c r="G2241" i="9"/>
  <c r="I2240" i="9"/>
  <c r="H2240" i="9"/>
  <c r="G2240" i="9"/>
  <c r="I2239" i="9"/>
  <c r="H2239" i="9"/>
  <c r="G2239" i="9"/>
  <c r="I2238" i="9"/>
  <c r="H2238" i="9"/>
  <c r="G2238" i="9"/>
  <c r="I2237" i="9"/>
  <c r="H2237" i="9"/>
  <c r="G2237" i="9"/>
  <c r="I2236" i="9"/>
  <c r="H2236" i="9"/>
  <c r="G2236" i="9"/>
  <c r="I2235" i="9"/>
  <c r="H2235" i="9"/>
  <c r="G2235" i="9"/>
  <c r="I2234" i="9"/>
  <c r="H2234" i="9"/>
  <c r="G2234" i="9"/>
  <c r="I2233" i="9"/>
  <c r="H2233" i="9"/>
  <c r="G2233" i="9"/>
  <c r="I2232" i="9"/>
  <c r="H2232" i="9"/>
  <c r="G2232" i="9"/>
  <c r="I2231" i="9"/>
  <c r="H2231" i="9"/>
  <c r="G2231" i="9"/>
  <c r="I2230" i="9"/>
  <c r="H2230" i="9"/>
  <c r="G2230" i="9"/>
  <c r="I2229" i="9"/>
  <c r="H2229" i="9"/>
  <c r="G2229" i="9"/>
  <c r="I2228" i="9"/>
  <c r="H2228" i="9"/>
  <c r="G2228" i="9"/>
  <c r="I2227" i="9"/>
  <c r="H2227" i="9"/>
  <c r="G2227" i="9"/>
  <c r="I2226" i="9"/>
  <c r="H2226" i="9"/>
  <c r="G2226" i="9"/>
  <c r="I2225" i="9"/>
  <c r="H2225" i="9"/>
  <c r="G2225" i="9"/>
  <c r="I2224" i="9"/>
  <c r="H2224" i="9"/>
  <c r="G2224" i="9"/>
  <c r="I2223" i="9"/>
  <c r="H2223" i="9"/>
  <c r="G2223" i="9"/>
  <c r="I2222" i="9"/>
  <c r="H2222" i="9"/>
  <c r="G2222" i="9"/>
  <c r="I2221" i="9"/>
  <c r="H2221" i="9"/>
  <c r="G2221" i="9"/>
  <c r="I2220" i="9"/>
  <c r="H2220" i="9"/>
  <c r="G2220" i="9"/>
  <c r="I2219" i="9"/>
  <c r="H2219" i="9"/>
  <c r="G2219" i="9"/>
  <c r="I2218" i="9"/>
  <c r="H2218" i="9"/>
  <c r="G2218" i="9"/>
  <c r="I2217" i="9"/>
  <c r="H2217" i="9"/>
  <c r="G2217" i="9"/>
  <c r="I2216" i="9"/>
  <c r="H2216" i="9"/>
  <c r="G2216" i="9"/>
  <c r="I2215" i="9"/>
  <c r="H2215" i="9"/>
  <c r="G2215" i="9"/>
  <c r="I2214" i="9"/>
  <c r="H2214" i="9"/>
  <c r="G2214" i="9"/>
  <c r="I2213" i="9"/>
  <c r="H2213" i="9"/>
  <c r="G2213" i="9"/>
  <c r="I2212" i="9"/>
  <c r="H2212" i="9"/>
  <c r="G2212" i="9"/>
  <c r="I2211" i="9"/>
  <c r="H2211" i="9"/>
  <c r="G2211" i="9"/>
  <c r="I2210" i="9"/>
  <c r="H2210" i="9"/>
  <c r="G2210" i="9"/>
  <c r="I2209" i="9"/>
  <c r="H2209" i="9"/>
  <c r="G2209" i="9"/>
  <c r="I2208" i="9"/>
  <c r="H2208" i="9"/>
  <c r="G2208" i="9"/>
  <c r="I2207" i="9"/>
  <c r="H2207" i="9"/>
  <c r="G2207" i="9"/>
  <c r="I2206" i="9"/>
  <c r="H2206" i="9"/>
  <c r="G2206" i="9"/>
  <c r="I2205" i="9"/>
  <c r="H2205" i="9"/>
  <c r="G2205" i="9"/>
  <c r="I2204" i="9"/>
  <c r="H2204" i="9"/>
  <c r="G2204" i="9"/>
  <c r="I2203" i="9"/>
  <c r="H2203" i="9"/>
  <c r="G2203" i="9"/>
  <c r="I2202" i="9"/>
  <c r="H2202" i="9"/>
  <c r="G2202" i="9"/>
  <c r="I2201" i="9"/>
  <c r="H2201" i="9"/>
  <c r="G2201" i="9"/>
  <c r="I2200" i="9"/>
  <c r="H2200" i="9"/>
  <c r="G2200" i="9"/>
  <c r="I2199" i="9"/>
  <c r="H2199" i="9"/>
  <c r="G2199" i="9"/>
  <c r="I2198" i="9"/>
  <c r="H2198" i="9"/>
  <c r="G2198" i="9"/>
  <c r="I2197" i="9"/>
  <c r="H2197" i="9"/>
  <c r="G2197" i="9"/>
  <c r="I2196" i="9"/>
  <c r="H2196" i="9"/>
  <c r="G2196" i="9"/>
  <c r="I2195" i="9"/>
  <c r="H2195" i="9"/>
  <c r="G2195" i="9"/>
  <c r="I2194" i="9"/>
  <c r="H2194" i="9"/>
  <c r="G2194" i="9"/>
  <c r="I2193" i="9"/>
  <c r="H2193" i="9"/>
  <c r="G2193" i="9"/>
  <c r="I2192" i="9"/>
  <c r="H2192" i="9"/>
  <c r="G2192" i="9"/>
  <c r="I2191" i="9"/>
  <c r="H2191" i="9"/>
  <c r="G2191" i="9"/>
  <c r="I2190" i="9"/>
  <c r="H2190" i="9"/>
  <c r="G2190" i="9"/>
  <c r="I2189" i="9"/>
  <c r="H2189" i="9"/>
  <c r="G2189" i="9"/>
  <c r="I2188" i="9"/>
  <c r="H2188" i="9"/>
  <c r="G2188" i="9"/>
  <c r="I2187" i="9"/>
  <c r="H2187" i="9"/>
  <c r="G2187" i="9"/>
  <c r="I2186" i="9"/>
  <c r="H2186" i="9"/>
  <c r="G2186" i="9"/>
  <c r="I2185" i="9"/>
  <c r="H2185" i="9"/>
  <c r="G2185" i="9"/>
  <c r="I2184" i="9"/>
  <c r="H2184" i="9"/>
  <c r="G2184" i="9"/>
  <c r="I2183" i="9"/>
  <c r="H2183" i="9"/>
  <c r="G2183" i="9"/>
  <c r="I2182" i="9"/>
  <c r="H2182" i="9"/>
  <c r="G2182" i="9"/>
  <c r="I2181" i="9"/>
  <c r="H2181" i="9"/>
  <c r="G2181" i="9"/>
  <c r="I2180" i="9"/>
  <c r="H2180" i="9"/>
  <c r="G2180" i="9"/>
  <c r="I2179" i="9"/>
  <c r="H2179" i="9"/>
  <c r="G2179" i="9"/>
  <c r="I2178" i="9"/>
  <c r="H2178" i="9"/>
  <c r="G2178" i="9"/>
  <c r="I2177" i="9"/>
  <c r="H2177" i="9"/>
  <c r="G2177" i="9"/>
  <c r="I2176" i="9"/>
  <c r="H2176" i="9"/>
  <c r="G2176" i="9"/>
  <c r="I2175" i="9"/>
  <c r="H2175" i="9"/>
  <c r="G2175" i="9"/>
  <c r="I2174" i="9"/>
  <c r="H2174" i="9"/>
  <c r="G2174" i="9"/>
  <c r="I2173" i="9"/>
  <c r="H2173" i="9"/>
  <c r="G2173" i="9"/>
  <c r="I2172" i="9"/>
  <c r="H2172" i="9"/>
  <c r="G2172" i="9"/>
  <c r="I2171" i="9"/>
  <c r="H2171" i="9"/>
  <c r="G2171" i="9"/>
  <c r="I2170" i="9"/>
  <c r="H2170" i="9"/>
  <c r="G2170" i="9"/>
  <c r="I2169" i="9"/>
  <c r="H2169" i="9"/>
  <c r="G2169" i="9"/>
  <c r="I2168" i="9"/>
  <c r="H2168" i="9"/>
  <c r="G2168" i="9"/>
  <c r="I2167" i="9"/>
  <c r="H2167" i="9"/>
  <c r="G2167" i="9"/>
  <c r="I2166" i="9"/>
  <c r="H2166" i="9"/>
  <c r="G2166" i="9"/>
  <c r="I2165" i="9"/>
  <c r="H2165" i="9"/>
  <c r="G2165" i="9"/>
  <c r="I2164" i="9"/>
  <c r="H2164" i="9"/>
  <c r="G2164" i="9"/>
  <c r="I2163" i="9"/>
  <c r="H2163" i="9"/>
  <c r="G2163" i="9"/>
  <c r="I2162" i="9"/>
  <c r="H2162" i="9"/>
  <c r="G2162" i="9"/>
  <c r="I2161" i="9"/>
  <c r="H2161" i="9"/>
  <c r="G2161" i="9"/>
  <c r="I2160" i="9"/>
  <c r="H2160" i="9"/>
  <c r="G2160" i="9"/>
  <c r="I2159" i="9"/>
  <c r="H2159" i="9"/>
  <c r="G2159" i="9"/>
  <c r="I2158" i="9"/>
  <c r="H2158" i="9"/>
  <c r="G2158" i="9"/>
  <c r="I2157" i="9"/>
  <c r="H2157" i="9"/>
  <c r="G2157" i="9"/>
  <c r="I2156" i="9"/>
  <c r="H2156" i="9"/>
  <c r="G2156" i="9"/>
  <c r="I2155" i="9"/>
  <c r="H2155" i="9"/>
  <c r="G2155" i="9"/>
  <c r="I2154" i="9"/>
  <c r="H2154" i="9"/>
  <c r="G2154" i="9"/>
  <c r="I2153" i="9"/>
  <c r="H2153" i="9"/>
  <c r="G2153" i="9"/>
  <c r="I2152" i="9"/>
  <c r="H2152" i="9"/>
  <c r="G2152" i="9"/>
  <c r="I2151" i="9"/>
  <c r="H2151" i="9"/>
  <c r="G2151" i="9"/>
  <c r="I2150" i="9"/>
  <c r="H2150" i="9"/>
  <c r="G2150" i="9"/>
  <c r="I2149" i="9"/>
  <c r="H2149" i="9"/>
  <c r="G2149" i="9"/>
  <c r="I2148" i="9"/>
  <c r="H2148" i="9"/>
  <c r="G2148" i="9"/>
  <c r="I2147" i="9"/>
  <c r="H2147" i="9"/>
  <c r="G2147" i="9"/>
  <c r="I2146" i="9"/>
  <c r="H2146" i="9"/>
  <c r="G2146" i="9"/>
  <c r="I2145" i="9"/>
  <c r="H2145" i="9"/>
  <c r="G2145" i="9"/>
  <c r="I2144" i="9"/>
  <c r="H2144" i="9"/>
  <c r="G2144" i="9"/>
  <c r="I2143" i="9"/>
  <c r="H2143" i="9"/>
  <c r="G2143" i="9"/>
  <c r="I2142" i="9"/>
  <c r="H2142" i="9"/>
  <c r="G2142" i="9"/>
  <c r="I2141" i="9"/>
  <c r="H2141" i="9"/>
  <c r="G2141" i="9"/>
  <c r="I2140" i="9"/>
  <c r="H2140" i="9"/>
  <c r="G2140" i="9"/>
  <c r="I2139" i="9"/>
  <c r="H2139" i="9"/>
  <c r="G2139" i="9"/>
  <c r="I2138" i="9"/>
  <c r="H2138" i="9"/>
  <c r="G2138" i="9"/>
  <c r="I2137" i="9"/>
  <c r="H2137" i="9"/>
  <c r="G2137" i="9"/>
  <c r="I2136" i="9"/>
  <c r="H2136" i="9"/>
  <c r="G2136" i="9"/>
  <c r="I2135" i="9"/>
  <c r="H2135" i="9"/>
  <c r="G2135" i="9"/>
  <c r="I2134" i="9"/>
  <c r="H2134" i="9"/>
  <c r="G2134" i="9"/>
  <c r="I2133" i="9"/>
  <c r="H2133" i="9"/>
  <c r="G2133" i="9"/>
  <c r="I2132" i="9"/>
  <c r="H2132" i="9"/>
  <c r="G2132" i="9"/>
  <c r="I2131" i="9"/>
  <c r="H2131" i="9"/>
  <c r="G2131" i="9"/>
  <c r="I2130" i="9"/>
  <c r="H2130" i="9"/>
  <c r="G2130" i="9"/>
  <c r="I2129" i="9"/>
  <c r="H2129" i="9"/>
  <c r="G2129" i="9"/>
  <c r="I2128" i="9"/>
  <c r="H2128" i="9"/>
  <c r="G2128" i="9"/>
  <c r="I2127" i="9"/>
  <c r="H2127" i="9"/>
  <c r="G2127" i="9"/>
  <c r="I2126" i="9"/>
  <c r="H2126" i="9"/>
  <c r="G2126" i="9"/>
  <c r="I2125" i="9"/>
  <c r="H2125" i="9"/>
  <c r="G2125" i="9"/>
  <c r="I2124" i="9"/>
  <c r="H2124" i="9"/>
  <c r="G2124" i="9"/>
  <c r="I2123" i="9"/>
  <c r="H2123" i="9"/>
  <c r="G2123" i="9"/>
  <c r="I2122" i="9"/>
  <c r="H2122" i="9"/>
  <c r="G2122" i="9"/>
  <c r="I2121" i="9"/>
  <c r="H2121" i="9"/>
  <c r="G2121" i="9"/>
  <c r="I2120" i="9"/>
  <c r="H2120" i="9"/>
  <c r="G2120" i="9"/>
  <c r="I2119" i="9"/>
  <c r="H2119" i="9"/>
  <c r="G2119" i="9"/>
  <c r="I2118" i="9"/>
  <c r="H2118" i="9"/>
  <c r="G2118" i="9"/>
  <c r="I2117" i="9"/>
  <c r="H2117" i="9"/>
  <c r="G2117" i="9"/>
  <c r="I2116" i="9"/>
  <c r="H2116" i="9"/>
  <c r="G2116" i="9"/>
  <c r="I2115" i="9"/>
  <c r="H2115" i="9"/>
  <c r="G2115" i="9"/>
  <c r="I2114" i="9"/>
  <c r="H2114" i="9"/>
  <c r="G2114" i="9"/>
  <c r="I2113" i="9"/>
  <c r="H2113" i="9"/>
  <c r="G2113" i="9"/>
  <c r="I2112" i="9"/>
  <c r="H2112" i="9"/>
  <c r="G2112" i="9"/>
  <c r="I2111" i="9"/>
  <c r="H2111" i="9"/>
  <c r="G2111" i="9"/>
  <c r="I2110" i="9"/>
  <c r="H2110" i="9"/>
  <c r="G2110" i="9"/>
  <c r="I2109" i="9"/>
  <c r="H2109" i="9"/>
  <c r="G2109" i="9"/>
  <c r="I2108" i="9"/>
  <c r="H2108" i="9"/>
  <c r="G2108" i="9"/>
  <c r="I2107" i="9"/>
  <c r="H2107" i="9"/>
  <c r="G2107" i="9"/>
  <c r="I2106" i="9"/>
  <c r="H2106" i="9"/>
  <c r="G2106" i="9"/>
  <c r="I2105" i="9"/>
  <c r="H2105" i="9"/>
  <c r="G2105" i="9"/>
  <c r="I2104" i="9"/>
  <c r="H2104" i="9"/>
  <c r="G2104" i="9"/>
  <c r="I2103" i="9"/>
  <c r="H2103" i="9"/>
  <c r="G2103" i="9"/>
  <c r="I2102" i="9"/>
  <c r="H2102" i="9"/>
  <c r="G2102" i="9"/>
  <c r="I2101" i="9"/>
  <c r="H2101" i="9"/>
  <c r="G2101" i="9"/>
  <c r="I2100" i="9"/>
  <c r="H2100" i="9"/>
  <c r="G2100" i="9"/>
  <c r="I2099" i="9"/>
  <c r="H2099" i="9"/>
  <c r="G2099" i="9"/>
  <c r="I2098" i="9"/>
  <c r="H2098" i="9"/>
  <c r="G2098" i="9"/>
  <c r="I2097" i="9"/>
  <c r="H2097" i="9"/>
  <c r="G2097" i="9"/>
  <c r="I2096" i="9"/>
  <c r="H2096" i="9"/>
  <c r="G2096" i="9"/>
  <c r="I2095" i="9"/>
  <c r="H2095" i="9"/>
  <c r="G2095" i="9"/>
  <c r="I2094" i="9"/>
  <c r="H2094" i="9"/>
  <c r="G2094" i="9"/>
  <c r="I2093" i="9"/>
  <c r="H2093" i="9"/>
  <c r="G2093" i="9"/>
  <c r="I2092" i="9"/>
  <c r="H2092" i="9"/>
  <c r="G2092" i="9"/>
  <c r="I2091" i="9"/>
  <c r="H2091" i="9"/>
  <c r="G2091" i="9"/>
  <c r="I2090" i="9"/>
  <c r="H2090" i="9"/>
  <c r="G2090" i="9"/>
  <c r="I2089" i="9"/>
  <c r="H2089" i="9"/>
  <c r="G2089" i="9"/>
  <c r="I2088" i="9"/>
  <c r="H2088" i="9"/>
  <c r="G2088" i="9"/>
  <c r="I2087" i="9"/>
  <c r="H2087" i="9"/>
  <c r="G2087" i="9"/>
  <c r="I2086" i="9"/>
  <c r="H2086" i="9"/>
  <c r="G2086" i="9"/>
  <c r="I2085" i="9"/>
  <c r="H2085" i="9"/>
  <c r="G2085" i="9"/>
  <c r="I2084" i="9"/>
  <c r="H2084" i="9"/>
  <c r="G2084" i="9"/>
  <c r="I2083" i="9"/>
  <c r="H2083" i="9"/>
  <c r="G2083" i="9"/>
  <c r="I2082" i="9"/>
  <c r="H2082" i="9"/>
  <c r="G2082" i="9"/>
  <c r="I2081" i="9"/>
  <c r="H2081" i="9"/>
  <c r="G2081" i="9"/>
  <c r="I2080" i="9"/>
  <c r="H2080" i="9"/>
  <c r="G2080" i="9"/>
  <c r="I2079" i="9"/>
  <c r="H2079" i="9"/>
  <c r="G2079" i="9"/>
  <c r="I2078" i="9"/>
  <c r="H2078" i="9"/>
  <c r="G2078" i="9"/>
  <c r="I2077" i="9"/>
  <c r="H2077" i="9"/>
  <c r="G2077" i="9"/>
  <c r="I2076" i="9"/>
  <c r="H2076" i="9"/>
  <c r="G2076" i="9"/>
  <c r="I2075" i="9"/>
  <c r="H2075" i="9"/>
  <c r="G2075" i="9"/>
  <c r="I2074" i="9"/>
  <c r="H2074" i="9"/>
  <c r="G2074" i="9"/>
  <c r="I2073" i="9"/>
  <c r="H2073" i="9"/>
  <c r="G2073" i="9"/>
  <c r="I2072" i="9"/>
  <c r="H2072" i="9"/>
  <c r="G2072" i="9"/>
  <c r="I2071" i="9"/>
  <c r="H2071" i="9"/>
  <c r="G2071" i="9"/>
  <c r="I2070" i="9"/>
  <c r="H2070" i="9"/>
  <c r="G2070" i="9"/>
  <c r="I2069" i="9"/>
  <c r="H2069" i="9"/>
  <c r="G2069" i="9"/>
  <c r="I2068" i="9"/>
  <c r="H2068" i="9"/>
  <c r="G2068" i="9"/>
  <c r="I2067" i="9"/>
  <c r="H2067" i="9"/>
  <c r="G2067" i="9"/>
  <c r="I2066" i="9"/>
  <c r="H2066" i="9"/>
  <c r="G2066" i="9"/>
  <c r="I2065" i="9"/>
  <c r="H2065" i="9"/>
  <c r="G2065" i="9"/>
  <c r="I2064" i="9"/>
  <c r="H2064" i="9"/>
  <c r="G2064" i="9"/>
  <c r="I2063" i="9"/>
  <c r="H2063" i="9"/>
  <c r="G2063" i="9"/>
  <c r="I2062" i="9"/>
  <c r="H2062" i="9"/>
  <c r="G2062" i="9"/>
  <c r="I2061" i="9"/>
  <c r="H2061" i="9"/>
  <c r="G2061" i="9"/>
  <c r="I2060" i="9"/>
  <c r="H2060" i="9"/>
  <c r="G2060" i="9"/>
  <c r="I2059" i="9"/>
  <c r="H2059" i="9"/>
  <c r="G2059" i="9"/>
  <c r="I2058" i="9"/>
  <c r="H2058" i="9"/>
  <c r="G2058" i="9"/>
  <c r="I2057" i="9"/>
  <c r="H2057" i="9"/>
  <c r="G2057" i="9"/>
  <c r="I2056" i="9"/>
  <c r="H2056" i="9"/>
  <c r="G2056" i="9"/>
  <c r="I2055" i="9"/>
  <c r="H2055" i="9"/>
  <c r="G2055" i="9"/>
  <c r="I2054" i="9"/>
  <c r="H2054" i="9"/>
  <c r="G2054" i="9"/>
  <c r="I2053" i="9"/>
  <c r="H2053" i="9"/>
  <c r="G2053" i="9"/>
  <c r="I2052" i="9"/>
  <c r="H2052" i="9"/>
  <c r="G2052" i="9"/>
  <c r="I2051" i="9"/>
  <c r="H2051" i="9"/>
  <c r="G2051" i="9"/>
  <c r="I2050" i="9"/>
  <c r="H2050" i="9"/>
  <c r="G2050" i="9"/>
  <c r="I2049" i="9"/>
  <c r="H2049" i="9"/>
  <c r="G2049" i="9"/>
  <c r="I2048" i="9"/>
  <c r="H2048" i="9"/>
  <c r="G2048" i="9"/>
  <c r="I2047" i="9"/>
  <c r="H2047" i="9"/>
  <c r="G2047" i="9"/>
  <c r="I2046" i="9"/>
  <c r="H2046" i="9"/>
  <c r="G2046" i="9"/>
  <c r="I2045" i="9"/>
  <c r="H2045" i="9"/>
  <c r="G2045" i="9"/>
  <c r="I2044" i="9"/>
  <c r="H2044" i="9"/>
  <c r="G2044" i="9"/>
  <c r="I2043" i="9"/>
  <c r="H2043" i="9"/>
  <c r="G2043" i="9"/>
  <c r="I2042" i="9"/>
  <c r="H2042" i="9"/>
  <c r="G2042" i="9"/>
  <c r="I2041" i="9"/>
  <c r="H2041" i="9"/>
  <c r="G2041" i="9"/>
  <c r="I2040" i="9"/>
  <c r="H2040" i="9"/>
  <c r="G2040" i="9"/>
  <c r="I2039" i="9"/>
  <c r="H2039" i="9"/>
  <c r="G2039" i="9"/>
  <c r="I2038" i="9"/>
  <c r="H2038" i="9"/>
  <c r="G2038" i="9"/>
  <c r="I2037" i="9"/>
  <c r="H2037" i="9"/>
  <c r="G2037" i="9"/>
  <c r="I2036" i="9"/>
  <c r="H2036" i="9"/>
  <c r="G2036" i="9"/>
  <c r="I2035" i="9"/>
  <c r="H2035" i="9"/>
  <c r="G2035" i="9"/>
  <c r="I2034" i="9"/>
  <c r="H2034" i="9"/>
  <c r="G2034" i="9"/>
  <c r="I2033" i="9"/>
  <c r="H2033" i="9"/>
  <c r="G2033" i="9"/>
  <c r="I2032" i="9"/>
  <c r="H2032" i="9"/>
  <c r="G2032" i="9"/>
  <c r="I2031" i="9"/>
  <c r="H2031" i="9"/>
  <c r="G2031" i="9"/>
  <c r="I2030" i="9"/>
  <c r="H2030" i="9"/>
  <c r="G2030" i="9"/>
  <c r="I2029" i="9"/>
  <c r="H2029" i="9"/>
  <c r="G2029" i="9"/>
  <c r="I2028" i="9"/>
  <c r="H2028" i="9"/>
  <c r="G2028" i="9"/>
  <c r="I2027" i="9"/>
  <c r="H2027" i="9"/>
  <c r="G2027" i="9"/>
  <c r="I2026" i="9"/>
  <c r="H2026" i="9"/>
  <c r="G2026" i="9"/>
  <c r="I2025" i="9"/>
  <c r="H2025" i="9"/>
  <c r="G2025" i="9"/>
  <c r="I2024" i="9"/>
  <c r="H2024" i="9"/>
  <c r="G2024" i="9"/>
  <c r="I2023" i="9"/>
  <c r="H2023" i="9"/>
  <c r="G2023" i="9"/>
  <c r="I2022" i="9"/>
  <c r="H2022" i="9"/>
  <c r="G2022" i="9"/>
  <c r="I2021" i="9"/>
  <c r="H2021" i="9"/>
  <c r="G2021" i="9"/>
  <c r="I2020" i="9"/>
  <c r="H2020" i="9"/>
  <c r="G2020" i="9"/>
  <c r="I2019" i="9"/>
  <c r="H2019" i="9"/>
  <c r="G2019" i="9"/>
  <c r="I2018" i="9"/>
  <c r="H2018" i="9"/>
  <c r="G2018" i="9"/>
  <c r="I2017" i="9"/>
  <c r="H2017" i="9"/>
  <c r="G2017" i="9"/>
  <c r="I2016" i="9"/>
  <c r="H2016" i="9"/>
  <c r="G2016" i="9"/>
  <c r="I2015" i="9"/>
  <c r="H2015" i="9"/>
  <c r="G2015" i="9"/>
  <c r="I2014" i="9"/>
  <c r="H2014" i="9"/>
  <c r="G2014" i="9"/>
  <c r="I2013" i="9"/>
  <c r="H2013" i="9"/>
  <c r="G2013" i="9"/>
  <c r="I2012" i="9"/>
  <c r="H2012" i="9"/>
  <c r="G2012" i="9"/>
  <c r="I2011" i="9"/>
  <c r="H2011" i="9"/>
  <c r="G2011" i="9"/>
  <c r="I2010" i="9"/>
  <c r="H2010" i="9"/>
  <c r="G2010" i="9"/>
  <c r="I2009" i="9"/>
  <c r="H2009" i="9"/>
  <c r="G2009" i="9"/>
  <c r="I2008" i="9"/>
  <c r="H2008" i="9"/>
  <c r="G2008" i="9"/>
  <c r="I2007" i="9"/>
  <c r="H2007" i="9"/>
  <c r="G2007" i="9"/>
  <c r="I2006" i="9"/>
  <c r="H2006" i="9"/>
  <c r="G2006" i="9"/>
  <c r="I2005" i="9"/>
  <c r="H2005" i="9"/>
  <c r="G2005" i="9"/>
  <c r="I2004" i="9"/>
  <c r="H2004" i="9"/>
  <c r="G2004" i="9"/>
  <c r="I2003" i="9"/>
  <c r="H2003" i="9"/>
  <c r="G2003" i="9"/>
  <c r="I2002" i="9"/>
  <c r="H2002" i="9"/>
  <c r="G2002" i="9"/>
  <c r="I2001" i="9"/>
  <c r="H2001" i="9"/>
  <c r="G2001" i="9"/>
  <c r="I2000" i="9"/>
  <c r="H2000" i="9"/>
  <c r="G2000" i="9"/>
  <c r="I1999" i="9"/>
  <c r="H1999" i="9"/>
  <c r="G1999" i="9"/>
  <c r="I1998" i="9"/>
  <c r="H1998" i="9"/>
  <c r="G1998" i="9"/>
  <c r="I1997" i="9"/>
  <c r="H1997" i="9"/>
  <c r="G1997" i="9"/>
  <c r="I1996" i="9"/>
  <c r="H1996" i="9"/>
  <c r="G1996" i="9"/>
  <c r="I1995" i="9"/>
  <c r="H1995" i="9"/>
  <c r="G1995" i="9"/>
  <c r="I1994" i="9"/>
  <c r="H1994" i="9"/>
  <c r="G1994" i="9"/>
  <c r="I1993" i="9"/>
  <c r="H1993" i="9"/>
  <c r="G1993" i="9"/>
  <c r="I1992" i="9"/>
  <c r="H1992" i="9"/>
  <c r="G1992" i="9"/>
  <c r="I1991" i="9"/>
  <c r="H1991" i="9"/>
  <c r="G1991" i="9"/>
  <c r="I1990" i="9"/>
  <c r="H1990" i="9"/>
  <c r="G1990" i="9"/>
  <c r="I1989" i="9"/>
  <c r="H1989" i="9"/>
  <c r="G1989" i="9"/>
  <c r="I1988" i="9"/>
  <c r="H1988" i="9"/>
  <c r="G1988" i="9"/>
  <c r="I1987" i="9"/>
  <c r="H1987" i="9"/>
  <c r="G1987" i="9"/>
  <c r="I1986" i="9"/>
  <c r="H1986" i="9"/>
  <c r="G1986" i="9"/>
  <c r="I1985" i="9"/>
  <c r="H1985" i="9"/>
  <c r="G1985" i="9"/>
  <c r="I1984" i="9"/>
  <c r="H1984" i="9"/>
  <c r="G1984" i="9"/>
  <c r="I1983" i="9"/>
  <c r="H1983" i="9"/>
  <c r="G1983" i="9"/>
  <c r="I1982" i="9"/>
  <c r="H1982" i="9"/>
  <c r="G1982" i="9"/>
  <c r="I1981" i="9"/>
  <c r="H1981" i="9"/>
  <c r="G1981" i="9"/>
  <c r="I1980" i="9"/>
  <c r="H1980" i="9"/>
  <c r="G1980" i="9"/>
  <c r="I1979" i="9"/>
  <c r="H1979" i="9"/>
  <c r="G1979" i="9"/>
  <c r="I1978" i="9"/>
  <c r="H1978" i="9"/>
  <c r="G1978" i="9"/>
  <c r="I1977" i="9"/>
  <c r="H1977" i="9"/>
  <c r="G1977" i="9"/>
  <c r="I1976" i="9"/>
  <c r="H1976" i="9"/>
  <c r="G1976" i="9"/>
  <c r="I1975" i="9"/>
  <c r="H1975" i="9"/>
  <c r="G1975" i="9"/>
  <c r="I1974" i="9"/>
  <c r="H1974" i="9"/>
  <c r="G1974" i="9"/>
  <c r="I1973" i="9"/>
  <c r="H1973" i="9"/>
  <c r="G1973" i="9"/>
  <c r="I1972" i="9"/>
  <c r="H1972" i="9"/>
  <c r="G1972" i="9"/>
  <c r="I1971" i="9"/>
  <c r="H1971" i="9"/>
  <c r="G1971" i="9"/>
  <c r="I1970" i="9"/>
  <c r="H1970" i="9"/>
  <c r="G1970" i="9"/>
  <c r="I1969" i="9"/>
  <c r="H1969" i="9"/>
  <c r="G1969" i="9"/>
  <c r="I1968" i="9"/>
  <c r="H1968" i="9"/>
  <c r="G1968" i="9"/>
  <c r="I1967" i="9"/>
  <c r="H1967" i="9"/>
  <c r="G1967" i="9"/>
  <c r="I1966" i="9"/>
  <c r="H1966" i="9"/>
  <c r="G1966" i="9"/>
  <c r="I1965" i="9"/>
  <c r="H1965" i="9"/>
  <c r="G1965" i="9"/>
  <c r="I1964" i="9"/>
  <c r="H1964" i="9"/>
  <c r="G1964" i="9"/>
  <c r="I1963" i="9"/>
  <c r="H1963" i="9"/>
  <c r="G1963" i="9"/>
  <c r="I1962" i="9"/>
  <c r="H1962" i="9"/>
  <c r="G1962" i="9"/>
  <c r="I1961" i="9"/>
  <c r="H1961" i="9"/>
  <c r="G1961" i="9"/>
  <c r="I1960" i="9"/>
  <c r="H1960" i="9"/>
  <c r="G1960" i="9"/>
  <c r="I1959" i="9"/>
  <c r="H1959" i="9"/>
  <c r="G1959" i="9"/>
  <c r="I1958" i="9"/>
  <c r="H1958" i="9"/>
  <c r="G1958" i="9"/>
  <c r="I1957" i="9"/>
  <c r="H1957" i="9"/>
  <c r="G1957" i="9"/>
  <c r="I1956" i="9"/>
  <c r="H1956" i="9"/>
  <c r="G1956" i="9"/>
  <c r="I1955" i="9"/>
  <c r="H1955" i="9"/>
  <c r="G1955" i="9"/>
  <c r="I1954" i="9"/>
  <c r="H1954" i="9"/>
  <c r="G1954" i="9"/>
  <c r="I1953" i="9"/>
  <c r="H1953" i="9"/>
  <c r="G1953" i="9"/>
  <c r="I1952" i="9"/>
  <c r="H1952" i="9"/>
  <c r="G1952" i="9"/>
  <c r="I1951" i="9"/>
  <c r="H1951" i="9"/>
  <c r="G1951" i="9"/>
  <c r="I1950" i="9"/>
  <c r="H1950" i="9"/>
  <c r="G1950" i="9"/>
  <c r="I1949" i="9"/>
  <c r="H1949" i="9"/>
  <c r="G1949" i="9"/>
  <c r="I1948" i="9"/>
  <c r="H1948" i="9"/>
  <c r="G1948" i="9"/>
  <c r="I1947" i="9"/>
  <c r="H1947" i="9"/>
  <c r="G1947" i="9"/>
  <c r="I1946" i="9"/>
  <c r="H1946" i="9"/>
  <c r="G1946" i="9"/>
  <c r="I1945" i="9"/>
  <c r="H1945" i="9"/>
  <c r="G1945" i="9"/>
  <c r="I1944" i="9"/>
  <c r="H1944" i="9"/>
  <c r="G1944" i="9"/>
  <c r="I1943" i="9"/>
  <c r="H1943" i="9"/>
  <c r="G1943" i="9"/>
  <c r="I1942" i="9"/>
  <c r="H1942" i="9"/>
  <c r="G1942" i="9"/>
  <c r="I1941" i="9"/>
  <c r="H1941" i="9"/>
  <c r="G1941" i="9"/>
  <c r="I1940" i="9"/>
  <c r="H1940" i="9"/>
  <c r="G1940" i="9"/>
  <c r="I1939" i="9"/>
  <c r="H1939" i="9"/>
  <c r="G1939" i="9"/>
  <c r="I1938" i="9"/>
  <c r="H1938" i="9"/>
  <c r="G1938" i="9"/>
  <c r="I1937" i="9"/>
  <c r="H1937" i="9"/>
  <c r="G1937" i="9"/>
  <c r="I1936" i="9"/>
  <c r="H1936" i="9"/>
  <c r="G1936" i="9"/>
  <c r="I1935" i="9"/>
  <c r="H1935" i="9"/>
  <c r="G1935" i="9"/>
  <c r="I1934" i="9"/>
  <c r="H1934" i="9"/>
  <c r="G1934" i="9"/>
  <c r="I1933" i="9"/>
  <c r="H1933" i="9"/>
  <c r="G1933" i="9"/>
  <c r="I1932" i="9"/>
  <c r="H1932" i="9"/>
  <c r="G1932" i="9"/>
  <c r="I1931" i="9"/>
  <c r="H1931" i="9"/>
  <c r="G1931" i="9"/>
  <c r="I1930" i="9"/>
  <c r="H1930" i="9"/>
  <c r="G1930" i="9"/>
  <c r="I1929" i="9"/>
  <c r="H1929" i="9"/>
  <c r="G1929" i="9"/>
  <c r="I1928" i="9"/>
  <c r="H1928" i="9"/>
  <c r="G1928" i="9"/>
  <c r="I1927" i="9"/>
  <c r="H1927" i="9"/>
  <c r="G1927" i="9"/>
  <c r="I1926" i="9"/>
  <c r="H1926" i="9"/>
  <c r="G1926" i="9"/>
  <c r="I1925" i="9"/>
  <c r="H1925" i="9"/>
  <c r="G1925" i="9"/>
  <c r="I1924" i="9"/>
  <c r="H1924" i="9"/>
  <c r="G1924" i="9"/>
  <c r="I1923" i="9"/>
  <c r="H1923" i="9"/>
  <c r="G1923" i="9"/>
  <c r="I1922" i="9"/>
  <c r="H1922" i="9"/>
  <c r="G1922" i="9"/>
  <c r="I1921" i="9"/>
  <c r="H1921" i="9"/>
  <c r="G1921" i="9"/>
  <c r="I1920" i="9"/>
  <c r="H1920" i="9"/>
  <c r="G1920" i="9"/>
  <c r="I1919" i="9"/>
  <c r="H1919" i="9"/>
  <c r="G1919" i="9"/>
  <c r="I1918" i="9"/>
  <c r="H1918" i="9"/>
  <c r="G1918" i="9"/>
  <c r="I1917" i="9"/>
  <c r="H1917" i="9"/>
  <c r="G1917" i="9"/>
  <c r="I1916" i="9"/>
  <c r="H1916" i="9"/>
  <c r="G1916" i="9"/>
  <c r="I1915" i="9"/>
  <c r="H1915" i="9"/>
  <c r="G1915" i="9"/>
  <c r="I1914" i="9"/>
  <c r="H1914" i="9"/>
  <c r="G1914" i="9"/>
  <c r="I1913" i="9"/>
  <c r="H1913" i="9"/>
  <c r="G1913" i="9"/>
  <c r="I1912" i="9"/>
  <c r="H1912" i="9"/>
  <c r="G1912" i="9"/>
  <c r="I1911" i="9"/>
  <c r="H1911" i="9"/>
  <c r="G1911" i="9"/>
  <c r="I1910" i="9"/>
  <c r="H1910" i="9"/>
  <c r="G1910" i="9"/>
  <c r="I1909" i="9"/>
  <c r="H1909" i="9"/>
  <c r="G1909" i="9"/>
  <c r="I1908" i="9"/>
  <c r="H1908" i="9"/>
  <c r="G1908" i="9"/>
  <c r="I1907" i="9"/>
  <c r="H1907" i="9"/>
  <c r="G1907" i="9"/>
  <c r="I1906" i="9"/>
  <c r="H1906" i="9"/>
  <c r="G1906" i="9"/>
  <c r="I1905" i="9"/>
  <c r="H1905" i="9"/>
  <c r="G1905" i="9"/>
  <c r="I1904" i="9"/>
  <c r="H1904" i="9"/>
  <c r="G1904" i="9"/>
  <c r="I1903" i="9"/>
  <c r="H1903" i="9"/>
  <c r="G1903" i="9"/>
  <c r="I1902" i="9"/>
  <c r="H1902" i="9"/>
  <c r="G1902" i="9"/>
  <c r="I1901" i="9"/>
  <c r="H1901" i="9"/>
  <c r="G1901" i="9"/>
  <c r="I1900" i="9"/>
  <c r="H1900" i="9"/>
  <c r="G1900" i="9"/>
  <c r="I1899" i="9"/>
  <c r="H1899" i="9"/>
  <c r="G1899" i="9"/>
  <c r="I1898" i="9"/>
  <c r="H1898" i="9"/>
  <c r="G1898" i="9"/>
  <c r="I1897" i="9"/>
  <c r="H1897" i="9"/>
  <c r="G1897" i="9"/>
  <c r="I1896" i="9"/>
  <c r="H1896" i="9"/>
  <c r="G1896" i="9"/>
  <c r="I1895" i="9"/>
  <c r="H1895" i="9"/>
  <c r="G1895" i="9"/>
  <c r="I1894" i="9"/>
  <c r="H1894" i="9"/>
  <c r="G1894" i="9"/>
  <c r="I1893" i="9"/>
  <c r="H1893" i="9"/>
  <c r="G1893" i="9"/>
  <c r="I1892" i="9"/>
  <c r="H1892" i="9"/>
  <c r="G1892" i="9"/>
  <c r="I1891" i="9"/>
  <c r="H1891" i="9"/>
  <c r="G1891" i="9"/>
  <c r="I1890" i="9"/>
  <c r="H1890" i="9"/>
  <c r="G1890" i="9"/>
  <c r="I1889" i="9"/>
  <c r="H1889" i="9"/>
  <c r="G1889" i="9"/>
  <c r="I1888" i="9"/>
  <c r="H1888" i="9"/>
  <c r="G1888" i="9"/>
  <c r="I1887" i="9"/>
  <c r="H1887" i="9"/>
  <c r="G1887" i="9"/>
  <c r="I1886" i="9"/>
  <c r="H1886" i="9"/>
  <c r="G1886" i="9"/>
  <c r="I1885" i="9"/>
  <c r="H1885" i="9"/>
  <c r="G1885" i="9"/>
  <c r="I1884" i="9"/>
  <c r="H1884" i="9"/>
  <c r="G1884" i="9"/>
  <c r="I1883" i="9"/>
  <c r="H1883" i="9"/>
  <c r="G1883" i="9"/>
  <c r="I1882" i="9"/>
  <c r="H1882" i="9"/>
  <c r="G1882" i="9"/>
  <c r="I1881" i="9"/>
  <c r="H1881" i="9"/>
  <c r="G1881" i="9"/>
  <c r="I1880" i="9"/>
  <c r="H1880" i="9"/>
  <c r="G1880" i="9"/>
  <c r="I1879" i="9"/>
  <c r="H1879" i="9"/>
  <c r="G1879" i="9"/>
  <c r="I1878" i="9"/>
  <c r="H1878" i="9"/>
  <c r="G1878" i="9"/>
  <c r="I1877" i="9"/>
  <c r="H1877" i="9"/>
  <c r="G1877" i="9"/>
  <c r="I1876" i="9"/>
  <c r="H1876" i="9"/>
  <c r="G1876" i="9"/>
  <c r="I1875" i="9"/>
  <c r="H1875" i="9"/>
  <c r="G1875" i="9"/>
  <c r="I1874" i="9"/>
  <c r="H1874" i="9"/>
  <c r="G1874" i="9"/>
  <c r="I1873" i="9"/>
  <c r="H1873" i="9"/>
  <c r="G1873" i="9"/>
  <c r="I1872" i="9"/>
  <c r="H1872" i="9"/>
  <c r="G1872" i="9"/>
  <c r="I1871" i="9"/>
  <c r="H1871" i="9"/>
  <c r="G1871" i="9"/>
  <c r="I1870" i="9"/>
  <c r="H1870" i="9"/>
  <c r="G1870" i="9"/>
  <c r="I1869" i="9"/>
  <c r="H1869" i="9"/>
  <c r="G1869" i="9"/>
  <c r="I1868" i="9"/>
  <c r="H1868" i="9"/>
  <c r="G1868" i="9"/>
  <c r="I1867" i="9"/>
  <c r="H1867" i="9"/>
  <c r="G1867" i="9"/>
  <c r="I1866" i="9"/>
  <c r="H1866" i="9"/>
  <c r="G1866" i="9"/>
  <c r="I1865" i="9"/>
  <c r="H1865" i="9"/>
  <c r="G1865" i="9"/>
  <c r="I1864" i="9"/>
  <c r="H1864" i="9"/>
  <c r="G1864" i="9"/>
  <c r="I1863" i="9"/>
  <c r="H1863" i="9"/>
  <c r="G1863" i="9"/>
  <c r="I1862" i="9"/>
  <c r="H1862" i="9"/>
  <c r="G1862" i="9"/>
  <c r="I1861" i="9"/>
  <c r="H1861" i="9"/>
  <c r="G1861" i="9"/>
  <c r="I1860" i="9"/>
  <c r="H1860" i="9"/>
  <c r="G1860" i="9"/>
  <c r="I1859" i="9"/>
  <c r="H1859" i="9"/>
  <c r="G1859" i="9"/>
  <c r="I1858" i="9"/>
  <c r="H1858" i="9"/>
  <c r="G1858" i="9"/>
  <c r="I1857" i="9"/>
  <c r="H1857" i="9"/>
  <c r="G1857" i="9"/>
  <c r="I1856" i="9"/>
  <c r="H1856" i="9"/>
  <c r="G1856" i="9"/>
  <c r="I1855" i="9"/>
  <c r="H1855" i="9"/>
  <c r="G1855" i="9"/>
  <c r="I1854" i="9"/>
  <c r="H1854" i="9"/>
  <c r="G1854" i="9"/>
  <c r="I1853" i="9"/>
  <c r="H1853" i="9"/>
  <c r="G1853" i="9"/>
  <c r="I1852" i="9"/>
  <c r="H1852" i="9"/>
  <c r="G1852" i="9"/>
  <c r="I1851" i="9"/>
  <c r="H1851" i="9"/>
  <c r="G1851" i="9"/>
  <c r="I1850" i="9"/>
  <c r="H1850" i="9"/>
  <c r="G1850" i="9"/>
  <c r="I1849" i="9"/>
  <c r="H1849" i="9"/>
  <c r="G1849" i="9"/>
  <c r="I1848" i="9"/>
  <c r="H1848" i="9"/>
  <c r="G1848" i="9"/>
  <c r="I1847" i="9"/>
  <c r="H1847" i="9"/>
  <c r="G1847" i="9"/>
  <c r="I1846" i="9"/>
  <c r="H1846" i="9"/>
  <c r="G1846" i="9"/>
  <c r="I1845" i="9"/>
  <c r="H1845" i="9"/>
  <c r="G1845" i="9"/>
  <c r="I1844" i="9"/>
  <c r="H1844" i="9"/>
  <c r="G1844" i="9"/>
  <c r="I1843" i="9"/>
  <c r="H1843" i="9"/>
  <c r="G1843" i="9"/>
  <c r="I1842" i="9"/>
  <c r="H1842" i="9"/>
  <c r="G1842" i="9"/>
  <c r="I1841" i="9"/>
  <c r="H1841" i="9"/>
  <c r="G1841" i="9"/>
  <c r="I1840" i="9"/>
  <c r="H1840" i="9"/>
  <c r="G1840" i="9"/>
  <c r="I1839" i="9"/>
  <c r="H1839" i="9"/>
  <c r="G1839" i="9"/>
  <c r="I1838" i="9"/>
  <c r="H1838" i="9"/>
  <c r="G1838" i="9"/>
  <c r="I1837" i="9"/>
  <c r="H1837" i="9"/>
  <c r="G1837" i="9"/>
  <c r="I1836" i="9"/>
  <c r="H1836" i="9"/>
  <c r="G1836" i="9"/>
  <c r="I1835" i="9"/>
  <c r="H1835" i="9"/>
  <c r="G1835" i="9"/>
  <c r="I1834" i="9"/>
  <c r="H1834" i="9"/>
  <c r="G1834" i="9"/>
  <c r="I1833" i="9"/>
  <c r="H1833" i="9"/>
  <c r="G1833" i="9"/>
  <c r="I1832" i="9"/>
  <c r="H1832" i="9"/>
  <c r="G1832" i="9"/>
  <c r="I1831" i="9"/>
  <c r="H1831" i="9"/>
  <c r="G1831" i="9"/>
  <c r="I1830" i="9"/>
  <c r="H1830" i="9"/>
  <c r="G1830" i="9"/>
  <c r="I1829" i="9"/>
  <c r="H1829" i="9"/>
  <c r="G1829" i="9"/>
  <c r="I1828" i="9"/>
  <c r="H1828" i="9"/>
  <c r="G1828" i="9"/>
  <c r="I1827" i="9"/>
  <c r="H1827" i="9"/>
  <c r="G1827" i="9"/>
  <c r="I1826" i="9"/>
  <c r="H1826" i="9"/>
  <c r="G1826" i="9"/>
  <c r="I1825" i="9"/>
  <c r="H1825" i="9"/>
  <c r="G1825" i="9"/>
  <c r="I1824" i="9"/>
  <c r="H1824" i="9"/>
  <c r="G1824" i="9"/>
  <c r="I1823" i="9"/>
  <c r="H1823" i="9"/>
  <c r="G1823" i="9"/>
  <c r="I1822" i="9"/>
  <c r="H1822" i="9"/>
  <c r="G1822" i="9"/>
  <c r="I1821" i="9"/>
  <c r="H1821" i="9"/>
  <c r="G1821" i="9"/>
  <c r="I1820" i="9"/>
  <c r="H1820" i="9"/>
  <c r="G1820" i="9"/>
  <c r="I1819" i="9"/>
  <c r="H1819" i="9"/>
  <c r="G1819" i="9"/>
  <c r="I1818" i="9"/>
  <c r="H1818" i="9"/>
  <c r="G1818" i="9"/>
  <c r="I1817" i="9"/>
  <c r="H1817" i="9"/>
  <c r="G1817" i="9"/>
  <c r="I1816" i="9"/>
  <c r="H1816" i="9"/>
  <c r="G1816" i="9"/>
  <c r="I1815" i="9"/>
  <c r="H1815" i="9"/>
  <c r="G1815" i="9"/>
  <c r="I1814" i="9"/>
  <c r="H1814" i="9"/>
  <c r="G1814" i="9"/>
  <c r="I1813" i="9"/>
  <c r="H1813" i="9"/>
  <c r="G1813" i="9"/>
  <c r="I1812" i="9"/>
  <c r="H1812" i="9"/>
  <c r="G1812" i="9"/>
  <c r="I1811" i="9"/>
  <c r="H1811" i="9"/>
  <c r="G1811" i="9"/>
  <c r="I1810" i="9"/>
  <c r="H1810" i="9"/>
  <c r="G1810" i="9"/>
  <c r="I1809" i="9"/>
  <c r="H1809" i="9"/>
  <c r="G1809" i="9"/>
  <c r="I1808" i="9"/>
  <c r="H1808" i="9"/>
  <c r="G1808" i="9"/>
  <c r="I1807" i="9"/>
  <c r="H1807" i="9"/>
  <c r="G1807" i="9"/>
  <c r="I1806" i="9"/>
  <c r="H1806" i="9"/>
  <c r="G1806" i="9"/>
  <c r="I1805" i="9"/>
  <c r="H1805" i="9"/>
  <c r="G1805" i="9"/>
  <c r="I1804" i="9"/>
  <c r="H1804" i="9"/>
  <c r="G1804" i="9"/>
  <c r="I1803" i="9"/>
  <c r="H1803" i="9"/>
  <c r="G1803" i="9"/>
  <c r="I1802" i="9"/>
  <c r="H1802" i="9"/>
  <c r="G1802" i="9"/>
  <c r="I1801" i="9"/>
  <c r="H1801" i="9"/>
  <c r="G1801" i="9"/>
  <c r="I1800" i="9"/>
  <c r="H1800" i="9"/>
  <c r="G1800" i="9"/>
  <c r="I1799" i="9"/>
  <c r="H1799" i="9"/>
  <c r="G1799" i="9"/>
  <c r="I1798" i="9"/>
  <c r="H1798" i="9"/>
  <c r="G1798" i="9"/>
  <c r="I1797" i="9"/>
  <c r="H1797" i="9"/>
  <c r="G1797" i="9"/>
  <c r="I1796" i="9"/>
  <c r="H1796" i="9"/>
  <c r="G1796" i="9"/>
  <c r="I1795" i="9"/>
  <c r="H1795" i="9"/>
  <c r="G1795" i="9"/>
  <c r="I1794" i="9"/>
  <c r="H1794" i="9"/>
  <c r="G1794" i="9"/>
  <c r="I1793" i="9"/>
  <c r="H1793" i="9"/>
  <c r="G1793" i="9"/>
  <c r="I1792" i="9"/>
  <c r="H1792" i="9"/>
  <c r="G1792" i="9"/>
  <c r="I1791" i="9"/>
  <c r="H1791" i="9"/>
  <c r="G1791" i="9"/>
  <c r="I1790" i="9"/>
  <c r="H1790" i="9"/>
  <c r="G1790" i="9"/>
  <c r="I1789" i="9"/>
  <c r="H1789" i="9"/>
  <c r="G1789" i="9"/>
  <c r="I1788" i="9"/>
  <c r="H1788" i="9"/>
  <c r="G1788" i="9"/>
  <c r="I1787" i="9"/>
  <c r="H1787" i="9"/>
  <c r="G1787" i="9"/>
  <c r="I1786" i="9"/>
  <c r="H1786" i="9"/>
  <c r="G1786" i="9"/>
  <c r="I1785" i="9"/>
  <c r="H1785" i="9"/>
  <c r="G1785" i="9"/>
  <c r="I1784" i="9"/>
  <c r="H1784" i="9"/>
  <c r="G1784" i="9"/>
  <c r="I1783" i="9"/>
  <c r="H1783" i="9"/>
  <c r="G1783" i="9"/>
  <c r="I1782" i="9"/>
  <c r="H1782" i="9"/>
  <c r="G1782" i="9"/>
  <c r="I1781" i="9"/>
  <c r="H1781" i="9"/>
  <c r="G1781" i="9"/>
  <c r="I1780" i="9"/>
  <c r="H1780" i="9"/>
  <c r="G1780" i="9"/>
  <c r="I1779" i="9"/>
  <c r="H1779" i="9"/>
  <c r="G1779" i="9"/>
  <c r="I1778" i="9"/>
  <c r="H1778" i="9"/>
  <c r="G1778" i="9"/>
  <c r="I1777" i="9"/>
  <c r="H1777" i="9"/>
  <c r="G1777" i="9"/>
  <c r="I1776" i="9"/>
  <c r="H1776" i="9"/>
  <c r="G1776" i="9"/>
  <c r="I1775" i="9"/>
  <c r="H1775" i="9"/>
  <c r="G1775" i="9"/>
  <c r="I1774" i="9"/>
  <c r="H1774" i="9"/>
  <c r="G1774" i="9"/>
  <c r="I1773" i="9"/>
  <c r="H1773" i="9"/>
  <c r="G1773" i="9"/>
  <c r="I1772" i="9"/>
  <c r="H1772" i="9"/>
  <c r="G1772" i="9"/>
  <c r="I1771" i="9"/>
  <c r="H1771" i="9"/>
  <c r="G1771" i="9"/>
  <c r="I1770" i="9"/>
  <c r="H1770" i="9"/>
  <c r="G1770" i="9"/>
  <c r="I1769" i="9"/>
  <c r="H1769" i="9"/>
  <c r="G1769" i="9"/>
  <c r="I1768" i="9"/>
  <c r="H1768" i="9"/>
  <c r="G1768" i="9"/>
  <c r="I1767" i="9"/>
  <c r="H1767" i="9"/>
  <c r="G1767" i="9"/>
  <c r="I1766" i="9"/>
  <c r="H1766" i="9"/>
  <c r="G1766" i="9"/>
  <c r="I1765" i="9"/>
  <c r="H1765" i="9"/>
  <c r="G1765" i="9"/>
  <c r="I1764" i="9"/>
  <c r="H1764" i="9"/>
  <c r="G1764" i="9"/>
  <c r="I1763" i="9"/>
  <c r="H1763" i="9"/>
  <c r="G1763" i="9"/>
  <c r="I1762" i="9"/>
  <c r="H1762" i="9"/>
  <c r="G1762" i="9"/>
  <c r="I1761" i="9"/>
  <c r="H1761" i="9"/>
  <c r="G1761" i="9"/>
  <c r="I1760" i="9"/>
  <c r="H1760" i="9"/>
  <c r="G1760" i="9"/>
  <c r="I1759" i="9"/>
  <c r="H1759" i="9"/>
  <c r="G1759" i="9"/>
  <c r="I1758" i="9"/>
  <c r="H1758" i="9"/>
  <c r="G1758" i="9"/>
  <c r="I1757" i="9"/>
  <c r="H1757" i="9"/>
  <c r="G1757" i="9"/>
  <c r="I1756" i="9"/>
  <c r="H1756" i="9"/>
  <c r="G1756" i="9"/>
  <c r="I1755" i="9"/>
  <c r="H1755" i="9"/>
  <c r="G1755" i="9"/>
  <c r="I1754" i="9"/>
  <c r="H1754" i="9"/>
  <c r="G1754" i="9"/>
  <c r="I1753" i="9"/>
  <c r="H1753" i="9"/>
  <c r="G1753" i="9"/>
  <c r="I1752" i="9"/>
  <c r="H1752" i="9"/>
  <c r="G1752" i="9"/>
  <c r="I1751" i="9"/>
  <c r="H1751" i="9"/>
  <c r="G1751" i="9"/>
  <c r="I1750" i="9"/>
  <c r="H1750" i="9"/>
  <c r="G1750" i="9"/>
  <c r="I1749" i="9"/>
  <c r="H1749" i="9"/>
  <c r="G1749" i="9"/>
  <c r="I1748" i="9"/>
  <c r="H1748" i="9"/>
  <c r="G1748" i="9"/>
  <c r="I1747" i="9"/>
  <c r="H1747" i="9"/>
  <c r="G1747" i="9"/>
  <c r="I1746" i="9"/>
  <c r="H1746" i="9"/>
  <c r="G1746" i="9"/>
  <c r="I1745" i="9"/>
  <c r="H1745" i="9"/>
  <c r="G1745" i="9"/>
  <c r="I1744" i="9"/>
  <c r="H1744" i="9"/>
  <c r="G1744" i="9"/>
  <c r="I1743" i="9"/>
  <c r="H1743" i="9"/>
  <c r="G1743" i="9"/>
  <c r="I1742" i="9"/>
  <c r="H1742" i="9"/>
  <c r="G1742" i="9"/>
  <c r="I1741" i="9"/>
  <c r="H1741" i="9"/>
  <c r="G1741" i="9"/>
  <c r="I1740" i="9"/>
  <c r="H1740" i="9"/>
  <c r="G1740" i="9"/>
  <c r="I1739" i="9"/>
  <c r="H1739" i="9"/>
  <c r="G1739" i="9"/>
  <c r="I1738" i="9"/>
  <c r="H1738" i="9"/>
  <c r="G1738" i="9"/>
  <c r="I1737" i="9"/>
  <c r="H1737" i="9"/>
  <c r="G1737" i="9"/>
  <c r="I1736" i="9"/>
  <c r="H1736" i="9"/>
  <c r="G1736" i="9"/>
  <c r="I1735" i="9"/>
  <c r="H1735" i="9"/>
  <c r="G1735" i="9"/>
  <c r="I1734" i="9"/>
  <c r="H1734" i="9"/>
  <c r="G1734" i="9"/>
  <c r="I1733" i="9"/>
  <c r="H1733" i="9"/>
  <c r="G1733" i="9"/>
  <c r="I1732" i="9"/>
  <c r="H1732" i="9"/>
  <c r="G1732" i="9"/>
  <c r="I1731" i="9"/>
  <c r="H1731" i="9"/>
  <c r="G1731" i="9"/>
  <c r="I1730" i="9"/>
  <c r="H1730" i="9"/>
  <c r="G1730" i="9"/>
  <c r="I1729" i="9"/>
  <c r="H1729" i="9"/>
  <c r="G1729" i="9"/>
  <c r="I1728" i="9"/>
  <c r="H1728" i="9"/>
  <c r="G1728" i="9"/>
  <c r="I1727" i="9"/>
  <c r="H1727" i="9"/>
  <c r="G1727" i="9"/>
  <c r="I1726" i="9"/>
  <c r="H1726" i="9"/>
  <c r="G1726" i="9"/>
  <c r="I1725" i="9"/>
  <c r="H1725" i="9"/>
  <c r="G1725" i="9"/>
  <c r="I1724" i="9"/>
  <c r="H1724" i="9"/>
  <c r="G1724" i="9"/>
  <c r="I1723" i="9"/>
  <c r="H1723" i="9"/>
  <c r="G1723" i="9"/>
  <c r="I1722" i="9"/>
  <c r="H1722" i="9"/>
  <c r="G1722" i="9"/>
  <c r="I1721" i="9"/>
  <c r="H1721" i="9"/>
  <c r="G1721" i="9"/>
  <c r="I1720" i="9"/>
  <c r="H1720" i="9"/>
  <c r="G1720" i="9"/>
  <c r="I1719" i="9"/>
  <c r="H1719" i="9"/>
  <c r="G1719" i="9"/>
  <c r="I1718" i="9"/>
  <c r="H1718" i="9"/>
  <c r="G1718" i="9"/>
  <c r="I1717" i="9"/>
  <c r="H1717" i="9"/>
  <c r="G1717" i="9"/>
  <c r="I1716" i="9"/>
  <c r="H1716" i="9"/>
  <c r="G1716" i="9"/>
  <c r="I1715" i="9"/>
  <c r="H1715" i="9"/>
  <c r="G1715" i="9"/>
  <c r="I1714" i="9"/>
  <c r="H1714" i="9"/>
  <c r="G1714" i="9"/>
  <c r="I1713" i="9"/>
  <c r="H1713" i="9"/>
  <c r="G1713" i="9"/>
  <c r="I1712" i="9"/>
  <c r="H1712" i="9"/>
  <c r="G1712" i="9"/>
  <c r="I1711" i="9"/>
  <c r="H1711" i="9"/>
  <c r="G1711" i="9"/>
  <c r="I1710" i="9"/>
  <c r="H1710" i="9"/>
  <c r="G1710" i="9"/>
  <c r="I1709" i="9"/>
  <c r="H1709" i="9"/>
  <c r="G1709" i="9"/>
  <c r="I1708" i="9"/>
  <c r="H1708" i="9"/>
  <c r="G1708" i="9"/>
  <c r="I1707" i="9"/>
  <c r="H1707" i="9"/>
  <c r="G1707" i="9"/>
  <c r="I1706" i="9"/>
  <c r="H1706" i="9"/>
  <c r="G1706" i="9"/>
  <c r="I1705" i="9"/>
  <c r="H1705" i="9"/>
  <c r="G1705" i="9"/>
  <c r="I1704" i="9"/>
  <c r="H1704" i="9"/>
  <c r="G1704" i="9"/>
  <c r="I1703" i="9"/>
  <c r="H1703" i="9"/>
  <c r="G1703" i="9"/>
  <c r="I1702" i="9"/>
  <c r="H1702" i="9"/>
  <c r="G1702" i="9"/>
  <c r="I1701" i="9"/>
  <c r="H1701" i="9"/>
  <c r="G1701" i="9"/>
  <c r="I1700" i="9"/>
  <c r="H1700" i="9"/>
  <c r="G1700" i="9"/>
  <c r="I1699" i="9"/>
  <c r="H1699" i="9"/>
  <c r="G1699" i="9"/>
  <c r="I1698" i="9"/>
  <c r="H1698" i="9"/>
  <c r="G1698" i="9"/>
  <c r="I1697" i="9"/>
  <c r="H1697" i="9"/>
  <c r="G1697" i="9"/>
  <c r="I1696" i="9"/>
  <c r="H1696" i="9"/>
  <c r="G1696" i="9"/>
  <c r="I1695" i="9"/>
  <c r="H1695" i="9"/>
  <c r="G1695" i="9"/>
  <c r="I1694" i="9"/>
  <c r="H1694" i="9"/>
  <c r="G1694" i="9"/>
  <c r="I1693" i="9"/>
  <c r="H1693" i="9"/>
  <c r="G1693" i="9"/>
  <c r="I1692" i="9"/>
  <c r="H1692" i="9"/>
  <c r="G1692" i="9"/>
  <c r="I1691" i="9"/>
  <c r="H1691" i="9"/>
  <c r="G1691" i="9"/>
  <c r="I1690" i="9"/>
  <c r="H1690" i="9"/>
  <c r="G1690" i="9"/>
  <c r="I1689" i="9"/>
  <c r="H1689" i="9"/>
  <c r="G1689" i="9"/>
  <c r="I1688" i="9"/>
  <c r="H1688" i="9"/>
  <c r="G1688" i="9"/>
  <c r="I1687" i="9"/>
  <c r="H1687" i="9"/>
  <c r="G1687" i="9"/>
  <c r="I1686" i="9"/>
  <c r="H1686" i="9"/>
  <c r="G1686" i="9"/>
  <c r="I1685" i="9"/>
  <c r="H1685" i="9"/>
  <c r="G1685" i="9"/>
  <c r="I1684" i="9"/>
  <c r="H1684" i="9"/>
  <c r="G1684" i="9"/>
  <c r="I1683" i="9"/>
  <c r="H1683" i="9"/>
  <c r="G1683" i="9"/>
  <c r="I1682" i="9"/>
  <c r="H1682" i="9"/>
  <c r="G1682" i="9"/>
  <c r="I1681" i="9"/>
  <c r="H1681" i="9"/>
  <c r="G1681" i="9"/>
  <c r="I1680" i="9"/>
  <c r="H1680" i="9"/>
  <c r="G1680" i="9"/>
  <c r="I1679" i="9"/>
  <c r="H1679" i="9"/>
  <c r="G1679" i="9"/>
  <c r="I1678" i="9"/>
  <c r="H1678" i="9"/>
  <c r="G1678" i="9"/>
  <c r="I1677" i="9"/>
  <c r="H1677" i="9"/>
  <c r="G1677" i="9"/>
  <c r="I1676" i="9"/>
  <c r="H1676" i="9"/>
  <c r="G1676" i="9"/>
  <c r="I1675" i="9"/>
  <c r="H1675" i="9"/>
  <c r="G1675" i="9"/>
  <c r="I1674" i="9"/>
  <c r="H1674" i="9"/>
  <c r="G1674" i="9"/>
  <c r="I1673" i="9"/>
  <c r="H1673" i="9"/>
  <c r="G1673" i="9"/>
  <c r="I1672" i="9"/>
  <c r="H1672" i="9"/>
  <c r="G1672" i="9"/>
  <c r="I1671" i="9"/>
  <c r="H1671" i="9"/>
  <c r="G1671" i="9"/>
  <c r="I1670" i="9"/>
  <c r="H1670" i="9"/>
  <c r="G1670" i="9"/>
  <c r="I1669" i="9"/>
  <c r="H1669" i="9"/>
  <c r="G1669" i="9"/>
  <c r="I1668" i="9"/>
  <c r="H1668" i="9"/>
  <c r="G1668" i="9"/>
  <c r="I1667" i="9"/>
  <c r="H1667" i="9"/>
  <c r="G1667" i="9"/>
  <c r="I1666" i="9"/>
  <c r="H1666" i="9"/>
  <c r="G1666" i="9"/>
  <c r="I1665" i="9"/>
  <c r="H1665" i="9"/>
  <c r="G1665" i="9"/>
  <c r="I1664" i="9"/>
  <c r="H1664" i="9"/>
  <c r="G1664" i="9"/>
  <c r="I1663" i="9"/>
  <c r="H1663" i="9"/>
  <c r="G1663" i="9"/>
  <c r="I1662" i="9"/>
  <c r="H1662" i="9"/>
  <c r="G1662" i="9"/>
  <c r="I1661" i="9"/>
  <c r="H1661" i="9"/>
  <c r="G1661" i="9"/>
  <c r="I1660" i="9"/>
  <c r="H1660" i="9"/>
  <c r="G1660" i="9"/>
  <c r="I1659" i="9"/>
  <c r="H1659" i="9"/>
  <c r="G1659" i="9"/>
  <c r="I1658" i="9"/>
  <c r="H1658" i="9"/>
  <c r="G1658" i="9"/>
  <c r="I1657" i="9"/>
  <c r="H1657" i="9"/>
  <c r="G1657" i="9"/>
  <c r="I1656" i="9"/>
  <c r="H1656" i="9"/>
  <c r="G1656" i="9"/>
  <c r="I1655" i="9"/>
  <c r="H1655" i="9"/>
  <c r="G1655" i="9"/>
  <c r="I1654" i="9"/>
  <c r="H1654" i="9"/>
  <c r="G1654" i="9"/>
  <c r="I1653" i="9"/>
  <c r="H1653" i="9"/>
  <c r="G1653" i="9"/>
  <c r="I1652" i="9"/>
  <c r="H1652" i="9"/>
  <c r="G1652" i="9"/>
  <c r="I1651" i="9"/>
  <c r="H1651" i="9"/>
  <c r="G1651" i="9"/>
  <c r="I1650" i="9"/>
  <c r="H1650" i="9"/>
  <c r="G1650" i="9"/>
  <c r="I1649" i="9"/>
  <c r="H1649" i="9"/>
  <c r="G1649" i="9"/>
  <c r="I1648" i="9"/>
  <c r="H1648" i="9"/>
  <c r="G1648" i="9"/>
  <c r="I1647" i="9"/>
  <c r="H1647" i="9"/>
  <c r="G1647" i="9"/>
  <c r="I1646" i="9"/>
  <c r="H1646" i="9"/>
  <c r="G1646" i="9"/>
  <c r="I1645" i="9"/>
  <c r="H1645" i="9"/>
  <c r="G1645" i="9"/>
  <c r="I1644" i="9"/>
  <c r="H1644" i="9"/>
  <c r="G1644" i="9"/>
  <c r="I1643" i="9"/>
  <c r="H1643" i="9"/>
  <c r="G1643" i="9"/>
  <c r="I1642" i="9"/>
  <c r="H1642" i="9"/>
  <c r="G1642" i="9"/>
  <c r="I1641" i="9"/>
  <c r="H1641" i="9"/>
  <c r="G1641" i="9"/>
  <c r="I1640" i="9"/>
  <c r="H1640" i="9"/>
  <c r="G1640" i="9"/>
  <c r="I1639" i="9"/>
  <c r="H1639" i="9"/>
  <c r="G1639" i="9"/>
  <c r="I1638" i="9"/>
  <c r="H1638" i="9"/>
  <c r="G1638" i="9"/>
  <c r="I1637" i="9"/>
  <c r="H1637" i="9"/>
  <c r="G1637" i="9"/>
  <c r="I1636" i="9"/>
  <c r="H1636" i="9"/>
  <c r="G1636" i="9"/>
  <c r="I1635" i="9"/>
  <c r="H1635" i="9"/>
  <c r="G1635" i="9"/>
  <c r="I1634" i="9"/>
  <c r="H1634" i="9"/>
  <c r="G1634" i="9"/>
  <c r="I1633" i="9"/>
  <c r="H1633" i="9"/>
  <c r="G1633" i="9"/>
  <c r="I1632" i="9"/>
  <c r="H1632" i="9"/>
  <c r="G1632" i="9"/>
  <c r="I1631" i="9"/>
  <c r="H1631" i="9"/>
  <c r="G1631" i="9"/>
  <c r="I1630" i="9"/>
  <c r="H1630" i="9"/>
  <c r="G1630" i="9"/>
  <c r="I1629" i="9"/>
  <c r="H1629" i="9"/>
  <c r="G1629" i="9"/>
  <c r="I1628" i="9"/>
  <c r="H1628" i="9"/>
  <c r="G1628" i="9"/>
  <c r="I1627" i="9"/>
  <c r="H1627" i="9"/>
  <c r="G1627" i="9"/>
  <c r="I1626" i="9"/>
  <c r="H1626" i="9"/>
  <c r="G1626" i="9"/>
  <c r="I1625" i="9"/>
  <c r="H1625" i="9"/>
  <c r="G1625" i="9"/>
  <c r="I1624" i="9"/>
  <c r="H1624" i="9"/>
  <c r="G1624" i="9"/>
  <c r="I1623" i="9"/>
  <c r="H1623" i="9"/>
  <c r="G1623" i="9"/>
  <c r="I1622" i="9"/>
  <c r="H1622" i="9"/>
  <c r="G1622" i="9"/>
  <c r="I1621" i="9"/>
  <c r="H1621" i="9"/>
  <c r="G1621" i="9"/>
  <c r="I1620" i="9"/>
  <c r="H1620" i="9"/>
  <c r="G1620" i="9"/>
  <c r="I1619" i="9"/>
  <c r="H1619" i="9"/>
  <c r="G1619" i="9"/>
  <c r="I1618" i="9"/>
  <c r="H1618" i="9"/>
  <c r="G1618" i="9"/>
  <c r="I1617" i="9"/>
  <c r="H1617" i="9"/>
  <c r="G1617" i="9"/>
  <c r="I1616" i="9"/>
  <c r="H1616" i="9"/>
  <c r="G1616" i="9"/>
  <c r="I1615" i="9"/>
  <c r="H1615" i="9"/>
  <c r="G1615" i="9"/>
  <c r="I1614" i="9"/>
  <c r="H1614" i="9"/>
  <c r="G1614" i="9"/>
  <c r="I1613" i="9"/>
  <c r="H1613" i="9"/>
  <c r="G1613" i="9"/>
  <c r="I1612" i="9"/>
  <c r="H1612" i="9"/>
  <c r="G1612" i="9"/>
  <c r="I1611" i="9"/>
  <c r="H1611" i="9"/>
  <c r="G1611" i="9"/>
  <c r="I1610" i="9"/>
  <c r="H1610" i="9"/>
  <c r="G1610" i="9"/>
  <c r="I1609" i="9"/>
  <c r="H1609" i="9"/>
  <c r="G1609" i="9"/>
  <c r="I1608" i="9"/>
  <c r="H1608" i="9"/>
  <c r="G1608" i="9"/>
  <c r="I1607" i="9"/>
  <c r="H1607" i="9"/>
  <c r="G1607" i="9"/>
  <c r="I1606" i="9"/>
  <c r="H1606" i="9"/>
  <c r="G1606" i="9"/>
  <c r="I1605" i="9"/>
  <c r="H1605" i="9"/>
  <c r="G1605" i="9"/>
  <c r="I1604" i="9"/>
  <c r="H1604" i="9"/>
  <c r="G1604" i="9"/>
  <c r="I1603" i="9"/>
  <c r="H1603" i="9"/>
  <c r="G1603" i="9"/>
  <c r="I1602" i="9"/>
  <c r="H1602" i="9"/>
  <c r="G1602" i="9"/>
  <c r="I1601" i="9"/>
  <c r="H1601" i="9"/>
  <c r="G1601" i="9"/>
  <c r="I1600" i="9"/>
  <c r="H1600" i="9"/>
  <c r="G1600" i="9"/>
  <c r="I1599" i="9"/>
  <c r="H1599" i="9"/>
  <c r="G1599" i="9"/>
  <c r="I1598" i="9"/>
  <c r="H1598" i="9"/>
  <c r="G1598" i="9"/>
  <c r="I1597" i="9"/>
  <c r="H1597" i="9"/>
  <c r="G1597" i="9"/>
  <c r="I1596" i="9"/>
  <c r="H1596" i="9"/>
  <c r="G1596" i="9"/>
  <c r="I1595" i="9"/>
  <c r="H1595" i="9"/>
  <c r="G1595" i="9"/>
  <c r="I1594" i="9"/>
  <c r="H1594" i="9"/>
  <c r="G1594" i="9"/>
  <c r="I1593" i="9"/>
  <c r="H1593" i="9"/>
  <c r="G1593" i="9"/>
  <c r="I1592" i="9"/>
  <c r="H1592" i="9"/>
  <c r="G1592" i="9"/>
  <c r="I1591" i="9"/>
  <c r="H1591" i="9"/>
  <c r="G1591" i="9"/>
  <c r="I1590" i="9"/>
  <c r="H1590" i="9"/>
  <c r="G1590" i="9"/>
  <c r="I1589" i="9"/>
  <c r="H1589" i="9"/>
  <c r="G1589" i="9"/>
  <c r="I1588" i="9"/>
  <c r="H1588" i="9"/>
  <c r="G1588" i="9"/>
  <c r="I1587" i="9"/>
  <c r="H1587" i="9"/>
  <c r="G1587" i="9"/>
  <c r="I1586" i="9"/>
  <c r="H1586" i="9"/>
  <c r="G1586" i="9"/>
  <c r="I1585" i="9"/>
  <c r="H1585" i="9"/>
  <c r="G1585" i="9"/>
  <c r="I1584" i="9"/>
  <c r="H1584" i="9"/>
  <c r="G1584" i="9"/>
  <c r="I1583" i="9"/>
  <c r="H1583" i="9"/>
  <c r="G1583" i="9"/>
  <c r="I1582" i="9"/>
  <c r="H1582" i="9"/>
  <c r="G1582" i="9"/>
  <c r="I1581" i="9"/>
  <c r="H1581" i="9"/>
  <c r="G1581" i="9"/>
  <c r="I1580" i="9"/>
  <c r="H1580" i="9"/>
  <c r="G1580" i="9"/>
  <c r="I1579" i="9"/>
  <c r="H1579" i="9"/>
  <c r="G1579" i="9"/>
  <c r="I1578" i="9"/>
  <c r="H1578" i="9"/>
  <c r="G1578" i="9"/>
  <c r="I1577" i="9"/>
  <c r="H1577" i="9"/>
  <c r="G1577" i="9"/>
  <c r="I1576" i="9"/>
  <c r="H1576" i="9"/>
  <c r="G1576" i="9"/>
  <c r="I1575" i="9"/>
  <c r="H1575" i="9"/>
  <c r="G1575" i="9"/>
  <c r="I1574" i="9"/>
  <c r="H1574" i="9"/>
  <c r="G1574" i="9"/>
  <c r="I1573" i="9"/>
  <c r="H1573" i="9"/>
  <c r="G1573" i="9"/>
  <c r="I1572" i="9"/>
  <c r="H1572" i="9"/>
  <c r="G1572" i="9"/>
  <c r="I1571" i="9"/>
  <c r="H1571" i="9"/>
  <c r="G1571" i="9"/>
  <c r="I1570" i="9"/>
  <c r="H1570" i="9"/>
  <c r="G1570" i="9"/>
  <c r="I1569" i="9"/>
  <c r="H1569" i="9"/>
  <c r="G1569" i="9"/>
  <c r="I1568" i="9"/>
  <c r="H1568" i="9"/>
  <c r="G1568" i="9"/>
  <c r="I1567" i="9"/>
  <c r="H1567" i="9"/>
  <c r="G1567" i="9"/>
  <c r="I1566" i="9"/>
  <c r="H1566" i="9"/>
  <c r="G1566" i="9"/>
  <c r="I1565" i="9"/>
  <c r="H1565" i="9"/>
  <c r="G1565" i="9"/>
  <c r="I1564" i="9"/>
  <c r="H1564" i="9"/>
  <c r="G1564" i="9"/>
  <c r="I1563" i="9"/>
  <c r="H1563" i="9"/>
  <c r="G1563" i="9"/>
  <c r="I1562" i="9"/>
  <c r="H1562" i="9"/>
  <c r="G1562" i="9"/>
  <c r="I1561" i="9"/>
  <c r="H1561" i="9"/>
  <c r="G1561" i="9"/>
  <c r="I1560" i="9"/>
  <c r="H1560" i="9"/>
  <c r="G1560" i="9"/>
  <c r="I1559" i="9"/>
  <c r="H1559" i="9"/>
  <c r="G1559" i="9"/>
  <c r="I1558" i="9"/>
  <c r="H1558" i="9"/>
  <c r="G1558" i="9"/>
  <c r="I1557" i="9"/>
  <c r="H1557" i="9"/>
  <c r="G1557" i="9"/>
  <c r="I1556" i="9"/>
  <c r="H1556" i="9"/>
  <c r="G1556" i="9"/>
  <c r="I1555" i="9"/>
  <c r="H1555" i="9"/>
  <c r="G1555" i="9"/>
  <c r="I1554" i="9"/>
  <c r="H1554" i="9"/>
  <c r="G1554" i="9"/>
  <c r="I1553" i="9"/>
  <c r="H1553" i="9"/>
  <c r="G1553" i="9"/>
  <c r="I1552" i="9"/>
  <c r="H1552" i="9"/>
  <c r="G1552" i="9"/>
  <c r="I1551" i="9"/>
  <c r="H1551" i="9"/>
  <c r="G1551" i="9"/>
  <c r="I1550" i="9"/>
  <c r="H1550" i="9"/>
  <c r="G1550" i="9"/>
  <c r="I1549" i="9"/>
  <c r="H1549" i="9"/>
  <c r="G1549" i="9"/>
  <c r="I1548" i="9"/>
  <c r="H1548" i="9"/>
  <c r="G1548" i="9"/>
  <c r="I1547" i="9"/>
  <c r="H1547" i="9"/>
  <c r="G1547" i="9"/>
  <c r="I1546" i="9"/>
  <c r="H1546" i="9"/>
  <c r="G1546" i="9"/>
  <c r="I1545" i="9"/>
  <c r="H1545" i="9"/>
  <c r="G1545" i="9"/>
  <c r="I1544" i="9"/>
  <c r="H1544" i="9"/>
  <c r="G1544" i="9"/>
  <c r="I1543" i="9"/>
  <c r="H1543" i="9"/>
  <c r="G1543" i="9"/>
  <c r="I1542" i="9"/>
  <c r="H1542" i="9"/>
  <c r="G1542" i="9"/>
  <c r="I1541" i="9"/>
  <c r="H1541" i="9"/>
  <c r="G1541" i="9"/>
  <c r="I1540" i="9"/>
  <c r="H1540" i="9"/>
  <c r="G1540" i="9"/>
  <c r="I1539" i="9"/>
  <c r="H1539" i="9"/>
  <c r="G1539" i="9"/>
  <c r="I1538" i="9"/>
  <c r="H1538" i="9"/>
  <c r="G1538" i="9"/>
  <c r="I1537" i="9"/>
  <c r="H1537" i="9"/>
  <c r="G1537" i="9"/>
  <c r="I1536" i="9"/>
  <c r="H1536" i="9"/>
  <c r="G1536" i="9"/>
  <c r="I1535" i="9"/>
  <c r="H1535" i="9"/>
  <c r="G1535" i="9"/>
  <c r="I1534" i="9"/>
  <c r="H1534" i="9"/>
  <c r="G1534" i="9"/>
  <c r="I1533" i="9"/>
  <c r="H1533" i="9"/>
  <c r="G1533" i="9"/>
  <c r="I1532" i="9"/>
  <c r="H1532" i="9"/>
  <c r="G1532" i="9"/>
  <c r="I1531" i="9"/>
  <c r="H1531" i="9"/>
  <c r="G1531" i="9"/>
  <c r="I1530" i="9"/>
  <c r="H1530" i="9"/>
  <c r="G1530" i="9"/>
  <c r="I1529" i="9"/>
  <c r="H1529" i="9"/>
  <c r="G1529" i="9"/>
  <c r="I1528" i="9"/>
  <c r="H1528" i="9"/>
  <c r="G1528" i="9"/>
  <c r="I1527" i="9"/>
  <c r="H1527" i="9"/>
  <c r="G1527" i="9"/>
  <c r="I1526" i="9"/>
  <c r="H1526" i="9"/>
  <c r="G1526" i="9"/>
  <c r="I1525" i="9"/>
  <c r="H1525" i="9"/>
  <c r="G1525" i="9"/>
  <c r="I1524" i="9"/>
  <c r="H1524" i="9"/>
  <c r="G1524" i="9"/>
  <c r="I1523" i="9"/>
  <c r="H1523" i="9"/>
  <c r="G1523" i="9"/>
  <c r="I1522" i="9"/>
  <c r="H1522" i="9"/>
  <c r="G1522" i="9"/>
  <c r="I1521" i="9"/>
  <c r="H1521" i="9"/>
  <c r="G1521" i="9"/>
  <c r="I1520" i="9"/>
  <c r="H1520" i="9"/>
  <c r="G1520" i="9"/>
  <c r="I1519" i="9"/>
  <c r="H1519" i="9"/>
  <c r="G1519" i="9"/>
  <c r="I1518" i="9"/>
  <c r="H1518" i="9"/>
  <c r="G1518" i="9"/>
  <c r="I1517" i="9"/>
  <c r="H1517" i="9"/>
  <c r="G1517" i="9"/>
  <c r="I1516" i="9"/>
  <c r="H1516" i="9"/>
  <c r="G1516" i="9"/>
  <c r="I1515" i="9"/>
  <c r="H1515" i="9"/>
  <c r="G1515" i="9"/>
  <c r="I1514" i="9"/>
  <c r="H1514" i="9"/>
  <c r="G1514" i="9"/>
  <c r="I1513" i="9"/>
  <c r="H1513" i="9"/>
  <c r="G1513" i="9"/>
  <c r="I1512" i="9"/>
  <c r="H1512" i="9"/>
  <c r="G1512" i="9"/>
  <c r="I1511" i="9"/>
  <c r="H1511" i="9"/>
  <c r="G1511" i="9"/>
  <c r="I1510" i="9"/>
  <c r="H1510" i="9"/>
  <c r="G1510" i="9"/>
  <c r="I1509" i="9"/>
  <c r="H1509" i="9"/>
  <c r="G1509" i="9"/>
  <c r="I1508" i="9"/>
  <c r="H1508" i="9"/>
  <c r="G1508" i="9"/>
  <c r="I1507" i="9"/>
  <c r="H1507" i="9"/>
  <c r="G1507" i="9"/>
  <c r="I1506" i="9"/>
  <c r="H1506" i="9"/>
  <c r="G1506" i="9"/>
  <c r="I1505" i="9"/>
  <c r="H1505" i="9"/>
  <c r="G1505" i="9"/>
  <c r="I1504" i="9"/>
  <c r="H1504" i="9"/>
  <c r="G1504" i="9"/>
  <c r="I1503" i="9"/>
  <c r="H1503" i="9"/>
  <c r="G1503" i="9"/>
  <c r="I1502" i="9"/>
  <c r="H1502" i="9"/>
  <c r="G1502" i="9"/>
  <c r="I1501" i="9"/>
  <c r="H1501" i="9"/>
  <c r="G1501" i="9"/>
  <c r="I1500" i="9"/>
  <c r="H1500" i="9"/>
  <c r="G1500" i="9"/>
  <c r="I1499" i="9"/>
  <c r="H1499" i="9"/>
  <c r="G1499" i="9"/>
  <c r="I1498" i="9"/>
  <c r="H1498" i="9"/>
  <c r="G1498" i="9"/>
  <c r="I1497" i="9"/>
  <c r="H1497" i="9"/>
  <c r="G1497" i="9"/>
  <c r="I1496" i="9"/>
  <c r="H1496" i="9"/>
  <c r="G1496" i="9"/>
  <c r="I1495" i="9"/>
  <c r="H1495" i="9"/>
  <c r="G1495" i="9"/>
  <c r="I1494" i="9"/>
  <c r="H1494" i="9"/>
  <c r="G1494" i="9"/>
  <c r="I1493" i="9"/>
  <c r="H1493" i="9"/>
  <c r="G1493" i="9"/>
  <c r="I1492" i="9"/>
  <c r="H1492" i="9"/>
  <c r="G1492" i="9"/>
  <c r="I1491" i="9"/>
  <c r="H1491" i="9"/>
  <c r="G1491" i="9"/>
  <c r="I1490" i="9"/>
  <c r="H1490" i="9"/>
  <c r="G1490" i="9"/>
  <c r="I1489" i="9"/>
  <c r="H1489" i="9"/>
  <c r="G1489" i="9"/>
  <c r="I1488" i="9"/>
  <c r="H1488" i="9"/>
  <c r="G1488" i="9"/>
  <c r="I1487" i="9"/>
  <c r="H1487" i="9"/>
  <c r="G1487" i="9"/>
  <c r="I1486" i="9"/>
  <c r="H1486" i="9"/>
  <c r="G1486" i="9"/>
  <c r="I1485" i="9"/>
  <c r="H1485" i="9"/>
  <c r="G1485" i="9"/>
  <c r="I1484" i="9"/>
  <c r="H1484" i="9"/>
  <c r="G1484" i="9"/>
  <c r="I1483" i="9"/>
  <c r="H1483" i="9"/>
  <c r="G1483" i="9"/>
  <c r="I1482" i="9"/>
  <c r="H1482" i="9"/>
  <c r="G1482" i="9"/>
  <c r="I1481" i="9"/>
  <c r="H1481" i="9"/>
  <c r="G1481" i="9"/>
  <c r="I1480" i="9"/>
  <c r="H1480" i="9"/>
  <c r="G1480" i="9"/>
  <c r="I1479" i="9"/>
  <c r="H1479" i="9"/>
  <c r="G1479" i="9"/>
  <c r="I1478" i="9"/>
  <c r="H1478" i="9"/>
  <c r="G1478" i="9"/>
  <c r="I1477" i="9"/>
  <c r="H1477" i="9"/>
  <c r="G1477" i="9"/>
  <c r="I1476" i="9"/>
  <c r="H1476" i="9"/>
  <c r="G1476" i="9"/>
  <c r="I1475" i="9"/>
  <c r="H1475" i="9"/>
  <c r="G1475" i="9"/>
  <c r="I1474" i="9"/>
  <c r="H1474" i="9"/>
  <c r="G1474" i="9"/>
  <c r="I1473" i="9"/>
  <c r="H1473" i="9"/>
  <c r="G1473" i="9"/>
  <c r="I1472" i="9"/>
  <c r="H1472" i="9"/>
  <c r="G1472" i="9"/>
  <c r="I1471" i="9"/>
  <c r="H1471" i="9"/>
  <c r="G1471" i="9"/>
  <c r="I1470" i="9"/>
  <c r="H1470" i="9"/>
  <c r="G1470" i="9"/>
  <c r="I1469" i="9"/>
  <c r="H1469" i="9"/>
  <c r="G1469" i="9"/>
  <c r="I1468" i="9"/>
  <c r="H1468" i="9"/>
  <c r="G1468" i="9"/>
  <c r="I1467" i="9"/>
  <c r="H1467" i="9"/>
  <c r="G1467" i="9"/>
  <c r="I1466" i="9"/>
  <c r="H1466" i="9"/>
  <c r="G1466" i="9"/>
  <c r="I1465" i="9"/>
  <c r="H1465" i="9"/>
  <c r="G1465" i="9"/>
  <c r="I1464" i="9"/>
  <c r="H1464" i="9"/>
  <c r="G1464" i="9"/>
  <c r="I1463" i="9"/>
  <c r="H1463" i="9"/>
  <c r="G1463" i="9"/>
  <c r="I1462" i="9"/>
  <c r="H1462" i="9"/>
  <c r="G1462" i="9"/>
  <c r="I1461" i="9"/>
  <c r="H1461" i="9"/>
  <c r="G1461" i="9"/>
  <c r="I1460" i="9"/>
  <c r="H1460" i="9"/>
  <c r="G1460" i="9"/>
  <c r="I1459" i="9"/>
  <c r="H1459" i="9"/>
  <c r="G1459" i="9"/>
  <c r="I1458" i="9"/>
  <c r="H1458" i="9"/>
  <c r="G1458" i="9"/>
  <c r="I1457" i="9"/>
  <c r="H1457" i="9"/>
  <c r="G1457" i="9"/>
  <c r="I1456" i="9"/>
  <c r="H1456" i="9"/>
  <c r="G1456" i="9"/>
  <c r="I1455" i="9"/>
  <c r="H1455" i="9"/>
  <c r="G1455" i="9"/>
  <c r="I1454" i="9"/>
  <c r="H1454" i="9"/>
  <c r="G1454" i="9"/>
  <c r="I1453" i="9"/>
  <c r="H1453" i="9"/>
  <c r="G1453" i="9"/>
  <c r="I1452" i="9"/>
  <c r="H1452" i="9"/>
  <c r="G1452" i="9"/>
  <c r="I1451" i="9"/>
  <c r="H1451" i="9"/>
  <c r="G1451" i="9"/>
  <c r="I1450" i="9"/>
  <c r="H1450" i="9"/>
  <c r="G1450" i="9"/>
  <c r="I1449" i="9"/>
  <c r="H1449" i="9"/>
  <c r="G1449" i="9"/>
  <c r="I1448" i="9"/>
  <c r="H1448" i="9"/>
  <c r="G1448" i="9"/>
  <c r="I1447" i="9"/>
  <c r="H1447" i="9"/>
  <c r="G1447" i="9"/>
  <c r="I1446" i="9"/>
  <c r="H1446" i="9"/>
  <c r="G1446" i="9"/>
  <c r="I1445" i="9"/>
  <c r="H1445" i="9"/>
  <c r="G1445" i="9"/>
  <c r="I1444" i="9"/>
  <c r="H1444" i="9"/>
  <c r="G1444" i="9"/>
  <c r="I1443" i="9"/>
  <c r="H1443" i="9"/>
  <c r="G1443" i="9"/>
  <c r="I1442" i="9"/>
  <c r="H1442" i="9"/>
  <c r="G1442" i="9"/>
  <c r="I1441" i="9"/>
  <c r="H1441" i="9"/>
  <c r="G1441" i="9"/>
  <c r="I1440" i="9"/>
  <c r="H1440" i="9"/>
  <c r="G1440" i="9"/>
  <c r="I1439" i="9"/>
  <c r="H1439" i="9"/>
  <c r="G1439" i="9"/>
  <c r="I1438" i="9"/>
  <c r="H1438" i="9"/>
  <c r="G1438" i="9"/>
  <c r="I1437" i="9"/>
  <c r="H1437" i="9"/>
  <c r="G1437" i="9"/>
  <c r="I1436" i="9"/>
  <c r="H1436" i="9"/>
  <c r="G1436" i="9"/>
  <c r="I1435" i="9"/>
  <c r="H1435" i="9"/>
  <c r="G1435" i="9"/>
  <c r="I1434" i="9"/>
  <c r="H1434" i="9"/>
  <c r="G1434" i="9"/>
  <c r="I1433" i="9"/>
  <c r="H1433" i="9"/>
  <c r="G1433" i="9"/>
  <c r="I1432" i="9"/>
  <c r="H1432" i="9"/>
  <c r="G1432" i="9"/>
  <c r="I1431" i="9"/>
  <c r="H1431" i="9"/>
  <c r="G1431" i="9"/>
  <c r="I1430" i="9"/>
  <c r="H1430" i="9"/>
  <c r="G1430" i="9"/>
  <c r="I1429" i="9"/>
  <c r="H1429" i="9"/>
  <c r="G1429" i="9"/>
  <c r="I1428" i="9"/>
  <c r="H1428" i="9"/>
  <c r="G1428" i="9"/>
  <c r="I1427" i="9"/>
  <c r="H1427" i="9"/>
  <c r="G1427" i="9"/>
  <c r="I1426" i="9"/>
  <c r="H1426" i="9"/>
  <c r="G1426" i="9"/>
  <c r="I1425" i="9"/>
  <c r="H1425" i="9"/>
  <c r="G1425" i="9"/>
  <c r="I1424" i="9"/>
  <c r="H1424" i="9"/>
  <c r="G1424" i="9"/>
  <c r="I1423" i="9"/>
  <c r="H1423" i="9"/>
  <c r="G1423" i="9"/>
  <c r="I1422" i="9"/>
  <c r="H1422" i="9"/>
  <c r="G1422" i="9"/>
  <c r="I1421" i="9"/>
  <c r="H1421" i="9"/>
  <c r="G1421" i="9"/>
  <c r="I1420" i="9"/>
  <c r="H1420" i="9"/>
  <c r="G1420" i="9"/>
  <c r="I1419" i="9"/>
  <c r="H1419" i="9"/>
  <c r="G1419" i="9"/>
  <c r="I1418" i="9"/>
  <c r="H1418" i="9"/>
  <c r="G1418" i="9"/>
  <c r="I1417" i="9"/>
  <c r="H1417" i="9"/>
  <c r="G1417" i="9"/>
  <c r="I1416" i="9"/>
  <c r="H1416" i="9"/>
  <c r="G1416" i="9"/>
  <c r="I1415" i="9"/>
  <c r="H1415" i="9"/>
  <c r="G1415" i="9"/>
  <c r="I1414" i="9"/>
  <c r="H1414" i="9"/>
  <c r="G1414" i="9"/>
  <c r="I1413" i="9"/>
  <c r="H1413" i="9"/>
  <c r="G1413" i="9"/>
  <c r="I1412" i="9"/>
  <c r="H1412" i="9"/>
  <c r="G1412" i="9"/>
  <c r="I1411" i="9"/>
  <c r="H1411" i="9"/>
  <c r="G1411" i="9"/>
  <c r="I1410" i="9"/>
  <c r="H1410" i="9"/>
  <c r="G1410" i="9"/>
  <c r="I1409" i="9"/>
  <c r="H1409" i="9"/>
  <c r="G1409" i="9"/>
  <c r="I1408" i="9"/>
  <c r="H1408" i="9"/>
  <c r="G1408" i="9"/>
  <c r="I1407" i="9"/>
  <c r="H1407" i="9"/>
  <c r="G1407" i="9"/>
  <c r="I1406" i="9"/>
  <c r="H1406" i="9"/>
  <c r="G1406" i="9"/>
  <c r="I1405" i="9"/>
  <c r="H1405" i="9"/>
  <c r="G1405" i="9"/>
  <c r="I1404" i="9"/>
  <c r="H1404" i="9"/>
  <c r="G1404" i="9"/>
  <c r="I1403" i="9"/>
  <c r="H1403" i="9"/>
  <c r="G1403" i="9"/>
  <c r="I1402" i="9"/>
  <c r="H1402" i="9"/>
  <c r="G1402" i="9"/>
  <c r="I1401" i="9"/>
  <c r="H1401" i="9"/>
  <c r="G1401" i="9"/>
  <c r="I1400" i="9"/>
  <c r="H1400" i="9"/>
  <c r="G1400" i="9"/>
  <c r="I1399" i="9"/>
  <c r="H1399" i="9"/>
  <c r="G1399" i="9"/>
  <c r="I1398" i="9"/>
  <c r="H1398" i="9"/>
  <c r="G1398" i="9"/>
  <c r="I1397" i="9"/>
  <c r="H1397" i="9"/>
  <c r="G1397" i="9"/>
  <c r="I1396" i="9"/>
  <c r="H1396" i="9"/>
  <c r="G1396" i="9"/>
  <c r="I1395" i="9"/>
  <c r="H1395" i="9"/>
  <c r="G1395" i="9"/>
  <c r="I1394" i="9"/>
  <c r="H1394" i="9"/>
  <c r="G1394" i="9"/>
  <c r="I1393" i="9"/>
  <c r="H1393" i="9"/>
  <c r="G1393" i="9"/>
  <c r="I1392" i="9"/>
  <c r="H1392" i="9"/>
  <c r="G1392" i="9"/>
  <c r="I1391" i="9"/>
  <c r="H1391" i="9"/>
  <c r="G1391" i="9"/>
  <c r="I1390" i="9"/>
  <c r="H1390" i="9"/>
  <c r="G1390" i="9"/>
  <c r="I1389" i="9"/>
  <c r="H1389" i="9"/>
  <c r="G1389" i="9"/>
  <c r="I1388" i="9"/>
  <c r="H1388" i="9"/>
  <c r="G1388" i="9"/>
  <c r="I1387" i="9"/>
  <c r="H1387" i="9"/>
  <c r="G1387" i="9"/>
  <c r="I1386" i="9"/>
  <c r="H1386" i="9"/>
  <c r="G1386" i="9"/>
  <c r="I1385" i="9"/>
  <c r="H1385" i="9"/>
  <c r="G1385" i="9"/>
  <c r="I1384" i="9"/>
  <c r="H1384" i="9"/>
  <c r="G1384" i="9"/>
  <c r="I1383" i="9"/>
  <c r="H1383" i="9"/>
  <c r="G1383" i="9"/>
  <c r="I1382" i="9"/>
  <c r="H1382" i="9"/>
  <c r="G1382" i="9"/>
  <c r="I1381" i="9"/>
  <c r="H1381" i="9"/>
  <c r="G1381" i="9"/>
  <c r="I1380" i="9"/>
  <c r="H1380" i="9"/>
  <c r="G1380" i="9"/>
  <c r="I1379" i="9"/>
  <c r="H1379" i="9"/>
  <c r="G1379" i="9"/>
  <c r="I1378" i="9"/>
  <c r="H1378" i="9"/>
  <c r="G1378" i="9"/>
  <c r="I1377" i="9"/>
  <c r="H1377" i="9"/>
  <c r="G1377" i="9"/>
  <c r="I1376" i="9"/>
  <c r="H1376" i="9"/>
  <c r="G1376" i="9"/>
  <c r="I1375" i="9"/>
  <c r="H1375" i="9"/>
  <c r="G1375" i="9"/>
  <c r="I1374" i="9"/>
  <c r="H1374" i="9"/>
  <c r="G1374" i="9"/>
  <c r="I1373" i="9"/>
  <c r="H1373" i="9"/>
  <c r="G1373" i="9"/>
  <c r="I1372" i="9"/>
  <c r="H1372" i="9"/>
  <c r="G1372" i="9"/>
  <c r="I1371" i="9"/>
  <c r="H1371" i="9"/>
  <c r="G1371" i="9"/>
  <c r="I1370" i="9"/>
  <c r="H1370" i="9"/>
  <c r="G1370" i="9"/>
  <c r="I1369" i="9"/>
  <c r="H1369" i="9"/>
  <c r="G1369" i="9"/>
  <c r="I1368" i="9"/>
  <c r="H1368" i="9"/>
  <c r="G1368" i="9"/>
  <c r="I1367" i="9"/>
  <c r="H1367" i="9"/>
  <c r="G1367" i="9"/>
  <c r="I1366" i="9"/>
  <c r="H1366" i="9"/>
  <c r="G1366" i="9"/>
  <c r="I1365" i="9"/>
  <c r="H1365" i="9"/>
  <c r="G1365" i="9"/>
  <c r="I1364" i="9"/>
  <c r="H1364" i="9"/>
  <c r="G1364" i="9"/>
  <c r="I1363" i="9"/>
  <c r="H1363" i="9"/>
  <c r="G1363" i="9"/>
  <c r="I1362" i="9"/>
  <c r="H1362" i="9"/>
  <c r="G1362" i="9"/>
  <c r="I1361" i="9"/>
  <c r="H1361" i="9"/>
  <c r="G1361" i="9"/>
  <c r="I1360" i="9"/>
  <c r="H1360" i="9"/>
  <c r="G1360" i="9"/>
  <c r="I1359" i="9"/>
  <c r="H1359" i="9"/>
  <c r="G1359" i="9"/>
  <c r="I1358" i="9"/>
  <c r="H1358" i="9"/>
  <c r="G1358" i="9"/>
  <c r="I1357" i="9"/>
  <c r="H1357" i="9"/>
  <c r="G1357" i="9"/>
  <c r="I1356" i="9"/>
  <c r="H1356" i="9"/>
  <c r="G1356" i="9"/>
  <c r="I1355" i="9"/>
  <c r="H1355" i="9"/>
  <c r="G1355" i="9"/>
  <c r="I1354" i="9"/>
  <c r="H1354" i="9"/>
  <c r="G1354" i="9"/>
  <c r="I1353" i="9"/>
  <c r="H1353" i="9"/>
  <c r="G1353" i="9"/>
  <c r="I1352" i="9"/>
  <c r="H1352" i="9"/>
  <c r="G1352" i="9"/>
  <c r="I1351" i="9"/>
  <c r="H1351" i="9"/>
  <c r="G1351" i="9"/>
  <c r="I1350" i="9"/>
  <c r="H1350" i="9"/>
  <c r="G1350" i="9"/>
  <c r="I1349" i="9"/>
  <c r="H1349" i="9"/>
  <c r="G1349" i="9"/>
  <c r="I1348" i="9"/>
  <c r="H1348" i="9"/>
  <c r="G1348" i="9"/>
  <c r="I1347" i="9"/>
  <c r="H1347" i="9"/>
  <c r="G1347" i="9"/>
  <c r="I1346" i="9"/>
  <c r="H1346" i="9"/>
  <c r="G1346" i="9"/>
  <c r="I1345" i="9"/>
  <c r="H1345" i="9"/>
  <c r="G1345" i="9"/>
  <c r="I1344" i="9"/>
  <c r="H1344" i="9"/>
  <c r="G1344" i="9"/>
  <c r="I1343" i="9"/>
  <c r="H1343" i="9"/>
  <c r="G1343" i="9"/>
  <c r="I1342" i="9"/>
  <c r="H1342" i="9"/>
  <c r="G1342" i="9"/>
  <c r="I1341" i="9"/>
  <c r="H1341" i="9"/>
  <c r="G1341" i="9"/>
  <c r="I1340" i="9"/>
  <c r="H1340" i="9"/>
  <c r="G1340" i="9"/>
  <c r="I1339" i="9"/>
  <c r="H1339" i="9"/>
  <c r="G1339" i="9"/>
  <c r="I1338" i="9"/>
  <c r="H1338" i="9"/>
  <c r="G1338" i="9"/>
  <c r="I1337" i="9"/>
  <c r="H1337" i="9"/>
  <c r="G1337" i="9"/>
  <c r="I1336" i="9"/>
  <c r="H1336" i="9"/>
  <c r="G1336" i="9"/>
  <c r="I1335" i="9"/>
  <c r="H1335" i="9"/>
  <c r="G1335" i="9"/>
  <c r="I1334" i="9"/>
  <c r="H1334" i="9"/>
  <c r="G1334" i="9"/>
  <c r="I1333" i="9"/>
  <c r="H1333" i="9"/>
  <c r="G1333" i="9"/>
  <c r="I1332" i="9"/>
  <c r="H1332" i="9"/>
  <c r="G1332" i="9"/>
  <c r="I1331" i="9"/>
  <c r="H1331" i="9"/>
  <c r="G1331" i="9"/>
  <c r="I1330" i="9"/>
  <c r="H1330" i="9"/>
  <c r="G1330" i="9"/>
  <c r="I1329" i="9"/>
  <c r="H1329" i="9"/>
  <c r="G1329" i="9"/>
  <c r="I1328" i="9"/>
  <c r="H1328" i="9"/>
  <c r="G1328" i="9"/>
  <c r="I1327" i="9"/>
  <c r="H1327" i="9"/>
  <c r="G1327" i="9"/>
  <c r="I1326" i="9"/>
  <c r="H1326" i="9"/>
  <c r="G1326" i="9"/>
  <c r="I1325" i="9"/>
  <c r="H1325" i="9"/>
  <c r="G1325" i="9"/>
  <c r="I1324" i="9"/>
  <c r="H1324" i="9"/>
  <c r="G1324" i="9"/>
  <c r="I1323" i="9"/>
  <c r="H1323" i="9"/>
  <c r="G1323" i="9"/>
  <c r="I1322" i="9"/>
  <c r="H1322" i="9"/>
  <c r="G1322" i="9"/>
  <c r="I1321" i="9"/>
  <c r="H1321" i="9"/>
  <c r="G1321" i="9"/>
  <c r="I1320" i="9"/>
  <c r="H1320" i="9"/>
  <c r="G1320" i="9"/>
  <c r="I1319" i="9"/>
  <c r="H1319" i="9"/>
  <c r="G1319" i="9"/>
  <c r="I1318" i="9"/>
  <c r="H1318" i="9"/>
  <c r="G1318" i="9"/>
  <c r="I1317" i="9"/>
  <c r="H1317" i="9"/>
  <c r="G1317" i="9"/>
  <c r="I1316" i="9"/>
  <c r="H1316" i="9"/>
  <c r="G1316" i="9"/>
  <c r="I1315" i="9"/>
  <c r="H1315" i="9"/>
  <c r="G1315" i="9"/>
  <c r="I1314" i="9"/>
  <c r="H1314" i="9"/>
  <c r="G1314" i="9"/>
  <c r="I1313" i="9"/>
  <c r="H1313" i="9"/>
  <c r="G1313" i="9"/>
  <c r="I1312" i="9"/>
  <c r="H1312" i="9"/>
  <c r="G1312" i="9"/>
  <c r="I1311" i="9"/>
  <c r="H1311" i="9"/>
  <c r="G1311" i="9"/>
  <c r="I1310" i="9"/>
  <c r="H1310" i="9"/>
  <c r="G1310" i="9"/>
  <c r="I1309" i="9"/>
  <c r="H1309" i="9"/>
  <c r="G1309" i="9"/>
  <c r="I1308" i="9"/>
  <c r="H1308" i="9"/>
  <c r="G1308" i="9"/>
  <c r="I1307" i="9"/>
  <c r="H1307" i="9"/>
  <c r="G1307" i="9"/>
  <c r="I1306" i="9"/>
  <c r="H1306" i="9"/>
  <c r="G1306" i="9"/>
  <c r="I1305" i="9"/>
  <c r="H1305" i="9"/>
  <c r="G1305" i="9"/>
  <c r="I1304" i="9"/>
  <c r="H1304" i="9"/>
  <c r="G1304" i="9"/>
  <c r="I1303" i="9"/>
  <c r="H1303" i="9"/>
  <c r="G1303" i="9"/>
  <c r="I1302" i="9"/>
  <c r="H1302" i="9"/>
  <c r="G1302" i="9"/>
  <c r="I1301" i="9"/>
  <c r="H1301" i="9"/>
  <c r="G1301" i="9"/>
  <c r="I1300" i="9"/>
  <c r="H1300" i="9"/>
  <c r="G1300" i="9"/>
  <c r="I1299" i="9"/>
  <c r="H1299" i="9"/>
  <c r="G1299" i="9"/>
  <c r="I1298" i="9"/>
  <c r="H1298" i="9"/>
  <c r="G1298" i="9"/>
  <c r="I1297" i="9"/>
  <c r="H1297" i="9"/>
  <c r="G1297" i="9"/>
  <c r="I1296" i="9"/>
  <c r="H1296" i="9"/>
  <c r="G1296" i="9"/>
  <c r="I1295" i="9"/>
  <c r="H1295" i="9"/>
  <c r="G1295" i="9"/>
  <c r="I1294" i="9"/>
  <c r="H1294" i="9"/>
  <c r="G1294" i="9"/>
  <c r="I1293" i="9"/>
  <c r="H1293" i="9"/>
  <c r="G1293" i="9"/>
  <c r="I1292" i="9"/>
  <c r="H1292" i="9"/>
  <c r="G1292" i="9"/>
  <c r="I1291" i="9"/>
  <c r="H1291" i="9"/>
  <c r="G1291" i="9"/>
  <c r="I1290" i="9"/>
  <c r="H1290" i="9"/>
  <c r="G1290" i="9"/>
  <c r="I1289" i="9"/>
  <c r="H1289" i="9"/>
  <c r="G1289" i="9"/>
  <c r="I1288" i="9"/>
  <c r="H1288" i="9"/>
  <c r="G1288" i="9"/>
  <c r="I1287" i="9"/>
  <c r="H1287" i="9"/>
  <c r="G1287" i="9"/>
  <c r="I1286" i="9"/>
  <c r="H1286" i="9"/>
  <c r="G1286" i="9"/>
  <c r="I1285" i="9"/>
  <c r="H1285" i="9"/>
  <c r="G1285" i="9"/>
  <c r="I1284" i="9"/>
  <c r="H1284" i="9"/>
  <c r="G1284" i="9"/>
  <c r="I1283" i="9"/>
  <c r="H1283" i="9"/>
  <c r="G1283" i="9"/>
  <c r="I1282" i="9"/>
  <c r="H1282" i="9"/>
  <c r="G1282" i="9"/>
  <c r="I1281" i="9"/>
  <c r="H1281" i="9"/>
  <c r="G1281" i="9"/>
  <c r="I1280" i="9"/>
  <c r="H1280" i="9"/>
  <c r="G1280" i="9"/>
  <c r="I1279" i="9"/>
  <c r="H1279" i="9"/>
  <c r="G1279" i="9"/>
  <c r="I1278" i="9"/>
  <c r="H1278" i="9"/>
  <c r="G1278" i="9"/>
  <c r="I1277" i="9"/>
  <c r="H1277" i="9"/>
  <c r="G1277" i="9"/>
  <c r="I1276" i="9"/>
  <c r="H1276" i="9"/>
  <c r="G1276" i="9"/>
  <c r="I1275" i="9"/>
  <c r="H1275" i="9"/>
  <c r="G1275" i="9"/>
  <c r="I1274" i="9"/>
  <c r="H1274" i="9"/>
  <c r="G1274" i="9"/>
  <c r="I1273" i="9"/>
  <c r="H1273" i="9"/>
  <c r="G1273" i="9"/>
  <c r="I1272" i="9"/>
  <c r="H1272" i="9"/>
  <c r="G1272" i="9"/>
  <c r="I1271" i="9"/>
  <c r="H1271" i="9"/>
  <c r="G1271" i="9"/>
  <c r="I1270" i="9"/>
  <c r="H1270" i="9"/>
  <c r="G1270" i="9"/>
  <c r="I1269" i="9"/>
  <c r="H1269" i="9"/>
  <c r="G1269" i="9"/>
  <c r="I1268" i="9"/>
  <c r="H1268" i="9"/>
  <c r="G1268" i="9"/>
  <c r="I1267" i="9"/>
  <c r="H1267" i="9"/>
  <c r="G1267" i="9"/>
  <c r="I1266" i="9"/>
  <c r="H1266" i="9"/>
  <c r="G1266" i="9"/>
  <c r="I1265" i="9"/>
  <c r="H1265" i="9"/>
  <c r="G1265" i="9"/>
  <c r="I1264" i="9"/>
  <c r="H1264" i="9"/>
  <c r="G1264" i="9"/>
  <c r="I1263" i="9"/>
  <c r="H1263" i="9"/>
  <c r="G1263" i="9"/>
  <c r="I1262" i="9"/>
  <c r="H1262" i="9"/>
  <c r="G1262" i="9"/>
  <c r="I1261" i="9"/>
  <c r="H1261" i="9"/>
  <c r="G1261" i="9"/>
  <c r="I1260" i="9"/>
  <c r="H1260" i="9"/>
  <c r="G1260" i="9"/>
  <c r="I1259" i="9"/>
  <c r="H1259" i="9"/>
  <c r="G1259" i="9"/>
  <c r="I1258" i="9"/>
  <c r="H1258" i="9"/>
  <c r="G1258" i="9"/>
  <c r="I1257" i="9"/>
  <c r="H1257" i="9"/>
  <c r="G1257" i="9"/>
  <c r="I1256" i="9"/>
  <c r="H1256" i="9"/>
  <c r="G1256" i="9"/>
  <c r="I1255" i="9"/>
  <c r="H1255" i="9"/>
  <c r="G1255" i="9"/>
  <c r="I1254" i="9"/>
  <c r="H1254" i="9"/>
  <c r="G1254" i="9"/>
  <c r="I1253" i="9"/>
  <c r="H1253" i="9"/>
  <c r="G1253" i="9"/>
  <c r="I1252" i="9"/>
  <c r="H1252" i="9"/>
  <c r="G1252" i="9"/>
  <c r="I1251" i="9"/>
  <c r="H1251" i="9"/>
  <c r="G1251" i="9"/>
  <c r="I1250" i="9"/>
  <c r="H1250" i="9"/>
  <c r="G1250" i="9"/>
  <c r="I1249" i="9"/>
  <c r="H1249" i="9"/>
  <c r="G1249" i="9"/>
  <c r="I1248" i="9"/>
  <c r="H1248" i="9"/>
  <c r="G1248" i="9"/>
  <c r="I1247" i="9"/>
  <c r="H1247" i="9"/>
  <c r="G1247" i="9"/>
  <c r="I1246" i="9"/>
  <c r="H1246" i="9"/>
  <c r="G1246" i="9"/>
  <c r="I1245" i="9"/>
  <c r="H1245" i="9"/>
  <c r="G1245" i="9"/>
  <c r="I1244" i="9"/>
  <c r="H1244" i="9"/>
  <c r="G1244" i="9"/>
  <c r="I1243" i="9"/>
  <c r="H1243" i="9"/>
  <c r="G1243" i="9"/>
  <c r="I1242" i="9"/>
  <c r="H1242" i="9"/>
  <c r="G1242" i="9"/>
  <c r="I1241" i="9"/>
  <c r="H1241" i="9"/>
  <c r="G1241" i="9"/>
  <c r="I1240" i="9"/>
  <c r="H1240" i="9"/>
  <c r="G1240" i="9"/>
  <c r="I1239" i="9"/>
  <c r="H1239" i="9"/>
  <c r="G1239" i="9"/>
  <c r="I1238" i="9"/>
  <c r="H1238" i="9"/>
  <c r="G1238" i="9"/>
  <c r="I1237" i="9"/>
  <c r="H1237" i="9"/>
  <c r="G1237" i="9"/>
  <c r="I1236" i="9"/>
  <c r="H1236" i="9"/>
  <c r="G1236" i="9"/>
  <c r="I1235" i="9"/>
  <c r="H1235" i="9"/>
  <c r="G1235" i="9"/>
  <c r="I1234" i="9"/>
  <c r="H1234" i="9"/>
  <c r="G1234" i="9"/>
  <c r="I1233" i="9"/>
  <c r="H1233" i="9"/>
  <c r="G1233" i="9"/>
  <c r="I1232" i="9"/>
  <c r="H1232" i="9"/>
  <c r="G1232" i="9"/>
  <c r="I1231" i="9"/>
  <c r="H1231" i="9"/>
  <c r="G1231" i="9"/>
  <c r="I1230" i="9"/>
  <c r="H1230" i="9"/>
  <c r="G1230" i="9"/>
  <c r="I1229" i="9"/>
  <c r="H1229" i="9"/>
  <c r="G1229" i="9"/>
  <c r="I1228" i="9"/>
  <c r="H1228" i="9"/>
  <c r="G1228" i="9"/>
  <c r="I1227" i="9"/>
  <c r="H1227" i="9"/>
  <c r="G1227" i="9"/>
  <c r="I1226" i="9"/>
  <c r="H1226" i="9"/>
  <c r="G1226" i="9"/>
  <c r="I1225" i="9"/>
  <c r="H1225" i="9"/>
  <c r="G1225" i="9"/>
  <c r="I1224" i="9"/>
  <c r="H1224" i="9"/>
  <c r="G1224" i="9"/>
  <c r="I1223" i="9"/>
  <c r="H1223" i="9"/>
  <c r="G1223" i="9"/>
  <c r="I1222" i="9"/>
  <c r="H1222" i="9"/>
  <c r="G1222" i="9"/>
  <c r="I1221" i="9"/>
  <c r="H1221" i="9"/>
  <c r="G1221" i="9"/>
  <c r="I1220" i="9"/>
  <c r="H1220" i="9"/>
  <c r="G1220" i="9"/>
  <c r="I1219" i="9"/>
  <c r="H1219" i="9"/>
  <c r="G1219" i="9"/>
  <c r="I1218" i="9"/>
  <c r="H1218" i="9"/>
  <c r="G1218" i="9"/>
  <c r="I1217" i="9"/>
  <c r="H1217" i="9"/>
  <c r="G1217" i="9"/>
  <c r="I1216" i="9"/>
  <c r="H1216" i="9"/>
  <c r="G1216" i="9"/>
  <c r="I1215" i="9"/>
  <c r="H1215" i="9"/>
  <c r="G1215" i="9"/>
  <c r="I1214" i="9"/>
  <c r="H1214" i="9"/>
  <c r="G1214" i="9"/>
  <c r="I1213" i="9"/>
  <c r="H1213" i="9"/>
  <c r="G1213" i="9"/>
  <c r="I1212" i="9"/>
  <c r="H1212" i="9"/>
  <c r="G1212" i="9"/>
  <c r="I1211" i="9"/>
  <c r="H1211" i="9"/>
  <c r="G1211" i="9"/>
  <c r="I1210" i="9"/>
  <c r="H1210" i="9"/>
  <c r="G1210" i="9"/>
  <c r="I1209" i="9"/>
  <c r="H1209" i="9"/>
  <c r="G1209" i="9"/>
  <c r="I1208" i="9"/>
  <c r="H1208" i="9"/>
  <c r="G1208" i="9"/>
  <c r="I1207" i="9"/>
  <c r="H1207" i="9"/>
  <c r="G1207" i="9"/>
  <c r="I1206" i="9"/>
  <c r="H1206" i="9"/>
  <c r="G1206" i="9"/>
  <c r="I1205" i="9"/>
  <c r="H1205" i="9"/>
  <c r="G1205" i="9"/>
  <c r="I1204" i="9"/>
  <c r="H1204" i="9"/>
  <c r="G1204" i="9"/>
  <c r="I1203" i="9"/>
  <c r="H1203" i="9"/>
  <c r="G1203" i="9"/>
  <c r="I1202" i="9"/>
  <c r="H1202" i="9"/>
  <c r="G1202" i="9"/>
  <c r="I1201" i="9"/>
  <c r="H1201" i="9"/>
  <c r="G1201" i="9"/>
  <c r="I1200" i="9"/>
  <c r="H1200" i="9"/>
  <c r="G1200" i="9"/>
  <c r="I1199" i="9"/>
  <c r="H1199" i="9"/>
  <c r="G1199" i="9"/>
  <c r="I1198" i="9"/>
  <c r="H1198" i="9"/>
  <c r="G1198" i="9"/>
  <c r="I1197" i="9"/>
  <c r="H1197" i="9"/>
  <c r="G1197" i="9"/>
  <c r="I1196" i="9"/>
  <c r="H1196" i="9"/>
  <c r="G1196" i="9"/>
  <c r="I1195" i="9"/>
  <c r="H1195" i="9"/>
  <c r="G1195" i="9"/>
  <c r="I1194" i="9"/>
  <c r="H1194" i="9"/>
  <c r="G1194" i="9"/>
  <c r="I1193" i="9"/>
  <c r="H1193" i="9"/>
  <c r="G1193" i="9"/>
  <c r="I1192" i="9"/>
  <c r="H1192" i="9"/>
  <c r="G1192" i="9"/>
  <c r="I1191" i="9"/>
  <c r="H1191" i="9"/>
  <c r="G1191" i="9"/>
  <c r="I1190" i="9"/>
  <c r="H1190" i="9"/>
  <c r="G1190" i="9"/>
  <c r="I1189" i="9"/>
  <c r="H1189" i="9"/>
  <c r="G1189" i="9"/>
  <c r="I1188" i="9"/>
  <c r="H1188" i="9"/>
  <c r="G1188" i="9"/>
  <c r="I1187" i="9"/>
  <c r="H1187" i="9"/>
  <c r="G1187" i="9"/>
  <c r="I1186" i="9"/>
  <c r="H1186" i="9"/>
  <c r="G1186" i="9"/>
  <c r="I1185" i="9"/>
  <c r="H1185" i="9"/>
  <c r="G1185" i="9"/>
  <c r="I1184" i="9"/>
  <c r="H1184" i="9"/>
  <c r="G1184" i="9"/>
  <c r="I1183" i="9"/>
  <c r="H1183" i="9"/>
  <c r="G1183" i="9"/>
  <c r="I1182" i="9"/>
  <c r="H1182" i="9"/>
  <c r="G1182" i="9"/>
  <c r="I1181" i="9"/>
  <c r="H1181" i="9"/>
  <c r="G1181" i="9"/>
  <c r="I1180" i="9"/>
  <c r="H1180" i="9"/>
  <c r="G1180" i="9"/>
  <c r="I1179" i="9"/>
  <c r="H1179" i="9"/>
  <c r="G1179" i="9"/>
  <c r="I1178" i="9"/>
  <c r="H1178" i="9"/>
  <c r="G1178" i="9"/>
  <c r="I1177" i="9"/>
  <c r="H1177" i="9"/>
  <c r="G1177" i="9"/>
  <c r="I1176" i="9"/>
  <c r="H1176" i="9"/>
  <c r="G1176" i="9"/>
  <c r="I1175" i="9"/>
  <c r="H1175" i="9"/>
  <c r="G1175" i="9"/>
  <c r="I1174" i="9"/>
  <c r="H1174" i="9"/>
  <c r="G1174" i="9"/>
  <c r="I1173" i="9"/>
  <c r="H1173" i="9"/>
  <c r="G1173" i="9"/>
  <c r="I1172" i="9"/>
  <c r="H1172" i="9"/>
  <c r="G1172" i="9"/>
  <c r="I1171" i="9"/>
  <c r="H1171" i="9"/>
  <c r="G1171" i="9"/>
  <c r="I1170" i="9"/>
  <c r="H1170" i="9"/>
  <c r="G1170" i="9"/>
  <c r="I1169" i="9"/>
  <c r="H1169" i="9"/>
  <c r="G1169" i="9"/>
  <c r="I1168" i="9"/>
  <c r="H1168" i="9"/>
  <c r="G1168" i="9"/>
  <c r="I1167" i="9"/>
  <c r="H1167" i="9"/>
  <c r="G1167" i="9"/>
  <c r="I1166" i="9"/>
  <c r="H1166" i="9"/>
  <c r="G1166" i="9"/>
  <c r="I1165" i="9"/>
  <c r="H1165" i="9"/>
  <c r="G1165" i="9"/>
  <c r="I1164" i="9"/>
  <c r="H1164" i="9"/>
  <c r="G1164" i="9"/>
  <c r="I1163" i="9"/>
  <c r="H1163" i="9"/>
  <c r="G1163" i="9"/>
  <c r="I1162" i="9"/>
  <c r="H1162" i="9"/>
  <c r="G1162" i="9"/>
  <c r="I1161" i="9"/>
  <c r="H1161" i="9"/>
  <c r="G1161" i="9"/>
  <c r="I1160" i="9"/>
  <c r="H1160" i="9"/>
  <c r="G1160" i="9"/>
  <c r="I1159" i="9"/>
  <c r="H1159" i="9"/>
  <c r="G1159" i="9"/>
  <c r="I1158" i="9"/>
  <c r="H1158" i="9"/>
  <c r="G1158" i="9"/>
  <c r="I1157" i="9"/>
  <c r="H1157" i="9"/>
  <c r="G1157" i="9"/>
  <c r="I1156" i="9"/>
  <c r="H1156" i="9"/>
  <c r="G1156" i="9"/>
  <c r="I1155" i="9"/>
  <c r="H1155" i="9"/>
  <c r="G1155" i="9"/>
  <c r="I1154" i="9"/>
  <c r="H1154" i="9"/>
  <c r="G1154" i="9"/>
  <c r="I1153" i="9"/>
  <c r="H1153" i="9"/>
  <c r="G1153" i="9"/>
  <c r="I1152" i="9"/>
  <c r="H1152" i="9"/>
  <c r="G1152" i="9"/>
  <c r="I1151" i="9"/>
  <c r="H1151" i="9"/>
  <c r="G1151" i="9"/>
  <c r="I1150" i="9"/>
  <c r="H1150" i="9"/>
  <c r="G1150" i="9"/>
  <c r="I1149" i="9"/>
  <c r="H1149" i="9"/>
  <c r="G1149" i="9"/>
  <c r="I1148" i="9"/>
  <c r="H1148" i="9"/>
  <c r="G1148" i="9"/>
  <c r="I1147" i="9"/>
  <c r="H1147" i="9"/>
  <c r="G1147" i="9"/>
  <c r="I1146" i="9"/>
  <c r="H1146" i="9"/>
  <c r="G1146" i="9"/>
  <c r="I1145" i="9"/>
  <c r="H1145" i="9"/>
  <c r="G1145" i="9"/>
  <c r="I1144" i="9"/>
  <c r="H1144" i="9"/>
  <c r="G1144" i="9"/>
  <c r="I1143" i="9"/>
  <c r="H1143" i="9"/>
  <c r="G1143" i="9"/>
  <c r="I1142" i="9"/>
  <c r="H1142" i="9"/>
  <c r="G1142" i="9"/>
  <c r="I1141" i="9"/>
  <c r="H1141" i="9"/>
  <c r="G1141" i="9"/>
  <c r="I1140" i="9"/>
  <c r="H1140" i="9"/>
  <c r="G1140" i="9"/>
  <c r="I1139" i="9"/>
  <c r="H1139" i="9"/>
  <c r="G1139" i="9"/>
  <c r="I1138" i="9"/>
  <c r="H1138" i="9"/>
  <c r="G1138" i="9"/>
  <c r="I1137" i="9"/>
  <c r="H1137" i="9"/>
  <c r="G1137" i="9"/>
  <c r="I1136" i="9"/>
  <c r="H1136" i="9"/>
  <c r="G1136" i="9"/>
  <c r="I1135" i="9"/>
  <c r="H1135" i="9"/>
  <c r="G1135" i="9"/>
  <c r="I1134" i="9"/>
  <c r="H1134" i="9"/>
  <c r="G1134" i="9"/>
  <c r="I1133" i="9"/>
  <c r="H1133" i="9"/>
  <c r="G1133" i="9"/>
  <c r="I1132" i="9"/>
  <c r="H1132" i="9"/>
  <c r="G1132" i="9"/>
  <c r="I1131" i="9"/>
  <c r="H1131" i="9"/>
  <c r="G1131" i="9"/>
  <c r="I1130" i="9"/>
  <c r="H1130" i="9"/>
  <c r="G1130" i="9"/>
  <c r="I1129" i="9"/>
  <c r="H1129" i="9"/>
  <c r="G1129" i="9"/>
  <c r="I1128" i="9"/>
  <c r="H1128" i="9"/>
  <c r="G1128" i="9"/>
  <c r="I1127" i="9"/>
  <c r="H1127" i="9"/>
  <c r="G1127" i="9"/>
  <c r="I1126" i="9"/>
  <c r="H1126" i="9"/>
  <c r="G1126" i="9"/>
  <c r="I1125" i="9"/>
  <c r="H1125" i="9"/>
  <c r="G1125" i="9"/>
  <c r="I1124" i="9"/>
  <c r="H1124" i="9"/>
  <c r="G1124" i="9"/>
  <c r="I1123" i="9"/>
  <c r="H1123" i="9"/>
  <c r="G1123" i="9"/>
  <c r="I1122" i="9"/>
  <c r="H1122" i="9"/>
  <c r="G1122" i="9"/>
  <c r="I1121" i="9"/>
  <c r="H1121" i="9"/>
  <c r="G1121" i="9"/>
  <c r="I1120" i="9"/>
  <c r="H1120" i="9"/>
  <c r="G1120" i="9"/>
  <c r="I1119" i="9"/>
  <c r="H1119" i="9"/>
  <c r="G1119" i="9"/>
  <c r="I1118" i="9"/>
  <c r="H1118" i="9"/>
  <c r="G1118" i="9"/>
  <c r="I1117" i="9"/>
  <c r="H1117" i="9"/>
  <c r="G1117" i="9"/>
  <c r="I1116" i="9"/>
  <c r="H1116" i="9"/>
  <c r="G1116" i="9"/>
  <c r="I1115" i="9"/>
  <c r="H1115" i="9"/>
  <c r="G1115" i="9"/>
  <c r="I1114" i="9"/>
  <c r="H1114" i="9"/>
  <c r="G1114" i="9"/>
  <c r="I1113" i="9"/>
  <c r="H1113" i="9"/>
  <c r="G1113" i="9"/>
  <c r="I1112" i="9"/>
  <c r="H1112" i="9"/>
  <c r="G1112" i="9"/>
  <c r="I1111" i="9"/>
  <c r="H1111" i="9"/>
  <c r="G1111" i="9"/>
  <c r="I1110" i="9"/>
  <c r="H1110" i="9"/>
  <c r="G1110" i="9"/>
  <c r="I1109" i="9"/>
  <c r="H1109" i="9"/>
  <c r="G1109" i="9"/>
  <c r="I1108" i="9"/>
  <c r="H1108" i="9"/>
  <c r="G1108" i="9"/>
  <c r="I1107" i="9"/>
  <c r="H1107" i="9"/>
  <c r="G1107" i="9"/>
  <c r="I1106" i="9"/>
  <c r="H1106" i="9"/>
  <c r="G1106" i="9"/>
  <c r="I1105" i="9"/>
  <c r="H1105" i="9"/>
  <c r="G1105" i="9"/>
  <c r="I1104" i="9"/>
  <c r="H1104" i="9"/>
  <c r="G1104" i="9"/>
  <c r="I1103" i="9"/>
  <c r="H1103" i="9"/>
  <c r="G1103" i="9"/>
  <c r="I1102" i="9"/>
  <c r="H1102" i="9"/>
  <c r="G1102" i="9"/>
  <c r="I1101" i="9"/>
  <c r="H1101" i="9"/>
  <c r="G1101" i="9"/>
  <c r="I1100" i="9"/>
  <c r="H1100" i="9"/>
  <c r="G1100" i="9"/>
  <c r="I1099" i="9"/>
  <c r="H1099" i="9"/>
  <c r="G1099" i="9"/>
  <c r="I1098" i="9"/>
  <c r="H1098" i="9"/>
  <c r="G1098" i="9"/>
  <c r="I1097" i="9"/>
  <c r="H1097" i="9"/>
  <c r="G1097" i="9"/>
  <c r="I1096" i="9"/>
  <c r="H1096" i="9"/>
  <c r="G1096" i="9"/>
  <c r="I1095" i="9"/>
  <c r="H1095" i="9"/>
  <c r="G1095" i="9"/>
  <c r="I1094" i="9"/>
  <c r="H1094" i="9"/>
  <c r="G1094" i="9"/>
  <c r="I1093" i="9"/>
  <c r="H1093" i="9"/>
  <c r="G1093" i="9"/>
  <c r="I1092" i="9"/>
  <c r="H1092" i="9"/>
  <c r="G1092" i="9"/>
  <c r="I1091" i="9"/>
  <c r="H1091" i="9"/>
  <c r="G1091" i="9"/>
  <c r="I1090" i="9"/>
  <c r="H1090" i="9"/>
  <c r="G1090" i="9"/>
  <c r="I1089" i="9"/>
  <c r="H1089" i="9"/>
  <c r="G1089" i="9"/>
  <c r="I1088" i="9"/>
  <c r="H1088" i="9"/>
  <c r="G1088" i="9"/>
  <c r="I1087" i="9"/>
  <c r="H1087" i="9"/>
  <c r="G1087" i="9"/>
  <c r="I1086" i="9"/>
  <c r="H1086" i="9"/>
  <c r="G1086" i="9"/>
  <c r="I1085" i="9"/>
  <c r="H1085" i="9"/>
  <c r="G1085" i="9"/>
  <c r="I1084" i="9"/>
  <c r="H1084" i="9"/>
  <c r="G1084" i="9"/>
  <c r="I1083" i="9"/>
  <c r="H1083" i="9"/>
  <c r="G1083" i="9"/>
  <c r="I1082" i="9"/>
  <c r="H1082" i="9"/>
  <c r="G1082" i="9"/>
  <c r="I1081" i="9"/>
  <c r="H1081" i="9"/>
  <c r="G1081" i="9"/>
  <c r="I1080" i="9"/>
  <c r="H1080" i="9"/>
  <c r="G1080" i="9"/>
  <c r="I1079" i="9"/>
  <c r="H1079" i="9"/>
  <c r="G1079" i="9"/>
  <c r="I1078" i="9"/>
  <c r="H1078" i="9"/>
  <c r="G1078" i="9"/>
  <c r="I1077" i="9"/>
  <c r="H1077" i="9"/>
  <c r="G1077" i="9"/>
  <c r="I1076" i="9"/>
  <c r="H1076" i="9"/>
  <c r="G1076" i="9"/>
  <c r="I1075" i="9"/>
  <c r="H1075" i="9"/>
  <c r="G1075" i="9"/>
  <c r="I1074" i="9"/>
  <c r="H1074" i="9"/>
  <c r="G1074" i="9"/>
  <c r="I1073" i="9"/>
  <c r="H1073" i="9"/>
  <c r="G1073" i="9"/>
  <c r="I1072" i="9"/>
  <c r="H1072" i="9"/>
  <c r="G1072" i="9"/>
  <c r="I1071" i="9"/>
  <c r="H1071" i="9"/>
  <c r="G1071" i="9"/>
  <c r="I1070" i="9"/>
  <c r="H1070" i="9"/>
  <c r="G1070" i="9"/>
  <c r="I1069" i="9"/>
  <c r="H1069" i="9"/>
  <c r="G1069" i="9"/>
  <c r="I1068" i="9"/>
  <c r="H1068" i="9"/>
  <c r="G1068" i="9"/>
  <c r="I1067" i="9"/>
  <c r="H1067" i="9"/>
  <c r="G1067" i="9"/>
  <c r="I1066" i="9"/>
  <c r="H1066" i="9"/>
  <c r="G1066" i="9"/>
  <c r="I1065" i="9"/>
  <c r="H1065" i="9"/>
  <c r="G1065" i="9"/>
  <c r="I1064" i="9"/>
  <c r="H1064" i="9"/>
  <c r="G1064" i="9"/>
  <c r="I1063" i="9"/>
  <c r="H1063" i="9"/>
  <c r="G1063" i="9"/>
  <c r="I1062" i="9"/>
  <c r="H1062" i="9"/>
  <c r="G1062" i="9"/>
  <c r="I1061" i="9"/>
  <c r="H1061" i="9"/>
  <c r="G1061" i="9"/>
  <c r="I1060" i="9"/>
  <c r="H1060" i="9"/>
  <c r="G1060" i="9"/>
  <c r="I1059" i="9"/>
  <c r="H1059" i="9"/>
  <c r="G1059" i="9"/>
  <c r="I1058" i="9"/>
  <c r="H1058" i="9"/>
  <c r="G1058" i="9"/>
  <c r="I1057" i="9"/>
  <c r="H1057" i="9"/>
  <c r="G1057" i="9"/>
  <c r="I1056" i="9"/>
  <c r="H1056" i="9"/>
  <c r="G1056" i="9"/>
  <c r="I1055" i="9"/>
  <c r="H1055" i="9"/>
  <c r="G1055" i="9"/>
  <c r="I1054" i="9"/>
  <c r="H1054" i="9"/>
  <c r="G1054" i="9"/>
  <c r="I1053" i="9"/>
  <c r="H1053" i="9"/>
  <c r="G1053" i="9"/>
  <c r="I1052" i="9"/>
  <c r="H1052" i="9"/>
  <c r="G1052" i="9"/>
  <c r="I1051" i="9"/>
  <c r="H1051" i="9"/>
  <c r="G1051" i="9"/>
  <c r="I1050" i="9"/>
  <c r="H1050" i="9"/>
  <c r="G1050" i="9"/>
  <c r="I1049" i="9"/>
  <c r="H1049" i="9"/>
  <c r="G1049" i="9"/>
  <c r="I1048" i="9"/>
  <c r="H1048" i="9"/>
  <c r="G1048" i="9"/>
  <c r="I1047" i="9"/>
  <c r="H1047" i="9"/>
  <c r="G1047" i="9"/>
  <c r="I1046" i="9"/>
  <c r="H1046" i="9"/>
  <c r="G1046" i="9"/>
  <c r="I1045" i="9"/>
  <c r="H1045" i="9"/>
  <c r="G1045" i="9"/>
  <c r="I1044" i="9"/>
  <c r="H1044" i="9"/>
  <c r="G1044" i="9"/>
  <c r="I1043" i="9"/>
  <c r="H1043" i="9"/>
  <c r="G1043" i="9"/>
  <c r="I1042" i="9"/>
  <c r="H1042" i="9"/>
  <c r="G1042" i="9"/>
  <c r="I1041" i="9"/>
  <c r="H1041" i="9"/>
  <c r="G1041" i="9"/>
  <c r="I1040" i="9"/>
  <c r="H1040" i="9"/>
  <c r="G1040" i="9"/>
  <c r="I1039" i="9"/>
  <c r="H1039" i="9"/>
  <c r="G1039" i="9"/>
  <c r="I1038" i="9"/>
  <c r="H1038" i="9"/>
  <c r="G1038" i="9"/>
  <c r="I1037" i="9"/>
  <c r="H1037" i="9"/>
  <c r="G1037" i="9"/>
  <c r="I1036" i="9"/>
  <c r="H1036" i="9"/>
  <c r="G1036" i="9"/>
  <c r="I1035" i="9"/>
  <c r="H1035" i="9"/>
  <c r="G1035" i="9"/>
  <c r="I1034" i="9"/>
  <c r="H1034" i="9"/>
  <c r="G1034" i="9"/>
  <c r="I1033" i="9"/>
  <c r="H1033" i="9"/>
  <c r="G1033" i="9"/>
  <c r="I1032" i="9"/>
  <c r="H1032" i="9"/>
  <c r="G1032" i="9"/>
  <c r="I1031" i="9"/>
  <c r="H1031" i="9"/>
  <c r="G1031" i="9"/>
  <c r="I1030" i="9"/>
  <c r="H1030" i="9"/>
  <c r="G1030" i="9"/>
  <c r="I1029" i="9"/>
  <c r="H1029" i="9"/>
  <c r="G1029" i="9"/>
  <c r="I1028" i="9"/>
  <c r="H1028" i="9"/>
  <c r="G1028" i="9"/>
  <c r="I1027" i="9"/>
  <c r="H1027" i="9"/>
  <c r="G1027" i="9"/>
  <c r="I1026" i="9"/>
  <c r="H1026" i="9"/>
  <c r="G1026" i="9"/>
  <c r="I1025" i="9"/>
  <c r="H1025" i="9"/>
  <c r="G1025" i="9"/>
  <c r="I1024" i="9"/>
  <c r="H1024" i="9"/>
  <c r="G1024" i="9"/>
  <c r="I1023" i="9"/>
  <c r="H1023" i="9"/>
  <c r="G1023" i="9"/>
  <c r="I1022" i="9"/>
  <c r="H1022" i="9"/>
  <c r="G1022" i="9"/>
  <c r="I1021" i="9"/>
  <c r="H1021" i="9"/>
  <c r="G1021" i="9"/>
  <c r="I1020" i="9"/>
  <c r="H1020" i="9"/>
  <c r="G1020" i="9"/>
  <c r="I1019" i="9"/>
  <c r="H1019" i="9"/>
  <c r="G1019" i="9"/>
  <c r="I1018" i="9"/>
  <c r="H1018" i="9"/>
  <c r="G1018" i="9"/>
  <c r="I1017" i="9"/>
  <c r="H1017" i="9"/>
  <c r="G1017" i="9"/>
  <c r="I1016" i="9"/>
  <c r="H1016" i="9"/>
  <c r="G1016" i="9"/>
  <c r="I1015" i="9"/>
  <c r="H1015" i="9"/>
  <c r="G1015" i="9"/>
  <c r="I1014" i="9"/>
  <c r="H1014" i="9"/>
  <c r="G1014" i="9"/>
  <c r="I1013" i="9"/>
  <c r="H1013" i="9"/>
  <c r="G1013" i="9"/>
  <c r="I1012" i="9"/>
  <c r="H1012" i="9"/>
  <c r="G1012" i="9"/>
  <c r="I1011" i="9"/>
  <c r="H1011" i="9"/>
  <c r="G1011" i="9"/>
  <c r="I1010" i="9"/>
  <c r="H1010" i="9"/>
  <c r="G1010" i="9"/>
  <c r="I1009" i="9"/>
  <c r="H1009" i="9"/>
  <c r="G1009" i="9"/>
  <c r="I1008" i="9"/>
  <c r="H1008" i="9"/>
  <c r="G1008" i="9"/>
  <c r="I1007" i="9"/>
  <c r="H1007" i="9"/>
  <c r="G1007" i="9"/>
  <c r="I1006" i="9"/>
  <c r="H1006" i="9"/>
  <c r="G1006" i="9"/>
  <c r="I1005" i="9"/>
  <c r="H1005" i="9"/>
  <c r="G1005" i="9"/>
  <c r="I1004" i="9"/>
  <c r="H1004" i="9"/>
  <c r="G1004" i="9"/>
  <c r="I1003" i="9"/>
  <c r="H1003" i="9"/>
  <c r="G1003" i="9"/>
  <c r="I1002" i="9"/>
  <c r="H1002" i="9"/>
  <c r="G1002" i="9"/>
  <c r="I1001" i="9"/>
  <c r="H1001" i="9"/>
  <c r="G1001" i="9"/>
  <c r="I1000" i="9"/>
  <c r="H1000" i="9"/>
  <c r="G1000" i="9"/>
  <c r="I999" i="9"/>
  <c r="H999" i="9"/>
  <c r="G999" i="9"/>
  <c r="I998" i="9"/>
  <c r="H998" i="9"/>
  <c r="G998" i="9"/>
  <c r="I997" i="9"/>
  <c r="H997" i="9"/>
  <c r="G997" i="9"/>
  <c r="I996" i="9"/>
  <c r="H996" i="9"/>
  <c r="G996" i="9"/>
  <c r="I995" i="9"/>
  <c r="H995" i="9"/>
  <c r="G995" i="9"/>
  <c r="I994" i="9"/>
  <c r="H994" i="9"/>
  <c r="G994" i="9"/>
  <c r="I993" i="9"/>
  <c r="H993" i="9"/>
  <c r="G993" i="9"/>
  <c r="I992" i="9"/>
  <c r="H992" i="9"/>
  <c r="G992" i="9"/>
  <c r="I991" i="9"/>
  <c r="H991" i="9"/>
  <c r="G991" i="9"/>
  <c r="I990" i="9"/>
  <c r="H990" i="9"/>
  <c r="G990" i="9"/>
  <c r="I989" i="9"/>
  <c r="H989" i="9"/>
  <c r="G989" i="9"/>
  <c r="I988" i="9"/>
  <c r="H988" i="9"/>
  <c r="G988" i="9"/>
  <c r="I987" i="9"/>
  <c r="H987" i="9"/>
  <c r="G987" i="9"/>
  <c r="I986" i="9"/>
  <c r="H986" i="9"/>
  <c r="G986" i="9"/>
  <c r="I985" i="9"/>
  <c r="H985" i="9"/>
  <c r="G985" i="9"/>
  <c r="I984" i="9"/>
  <c r="H984" i="9"/>
  <c r="G984" i="9"/>
  <c r="I983" i="9"/>
  <c r="H983" i="9"/>
  <c r="G983" i="9"/>
  <c r="I982" i="9"/>
  <c r="H982" i="9"/>
  <c r="G982" i="9"/>
  <c r="I981" i="9"/>
  <c r="H981" i="9"/>
  <c r="G981" i="9"/>
  <c r="I980" i="9"/>
  <c r="H980" i="9"/>
  <c r="G980" i="9"/>
  <c r="I979" i="9"/>
  <c r="H979" i="9"/>
  <c r="G979" i="9"/>
  <c r="I978" i="9"/>
  <c r="H978" i="9"/>
  <c r="G978" i="9"/>
  <c r="I977" i="9"/>
  <c r="H977" i="9"/>
  <c r="G977" i="9"/>
  <c r="I976" i="9"/>
  <c r="H976" i="9"/>
  <c r="G976" i="9"/>
  <c r="I975" i="9"/>
  <c r="H975" i="9"/>
  <c r="G975" i="9"/>
  <c r="I974" i="9"/>
  <c r="H974" i="9"/>
  <c r="G974" i="9"/>
  <c r="I973" i="9"/>
  <c r="H973" i="9"/>
  <c r="G973" i="9"/>
  <c r="I972" i="9"/>
  <c r="H972" i="9"/>
  <c r="G972" i="9"/>
  <c r="I971" i="9"/>
  <c r="H971" i="9"/>
  <c r="G971" i="9"/>
  <c r="I970" i="9"/>
  <c r="H970" i="9"/>
  <c r="G970" i="9"/>
  <c r="I969" i="9"/>
  <c r="H969" i="9"/>
  <c r="G969" i="9"/>
  <c r="I968" i="9"/>
  <c r="H968" i="9"/>
  <c r="G968" i="9"/>
  <c r="I967" i="9"/>
  <c r="H967" i="9"/>
  <c r="G967" i="9"/>
  <c r="I966" i="9"/>
  <c r="H966" i="9"/>
  <c r="G966" i="9"/>
  <c r="I965" i="9"/>
  <c r="H965" i="9"/>
  <c r="G965" i="9"/>
  <c r="I964" i="9"/>
  <c r="H964" i="9"/>
  <c r="G964" i="9"/>
  <c r="I963" i="9"/>
  <c r="H963" i="9"/>
  <c r="G963" i="9"/>
  <c r="I962" i="9"/>
  <c r="H962" i="9"/>
  <c r="G962" i="9"/>
  <c r="I961" i="9"/>
  <c r="H961" i="9"/>
  <c r="G961" i="9"/>
  <c r="I960" i="9"/>
  <c r="H960" i="9"/>
  <c r="G960" i="9"/>
  <c r="I959" i="9"/>
  <c r="H959" i="9"/>
  <c r="G959" i="9"/>
  <c r="I958" i="9"/>
  <c r="H958" i="9"/>
  <c r="G958" i="9"/>
  <c r="I957" i="9"/>
  <c r="H957" i="9"/>
  <c r="G957" i="9"/>
  <c r="I956" i="9"/>
  <c r="H956" i="9"/>
  <c r="G956" i="9"/>
  <c r="I955" i="9"/>
  <c r="H955" i="9"/>
  <c r="G955" i="9"/>
  <c r="I954" i="9"/>
  <c r="H954" i="9"/>
  <c r="G954" i="9"/>
  <c r="I953" i="9"/>
  <c r="H953" i="9"/>
  <c r="G953" i="9"/>
  <c r="I952" i="9"/>
  <c r="H952" i="9"/>
  <c r="G952" i="9"/>
  <c r="I951" i="9"/>
  <c r="H951" i="9"/>
  <c r="G951" i="9"/>
  <c r="I950" i="9"/>
  <c r="H950" i="9"/>
  <c r="G950" i="9"/>
  <c r="I949" i="9"/>
  <c r="H949" i="9"/>
  <c r="G949" i="9"/>
  <c r="I948" i="9"/>
  <c r="H948" i="9"/>
  <c r="G948" i="9"/>
  <c r="I947" i="9"/>
  <c r="H947" i="9"/>
  <c r="G947" i="9"/>
  <c r="I946" i="9"/>
  <c r="H946" i="9"/>
  <c r="G946" i="9"/>
  <c r="I945" i="9"/>
  <c r="H945" i="9"/>
  <c r="G945" i="9"/>
  <c r="I944" i="9"/>
  <c r="H944" i="9"/>
  <c r="G944" i="9"/>
  <c r="I943" i="9"/>
  <c r="H943" i="9"/>
  <c r="G943" i="9"/>
  <c r="I942" i="9"/>
  <c r="H942" i="9"/>
  <c r="G942" i="9"/>
  <c r="I941" i="9"/>
  <c r="H941" i="9"/>
  <c r="G941" i="9"/>
  <c r="I940" i="9"/>
  <c r="H940" i="9"/>
  <c r="G940" i="9"/>
  <c r="I939" i="9"/>
  <c r="H939" i="9"/>
  <c r="G939" i="9"/>
  <c r="I938" i="9"/>
  <c r="H938" i="9"/>
  <c r="G938" i="9"/>
  <c r="I937" i="9"/>
  <c r="H937" i="9"/>
  <c r="G937" i="9"/>
  <c r="I936" i="9"/>
  <c r="H936" i="9"/>
  <c r="G936" i="9"/>
  <c r="I935" i="9"/>
  <c r="H935" i="9"/>
  <c r="G935" i="9"/>
  <c r="I934" i="9"/>
  <c r="H934" i="9"/>
  <c r="G934" i="9"/>
  <c r="I933" i="9"/>
  <c r="H933" i="9"/>
  <c r="G933" i="9"/>
  <c r="I932" i="9"/>
  <c r="H932" i="9"/>
  <c r="G932" i="9"/>
  <c r="I931" i="9"/>
  <c r="H931" i="9"/>
  <c r="G931" i="9"/>
  <c r="I930" i="9"/>
  <c r="H930" i="9"/>
  <c r="G930" i="9"/>
  <c r="I929" i="9"/>
  <c r="H929" i="9"/>
  <c r="G929" i="9"/>
  <c r="I928" i="9"/>
  <c r="H928" i="9"/>
  <c r="G928" i="9"/>
  <c r="I927" i="9"/>
  <c r="H927" i="9"/>
  <c r="G927" i="9"/>
  <c r="I926" i="9"/>
  <c r="H926" i="9"/>
  <c r="G926" i="9"/>
  <c r="I925" i="9"/>
  <c r="H925" i="9"/>
  <c r="G925" i="9"/>
  <c r="I924" i="9"/>
  <c r="H924" i="9"/>
  <c r="G924" i="9"/>
  <c r="I923" i="9"/>
  <c r="H923" i="9"/>
  <c r="G923" i="9"/>
  <c r="I922" i="9"/>
  <c r="H922" i="9"/>
  <c r="G922" i="9"/>
  <c r="I921" i="9"/>
  <c r="H921" i="9"/>
  <c r="G921" i="9"/>
  <c r="I920" i="9"/>
  <c r="H920" i="9"/>
  <c r="G920" i="9"/>
  <c r="I919" i="9"/>
  <c r="H919" i="9"/>
  <c r="G919" i="9"/>
  <c r="I918" i="9"/>
  <c r="H918" i="9"/>
  <c r="G918" i="9"/>
  <c r="I917" i="9"/>
  <c r="H917" i="9"/>
  <c r="G917" i="9"/>
  <c r="I916" i="9"/>
  <c r="H916" i="9"/>
  <c r="G916" i="9"/>
  <c r="I915" i="9"/>
  <c r="H915" i="9"/>
  <c r="G915" i="9"/>
  <c r="I914" i="9"/>
  <c r="H914" i="9"/>
  <c r="G914" i="9"/>
  <c r="I913" i="9"/>
  <c r="H913" i="9"/>
  <c r="G913" i="9"/>
  <c r="I912" i="9"/>
  <c r="H912" i="9"/>
  <c r="G912" i="9"/>
  <c r="I911" i="9"/>
  <c r="H911" i="9"/>
  <c r="G911" i="9"/>
  <c r="I910" i="9"/>
  <c r="H910" i="9"/>
  <c r="G910" i="9"/>
  <c r="I909" i="9"/>
  <c r="H909" i="9"/>
  <c r="G909" i="9"/>
  <c r="I908" i="9"/>
  <c r="H908" i="9"/>
  <c r="G908" i="9"/>
  <c r="I907" i="9"/>
  <c r="H907" i="9"/>
  <c r="G907" i="9"/>
  <c r="I906" i="9"/>
  <c r="H906" i="9"/>
  <c r="G906" i="9"/>
  <c r="I905" i="9"/>
  <c r="H905" i="9"/>
  <c r="G905" i="9"/>
  <c r="I904" i="9"/>
  <c r="H904" i="9"/>
  <c r="G904" i="9"/>
  <c r="I903" i="9"/>
  <c r="H903" i="9"/>
  <c r="G903" i="9"/>
  <c r="I902" i="9"/>
  <c r="H902" i="9"/>
  <c r="G902" i="9"/>
  <c r="I901" i="9"/>
  <c r="H901" i="9"/>
  <c r="G901" i="9"/>
  <c r="I900" i="9"/>
  <c r="H900" i="9"/>
  <c r="G900" i="9"/>
  <c r="I899" i="9"/>
  <c r="H899" i="9"/>
  <c r="G899" i="9"/>
  <c r="I898" i="9"/>
  <c r="H898" i="9"/>
  <c r="G898" i="9"/>
  <c r="I897" i="9"/>
  <c r="H897" i="9"/>
  <c r="G897" i="9"/>
  <c r="I896" i="9"/>
  <c r="H896" i="9"/>
  <c r="G896" i="9"/>
  <c r="I895" i="9"/>
  <c r="H895" i="9"/>
  <c r="G895" i="9"/>
  <c r="I894" i="9"/>
  <c r="H894" i="9"/>
  <c r="G894" i="9"/>
  <c r="I893" i="9"/>
  <c r="H893" i="9"/>
  <c r="G893" i="9"/>
  <c r="I892" i="9"/>
  <c r="H892" i="9"/>
  <c r="G892" i="9"/>
  <c r="I891" i="9"/>
  <c r="H891" i="9"/>
  <c r="G891" i="9"/>
  <c r="I890" i="9"/>
  <c r="H890" i="9"/>
  <c r="G890" i="9"/>
  <c r="I889" i="9"/>
  <c r="H889" i="9"/>
  <c r="G889" i="9"/>
  <c r="I888" i="9"/>
  <c r="H888" i="9"/>
  <c r="G888" i="9"/>
  <c r="I887" i="9"/>
  <c r="H887" i="9"/>
  <c r="G887" i="9"/>
  <c r="I886" i="9"/>
  <c r="H886" i="9"/>
  <c r="G886" i="9"/>
  <c r="I885" i="9"/>
  <c r="H885" i="9"/>
  <c r="G885" i="9"/>
  <c r="I884" i="9"/>
  <c r="H884" i="9"/>
  <c r="G884" i="9"/>
  <c r="I883" i="9"/>
  <c r="H883" i="9"/>
  <c r="G883" i="9"/>
  <c r="I882" i="9"/>
  <c r="H882" i="9"/>
  <c r="G882" i="9"/>
  <c r="I881" i="9"/>
  <c r="H881" i="9"/>
  <c r="G881" i="9"/>
  <c r="I880" i="9"/>
  <c r="H880" i="9"/>
  <c r="G880" i="9"/>
  <c r="I879" i="9"/>
  <c r="H879" i="9"/>
  <c r="G879" i="9"/>
  <c r="I878" i="9"/>
  <c r="H878" i="9"/>
  <c r="G878" i="9"/>
  <c r="I877" i="9"/>
  <c r="H877" i="9"/>
  <c r="G877" i="9"/>
  <c r="I876" i="9"/>
  <c r="H876" i="9"/>
  <c r="G876" i="9"/>
  <c r="I875" i="9"/>
  <c r="H875" i="9"/>
  <c r="G875" i="9"/>
  <c r="I874" i="9"/>
  <c r="H874" i="9"/>
  <c r="G874" i="9"/>
  <c r="I873" i="9"/>
  <c r="H873" i="9"/>
  <c r="G873" i="9"/>
  <c r="I872" i="9"/>
  <c r="H872" i="9"/>
  <c r="G872" i="9"/>
  <c r="I871" i="9"/>
  <c r="H871" i="9"/>
  <c r="G871" i="9"/>
  <c r="I870" i="9"/>
  <c r="H870" i="9"/>
  <c r="G870" i="9"/>
  <c r="I869" i="9"/>
  <c r="H869" i="9"/>
  <c r="G869" i="9"/>
  <c r="I868" i="9"/>
  <c r="H868" i="9"/>
  <c r="G868" i="9"/>
  <c r="I867" i="9"/>
  <c r="H867" i="9"/>
  <c r="G867" i="9"/>
  <c r="I866" i="9"/>
  <c r="H866" i="9"/>
  <c r="G866" i="9"/>
  <c r="I865" i="9"/>
  <c r="H865" i="9"/>
  <c r="G865" i="9"/>
  <c r="I864" i="9"/>
  <c r="H864" i="9"/>
  <c r="G864" i="9"/>
  <c r="I863" i="9"/>
  <c r="H863" i="9"/>
  <c r="G863" i="9"/>
  <c r="I862" i="9"/>
  <c r="H862" i="9"/>
  <c r="G862" i="9"/>
  <c r="I861" i="9"/>
  <c r="H861" i="9"/>
  <c r="G861" i="9"/>
  <c r="I860" i="9"/>
  <c r="H860" i="9"/>
  <c r="G860" i="9"/>
  <c r="I859" i="9"/>
  <c r="H859" i="9"/>
  <c r="G859" i="9"/>
  <c r="I858" i="9"/>
  <c r="H858" i="9"/>
  <c r="G858" i="9"/>
  <c r="I857" i="9"/>
  <c r="H857" i="9"/>
  <c r="G857" i="9"/>
  <c r="I856" i="9"/>
  <c r="H856" i="9"/>
  <c r="G856" i="9"/>
  <c r="I855" i="9"/>
  <c r="H855" i="9"/>
  <c r="G855" i="9"/>
  <c r="I854" i="9"/>
  <c r="H854" i="9"/>
  <c r="G854" i="9"/>
  <c r="I853" i="9"/>
  <c r="H853" i="9"/>
  <c r="G853" i="9"/>
  <c r="I852" i="9"/>
  <c r="H852" i="9"/>
  <c r="G852" i="9"/>
  <c r="I851" i="9"/>
  <c r="H851" i="9"/>
  <c r="G851" i="9"/>
  <c r="I850" i="9"/>
  <c r="H850" i="9"/>
  <c r="G850" i="9"/>
  <c r="I849" i="9"/>
  <c r="H849" i="9"/>
  <c r="G849" i="9"/>
  <c r="I848" i="9"/>
  <c r="H848" i="9"/>
  <c r="G848" i="9"/>
  <c r="I847" i="9"/>
  <c r="H847" i="9"/>
  <c r="G847" i="9"/>
  <c r="I846" i="9"/>
  <c r="H846" i="9"/>
  <c r="G846" i="9"/>
  <c r="I845" i="9"/>
  <c r="H845" i="9"/>
  <c r="G845" i="9"/>
  <c r="I844" i="9"/>
  <c r="H844" i="9"/>
  <c r="G844" i="9"/>
  <c r="I843" i="9"/>
  <c r="H843" i="9"/>
  <c r="G843" i="9"/>
  <c r="I842" i="9"/>
  <c r="H842" i="9"/>
  <c r="G842" i="9"/>
  <c r="I841" i="9"/>
  <c r="H841" i="9"/>
  <c r="G841" i="9"/>
  <c r="I840" i="9"/>
  <c r="H840" i="9"/>
  <c r="G840" i="9"/>
  <c r="I839" i="9"/>
  <c r="H839" i="9"/>
  <c r="G839" i="9"/>
  <c r="I838" i="9"/>
  <c r="H838" i="9"/>
  <c r="G838" i="9"/>
  <c r="I837" i="9"/>
  <c r="H837" i="9"/>
  <c r="G837" i="9"/>
  <c r="I836" i="9"/>
  <c r="H836" i="9"/>
  <c r="G836" i="9"/>
  <c r="I835" i="9"/>
  <c r="H835" i="9"/>
  <c r="G835" i="9"/>
  <c r="I834" i="9"/>
  <c r="H834" i="9"/>
  <c r="G834" i="9"/>
  <c r="I833" i="9"/>
  <c r="H833" i="9"/>
  <c r="G833" i="9"/>
  <c r="I832" i="9"/>
  <c r="H832" i="9"/>
  <c r="G832" i="9"/>
  <c r="I831" i="9"/>
  <c r="H831" i="9"/>
  <c r="G831" i="9"/>
  <c r="I830" i="9"/>
  <c r="H830" i="9"/>
  <c r="G830" i="9"/>
  <c r="I829" i="9"/>
  <c r="H829" i="9"/>
  <c r="G829" i="9"/>
  <c r="I828" i="9"/>
  <c r="H828" i="9"/>
  <c r="G828" i="9"/>
  <c r="I827" i="9"/>
  <c r="H827" i="9"/>
  <c r="G827" i="9"/>
  <c r="I826" i="9"/>
  <c r="H826" i="9"/>
  <c r="G826" i="9"/>
  <c r="I825" i="9"/>
  <c r="H825" i="9"/>
  <c r="G825" i="9"/>
  <c r="I824" i="9"/>
  <c r="H824" i="9"/>
  <c r="G824" i="9"/>
  <c r="I823" i="9"/>
  <c r="H823" i="9"/>
  <c r="G823" i="9"/>
  <c r="I822" i="9"/>
  <c r="H822" i="9"/>
  <c r="G822" i="9"/>
  <c r="I821" i="9"/>
  <c r="H821" i="9"/>
  <c r="G821" i="9"/>
  <c r="I820" i="9"/>
  <c r="H820" i="9"/>
  <c r="G820" i="9"/>
  <c r="I819" i="9"/>
  <c r="H819" i="9"/>
  <c r="G819" i="9"/>
  <c r="I818" i="9"/>
  <c r="H818" i="9"/>
  <c r="G818" i="9"/>
  <c r="I817" i="9"/>
  <c r="H817" i="9"/>
  <c r="G817" i="9"/>
  <c r="I816" i="9"/>
  <c r="H816" i="9"/>
  <c r="G816" i="9"/>
  <c r="I815" i="9"/>
  <c r="H815" i="9"/>
  <c r="G815" i="9"/>
  <c r="I814" i="9"/>
  <c r="H814" i="9"/>
  <c r="G814" i="9"/>
  <c r="I813" i="9"/>
  <c r="H813" i="9"/>
  <c r="G813" i="9"/>
  <c r="I812" i="9"/>
  <c r="H812" i="9"/>
  <c r="G812" i="9"/>
  <c r="I811" i="9"/>
  <c r="H811" i="9"/>
  <c r="G811" i="9"/>
  <c r="I810" i="9"/>
  <c r="H810" i="9"/>
  <c r="G810" i="9"/>
  <c r="I809" i="9"/>
  <c r="H809" i="9"/>
  <c r="G809" i="9"/>
  <c r="I808" i="9"/>
  <c r="H808" i="9"/>
  <c r="G808" i="9"/>
  <c r="I807" i="9"/>
  <c r="H807" i="9"/>
  <c r="G807" i="9"/>
  <c r="I806" i="9"/>
  <c r="H806" i="9"/>
  <c r="G806" i="9"/>
  <c r="I805" i="9"/>
  <c r="H805" i="9"/>
  <c r="G805" i="9"/>
  <c r="I804" i="9"/>
  <c r="H804" i="9"/>
  <c r="G804" i="9"/>
  <c r="I803" i="9"/>
  <c r="H803" i="9"/>
  <c r="G803" i="9"/>
  <c r="I802" i="9"/>
  <c r="H802" i="9"/>
  <c r="G802" i="9"/>
  <c r="I801" i="9"/>
  <c r="H801" i="9"/>
  <c r="G801" i="9"/>
  <c r="I800" i="9"/>
  <c r="H800" i="9"/>
  <c r="G800" i="9"/>
  <c r="I799" i="9"/>
  <c r="H799" i="9"/>
  <c r="G799" i="9"/>
  <c r="I798" i="9"/>
  <c r="H798" i="9"/>
  <c r="G798" i="9"/>
  <c r="I797" i="9"/>
  <c r="H797" i="9"/>
  <c r="G797" i="9"/>
  <c r="I796" i="9"/>
  <c r="H796" i="9"/>
  <c r="G796" i="9"/>
  <c r="I795" i="9"/>
  <c r="H795" i="9"/>
  <c r="G795" i="9"/>
  <c r="I794" i="9"/>
  <c r="H794" i="9"/>
  <c r="G794" i="9"/>
  <c r="I793" i="9"/>
  <c r="H793" i="9"/>
  <c r="G793" i="9"/>
  <c r="I792" i="9"/>
  <c r="H792" i="9"/>
  <c r="G792" i="9"/>
  <c r="I791" i="9"/>
  <c r="H791" i="9"/>
  <c r="G791" i="9"/>
  <c r="I790" i="9"/>
  <c r="H790" i="9"/>
  <c r="G790" i="9"/>
  <c r="I789" i="9"/>
  <c r="H789" i="9"/>
  <c r="G789" i="9"/>
  <c r="I788" i="9"/>
  <c r="H788" i="9"/>
  <c r="G788" i="9"/>
  <c r="I787" i="9"/>
  <c r="H787" i="9"/>
  <c r="G787" i="9"/>
  <c r="I786" i="9"/>
  <c r="H786" i="9"/>
  <c r="G786" i="9"/>
  <c r="I785" i="9"/>
  <c r="H785" i="9"/>
  <c r="G785" i="9"/>
  <c r="I784" i="9"/>
  <c r="H784" i="9"/>
  <c r="G784" i="9"/>
  <c r="I783" i="9"/>
  <c r="H783" i="9"/>
  <c r="G783" i="9"/>
  <c r="I782" i="9"/>
  <c r="H782" i="9"/>
  <c r="G782" i="9"/>
  <c r="I781" i="9"/>
  <c r="H781" i="9"/>
  <c r="G781" i="9"/>
  <c r="I780" i="9"/>
  <c r="H780" i="9"/>
  <c r="G780" i="9"/>
  <c r="I779" i="9"/>
  <c r="H779" i="9"/>
  <c r="G779" i="9"/>
  <c r="I778" i="9"/>
  <c r="H778" i="9"/>
  <c r="G778" i="9"/>
  <c r="I777" i="9"/>
  <c r="H777" i="9"/>
  <c r="G777" i="9"/>
  <c r="I776" i="9"/>
  <c r="H776" i="9"/>
  <c r="G776" i="9"/>
  <c r="I775" i="9"/>
  <c r="H775" i="9"/>
  <c r="G775" i="9"/>
  <c r="I774" i="9"/>
  <c r="H774" i="9"/>
  <c r="G774" i="9"/>
  <c r="I773" i="9"/>
  <c r="H773" i="9"/>
  <c r="G773" i="9"/>
  <c r="I772" i="9"/>
  <c r="H772" i="9"/>
  <c r="G772" i="9"/>
  <c r="I771" i="9"/>
  <c r="H771" i="9"/>
  <c r="G771" i="9"/>
  <c r="I770" i="9"/>
  <c r="H770" i="9"/>
  <c r="G770" i="9"/>
  <c r="I769" i="9"/>
  <c r="H769" i="9"/>
  <c r="G769" i="9"/>
  <c r="I768" i="9"/>
  <c r="H768" i="9"/>
  <c r="G768" i="9"/>
  <c r="I767" i="9"/>
  <c r="H767" i="9"/>
  <c r="G767" i="9"/>
  <c r="I766" i="9"/>
  <c r="H766" i="9"/>
  <c r="G766" i="9"/>
  <c r="I765" i="9"/>
  <c r="H765" i="9"/>
  <c r="G765" i="9"/>
  <c r="I764" i="9"/>
  <c r="H764" i="9"/>
  <c r="G764" i="9"/>
  <c r="I763" i="9"/>
  <c r="H763" i="9"/>
  <c r="G763" i="9"/>
  <c r="I762" i="9"/>
  <c r="H762" i="9"/>
  <c r="G762" i="9"/>
  <c r="I761" i="9"/>
  <c r="H761" i="9"/>
  <c r="G761" i="9"/>
  <c r="I760" i="9"/>
  <c r="H760" i="9"/>
  <c r="G760" i="9"/>
  <c r="I759" i="9"/>
  <c r="H759" i="9"/>
  <c r="G759" i="9"/>
  <c r="I758" i="9"/>
  <c r="H758" i="9"/>
  <c r="G758" i="9"/>
  <c r="I757" i="9"/>
  <c r="H757" i="9"/>
  <c r="G757" i="9"/>
  <c r="I756" i="9"/>
  <c r="H756" i="9"/>
  <c r="G756" i="9"/>
  <c r="I755" i="9"/>
  <c r="H755" i="9"/>
  <c r="G755" i="9"/>
  <c r="I754" i="9"/>
  <c r="H754" i="9"/>
  <c r="G754" i="9"/>
  <c r="I753" i="9"/>
  <c r="H753" i="9"/>
  <c r="G753" i="9"/>
  <c r="I752" i="9"/>
  <c r="H752" i="9"/>
  <c r="G752" i="9"/>
  <c r="I751" i="9"/>
  <c r="H751" i="9"/>
  <c r="G751" i="9"/>
  <c r="I750" i="9"/>
  <c r="H750" i="9"/>
  <c r="G750" i="9"/>
  <c r="I749" i="9"/>
  <c r="H749" i="9"/>
  <c r="G749" i="9"/>
  <c r="I748" i="9"/>
  <c r="H748" i="9"/>
  <c r="G748" i="9"/>
  <c r="I747" i="9"/>
  <c r="H747" i="9"/>
  <c r="G747" i="9"/>
  <c r="I746" i="9"/>
  <c r="H746" i="9"/>
  <c r="G746" i="9"/>
  <c r="I745" i="9"/>
  <c r="H745" i="9"/>
  <c r="G745" i="9"/>
  <c r="I744" i="9"/>
  <c r="H744" i="9"/>
  <c r="G744" i="9"/>
  <c r="I743" i="9"/>
  <c r="H743" i="9"/>
  <c r="G743" i="9"/>
  <c r="I742" i="9"/>
  <c r="H742" i="9"/>
  <c r="G742" i="9"/>
  <c r="I741" i="9"/>
  <c r="H741" i="9"/>
  <c r="G741" i="9"/>
  <c r="I740" i="9"/>
  <c r="H740" i="9"/>
  <c r="G740" i="9"/>
  <c r="I739" i="9"/>
  <c r="H739" i="9"/>
  <c r="G739" i="9"/>
  <c r="I738" i="9"/>
  <c r="H738" i="9"/>
  <c r="G738" i="9"/>
  <c r="I737" i="9"/>
  <c r="H737" i="9"/>
  <c r="G737" i="9"/>
  <c r="I736" i="9"/>
  <c r="H736" i="9"/>
  <c r="G736" i="9"/>
  <c r="I735" i="9"/>
  <c r="H735" i="9"/>
  <c r="G735" i="9"/>
  <c r="I734" i="9"/>
  <c r="H734" i="9"/>
  <c r="G734" i="9"/>
  <c r="I733" i="9"/>
  <c r="H733" i="9"/>
  <c r="G733" i="9"/>
  <c r="I732" i="9"/>
  <c r="H732" i="9"/>
  <c r="G732" i="9"/>
  <c r="I731" i="9"/>
  <c r="H731" i="9"/>
  <c r="G731" i="9"/>
  <c r="I730" i="9"/>
  <c r="H730" i="9"/>
  <c r="G730" i="9"/>
  <c r="I729" i="9"/>
  <c r="H729" i="9"/>
  <c r="G729" i="9"/>
  <c r="I728" i="9"/>
  <c r="H728" i="9"/>
  <c r="G728" i="9"/>
  <c r="I727" i="9"/>
  <c r="H727" i="9"/>
  <c r="G727" i="9"/>
  <c r="I726" i="9"/>
  <c r="H726" i="9"/>
  <c r="G726" i="9"/>
  <c r="I725" i="9"/>
  <c r="H725" i="9"/>
  <c r="G725" i="9"/>
  <c r="I724" i="9"/>
  <c r="H724" i="9"/>
  <c r="G724" i="9"/>
  <c r="I723" i="9"/>
  <c r="H723" i="9"/>
  <c r="G723" i="9"/>
  <c r="I722" i="9"/>
  <c r="H722" i="9"/>
  <c r="G722" i="9"/>
  <c r="I721" i="9"/>
  <c r="H721" i="9"/>
  <c r="G721" i="9"/>
  <c r="I720" i="9"/>
  <c r="H720" i="9"/>
  <c r="G720" i="9"/>
  <c r="I719" i="9"/>
  <c r="H719" i="9"/>
  <c r="G719" i="9"/>
  <c r="I718" i="9"/>
  <c r="H718" i="9"/>
  <c r="G718" i="9"/>
  <c r="I717" i="9"/>
  <c r="H717" i="9"/>
  <c r="G717" i="9"/>
  <c r="I716" i="9"/>
  <c r="H716" i="9"/>
  <c r="G716" i="9"/>
  <c r="I715" i="9"/>
  <c r="H715" i="9"/>
  <c r="G715" i="9"/>
  <c r="I714" i="9"/>
  <c r="H714" i="9"/>
  <c r="G714" i="9"/>
  <c r="I713" i="9"/>
  <c r="H713" i="9"/>
  <c r="G713" i="9"/>
  <c r="I712" i="9"/>
  <c r="H712" i="9"/>
  <c r="G712" i="9"/>
  <c r="I711" i="9"/>
  <c r="H711" i="9"/>
  <c r="G711" i="9"/>
  <c r="I710" i="9"/>
  <c r="H710" i="9"/>
  <c r="G710" i="9"/>
  <c r="I709" i="9"/>
  <c r="H709" i="9"/>
  <c r="G709" i="9"/>
  <c r="I708" i="9"/>
  <c r="H708" i="9"/>
  <c r="G708" i="9"/>
  <c r="I707" i="9"/>
  <c r="H707" i="9"/>
  <c r="G707" i="9"/>
  <c r="I706" i="9"/>
  <c r="H706" i="9"/>
  <c r="G706" i="9"/>
  <c r="I705" i="9"/>
  <c r="H705" i="9"/>
  <c r="G705" i="9"/>
  <c r="I704" i="9"/>
  <c r="H704" i="9"/>
  <c r="G704" i="9"/>
  <c r="I703" i="9"/>
  <c r="H703" i="9"/>
  <c r="G703" i="9"/>
  <c r="I702" i="9"/>
  <c r="H702" i="9"/>
  <c r="G702" i="9"/>
  <c r="I701" i="9"/>
  <c r="H701" i="9"/>
  <c r="G701" i="9"/>
  <c r="I700" i="9"/>
  <c r="H700" i="9"/>
  <c r="G700" i="9"/>
  <c r="I699" i="9"/>
  <c r="H699" i="9"/>
  <c r="G699" i="9"/>
  <c r="I698" i="9"/>
  <c r="H698" i="9"/>
  <c r="G698" i="9"/>
  <c r="I697" i="9"/>
  <c r="H697" i="9"/>
  <c r="G697" i="9"/>
  <c r="I696" i="9"/>
  <c r="H696" i="9"/>
  <c r="G696" i="9"/>
  <c r="I695" i="9"/>
  <c r="H695" i="9"/>
  <c r="G695" i="9"/>
  <c r="I694" i="9"/>
  <c r="H694" i="9"/>
  <c r="G694" i="9"/>
  <c r="I693" i="9"/>
  <c r="H693" i="9"/>
  <c r="G693" i="9"/>
  <c r="I692" i="9"/>
  <c r="H692" i="9"/>
  <c r="G692" i="9"/>
  <c r="I691" i="9"/>
  <c r="H691" i="9"/>
  <c r="G691" i="9"/>
  <c r="I690" i="9"/>
  <c r="H690" i="9"/>
  <c r="G690" i="9"/>
  <c r="I689" i="9"/>
  <c r="H689" i="9"/>
  <c r="G689" i="9"/>
  <c r="I688" i="9"/>
  <c r="H688" i="9"/>
  <c r="G688" i="9"/>
  <c r="I687" i="9"/>
  <c r="H687" i="9"/>
  <c r="G687" i="9"/>
  <c r="I686" i="9"/>
  <c r="H686" i="9"/>
  <c r="G686" i="9"/>
  <c r="I685" i="9"/>
  <c r="H685" i="9"/>
  <c r="G685" i="9"/>
  <c r="I684" i="9"/>
  <c r="H684" i="9"/>
  <c r="G684" i="9"/>
  <c r="I683" i="9"/>
  <c r="H683" i="9"/>
  <c r="G683" i="9"/>
  <c r="I682" i="9"/>
  <c r="H682" i="9"/>
  <c r="G682" i="9"/>
  <c r="I681" i="9"/>
  <c r="H681" i="9"/>
  <c r="G681" i="9"/>
  <c r="I680" i="9"/>
  <c r="H680" i="9"/>
  <c r="G680" i="9"/>
  <c r="I679" i="9"/>
  <c r="H679" i="9"/>
  <c r="G679" i="9"/>
  <c r="I678" i="9"/>
  <c r="H678" i="9"/>
  <c r="G678" i="9"/>
  <c r="I677" i="9"/>
  <c r="H677" i="9"/>
  <c r="G677" i="9"/>
  <c r="I676" i="9"/>
  <c r="H676" i="9"/>
  <c r="G676" i="9"/>
  <c r="I675" i="9"/>
  <c r="H675" i="9"/>
  <c r="G675" i="9"/>
  <c r="I674" i="9"/>
  <c r="H674" i="9"/>
  <c r="G674" i="9"/>
  <c r="I673" i="9"/>
  <c r="H673" i="9"/>
  <c r="G673" i="9"/>
  <c r="I672" i="9"/>
  <c r="H672" i="9"/>
  <c r="G672" i="9"/>
  <c r="I671" i="9"/>
  <c r="H671" i="9"/>
  <c r="G671" i="9"/>
  <c r="I670" i="9"/>
  <c r="H670" i="9"/>
  <c r="G670" i="9"/>
  <c r="I669" i="9"/>
  <c r="H669" i="9"/>
  <c r="G669" i="9"/>
  <c r="I668" i="9"/>
  <c r="H668" i="9"/>
  <c r="G668" i="9"/>
  <c r="I667" i="9"/>
  <c r="H667" i="9"/>
  <c r="G667" i="9"/>
  <c r="I666" i="9"/>
  <c r="H666" i="9"/>
  <c r="G666" i="9"/>
  <c r="I665" i="9"/>
  <c r="H665" i="9"/>
  <c r="G665" i="9"/>
  <c r="I664" i="9"/>
  <c r="H664" i="9"/>
  <c r="G664" i="9"/>
  <c r="I663" i="9"/>
  <c r="H663" i="9"/>
  <c r="G663" i="9"/>
  <c r="I662" i="9"/>
  <c r="H662" i="9"/>
  <c r="G662" i="9"/>
  <c r="I661" i="9"/>
  <c r="H661" i="9"/>
  <c r="G661" i="9"/>
  <c r="I660" i="9"/>
  <c r="H660" i="9"/>
  <c r="G660" i="9"/>
  <c r="I659" i="9"/>
  <c r="H659" i="9"/>
  <c r="G659" i="9"/>
  <c r="I658" i="9"/>
  <c r="H658" i="9"/>
  <c r="G658" i="9"/>
  <c r="I657" i="9"/>
  <c r="H657" i="9"/>
  <c r="G657" i="9"/>
  <c r="I656" i="9"/>
  <c r="H656" i="9"/>
  <c r="G656" i="9"/>
  <c r="I655" i="9"/>
  <c r="H655" i="9"/>
  <c r="G655" i="9"/>
  <c r="I654" i="9"/>
  <c r="H654" i="9"/>
  <c r="G654" i="9"/>
  <c r="I653" i="9"/>
  <c r="H653" i="9"/>
  <c r="G653" i="9"/>
  <c r="I652" i="9"/>
  <c r="H652" i="9"/>
  <c r="G652" i="9"/>
  <c r="I651" i="9"/>
  <c r="H651" i="9"/>
  <c r="G651" i="9"/>
  <c r="I650" i="9"/>
  <c r="H650" i="9"/>
  <c r="G650" i="9"/>
  <c r="I649" i="9"/>
  <c r="H649" i="9"/>
  <c r="G649" i="9"/>
  <c r="I648" i="9"/>
  <c r="H648" i="9"/>
  <c r="G648" i="9"/>
  <c r="I647" i="9"/>
  <c r="H647" i="9"/>
  <c r="G647" i="9"/>
  <c r="I646" i="9"/>
  <c r="H646" i="9"/>
  <c r="G646" i="9"/>
  <c r="I645" i="9"/>
  <c r="H645" i="9"/>
  <c r="G645" i="9"/>
  <c r="I644" i="9"/>
  <c r="H644" i="9"/>
  <c r="G644" i="9"/>
  <c r="I643" i="9"/>
  <c r="H643" i="9"/>
  <c r="G643" i="9"/>
  <c r="I642" i="9"/>
  <c r="H642" i="9"/>
  <c r="G642" i="9"/>
  <c r="I641" i="9"/>
  <c r="H641" i="9"/>
  <c r="G641" i="9"/>
  <c r="I640" i="9"/>
  <c r="H640" i="9"/>
  <c r="G640" i="9"/>
  <c r="I639" i="9"/>
  <c r="H639" i="9"/>
  <c r="G639" i="9"/>
  <c r="I638" i="9"/>
  <c r="H638" i="9"/>
  <c r="G638" i="9"/>
  <c r="I637" i="9"/>
  <c r="H637" i="9"/>
  <c r="G637" i="9"/>
  <c r="I636" i="9"/>
  <c r="H636" i="9"/>
  <c r="G636" i="9"/>
  <c r="I635" i="9"/>
  <c r="H635" i="9"/>
  <c r="G635" i="9"/>
  <c r="I634" i="9"/>
  <c r="H634" i="9"/>
  <c r="G634" i="9"/>
  <c r="I633" i="9"/>
  <c r="H633" i="9"/>
  <c r="G633" i="9"/>
  <c r="I632" i="9"/>
  <c r="H632" i="9"/>
  <c r="G632" i="9"/>
  <c r="I631" i="9"/>
  <c r="H631" i="9"/>
  <c r="G631" i="9"/>
  <c r="I630" i="9"/>
  <c r="H630" i="9"/>
  <c r="G630" i="9"/>
  <c r="I629" i="9"/>
  <c r="H629" i="9"/>
  <c r="G629" i="9"/>
  <c r="I628" i="9"/>
  <c r="H628" i="9"/>
  <c r="G628" i="9"/>
  <c r="I627" i="9"/>
  <c r="H627" i="9"/>
  <c r="G627" i="9"/>
  <c r="I626" i="9"/>
  <c r="H626" i="9"/>
  <c r="G626" i="9"/>
  <c r="I625" i="9"/>
  <c r="H625" i="9"/>
  <c r="G625" i="9"/>
  <c r="I624" i="9"/>
  <c r="H624" i="9"/>
  <c r="G624" i="9"/>
  <c r="I623" i="9"/>
  <c r="H623" i="9"/>
  <c r="G623" i="9"/>
  <c r="I622" i="9"/>
  <c r="H622" i="9"/>
  <c r="G622" i="9"/>
  <c r="I621" i="9"/>
  <c r="H621" i="9"/>
  <c r="G621" i="9"/>
  <c r="I620" i="9"/>
  <c r="H620" i="9"/>
  <c r="G620" i="9"/>
  <c r="I619" i="9"/>
  <c r="H619" i="9"/>
  <c r="G619" i="9"/>
  <c r="I618" i="9"/>
  <c r="H618" i="9"/>
  <c r="G618" i="9"/>
  <c r="I617" i="9"/>
  <c r="H617" i="9"/>
  <c r="G617" i="9"/>
  <c r="I616" i="9"/>
  <c r="H616" i="9"/>
  <c r="G616" i="9"/>
  <c r="I615" i="9"/>
  <c r="H615" i="9"/>
  <c r="G615" i="9"/>
  <c r="I614" i="9"/>
  <c r="H614" i="9"/>
  <c r="G614" i="9"/>
  <c r="I613" i="9"/>
  <c r="H613" i="9"/>
  <c r="G613" i="9"/>
  <c r="I612" i="9"/>
  <c r="H612" i="9"/>
  <c r="G612" i="9"/>
  <c r="I611" i="9"/>
  <c r="H611" i="9"/>
  <c r="G611" i="9"/>
  <c r="I610" i="9"/>
  <c r="H610" i="9"/>
  <c r="G610" i="9"/>
  <c r="I609" i="9"/>
  <c r="H609" i="9"/>
  <c r="G609" i="9"/>
  <c r="I608" i="9"/>
  <c r="H608" i="9"/>
  <c r="G608" i="9"/>
  <c r="I607" i="9"/>
  <c r="H607" i="9"/>
  <c r="G607" i="9"/>
  <c r="I606" i="9"/>
  <c r="H606" i="9"/>
  <c r="G606" i="9"/>
  <c r="I605" i="9"/>
  <c r="H605" i="9"/>
  <c r="G605" i="9"/>
  <c r="I604" i="9"/>
  <c r="H604" i="9"/>
  <c r="G604" i="9"/>
  <c r="I603" i="9"/>
  <c r="H603" i="9"/>
  <c r="G603" i="9"/>
  <c r="I602" i="9"/>
  <c r="H602" i="9"/>
  <c r="G602" i="9"/>
  <c r="I601" i="9"/>
  <c r="H601" i="9"/>
  <c r="G601" i="9"/>
  <c r="I600" i="9"/>
  <c r="H600" i="9"/>
  <c r="G600" i="9"/>
  <c r="I599" i="9"/>
  <c r="H599" i="9"/>
  <c r="G599" i="9"/>
  <c r="I598" i="9"/>
  <c r="H598" i="9"/>
  <c r="G598" i="9"/>
  <c r="I597" i="9"/>
  <c r="H597" i="9"/>
  <c r="G597" i="9"/>
  <c r="I596" i="9"/>
  <c r="H596" i="9"/>
  <c r="G596" i="9"/>
  <c r="I595" i="9"/>
  <c r="H595" i="9"/>
  <c r="G595" i="9"/>
  <c r="I594" i="9"/>
  <c r="H594" i="9"/>
  <c r="G594" i="9"/>
  <c r="I593" i="9"/>
  <c r="H593" i="9"/>
  <c r="G593" i="9"/>
  <c r="I592" i="9"/>
  <c r="H592" i="9"/>
  <c r="G592" i="9"/>
  <c r="I591" i="9"/>
  <c r="H591" i="9"/>
  <c r="G591" i="9"/>
  <c r="I590" i="9"/>
  <c r="H590" i="9"/>
  <c r="G590" i="9"/>
  <c r="I589" i="9"/>
  <c r="H589" i="9"/>
  <c r="G589" i="9"/>
  <c r="I588" i="9"/>
  <c r="H588" i="9"/>
  <c r="G588" i="9"/>
  <c r="I587" i="9"/>
  <c r="H587" i="9"/>
  <c r="G587" i="9"/>
  <c r="I586" i="9"/>
  <c r="H586" i="9"/>
  <c r="G586" i="9"/>
  <c r="I585" i="9"/>
  <c r="H585" i="9"/>
  <c r="G585" i="9"/>
  <c r="I584" i="9"/>
  <c r="H584" i="9"/>
  <c r="G584" i="9"/>
  <c r="I583" i="9"/>
  <c r="H583" i="9"/>
  <c r="G583" i="9"/>
  <c r="I582" i="9"/>
  <c r="H582" i="9"/>
  <c r="G582" i="9"/>
  <c r="I581" i="9"/>
  <c r="H581" i="9"/>
  <c r="G581" i="9"/>
  <c r="I580" i="9"/>
  <c r="H580" i="9"/>
  <c r="G580" i="9"/>
  <c r="I579" i="9"/>
  <c r="H579" i="9"/>
  <c r="G579" i="9"/>
  <c r="I578" i="9"/>
  <c r="H578" i="9"/>
  <c r="G578" i="9"/>
  <c r="I577" i="9"/>
  <c r="H577" i="9"/>
  <c r="G577" i="9"/>
  <c r="I576" i="9"/>
  <c r="H576" i="9"/>
  <c r="G576" i="9"/>
  <c r="I575" i="9"/>
  <c r="H575" i="9"/>
  <c r="G575" i="9"/>
  <c r="I574" i="9"/>
  <c r="H574" i="9"/>
  <c r="G574" i="9"/>
  <c r="I573" i="9"/>
  <c r="H573" i="9"/>
  <c r="G573" i="9"/>
  <c r="I572" i="9"/>
  <c r="H572" i="9"/>
  <c r="G572" i="9"/>
  <c r="I571" i="9"/>
  <c r="H571" i="9"/>
  <c r="G571" i="9"/>
  <c r="I570" i="9"/>
  <c r="H570" i="9"/>
  <c r="G570" i="9"/>
  <c r="I569" i="9"/>
  <c r="H569" i="9"/>
  <c r="G569" i="9"/>
  <c r="I568" i="9"/>
  <c r="H568" i="9"/>
  <c r="G568" i="9"/>
  <c r="I567" i="9"/>
  <c r="H567" i="9"/>
  <c r="G567" i="9"/>
  <c r="I566" i="9"/>
  <c r="H566" i="9"/>
  <c r="G566" i="9"/>
  <c r="I565" i="9"/>
  <c r="H565" i="9"/>
  <c r="G565" i="9"/>
  <c r="I564" i="9"/>
  <c r="H564" i="9"/>
  <c r="G564" i="9"/>
  <c r="I563" i="9"/>
  <c r="H563" i="9"/>
  <c r="G563" i="9"/>
  <c r="I562" i="9"/>
  <c r="H562" i="9"/>
  <c r="G562" i="9"/>
  <c r="I561" i="9"/>
  <c r="H561" i="9"/>
  <c r="G561" i="9"/>
  <c r="I560" i="9"/>
  <c r="H560" i="9"/>
  <c r="G560" i="9"/>
  <c r="I559" i="9"/>
  <c r="H559" i="9"/>
  <c r="G559" i="9"/>
  <c r="I558" i="9"/>
  <c r="H558" i="9"/>
  <c r="G558" i="9"/>
  <c r="I557" i="9"/>
  <c r="H557" i="9"/>
  <c r="G557" i="9"/>
  <c r="I556" i="9"/>
  <c r="H556" i="9"/>
  <c r="G556" i="9"/>
  <c r="I555" i="9"/>
  <c r="H555" i="9"/>
  <c r="G555" i="9"/>
  <c r="I554" i="9"/>
  <c r="H554" i="9"/>
  <c r="G554" i="9"/>
  <c r="I553" i="9"/>
  <c r="H553" i="9"/>
  <c r="G553" i="9"/>
  <c r="I552" i="9"/>
  <c r="H552" i="9"/>
  <c r="G552" i="9"/>
  <c r="I551" i="9"/>
  <c r="H551" i="9"/>
  <c r="G551" i="9"/>
  <c r="I550" i="9"/>
  <c r="H550" i="9"/>
  <c r="G550" i="9"/>
  <c r="I549" i="9"/>
  <c r="H549" i="9"/>
  <c r="G549" i="9"/>
  <c r="I548" i="9"/>
  <c r="H548" i="9"/>
  <c r="G548" i="9"/>
  <c r="I547" i="9"/>
  <c r="H547" i="9"/>
  <c r="G547" i="9"/>
  <c r="I546" i="9"/>
  <c r="H546" i="9"/>
  <c r="G546" i="9"/>
  <c r="I545" i="9"/>
  <c r="H545" i="9"/>
  <c r="G545" i="9"/>
  <c r="I544" i="9"/>
  <c r="H544" i="9"/>
  <c r="G544" i="9"/>
  <c r="I543" i="9"/>
  <c r="H543" i="9"/>
  <c r="G543" i="9"/>
  <c r="I542" i="9"/>
  <c r="H542" i="9"/>
  <c r="G542" i="9"/>
  <c r="I541" i="9"/>
  <c r="H541" i="9"/>
  <c r="G541" i="9"/>
  <c r="I540" i="9"/>
  <c r="H540" i="9"/>
  <c r="G540" i="9"/>
  <c r="I539" i="9"/>
  <c r="H539" i="9"/>
  <c r="G539" i="9"/>
  <c r="I538" i="9"/>
  <c r="H538" i="9"/>
  <c r="G538" i="9"/>
  <c r="I537" i="9"/>
  <c r="H537" i="9"/>
  <c r="G537" i="9"/>
  <c r="I536" i="9"/>
  <c r="H536" i="9"/>
  <c r="G536" i="9"/>
  <c r="I535" i="9"/>
  <c r="H535" i="9"/>
  <c r="G535" i="9"/>
  <c r="I534" i="9"/>
  <c r="H534" i="9"/>
  <c r="G534" i="9"/>
  <c r="I533" i="9"/>
  <c r="H533" i="9"/>
  <c r="G533" i="9"/>
  <c r="I532" i="9"/>
  <c r="H532" i="9"/>
  <c r="G532" i="9"/>
  <c r="I531" i="9"/>
  <c r="H531" i="9"/>
  <c r="G531" i="9"/>
  <c r="I530" i="9"/>
  <c r="H530" i="9"/>
  <c r="G530" i="9"/>
  <c r="I529" i="9"/>
  <c r="H529" i="9"/>
  <c r="G529" i="9"/>
  <c r="I528" i="9"/>
  <c r="H528" i="9"/>
  <c r="G528" i="9"/>
  <c r="I527" i="9"/>
  <c r="H527" i="9"/>
  <c r="G527" i="9"/>
  <c r="I526" i="9"/>
  <c r="H526" i="9"/>
  <c r="G526" i="9"/>
  <c r="I525" i="9"/>
  <c r="H525" i="9"/>
  <c r="G525" i="9"/>
  <c r="I524" i="9"/>
  <c r="H524" i="9"/>
  <c r="G524" i="9"/>
  <c r="I523" i="9"/>
  <c r="H523" i="9"/>
  <c r="G523" i="9"/>
  <c r="I522" i="9"/>
  <c r="H522" i="9"/>
  <c r="G522" i="9"/>
  <c r="I521" i="9"/>
  <c r="H521" i="9"/>
  <c r="G521" i="9"/>
  <c r="I520" i="9"/>
  <c r="H520" i="9"/>
  <c r="G520" i="9"/>
  <c r="I519" i="9"/>
  <c r="H519" i="9"/>
  <c r="G519" i="9"/>
  <c r="I518" i="9"/>
  <c r="H518" i="9"/>
  <c r="G518" i="9"/>
  <c r="I517" i="9"/>
  <c r="H517" i="9"/>
  <c r="G517" i="9"/>
  <c r="I516" i="9"/>
  <c r="H516" i="9"/>
  <c r="G516" i="9"/>
  <c r="I515" i="9"/>
  <c r="H515" i="9"/>
  <c r="G515" i="9"/>
  <c r="I514" i="9"/>
  <c r="H514" i="9"/>
  <c r="G514" i="9"/>
  <c r="I513" i="9"/>
  <c r="H513" i="9"/>
  <c r="G513" i="9"/>
  <c r="I512" i="9"/>
  <c r="H512" i="9"/>
  <c r="G512" i="9"/>
  <c r="I511" i="9"/>
  <c r="H511" i="9"/>
  <c r="G511" i="9"/>
  <c r="I510" i="9"/>
  <c r="H510" i="9"/>
  <c r="G510" i="9"/>
  <c r="I509" i="9"/>
  <c r="H509" i="9"/>
  <c r="G509" i="9"/>
  <c r="I508" i="9"/>
  <c r="H508" i="9"/>
  <c r="G508" i="9"/>
  <c r="I507" i="9"/>
  <c r="H507" i="9"/>
  <c r="G507" i="9"/>
  <c r="I506" i="9"/>
  <c r="H506" i="9"/>
  <c r="G506" i="9"/>
  <c r="I505" i="9"/>
  <c r="H505" i="9"/>
  <c r="G505" i="9"/>
  <c r="I504" i="9"/>
  <c r="H504" i="9"/>
  <c r="G504" i="9"/>
  <c r="I503" i="9"/>
  <c r="H503" i="9"/>
  <c r="G503" i="9"/>
  <c r="I502" i="9"/>
  <c r="H502" i="9"/>
  <c r="G502" i="9"/>
  <c r="I501" i="9"/>
  <c r="H501" i="9"/>
  <c r="G501" i="9"/>
  <c r="I500" i="9"/>
  <c r="H500" i="9"/>
  <c r="G500" i="9"/>
  <c r="I499" i="9"/>
  <c r="H499" i="9"/>
  <c r="G499" i="9"/>
  <c r="I498" i="9"/>
  <c r="H498" i="9"/>
  <c r="G498" i="9"/>
  <c r="I497" i="9"/>
  <c r="H497" i="9"/>
  <c r="G497" i="9"/>
  <c r="I496" i="9"/>
  <c r="H496" i="9"/>
  <c r="G496" i="9"/>
  <c r="I495" i="9"/>
  <c r="H495" i="9"/>
  <c r="G495" i="9"/>
  <c r="I494" i="9"/>
  <c r="H494" i="9"/>
  <c r="G494" i="9"/>
  <c r="I493" i="9"/>
  <c r="H493" i="9"/>
  <c r="G493" i="9"/>
  <c r="I492" i="9"/>
  <c r="H492" i="9"/>
  <c r="G492" i="9"/>
  <c r="I491" i="9"/>
  <c r="H491" i="9"/>
  <c r="G491" i="9"/>
  <c r="I490" i="9"/>
  <c r="H490" i="9"/>
  <c r="G490" i="9"/>
  <c r="I489" i="9"/>
  <c r="H489" i="9"/>
  <c r="G489" i="9"/>
  <c r="I488" i="9"/>
  <c r="H488" i="9"/>
  <c r="G488" i="9"/>
  <c r="I487" i="9"/>
  <c r="H487" i="9"/>
  <c r="G487" i="9"/>
  <c r="I486" i="9"/>
  <c r="H486" i="9"/>
  <c r="G486" i="9"/>
  <c r="I485" i="9"/>
  <c r="H485" i="9"/>
  <c r="G485" i="9"/>
  <c r="I484" i="9"/>
  <c r="H484" i="9"/>
  <c r="G484" i="9"/>
  <c r="I483" i="9"/>
  <c r="H483" i="9"/>
  <c r="G483" i="9"/>
  <c r="I482" i="9"/>
  <c r="H482" i="9"/>
  <c r="G482" i="9"/>
  <c r="I481" i="9"/>
  <c r="H481" i="9"/>
  <c r="G481" i="9"/>
  <c r="I480" i="9"/>
  <c r="H480" i="9"/>
  <c r="G480" i="9"/>
  <c r="I479" i="9"/>
  <c r="H479" i="9"/>
  <c r="G479" i="9"/>
  <c r="I478" i="9"/>
  <c r="H478" i="9"/>
  <c r="G478" i="9"/>
  <c r="I477" i="9"/>
  <c r="H477" i="9"/>
  <c r="G477" i="9"/>
  <c r="I476" i="9"/>
  <c r="H476" i="9"/>
  <c r="G476" i="9"/>
  <c r="I475" i="9"/>
  <c r="H475" i="9"/>
  <c r="G475" i="9"/>
  <c r="I474" i="9"/>
  <c r="H474" i="9"/>
  <c r="G474" i="9"/>
  <c r="I473" i="9"/>
  <c r="H473" i="9"/>
  <c r="G473" i="9"/>
  <c r="I472" i="9"/>
  <c r="H472" i="9"/>
  <c r="G472" i="9"/>
  <c r="I471" i="9"/>
  <c r="H471" i="9"/>
  <c r="G471" i="9"/>
  <c r="I470" i="9"/>
  <c r="H470" i="9"/>
  <c r="G470" i="9"/>
  <c r="I469" i="9"/>
  <c r="H469" i="9"/>
  <c r="G469" i="9"/>
  <c r="I468" i="9"/>
  <c r="H468" i="9"/>
  <c r="G468" i="9"/>
  <c r="I467" i="9"/>
  <c r="H467" i="9"/>
  <c r="G467" i="9"/>
  <c r="I466" i="9"/>
  <c r="H466" i="9"/>
  <c r="G466" i="9"/>
  <c r="I465" i="9"/>
  <c r="H465" i="9"/>
  <c r="G465" i="9"/>
  <c r="I464" i="9"/>
  <c r="H464" i="9"/>
  <c r="G464" i="9"/>
  <c r="I463" i="9"/>
  <c r="H463" i="9"/>
  <c r="G463" i="9"/>
  <c r="I462" i="9"/>
  <c r="H462" i="9"/>
  <c r="G462" i="9"/>
  <c r="I461" i="9"/>
  <c r="H461" i="9"/>
  <c r="G461" i="9"/>
  <c r="I460" i="9"/>
  <c r="H460" i="9"/>
  <c r="G460" i="9"/>
  <c r="I459" i="9"/>
  <c r="H459" i="9"/>
  <c r="G459" i="9"/>
  <c r="I458" i="9"/>
  <c r="H458" i="9"/>
  <c r="G458" i="9"/>
  <c r="I457" i="9"/>
  <c r="H457" i="9"/>
  <c r="G457" i="9"/>
  <c r="I456" i="9"/>
  <c r="H456" i="9"/>
  <c r="G456" i="9"/>
  <c r="I455" i="9"/>
  <c r="H455" i="9"/>
  <c r="G455" i="9"/>
  <c r="I454" i="9"/>
  <c r="H454" i="9"/>
  <c r="G454" i="9"/>
  <c r="I453" i="9"/>
  <c r="H453" i="9"/>
  <c r="G453" i="9"/>
  <c r="I452" i="9"/>
  <c r="H452" i="9"/>
  <c r="G452" i="9"/>
  <c r="I451" i="9"/>
  <c r="H451" i="9"/>
  <c r="G451" i="9"/>
  <c r="I450" i="9"/>
  <c r="H450" i="9"/>
  <c r="G450" i="9"/>
  <c r="I449" i="9"/>
  <c r="H449" i="9"/>
  <c r="G449" i="9"/>
  <c r="I448" i="9"/>
  <c r="H448" i="9"/>
  <c r="G448" i="9"/>
  <c r="I447" i="9"/>
  <c r="H447" i="9"/>
  <c r="G447" i="9"/>
  <c r="I446" i="9"/>
  <c r="H446" i="9"/>
  <c r="G446" i="9"/>
  <c r="I445" i="9"/>
  <c r="H445" i="9"/>
  <c r="G445" i="9"/>
  <c r="I444" i="9"/>
  <c r="H444" i="9"/>
  <c r="G444" i="9"/>
  <c r="I443" i="9"/>
  <c r="H443" i="9"/>
  <c r="G443" i="9"/>
  <c r="I442" i="9"/>
  <c r="H442" i="9"/>
  <c r="G442" i="9"/>
  <c r="I441" i="9"/>
  <c r="H441" i="9"/>
  <c r="G441" i="9"/>
  <c r="I440" i="9"/>
  <c r="H440" i="9"/>
  <c r="G440" i="9"/>
  <c r="I439" i="9"/>
  <c r="H439" i="9"/>
  <c r="G439" i="9"/>
  <c r="I438" i="9"/>
  <c r="H438" i="9"/>
  <c r="G438" i="9"/>
  <c r="I437" i="9"/>
  <c r="H437" i="9"/>
  <c r="G437" i="9"/>
  <c r="I436" i="9"/>
  <c r="H436" i="9"/>
  <c r="G436" i="9"/>
  <c r="I435" i="9"/>
  <c r="H435" i="9"/>
  <c r="G435" i="9"/>
  <c r="I434" i="9"/>
  <c r="H434" i="9"/>
  <c r="G434" i="9"/>
  <c r="I433" i="9"/>
  <c r="H433" i="9"/>
  <c r="G433" i="9"/>
  <c r="I432" i="9"/>
  <c r="H432" i="9"/>
  <c r="G432" i="9"/>
  <c r="I431" i="9"/>
  <c r="H431" i="9"/>
  <c r="G431" i="9"/>
  <c r="I430" i="9"/>
  <c r="H430" i="9"/>
  <c r="G430" i="9"/>
  <c r="I429" i="9"/>
  <c r="H429" i="9"/>
  <c r="G429" i="9"/>
  <c r="I428" i="9"/>
  <c r="H428" i="9"/>
  <c r="G428" i="9"/>
  <c r="I427" i="9"/>
  <c r="H427" i="9"/>
  <c r="G427" i="9"/>
  <c r="I426" i="9"/>
  <c r="H426" i="9"/>
  <c r="G426" i="9"/>
  <c r="I425" i="9"/>
  <c r="H425" i="9"/>
  <c r="G425" i="9"/>
  <c r="I424" i="9"/>
  <c r="H424" i="9"/>
  <c r="G424" i="9"/>
  <c r="I423" i="9"/>
  <c r="H423" i="9"/>
  <c r="G423" i="9"/>
  <c r="I422" i="9"/>
  <c r="H422" i="9"/>
  <c r="G422" i="9"/>
  <c r="I421" i="9"/>
  <c r="H421" i="9"/>
  <c r="G421" i="9"/>
  <c r="I420" i="9"/>
  <c r="H420" i="9"/>
  <c r="G420" i="9"/>
  <c r="I419" i="9"/>
  <c r="H419" i="9"/>
  <c r="G419" i="9"/>
  <c r="I418" i="9"/>
  <c r="H418" i="9"/>
  <c r="G418" i="9"/>
  <c r="I417" i="9"/>
  <c r="H417" i="9"/>
  <c r="G417" i="9"/>
  <c r="I416" i="9"/>
  <c r="H416" i="9"/>
  <c r="G416" i="9"/>
  <c r="I415" i="9"/>
  <c r="H415" i="9"/>
  <c r="G415" i="9"/>
  <c r="I414" i="9"/>
  <c r="H414" i="9"/>
  <c r="G414" i="9"/>
  <c r="I413" i="9"/>
  <c r="H413" i="9"/>
  <c r="G413" i="9"/>
  <c r="I412" i="9"/>
  <c r="H412" i="9"/>
  <c r="G412" i="9"/>
  <c r="I411" i="9"/>
  <c r="H411" i="9"/>
  <c r="G411" i="9"/>
  <c r="I410" i="9"/>
  <c r="H410" i="9"/>
  <c r="G410" i="9"/>
  <c r="I409" i="9"/>
  <c r="H409" i="9"/>
  <c r="G409" i="9"/>
  <c r="I408" i="9"/>
  <c r="H408" i="9"/>
  <c r="G408" i="9"/>
  <c r="I407" i="9"/>
  <c r="H407" i="9"/>
  <c r="G407" i="9"/>
  <c r="I406" i="9"/>
  <c r="H406" i="9"/>
  <c r="G406" i="9"/>
  <c r="I405" i="9"/>
  <c r="H405" i="9"/>
  <c r="G405" i="9"/>
  <c r="I404" i="9"/>
  <c r="H404" i="9"/>
  <c r="G404" i="9"/>
  <c r="I403" i="9"/>
  <c r="H403" i="9"/>
  <c r="G403" i="9"/>
  <c r="I402" i="9"/>
  <c r="H402" i="9"/>
  <c r="G402" i="9"/>
  <c r="I401" i="9"/>
  <c r="H401" i="9"/>
  <c r="G401" i="9"/>
  <c r="I400" i="9"/>
  <c r="H400" i="9"/>
  <c r="G400" i="9"/>
  <c r="I399" i="9"/>
  <c r="H399" i="9"/>
  <c r="G399" i="9"/>
  <c r="I398" i="9"/>
  <c r="H398" i="9"/>
  <c r="G398" i="9"/>
  <c r="I397" i="9"/>
  <c r="H397" i="9"/>
  <c r="G397" i="9"/>
  <c r="I396" i="9"/>
  <c r="H396" i="9"/>
  <c r="G396" i="9"/>
  <c r="I395" i="9"/>
  <c r="H395" i="9"/>
  <c r="G395" i="9"/>
  <c r="I394" i="9"/>
  <c r="H394" i="9"/>
  <c r="G394" i="9"/>
  <c r="I393" i="9"/>
  <c r="H393" i="9"/>
  <c r="G393" i="9"/>
  <c r="I392" i="9"/>
  <c r="H392" i="9"/>
  <c r="G392" i="9"/>
  <c r="I391" i="9"/>
  <c r="H391" i="9"/>
  <c r="G391" i="9"/>
  <c r="I390" i="9"/>
  <c r="H390" i="9"/>
  <c r="G390" i="9"/>
  <c r="I389" i="9"/>
  <c r="H389" i="9"/>
  <c r="G389" i="9"/>
  <c r="I388" i="9"/>
  <c r="H388" i="9"/>
  <c r="G388" i="9"/>
  <c r="I387" i="9"/>
  <c r="H387" i="9"/>
  <c r="G387" i="9"/>
  <c r="I386" i="9"/>
  <c r="H386" i="9"/>
  <c r="G386" i="9"/>
  <c r="I385" i="9"/>
  <c r="H385" i="9"/>
  <c r="G385" i="9"/>
  <c r="I384" i="9"/>
  <c r="H384" i="9"/>
  <c r="G384" i="9"/>
  <c r="I383" i="9"/>
  <c r="H383" i="9"/>
  <c r="G383" i="9"/>
  <c r="I382" i="9"/>
  <c r="H382" i="9"/>
  <c r="G382" i="9"/>
  <c r="I381" i="9"/>
  <c r="H381" i="9"/>
  <c r="G381" i="9"/>
  <c r="I380" i="9"/>
  <c r="H380" i="9"/>
  <c r="G380" i="9"/>
  <c r="I379" i="9"/>
  <c r="H379" i="9"/>
  <c r="G379" i="9"/>
  <c r="I378" i="9"/>
  <c r="H378" i="9"/>
  <c r="G378" i="9"/>
  <c r="I377" i="9"/>
  <c r="H377" i="9"/>
  <c r="G377" i="9"/>
  <c r="I376" i="9"/>
  <c r="H376" i="9"/>
  <c r="G376" i="9"/>
  <c r="I375" i="9"/>
  <c r="H375" i="9"/>
  <c r="G375" i="9"/>
  <c r="I374" i="9"/>
  <c r="H374" i="9"/>
  <c r="G374" i="9"/>
  <c r="I373" i="9"/>
  <c r="H373" i="9"/>
  <c r="G373" i="9"/>
  <c r="I372" i="9"/>
  <c r="H372" i="9"/>
  <c r="G372" i="9"/>
  <c r="I371" i="9"/>
  <c r="H371" i="9"/>
  <c r="G371" i="9"/>
  <c r="I370" i="9"/>
  <c r="H370" i="9"/>
  <c r="G370" i="9"/>
  <c r="I369" i="9"/>
  <c r="H369" i="9"/>
  <c r="G369" i="9"/>
  <c r="I368" i="9"/>
  <c r="H368" i="9"/>
  <c r="G368" i="9"/>
  <c r="I367" i="9"/>
  <c r="H367" i="9"/>
  <c r="G367" i="9"/>
  <c r="I366" i="9"/>
  <c r="H366" i="9"/>
  <c r="G366" i="9"/>
  <c r="I365" i="9"/>
  <c r="H365" i="9"/>
  <c r="G365" i="9"/>
  <c r="I364" i="9"/>
  <c r="H364" i="9"/>
  <c r="G364" i="9"/>
  <c r="I363" i="9"/>
  <c r="H363" i="9"/>
  <c r="G363" i="9"/>
  <c r="I362" i="9"/>
  <c r="H362" i="9"/>
  <c r="G362" i="9"/>
  <c r="I361" i="9"/>
  <c r="H361" i="9"/>
  <c r="G361" i="9"/>
  <c r="I360" i="9"/>
  <c r="H360" i="9"/>
  <c r="G360" i="9"/>
  <c r="I359" i="9"/>
  <c r="H359" i="9"/>
  <c r="G359" i="9"/>
  <c r="I358" i="9"/>
  <c r="H358" i="9"/>
  <c r="G358" i="9"/>
  <c r="I357" i="9"/>
  <c r="H357" i="9"/>
  <c r="G357" i="9"/>
  <c r="I356" i="9"/>
  <c r="H356" i="9"/>
  <c r="G356" i="9"/>
  <c r="I355" i="9"/>
  <c r="H355" i="9"/>
  <c r="G355" i="9"/>
  <c r="I354" i="9"/>
  <c r="H354" i="9"/>
  <c r="G354" i="9"/>
  <c r="I353" i="9"/>
  <c r="H353" i="9"/>
  <c r="G353" i="9"/>
  <c r="I352" i="9"/>
  <c r="H352" i="9"/>
  <c r="G352" i="9"/>
  <c r="I351" i="9"/>
  <c r="H351" i="9"/>
  <c r="G351" i="9"/>
  <c r="I350" i="9"/>
  <c r="H350" i="9"/>
  <c r="G350" i="9"/>
  <c r="I349" i="9"/>
  <c r="H349" i="9"/>
  <c r="G349" i="9"/>
  <c r="I348" i="9"/>
  <c r="H348" i="9"/>
  <c r="G348" i="9"/>
  <c r="I347" i="9"/>
  <c r="H347" i="9"/>
  <c r="G347" i="9"/>
  <c r="I346" i="9"/>
  <c r="H346" i="9"/>
  <c r="G346" i="9"/>
  <c r="I345" i="9"/>
  <c r="H345" i="9"/>
  <c r="G345" i="9"/>
  <c r="I344" i="9"/>
  <c r="H344" i="9"/>
  <c r="G344" i="9"/>
  <c r="I343" i="9"/>
  <c r="H343" i="9"/>
  <c r="G343" i="9"/>
  <c r="I342" i="9"/>
  <c r="H342" i="9"/>
  <c r="G342" i="9"/>
  <c r="I341" i="9"/>
  <c r="H341" i="9"/>
  <c r="G341" i="9"/>
  <c r="I340" i="9"/>
  <c r="H340" i="9"/>
  <c r="G340" i="9"/>
  <c r="I339" i="9"/>
  <c r="H339" i="9"/>
  <c r="G339" i="9"/>
  <c r="I338" i="9"/>
  <c r="H338" i="9"/>
  <c r="G338" i="9"/>
  <c r="I337" i="9"/>
  <c r="H337" i="9"/>
  <c r="G337" i="9"/>
  <c r="I336" i="9"/>
  <c r="H336" i="9"/>
  <c r="G336" i="9"/>
  <c r="I335" i="9"/>
  <c r="H335" i="9"/>
  <c r="G335" i="9"/>
  <c r="I334" i="9"/>
  <c r="H334" i="9"/>
  <c r="G334" i="9"/>
  <c r="I333" i="9"/>
  <c r="H333" i="9"/>
  <c r="G333" i="9"/>
  <c r="I332" i="9"/>
  <c r="H332" i="9"/>
  <c r="G332" i="9"/>
  <c r="I331" i="9"/>
  <c r="H331" i="9"/>
  <c r="G331" i="9"/>
  <c r="I330" i="9"/>
  <c r="H330" i="9"/>
  <c r="G330" i="9"/>
  <c r="I329" i="9"/>
  <c r="H329" i="9"/>
  <c r="G329" i="9"/>
  <c r="I328" i="9"/>
  <c r="H328" i="9"/>
  <c r="G328" i="9"/>
  <c r="I327" i="9"/>
  <c r="H327" i="9"/>
  <c r="G327" i="9"/>
  <c r="I326" i="9"/>
  <c r="H326" i="9"/>
  <c r="G326" i="9"/>
  <c r="I325" i="9"/>
  <c r="H325" i="9"/>
  <c r="G325" i="9"/>
  <c r="I324" i="9"/>
  <c r="H324" i="9"/>
  <c r="G324" i="9"/>
  <c r="I323" i="9"/>
  <c r="H323" i="9"/>
  <c r="G323" i="9"/>
  <c r="I322" i="9"/>
  <c r="H322" i="9"/>
  <c r="G322" i="9"/>
  <c r="I321" i="9"/>
  <c r="H321" i="9"/>
  <c r="G321" i="9"/>
  <c r="I320" i="9"/>
  <c r="H320" i="9"/>
  <c r="G320" i="9"/>
  <c r="I319" i="9"/>
  <c r="H319" i="9"/>
  <c r="G319" i="9"/>
  <c r="I318" i="9"/>
  <c r="H318" i="9"/>
  <c r="G318" i="9"/>
  <c r="I317" i="9"/>
  <c r="H317" i="9"/>
  <c r="G317" i="9"/>
  <c r="I316" i="9"/>
  <c r="H316" i="9"/>
  <c r="G316" i="9"/>
  <c r="I315" i="9"/>
  <c r="H315" i="9"/>
  <c r="G315" i="9"/>
  <c r="I314" i="9"/>
  <c r="H314" i="9"/>
  <c r="G314" i="9"/>
  <c r="I313" i="9"/>
  <c r="H313" i="9"/>
  <c r="G313" i="9"/>
  <c r="I312" i="9"/>
  <c r="H312" i="9"/>
  <c r="G312" i="9"/>
  <c r="I311" i="9"/>
  <c r="H311" i="9"/>
  <c r="G311" i="9"/>
  <c r="I310" i="9"/>
  <c r="H310" i="9"/>
  <c r="G310" i="9"/>
  <c r="I309" i="9"/>
  <c r="H309" i="9"/>
  <c r="G309" i="9"/>
  <c r="I308" i="9"/>
  <c r="H308" i="9"/>
  <c r="G308" i="9"/>
  <c r="I307" i="9"/>
  <c r="H307" i="9"/>
  <c r="G307" i="9"/>
  <c r="I306" i="9"/>
  <c r="H306" i="9"/>
  <c r="G306" i="9"/>
  <c r="I305" i="9"/>
  <c r="H305" i="9"/>
  <c r="G305" i="9"/>
  <c r="I304" i="9"/>
  <c r="H304" i="9"/>
  <c r="G304" i="9"/>
  <c r="I303" i="9"/>
  <c r="H303" i="9"/>
  <c r="G303" i="9"/>
  <c r="I302" i="9"/>
  <c r="H302" i="9"/>
  <c r="G302" i="9"/>
  <c r="I301" i="9"/>
  <c r="H301" i="9"/>
  <c r="G301" i="9"/>
  <c r="I300" i="9"/>
  <c r="H300" i="9"/>
  <c r="G300" i="9"/>
  <c r="I299" i="9"/>
  <c r="H299" i="9"/>
  <c r="G299" i="9"/>
  <c r="I298" i="9"/>
  <c r="H298" i="9"/>
  <c r="G298" i="9"/>
  <c r="I297" i="9"/>
  <c r="H297" i="9"/>
  <c r="G297" i="9"/>
  <c r="I296" i="9"/>
  <c r="H296" i="9"/>
  <c r="G296" i="9"/>
  <c r="I295" i="9"/>
  <c r="H295" i="9"/>
  <c r="G295" i="9"/>
  <c r="I294" i="9"/>
  <c r="H294" i="9"/>
  <c r="G294" i="9"/>
  <c r="I293" i="9"/>
  <c r="H293" i="9"/>
  <c r="G293" i="9"/>
  <c r="I292" i="9"/>
  <c r="H292" i="9"/>
  <c r="G292" i="9"/>
  <c r="I291" i="9"/>
  <c r="H291" i="9"/>
  <c r="G291" i="9"/>
  <c r="I290" i="9"/>
  <c r="H290" i="9"/>
  <c r="G290" i="9"/>
  <c r="I289" i="9"/>
  <c r="H289" i="9"/>
  <c r="G289" i="9"/>
  <c r="I288" i="9"/>
  <c r="H288" i="9"/>
  <c r="G288" i="9"/>
  <c r="I287" i="9"/>
  <c r="H287" i="9"/>
  <c r="G287" i="9"/>
  <c r="I286" i="9"/>
  <c r="H286" i="9"/>
  <c r="G286" i="9"/>
  <c r="I285" i="9"/>
  <c r="H285" i="9"/>
  <c r="G285" i="9"/>
  <c r="I284" i="9"/>
  <c r="H284" i="9"/>
  <c r="G284" i="9"/>
  <c r="I283" i="9"/>
  <c r="H283" i="9"/>
  <c r="G283" i="9"/>
  <c r="I282" i="9"/>
  <c r="H282" i="9"/>
  <c r="G282" i="9"/>
  <c r="I281" i="9"/>
  <c r="H281" i="9"/>
  <c r="G281" i="9"/>
  <c r="I280" i="9"/>
  <c r="H280" i="9"/>
  <c r="G280" i="9"/>
  <c r="I279" i="9"/>
  <c r="H279" i="9"/>
  <c r="G279" i="9"/>
  <c r="I278" i="9"/>
  <c r="H278" i="9"/>
  <c r="G278" i="9"/>
  <c r="I277" i="9"/>
  <c r="H277" i="9"/>
  <c r="G277" i="9"/>
  <c r="I276" i="9"/>
  <c r="H276" i="9"/>
  <c r="G276" i="9"/>
  <c r="I275" i="9"/>
  <c r="H275" i="9"/>
  <c r="G275" i="9"/>
  <c r="I274" i="9"/>
  <c r="H274" i="9"/>
  <c r="G274" i="9"/>
  <c r="I273" i="9"/>
  <c r="H273" i="9"/>
  <c r="G273" i="9"/>
  <c r="I272" i="9"/>
  <c r="H272" i="9"/>
  <c r="G272" i="9"/>
  <c r="I271" i="9"/>
  <c r="H271" i="9"/>
  <c r="G271" i="9"/>
  <c r="I270" i="9"/>
  <c r="H270" i="9"/>
  <c r="G270" i="9"/>
  <c r="I269" i="9"/>
  <c r="H269" i="9"/>
  <c r="G269" i="9"/>
  <c r="I268" i="9"/>
  <c r="H268" i="9"/>
  <c r="G268" i="9"/>
  <c r="I267" i="9"/>
  <c r="H267" i="9"/>
  <c r="G267" i="9"/>
  <c r="I266" i="9"/>
  <c r="H266" i="9"/>
  <c r="G266" i="9"/>
  <c r="I265" i="9"/>
  <c r="H265" i="9"/>
  <c r="G265" i="9"/>
  <c r="I264" i="9"/>
  <c r="H264" i="9"/>
  <c r="G264" i="9"/>
  <c r="I263" i="9"/>
  <c r="H263" i="9"/>
  <c r="G263" i="9"/>
  <c r="I262" i="9"/>
  <c r="H262" i="9"/>
  <c r="G262" i="9"/>
  <c r="I261" i="9"/>
  <c r="H261" i="9"/>
  <c r="G261" i="9"/>
  <c r="I260" i="9"/>
  <c r="H260" i="9"/>
  <c r="G260" i="9"/>
  <c r="I259" i="9"/>
  <c r="H259" i="9"/>
  <c r="G259" i="9"/>
  <c r="I258" i="9"/>
  <c r="H258" i="9"/>
  <c r="G258" i="9"/>
  <c r="I257" i="9"/>
  <c r="H257" i="9"/>
  <c r="G257" i="9"/>
  <c r="I256" i="9"/>
  <c r="H256" i="9"/>
  <c r="G256" i="9"/>
  <c r="I255" i="9"/>
  <c r="H255" i="9"/>
  <c r="G255" i="9"/>
  <c r="I254" i="9"/>
  <c r="H254" i="9"/>
  <c r="G254" i="9"/>
  <c r="I253" i="9"/>
  <c r="H253" i="9"/>
  <c r="G253" i="9"/>
  <c r="I252" i="9"/>
  <c r="H252" i="9"/>
  <c r="G252" i="9"/>
  <c r="I251" i="9"/>
  <c r="H251" i="9"/>
  <c r="G251" i="9"/>
  <c r="I250" i="9"/>
  <c r="H250" i="9"/>
  <c r="G250" i="9"/>
  <c r="I249" i="9"/>
  <c r="H249" i="9"/>
  <c r="G249" i="9"/>
  <c r="I248" i="9"/>
  <c r="H248" i="9"/>
  <c r="G248" i="9"/>
  <c r="I247" i="9"/>
  <c r="H247" i="9"/>
  <c r="G247" i="9"/>
  <c r="I246" i="9"/>
  <c r="H246" i="9"/>
  <c r="G246" i="9"/>
  <c r="I245" i="9"/>
  <c r="H245" i="9"/>
  <c r="G245" i="9"/>
  <c r="I244" i="9"/>
  <c r="H244" i="9"/>
  <c r="G244" i="9"/>
  <c r="I243" i="9"/>
  <c r="H243" i="9"/>
  <c r="G243" i="9"/>
  <c r="I242" i="9"/>
  <c r="H242" i="9"/>
  <c r="G242" i="9"/>
  <c r="I241" i="9"/>
  <c r="H241" i="9"/>
  <c r="G241" i="9"/>
  <c r="I240" i="9"/>
  <c r="H240" i="9"/>
  <c r="G240" i="9"/>
  <c r="I239" i="9"/>
  <c r="H239" i="9"/>
  <c r="G239" i="9"/>
  <c r="I238" i="9"/>
  <c r="H238" i="9"/>
  <c r="G238" i="9"/>
  <c r="I237" i="9"/>
  <c r="H237" i="9"/>
  <c r="G237" i="9"/>
  <c r="I236" i="9"/>
  <c r="H236" i="9"/>
  <c r="G236" i="9"/>
  <c r="I235" i="9"/>
  <c r="H235" i="9"/>
  <c r="G235" i="9"/>
  <c r="I234" i="9"/>
  <c r="H234" i="9"/>
  <c r="G234" i="9"/>
  <c r="I233" i="9"/>
  <c r="H233" i="9"/>
  <c r="G233" i="9"/>
  <c r="I232" i="9"/>
  <c r="H232" i="9"/>
  <c r="G232" i="9"/>
  <c r="I231" i="9"/>
  <c r="H231" i="9"/>
  <c r="G231" i="9"/>
  <c r="I230" i="9"/>
  <c r="H230" i="9"/>
  <c r="G230" i="9"/>
  <c r="I229" i="9"/>
  <c r="H229" i="9"/>
  <c r="G229" i="9"/>
  <c r="I228" i="9"/>
  <c r="H228" i="9"/>
  <c r="G228" i="9"/>
  <c r="I227" i="9"/>
  <c r="H227" i="9"/>
  <c r="G227" i="9"/>
  <c r="I226" i="9"/>
  <c r="H226" i="9"/>
  <c r="G226" i="9"/>
  <c r="I225" i="9"/>
  <c r="H225" i="9"/>
  <c r="G225" i="9"/>
  <c r="I224" i="9"/>
  <c r="H224" i="9"/>
  <c r="G224" i="9"/>
  <c r="I223" i="9"/>
  <c r="H223" i="9"/>
  <c r="G223" i="9"/>
  <c r="I222" i="9"/>
  <c r="H222" i="9"/>
  <c r="G222" i="9"/>
  <c r="I221" i="9"/>
  <c r="H221" i="9"/>
  <c r="G221" i="9"/>
  <c r="I220" i="9"/>
  <c r="H220" i="9"/>
  <c r="G220" i="9"/>
  <c r="I219" i="9"/>
  <c r="H219" i="9"/>
  <c r="G219" i="9"/>
  <c r="I218" i="9"/>
  <c r="H218" i="9"/>
  <c r="G218" i="9"/>
  <c r="I217" i="9"/>
  <c r="H217" i="9"/>
  <c r="G217" i="9"/>
  <c r="I216" i="9"/>
  <c r="H216" i="9"/>
  <c r="G216" i="9"/>
  <c r="I215" i="9"/>
  <c r="H215" i="9"/>
  <c r="G215" i="9"/>
  <c r="I214" i="9"/>
  <c r="H214" i="9"/>
  <c r="G214" i="9"/>
  <c r="I213" i="9"/>
  <c r="H213" i="9"/>
  <c r="G213" i="9"/>
  <c r="I212" i="9"/>
  <c r="H212" i="9"/>
  <c r="G212" i="9"/>
  <c r="I211" i="9"/>
  <c r="H211" i="9"/>
  <c r="G211" i="9"/>
  <c r="I210" i="9"/>
  <c r="H210" i="9"/>
  <c r="G210" i="9"/>
  <c r="I209" i="9"/>
  <c r="H209" i="9"/>
  <c r="G209" i="9"/>
  <c r="I208" i="9"/>
  <c r="H208" i="9"/>
  <c r="G208" i="9"/>
  <c r="I207" i="9"/>
  <c r="H207" i="9"/>
  <c r="G207" i="9"/>
  <c r="I206" i="9"/>
  <c r="H206" i="9"/>
  <c r="G206" i="9"/>
  <c r="I205" i="9"/>
  <c r="H205" i="9"/>
  <c r="G205" i="9"/>
  <c r="I204" i="9"/>
  <c r="H204" i="9"/>
  <c r="G204" i="9"/>
  <c r="I203" i="9"/>
  <c r="H203" i="9"/>
  <c r="G203" i="9"/>
  <c r="I202" i="9"/>
  <c r="H202" i="9"/>
  <c r="G202" i="9"/>
  <c r="I201" i="9"/>
  <c r="H201" i="9"/>
  <c r="G201" i="9"/>
  <c r="I200" i="9"/>
  <c r="H200" i="9"/>
  <c r="G200" i="9"/>
  <c r="I199" i="9"/>
  <c r="H199" i="9"/>
  <c r="G199" i="9"/>
  <c r="I198" i="9"/>
  <c r="H198" i="9"/>
  <c r="G198" i="9"/>
  <c r="I197" i="9"/>
  <c r="H197" i="9"/>
  <c r="G197" i="9"/>
  <c r="I196" i="9"/>
  <c r="H196" i="9"/>
  <c r="G196" i="9"/>
  <c r="I195" i="9"/>
  <c r="H195" i="9"/>
  <c r="G195" i="9"/>
  <c r="I194" i="9"/>
  <c r="H194" i="9"/>
  <c r="G194" i="9"/>
  <c r="I193" i="9"/>
  <c r="H193" i="9"/>
  <c r="G193" i="9"/>
  <c r="I192" i="9"/>
  <c r="H192" i="9"/>
  <c r="G192" i="9"/>
  <c r="I191" i="9"/>
  <c r="H191" i="9"/>
  <c r="G191" i="9"/>
  <c r="I190" i="9"/>
  <c r="H190" i="9"/>
  <c r="G190" i="9"/>
  <c r="I189" i="9"/>
  <c r="H189" i="9"/>
  <c r="G189" i="9"/>
  <c r="I188" i="9"/>
  <c r="H188" i="9"/>
  <c r="G188" i="9"/>
  <c r="I187" i="9"/>
  <c r="H187" i="9"/>
  <c r="G187" i="9"/>
  <c r="I186" i="9"/>
  <c r="H186" i="9"/>
  <c r="G186" i="9"/>
  <c r="I185" i="9"/>
  <c r="H185" i="9"/>
  <c r="G185" i="9"/>
  <c r="I184" i="9"/>
  <c r="H184" i="9"/>
  <c r="G184" i="9"/>
  <c r="I183" i="9"/>
  <c r="H183" i="9"/>
  <c r="G183" i="9"/>
  <c r="I182" i="9"/>
  <c r="H182" i="9"/>
  <c r="G182" i="9"/>
  <c r="I181" i="9"/>
  <c r="H181" i="9"/>
  <c r="G181" i="9"/>
  <c r="I180" i="9"/>
  <c r="H180" i="9"/>
  <c r="G180" i="9"/>
  <c r="I179" i="9"/>
  <c r="H179" i="9"/>
  <c r="G179" i="9"/>
  <c r="I178" i="9"/>
  <c r="H178" i="9"/>
  <c r="G178" i="9"/>
  <c r="I177" i="9"/>
  <c r="H177" i="9"/>
  <c r="G177" i="9"/>
  <c r="I176" i="9"/>
  <c r="H176" i="9"/>
  <c r="G176" i="9"/>
  <c r="I175" i="9"/>
  <c r="H175" i="9"/>
  <c r="G175" i="9"/>
  <c r="I174" i="9"/>
  <c r="H174" i="9"/>
  <c r="G174" i="9"/>
  <c r="I173" i="9"/>
  <c r="H173" i="9"/>
  <c r="G173" i="9"/>
  <c r="I172" i="9"/>
  <c r="H172" i="9"/>
  <c r="G172" i="9"/>
  <c r="I171" i="9"/>
  <c r="H171" i="9"/>
  <c r="G171" i="9"/>
  <c r="I170" i="9"/>
  <c r="H170" i="9"/>
  <c r="G170" i="9"/>
  <c r="I169" i="9"/>
  <c r="H169" i="9"/>
  <c r="G169" i="9"/>
  <c r="I168" i="9"/>
  <c r="H168" i="9"/>
  <c r="G168" i="9"/>
  <c r="I167" i="9"/>
  <c r="H167" i="9"/>
  <c r="G167" i="9"/>
  <c r="I166" i="9"/>
  <c r="H166" i="9"/>
  <c r="G166" i="9"/>
  <c r="I165" i="9"/>
  <c r="H165" i="9"/>
  <c r="G165" i="9"/>
  <c r="I164" i="9"/>
  <c r="H164" i="9"/>
  <c r="G164" i="9"/>
  <c r="I163" i="9"/>
  <c r="H163" i="9"/>
  <c r="G163" i="9"/>
  <c r="I162" i="9"/>
  <c r="H162" i="9"/>
  <c r="G162" i="9"/>
  <c r="I161" i="9"/>
  <c r="H161" i="9"/>
  <c r="G161" i="9"/>
  <c r="I160" i="9"/>
  <c r="H160" i="9"/>
  <c r="G160" i="9"/>
  <c r="I159" i="9"/>
  <c r="H159" i="9"/>
  <c r="G159" i="9"/>
  <c r="I158" i="9"/>
  <c r="H158" i="9"/>
  <c r="G158" i="9"/>
  <c r="I157" i="9"/>
  <c r="H157" i="9"/>
  <c r="G157" i="9"/>
  <c r="I156" i="9"/>
  <c r="H156" i="9"/>
  <c r="G156" i="9"/>
  <c r="I155" i="9"/>
  <c r="H155" i="9"/>
  <c r="G155" i="9"/>
  <c r="I154" i="9"/>
  <c r="H154" i="9"/>
  <c r="G154" i="9"/>
  <c r="I153" i="9"/>
  <c r="H153" i="9"/>
  <c r="G153" i="9"/>
  <c r="I152" i="9"/>
  <c r="H152" i="9"/>
  <c r="G152" i="9"/>
  <c r="I151" i="9"/>
  <c r="H151" i="9"/>
  <c r="G151" i="9"/>
  <c r="I150" i="9"/>
  <c r="H150" i="9"/>
  <c r="G150" i="9"/>
  <c r="I149" i="9"/>
  <c r="H149" i="9"/>
  <c r="G149" i="9"/>
  <c r="I148" i="9"/>
  <c r="H148" i="9"/>
  <c r="G148" i="9"/>
  <c r="I147" i="9"/>
  <c r="H147" i="9"/>
  <c r="G147" i="9"/>
  <c r="I146" i="9"/>
  <c r="H146" i="9"/>
  <c r="G146" i="9"/>
  <c r="I145" i="9"/>
  <c r="H145" i="9"/>
  <c r="G145" i="9"/>
  <c r="I144" i="9"/>
  <c r="H144" i="9"/>
  <c r="G144" i="9"/>
  <c r="I143" i="9"/>
  <c r="H143" i="9"/>
  <c r="G143" i="9"/>
  <c r="I142" i="9"/>
  <c r="H142" i="9"/>
  <c r="G142" i="9"/>
  <c r="I141" i="9"/>
  <c r="H141" i="9"/>
  <c r="G141" i="9"/>
  <c r="I140" i="9"/>
  <c r="H140" i="9"/>
  <c r="G140" i="9"/>
  <c r="I139" i="9"/>
  <c r="H139" i="9"/>
  <c r="G139" i="9"/>
  <c r="I138" i="9"/>
  <c r="H138" i="9"/>
  <c r="G138" i="9"/>
  <c r="I137" i="9"/>
  <c r="H137" i="9"/>
  <c r="G137" i="9"/>
  <c r="I136" i="9"/>
  <c r="H136" i="9"/>
  <c r="G136" i="9"/>
  <c r="I135" i="9"/>
  <c r="H135" i="9"/>
  <c r="G135" i="9"/>
  <c r="I134" i="9"/>
  <c r="H134" i="9"/>
  <c r="G134" i="9"/>
  <c r="I133" i="9"/>
  <c r="H133" i="9"/>
  <c r="G133" i="9"/>
  <c r="I132" i="9"/>
  <c r="H132" i="9"/>
  <c r="G132" i="9"/>
  <c r="I131" i="9"/>
  <c r="H131" i="9"/>
  <c r="G131" i="9"/>
  <c r="I130" i="9"/>
  <c r="H130" i="9"/>
  <c r="G130" i="9"/>
  <c r="I129" i="9"/>
  <c r="H129" i="9"/>
  <c r="G129" i="9"/>
  <c r="I128" i="9"/>
  <c r="H128" i="9"/>
  <c r="G128" i="9"/>
  <c r="I127" i="9"/>
  <c r="H127" i="9"/>
  <c r="G127" i="9"/>
  <c r="I126" i="9"/>
  <c r="H126" i="9"/>
  <c r="G126" i="9"/>
  <c r="I125" i="9"/>
  <c r="H125" i="9"/>
  <c r="G125" i="9"/>
  <c r="I124" i="9"/>
  <c r="H124" i="9"/>
  <c r="G124" i="9"/>
  <c r="I123" i="9"/>
  <c r="H123" i="9"/>
  <c r="G123" i="9"/>
  <c r="I122" i="9"/>
  <c r="H122" i="9"/>
  <c r="G122" i="9"/>
  <c r="I121" i="9"/>
  <c r="H121" i="9"/>
  <c r="G121" i="9"/>
  <c r="I120" i="9"/>
  <c r="H120" i="9"/>
  <c r="G120" i="9"/>
  <c r="I119" i="9"/>
  <c r="H119" i="9"/>
  <c r="G119" i="9"/>
  <c r="I118" i="9"/>
  <c r="H118" i="9"/>
  <c r="G118" i="9"/>
  <c r="I117" i="9"/>
  <c r="H117" i="9"/>
  <c r="G117" i="9"/>
  <c r="I116" i="9"/>
  <c r="H116" i="9"/>
  <c r="G116" i="9"/>
  <c r="I115" i="9"/>
  <c r="H115" i="9"/>
  <c r="G115" i="9"/>
  <c r="I114" i="9"/>
  <c r="H114" i="9"/>
  <c r="G114" i="9"/>
  <c r="I113" i="9"/>
  <c r="H113" i="9"/>
  <c r="G113" i="9"/>
  <c r="I112" i="9"/>
  <c r="H112" i="9"/>
  <c r="G112" i="9"/>
  <c r="I111" i="9"/>
  <c r="H111" i="9"/>
  <c r="G111" i="9"/>
  <c r="I110" i="9"/>
  <c r="H110" i="9"/>
  <c r="G110" i="9"/>
  <c r="I109" i="9"/>
  <c r="H109" i="9"/>
  <c r="G109" i="9"/>
  <c r="I108" i="9"/>
  <c r="H108" i="9"/>
  <c r="G108" i="9"/>
  <c r="I107" i="9"/>
  <c r="H107" i="9"/>
  <c r="G107" i="9"/>
  <c r="I106" i="9"/>
  <c r="H106" i="9"/>
  <c r="G106" i="9"/>
  <c r="I105" i="9"/>
  <c r="H105" i="9"/>
  <c r="G105" i="9"/>
  <c r="I104" i="9"/>
  <c r="H104" i="9"/>
  <c r="G104" i="9"/>
  <c r="I103" i="9"/>
  <c r="H103" i="9"/>
  <c r="G103" i="9"/>
  <c r="I102" i="9"/>
  <c r="H102" i="9"/>
  <c r="G102" i="9"/>
  <c r="I101" i="9"/>
  <c r="H101" i="9"/>
  <c r="G101" i="9"/>
  <c r="I100" i="9"/>
  <c r="H100" i="9"/>
  <c r="G100" i="9"/>
  <c r="I99" i="9"/>
  <c r="H99" i="9"/>
  <c r="G99" i="9"/>
  <c r="I98" i="9"/>
  <c r="H98" i="9"/>
  <c r="G98" i="9"/>
  <c r="I97" i="9"/>
  <c r="H97" i="9"/>
  <c r="G97" i="9"/>
  <c r="I96" i="9"/>
  <c r="H96" i="9"/>
  <c r="G96" i="9"/>
  <c r="I95" i="9"/>
  <c r="H95" i="9"/>
  <c r="G95" i="9"/>
  <c r="I94" i="9"/>
  <c r="H94" i="9"/>
  <c r="G94" i="9"/>
  <c r="I93" i="9"/>
  <c r="H93" i="9"/>
  <c r="G93" i="9"/>
  <c r="I92" i="9"/>
  <c r="H92" i="9"/>
  <c r="G92" i="9"/>
  <c r="I91" i="9"/>
  <c r="H91" i="9"/>
  <c r="G91" i="9"/>
  <c r="I90" i="9"/>
  <c r="H90" i="9"/>
  <c r="G90" i="9"/>
  <c r="I89" i="9"/>
  <c r="H89" i="9"/>
  <c r="G89" i="9"/>
  <c r="I88" i="9"/>
  <c r="H88" i="9"/>
  <c r="G88" i="9"/>
  <c r="I87" i="9"/>
  <c r="H87" i="9"/>
  <c r="G87" i="9"/>
  <c r="I86" i="9"/>
  <c r="H86" i="9"/>
  <c r="G86" i="9"/>
  <c r="I85" i="9"/>
  <c r="H85" i="9"/>
  <c r="G85" i="9"/>
  <c r="I84" i="9"/>
  <c r="H84" i="9"/>
  <c r="G84" i="9"/>
  <c r="I83" i="9"/>
  <c r="H83" i="9"/>
  <c r="G83" i="9"/>
  <c r="I82" i="9"/>
  <c r="H82" i="9"/>
  <c r="G82" i="9"/>
  <c r="I81" i="9"/>
  <c r="H81" i="9"/>
  <c r="G81" i="9"/>
  <c r="I80" i="9"/>
  <c r="H80" i="9"/>
  <c r="G80" i="9"/>
  <c r="I79" i="9"/>
  <c r="H79" i="9"/>
  <c r="G79" i="9"/>
  <c r="I78" i="9"/>
  <c r="H78" i="9"/>
  <c r="G78" i="9"/>
  <c r="I77" i="9"/>
  <c r="H77" i="9"/>
  <c r="G77" i="9"/>
  <c r="I76" i="9"/>
  <c r="H76" i="9"/>
  <c r="G76" i="9"/>
  <c r="I75" i="9"/>
  <c r="H75" i="9"/>
  <c r="G75" i="9"/>
  <c r="I74" i="9"/>
  <c r="H74" i="9"/>
  <c r="G74" i="9"/>
  <c r="I73" i="9"/>
  <c r="H73" i="9"/>
  <c r="G73" i="9"/>
  <c r="I72" i="9"/>
  <c r="H72" i="9"/>
  <c r="G72" i="9"/>
  <c r="I71" i="9"/>
  <c r="H71" i="9"/>
  <c r="G71" i="9"/>
  <c r="I70" i="9"/>
  <c r="H70" i="9"/>
  <c r="G70" i="9"/>
  <c r="I69" i="9"/>
  <c r="H69" i="9"/>
  <c r="G69" i="9"/>
  <c r="I68" i="9"/>
  <c r="H68" i="9"/>
  <c r="G68" i="9"/>
  <c r="I67" i="9"/>
  <c r="H67" i="9"/>
  <c r="G67" i="9"/>
  <c r="I66" i="9"/>
  <c r="H66" i="9"/>
  <c r="G66" i="9"/>
  <c r="I65" i="9"/>
  <c r="H65" i="9"/>
  <c r="G65" i="9"/>
  <c r="I64" i="9"/>
  <c r="H64" i="9"/>
  <c r="G64" i="9"/>
  <c r="I63" i="9"/>
  <c r="H63" i="9"/>
  <c r="G63" i="9"/>
  <c r="I62" i="9"/>
  <c r="H62" i="9"/>
  <c r="G62" i="9"/>
  <c r="I61" i="9"/>
  <c r="H61" i="9"/>
  <c r="G61" i="9"/>
  <c r="I60" i="9"/>
  <c r="H60" i="9"/>
  <c r="G60" i="9"/>
  <c r="I59" i="9"/>
  <c r="H59" i="9"/>
  <c r="G59" i="9"/>
  <c r="I58" i="9"/>
  <c r="H58" i="9"/>
  <c r="G58" i="9"/>
  <c r="I57" i="9"/>
  <c r="H57" i="9"/>
  <c r="G57" i="9"/>
  <c r="I56" i="9"/>
  <c r="H56" i="9"/>
  <c r="G56" i="9"/>
  <c r="I55" i="9"/>
  <c r="H55" i="9"/>
  <c r="G55" i="9"/>
  <c r="I54" i="9"/>
  <c r="H54" i="9"/>
  <c r="G54" i="9"/>
  <c r="I53" i="9"/>
  <c r="H53" i="9"/>
  <c r="G53" i="9"/>
  <c r="I52" i="9"/>
  <c r="H52" i="9"/>
  <c r="G52" i="9"/>
  <c r="I51" i="9"/>
  <c r="H51" i="9"/>
  <c r="G51" i="9"/>
  <c r="I50" i="9"/>
  <c r="H50" i="9"/>
  <c r="G50" i="9"/>
  <c r="I49" i="9"/>
  <c r="H49" i="9"/>
  <c r="G49" i="9"/>
  <c r="I48" i="9"/>
  <c r="H48" i="9"/>
  <c r="G48" i="9"/>
  <c r="I47" i="9"/>
  <c r="H47" i="9"/>
  <c r="G47" i="9"/>
  <c r="I46" i="9"/>
  <c r="H46" i="9"/>
  <c r="G46" i="9"/>
  <c r="I45" i="9"/>
  <c r="H45" i="9"/>
  <c r="G45" i="9"/>
  <c r="I44" i="9"/>
  <c r="H44" i="9"/>
  <c r="G44" i="9"/>
  <c r="I43" i="9"/>
  <c r="H43" i="9"/>
  <c r="G43" i="9"/>
  <c r="I42" i="9"/>
  <c r="H42" i="9"/>
  <c r="G42" i="9"/>
  <c r="I41" i="9"/>
  <c r="H41" i="9"/>
  <c r="G41" i="9"/>
  <c r="I40" i="9"/>
  <c r="H40" i="9"/>
  <c r="G40" i="9"/>
  <c r="I39" i="9"/>
  <c r="H39" i="9"/>
  <c r="G39" i="9"/>
  <c r="I38" i="9"/>
  <c r="H38" i="9"/>
  <c r="G38" i="9"/>
  <c r="I37" i="9"/>
  <c r="H37" i="9"/>
  <c r="G37" i="9"/>
  <c r="I36" i="9"/>
  <c r="H36" i="9"/>
  <c r="G36" i="9"/>
  <c r="I35" i="9"/>
  <c r="H35" i="9"/>
  <c r="G35" i="9"/>
  <c r="I34" i="9"/>
  <c r="H34" i="9"/>
  <c r="G34" i="9"/>
  <c r="I33" i="9"/>
  <c r="H33" i="9"/>
  <c r="G33" i="9"/>
  <c r="I32" i="9"/>
  <c r="H32" i="9"/>
  <c r="G32" i="9"/>
  <c r="I31" i="9"/>
  <c r="H31" i="9"/>
  <c r="G31" i="9"/>
  <c r="I30" i="9"/>
  <c r="H30" i="9"/>
  <c r="G30" i="9"/>
  <c r="I29" i="9"/>
  <c r="H29" i="9"/>
  <c r="G29" i="9"/>
  <c r="I28" i="9"/>
  <c r="H28" i="9"/>
  <c r="G28" i="9"/>
  <c r="I27" i="9"/>
  <c r="H27" i="9"/>
  <c r="G27" i="9"/>
  <c r="I26" i="9"/>
  <c r="H26" i="9"/>
  <c r="G26" i="9"/>
  <c r="I25" i="9"/>
  <c r="H25" i="9"/>
  <c r="G25" i="9"/>
  <c r="I24" i="9"/>
  <c r="H24" i="9"/>
  <c r="G24" i="9"/>
  <c r="I23" i="9"/>
  <c r="H23" i="9"/>
  <c r="G23" i="9"/>
  <c r="I22" i="9"/>
  <c r="H22" i="9"/>
  <c r="G22" i="9"/>
  <c r="I21" i="9"/>
  <c r="H21" i="9"/>
  <c r="G21" i="9"/>
  <c r="I20" i="9"/>
  <c r="H20" i="9"/>
  <c r="G20" i="9"/>
  <c r="I19" i="9"/>
  <c r="H19" i="9"/>
  <c r="G19" i="9"/>
  <c r="I18" i="9"/>
  <c r="H18" i="9"/>
  <c r="G18" i="9"/>
  <c r="I17" i="9"/>
  <c r="H17" i="9"/>
  <c r="G17" i="9"/>
  <c r="I16" i="9"/>
  <c r="H16" i="9"/>
  <c r="G16" i="9"/>
  <c r="I15" i="9"/>
  <c r="H15" i="9"/>
  <c r="G15" i="9"/>
  <c r="I14" i="9"/>
  <c r="H14" i="9"/>
  <c r="G14" i="9"/>
  <c r="I13" i="9"/>
  <c r="H13" i="9"/>
  <c r="G13" i="9"/>
  <c r="I12" i="9"/>
  <c r="H12" i="9"/>
  <c r="G12" i="9"/>
  <c r="I11" i="9"/>
  <c r="H11" i="9"/>
  <c r="G11" i="9"/>
  <c r="I10" i="9"/>
  <c r="H10" i="9"/>
  <c r="G10" i="9"/>
  <c r="I9" i="9"/>
  <c r="H9" i="9"/>
  <c r="G9" i="9"/>
  <c r="I8" i="9"/>
  <c r="H8" i="9"/>
  <c r="G8" i="9"/>
  <c r="I7" i="9"/>
  <c r="H7" i="9"/>
  <c r="G7" i="9"/>
  <c r="I6" i="9"/>
  <c r="H6" i="9"/>
  <c r="G6" i="9"/>
  <c r="I5" i="9"/>
  <c r="H5" i="9"/>
  <c r="G5" i="9"/>
  <c r="K4026" i="9" l="1"/>
  <c r="K4025" i="9"/>
  <c r="K4024" i="9"/>
  <c r="K4023" i="9"/>
  <c r="K4022" i="9"/>
  <c r="K4021" i="9"/>
  <c r="K4020" i="9"/>
  <c r="K4019" i="9"/>
  <c r="K4018" i="9"/>
  <c r="K4017" i="9"/>
  <c r="K4016" i="9"/>
  <c r="K4015" i="9"/>
  <c r="K4014" i="9"/>
  <c r="K4013" i="9"/>
  <c r="K4012" i="9"/>
  <c r="K4011" i="9"/>
  <c r="K4010" i="9"/>
  <c r="K4009" i="9"/>
  <c r="K4008" i="9"/>
  <c r="K4007" i="9"/>
  <c r="K4006" i="9"/>
  <c r="K4005" i="9"/>
  <c r="K4004" i="9"/>
  <c r="K4003" i="9"/>
  <c r="K4002" i="9"/>
  <c r="K4001" i="9"/>
  <c r="K4000" i="9"/>
  <c r="K3999" i="9"/>
  <c r="K3998" i="9"/>
  <c r="K3997" i="9"/>
  <c r="K3996" i="9"/>
  <c r="K3995" i="9"/>
  <c r="K3994" i="9"/>
  <c r="K3993" i="9"/>
  <c r="K3992" i="9"/>
  <c r="K3991" i="9"/>
  <c r="K3990" i="9"/>
  <c r="K3989" i="9"/>
  <c r="K3988" i="9"/>
  <c r="K3987" i="9"/>
  <c r="K3986" i="9"/>
  <c r="K3985" i="9"/>
  <c r="K3984" i="9"/>
  <c r="K3983" i="9"/>
  <c r="K3982" i="9"/>
  <c r="K3981" i="9"/>
  <c r="K3980" i="9"/>
  <c r="K3979" i="9"/>
  <c r="K3978" i="9"/>
  <c r="K3977" i="9"/>
  <c r="K3976" i="9"/>
  <c r="K3975" i="9"/>
  <c r="K3974" i="9"/>
  <c r="K3973" i="9"/>
  <c r="K3972" i="9"/>
  <c r="K3971" i="9"/>
  <c r="K3970" i="9"/>
  <c r="K3969" i="9"/>
  <c r="K3968" i="9"/>
  <c r="K3967" i="9"/>
  <c r="K3966" i="9"/>
  <c r="K3965" i="9"/>
  <c r="K3964" i="9"/>
  <c r="K3963" i="9"/>
  <c r="K3962" i="9"/>
  <c r="K3961" i="9"/>
  <c r="K3960" i="9"/>
  <c r="K3959" i="9"/>
  <c r="K3958" i="9"/>
  <c r="K3957" i="9"/>
  <c r="K3956" i="9"/>
  <c r="K3955" i="9"/>
  <c r="K3954" i="9"/>
  <c r="K3953" i="9"/>
  <c r="K3952" i="9"/>
  <c r="K3951" i="9"/>
  <c r="K3950" i="9"/>
  <c r="K3949" i="9"/>
  <c r="K3948" i="9"/>
  <c r="K3947" i="9"/>
  <c r="K3946" i="9"/>
  <c r="K3945" i="9"/>
  <c r="K3944" i="9"/>
  <c r="K3943" i="9"/>
  <c r="K3942" i="9"/>
  <c r="K3941" i="9"/>
  <c r="K3940" i="9"/>
  <c r="K3939" i="9"/>
  <c r="K3938" i="9"/>
  <c r="K3937" i="9"/>
  <c r="K3936" i="9"/>
  <c r="K3935" i="9"/>
  <c r="K3934" i="9"/>
  <c r="K3933" i="9"/>
  <c r="K3932" i="9"/>
  <c r="K3931" i="9"/>
  <c r="K3930" i="9"/>
  <c r="K3929" i="9"/>
  <c r="K3928" i="9"/>
  <c r="K3927" i="9"/>
  <c r="K3926" i="9"/>
  <c r="K3925" i="9"/>
  <c r="K3924" i="9"/>
  <c r="K3923" i="9"/>
  <c r="K3922" i="9"/>
  <c r="K3921" i="9"/>
  <c r="K3920" i="9"/>
  <c r="K3919" i="9"/>
  <c r="K3918" i="9"/>
  <c r="K3917" i="9"/>
  <c r="K3916" i="9"/>
  <c r="K3915" i="9"/>
  <c r="K3914" i="9"/>
  <c r="K3913" i="9"/>
  <c r="K3912" i="9"/>
  <c r="K3911" i="9"/>
  <c r="K3910" i="9"/>
  <c r="K3909" i="9"/>
  <c r="K3908" i="9"/>
  <c r="K3907" i="9"/>
  <c r="K3906" i="9"/>
  <c r="K3905" i="9"/>
  <c r="K3904" i="9"/>
  <c r="K3903" i="9"/>
  <c r="K3902" i="9"/>
  <c r="K3901" i="9"/>
  <c r="K3900" i="9"/>
  <c r="K3899" i="9"/>
  <c r="K3898" i="9"/>
  <c r="K3897" i="9"/>
  <c r="K3896" i="9"/>
  <c r="K3895" i="9"/>
  <c r="K3894" i="9"/>
  <c r="K3893" i="9"/>
  <c r="K3892" i="9"/>
  <c r="K3891" i="9"/>
  <c r="K3890" i="9"/>
  <c r="K3889" i="9"/>
  <c r="K3888" i="9"/>
  <c r="K3887" i="9"/>
  <c r="K3886" i="9"/>
  <c r="K3885" i="9"/>
  <c r="K3884" i="9"/>
  <c r="K3883" i="9"/>
  <c r="K3882" i="9"/>
  <c r="K3881" i="9"/>
  <c r="K3880" i="9"/>
  <c r="K3879" i="9"/>
  <c r="K3878" i="9"/>
  <c r="K3877" i="9"/>
  <c r="K3876" i="9"/>
  <c r="K3875" i="9"/>
  <c r="K3874" i="9"/>
  <c r="K3873" i="9"/>
  <c r="K3872" i="9"/>
  <c r="K3871" i="9"/>
  <c r="K3870" i="9"/>
  <c r="K3869" i="9"/>
  <c r="K3868" i="9"/>
  <c r="K3867" i="9"/>
  <c r="K3866" i="9"/>
  <c r="K3865" i="9"/>
  <c r="K3864" i="9"/>
  <c r="K3863" i="9"/>
  <c r="K3862" i="9"/>
  <c r="K3861" i="9"/>
  <c r="K3860" i="9"/>
  <c r="K3859" i="9"/>
  <c r="K3858" i="9"/>
  <c r="K3857" i="9"/>
  <c r="K3856" i="9"/>
  <c r="K3855" i="9"/>
  <c r="K3854" i="9"/>
  <c r="K3853" i="9"/>
  <c r="K3852" i="9"/>
  <c r="K3851" i="9"/>
  <c r="K3850" i="9"/>
  <c r="K3849" i="9"/>
  <c r="K3848" i="9"/>
  <c r="K3847" i="9"/>
  <c r="K3846" i="9"/>
  <c r="K3845" i="9"/>
  <c r="K3844" i="9"/>
  <c r="K3843" i="9"/>
  <c r="K3842" i="9"/>
  <c r="K3841" i="9"/>
  <c r="K3840" i="9"/>
  <c r="K3839" i="9"/>
  <c r="K3838" i="9"/>
  <c r="K3837" i="9"/>
  <c r="K3836" i="9"/>
  <c r="K3835" i="9"/>
  <c r="K3834" i="9"/>
  <c r="K3833" i="9"/>
  <c r="K3832" i="9"/>
  <c r="K3831" i="9"/>
  <c r="K3830" i="9"/>
  <c r="K3829" i="9"/>
  <c r="K3828" i="9"/>
  <c r="K3827" i="9"/>
  <c r="K3826" i="9"/>
  <c r="K3825" i="9"/>
  <c r="K3824" i="9"/>
  <c r="K3823" i="9"/>
  <c r="K3822" i="9"/>
  <c r="K3821" i="9"/>
  <c r="K3820" i="9"/>
  <c r="K3819" i="9"/>
  <c r="K3818" i="9"/>
  <c r="K3817" i="9"/>
  <c r="K3816" i="9"/>
  <c r="K3815" i="9"/>
  <c r="K3814" i="9"/>
  <c r="K3813" i="9"/>
  <c r="K3812" i="9"/>
  <c r="K3811" i="9"/>
  <c r="K3810" i="9"/>
  <c r="K3809" i="9"/>
  <c r="K3808" i="9"/>
  <c r="K3807" i="9"/>
  <c r="K3806" i="9"/>
  <c r="K3805" i="9"/>
  <c r="K3804" i="9"/>
  <c r="K3803" i="9"/>
  <c r="K3802" i="9"/>
  <c r="K3801" i="9"/>
  <c r="K3800" i="9"/>
  <c r="K3799" i="9"/>
  <c r="K3798" i="9"/>
  <c r="K3797" i="9"/>
  <c r="K3796" i="9"/>
  <c r="K3795" i="9"/>
  <c r="K3794" i="9"/>
  <c r="K3793" i="9"/>
  <c r="K3792" i="9"/>
  <c r="K3791" i="9"/>
  <c r="K3790" i="9"/>
  <c r="K3789" i="9"/>
  <c r="K3788" i="9"/>
  <c r="K3787" i="9"/>
  <c r="K3786" i="9"/>
  <c r="K3785" i="9"/>
  <c r="K3784" i="9"/>
  <c r="K3783" i="9"/>
  <c r="K3782" i="9"/>
  <c r="K3781" i="9"/>
  <c r="K3780" i="9"/>
  <c r="K3779" i="9"/>
  <c r="K3778" i="9"/>
  <c r="K3777" i="9"/>
  <c r="K3776" i="9"/>
  <c r="K3775" i="9"/>
  <c r="K3774" i="9"/>
  <c r="K3773" i="9"/>
  <c r="K3772" i="9"/>
  <c r="K3771" i="9"/>
  <c r="K3770" i="9"/>
  <c r="K3769" i="9"/>
  <c r="K3768" i="9"/>
  <c r="K3767" i="9"/>
  <c r="K3766" i="9"/>
  <c r="K3765" i="9"/>
  <c r="K3764" i="9"/>
  <c r="K3763" i="9"/>
  <c r="K3762" i="9"/>
  <c r="K3761" i="9"/>
  <c r="K3760" i="9"/>
  <c r="K3759" i="9"/>
  <c r="K3758" i="9"/>
  <c r="K3757" i="9"/>
  <c r="K3756" i="9"/>
  <c r="K3755" i="9"/>
  <c r="K3754" i="9"/>
  <c r="K3753" i="9"/>
  <c r="K3752" i="9"/>
  <c r="K3751" i="9"/>
  <c r="K3750" i="9"/>
  <c r="K3749" i="9"/>
  <c r="K3748" i="9"/>
  <c r="K3747" i="9"/>
  <c r="K3746" i="9"/>
  <c r="K3745" i="9"/>
  <c r="K3744" i="9"/>
  <c r="K3743" i="9"/>
  <c r="K3742" i="9"/>
  <c r="K3741" i="9"/>
  <c r="K3740" i="9"/>
  <c r="K3739" i="9"/>
  <c r="K3738" i="9"/>
  <c r="K3737" i="9"/>
  <c r="K3736" i="9"/>
  <c r="K3735" i="9"/>
  <c r="K3734" i="9"/>
  <c r="K3733" i="9"/>
  <c r="K3732" i="9"/>
  <c r="K3731" i="9"/>
  <c r="K3730" i="9"/>
  <c r="K3729" i="9"/>
  <c r="K3728" i="9"/>
  <c r="K3727" i="9"/>
  <c r="K3726" i="9"/>
  <c r="K3725" i="9"/>
  <c r="K3724" i="9"/>
  <c r="K3723" i="9"/>
  <c r="K3722" i="9"/>
  <c r="K3721" i="9"/>
  <c r="K3720" i="9"/>
  <c r="K3719" i="9"/>
  <c r="K3718" i="9"/>
  <c r="K3717" i="9"/>
  <c r="K3716" i="9"/>
  <c r="K3715" i="9"/>
  <c r="K3714" i="9"/>
  <c r="K3713" i="9"/>
  <c r="K3712" i="9"/>
  <c r="K3711" i="9"/>
  <c r="K3710" i="9"/>
  <c r="K3709" i="9"/>
  <c r="K3708" i="9"/>
  <c r="K3707" i="9"/>
  <c r="K3706" i="9"/>
  <c r="K3705" i="9"/>
  <c r="K3704" i="9"/>
  <c r="K3703" i="9"/>
  <c r="K3702" i="9"/>
  <c r="K3701" i="9"/>
  <c r="K3700" i="9"/>
  <c r="K3699" i="9"/>
  <c r="K3698" i="9"/>
  <c r="K3697" i="9"/>
  <c r="K3696" i="9"/>
  <c r="K3695" i="9"/>
  <c r="K3694" i="9"/>
  <c r="K3693" i="9"/>
  <c r="K3692" i="9"/>
  <c r="K3691" i="9"/>
  <c r="K3690" i="9"/>
  <c r="K3689" i="9"/>
  <c r="K3688" i="9"/>
  <c r="K3687" i="9"/>
  <c r="K3686" i="9"/>
  <c r="K3685" i="9"/>
  <c r="K3684" i="9"/>
  <c r="K3683" i="9"/>
  <c r="K3682" i="9"/>
  <c r="K3681" i="9"/>
  <c r="K3680" i="9"/>
  <c r="K3679" i="9"/>
  <c r="K3678" i="9"/>
  <c r="K3677" i="9"/>
  <c r="K3676" i="9"/>
  <c r="K3675" i="9"/>
  <c r="K3674" i="9"/>
  <c r="K3673" i="9"/>
  <c r="K3672" i="9"/>
  <c r="K3671" i="9"/>
  <c r="K3670" i="9"/>
  <c r="K3669" i="9"/>
  <c r="K3668" i="9"/>
  <c r="K3667" i="9"/>
  <c r="K3666" i="9"/>
  <c r="K3665" i="9"/>
  <c r="K3664" i="9"/>
  <c r="K3663" i="9"/>
  <c r="K3662" i="9"/>
  <c r="K3661" i="9"/>
  <c r="K3660" i="9"/>
  <c r="K3659" i="9"/>
  <c r="K3658" i="9"/>
  <c r="K3657" i="9"/>
  <c r="K3656" i="9"/>
  <c r="K3655" i="9"/>
  <c r="K3654" i="9"/>
  <c r="K3653" i="9"/>
  <c r="K3652" i="9"/>
  <c r="K3651" i="9"/>
  <c r="K3650" i="9"/>
  <c r="K3649" i="9"/>
  <c r="K3648" i="9"/>
  <c r="K3647" i="9"/>
  <c r="K3646" i="9"/>
  <c r="K3645" i="9"/>
  <c r="K3644" i="9"/>
  <c r="K3643" i="9"/>
  <c r="K3642" i="9"/>
  <c r="K3641" i="9"/>
  <c r="K3640" i="9"/>
  <c r="K3639" i="9"/>
  <c r="K3638" i="9"/>
  <c r="K3637" i="9"/>
  <c r="K3636" i="9"/>
  <c r="K3635" i="9"/>
  <c r="K3634" i="9"/>
  <c r="K3633" i="9"/>
  <c r="K3632" i="9"/>
  <c r="K3631" i="9"/>
  <c r="K3630" i="9"/>
  <c r="K3629" i="9"/>
  <c r="K3628" i="9"/>
  <c r="K3627" i="9"/>
  <c r="K3626" i="9"/>
  <c r="K3625" i="9"/>
  <c r="K3624" i="9"/>
  <c r="K3623" i="9"/>
  <c r="K3622" i="9"/>
  <c r="K3621" i="9"/>
  <c r="K3620" i="9"/>
  <c r="K3619" i="9"/>
  <c r="K3618" i="9"/>
  <c r="K3617" i="9"/>
  <c r="K3616" i="9"/>
  <c r="K3615" i="9"/>
  <c r="K3614" i="9"/>
  <c r="K3613" i="9"/>
  <c r="K3612" i="9"/>
  <c r="K3611" i="9"/>
  <c r="K3610" i="9"/>
  <c r="K3609" i="9"/>
  <c r="K3608" i="9"/>
  <c r="K3607" i="9"/>
  <c r="K3606" i="9"/>
  <c r="K3605" i="9"/>
  <c r="K3604" i="9"/>
  <c r="K3603" i="9"/>
  <c r="K3602" i="9"/>
  <c r="K3601" i="9"/>
  <c r="K3600" i="9"/>
  <c r="K3599" i="9"/>
  <c r="K3598" i="9"/>
  <c r="K3597" i="9"/>
  <c r="K3596" i="9"/>
  <c r="K3595" i="9"/>
  <c r="K3594" i="9"/>
  <c r="K3593" i="9"/>
  <c r="K3592" i="9"/>
  <c r="K3591" i="9"/>
  <c r="K3590" i="9"/>
  <c r="K3589" i="9"/>
  <c r="K3588" i="9"/>
  <c r="K3587" i="9"/>
  <c r="K3586" i="9"/>
  <c r="K3585" i="9"/>
  <c r="K3584" i="9"/>
  <c r="K3583" i="9"/>
  <c r="K3582" i="9"/>
  <c r="K3581" i="9"/>
  <c r="K3580" i="9"/>
  <c r="K3579" i="9"/>
  <c r="K3578" i="9"/>
  <c r="K3577" i="9"/>
  <c r="K3576" i="9"/>
  <c r="K3575" i="9"/>
  <c r="K3574" i="9"/>
  <c r="K3573" i="9"/>
  <c r="K3572" i="9"/>
  <c r="K3571" i="9"/>
  <c r="K3570" i="9"/>
  <c r="K3569" i="9"/>
  <c r="K3568" i="9"/>
  <c r="K3567" i="9"/>
  <c r="K3566" i="9"/>
  <c r="K3565" i="9"/>
  <c r="K3564" i="9"/>
  <c r="K3563" i="9"/>
  <c r="K3562" i="9"/>
  <c r="K3561" i="9"/>
  <c r="K3560" i="9"/>
  <c r="K3559" i="9"/>
  <c r="K3558" i="9"/>
  <c r="K3557" i="9"/>
  <c r="K3556" i="9"/>
  <c r="K3555" i="9"/>
  <c r="K3554" i="9"/>
  <c r="K3553" i="9"/>
  <c r="K3552" i="9"/>
  <c r="K3551" i="9"/>
  <c r="K3550" i="9"/>
  <c r="K3549" i="9"/>
  <c r="K3548" i="9"/>
  <c r="K3547" i="9"/>
  <c r="K3546" i="9"/>
  <c r="K3545" i="9"/>
  <c r="K3544" i="9"/>
  <c r="K3543" i="9"/>
  <c r="K3542" i="9"/>
  <c r="K3541" i="9"/>
  <c r="K3540" i="9"/>
  <c r="K3539" i="9"/>
  <c r="K3538" i="9"/>
  <c r="K3537" i="9"/>
  <c r="K3536" i="9"/>
  <c r="K3535" i="9"/>
  <c r="K3534" i="9"/>
  <c r="K3533" i="9"/>
  <c r="K3532" i="9"/>
  <c r="K3531" i="9"/>
  <c r="K3530" i="9"/>
  <c r="K3529" i="9"/>
  <c r="K3528" i="9"/>
  <c r="K3527" i="9"/>
  <c r="K3526" i="9"/>
  <c r="K3525" i="9"/>
  <c r="K3524" i="9"/>
  <c r="K3523" i="9"/>
  <c r="K3522" i="9"/>
  <c r="K3521" i="9"/>
  <c r="K3520" i="9"/>
  <c r="K3519" i="9"/>
  <c r="K3518" i="9"/>
  <c r="K3517" i="9"/>
  <c r="K3516" i="9"/>
  <c r="K3515" i="9"/>
  <c r="K3514" i="9"/>
  <c r="K3513" i="9"/>
  <c r="K3512" i="9"/>
  <c r="K3511" i="9"/>
  <c r="K3510" i="9"/>
  <c r="K3509" i="9"/>
  <c r="K3508" i="9"/>
  <c r="K3507" i="9"/>
  <c r="K3506" i="9"/>
  <c r="K3505" i="9"/>
  <c r="K3504" i="9"/>
  <c r="K3503" i="9"/>
  <c r="K3502" i="9"/>
  <c r="K3501" i="9"/>
  <c r="K3500" i="9"/>
  <c r="K3499" i="9"/>
  <c r="K3498" i="9"/>
  <c r="K3497" i="9"/>
  <c r="K3496" i="9"/>
  <c r="K3495" i="9"/>
  <c r="K3494" i="9"/>
  <c r="K3493" i="9"/>
  <c r="K3492" i="9"/>
  <c r="K3491" i="9"/>
  <c r="K3490" i="9"/>
  <c r="K3489" i="9"/>
  <c r="K3488" i="9"/>
  <c r="K3487" i="9"/>
  <c r="K3486" i="9"/>
  <c r="K3485" i="9"/>
  <c r="K3484" i="9"/>
  <c r="K3483" i="9"/>
  <c r="K3482" i="9"/>
  <c r="K3481" i="9"/>
  <c r="K3480" i="9"/>
  <c r="K3479" i="9"/>
  <c r="K3478" i="9"/>
  <c r="K3477" i="9"/>
  <c r="K3476" i="9"/>
  <c r="K3475" i="9"/>
  <c r="K3474" i="9"/>
  <c r="K3473" i="9"/>
  <c r="K3472" i="9"/>
  <c r="K3471" i="9"/>
  <c r="K3470" i="9"/>
  <c r="K3469" i="9"/>
  <c r="K3468" i="9"/>
  <c r="K3467" i="9"/>
  <c r="K3466" i="9"/>
  <c r="K3465" i="9"/>
  <c r="K3464" i="9"/>
  <c r="K3463" i="9"/>
  <c r="K3462" i="9"/>
  <c r="K3461" i="9"/>
  <c r="K3460" i="9"/>
  <c r="K3459" i="9"/>
  <c r="K3458" i="9"/>
  <c r="K3457" i="9"/>
  <c r="K3456" i="9"/>
  <c r="K3455" i="9"/>
  <c r="K3454" i="9"/>
  <c r="K3453" i="9"/>
  <c r="K3452" i="9"/>
  <c r="K3451" i="9"/>
  <c r="K3450" i="9"/>
  <c r="K3449" i="9"/>
  <c r="K3448" i="9"/>
  <c r="K3447" i="9"/>
  <c r="K3446" i="9"/>
  <c r="K3445" i="9"/>
  <c r="K3444" i="9"/>
  <c r="K3443" i="9"/>
  <c r="K3442" i="9"/>
  <c r="K3441" i="9"/>
  <c r="K3440" i="9"/>
  <c r="K3439" i="9"/>
  <c r="K3438" i="9"/>
  <c r="K3437" i="9"/>
  <c r="K3436" i="9"/>
  <c r="K3435" i="9"/>
  <c r="K3434" i="9"/>
  <c r="K3433" i="9"/>
  <c r="K3432" i="9"/>
  <c r="K3431" i="9"/>
  <c r="K3430" i="9"/>
  <c r="K3429" i="9"/>
  <c r="K3428" i="9"/>
  <c r="K3427" i="9"/>
  <c r="K3426" i="9"/>
  <c r="K3425" i="9"/>
  <c r="K3424" i="9"/>
  <c r="K3423" i="9"/>
  <c r="K3422" i="9"/>
  <c r="K3421" i="9"/>
  <c r="K3420" i="9"/>
  <c r="K3419" i="9"/>
  <c r="K3418" i="9"/>
  <c r="K3417" i="9"/>
  <c r="K3416" i="9"/>
  <c r="K3415" i="9"/>
  <c r="K3414" i="9"/>
  <c r="K3413" i="9"/>
  <c r="K3412" i="9"/>
  <c r="K3411" i="9"/>
  <c r="K3410" i="9"/>
  <c r="K3409" i="9"/>
  <c r="K3408" i="9"/>
  <c r="K3407" i="9"/>
  <c r="K3406" i="9"/>
  <c r="K3405" i="9"/>
  <c r="K3404" i="9"/>
  <c r="K3403" i="9"/>
  <c r="K3402" i="9"/>
  <c r="K3401" i="9"/>
  <c r="K3400" i="9"/>
  <c r="K3399" i="9"/>
  <c r="K3398" i="9"/>
  <c r="K3397" i="9"/>
  <c r="K3396" i="9"/>
  <c r="K3395" i="9"/>
  <c r="K3394" i="9"/>
  <c r="K3393" i="9"/>
  <c r="K3392" i="9"/>
  <c r="K3391" i="9"/>
  <c r="K3390" i="9"/>
  <c r="K3389" i="9"/>
  <c r="K3388" i="9"/>
  <c r="K3387" i="9"/>
  <c r="K3386" i="9"/>
  <c r="K3385" i="9"/>
  <c r="K3384" i="9"/>
  <c r="K3383" i="9"/>
  <c r="K3382" i="9"/>
  <c r="K3381" i="9"/>
  <c r="K3380" i="9"/>
  <c r="K3379" i="9"/>
  <c r="K3378" i="9"/>
  <c r="K3377" i="9"/>
  <c r="K3376" i="9"/>
  <c r="K3375" i="9"/>
  <c r="K3374" i="9"/>
  <c r="K3373" i="9"/>
  <c r="K3372" i="9"/>
  <c r="K3371" i="9"/>
  <c r="K3370" i="9"/>
  <c r="K3369" i="9"/>
  <c r="K3368" i="9"/>
  <c r="K3367" i="9"/>
  <c r="K3366" i="9"/>
  <c r="K3365" i="9"/>
  <c r="K3364" i="9"/>
  <c r="K3363" i="9"/>
  <c r="K3362" i="9"/>
  <c r="K3361" i="9"/>
  <c r="K3360" i="9"/>
  <c r="K3359" i="9"/>
  <c r="K3358" i="9"/>
  <c r="K3357" i="9"/>
  <c r="K3356" i="9"/>
  <c r="K3355" i="9"/>
  <c r="K3354" i="9"/>
  <c r="K3353" i="9"/>
  <c r="K3352" i="9"/>
  <c r="K3351" i="9"/>
  <c r="K3350" i="9"/>
  <c r="K3349" i="9"/>
  <c r="K3348" i="9"/>
  <c r="K3347" i="9"/>
  <c r="K3346" i="9"/>
  <c r="K3345" i="9"/>
  <c r="K3344" i="9"/>
  <c r="K3343" i="9"/>
  <c r="K3342" i="9"/>
  <c r="K3341" i="9"/>
  <c r="K3340" i="9"/>
  <c r="K3339" i="9"/>
  <c r="K3338" i="9"/>
  <c r="K3337" i="9"/>
  <c r="K3336" i="9"/>
  <c r="K3335" i="9"/>
  <c r="K3334" i="9"/>
  <c r="K3333" i="9"/>
  <c r="K3332" i="9"/>
  <c r="K3331" i="9"/>
  <c r="K3330" i="9"/>
  <c r="K3329" i="9"/>
  <c r="K3328" i="9"/>
  <c r="K3327" i="9"/>
  <c r="K3326" i="9"/>
  <c r="K3325" i="9"/>
  <c r="K3324" i="9"/>
  <c r="K3323" i="9"/>
  <c r="K3322" i="9"/>
  <c r="K3321" i="9"/>
  <c r="K3320" i="9"/>
  <c r="K3319" i="9"/>
  <c r="K3318" i="9"/>
  <c r="K3317" i="9"/>
  <c r="K3316" i="9"/>
  <c r="K3315" i="9"/>
  <c r="K3314" i="9"/>
  <c r="K3313" i="9"/>
  <c r="K3312" i="9"/>
  <c r="K3311" i="9"/>
  <c r="K3310" i="9"/>
  <c r="K3309" i="9"/>
  <c r="K3308" i="9"/>
  <c r="K3307" i="9"/>
  <c r="K3306" i="9"/>
  <c r="K3305" i="9"/>
  <c r="K3304" i="9"/>
  <c r="K3303" i="9"/>
  <c r="K3302" i="9"/>
  <c r="K3301" i="9"/>
  <c r="K3300" i="9"/>
  <c r="K3299" i="9"/>
  <c r="K3298" i="9"/>
  <c r="K3297" i="9"/>
  <c r="K3296" i="9"/>
  <c r="K3295" i="9"/>
  <c r="K3294" i="9"/>
  <c r="K3293" i="9"/>
  <c r="K3292" i="9"/>
  <c r="K3291" i="9"/>
  <c r="K3290" i="9"/>
  <c r="K3289" i="9"/>
  <c r="K3288" i="9"/>
  <c r="K3287" i="9"/>
  <c r="K3286" i="9"/>
  <c r="K3285" i="9"/>
  <c r="K3284" i="9"/>
  <c r="K3283" i="9"/>
  <c r="K3282" i="9"/>
  <c r="K3281" i="9"/>
  <c r="K3280" i="9"/>
  <c r="K3279" i="9"/>
  <c r="K3278" i="9"/>
  <c r="K3277" i="9"/>
  <c r="K3276" i="9"/>
  <c r="K3275" i="9"/>
  <c r="K3274" i="9"/>
  <c r="K3273" i="9"/>
  <c r="K3272" i="9"/>
  <c r="K3271" i="9"/>
  <c r="K3270" i="9"/>
  <c r="K3269" i="9"/>
  <c r="K3268" i="9"/>
  <c r="K3267" i="9"/>
  <c r="K3266" i="9"/>
  <c r="K3265" i="9"/>
  <c r="K3264" i="9"/>
  <c r="K3263" i="9"/>
  <c r="K3262" i="9"/>
  <c r="K3261" i="9"/>
  <c r="K3260" i="9"/>
  <c r="K3259" i="9"/>
  <c r="K3258" i="9"/>
  <c r="K3257" i="9"/>
  <c r="K3256" i="9"/>
  <c r="K3255" i="9"/>
  <c r="K3254" i="9"/>
  <c r="K3253" i="9"/>
  <c r="K3252" i="9"/>
  <c r="K3251" i="9"/>
  <c r="K3250" i="9"/>
  <c r="K3249" i="9"/>
  <c r="K3248" i="9"/>
  <c r="K3247" i="9"/>
  <c r="K3246" i="9"/>
  <c r="K3245" i="9"/>
  <c r="K3244" i="9"/>
  <c r="K3243" i="9"/>
  <c r="K3242" i="9"/>
  <c r="K3241" i="9"/>
  <c r="K3240" i="9"/>
  <c r="K3239" i="9"/>
  <c r="K3238" i="9"/>
  <c r="K3237" i="9"/>
  <c r="K3236" i="9"/>
  <c r="K3235" i="9"/>
  <c r="K3234" i="9"/>
  <c r="K3233" i="9"/>
  <c r="K3232" i="9"/>
  <c r="K3231" i="9"/>
  <c r="K3230" i="9"/>
  <c r="K3229" i="9"/>
  <c r="K3228" i="9"/>
  <c r="K3227" i="9"/>
  <c r="K3226" i="9"/>
  <c r="K3225" i="9"/>
  <c r="K3224" i="9"/>
  <c r="K3223" i="9"/>
  <c r="K3222" i="9"/>
  <c r="K3221" i="9"/>
  <c r="K3220" i="9"/>
  <c r="K3219" i="9"/>
  <c r="K3218" i="9"/>
  <c r="K3217" i="9"/>
  <c r="K3216" i="9"/>
  <c r="K3215" i="9"/>
  <c r="K3214" i="9"/>
  <c r="K3213" i="9"/>
  <c r="K3212" i="9"/>
  <c r="K3211" i="9"/>
  <c r="K3210" i="9"/>
  <c r="K3209" i="9"/>
  <c r="K3208" i="9"/>
  <c r="K3207" i="9"/>
  <c r="K3206" i="9"/>
  <c r="K3205" i="9"/>
  <c r="K3204" i="9"/>
  <c r="K3203" i="9"/>
  <c r="K3202" i="9"/>
  <c r="K3201" i="9"/>
  <c r="K3200" i="9"/>
  <c r="K3199" i="9"/>
  <c r="K3198" i="9"/>
  <c r="K3197" i="9"/>
  <c r="K3196" i="9"/>
  <c r="K3195" i="9"/>
  <c r="K3194" i="9"/>
  <c r="K3193" i="9"/>
  <c r="K3192" i="9"/>
  <c r="K3191" i="9"/>
  <c r="K3190" i="9"/>
  <c r="K3189" i="9"/>
  <c r="K3188" i="9"/>
  <c r="K3187" i="9"/>
  <c r="K3186" i="9"/>
  <c r="K3185" i="9"/>
  <c r="K3184" i="9"/>
  <c r="K3183" i="9"/>
  <c r="K3182" i="9"/>
  <c r="K3181" i="9"/>
  <c r="K3180" i="9"/>
  <c r="K3179" i="9"/>
  <c r="K3178" i="9"/>
  <c r="K3177" i="9"/>
  <c r="K3176" i="9"/>
  <c r="K3175" i="9"/>
  <c r="K3174" i="9"/>
  <c r="K3173" i="9"/>
  <c r="K3172" i="9"/>
  <c r="K3171" i="9"/>
  <c r="K3170" i="9"/>
  <c r="K3169" i="9"/>
  <c r="K3168" i="9"/>
  <c r="K3167" i="9"/>
  <c r="K3166" i="9"/>
  <c r="K3165" i="9"/>
  <c r="K3164" i="9"/>
  <c r="K3163" i="9"/>
  <c r="K3162" i="9"/>
  <c r="K3161" i="9"/>
  <c r="K3160" i="9"/>
  <c r="K3159" i="9"/>
  <c r="K3158" i="9"/>
  <c r="K3157" i="9"/>
  <c r="K3156" i="9"/>
  <c r="K3155" i="9"/>
  <c r="K3154" i="9"/>
  <c r="K3153" i="9"/>
  <c r="K3152" i="9"/>
  <c r="K3151" i="9"/>
  <c r="K3150" i="9"/>
  <c r="K3149" i="9"/>
  <c r="K3148" i="9"/>
  <c r="K3147" i="9"/>
  <c r="K3146" i="9"/>
  <c r="K3145" i="9"/>
  <c r="K3144" i="9"/>
  <c r="K3143" i="9"/>
  <c r="K3142" i="9"/>
  <c r="K3141" i="9"/>
  <c r="K3140" i="9"/>
  <c r="K3139" i="9"/>
  <c r="K3138" i="9"/>
  <c r="K3137" i="9"/>
  <c r="K3136" i="9"/>
  <c r="K3135" i="9"/>
  <c r="K3134" i="9"/>
  <c r="K3133" i="9"/>
  <c r="K3132" i="9"/>
  <c r="K3131" i="9"/>
  <c r="K3130" i="9"/>
  <c r="K3129" i="9"/>
  <c r="K3128" i="9"/>
  <c r="K3127" i="9"/>
  <c r="K3126" i="9"/>
  <c r="K3125" i="9"/>
  <c r="K3124" i="9"/>
  <c r="K3123" i="9"/>
  <c r="K3122" i="9"/>
  <c r="K3121" i="9"/>
  <c r="K3120" i="9"/>
  <c r="K3119" i="9"/>
  <c r="K3118" i="9"/>
  <c r="K3117" i="9"/>
  <c r="K3116" i="9"/>
  <c r="K3115" i="9"/>
  <c r="K3114" i="9"/>
  <c r="K3113" i="9"/>
  <c r="K3112" i="9"/>
  <c r="K3111" i="9"/>
  <c r="K3110" i="9"/>
  <c r="K3109" i="9"/>
  <c r="K3108" i="9"/>
  <c r="K3107" i="9"/>
  <c r="K3106" i="9"/>
  <c r="K3105" i="9"/>
  <c r="K3104" i="9"/>
  <c r="K3103" i="9"/>
  <c r="K3102" i="9"/>
  <c r="K3101" i="9"/>
  <c r="K3100" i="9"/>
  <c r="K3099" i="9"/>
  <c r="K3098" i="9"/>
  <c r="K3097" i="9"/>
  <c r="K3096" i="9"/>
  <c r="K3095" i="9"/>
  <c r="K3094" i="9"/>
  <c r="K3093" i="9"/>
  <c r="K3092" i="9"/>
  <c r="K3091" i="9"/>
  <c r="K3090" i="9"/>
  <c r="K3089" i="9"/>
  <c r="K3088" i="9"/>
  <c r="K3087" i="9"/>
  <c r="K3086" i="9"/>
  <c r="K3085" i="9"/>
  <c r="K3084" i="9"/>
  <c r="K3083" i="9"/>
  <c r="K3082" i="9"/>
  <c r="K3081" i="9"/>
  <c r="K3080" i="9"/>
  <c r="K3079" i="9"/>
  <c r="K3078" i="9"/>
  <c r="K3077" i="9"/>
  <c r="K3076" i="9"/>
  <c r="K3075" i="9"/>
  <c r="K3074" i="9"/>
  <c r="K3073" i="9"/>
  <c r="K3072" i="9"/>
  <c r="K3071" i="9"/>
  <c r="K3070" i="9"/>
  <c r="K3069" i="9"/>
  <c r="K3068" i="9"/>
  <c r="K3067" i="9"/>
  <c r="K3066" i="9"/>
  <c r="K3065" i="9"/>
  <c r="K3064" i="9"/>
  <c r="K3063" i="9"/>
  <c r="K3062" i="9"/>
  <c r="K3061" i="9"/>
  <c r="K3060" i="9"/>
  <c r="K3059" i="9"/>
  <c r="K3058" i="9"/>
  <c r="K3057" i="9"/>
  <c r="K3056" i="9"/>
  <c r="K3055" i="9"/>
  <c r="K3054" i="9"/>
  <c r="K3053" i="9"/>
  <c r="K3052" i="9"/>
  <c r="K3051" i="9"/>
  <c r="K3050" i="9"/>
  <c r="K3049" i="9"/>
  <c r="K3048" i="9"/>
  <c r="K3047" i="9"/>
  <c r="K3046" i="9"/>
  <c r="K3045" i="9"/>
  <c r="K3044" i="9"/>
  <c r="K3043" i="9"/>
  <c r="K3042" i="9"/>
  <c r="K3041" i="9"/>
  <c r="K3040" i="9"/>
  <c r="K3039" i="9"/>
  <c r="K3038" i="9"/>
  <c r="K3037" i="9"/>
  <c r="K3036" i="9"/>
  <c r="K3035" i="9"/>
  <c r="K3034" i="9"/>
  <c r="K3033" i="9"/>
  <c r="K3032" i="9"/>
  <c r="K3031" i="9"/>
  <c r="K3030" i="9"/>
  <c r="K3029" i="9"/>
  <c r="K3028" i="9"/>
  <c r="K3027" i="9"/>
  <c r="K3026" i="9"/>
  <c r="K3025" i="9"/>
  <c r="K3024" i="9"/>
  <c r="K3023" i="9"/>
  <c r="K3022" i="9"/>
  <c r="K3021" i="9"/>
  <c r="K3020" i="9"/>
  <c r="K3019" i="9"/>
  <c r="K3018" i="9"/>
  <c r="K3017" i="9"/>
  <c r="K3016" i="9"/>
  <c r="K3015" i="9"/>
  <c r="K3014" i="9"/>
  <c r="K3013" i="9"/>
  <c r="K3012" i="9"/>
  <c r="K3011" i="9"/>
  <c r="K3010" i="9"/>
  <c r="K3009" i="9"/>
  <c r="K3008" i="9"/>
  <c r="K3007" i="9"/>
  <c r="K3006" i="9"/>
  <c r="K3005" i="9"/>
  <c r="K3004" i="9"/>
  <c r="K3003" i="9"/>
  <c r="K3002" i="9"/>
  <c r="K3001" i="9"/>
  <c r="K3000" i="9"/>
  <c r="K2999" i="9"/>
  <c r="K2998" i="9"/>
  <c r="K2997" i="9"/>
  <c r="K2996" i="9"/>
  <c r="K2995" i="9"/>
  <c r="K2994" i="9"/>
  <c r="K2993" i="9"/>
  <c r="K2992" i="9"/>
  <c r="K2991" i="9"/>
  <c r="K2990" i="9"/>
  <c r="K2989" i="9"/>
  <c r="K2988" i="9"/>
  <c r="K2987" i="9"/>
  <c r="K2986" i="9"/>
  <c r="K2985" i="9"/>
  <c r="K2984" i="9"/>
  <c r="K2983" i="9"/>
  <c r="K2982" i="9"/>
  <c r="K2981" i="9"/>
  <c r="K2980" i="9"/>
  <c r="K2979" i="9"/>
  <c r="K2978" i="9"/>
  <c r="K2977" i="9"/>
  <c r="K2976" i="9"/>
  <c r="K2975" i="9"/>
  <c r="K2974" i="9"/>
  <c r="K2973" i="9"/>
  <c r="K2972" i="9"/>
  <c r="K2971" i="9"/>
  <c r="K2970" i="9"/>
  <c r="K2969" i="9"/>
  <c r="K2968" i="9"/>
  <c r="K2967" i="9"/>
  <c r="K2966" i="9"/>
  <c r="K2965" i="9"/>
  <c r="K2964" i="9"/>
  <c r="K2963" i="9"/>
  <c r="K2962" i="9"/>
  <c r="K2961" i="9"/>
  <c r="K2960" i="9"/>
  <c r="K2959" i="9"/>
  <c r="K2958" i="9"/>
  <c r="K2957" i="9"/>
  <c r="K2956" i="9"/>
  <c r="K2955" i="9"/>
  <c r="K2954" i="9"/>
  <c r="K2953" i="9"/>
  <c r="K2952" i="9"/>
  <c r="K2951" i="9"/>
  <c r="K2950" i="9"/>
  <c r="K2949" i="9"/>
  <c r="K2948" i="9"/>
  <c r="K2947" i="9"/>
  <c r="K2946" i="9"/>
  <c r="K2945" i="9"/>
  <c r="K2944" i="9"/>
  <c r="K2943" i="9"/>
  <c r="K2942" i="9"/>
  <c r="K2941" i="9"/>
  <c r="K2940" i="9"/>
  <c r="K2939" i="9"/>
  <c r="K2938" i="9"/>
  <c r="K2937" i="9"/>
  <c r="K2936" i="9"/>
  <c r="K2935" i="9"/>
  <c r="K2934" i="9"/>
  <c r="K2933" i="9"/>
  <c r="K2932" i="9"/>
  <c r="K2931" i="9"/>
  <c r="K2930" i="9"/>
  <c r="K2929" i="9"/>
  <c r="K2928" i="9"/>
  <c r="K2927" i="9"/>
  <c r="K2926" i="9"/>
  <c r="K2925" i="9"/>
  <c r="K2924" i="9"/>
  <c r="K2923" i="9"/>
  <c r="K2922" i="9"/>
  <c r="K2921" i="9"/>
  <c r="K2920" i="9"/>
  <c r="K2919" i="9"/>
  <c r="K2918" i="9"/>
  <c r="K2917" i="9"/>
  <c r="K2916" i="9"/>
  <c r="K2915" i="9"/>
  <c r="K2914" i="9"/>
  <c r="K2913" i="9"/>
  <c r="K2912" i="9"/>
  <c r="K2911" i="9"/>
  <c r="K2910" i="9"/>
  <c r="K2909" i="9"/>
  <c r="K2908" i="9"/>
  <c r="K2907" i="9"/>
  <c r="K2906" i="9"/>
  <c r="K2905" i="9"/>
  <c r="K2904" i="9"/>
  <c r="K2903" i="9"/>
  <c r="K2902" i="9"/>
  <c r="K2901" i="9"/>
  <c r="K2900" i="9"/>
  <c r="K2899" i="9"/>
  <c r="K2898" i="9"/>
  <c r="K2897" i="9"/>
  <c r="K2896" i="9"/>
  <c r="K2895" i="9"/>
  <c r="K2894" i="9"/>
  <c r="K2893" i="9"/>
  <c r="K2892" i="9"/>
  <c r="K2891" i="9"/>
  <c r="K2890" i="9"/>
  <c r="K2889" i="9"/>
  <c r="K2888" i="9"/>
  <c r="K2887" i="9"/>
  <c r="K2886" i="9"/>
  <c r="K2885" i="9"/>
  <c r="K2884" i="9"/>
  <c r="K2883" i="9"/>
  <c r="K2882" i="9"/>
  <c r="K2881" i="9"/>
  <c r="K2880" i="9"/>
  <c r="K2879" i="9"/>
  <c r="K2878" i="9"/>
  <c r="K2877" i="9"/>
  <c r="K2876" i="9"/>
  <c r="K2875" i="9"/>
  <c r="K2874" i="9"/>
  <c r="K2873" i="9"/>
  <c r="K2872" i="9"/>
  <c r="K2871" i="9"/>
  <c r="K2870" i="9"/>
  <c r="K2869" i="9"/>
  <c r="K2868" i="9"/>
  <c r="K2867" i="9"/>
  <c r="K2866" i="9"/>
  <c r="K2865" i="9"/>
  <c r="K2864" i="9"/>
  <c r="K2863" i="9"/>
  <c r="K2862" i="9"/>
  <c r="K2861" i="9"/>
  <c r="K2860" i="9"/>
  <c r="K2859" i="9"/>
  <c r="K2858" i="9"/>
  <c r="K2857" i="9"/>
  <c r="K2856" i="9"/>
  <c r="K2855" i="9"/>
  <c r="K2854" i="9"/>
  <c r="K2853" i="9"/>
  <c r="K2852" i="9"/>
  <c r="K2851" i="9"/>
  <c r="K2850" i="9"/>
  <c r="K2849" i="9"/>
  <c r="K2848" i="9"/>
  <c r="K2847" i="9"/>
  <c r="K2846" i="9"/>
  <c r="K2845" i="9"/>
  <c r="K2844" i="9"/>
  <c r="K2843" i="9"/>
  <c r="K2842" i="9"/>
  <c r="K2841" i="9"/>
  <c r="K2840" i="9"/>
  <c r="K2839" i="9"/>
  <c r="K2838" i="9"/>
  <c r="K2837" i="9"/>
  <c r="K2836" i="9"/>
  <c r="K2835" i="9"/>
  <c r="K2834" i="9"/>
  <c r="K2833" i="9"/>
  <c r="K2832" i="9"/>
  <c r="K2831" i="9"/>
  <c r="K2830" i="9"/>
  <c r="K2829" i="9"/>
  <c r="K2828" i="9"/>
  <c r="K2827" i="9"/>
  <c r="K2826" i="9"/>
  <c r="K2825" i="9"/>
  <c r="K2824" i="9"/>
  <c r="K2823" i="9"/>
  <c r="K2822" i="9"/>
  <c r="K2821" i="9"/>
  <c r="K2820" i="9"/>
  <c r="K2819" i="9"/>
  <c r="K2818" i="9"/>
  <c r="K2817" i="9"/>
  <c r="K2816" i="9"/>
  <c r="K2815" i="9"/>
  <c r="K2814" i="9"/>
  <c r="K2813" i="9"/>
  <c r="K2812" i="9"/>
  <c r="K2811" i="9"/>
  <c r="K2810" i="9"/>
  <c r="K2809" i="9"/>
  <c r="K2808" i="9"/>
  <c r="K2807" i="9"/>
  <c r="K2806" i="9"/>
  <c r="K2805" i="9"/>
  <c r="K2804" i="9"/>
  <c r="K2803" i="9"/>
  <c r="K2802" i="9"/>
  <c r="K2801" i="9"/>
  <c r="K2800" i="9"/>
  <c r="K2799" i="9"/>
  <c r="K2798" i="9"/>
  <c r="K2797" i="9"/>
  <c r="K2796" i="9"/>
  <c r="K2795" i="9"/>
  <c r="K2794" i="9"/>
  <c r="K2793" i="9"/>
  <c r="K2792" i="9"/>
  <c r="K2791" i="9"/>
  <c r="K2790" i="9"/>
  <c r="K2789" i="9"/>
  <c r="K2788" i="9"/>
  <c r="K2787" i="9"/>
  <c r="K2786" i="9"/>
  <c r="K2785" i="9"/>
  <c r="K2784" i="9"/>
  <c r="K2783" i="9"/>
  <c r="K2782" i="9"/>
  <c r="K2781" i="9"/>
  <c r="K2780" i="9"/>
  <c r="K2779" i="9"/>
  <c r="K2778" i="9"/>
  <c r="K2777" i="9"/>
  <c r="K2776" i="9"/>
  <c r="K2775" i="9"/>
  <c r="K2774" i="9"/>
  <c r="K2773" i="9"/>
  <c r="K2772" i="9"/>
  <c r="K2771" i="9"/>
  <c r="K2770" i="9"/>
  <c r="K2769" i="9"/>
  <c r="K2768" i="9"/>
  <c r="K2767" i="9"/>
  <c r="K2766" i="9"/>
  <c r="K2765" i="9"/>
  <c r="K2764" i="9"/>
  <c r="K2763" i="9"/>
  <c r="K2762" i="9"/>
  <c r="K2761" i="9"/>
  <c r="K2760" i="9"/>
  <c r="K2759" i="9"/>
  <c r="K2758" i="9"/>
  <c r="K2757" i="9"/>
  <c r="K2756" i="9"/>
  <c r="K2755" i="9"/>
  <c r="K2754" i="9"/>
  <c r="K2753" i="9"/>
  <c r="K2752" i="9"/>
  <c r="K2751" i="9"/>
  <c r="K2750" i="9"/>
  <c r="K2749" i="9"/>
  <c r="K2748" i="9"/>
  <c r="K2747" i="9"/>
  <c r="K2746" i="9"/>
  <c r="K2745" i="9"/>
  <c r="K2744" i="9"/>
  <c r="K2743" i="9"/>
  <c r="K2742" i="9"/>
  <c r="K2741" i="9"/>
  <c r="K2740" i="9"/>
  <c r="K2739" i="9"/>
  <c r="K2738" i="9"/>
  <c r="K2737" i="9"/>
  <c r="K2736" i="9"/>
  <c r="K2735" i="9"/>
  <c r="K2734" i="9"/>
  <c r="K2733" i="9"/>
  <c r="K2732" i="9"/>
  <c r="K2731" i="9"/>
  <c r="K2730" i="9"/>
  <c r="K2729" i="9"/>
  <c r="K2728" i="9"/>
  <c r="K2727" i="9"/>
  <c r="K2726" i="9"/>
  <c r="K2725" i="9"/>
  <c r="K2724" i="9"/>
  <c r="K2723" i="9"/>
  <c r="K2722" i="9"/>
  <c r="K2721" i="9"/>
  <c r="K2720" i="9"/>
  <c r="K2719" i="9"/>
  <c r="K2718" i="9"/>
  <c r="K2717" i="9"/>
  <c r="K2716" i="9"/>
  <c r="K2715" i="9"/>
  <c r="K2714" i="9"/>
  <c r="K2713" i="9"/>
  <c r="K2712" i="9"/>
  <c r="K2711" i="9"/>
  <c r="K2710" i="9"/>
  <c r="K2709" i="9"/>
  <c r="K2708" i="9"/>
  <c r="K2707" i="9"/>
  <c r="K2706" i="9"/>
  <c r="K2705" i="9"/>
  <c r="K2704" i="9"/>
  <c r="K2703" i="9"/>
  <c r="K2702" i="9"/>
  <c r="K2701" i="9"/>
  <c r="K2700" i="9"/>
  <c r="K2699" i="9"/>
  <c r="K2698" i="9"/>
  <c r="K2697" i="9"/>
  <c r="K2696" i="9"/>
  <c r="K2695" i="9"/>
  <c r="K2694" i="9"/>
  <c r="K2693" i="9"/>
  <c r="K2692" i="9"/>
  <c r="K2691" i="9"/>
  <c r="K2690" i="9"/>
  <c r="K2689" i="9"/>
  <c r="K2688" i="9"/>
  <c r="K2687" i="9"/>
  <c r="K2686" i="9"/>
  <c r="K2685" i="9"/>
  <c r="K2684" i="9"/>
  <c r="K2683" i="9"/>
  <c r="K2682" i="9"/>
  <c r="K2681" i="9"/>
  <c r="K2680" i="9"/>
  <c r="K2679" i="9"/>
  <c r="K2678" i="9"/>
  <c r="K2677" i="9"/>
  <c r="K2676" i="9"/>
  <c r="K2675" i="9"/>
  <c r="K2674" i="9"/>
  <c r="K2673" i="9"/>
  <c r="K2672" i="9"/>
  <c r="K2671" i="9"/>
  <c r="K2670" i="9"/>
  <c r="K2669" i="9"/>
  <c r="K2668" i="9"/>
  <c r="K2667" i="9"/>
  <c r="K2666" i="9"/>
  <c r="K2665" i="9"/>
  <c r="K2664" i="9"/>
  <c r="K2663" i="9"/>
  <c r="K2662" i="9"/>
  <c r="K2661" i="9"/>
  <c r="K2660" i="9"/>
  <c r="K2659" i="9"/>
  <c r="K2658" i="9"/>
  <c r="K2657" i="9"/>
  <c r="K2656" i="9"/>
  <c r="K2655" i="9"/>
  <c r="K2654" i="9"/>
  <c r="K2653" i="9"/>
  <c r="K2652" i="9"/>
  <c r="K2651" i="9"/>
  <c r="K2650" i="9"/>
  <c r="K2649" i="9"/>
  <c r="K2648" i="9"/>
  <c r="K2647" i="9"/>
  <c r="K2646" i="9"/>
  <c r="K2645" i="9"/>
  <c r="K2644" i="9"/>
  <c r="K2643" i="9"/>
  <c r="K2642" i="9"/>
  <c r="K2641" i="9"/>
  <c r="K2640" i="9"/>
  <c r="K2639" i="9"/>
  <c r="K2638" i="9"/>
  <c r="K2637" i="9"/>
  <c r="K2636" i="9"/>
  <c r="K2635" i="9"/>
  <c r="K2634" i="9"/>
  <c r="K2633" i="9"/>
  <c r="K2632" i="9"/>
  <c r="K2631" i="9"/>
  <c r="K2630" i="9"/>
  <c r="K2629" i="9"/>
  <c r="K2628" i="9"/>
  <c r="K2627" i="9"/>
  <c r="K2626" i="9"/>
  <c r="K2625" i="9"/>
  <c r="K2624" i="9"/>
  <c r="K2623" i="9"/>
  <c r="K2622" i="9"/>
  <c r="K2621" i="9"/>
  <c r="K2620" i="9"/>
  <c r="K2619" i="9"/>
  <c r="K2618" i="9"/>
  <c r="K2617" i="9"/>
  <c r="K2616" i="9"/>
  <c r="K2615" i="9"/>
  <c r="K2614" i="9"/>
  <c r="K2613" i="9"/>
  <c r="K2612" i="9"/>
  <c r="K2611" i="9"/>
  <c r="K2610" i="9"/>
  <c r="K2609" i="9"/>
  <c r="K2608" i="9"/>
  <c r="K2607" i="9"/>
  <c r="K2606" i="9"/>
  <c r="K2605" i="9"/>
  <c r="K2604" i="9"/>
  <c r="K2603" i="9"/>
  <c r="K2602" i="9"/>
  <c r="K2601" i="9"/>
  <c r="K2600" i="9"/>
  <c r="K2599" i="9"/>
  <c r="K2598" i="9"/>
  <c r="K2597" i="9"/>
  <c r="K2596" i="9"/>
  <c r="K2595" i="9"/>
  <c r="K2594" i="9"/>
  <c r="K2593" i="9"/>
  <c r="K2592" i="9"/>
  <c r="K2591" i="9"/>
  <c r="K2590" i="9"/>
  <c r="K2589" i="9"/>
  <c r="K2588" i="9"/>
  <c r="K2587" i="9"/>
  <c r="K2586" i="9"/>
  <c r="K2585" i="9"/>
  <c r="K2584" i="9"/>
  <c r="K2583" i="9"/>
  <c r="K2582" i="9"/>
  <c r="K2581" i="9"/>
  <c r="K2580" i="9"/>
  <c r="K2579" i="9"/>
  <c r="K2578" i="9"/>
  <c r="K2577" i="9"/>
  <c r="K2576" i="9"/>
  <c r="K2575" i="9"/>
  <c r="K2574" i="9"/>
  <c r="K2573" i="9"/>
  <c r="K2572" i="9"/>
  <c r="K2571" i="9"/>
  <c r="K2570" i="9"/>
  <c r="K2569" i="9"/>
  <c r="K2568" i="9"/>
  <c r="K2567" i="9"/>
  <c r="K2566" i="9"/>
  <c r="K2565" i="9"/>
  <c r="K2564" i="9"/>
  <c r="K2563" i="9"/>
  <c r="K2562" i="9"/>
  <c r="K2561" i="9"/>
  <c r="K2560" i="9"/>
  <c r="K2559" i="9"/>
  <c r="K2558" i="9"/>
  <c r="K2557" i="9"/>
  <c r="K2556" i="9"/>
  <c r="K2555" i="9"/>
  <c r="K2554" i="9"/>
  <c r="K2553" i="9"/>
  <c r="K2552" i="9"/>
  <c r="K2551" i="9"/>
  <c r="K2550" i="9"/>
  <c r="K2549" i="9"/>
  <c r="K2548" i="9"/>
  <c r="K2547" i="9"/>
  <c r="K2546" i="9"/>
  <c r="K2545" i="9"/>
  <c r="K2544" i="9"/>
  <c r="K2543" i="9"/>
  <c r="K2542" i="9"/>
  <c r="K2541" i="9"/>
  <c r="K2540" i="9"/>
  <c r="K2539" i="9"/>
  <c r="K2538" i="9"/>
  <c r="K2537" i="9"/>
  <c r="K2536" i="9"/>
  <c r="K2535" i="9"/>
  <c r="K2534" i="9"/>
  <c r="K2533" i="9"/>
  <c r="K2532" i="9"/>
  <c r="K2531" i="9"/>
  <c r="K2530" i="9"/>
  <c r="K2529" i="9"/>
  <c r="K2528" i="9"/>
  <c r="K2527" i="9"/>
  <c r="K2526" i="9"/>
  <c r="K2525" i="9"/>
  <c r="K2524" i="9"/>
  <c r="K2523" i="9"/>
  <c r="K2522" i="9"/>
  <c r="K2521" i="9"/>
  <c r="K2520" i="9"/>
  <c r="K2519" i="9"/>
  <c r="K2518" i="9"/>
  <c r="K2517" i="9"/>
  <c r="K2516" i="9"/>
  <c r="K2515" i="9"/>
  <c r="K2514" i="9"/>
  <c r="K2513" i="9"/>
  <c r="K2512" i="9"/>
  <c r="K2511" i="9"/>
  <c r="K2510" i="9"/>
  <c r="K2509" i="9"/>
  <c r="K2508" i="9"/>
  <c r="K2507" i="9"/>
  <c r="K2506" i="9"/>
  <c r="K2505" i="9"/>
  <c r="K2504" i="9"/>
  <c r="K2503" i="9"/>
  <c r="K2502" i="9"/>
  <c r="K2501" i="9"/>
  <c r="K2500" i="9"/>
  <c r="K2499" i="9"/>
  <c r="K2498" i="9"/>
  <c r="K2497" i="9"/>
  <c r="K2496" i="9"/>
  <c r="K2495" i="9"/>
  <c r="K2494" i="9"/>
  <c r="K2493" i="9"/>
  <c r="K2492" i="9"/>
  <c r="K2491" i="9"/>
  <c r="K2490" i="9"/>
  <c r="K2489" i="9"/>
  <c r="K2488" i="9"/>
  <c r="K2487" i="9"/>
  <c r="K2486" i="9"/>
  <c r="K2485" i="9"/>
  <c r="K2484" i="9"/>
  <c r="K2483" i="9"/>
  <c r="K2482" i="9"/>
  <c r="K2481" i="9"/>
  <c r="K2480" i="9"/>
  <c r="K2479" i="9"/>
  <c r="K2478" i="9"/>
  <c r="K2477" i="9"/>
  <c r="K2476" i="9"/>
  <c r="K2475" i="9"/>
  <c r="K2474" i="9"/>
  <c r="K2473" i="9"/>
  <c r="K2472" i="9"/>
  <c r="K2471" i="9"/>
  <c r="K2470" i="9"/>
  <c r="K2469" i="9"/>
  <c r="K2468" i="9"/>
  <c r="K2467" i="9"/>
  <c r="K2466" i="9"/>
  <c r="K2465" i="9"/>
  <c r="K2464" i="9"/>
  <c r="K2463" i="9"/>
  <c r="K2462" i="9"/>
  <c r="K2461" i="9"/>
  <c r="K2460" i="9"/>
  <c r="K2459" i="9"/>
  <c r="K2458" i="9"/>
  <c r="K2457" i="9"/>
  <c r="K2456" i="9"/>
  <c r="K2455" i="9"/>
  <c r="K2454" i="9"/>
  <c r="K2453" i="9"/>
  <c r="K2452" i="9"/>
  <c r="K2451" i="9"/>
  <c r="K2450" i="9"/>
  <c r="K2449" i="9"/>
  <c r="K2448" i="9"/>
  <c r="K2447" i="9"/>
  <c r="K2446" i="9"/>
  <c r="K2445" i="9"/>
  <c r="K2444" i="9"/>
  <c r="K2443" i="9"/>
  <c r="K2442" i="9"/>
  <c r="K2441" i="9"/>
  <c r="K2440" i="9"/>
  <c r="K2439" i="9"/>
  <c r="K2438" i="9"/>
  <c r="K2437" i="9"/>
  <c r="K2436" i="9"/>
  <c r="K2435" i="9"/>
  <c r="K2434" i="9"/>
  <c r="K2433" i="9"/>
  <c r="K2432" i="9"/>
  <c r="K2431" i="9"/>
  <c r="K2430" i="9"/>
  <c r="K2429" i="9"/>
  <c r="K2428" i="9"/>
  <c r="K2427" i="9"/>
  <c r="K2426" i="9"/>
  <c r="K2425" i="9"/>
  <c r="K2424" i="9"/>
  <c r="K2423" i="9"/>
  <c r="K2422" i="9"/>
  <c r="K2421" i="9"/>
  <c r="K2420" i="9"/>
  <c r="K2419" i="9"/>
  <c r="K2418" i="9"/>
  <c r="K2417" i="9"/>
  <c r="K2416" i="9"/>
  <c r="K2415" i="9"/>
  <c r="K2414" i="9"/>
  <c r="K2413" i="9"/>
  <c r="K2412" i="9"/>
  <c r="K2411" i="9"/>
  <c r="K2410" i="9"/>
  <c r="K2409" i="9"/>
  <c r="K2408" i="9"/>
  <c r="K2407" i="9"/>
  <c r="K2406" i="9"/>
  <c r="K2405" i="9"/>
  <c r="K2404" i="9"/>
  <c r="K2403" i="9"/>
  <c r="K2402" i="9"/>
  <c r="K2401" i="9"/>
  <c r="K2400" i="9"/>
  <c r="K2399" i="9"/>
  <c r="K2398" i="9"/>
  <c r="K2397" i="9"/>
  <c r="K2396" i="9"/>
  <c r="K2395" i="9"/>
  <c r="K2394" i="9"/>
  <c r="K2393" i="9"/>
  <c r="K2392" i="9"/>
  <c r="K2391" i="9"/>
  <c r="K2390" i="9"/>
  <c r="K2389" i="9"/>
  <c r="K2388" i="9"/>
  <c r="K2387" i="9"/>
  <c r="K2386" i="9"/>
  <c r="K2385" i="9"/>
  <c r="K2384" i="9"/>
  <c r="K2383" i="9"/>
  <c r="K2382" i="9"/>
  <c r="K2381" i="9"/>
  <c r="K2380" i="9"/>
  <c r="K2379" i="9"/>
  <c r="K2378" i="9"/>
  <c r="K2377" i="9"/>
  <c r="K2376" i="9"/>
  <c r="K2375" i="9"/>
  <c r="K2374" i="9"/>
  <c r="K2373" i="9"/>
  <c r="K2372" i="9"/>
  <c r="K2371" i="9"/>
  <c r="K2370" i="9"/>
  <c r="K2369" i="9"/>
  <c r="K2368" i="9"/>
  <c r="K2367" i="9"/>
  <c r="K2366" i="9"/>
  <c r="K2365" i="9"/>
  <c r="K2364" i="9"/>
  <c r="K2363" i="9"/>
  <c r="K2362" i="9"/>
  <c r="K2361" i="9"/>
  <c r="K2360" i="9"/>
  <c r="K2359" i="9"/>
  <c r="K2358" i="9"/>
  <c r="K2357" i="9"/>
  <c r="K2356" i="9"/>
  <c r="K2355" i="9"/>
  <c r="K2354" i="9"/>
  <c r="K2353" i="9"/>
  <c r="K2352" i="9"/>
  <c r="K2351" i="9"/>
  <c r="K2350" i="9"/>
  <c r="K2349" i="9"/>
  <c r="K2348" i="9"/>
  <c r="K2347" i="9"/>
  <c r="K2346" i="9"/>
  <c r="K2345" i="9"/>
  <c r="K2344" i="9"/>
  <c r="K2343" i="9"/>
  <c r="K2342" i="9"/>
  <c r="K2341" i="9"/>
  <c r="K2340" i="9"/>
  <c r="K2339" i="9"/>
  <c r="K2338" i="9"/>
  <c r="K2337" i="9"/>
  <c r="K2336" i="9"/>
  <c r="K2335" i="9"/>
  <c r="K2334" i="9"/>
  <c r="K2333" i="9"/>
  <c r="K2332" i="9"/>
  <c r="K2331" i="9"/>
  <c r="K2330" i="9"/>
  <c r="K2329" i="9"/>
  <c r="K2328" i="9"/>
  <c r="K2327" i="9"/>
  <c r="K2326" i="9"/>
  <c r="K2325" i="9"/>
  <c r="K2324" i="9"/>
  <c r="K2323" i="9"/>
  <c r="K2322" i="9"/>
  <c r="K2321" i="9"/>
  <c r="K2320" i="9"/>
  <c r="K2319" i="9"/>
  <c r="K2318" i="9"/>
  <c r="K2317" i="9"/>
  <c r="K2316" i="9"/>
  <c r="K2315" i="9"/>
  <c r="K2314" i="9"/>
  <c r="K2313" i="9"/>
  <c r="K2312" i="9"/>
  <c r="K2311" i="9"/>
  <c r="K2310" i="9"/>
  <c r="K2309" i="9"/>
  <c r="K2308" i="9"/>
  <c r="K2307" i="9"/>
  <c r="K2306" i="9"/>
  <c r="K2305" i="9"/>
  <c r="K2304" i="9"/>
  <c r="K2303" i="9"/>
  <c r="K2302" i="9"/>
  <c r="K2301" i="9"/>
  <c r="K2300" i="9"/>
  <c r="K2299" i="9"/>
  <c r="K2298" i="9"/>
  <c r="K2297" i="9"/>
  <c r="K2296" i="9"/>
  <c r="K2295" i="9"/>
  <c r="K2294" i="9"/>
  <c r="K2293" i="9"/>
  <c r="K2292" i="9"/>
  <c r="K2291" i="9"/>
  <c r="K2290" i="9"/>
  <c r="K2289" i="9"/>
  <c r="K2288" i="9"/>
  <c r="K2287" i="9"/>
  <c r="K2286" i="9"/>
  <c r="K2285" i="9"/>
  <c r="K2284" i="9"/>
  <c r="K2283" i="9"/>
  <c r="K2282" i="9"/>
  <c r="K2281" i="9"/>
  <c r="K2280" i="9"/>
  <c r="K2279" i="9"/>
  <c r="K2278" i="9"/>
  <c r="K2277" i="9"/>
  <c r="K2276" i="9"/>
  <c r="K2275" i="9"/>
  <c r="K2274" i="9"/>
  <c r="K2273" i="9"/>
  <c r="K2272" i="9"/>
  <c r="K2271" i="9"/>
  <c r="K2270" i="9"/>
  <c r="K2269" i="9"/>
  <c r="K2268" i="9"/>
  <c r="K2267" i="9"/>
  <c r="K2266" i="9"/>
  <c r="K2265" i="9"/>
  <c r="K2264" i="9"/>
  <c r="K2263" i="9"/>
  <c r="K2262" i="9"/>
  <c r="K2261" i="9"/>
  <c r="K2260" i="9"/>
  <c r="K2259" i="9"/>
  <c r="K2258" i="9"/>
  <c r="K2257" i="9"/>
  <c r="K2256" i="9"/>
  <c r="K2255" i="9"/>
  <c r="K2254" i="9"/>
  <c r="K2253" i="9"/>
  <c r="K2252" i="9"/>
  <c r="K2251" i="9"/>
  <c r="K2250" i="9"/>
  <c r="K2249" i="9"/>
  <c r="K2248" i="9"/>
  <c r="K2247" i="9"/>
  <c r="K2246" i="9"/>
  <c r="K2245" i="9"/>
  <c r="K2244" i="9"/>
  <c r="K2243" i="9"/>
  <c r="K2242" i="9"/>
  <c r="K2241" i="9"/>
  <c r="K2240" i="9"/>
  <c r="K2239" i="9"/>
  <c r="K2238" i="9"/>
  <c r="K2237" i="9"/>
  <c r="K2236" i="9"/>
  <c r="K2235" i="9"/>
  <c r="K2234" i="9"/>
  <c r="K2233" i="9"/>
  <c r="K2232" i="9"/>
  <c r="K2231" i="9"/>
  <c r="K2230" i="9"/>
  <c r="K2229" i="9"/>
  <c r="K2228" i="9"/>
  <c r="K2227" i="9"/>
  <c r="K2226" i="9"/>
  <c r="K2225" i="9"/>
  <c r="K2224" i="9"/>
  <c r="K2223" i="9"/>
  <c r="K2222" i="9"/>
  <c r="K2221" i="9"/>
  <c r="K2220" i="9"/>
  <c r="K2219" i="9"/>
  <c r="K2218" i="9"/>
  <c r="K2217" i="9"/>
  <c r="K2216" i="9"/>
  <c r="K2215" i="9"/>
  <c r="K2214" i="9"/>
  <c r="K2213" i="9"/>
  <c r="K2212" i="9"/>
  <c r="K2211" i="9"/>
  <c r="K2210" i="9"/>
  <c r="K2209" i="9"/>
  <c r="K2208" i="9"/>
  <c r="K2207" i="9"/>
  <c r="K2206" i="9"/>
  <c r="K2205" i="9"/>
  <c r="K2204" i="9"/>
  <c r="K2203" i="9"/>
  <c r="K2202" i="9"/>
  <c r="K2201" i="9"/>
  <c r="K2200" i="9"/>
  <c r="K2199" i="9"/>
  <c r="K2198" i="9"/>
  <c r="K2197" i="9"/>
  <c r="K2196" i="9"/>
  <c r="K2195" i="9"/>
  <c r="K2194" i="9"/>
  <c r="K2193" i="9"/>
  <c r="K2192" i="9"/>
  <c r="K2191" i="9"/>
  <c r="K2190" i="9"/>
  <c r="K2189" i="9"/>
  <c r="K2188" i="9"/>
  <c r="K2187" i="9"/>
  <c r="K2186" i="9"/>
  <c r="K2185" i="9"/>
  <c r="K2184" i="9"/>
  <c r="K2183" i="9"/>
  <c r="K2182" i="9"/>
  <c r="K2181" i="9"/>
  <c r="K2180" i="9"/>
  <c r="K2179" i="9"/>
  <c r="K2178" i="9"/>
  <c r="K2177" i="9"/>
  <c r="K2176" i="9"/>
  <c r="K2175" i="9"/>
  <c r="K2174" i="9"/>
  <c r="K2173" i="9"/>
  <c r="K2172" i="9"/>
  <c r="K2171" i="9"/>
  <c r="K2170" i="9"/>
  <c r="K2169" i="9"/>
  <c r="K2168" i="9"/>
  <c r="K2167" i="9"/>
  <c r="K2166" i="9"/>
  <c r="K2165" i="9"/>
  <c r="K2164" i="9"/>
  <c r="K2163" i="9"/>
  <c r="K2162" i="9"/>
  <c r="K2161" i="9"/>
  <c r="K2160" i="9"/>
  <c r="K2159" i="9"/>
  <c r="K2158" i="9"/>
  <c r="K2157" i="9"/>
  <c r="K2156" i="9"/>
  <c r="K2155" i="9"/>
  <c r="K2154" i="9"/>
  <c r="K2153" i="9"/>
  <c r="K2152" i="9"/>
  <c r="K2151" i="9"/>
  <c r="K2150" i="9"/>
  <c r="K2149" i="9"/>
  <c r="K2148" i="9"/>
  <c r="K2147" i="9"/>
  <c r="K2146" i="9"/>
  <c r="K2145" i="9"/>
  <c r="K2144" i="9"/>
  <c r="K2143" i="9"/>
  <c r="K2142" i="9"/>
  <c r="K2141" i="9"/>
  <c r="K2140" i="9"/>
  <c r="K2139" i="9"/>
  <c r="K2138" i="9"/>
  <c r="K2137" i="9"/>
  <c r="K2136" i="9"/>
  <c r="K2135" i="9"/>
  <c r="K2134" i="9"/>
  <c r="K2133" i="9"/>
  <c r="K2132" i="9"/>
  <c r="K2131" i="9"/>
  <c r="K2130" i="9"/>
  <c r="K2129" i="9"/>
  <c r="K2128" i="9"/>
  <c r="K2127" i="9"/>
  <c r="K2126" i="9"/>
  <c r="K2125" i="9"/>
  <c r="K2124" i="9"/>
  <c r="K2123" i="9"/>
  <c r="K2122" i="9"/>
  <c r="K2121" i="9"/>
  <c r="K2120" i="9"/>
  <c r="K2119" i="9"/>
  <c r="K2118" i="9"/>
  <c r="K2117" i="9"/>
  <c r="K2116" i="9"/>
  <c r="K2115" i="9"/>
  <c r="K2114" i="9"/>
  <c r="K2113" i="9"/>
  <c r="K2112" i="9"/>
  <c r="K2111" i="9"/>
  <c r="K2110" i="9"/>
  <c r="K2109" i="9"/>
  <c r="K2108" i="9"/>
  <c r="K2107" i="9"/>
  <c r="K2106" i="9"/>
  <c r="K2105" i="9"/>
  <c r="K2104" i="9"/>
  <c r="K2103" i="9"/>
  <c r="K2102" i="9"/>
  <c r="K2101" i="9"/>
  <c r="K2100" i="9"/>
  <c r="K2099" i="9"/>
  <c r="K2098" i="9"/>
  <c r="K2097" i="9"/>
  <c r="K2096" i="9"/>
  <c r="K2095" i="9"/>
  <c r="K2094" i="9"/>
  <c r="K2093" i="9"/>
  <c r="K2092" i="9"/>
  <c r="K2091" i="9"/>
  <c r="K2090" i="9"/>
  <c r="K2089" i="9"/>
  <c r="K2088" i="9"/>
  <c r="K2087" i="9"/>
  <c r="K2086" i="9"/>
  <c r="K2085" i="9"/>
  <c r="K2084" i="9"/>
  <c r="K2083" i="9"/>
  <c r="K2082" i="9"/>
  <c r="K2081" i="9"/>
  <c r="K2080" i="9"/>
  <c r="K2079" i="9"/>
  <c r="K2078" i="9"/>
  <c r="K2077" i="9"/>
  <c r="K2076" i="9"/>
  <c r="K2075" i="9"/>
  <c r="K2074" i="9"/>
  <c r="K2073" i="9"/>
  <c r="K2072" i="9"/>
  <c r="K2071" i="9"/>
  <c r="K2070" i="9"/>
  <c r="K2069" i="9"/>
  <c r="K2068" i="9"/>
  <c r="K2067" i="9"/>
  <c r="K2066" i="9"/>
  <c r="K2065" i="9"/>
  <c r="K2064" i="9"/>
  <c r="K2063" i="9"/>
  <c r="K2062" i="9"/>
  <c r="K2061" i="9"/>
  <c r="K2060" i="9"/>
  <c r="K2059" i="9"/>
  <c r="K2058" i="9"/>
  <c r="K2057" i="9"/>
  <c r="K2056" i="9"/>
  <c r="K2055" i="9"/>
  <c r="K2054" i="9"/>
  <c r="K2053" i="9"/>
  <c r="K2052" i="9"/>
  <c r="K2051" i="9"/>
  <c r="K2050" i="9"/>
  <c r="K2049" i="9"/>
  <c r="K2048" i="9"/>
  <c r="K2047" i="9"/>
  <c r="K2046" i="9"/>
  <c r="K2045" i="9"/>
  <c r="K2044" i="9"/>
  <c r="K2043" i="9"/>
  <c r="K2042" i="9"/>
  <c r="K2041" i="9"/>
  <c r="K2040" i="9"/>
  <c r="K2039" i="9"/>
  <c r="K2038" i="9"/>
  <c r="K2037" i="9"/>
  <c r="K2036" i="9"/>
  <c r="K2035" i="9"/>
  <c r="K2034" i="9"/>
  <c r="K2033" i="9"/>
  <c r="K2032" i="9"/>
  <c r="K2031" i="9"/>
  <c r="K2030" i="9"/>
  <c r="K2029" i="9"/>
  <c r="K2028" i="9"/>
  <c r="K2027" i="9"/>
  <c r="K2026" i="9"/>
  <c r="K2025" i="9"/>
  <c r="K2024" i="9"/>
  <c r="K2023" i="9"/>
  <c r="K2022" i="9"/>
  <c r="K2021" i="9"/>
  <c r="K2020" i="9"/>
  <c r="K2019" i="9"/>
  <c r="K2018" i="9"/>
  <c r="K2017" i="9"/>
  <c r="K2016" i="9"/>
  <c r="K2015" i="9"/>
  <c r="K2014" i="9"/>
  <c r="K2013" i="9"/>
  <c r="K2012" i="9"/>
  <c r="K2011" i="9"/>
  <c r="K2010" i="9"/>
  <c r="K2009" i="9"/>
  <c r="K2008" i="9"/>
  <c r="K2007" i="9"/>
  <c r="K2006" i="9"/>
  <c r="K2005" i="9"/>
  <c r="K2004" i="9"/>
  <c r="K2003" i="9"/>
  <c r="K2002" i="9"/>
  <c r="K2001" i="9"/>
  <c r="K2000" i="9"/>
  <c r="K1999" i="9"/>
  <c r="K1998" i="9"/>
  <c r="K1997" i="9"/>
  <c r="K1996" i="9"/>
  <c r="K1995" i="9"/>
  <c r="K1994" i="9"/>
  <c r="K1993" i="9"/>
  <c r="K1992" i="9"/>
  <c r="K1991" i="9"/>
  <c r="K1990" i="9"/>
  <c r="K1989" i="9"/>
  <c r="K1988" i="9"/>
  <c r="K1987" i="9"/>
  <c r="K1986" i="9"/>
  <c r="K1985" i="9"/>
  <c r="K1984" i="9"/>
  <c r="K1983" i="9"/>
  <c r="K1982" i="9"/>
  <c r="K1981" i="9"/>
  <c r="K1980" i="9"/>
  <c r="K1979" i="9"/>
  <c r="K1978" i="9"/>
  <c r="K1977" i="9"/>
  <c r="K1976" i="9"/>
  <c r="K1975" i="9"/>
  <c r="K1974" i="9"/>
  <c r="K1973" i="9"/>
  <c r="K1972" i="9"/>
  <c r="K1971" i="9"/>
  <c r="K1970" i="9"/>
  <c r="K1969" i="9"/>
  <c r="K1968" i="9"/>
  <c r="K1967" i="9"/>
  <c r="K1966" i="9"/>
  <c r="K1965" i="9"/>
  <c r="K1964" i="9"/>
  <c r="K1963" i="9"/>
  <c r="K1962" i="9"/>
  <c r="K1961" i="9"/>
  <c r="K1960" i="9"/>
  <c r="K1959" i="9"/>
  <c r="K1958" i="9"/>
  <c r="K1957" i="9"/>
  <c r="K1956" i="9"/>
  <c r="K1955" i="9"/>
  <c r="K1954" i="9"/>
  <c r="K1953" i="9"/>
  <c r="K1952" i="9"/>
  <c r="K1951" i="9"/>
  <c r="K1950" i="9"/>
  <c r="K1949" i="9"/>
  <c r="K1948" i="9"/>
  <c r="K1947" i="9"/>
  <c r="K1946" i="9"/>
  <c r="K1945" i="9"/>
  <c r="K1944" i="9"/>
  <c r="K1943" i="9"/>
  <c r="K1942" i="9"/>
  <c r="K1941" i="9"/>
  <c r="K1940" i="9"/>
  <c r="K1939" i="9"/>
  <c r="K1938" i="9"/>
  <c r="K1937" i="9"/>
  <c r="K1936" i="9"/>
  <c r="K1935" i="9"/>
  <c r="K1934" i="9"/>
  <c r="K1933" i="9"/>
  <c r="K1932" i="9"/>
  <c r="K1931" i="9"/>
  <c r="K1930" i="9"/>
  <c r="K1929" i="9"/>
  <c r="K1928" i="9"/>
  <c r="K1927" i="9"/>
  <c r="K1926" i="9"/>
  <c r="K1925" i="9"/>
  <c r="K1924" i="9"/>
  <c r="K1923" i="9"/>
  <c r="K1922" i="9"/>
  <c r="K1921" i="9"/>
  <c r="K1920" i="9"/>
  <c r="K1919" i="9"/>
  <c r="K1918" i="9"/>
  <c r="K1917" i="9"/>
  <c r="K1916" i="9"/>
  <c r="K1915" i="9"/>
  <c r="K1914" i="9"/>
  <c r="K1913" i="9"/>
  <c r="K1912" i="9"/>
  <c r="K1911" i="9"/>
  <c r="K1910" i="9"/>
  <c r="K1909" i="9"/>
  <c r="K1908" i="9"/>
  <c r="K1907" i="9"/>
  <c r="K1906" i="9"/>
  <c r="K1905" i="9"/>
  <c r="K1904" i="9"/>
  <c r="K1903" i="9"/>
  <c r="K1902" i="9"/>
  <c r="K1901" i="9"/>
  <c r="K1900" i="9"/>
  <c r="K1899" i="9"/>
  <c r="K1898" i="9"/>
  <c r="K1897" i="9"/>
  <c r="K1896" i="9"/>
  <c r="K1895" i="9"/>
  <c r="K1894" i="9"/>
  <c r="K1893" i="9"/>
  <c r="K1892" i="9"/>
  <c r="K1891" i="9"/>
  <c r="K1890" i="9"/>
  <c r="K1889" i="9"/>
  <c r="K1888" i="9"/>
  <c r="K1887" i="9"/>
  <c r="K1886" i="9"/>
  <c r="K1885" i="9"/>
  <c r="K1884" i="9"/>
  <c r="K1883" i="9"/>
  <c r="K1882" i="9"/>
  <c r="K1881" i="9"/>
  <c r="K1880" i="9"/>
  <c r="K1879" i="9"/>
  <c r="K1878" i="9"/>
  <c r="K1877" i="9"/>
  <c r="K1876" i="9"/>
  <c r="K1875" i="9"/>
  <c r="K1874" i="9"/>
  <c r="K1873" i="9"/>
  <c r="K1872" i="9"/>
  <c r="K1871" i="9"/>
  <c r="K1870" i="9"/>
  <c r="K1869" i="9"/>
  <c r="K1868" i="9"/>
  <c r="K1867" i="9"/>
  <c r="K1866" i="9"/>
  <c r="K1865" i="9"/>
  <c r="K1864" i="9"/>
  <c r="K1863" i="9"/>
  <c r="K1862" i="9"/>
  <c r="K1861" i="9"/>
  <c r="K1860" i="9"/>
  <c r="K1859" i="9"/>
  <c r="K1858" i="9"/>
  <c r="K1857" i="9"/>
  <c r="K1856" i="9"/>
  <c r="K1855" i="9"/>
  <c r="K1854" i="9"/>
  <c r="K1853" i="9"/>
  <c r="K1852" i="9"/>
  <c r="K1851" i="9"/>
  <c r="K1850" i="9"/>
  <c r="K1849" i="9"/>
  <c r="K1848" i="9"/>
  <c r="K1847" i="9"/>
  <c r="K1846" i="9"/>
  <c r="K1845" i="9"/>
  <c r="K1844" i="9"/>
  <c r="K1843" i="9"/>
  <c r="K1842" i="9"/>
  <c r="K1841" i="9"/>
  <c r="K1840" i="9"/>
  <c r="K1839" i="9"/>
  <c r="K1838" i="9"/>
  <c r="K1837" i="9"/>
  <c r="K1836" i="9"/>
  <c r="K1835" i="9"/>
  <c r="K1834" i="9"/>
  <c r="K1833" i="9"/>
  <c r="K1832" i="9"/>
  <c r="K1831" i="9"/>
  <c r="K1830" i="9"/>
  <c r="K1829" i="9"/>
  <c r="K1828" i="9"/>
  <c r="K1827" i="9"/>
  <c r="K1826" i="9"/>
  <c r="K1825" i="9"/>
  <c r="K1824" i="9"/>
  <c r="K1823" i="9"/>
  <c r="K1822" i="9"/>
  <c r="K1821" i="9"/>
  <c r="K1820" i="9"/>
  <c r="K1819" i="9"/>
  <c r="K1818" i="9"/>
  <c r="K1817" i="9"/>
  <c r="K1816" i="9"/>
  <c r="K1815" i="9"/>
  <c r="K1814" i="9"/>
  <c r="K1813" i="9"/>
  <c r="K1812" i="9"/>
  <c r="K1811" i="9"/>
  <c r="K1810" i="9"/>
  <c r="K1809" i="9"/>
  <c r="K1808" i="9"/>
  <c r="K1807" i="9"/>
  <c r="K1806" i="9"/>
  <c r="K1805" i="9"/>
  <c r="K1804" i="9"/>
  <c r="K1803" i="9"/>
  <c r="K1802" i="9"/>
  <c r="K1801" i="9"/>
  <c r="K1800" i="9"/>
  <c r="K1799" i="9"/>
  <c r="K1798" i="9"/>
  <c r="K1797" i="9"/>
  <c r="K1796" i="9"/>
  <c r="K1795" i="9"/>
  <c r="K1794" i="9"/>
  <c r="K1793" i="9"/>
  <c r="K1792" i="9"/>
  <c r="K1791" i="9"/>
  <c r="K1790" i="9"/>
  <c r="K1789" i="9"/>
  <c r="K1788" i="9"/>
  <c r="K1787" i="9"/>
  <c r="K1786" i="9"/>
  <c r="K1785" i="9"/>
  <c r="K1784" i="9"/>
  <c r="K1783" i="9"/>
  <c r="K1782" i="9"/>
  <c r="K1781" i="9"/>
  <c r="K1780" i="9"/>
  <c r="K1779" i="9"/>
  <c r="K1778" i="9"/>
  <c r="K1777" i="9"/>
  <c r="K1776" i="9"/>
  <c r="K1775" i="9"/>
  <c r="K1774" i="9"/>
  <c r="K1773" i="9"/>
  <c r="K1772" i="9"/>
  <c r="K1771" i="9"/>
  <c r="K1770" i="9"/>
  <c r="K1769" i="9"/>
  <c r="K1768" i="9"/>
  <c r="K1767" i="9"/>
  <c r="K1766" i="9"/>
  <c r="K1765" i="9"/>
  <c r="K1764" i="9"/>
  <c r="K1763" i="9"/>
  <c r="K1762" i="9"/>
  <c r="K1761" i="9"/>
  <c r="K1760" i="9"/>
  <c r="K1759" i="9"/>
  <c r="K1758" i="9"/>
  <c r="K1757" i="9"/>
  <c r="K1756" i="9"/>
  <c r="K1755" i="9"/>
  <c r="K1754" i="9"/>
  <c r="K1753" i="9"/>
  <c r="K1752" i="9"/>
  <c r="K1751" i="9"/>
  <c r="K1750" i="9"/>
  <c r="K1749" i="9"/>
  <c r="K1748" i="9"/>
  <c r="K1747" i="9"/>
  <c r="K1746" i="9"/>
  <c r="K1745" i="9"/>
  <c r="K1744" i="9"/>
  <c r="K1743" i="9"/>
  <c r="K1742" i="9"/>
  <c r="K1741" i="9"/>
  <c r="K1740" i="9"/>
  <c r="K1739" i="9"/>
  <c r="K1738" i="9"/>
  <c r="K1737" i="9"/>
  <c r="K1736" i="9"/>
  <c r="K1735" i="9"/>
  <c r="K1734" i="9"/>
  <c r="K1733" i="9"/>
  <c r="K1732" i="9"/>
  <c r="K1731" i="9"/>
  <c r="K1730" i="9"/>
  <c r="K1729" i="9"/>
  <c r="K1728" i="9"/>
  <c r="K1727" i="9"/>
  <c r="K1726" i="9"/>
  <c r="K1725" i="9"/>
  <c r="K1724" i="9"/>
  <c r="K1723" i="9"/>
  <c r="K1722" i="9"/>
  <c r="K1721" i="9"/>
  <c r="K1720" i="9"/>
  <c r="K1719" i="9"/>
  <c r="K1718" i="9"/>
  <c r="K1717" i="9"/>
  <c r="K1716" i="9"/>
  <c r="K1715" i="9"/>
  <c r="K1714" i="9"/>
  <c r="K1713" i="9"/>
  <c r="K1712" i="9"/>
  <c r="K1711" i="9"/>
  <c r="K1710" i="9"/>
  <c r="K1709" i="9"/>
  <c r="K1708" i="9"/>
  <c r="K1707" i="9"/>
  <c r="K1706" i="9"/>
  <c r="K1705" i="9"/>
  <c r="K1704" i="9"/>
  <c r="K1703" i="9"/>
  <c r="K1702" i="9"/>
  <c r="K1701" i="9"/>
  <c r="K1700" i="9"/>
  <c r="K1699" i="9"/>
  <c r="K1698" i="9"/>
  <c r="K1697" i="9"/>
  <c r="K1696" i="9"/>
  <c r="K1695" i="9"/>
  <c r="K1694" i="9"/>
  <c r="K1693" i="9"/>
  <c r="K1692" i="9"/>
  <c r="K1691" i="9"/>
  <c r="K1690" i="9"/>
  <c r="K1689" i="9"/>
  <c r="K1688" i="9"/>
  <c r="K1687" i="9"/>
  <c r="K1686" i="9"/>
  <c r="K1685" i="9"/>
  <c r="K1684" i="9"/>
  <c r="K1683" i="9"/>
  <c r="K1682" i="9"/>
  <c r="K1681" i="9"/>
  <c r="K1680" i="9"/>
  <c r="K1679" i="9"/>
  <c r="K1678" i="9"/>
  <c r="K1677" i="9"/>
  <c r="K1676" i="9"/>
  <c r="K1675" i="9"/>
  <c r="K1674" i="9"/>
  <c r="K1673" i="9"/>
  <c r="K1672" i="9"/>
  <c r="K1671" i="9"/>
  <c r="K1670" i="9"/>
  <c r="K1669" i="9"/>
  <c r="K1668" i="9"/>
  <c r="K1667" i="9"/>
  <c r="K1666" i="9"/>
  <c r="K1665" i="9"/>
  <c r="K1664" i="9"/>
  <c r="K1663" i="9"/>
  <c r="K1662" i="9"/>
  <c r="K1661" i="9"/>
  <c r="K1660" i="9"/>
  <c r="K1659" i="9"/>
  <c r="K1658" i="9"/>
  <c r="K1657" i="9"/>
  <c r="K1656" i="9"/>
  <c r="K1655" i="9"/>
  <c r="K1654" i="9"/>
  <c r="K1653" i="9"/>
  <c r="K1652" i="9"/>
  <c r="K1651" i="9"/>
  <c r="K1650" i="9"/>
  <c r="K1649" i="9"/>
  <c r="K1648" i="9"/>
  <c r="K1647" i="9"/>
  <c r="K1646" i="9"/>
  <c r="K1645" i="9"/>
  <c r="K1644" i="9"/>
  <c r="K1643" i="9"/>
  <c r="K1642" i="9"/>
  <c r="K1641" i="9"/>
  <c r="K1640" i="9"/>
  <c r="K1639" i="9"/>
  <c r="K1638" i="9"/>
  <c r="K1637" i="9"/>
  <c r="K1636" i="9"/>
  <c r="K1635" i="9"/>
  <c r="K1634" i="9"/>
  <c r="K1633" i="9"/>
  <c r="K1632" i="9"/>
  <c r="K1631" i="9"/>
  <c r="K1630" i="9"/>
  <c r="K1629" i="9"/>
  <c r="K1628" i="9"/>
  <c r="K1627" i="9"/>
  <c r="K1626" i="9"/>
  <c r="K1625" i="9"/>
  <c r="K1624" i="9"/>
  <c r="K1623" i="9"/>
  <c r="K1622" i="9"/>
  <c r="K1621" i="9"/>
  <c r="K1620" i="9"/>
  <c r="K1619" i="9"/>
  <c r="K1618" i="9"/>
  <c r="K1617" i="9"/>
  <c r="K1616" i="9"/>
  <c r="K1615" i="9"/>
  <c r="K1614" i="9"/>
  <c r="K1613" i="9"/>
  <c r="K1612" i="9"/>
  <c r="K1611" i="9"/>
  <c r="K1610" i="9"/>
  <c r="K1609" i="9"/>
  <c r="K1608" i="9"/>
  <c r="K1607" i="9"/>
  <c r="K1606" i="9"/>
  <c r="K1605" i="9"/>
  <c r="K1604" i="9"/>
  <c r="K1603" i="9"/>
  <c r="K1602" i="9"/>
  <c r="K1601" i="9"/>
  <c r="K1600" i="9"/>
  <c r="K1599" i="9"/>
  <c r="K1598" i="9"/>
  <c r="K1597" i="9"/>
  <c r="K1596" i="9"/>
  <c r="K1595" i="9"/>
  <c r="K1594" i="9"/>
  <c r="K1593" i="9"/>
  <c r="K1592" i="9"/>
  <c r="K1591" i="9"/>
  <c r="K1590" i="9"/>
  <c r="K1589" i="9"/>
  <c r="K1588" i="9"/>
  <c r="K1587" i="9"/>
  <c r="K1586" i="9"/>
  <c r="K1585" i="9"/>
  <c r="K1584" i="9"/>
  <c r="K1583" i="9"/>
  <c r="K1582" i="9"/>
  <c r="K1581" i="9"/>
  <c r="K1580" i="9"/>
  <c r="K1579" i="9"/>
  <c r="K1578" i="9"/>
  <c r="K1577" i="9"/>
  <c r="K1576" i="9"/>
  <c r="K1575" i="9"/>
  <c r="K1574" i="9"/>
  <c r="K1573" i="9"/>
  <c r="K1572" i="9"/>
  <c r="K1571" i="9"/>
  <c r="K1570" i="9"/>
  <c r="K1569" i="9"/>
  <c r="K1568" i="9"/>
  <c r="K1567" i="9"/>
  <c r="K1566" i="9"/>
  <c r="K1565" i="9"/>
  <c r="K1564" i="9"/>
  <c r="K1563" i="9"/>
  <c r="K1562" i="9"/>
  <c r="K1561" i="9"/>
  <c r="K1560" i="9"/>
  <c r="K1559" i="9"/>
  <c r="K1558" i="9"/>
  <c r="K1557" i="9"/>
  <c r="K1556" i="9"/>
  <c r="K1555" i="9"/>
  <c r="K1554" i="9"/>
  <c r="K1553" i="9"/>
  <c r="K1552" i="9"/>
  <c r="K1551" i="9"/>
  <c r="K1550" i="9"/>
  <c r="K1549" i="9"/>
  <c r="K1548" i="9"/>
  <c r="K1547" i="9"/>
  <c r="K1546" i="9"/>
  <c r="K1545" i="9"/>
  <c r="K1544" i="9"/>
  <c r="K1543" i="9"/>
  <c r="K1542" i="9"/>
  <c r="K1541" i="9"/>
  <c r="K1540" i="9"/>
  <c r="K1539" i="9"/>
  <c r="K1538" i="9"/>
  <c r="K1537" i="9"/>
  <c r="K1536" i="9"/>
  <c r="K1535" i="9"/>
  <c r="K1534" i="9"/>
  <c r="K1533" i="9"/>
  <c r="K1532" i="9"/>
  <c r="K1531" i="9"/>
  <c r="K1530" i="9"/>
  <c r="K1529" i="9"/>
  <c r="K1528" i="9"/>
  <c r="K1527" i="9"/>
  <c r="K1526" i="9"/>
  <c r="K1525" i="9"/>
  <c r="K1524" i="9"/>
  <c r="K1523" i="9"/>
  <c r="K1522" i="9"/>
  <c r="K1521" i="9"/>
  <c r="K1520" i="9"/>
  <c r="K1519" i="9"/>
  <c r="K1518" i="9"/>
  <c r="K1517" i="9"/>
  <c r="K1516" i="9"/>
  <c r="K1515" i="9"/>
  <c r="K1514" i="9"/>
  <c r="K1513" i="9"/>
  <c r="K1512" i="9"/>
  <c r="K1511" i="9"/>
  <c r="K1510" i="9"/>
  <c r="K1509" i="9"/>
  <c r="K1508" i="9"/>
  <c r="K1507" i="9"/>
  <c r="K1506" i="9"/>
  <c r="K1505" i="9"/>
  <c r="K1504" i="9"/>
  <c r="K1503" i="9"/>
  <c r="K1502" i="9"/>
  <c r="K1501" i="9"/>
  <c r="K1500" i="9"/>
  <c r="K1499" i="9"/>
  <c r="K1498" i="9"/>
  <c r="K1497" i="9"/>
  <c r="K1496" i="9"/>
  <c r="K1495" i="9"/>
  <c r="K1494" i="9"/>
  <c r="K1493" i="9"/>
  <c r="K1492" i="9"/>
  <c r="K1491" i="9"/>
  <c r="K1490" i="9"/>
  <c r="K1489" i="9"/>
  <c r="K1488" i="9"/>
  <c r="K1487" i="9"/>
  <c r="K1486" i="9"/>
  <c r="K1485" i="9"/>
  <c r="K1484" i="9"/>
  <c r="K1483" i="9"/>
  <c r="K1482" i="9"/>
  <c r="K1481" i="9"/>
  <c r="K1480" i="9"/>
  <c r="K1479" i="9"/>
  <c r="K1478" i="9"/>
  <c r="K1477" i="9"/>
  <c r="K1476" i="9"/>
  <c r="K1475" i="9"/>
  <c r="K1474" i="9"/>
  <c r="K1473" i="9"/>
  <c r="K1472" i="9"/>
  <c r="K1471" i="9"/>
  <c r="K1470" i="9"/>
  <c r="K1469" i="9"/>
  <c r="K1468" i="9"/>
  <c r="K1467" i="9"/>
  <c r="K1466" i="9"/>
  <c r="K1465" i="9"/>
  <c r="K1464" i="9"/>
  <c r="K1463" i="9"/>
  <c r="K1462" i="9"/>
  <c r="K1461" i="9"/>
  <c r="K1460" i="9"/>
  <c r="K1459" i="9"/>
  <c r="K1458" i="9"/>
  <c r="K1457" i="9"/>
  <c r="K1456" i="9"/>
  <c r="K1455" i="9"/>
  <c r="K1454" i="9"/>
  <c r="K1453" i="9"/>
  <c r="K1452" i="9"/>
  <c r="K1451" i="9"/>
  <c r="K1450" i="9"/>
  <c r="K1449" i="9"/>
  <c r="K1448" i="9"/>
  <c r="K1447" i="9"/>
  <c r="K1446" i="9"/>
  <c r="K1445" i="9"/>
  <c r="K1444" i="9"/>
  <c r="K1443" i="9"/>
  <c r="K1442" i="9"/>
  <c r="K1441" i="9"/>
  <c r="K1440" i="9"/>
  <c r="K1439" i="9"/>
  <c r="K1438" i="9"/>
  <c r="K1437" i="9"/>
  <c r="K1436" i="9"/>
  <c r="K1435" i="9"/>
  <c r="K1434" i="9"/>
  <c r="K1433" i="9"/>
  <c r="K1432" i="9"/>
  <c r="K1431" i="9"/>
  <c r="K1430" i="9"/>
  <c r="K1429" i="9"/>
  <c r="K1428" i="9"/>
  <c r="K1427" i="9"/>
  <c r="K1426" i="9"/>
  <c r="K1425" i="9"/>
  <c r="K1424" i="9"/>
  <c r="K1423" i="9"/>
  <c r="K1422" i="9"/>
  <c r="K1421" i="9"/>
  <c r="K1420" i="9"/>
  <c r="K1419" i="9"/>
  <c r="K1418" i="9"/>
  <c r="K1417" i="9"/>
  <c r="K1416" i="9"/>
  <c r="K1415" i="9"/>
  <c r="K1414" i="9"/>
  <c r="K1413" i="9"/>
  <c r="K1412" i="9"/>
  <c r="K1411" i="9"/>
  <c r="K1410" i="9"/>
  <c r="K1409" i="9"/>
  <c r="K1408" i="9"/>
  <c r="K1407" i="9"/>
  <c r="K1406" i="9"/>
  <c r="K1405" i="9"/>
  <c r="K1404" i="9"/>
  <c r="K1403" i="9"/>
  <c r="K1402" i="9"/>
  <c r="K1401" i="9"/>
  <c r="K1400" i="9"/>
  <c r="K1399" i="9"/>
  <c r="K1398" i="9"/>
  <c r="K1397" i="9"/>
  <c r="K1396" i="9"/>
  <c r="K1395" i="9"/>
  <c r="K1394" i="9"/>
  <c r="K1393" i="9"/>
  <c r="K1392" i="9"/>
  <c r="K1391" i="9"/>
  <c r="K1390" i="9"/>
  <c r="K1389" i="9"/>
  <c r="K1388" i="9"/>
  <c r="K1387" i="9"/>
  <c r="K1386" i="9"/>
  <c r="K1385" i="9"/>
  <c r="K1384" i="9"/>
  <c r="K1383" i="9"/>
  <c r="K1382" i="9"/>
  <c r="K1381" i="9"/>
  <c r="K1380" i="9"/>
  <c r="K1379" i="9"/>
  <c r="K1378" i="9"/>
  <c r="K1377" i="9"/>
  <c r="K1376" i="9"/>
  <c r="K1375" i="9"/>
  <c r="K1374" i="9"/>
  <c r="K1373" i="9"/>
  <c r="K1372" i="9"/>
  <c r="K1371" i="9"/>
  <c r="K1370" i="9"/>
  <c r="K1369" i="9"/>
  <c r="K1368" i="9"/>
  <c r="K1367" i="9"/>
  <c r="K1366" i="9"/>
  <c r="K1365" i="9"/>
  <c r="K1364" i="9"/>
  <c r="K1363" i="9"/>
  <c r="K1362" i="9"/>
  <c r="K1361" i="9"/>
  <c r="K1360" i="9"/>
  <c r="K1359" i="9"/>
  <c r="K1358" i="9"/>
  <c r="K1357" i="9"/>
  <c r="K1356" i="9"/>
  <c r="K1355" i="9"/>
  <c r="K1354" i="9"/>
  <c r="K1353" i="9"/>
  <c r="K1352" i="9"/>
  <c r="K1351" i="9"/>
  <c r="K1350" i="9"/>
  <c r="K1349" i="9"/>
  <c r="K1348" i="9"/>
  <c r="K1347" i="9"/>
  <c r="K1346" i="9"/>
  <c r="K1345" i="9"/>
  <c r="K1344" i="9"/>
  <c r="K1343" i="9"/>
  <c r="K1342" i="9"/>
  <c r="K1341" i="9"/>
  <c r="K1340" i="9"/>
  <c r="K1339" i="9"/>
  <c r="K1338" i="9"/>
  <c r="K1337" i="9"/>
  <c r="K1336" i="9"/>
  <c r="K1335" i="9"/>
  <c r="K1334" i="9"/>
  <c r="K1333" i="9"/>
  <c r="K1332" i="9"/>
  <c r="K1331" i="9"/>
  <c r="K1330" i="9"/>
  <c r="K1329" i="9"/>
  <c r="K1328" i="9"/>
  <c r="K1327" i="9"/>
  <c r="K1326" i="9"/>
  <c r="K1325" i="9"/>
  <c r="K1324" i="9"/>
  <c r="K1323" i="9"/>
  <c r="K1322" i="9"/>
  <c r="K1321" i="9"/>
  <c r="K1320" i="9"/>
  <c r="K1319" i="9"/>
  <c r="K1318" i="9"/>
  <c r="K1317" i="9"/>
  <c r="K1316" i="9"/>
  <c r="K1315" i="9"/>
  <c r="K1314" i="9"/>
  <c r="K1313" i="9"/>
  <c r="K1312" i="9"/>
  <c r="K1311" i="9"/>
  <c r="K1310" i="9"/>
  <c r="K1309" i="9"/>
  <c r="K1308" i="9"/>
  <c r="K1307" i="9"/>
  <c r="K1306" i="9"/>
  <c r="K1305" i="9"/>
  <c r="K1304" i="9"/>
  <c r="K1303" i="9"/>
  <c r="K1302" i="9"/>
  <c r="K1301" i="9"/>
  <c r="K1300" i="9"/>
  <c r="K1299" i="9"/>
  <c r="K1298" i="9"/>
  <c r="K1297" i="9"/>
  <c r="K1296" i="9"/>
  <c r="K1295" i="9"/>
  <c r="K1294" i="9"/>
  <c r="K1293" i="9"/>
  <c r="K1292" i="9"/>
  <c r="K1291" i="9"/>
  <c r="K1290" i="9"/>
  <c r="K1289" i="9"/>
  <c r="K1288" i="9"/>
  <c r="K1287" i="9"/>
  <c r="K1286" i="9"/>
  <c r="K1285" i="9"/>
  <c r="K1284" i="9"/>
  <c r="K1283" i="9"/>
  <c r="K1282" i="9"/>
  <c r="K1281" i="9"/>
  <c r="K1280" i="9"/>
  <c r="K1279" i="9"/>
  <c r="K1278" i="9"/>
  <c r="K1277" i="9"/>
  <c r="K1276" i="9"/>
  <c r="K1275" i="9"/>
  <c r="K1274" i="9"/>
  <c r="K1273" i="9"/>
  <c r="K1272" i="9"/>
  <c r="K1271" i="9"/>
  <c r="K1270" i="9"/>
  <c r="K1269" i="9"/>
  <c r="K1268" i="9"/>
  <c r="K1267" i="9"/>
  <c r="K1266" i="9"/>
  <c r="K1265" i="9"/>
  <c r="K1264" i="9"/>
  <c r="K1263" i="9"/>
  <c r="K1262" i="9"/>
  <c r="K1261" i="9"/>
  <c r="K1260" i="9"/>
  <c r="K1259" i="9"/>
  <c r="K1258" i="9"/>
  <c r="K1257" i="9"/>
  <c r="K1256" i="9"/>
  <c r="K1255" i="9"/>
  <c r="K1254" i="9"/>
  <c r="K1253" i="9"/>
  <c r="K1252" i="9"/>
  <c r="K1251" i="9"/>
  <c r="K1250" i="9"/>
  <c r="K1249" i="9"/>
  <c r="K1248" i="9"/>
  <c r="K1247" i="9"/>
  <c r="K1246" i="9"/>
  <c r="K1245" i="9"/>
  <c r="K1244" i="9"/>
  <c r="K1243" i="9"/>
  <c r="K1242" i="9"/>
  <c r="K1241" i="9"/>
  <c r="K1240" i="9"/>
  <c r="K1239" i="9"/>
  <c r="K1238" i="9"/>
  <c r="K1237" i="9"/>
  <c r="K1236" i="9"/>
  <c r="K1235" i="9"/>
  <c r="K1234" i="9"/>
  <c r="K1233" i="9"/>
  <c r="K1232" i="9"/>
  <c r="K1231" i="9"/>
  <c r="K1230" i="9"/>
  <c r="K1229" i="9"/>
  <c r="K1228" i="9"/>
  <c r="K1227" i="9"/>
  <c r="K1226" i="9"/>
  <c r="K1225" i="9"/>
  <c r="K1224" i="9"/>
  <c r="K1223" i="9"/>
  <c r="K1222" i="9"/>
  <c r="K1221" i="9"/>
  <c r="K1220" i="9"/>
  <c r="K1219" i="9"/>
  <c r="K1218" i="9"/>
  <c r="K1217" i="9"/>
  <c r="K1216" i="9"/>
  <c r="K1215" i="9"/>
  <c r="K1214" i="9"/>
  <c r="K1213" i="9"/>
  <c r="K1212" i="9"/>
  <c r="K1211" i="9"/>
  <c r="K1210" i="9"/>
  <c r="K1209" i="9"/>
  <c r="K1208" i="9"/>
  <c r="K1207" i="9"/>
  <c r="K1206" i="9"/>
  <c r="K1205" i="9"/>
  <c r="K1204" i="9"/>
  <c r="K1203" i="9"/>
  <c r="K1202" i="9"/>
  <c r="K1201" i="9"/>
  <c r="K1200" i="9"/>
  <c r="K1199" i="9"/>
  <c r="K1198" i="9"/>
  <c r="K1197" i="9"/>
  <c r="K1196" i="9"/>
  <c r="K1195" i="9"/>
  <c r="K1194" i="9"/>
  <c r="K1193" i="9"/>
  <c r="K1192" i="9"/>
  <c r="K1191" i="9"/>
  <c r="K1190" i="9"/>
  <c r="K1189" i="9"/>
  <c r="K1188" i="9"/>
  <c r="K1187" i="9"/>
  <c r="K1186" i="9"/>
  <c r="K1185" i="9"/>
  <c r="K1184" i="9"/>
  <c r="K1183" i="9"/>
  <c r="K1182" i="9"/>
  <c r="K1181" i="9"/>
  <c r="K1180" i="9"/>
  <c r="K1179" i="9"/>
  <c r="K1178" i="9"/>
  <c r="K1177" i="9"/>
  <c r="K1176" i="9"/>
  <c r="K1175" i="9"/>
  <c r="K1174" i="9"/>
  <c r="K1173" i="9"/>
  <c r="K1172" i="9"/>
  <c r="K1171" i="9"/>
  <c r="K1170" i="9"/>
  <c r="K1169" i="9"/>
  <c r="K1168" i="9"/>
  <c r="K1167" i="9"/>
  <c r="K1166" i="9"/>
  <c r="K1165" i="9"/>
  <c r="K1164" i="9"/>
  <c r="K1163" i="9"/>
  <c r="K1162" i="9"/>
  <c r="K1161" i="9"/>
  <c r="K1160" i="9"/>
  <c r="K1159" i="9"/>
  <c r="K1158" i="9"/>
  <c r="K1157" i="9"/>
  <c r="K1156" i="9"/>
  <c r="K1155" i="9"/>
  <c r="K1154" i="9"/>
  <c r="K1153" i="9"/>
  <c r="K1152" i="9"/>
  <c r="K1151" i="9"/>
  <c r="K1150" i="9"/>
  <c r="K1149" i="9"/>
  <c r="K1148" i="9"/>
  <c r="K1147" i="9"/>
  <c r="K1146" i="9"/>
  <c r="K1145" i="9"/>
  <c r="K1144" i="9"/>
  <c r="K1143" i="9"/>
  <c r="K1142" i="9"/>
  <c r="K1141" i="9"/>
  <c r="K1140" i="9"/>
  <c r="K1139" i="9"/>
  <c r="K1138" i="9"/>
  <c r="K1137" i="9"/>
  <c r="K1136" i="9"/>
  <c r="K1135" i="9"/>
  <c r="K1134" i="9"/>
  <c r="K1133" i="9"/>
  <c r="K1132" i="9"/>
  <c r="K1131" i="9"/>
  <c r="K1130" i="9"/>
  <c r="K1129" i="9"/>
  <c r="K1128" i="9"/>
  <c r="K1127" i="9"/>
  <c r="K1126" i="9"/>
  <c r="K1125" i="9"/>
  <c r="K1124" i="9"/>
  <c r="K1123" i="9"/>
  <c r="K1122" i="9"/>
  <c r="K1121" i="9"/>
  <c r="K1120" i="9"/>
  <c r="K1119" i="9"/>
  <c r="K1118" i="9"/>
  <c r="K1117" i="9"/>
  <c r="K1116" i="9"/>
  <c r="K1115" i="9"/>
  <c r="K1114" i="9"/>
  <c r="K1113" i="9"/>
  <c r="K1112" i="9"/>
  <c r="K1111" i="9"/>
  <c r="K1110" i="9"/>
  <c r="K1109" i="9"/>
  <c r="K1108" i="9"/>
  <c r="K1107" i="9"/>
  <c r="K1106" i="9"/>
  <c r="K1105" i="9"/>
  <c r="K1104" i="9"/>
  <c r="K1103" i="9"/>
  <c r="K1102" i="9"/>
  <c r="K1101" i="9"/>
  <c r="K1100" i="9"/>
  <c r="K1099" i="9"/>
  <c r="K1098" i="9"/>
  <c r="K1097" i="9"/>
  <c r="K1096" i="9"/>
  <c r="K1095" i="9"/>
  <c r="K1094" i="9"/>
  <c r="K1093" i="9"/>
  <c r="K1092" i="9"/>
  <c r="K1091" i="9"/>
  <c r="K1090" i="9"/>
  <c r="K1089" i="9"/>
  <c r="K1088" i="9"/>
  <c r="K1087" i="9"/>
  <c r="K1086" i="9"/>
  <c r="K1085" i="9"/>
  <c r="K1084" i="9"/>
  <c r="K1083" i="9"/>
  <c r="K1082" i="9"/>
  <c r="K1081" i="9"/>
  <c r="K1080" i="9"/>
  <c r="K1079" i="9"/>
  <c r="K1078" i="9"/>
  <c r="K1077" i="9"/>
  <c r="K1076" i="9"/>
  <c r="K1075" i="9"/>
  <c r="K1074" i="9"/>
  <c r="K1073" i="9"/>
  <c r="K1072" i="9"/>
  <c r="K1071" i="9"/>
  <c r="K1070" i="9"/>
  <c r="K1069" i="9"/>
  <c r="K1068" i="9"/>
  <c r="K1067" i="9"/>
  <c r="K1066" i="9"/>
  <c r="K1065" i="9"/>
  <c r="K1064" i="9"/>
  <c r="K1063" i="9"/>
  <c r="K1062" i="9"/>
  <c r="K1061" i="9"/>
  <c r="K1060" i="9"/>
  <c r="K1059" i="9"/>
  <c r="K1058" i="9"/>
  <c r="K1057" i="9"/>
  <c r="K1056" i="9"/>
  <c r="K1055" i="9"/>
  <c r="K1054" i="9"/>
  <c r="K1053" i="9"/>
  <c r="K1052" i="9"/>
  <c r="K1051" i="9"/>
  <c r="K1050" i="9"/>
  <c r="K1049" i="9"/>
  <c r="K1048" i="9"/>
  <c r="K1047" i="9"/>
  <c r="K1046" i="9"/>
  <c r="K1045" i="9"/>
  <c r="K1044" i="9"/>
  <c r="K1043" i="9"/>
  <c r="K1042" i="9"/>
  <c r="K1041" i="9"/>
  <c r="K1040" i="9"/>
  <c r="K1039" i="9"/>
  <c r="K1038" i="9"/>
  <c r="K1037" i="9"/>
  <c r="K1036" i="9"/>
  <c r="K1035" i="9"/>
  <c r="K1034" i="9"/>
  <c r="K1033" i="9"/>
  <c r="K1032" i="9"/>
  <c r="K1031" i="9"/>
  <c r="K1030" i="9"/>
  <c r="K1029" i="9"/>
  <c r="K1028" i="9"/>
  <c r="K1027" i="9"/>
  <c r="K1026" i="9"/>
  <c r="K1025" i="9"/>
  <c r="K1024" i="9"/>
  <c r="K1023" i="9"/>
  <c r="K1022" i="9"/>
  <c r="K1021" i="9"/>
  <c r="K1020" i="9"/>
  <c r="K1019" i="9"/>
  <c r="K1018" i="9"/>
  <c r="K1017" i="9"/>
  <c r="K1016" i="9"/>
  <c r="K1015" i="9"/>
  <c r="K1014" i="9"/>
  <c r="K1013" i="9"/>
  <c r="K1012" i="9"/>
  <c r="K1011" i="9"/>
  <c r="K1010" i="9"/>
  <c r="K1009" i="9"/>
  <c r="K1008" i="9"/>
  <c r="K1007" i="9"/>
  <c r="K1006" i="9"/>
  <c r="K1005" i="9"/>
  <c r="K1004" i="9"/>
  <c r="K1003" i="9"/>
  <c r="K1002" i="9"/>
  <c r="K1001" i="9"/>
  <c r="K1000" i="9"/>
  <c r="K999" i="9"/>
  <c r="K998" i="9"/>
  <c r="K997" i="9"/>
  <c r="K996" i="9"/>
  <c r="K995" i="9"/>
  <c r="K994" i="9"/>
  <c r="K993" i="9"/>
  <c r="K992" i="9"/>
  <c r="K991" i="9"/>
  <c r="K990" i="9"/>
  <c r="K989" i="9"/>
  <c r="K988" i="9"/>
  <c r="K987" i="9"/>
  <c r="K986" i="9"/>
  <c r="K985" i="9"/>
  <c r="K984" i="9"/>
  <c r="K983" i="9"/>
  <c r="K982" i="9"/>
  <c r="K981" i="9"/>
  <c r="K980" i="9"/>
  <c r="K979" i="9"/>
  <c r="K978" i="9"/>
  <c r="K977" i="9"/>
  <c r="K976" i="9"/>
  <c r="K975" i="9"/>
  <c r="K974" i="9"/>
  <c r="K973" i="9"/>
  <c r="K972" i="9"/>
  <c r="K971" i="9"/>
  <c r="K970" i="9"/>
  <c r="K969" i="9"/>
  <c r="K968" i="9"/>
  <c r="K967" i="9"/>
  <c r="K966" i="9"/>
  <c r="K965" i="9"/>
  <c r="K964" i="9"/>
  <c r="K963" i="9"/>
  <c r="K962" i="9"/>
  <c r="K961" i="9"/>
  <c r="K960" i="9"/>
  <c r="K959" i="9"/>
  <c r="K958" i="9"/>
  <c r="K957" i="9"/>
  <c r="K956" i="9"/>
  <c r="K955" i="9"/>
  <c r="K954" i="9"/>
  <c r="K953" i="9"/>
  <c r="K952" i="9"/>
  <c r="K951" i="9"/>
  <c r="K950" i="9"/>
  <c r="K949" i="9"/>
  <c r="K948" i="9"/>
  <c r="K947" i="9"/>
  <c r="K946" i="9"/>
  <c r="K945" i="9"/>
  <c r="K944" i="9"/>
  <c r="K943" i="9"/>
  <c r="K942" i="9"/>
  <c r="K941" i="9"/>
  <c r="K940" i="9"/>
  <c r="K939" i="9"/>
  <c r="K938" i="9"/>
  <c r="K937" i="9"/>
  <c r="K936" i="9"/>
  <c r="K935" i="9"/>
  <c r="K934" i="9"/>
  <c r="K933" i="9"/>
  <c r="K932" i="9"/>
  <c r="K931" i="9"/>
  <c r="K930" i="9"/>
  <c r="K929" i="9"/>
  <c r="K928" i="9"/>
  <c r="K927" i="9"/>
  <c r="K926" i="9"/>
  <c r="K925" i="9"/>
  <c r="K924" i="9"/>
  <c r="K923" i="9"/>
  <c r="K922" i="9"/>
  <c r="K921" i="9"/>
  <c r="K920" i="9"/>
  <c r="K919" i="9"/>
  <c r="K918" i="9"/>
  <c r="K917" i="9"/>
  <c r="K916" i="9"/>
  <c r="K915" i="9"/>
  <c r="K914" i="9"/>
  <c r="K913" i="9"/>
  <c r="K912" i="9"/>
  <c r="K911" i="9"/>
  <c r="K910" i="9"/>
  <c r="K909" i="9"/>
  <c r="K908" i="9"/>
  <c r="K907" i="9"/>
  <c r="K906" i="9"/>
  <c r="K905" i="9"/>
  <c r="K904" i="9"/>
  <c r="K903" i="9"/>
  <c r="K902" i="9"/>
  <c r="K901" i="9"/>
  <c r="K900" i="9"/>
  <c r="K899" i="9"/>
  <c r="K898" i="9"/>
  <c r="K897" i="9"/>
  <c r="K896" i="9"/>
  <c r="K895" i="9"/>
  <c r="K894" i="9"/>
  <c r="K893" i="9"/>
  <c r="K892" i="9"/>
  <c r="K891" i="9"/>
  <c r="K890" i="9"/>
  <c r="K889" i="9"/>
  <c r="K888" i="9"/>
  <c r="K887" i="9"/>
  <c r="K886" i="9"/>
  <c r="K885" i="9"/>
  <c r="K884" i="9"/>
  <c r="K883" i="9"/>
  <c r="K882" i="9"/>
  <c r="K881" i="9"/>
  <c r="K880" i="9"/>
  <c r="K879" i="9"/>
  <c r="K878" i="9"/>
  <c r="K877" i="9"/>
  <c r="K876" i="9"/>
  <c r="K875" i="9"/>
  <c r="K874" i="9"/>
  <c r="K873" i="9"/>
  <c r="K872" i="9"/>
  <c r="K871" i="9"/>
  <c r="K870" i="9"/>
  <c r="K869" i="9"/>
  <c r="K868" i="9"/>
  <c r="K867" i="9"/>
  <c r="K866" i="9"/>
  <c r="K865" i="9"/>
  <c r="K864" i="9"/>
  <c r="K863" i="9"/>
  <c r="K862" i="9"/>
  <c r="K861" i="9"/>
  <c r="K860" i="9"/>
  <c r="K859" i="9"/>
  <c r="K858" i="9"/>
  <c r="K857" i="9"/>
  <c r="K856" i="9"/>
  <c r="K855" i="9"/>
  <c r="K854" i="9"/>
  <c r="K853" i="9"/>
  <c r="K852" i="9"/>
  <c r="K851" i="9"/>
  <c r="K850" i="9"/>
  <c r="K849" i="9"/>
  <c r="K848" i="9"/>
  <c r="K847" i="9"/>
  <c r="K846" i="9"/>
  <c r="K845" i="9"/>
  <c r="K844" i="9"/>
  <c r="K843" i="9"/>
  <c r="K842" i="9"/>
  <c r="K841" i="9"/>
  <c r="K840" i="9"/>
  <c r="K839" i="9"/>
  <c r="K838" i="9"/>
  <c r="K837" i="9"/>
  <c r="K836" i="9"/>
  <c r="K835" i="9"/>
  <c r="K834" i="9"/>
  <c r="K833" i="9"/>
  <c r="K832" i="9"/>
  <c r="K831" i="9"/>
  <c r="K830" i="9"/>
  <c r="K829" i="9"/>
  <c r="K828" i="9"/>
  <c r="K827" i="9"/>
  <c r="K826" i="9"/>
  <c r="K825" i="9"/>
  <c r="K824" i="9"/>
  <c r="K823" i="9"/>
  <c r="K822" i="9"/>
  <c r="K821" i="9"/>
  <c r="K820" i="9"/>
  <c r="K819" i="9"/>
  <c r="K818" i="9"/>
  <c r="K817" i="9"/>
  <c r="K816" i="9"/>
  <c r="K815" i="9"/>
  <c r="K814" i="9"/>
  <c r="K813" i="9"/>
  <c r="K812" i="9"/>
  <c r="K811" i="9"/>
  <c r="K810" i="9"/>
  <c r="K809" i="9"/>
  <c r="K808" i="9"/>
  <c r="K807" i="9"/>
  <c r="K806" i="9"/>
  <c r="K805" i="9"/>
  <c r="K804" i="9"/>
  <c r="K803" i="9"/>
  <c r="K802" i="9"/>
  <c r="K801" i="9"/>
  <c r="K800" i="9"/>
  <c r="K799" i="9"/>
  <c r="K798" i="9"/>
  <c r="K797" i="9"/>
  <c r="K796" i="9"/>
  <c r="K795" i="9"/>
  <c r="K794" i="9"/>
  <c r="K793" i="9"/>
  <c r="K792" i="9"/>
  <c r="K791" i="9"/>
  <c r="K790" i="9"/>
  <c r="K789" i="9"/>
  <c r="K788" i="9"/>
  <c r="K787" i="9"/>
  <c r="K786" i="9"/>
  <c r="K785" i="9"/>
  <c r="K784" i="9"/>
  <c r="K783" i="9"/>
  <c r="K782" i="9"/>
  <c r="K781" i="9"/>
  <c r="K780" i="9"/>
  <c r="K779" i="9"/>
  <c r="K778" i="9"/>
  <c r="K777" i="9"/>
  <c r="K776" i="9"/>
  <c r="K775" i="9"/>
  <c r="K774" i="9"/>
  <c r="K773" i="9"/>
  <c r="K772" i="9"/>
  <c r="K771" i="9"/>
  <c r="K770" i="9"/>
  <c r="K769" i="9"/>
  <c r="K768" i="9"/>
  <c r="K767" i="9"/>
  <c r="K766" i="9"/>
  <c r="K765" i="9"/>
  <c r="K764" i="9"/>
  <c r="K763" i="9"/>
  <c r="K762" i="9"/>
  <c r="K761" i="9"/>
  <c r="K760" i="9"/>
  <c r="K759" i="9"/>
  <c r="K758" i="9"/>
  <c r="K757" i="9"/>
  <c r="K756" i="9"/>
  <c r="K755" i="9"/>
  <c r="K754" i="9"/>
  <c r="K753" i="9"/>
  <c r="K752" i="9"/>
  <c r="K751" i="9"/>
  <c r="K750" i="9"/>
  <c r="K749" i="9"/>
  <c r="K748" i="9"/>
  <c r="K747" i="9"/>
  <c r="K746" i="9"/>
  <c r="K745" i="9"/>
  <c r="K744" i="9"/>
  <c r="K743" i="9"/>
  <c r="K742" i="9"/>
  <c r="K741" i="9"/>
  <c r="K740" i="9"/>
  <c r="K739" i="9"/>
  <c r="K738" i="9"/>
  <c r="K737" i="9"/>
  <c r="K736" i="9"/>
  <c r="K735" i="9"/>
  <c r="K734" i="9"/>
  <c r="K733" i="9"/>
  <c r="K732" i="9"/>
  <c r="K731" i="9"/>
  <c r="K730" i="9"/>
  <c r="K729" i="9"/>
  <c r="K728" i="9"/>
  <c r="K727" i="9"/>
  <c r="K726" i="9"/>
  <c r="K725" i="9"/>
  <c r="K724" i="9"/>
  <c r="K723" i="9"/>
  <c r="K722" i="9"/>
  <c r="K721" i="9"/>
  <c r="K720" i="9"/>
  <c r="K719" i="9"/>
  <c r="K718" i="9"/>
  <c r="K717" i="9"/>
  <c r="K716" i="9"/>
  <c r="K715" i="9"/>
  <c r="K714" i="9"/>
  <c r="K713" i="9"/>
  <c r="K712" i="9"/>
  <c r="K711" i="9"/>
  <c r="K710" i="9"/>
  <c r="K709" i="9"/>
  <c r="K708" i="9"/>
  <c r="K707" i="9"/>
  <c r="K706" i="9"/>
  <c r="K705" i="9"/>
  <c r="K704" i="9"/>
  <c r="K703" i="9"/>
  <c r="K702" i="9"/>
  <c r="K701" i="9"/>
  <c r="K700" i="9"/>
  <c r="K699" i="9"/>
  <c r="K698" i="9"/>
  <c r="K697" i="9"/>
  <c r="K696" i="9"/>
  <c r="K695" i="9"/>
  <c r="K694" i="9"/>
  <c r="K693" i="9"/>
  <c r="K692" i="9"/>
  <c r="K691" i="9"/>
  <c r="K690" i="9"/>
  <c r="K689" i="9"/>
  <c r="K688" i="9"/>
  <c r="K687" i="9"/>
  <c r="K686" i="9"/>
  <c r="K685" i="9"/>
  <c r="K684" i="9"/>
  <c r="K683" i="9"/>
  <c r="K682" i="9"/>
  <c r="K681" i="9"/>
  <c r="K680" i="9"/>
  <c r="K679" i="9"/>
  <c r="K678" i="9"/>
  <c r="K677" i="9"/>
  <c r="K676" i="9"/>
  <c r="K675" i="9"/>
  <c r="K674" i="9"/>
  <c r="K673" i="9"/>
  <c r="K672" i="9"/>
  <c r="K671" i="9"/>
  <c r="K670" i="9"/>
  <c r="K669" i="9"/>
  <c r="K668" i="9"/>
  <c r="K667" i="9"/>
  <c r="K666" i="9"/>
  <c r="K665" i="9"/>
  <c r="K664" i="9"/>
  <c r="K663" i="9"/>
  <c r="K662" i="9"/>
  <c r="K661" i="9"/>
  <c r="K660" i="9"/>
  <c r="K659" i="9"/>
  <c r="K658" i="9"/>
  <c r="K657" i="9"/>
  <c r="K656" i="9"/>
  <c r="K655" i="9"/>
  <c r="K654" i="9"/>
  <c r="K653" i="9"/>
  <c r="K652" i="9"/>
  <c r="K651" i="9"/>
  <c r="K650" i="9"/>
  <c r="K649" i="9"/>
  <c r="K648" i="9"/>
  <c r="K647" i="9"/>
  <c r="K646" i="9"/>
  <c r="K645" i="9"/>
  <c r="K644" i="9"/>
  <c r="K643" i="9"/>
  <c r="K642" i="9"/>
  <c r="K641" i="9"/>
  <c r="K640" i="9"/>
  <c r="K639" i="9"/>
  <c r="K638" i="9"/>
  <c r="K637" i="9"/>
  <c r="K636" i="9"/>
  <c r="K635" i="9"/>
  <c r="K634" i="9"/>
  <c r="K633" i="9"/>
  <c r="K632" i="9"/>
  <c r="K631" i="9"/>
  <c r="K630" i="9"/>
  <c r="K629" i="9"/>
  <c r="K628" i="9"/>
  <c r="K627" i="9"/>
  <c r="K626" i="9"/>
  <c r="K625" i="9"/>
  <c r="K624" i="9"/>
  <c r="K623" i="9"/>
  <c r="K622" i="9"/>
  <c r="K621" i="9"/>
  <c r="K620" i="9"/>
  <c r="K619" i="9"/>
  <c r="K618" i="9"/>
  <c r="K617" i="9"/>
  <c r="K616" i="9"/>
  <c r="K615" i="9"/>
  <c r="K614" i="9"/>
  <c r="K613" i="9"/>
  <c r="K612" i="9"/>
  <c r="K611" i="9"/>
  <c r="K610" i="9"/>
  <c r="K609" i="9"/>
  <c r="K608" i="9"/>
  <c r="K607" i="9"/>
  <c r="K606" i="9"/>
  <c r="K605" i="9"/>
  <c r="K604" i="9"/>
  <c r="K603" i="9"/>
  <c r="K602" i="9"/>
  <c r="K601" i="9"/>
  <c r="K600" i="9"/>
  <c r="K599" i="9"/>
  <c r="K598" i="9"/>
  <c r="K597" i="9"/>
  <c r="K596" i="9"/>
  <c r="K595" i="9"/>
  <c r="K594" i="9"/>
  <c r="K593" i="9"/>
  <c r="K592" i="9"/>
  <c r="K591" i="9"/>
  <c r="K590" i="9"/>
  <c r="K589" i="9"/>
  <c r="K588" i="9"/>
  <c r="K587" i="9"/>
  <c r="K586" i="9"/>
  <c r="K585" i="9"/>
  <c r="K584" i="9"/>
  <c r="K583" i="9"/>
  <c r="K582" i="9"/>
  <c r="K581" i="9"/>
  <c r="K580" i="9"/>
  <c r="K579" i="9"/>
  <c r="K578" i="9"/>
  <c r="K577" i="9"/>
  <c r="K576" i="9"/>
  <c r="K575" i="9"/>
  <c r="K574" i="9"/>
  <c r="K573" i="9"/>
  <c r="K572" i="9"/>
  <c r="K571" i="9"/>
  <c r="K570" i="9"/>
  <c r="K569" i="9"/>
  <c r="K568" i="9"/>
  <c r="K567" i="9"/>
  <c r="K566" i="9"/>
  <c r="K565" i="9"/>
  <c r="K564" i="9"/>
  <c r="K563" i="9"/>
  <c r="K562" i="9"/>
  <c r="K561" i="9"/>
  <c r="K560" i="9"/>
  <c r="K559" i="9"/>
  <c r="K558" i="9"/>
  <c r="K557" i="9"/>
  <c r="K556" i="9"/>
  <c r="K555" i="9"/>
  <c r="K554" i="9"/>
  <c r="K553" i="9"/>
  <c r="K552" i="9"/>
  <c r="K551" i="9"/>
  <c r="K550" i="9"/>
  <c r="K549" i="9"/>
  <c r="K548" i="9"/>
  <c r="K547" i="9"/>
  <c r="K546" i="9"/>
  <c r="K545" i="9"/>
  <c r="K544" i="9"/>
  <c r="K543" i="9"/>
  <c r="K542" i="9"/>
  <c r="K541" i="9"/>
  <c r="K540" i="9"/>
  <c r="K539" i="9"/>
  <c r="K538" i="9"/>
  <c r="K537" i="9"/>
  <c r="K536" i="9"/>
  <c r="K535" i="9"/>
  <c r="K534" i="9"/>
  <c r="K533" i="9"/>
  <c r="K532" i="9"/>
  <c r="K531" i="9"/>
  <c r="K530" i="9"/>
  <c r="K529" i="9"/>
  <c r="K528" i="9"/>
  <c r="K527" i="9"/>
  <c r="K526" i="9"/>
  <c r="K525" i="9"/>
  <c r="K524" i="9"/>
  <c r="K523" i="9"/>
  <c r="K522" i="9"/>
  <c r="K521" i="9"/>
  <c r="K520" i="9"/>
  <c r="K519" i="9"/>
  <c r="K518" i="9"/>
  <c r="K517" i="9"/>
  <c r="K516" i="9"/>
  <c r="K515" i="9"/>
  <c r="K514" i="9"/>
  <c r="K513" i="9"/>
  <c r="K512" i="9"/>
  <c r="K511" i="9"/>
  <c r="K510" i="9"/>
  <c r="K509" i="9"/>
  <c r="K508" i="9"/>
  <c r="K507" i="9"/>
  <c r="K506" i="9"/>
  <c r="K505" i="9"/>
  <c r="K504" i="9"/>
  <c r="K503" i="9"/>
  <c r="K502" i="9"/>
  <c r="K501" i="9"/>
  <c r="K500" i="9"/>
  <c r="K499" i="9"/>
  <c r="K498" i="9"/>
  <c r="K497" i="9"/>
  <c r="K496" i="9"/>
  <c r="K495" i="9"/>
  <c r="K494" i="9"/>
  <c r="K493" i="9"/>
  <c r="K492" i="9"/>
  <c r="K491" i="9"/>
  <c r="K490" i="9"/>
  <c r="K489" i="9"/>
  <c r="K488" i="9"/>
  <c r="K487" i="9"/>
  <c r="K486" i="9"/>
  <c r="K485" i="9"/>
  <c r="K484" i="9"/>
  <c r="K483" i="9"/>
  <c r="K482" i="9"/>
  <c r="K481" i="9"/>
  <c r="K480" i="9"/>
  <c r="K479" i="9"/>
  <c r="K478" i="9"/>
  <c r="K477" i="9"/>
  <c r="K476" i="9"/>
  <c r="K475" i="9"/>
  <c r="K474" i="9"/>
  <c r="K473" i="9"/>
  <c r="K472" i="9"/>
  <c r="K471" i="9"/>
  <c r="K470" i="9"/>
  <c r="K469" i="9"/>
  <c r="K468" i="9"/>
  <c r="K467" i="9"/>
  <c r="K466" i="9"/>
  <c r="K465" i="9"/>
  <c r="K464" i="9"/>
  <c r="K463" i="9"/>
  <c r="K462" i="9"/>
  <c r="K461" i="9"/>
  <c r="K460" i="9"/>
  <c r="K459" i="9"/>
  <c r="K458" i="9"/>
  <c r="K457" i="9"/>
  <c r="K456" i="9"/>
  <c r="K455" i="9"/>
  <c r="K454" i="9"/>
  <c r="K453" i="9"/>
  <c r="K452" i="9"/>
  <c r="K451" i="9"/>
  <c r="K450" i="9"/>
  <c r="K449" i="9"/>
  <c r="K448" i="9"/>
  <c r="K447" i="9"/>
  <c r="K446" i="9"/>
  <c r="K445" i="9"/>
  <c r="K444" i="9"/>
  <c r="K443" i="9"/>
  <c r="K442" i="9"/>
  <c r="K441" i="9"/>
  <c r="K440" i="9"/>
  <c r="K439" i="9"/>
  <c r="K438" i="9"/>
  <c r="K437" i="9"/>
  <c r="K436" i="9"/>
  <c r="K435" i="9"/>
  <c r="K434" i="9"/>
  <c r="K433" i="9"/>
  <c r="K432" i="9"/>
  <c r="K431" i="9"/>
  <c r="K430" i="9"/>
  <c r="K429" i="9"/>
  <c r="K428" i="9"/>
  <c r="K427" i="9"/>
  <c r="K426" i="9"/>
  <c r="K425" i="9"/>
  <c r="K424" i="9"/>
  <c r="K423" i="9"/>
  <c r="K422" i="9"/>
  <c r="K421" i="9"/>
  <c r="K420" i="9"/>
  <c r="K419" i="9"/>
  <c r="K418" i="9"/>
  <c r="K417" i="9"/>
  <c r="K416" i="9"/>
  <c r="K415" i="9"/>
  <c r="K414" i="9"/>
  <c r="K413" i="9"/>
  <c r="K412" i="9"/>
  <c r="K411" i="9"/>
  <c r="K410" i="9"/>
  <c r="K409" i="9"/>
  <c r="K408" i="9"/>
  <c r="K407" i="9"/>
  <c r="K406" i="9"/>
  <c r="K405" i="9"/>
  <c r="K404" i="9"/>
  <c r="K403" i="9"/>
  <c r="K402" i="9"/>
  <c r="K401" i="9"/>
  <c r="K400" i="9"/>
  <c r="K399" i="9"/>
  <c r="K398" i="9"/>
  <c r="K397" i="9"/>
  <c r="K396" i="9"/>
  <c r="K395" i="9"/>
  <c r="K394" i="9"/>
  <c r="K393" i="9"/>
  <c r="K392" i="9"/>
  <c r="K391" i="9"/>
  <c r="K390" i="9"/>
  <c r="K389" i="9"/>
  <c r="K388" i="9"/>
  <c r="K387" i="9"/>
  <c r="K386" i="9"/>
  <c r="K385" i="9"/>
  <c r="K384" i="9"/>
  <c r="K383" i="9"/>
  <c r="K382" i="9"/>
  <c r="K381" i="9"/>
  <c r="K380" i="9"/>
  <c r="K379" i="9"/>
  <c r="K378" i="9"/>
  <c r="K377" i="9"/>
  <c r="K376" i="9"/>
  <c r="K375" i="9"/>
  <c r="K374" i="9"/>
  <c r="K373" i="9"/>
  <c r="K372" i="9"/>
  <c r="K371" i="9"/>
  <c r="K370" i="9"/>
  <c r="K369" i="9"/>
  <c r="K368" i="9"/>
  <c r="K367" i="9"/>
  <c r="K366" i="9"/>
  <c r="K365" i="9"/>
  <c r="K364" i="9"/>
  <c r="K363" i="9"/>
  <c r="K362" i="9"/>
  <c r="K361" i="9"/>
  <c r="K360" i="9"/>
  <c r="K359" i="9"/>
  <c r="K358" i="9"/>
  <c r="K357" i="9"/>
  <c r="K356" i="9"/>
  <c r="K355" i="9"/>
  <c r="K354" i="9"/>
  <c r="K353" i="9"/>
  <c r="K352" i="9"/>
  <c r="K351" i="9"/>
  <c r="K350" i="9"/>
  <c r="K349" i="9"/>
  <c r="K348" i="9"/>
  <c r="K347" i="9"/>
  <c r="K346" i="9"/>
  <c r="K345" i="9"/>
  <c r="K344" i="9"/>
  <c r="K343" i="9"/>
  <c r="K342" i="9"/>
  <c r="K341" i="9"/>
  <c r="K340" i="9"/>
  <c r="K339" i="9"/>
  <c r="K338" i="9"/>
  <c r="K337" i="9"/>
  <c r="K336" i="9"/>
  <c r="K335" i="9"/>
  <c r="K334" i="9"/>
  <c r="K333" i="9"/>
  <c r="K332" i="9"/>
  <c r="K331" i="9"/>
  <c r="K330" i="9"/>
  <c r="K329" i="9"/>
  <c r="K328" i="9"/>
  <c r="K327" i="9"/>
  <c r="K326" i="9"/>
  <c r="K325" i="9"/>
  <c r="K324" i="9"/>
  <c r="K323" i="9"/>
  <c r="K322" i="9"/>
  <c r="K321" i="9"/>
  <c r="K320" i="9"/>
  <c r="K319" i="9"/>
  <c r="K318" i="9"/>
  <c r="K317" i="9"/>
  <c r="K316" i="9"/>
  <c r="K315" i="9"/>
  <c r="K314" i="9"/>
  <c r="K313" i="9"/>
  <c r="K312" i="9"/>
  <c r="K311" i="9"/>
  <c r="K310" i="9"/>
  <c r="K309" i="9"/>
  <c r="K308" i="9"/>
  <c r="K307" i="9"/>
  <c r="K306" i="9"/>
  <c r="K305" i="9"/>
  <c r="K304" i="9"/>
  <c r="K303" i="9"/>
  <c r="K302" i="9"/>
  <c r="K301" i="9"/>
  <c r="K300" i="9"/>
  <c r="K299" i="9"/>
  <c r="K298" i="9"/>
  <c r="K297" i="9"/>
  <c r="K296" i="9"/>
  <c r="K295" i="9"/>
  <c r="K294" i="9"/>
  <c r="K293" i="9"/>
  <c r="K292" i="9"/>
  <c r="K291" i="9"/>
  <c r="K290" i="9"/>
  <c r="K289" i="9"/>
  <c r="K288" i="9"/>
  <c r="K287" i="9"/>
  <c r="K286" i="9"/>
  <c r="K285" i="9"/>
  <c r="K284" i="9"/>
  <c r="K283" i="9"/>
  <c r="K282" i="9"/>
  <c r="K281" i="9"/>
  <c r="K280" i="9"/>
  <c r="K279" i="9"/>
  <c r="K278" i="9"/>
  <c r="K277" i="9"/>
  <c r="K276" i="9"/>
  <c r="K275" i="9"/>
  <c r="K274" i="9"/>
  <c r="K273" i="9"/>
  <c r="K272" i="9"/>
  <c r="K271" i="9"/>
  <c r="K270" i="9"/>
  <c r="K269" i="9"/>
  <c r="K268" i="9"/>
  <c r="K267" i="9"/>
  <c r="K266" i="9"/>
  <c r="K265" i="9"/>
  <c r="K264" i="9"/>
  <c r="K263" i="9"/>
  <c r="K262" i="9"/>
  <c r="K261" i="9"/>
  <c r="K260" i="9"/>
  <c r="K259" i="9"/>
  <c r="K258" i="9"/>
  <c r="K257" i="9"/>
  <c r="K256" i="9"/>
  <c r="K255" i="9"/>
  <c r="K254" i="9"/>
  <c r="K253" i="9"/>
  <c r="K252" i="9"/>
  <c r="K251" i="9"/>
  <c r="K250" i="9"/>
  <c r="K249" i="9"/>
  <c r="K248" i="9"/>
  <c r="K247" i="9"/>
  <c r="K246" i="9"/>
  <c r="K245" i="9"/>
  <c r="K244" i="9"/>
  <c r="K243" i="9"/>
  <c r="K242" i="9"/>
  <c r="K241" i="9"/>
  <c r="K240" i="9"/>
  <c r="K239" i="9"/>
  <c r="K238" i="9"/>
  <c r="K237" i="9"/>
  <c r="K236" i="9"/>
  <c r="K235" i="9"/>
  <c r="K234" i="9"/>
  <c r="K233" i="9"/>
  <c r="K232" i="9"/>
  <c r="K231" i="9"/>
  <c r="K230" i="9"/>
  <c r="K229" i="9"/>
  <c r="K228" i="9"/>
  <c r="K227" i="9"/>
  <c r="K226" i="9"/>
  <c r="K225" i="9"/>
  <c r="K224" i="9"/>
  <c r="K223" i="9"/>
  <c r="K222" i="9"/>
  <c r="K221" i="9"/>
  <c r="K220" i="9"/>
  <c r="K219" i="9"/>
  <c r="K218" i="9"/>
  <c r="K217" i="9"/>
  <c r="K216" i="9"/>
  <c r="K215" i="9"/>
  <c r="K214" i="9"/>
  <c r="K213" i="9"/>
  <c r="K212" i="9"/>
  <c r="K211" i="9"/>
  <c r="K210" i="9"/>
  <c r="K209" i="9"/>
  <c r="K208" i="9"/>
  <c r="K207" i="9"/>
  <c r="K206" i="9"/>
  <c r="K205" i="9"/>
  <c r="K204" i="9"/>
  <c r="K203" i="9"/>
  <c r="K202" i="9"/>
  <c r="K201" i="9"/>
  <c r="K200" i="9"/>
  <c r="K199" i="9"/>
  <c r="K198" i="9"/>
  <c r="K197" i="9"/>
  <c r="K196" i="9"/>
  <c r="K195" i="9"/>
  <c r="K194" i="9"/>
  <c r="K193" i="9"/>
  <c r="K192" i="9"/>
  <c r="K191" i="9"/>
  <c r="K190" i="9"/>
  <c r="K189" i="9"/>
  <c r="K188" i="9"/>
  <c r="K187" i="9"/>
  <c r="K186" i="9"/>
  <c r="K185" i="9"/>
  <c r="K184" i="9"/>
  <c r="K183" i="9"/>
  <c r="K182" i="9"/>
  <c r="K181" i="9"/>
  <c r="K180" i="9"/>
  <c r="K179" i="9"/>
  <c r="K178" i="9"/>
  <c r="K177" i="9"/>
  <c r="K176" i="9"/>
  <c r="K175" i="9"/>
  <c r="K174" i="9"/>
  <c r="K173" i="9"/>
  <c r="K172" i="9"/>
  <c r="K171" i="9"/>
  <c r="K170" i="9"/>
  <c r="K169" i="9"/>
  <c r="K168" i="9"/>
  <c r="K167" i="9"/>
  <c r="K166" i="9"/>
  <c r="K165" i="9"/>
  <c r="K164" i="9"/>
  <c r="K163" i="9"/>
  <c r="K162" i="9"/>
  <c r="K161" i="9"/>
  <c r="K160" i="9"/>
  <c r="K159" i="9"/>
  <c r="K158" i="9"/>
  <c r="K157" i="9"/>
  <c r="K156" i="9"/>
  <c r="K155" i="9"/>
  <c r="K154" i="9"/>
  <c r="K153" i="9"/>
  <c r="K152" i="9"/>
  <c r="K151" i="9"/>
  <c r="K150" i="9"/>
  <c r="K149" i="9"/>
  <c r="K148" i="9"/>
  <c r="K147" i="9"/>
  <c r="K146" i="9"/>
  <c r="K145" i="9"/>
  <c r="K144" i="9"/>
  <c r="K143" i="9"/>
  <c r="K142" i="9"/>
  <c r="K141" i="9"/>
  <c r="K140" i="9"/>
  <c r="K139" i="9"/>
  <c r="K138" i="9"/>
  <c r="K137" i="9"/>
  <c r="K136"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1" i="9"/>
  <c r="K90" i="9"/>
  <c r="K89" i="9"/>
  <c r="K88" i="9"/>
  <c r="K87" i="9"/>
  <c r="K86" i="9"/>
  <c r="K85" i="9"/>
  <c r="K84" i="9"/>
  <c r="K83" i="9"/>
  <c r="K82" i="9"/>
  <c r="K81" i="9"/>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6" i="9"/>
  <c r="K5" i="9"/>
  <c r="K4" i="9"/>
  <c r="K93" i="3"/>
  <c r="N93" i="3" s="1"/>
  <c r="K92" i="3"/>
  <c r="N92" i="3" s="1"/>
  <c r="K86" i="3"/>
  <c r="N86" i="3" s="1"/>
  <c r="K85" i="3"/>
  <c r="N85" i="3" s="1"/>
  <c r="K24" i="3"/>
  <c r="N24" i="3" s="1"/>
  <c r="K12" i="3"/>
  <c r="K13" i="3"/>
  <c r="K14" i="3"/>
  <c r="H5" i="3"/>
  <c r="H6" i="3"/>
  <c r="H3" i="3"/>
  <c r="E6" i="3"/>
  <c r="E5" i="3"/>
  <c r="E4" i="3"/>
  <c r="E3" i="3"/>
  <c r="H4" i="3"/>
  <c r="E130" i="3"/>
  <c r="K20" i="3" l="1" a="1"/>
  <c r="K20" i="3" s="1"/>
  <c r="K19" i="3" a="1"/>
  <c r="K19" i="3" s="1"/>
  <c r="M122" i="2"/>
  <c r="M89" i="2"/>
  <c r="M140" i="2"/>
  <c r="M151" i="2"/>
  <c r="M317" i="2"/>
  <c r="M156" i="2"/>
  <c r="M90" i="2"/>
  <c r="M74" i="2"/>
  <c r="M153" i="2"/>
  <c r="M94" i="2"/>
  <c r="M296" i="2"/>
  <c r="M221" i="2"/>
  <c r="M134" i="2"/>
  <c r="M107" i="2"/>
  <c r="M579" i="2"/>
  <c r="M149" i="2"/>
  <c r="N20" i="3" l="1"/>
  <c r="N19" i="3"/>
  <c r="M146" i="2"/>
  <c r="M287" i="2"/>
  <c r="M313" i="2"/>
  <c r="M159" i="2"/>
  <c r="M30" i="2"/>
  <c r="M320" i="2"/>
  <c r="M220" i="2"/>
  <c r="M306" i="2"/>
  <c r="M106" i="2"/>
  <c r="M87" i="2"/>
  <c r="M294" i="2"/>
  <c r="M46" i="2"/>
  <c r="M109" i="2"/>
  <c r="M157" i="2"/>
  <c r="M599" i="2"/>
  <c r="M127" i="2"/>
  <c r="M138" i="2"/>
  <c r="M50" i="2"/>
  <c r="M286" i="2"/>
  <c r="M129" i="2"/>
  <c r="M324" i="2"/>
  <c r="M44" i="2"/>
  <c r="M48" i="2"/>
  <c r="K660" i="3"/>
  <c r="E19" i="5" s="1"/>
  <c r="M132" i="2"/>
  <c r="M596" i="2"/>
  <c r="M24" i="2"/>
  <c r="K29" i="3"/>
  <c r="N30" i="3" s="1"/>
  <c r="K45" i="3"/>
  <c r="M45" i="2"/>
  <c r="M49" i="2"/>
  <c r="M57" i="2"/>
  <c r="M59" i="2"/>
  <c r="M69" i="2"/>
  <c r="M80" i="2"/>
  <c r="M82" i="2"/>
  <c r="K110" i="3"/>
  <c r="N111" i="3" s="1"/>
  <c r="M91" i="2"/>
  <c r="M92" i="2"/>
  <c r="M98" i="2"/>
  <c r="M111" i="2"/>
  <c r="M121" i="2"/>
  <c r="M123" i="2"/>
  <c r="M135" i="2"/>
  <c r="M136" i="2"/>
  <c r="M139" i="2"/>
  <c r="M141" i="2"/>
  <c r="M144" i="2"/>
  <c r="M147" i="2"/>
  <c r="M155" i="2"/>
  <c r="M223" i="2"/>
  <c r="M289" i="2"/>
  <c r="M291" i="2"/>
  <c r="M301" i="2"/>
  <c r="M304" i="2"/>
  <c r="M308" i="2"/>
  <c r="M311" i="2"/>
  <c r="M319" i="2"/>
  <c r="M321" i="2"/>
  <c r="M323" i="2"/>
  <c r="N21" i="3" l="1"/>
  <c r="N22" i="3" s="1"/>
  <c r="K44" i="3"/>
  <c r="N44" i="3" s="1"/>
  <c r="M128" i="2"/>
  <c r="M148" i="2"/>
  <c r="M288" i="2"/>
  <c r="M222" i="2"/>
  <c r="M604" i="2"/>
  <c r="M597" i="2"/>
  <c r="M120" i="2"/>
  <c r="M300" i="2"/>
  <c r="M307" i="2"/>
  <c r="M101" i="2"/>
  <c r="M224" i="2"/>
  <c r="M145" i="2"/>
  <c r="M103" i="2"/>
  <c r="M302" i="2"/>
  <c r="M293" i="2"/>
  <c r="M133" i="2"/>
  <c r="M297" i="2"/>
  <c r="M322" i="2"/>
  <c r="M325" i="2"/>
  <c r="M315" i="2"/>
  <c r="N11" i="3"/>
  <c r="M97" i="2"/>
  <c r="M295" i="2"/>
  <c r="M75" i="2"/>
  <c r="M312" i="2"/>
  <c r="M110" i="2"/>
  <c r="M20" i="2"/>
  <c r="M292" i="2"/>
  <c r="M43" i="2"/>
  <c r="M76" i="2"/>
  <c r="N14" i="3"/>
  <c r="E4" i="5"/>
  <c r="K659" i="3"/>
  <c r="N660" i="3" s="1"/>
  <c r="K648" i="3"/>
  <c r="N649" i="3" s="1"/>
  <c r="K649" i="3"/>
  <c r="E18" i="5" s="1"/>
  <c r="M595" i="2"/>
  <c r="K640" i="3"/>
  <c r="N641" i="3" s="1"/>
  <c r="K641" i="3"/>
  <c r="E17" i="5" s="1"/>
  <c r="K621" i="3"/>
  <c r="E16" i="5" s="1"/>
  <c r="K620" i="3"/>
  <c r="N621" i="3" s="1"/>
  <c r="M318" i="2"/>
  <c r="M316" i="2"/>
  <c r="M314" i="2"/>
  <c r="M310" i="2"/>
  <c r="M309" i="2"/>
  <c r="M305" i="2"/>
  <c r="M303" i="2"/>
  <c r="M299" i="2"/>
  <c r="M298" i="2"/>
  <c r="M290" i="2"/>
  <c r="K536" i="3"/>
  <c r="N537" i="3" s="1"/>
  <c r="K537" i="3"/>
  <c r="E15" i="5" s="1"/>
  <c r="M158" i="2"/>
  <c r="M154" i="2"/>
  <c r="M152" i="2"/>
  <c r="M150" i="2"/>
  <c r="M143" i="2"/>
  <c r="M142" i="2"/>
  <c r="M137" i="2"/>
  <c r="M131" i="2"/>
  <c r="M130" i="2"/>
  <c r="M126" i="2"/>
  <c r="M125" i="2"/>
  <c r="M124" i="2"/>
  <c r="K254" i="3"/>
  <c r="E14" i="5" s="1"/>
  <c r="K253" i="3"/>
  <c r="N254" i="3" s="1"/>
  <c r="M108" i="2"/>
  <c r="M105" i="2"/>
  <c r="M104" i="2"/>
  <c r="M102" i="2"/>
  <c r="K142" i="3"/>
  <c r="N143" i="3" s="1"/>
  <c r="K143" i="3"/>
  <c r="E13" i="5" s="1"/>
  <c r="M100" i="2"/>
  <c r="K126" i="3"/>
  <c r="E12" i="5" s="1"/>
  <c r="M93" i="2"/>
  <c r="K125" i="3"/>
  <c r="N126" i="3" s="1"/>
  <c r="D11" i="5"/>
  <c r="M83" i="2"/>
  <c r="K111" i="3"/>
  <c r="K100" i="3"/>
  <c r="E10" i="5" s="1"/>
  <c r="K99" i="3"/>
  <c r="N100" i="3" s="1"/>
  <c r="M72" i="2"/>
  <c r="M71" i="2"/>
  <c r="K87" i="3"/>
  <c r="N88" i="3" s="1"/>
  <c r="K88" i="3"/>
  <c r="E9" i="5" s="1"/>
  <c r="K81" i="3"/>
  <c r="E8" i="5" s="1"/>
  <c r="M60" i="2"/>
  <c r="M52" i="2"/>
  <c r="M51" i="2"/>
  <c r="M47" i="2"/>
  <c r="K65" i="3"/>
  <c r="E7" i="5" s="1"/>
  <c r="K64" i="3"/>
  <c r="N65" i="3" s="1"/>
  <c r="D6" i="5"/>
  <c r="M32" i="2"/>
  <c r="D5" i="5"/>
  <c r="K30" i="3"/>
  <c r="N29" i="3" s="1"/>
  <c r="N31" i="3" s="1"/>
  <c r="M26" i="2"/>
  <c r="N13" i="3"/>
  <c r="M19" i="2"/>
  <c r="N12" i="3"/>
  <c r="M18" i="2"/>
  <c r="N45" i="3" l="1"/>
  <c r="N46" i="3" s="1"/>
  <c r="N32" i="3"/>
  <c r="K665" i="3"/>
  <c r="E5" i="5"/>
  <c r="F5" i="5"/>
  <c r="E6" i="5"/>
  <c r="F6" i="5"/>
  <c r="D7" i="5"/>
  <c r="N64" i="3"/>
  <c r="N66" i="3" s="1"/>
  <c r="D9" i="5"/>
  <c r="N87" i="3"/>
  <c r="N89" i="3" s="1"/>
  <c r="D10" i="5"/>
  <c r="N99" i="3"/>
  <c r="N101" i="3" s="1"/>
  <c r="E11" i="5"/>
  <c r="N110" i="3"/>
  <c r="F11" i="5"/>
  <c r="D12" i="5"/>
  <c r="N125" i="3"/>
  <c r="N127" i="3" s="1"/>
  <c r="D13" i="5"/>
  <c r="N142" i="3"/>
  <c r="N144" i="3" s="1"/>
  <c r="D14" i="5"/>
  <c r="N253" i="3"/>
  <c r="N255" i="3" s="1"/>
  <c r="D15" i="5"/>
  <c r="N536" i="3"/>
  <c r="N538" i="3" s="1"/>
  <c r="D16" i="5"/>
  <c r="N620" i="3"/>
  <c r="N622" i="3" s="1"/>
  <c r="D17" i="5"/>
  <c r="N640" i="3"/>
  <c r="N642" i="3" s="1"/>
  <c r="D18" i="5"/>
  <c r="N648" i="3"/>
  <c r="N650" i="3" s="1"/>
  <c r="D19" i="5"/>
  <c r="N659" i="3"/>
  <c r="N661" i="3" s="1"/>
  <c r="N112" i="3" l="1"/>
  <c r="G11" i="5" s="1"/>
  <c r="G5" i="5"/>
  <c r="G6" i="5"/>
  <c r="N47" i="3"/>
  <c r="H6" i="5" s="1"/>
  <c r="F19" i="5"/>
  <c r="F18" i="5"/>
  <c r="F17" i="5"/>
  <c r="F16" i="5"/>
  <c r="F15" i="5"/>
  <c r="F14" i="5"/>
  <c r="F13" i="5"/>
  <c r="F12" i="5"/>
  <c r="F10" i="5"/>
  <c r="F9" i="5"/>
  <c r="F7" i="5"/>
  <c r="H5" i="5"/>
  <c r="E20" i="5"/>
  <c r="D25" i="6" s="1"/>
  <c r="Q7" i="6" s="1"/>
  <c r="N113" i="3" l="1"/>
  <c r="H11" i="5" s="1"/>
  <c r="G7" i="5"/>
  <c r="N67" i="3"/>
  <c r="H7" i="5" s="1"/>
  <c r="G9" i="5"/>
  <c r="N90" i="3"/>
  <c r="H9" i="5" s="1"/>
  <c r="G10" i="5"/>
  <c r="N102" i="3"/>
  <c r="H10" i="5" s="1"/>
  <c r="G12" i="5"/>
  <c r="N128" i="3"/>
  <c r="H12" i="5" s="1"/>
  <c r="G13" i="5"/>
  <c r="N145" i="3"/>
  <c r="H13" i="5" s="1"/>
  <c r="G14" i="5"/>
  <c r="N256" i="3"/>
  <c r="H14" i="5" s="1"/>
  <c r="G15" i="5"/>
  <c r="N539" i="3"/>
  <c r="H15" i="5" s="1"/>
  <c r="G16" i="5"/>
  <c r="N623" i="3"/>
  <c r="H16" i="5" s="1"/>
  <c r="G17" i="5"/>
  <c r="N643" i="3"/>
  <c r="H17" i="5" s="1"/>
  <c r="G18" i="5"/>
  <c r="N651" i="3"/>
  <c r="H18" i="5" s="1"/>
  <c r="G19" i="5"/>
  <c r="N662" i="3"/>
  <c r="H19" i="5" s="1"/>
  <c r="K80" i="3"/>
  <c r="K664" i="3" s="1"/>
  <c r="N665" i="3" l="1"/>
  <c r="D8" i="5"/>
  <c r="N81" i="3"/>
  <c r="N80" i="3"/>
  <c r="D4" i="5"/>
  <c r="D20" i="5" l="1"/>
  <c r="D13" i="6" s="1"/>
  <c r="Q6" i="6" s="1"/>
  <c r="N82" i="3"/>
  <c r="N83" i="3" s="1"/>
  <c r="N664" i="3"/>
  <c r="F8" i="5"/>
  <c r="F4" i="5"/>
  <c r="G8" i="5" l="1"/>
  <c r="Q8" i="6"/>
  <c r="P7" i="6" s="1"/>
  <c r="N666" i="3"/>
  <c r="N667" i="3" s="1"/>
  <c r="F20" i="5"/>
  <c r="D21" i="6" s="1"/>
  <c r="H8" i="5"/>
  <c r="G4" i="5"/>
  <c r="G20" i="5" s="1"/>
  <c r="D17" i="6" s="1"/>
  <c r="H4" i="5"/>
  <c r="P6" i="6" l="1"/>
  <c r="H20" i="5"/>
  <c r="I4" i="5" s="1"/>
  <c r="I9" i="5" l="1"/>
  <c r="I17" i="5"/>
  <c r="I20" i="5"/>
  <c r="I6" i="5"/>
  <c r="I19" i="5"/>
  <c r="I5" i="5"/>
  <c r="I11" i="5"/>
  <c r="I13" i="5"/>
  <c r="I15" i="5"/>
  <c r="I14" i="5"/>
  <c r="I10" i="5"/>
  <c r="I12" i="5"/>
  <c r="I8" i="5"/>
  <c r="I7" i="5"/>
  <c r="I18" i="5"/>
  <c r="I16" i="5"/>
  <c r="D5" i="6"/>
  <c r="D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<sst xmlns="http://schemas.openxmlformats.org/spreadsheetml/2006/main" count="53205" uniqueCount="11009">
  <si>
    <t xml:space="preserve">    </t>
  </si>
  <si>
    <t>Bem-vindo à Planilha Sienge Plataforma de Orçamento de Obras 5.0!</t>
  </si>
  <si>
    <t>Para começar a utilizá-la, vou te explicar como ela funciona:</t>
  </si>
  <si>
    <t>Base de dados e valores:</t>
  </si>
  <si>
    <r>
      <rPr>
        <sz val="10"/>
        <color rgb="FFFFFFFF"/>
        <rFont val="Arial"/>
      </rPr>
      <t xml:space="preserve">Esta planilha usa a base </t>
    </r>
    <r>
      <rPr>
        <i/>
        <sz val="10"/>
        <color rgb="FFFFFFFF"/>
        <rFont val="Arial"/>
      </rPr>
      <t xml:space="preserve">Sinapi SP – SINAPI_Custo_Ref_Composicoes_Analitico_SP_202412_Desonerado. </t>
    </r>
    <r>
      <rPr>
        <sz val="10"/>
        <color rgb="FFFFFFFF"/>
        <rFont val="Arial"/>
      </rPr>
      <t>Você pode trocar a base para alguma que faça mais sentido para sua empresa, só lembre de colocar nos mesmos parâmetros da atual na aba ‘</t>
    </r>
    <r>
      <rPr>
        <u/>
        <sz val="10"/>
        <color rgb="FFFFFFFF"/>
        <rFont val="Arial"/>
      </rPr>
      <t>Composição Sinapi</t>
    </r>
    <r>
      <rPr>
        <sz val="10"/>
        <color rgb="FFFFFFFF"/>
        <rFont val="Arial"/>
      </rPr>
      <t>’.</t>
    </r>
  </si>
  <si>
    <t>ACESSE AQUI A BASE SINAPI MAIS RECENTE</t>
  </si>
  <si>
    <t>As abas</t>
  </si>
  <si>
    <r>
      <rPr>
        <b/>
        <sz val="11"/>
        <color rgb="FFFFFFFF"/>
        <rFont val="Arial"/>
      </rPr>
      <t>Sintética Preenchimento</t>
    </r>
    <r>
      <rPr>
        <sz val="11"/>
        <color rgb="FFFFFFFF"/>
        <rFont val="Arial"/>
      </rPr>
      <t xml:space="preserve"> - Orçamente de forma sintética com resultado somente do total. </t>
    </r>
    <r>
      <rPr>
        <b/>
        <sz val="11"/>
        <color rgb="FFFC9D9D"/>
        <rFont val="Arial"/>
      </rPr>
      <t>É a única aba que você irá preencher com os dados de sua obra, no campo 'Quantidade' em</t>
    </r>
    <r>
      <rPr>
        <sz val="11"/>
        <color rgb="FFFC9D9D"/>
        <rFont val="Arial"/>
      </rPr>
      <t xml:space="preserve"> VERMELHO</t>
    </r>
    <r>
      <rPr>
        <sz val="11"/>
        <color rgb="FFFFFFFF"/>
        <rFont val="Arial"/>
      </rPr>
      <t>. (Há exemplos preenchidos nas informações gerenciais e algumas quantidades de insumos. Apague-os para realizar o preenchimento dos seus dados).</t>
    </r>
  </si>
  <si>
    <r>
      <rPr>
        <b/>
        <sz val="11"/>
        <color rgb="FFFFFFFF"/>
        <rFont val="Arial"/>
      </rPr>
      <t>Custo por etapa</t>
    </r>
    <r>
      <rPr>
        <sz val="11"/>
        <color rgb="FFFFFFFF"/>
        <rFont val="Arial"/>
      </rPr>
      <t xml:space="preserve"> - Orçamento sintético que detalha os gastos por etapa.</t>
    </r>
  </si>
  <si>
    <r>
      <rPr>
        <b/>
        <sz val="11"/>
        <color theme="0"/>
        <rFont val="Arial"/>
        <family val="2"/>
      </rPr>
      <t xml:space="preserve">Relatórios' </t>
    </r>
    <r>
      <rPr>
        <sz val="11"/>
        <color theme="0"/>
        <rFont val="Arial"/>
        <family val="2"/>
      </rPr>
      <t>- possui uma tabela com compilação de gastos por etapa.</t>
    </r>
  </si>
  <si>
    <r>
      <rPr>
        <b/>
        <sz val="11"/>
        <color theme="0"/>
        <rFont val="Arial"/>
        <family val="2"/>
      </rPr>
      <t>Dashboard'</t>
    </r>
    <r>
      <rPr>
        <sz val="11"/>
        <color theme="0"/>
        <rFont val="Arial"/>
        <family val="2"/>
      </rPr>
      <t xml:space="preserve"> - possui um conjunto de gráficos que apresentam visualmente os resultados e possibilitam comparações.</t>
    </r>
  </si>
  <si>
    <t>Como preencher</t>
  </si>
  <si>
    <r>
      <t xml:space="preserve">* Somente a aba </t>
    </r>
    <r>
      <rPr>
        <b/>
        <sz val="10"/>
        <color rgb="FFFFFFFF"/>
        <rFont val="Arial"/>
        <family val="2"/>
      </rPr>
      <t>'Sintetica Preenchimento'</t>
    </r>
    <r>
      <rPr>
        <sz val="10"/>
        <color rgb="FFFFFFFF"/>
        <rFont val="Arial"/>
        <family val="2"/>
      </rPr>
      <t xml:space="preserve"> precisa ser preenchida, todas as outras abas são preenchidas automaticamente a partir da quantidade preenchida.</t>
    </r>
  </si>
  <si>
    <t xml:space="preserve">* Se for necessário adicionar algum insumo ou composição, uma linha deve ser criada dentro da etapa (na aba que você deseja alterar) e seu preenchimento deve ser feito de acordo com o padrão seguido nas outras linhas. Basta colocar o código do insumo correspondente da aba ‘Composicao Sinapi’ que os demais dados serão completados. </t>
  </si>
  <si>
    <t>* A aba 'Composição' é de onde todas as informações são retiradas. Se precisar alterar um preço de algum insumo, por exemplo, é nessa aba que deve ser alterado. As outras se atualizarão automaticamente.</t>
  </si>
  <si>
    <t>A planilha está totalmente desbloqueada, permitindo que você a utilize e faça as adaptações necessárias para melhor atender às necessidades da sua empresa.</t>
  </si>
  <si>
    <t>ATENÇÃO: O Sienge não oferece suporte para planilhas gratuitas.</t>
  </si>
  <si>
    <t>Aqui você encontra mais materiais úteis e gratuitos para sua empresa!</t>
  </si>
  <si>
    <t>Informações Gerenciais</t>
  </si>
  <si>
    <t>Composição do BDI</t>
  </si>
  <si>
    <t>Encargos Sociais</t>
  </si>
  <si>
    <t>Data criação:</t>
  </si>
  <si>
    <t>Administração Central</t>
  </si>
  <si>
    <t>Data Revisão:</t>
  </si>
  <si>
    <t>Despesas Financeiras</t>
  </si>
  <si>
    <t>Tipo de Obra:</t>
  </si>
  <si>
    <t>Residencial MCMV</t>
  </si>
  <si>
    <t>Garantia/Risco/Seguro</t>
  </si>
  <si>
    <t>Obra:</t>
  </si>
  <si>
    <t>Edifício Exemplo</t>
  </si>
  <si>
    <t>Lucro</t>
  </si>
  <si>
    <t>Endereço 1:</t>
  </si>
  <si>
    <t>Rua Exemplo de Souza, número 42</t>
  </si>
  <si>
    <t>PIS</t>
  </si>
  <si>
    <t>Endereço 2:</t>
  </si>
  <si>
    <t>Bairro Mooca, São Paulo/SP</t>
  </si>
  <si>
    <t>COFINS</t>
  </si>
  <si>
    <t>Responsável:</t>
  </si>
  <si>
    <t>Carlos Silva</t>
  </si>
  <si>
    <t>ISS</t>
  </si>
  <si>
    <t>Contato Tel:</t>
  </si>
  <si>
    <t>11 99999-9999</t>
  </si>
  <si>
    <t>Tributos</t>
  </si>
  <si>
    <t>Contato Email:</t>
  </si>
  <si>
    <t>exemplo@exemplo.com.br</t>
  </si>
  <si>
    <t>Total</t>
  </si>
  <si>
    <t>Item</t>
  </si>
  <si>
    <t>Cód. SINAPI</t>
  </si>
  <si>
    <t>Descrição</t>
  </si>
  <si>
    <t>Unid.</t>
  </si>
  <si>
    <t>Qtd.</t>
  </si>
  <si>
    <t>Valor Unitário</t>
  </si>
  <si>
    <t>Material</t>
  </si>
  <si>
    <t>M.O.</t>
  </si>
  <si>
    <t>1.</t>
  </si>
  <si>
    <t>SERVIÇOS INICIAIS</t>
  </si>
  <si>
    <t>1.1</t>
  </si>
  <si>
    <t>1.2</t>
  </si>
  <si>
    <t>1.3</t>
  </si>
  <si>
    <t>1.4</t>
  </si>
  <si>
    <t>1.5</t>
  </si>
  <si>
    <t>1.6</t>
  </si>
  <si>
    <t>1.7</t>
  </si>
  <si>
    <t>1.8</t>
  </si>
  <si>
    <t>2.</t>
  </si>
  <si>
    <t>MOVIMENTAÇÃO DE TERRA</t>
  </si>
  <si>
    <t>2.1</t>
  </si>
  <si>
    <t>2.2</t>
  </si>
  <si>
    <t>2.3</t>
  </si>
  <si>
    <t>2.4</t>
  </si>
  <si>
    <t>2.5</t>
  </si>
  <si>
    <t>FUNDAÇÃO</t>
  </si>
  <si>
    <t>3.1</t>
  </si>
  <si>
    <t>3.2</t>
  </si>
  <si>
    <t>3.3</t>
  </si>
  <si>
    <t>3.4</t>
  </si>
  <si>
    <t>3.5</t>
  </si>
  <si>
    <t>3.6</t>
  </si>
  <si>
    <t>3.7</t>
  </si>
  <si>
    <t>3.8</t>
  </si>
  <si>
    <t>3.9</t>
  </si>
  <si>
    <t>3.10</t>
  </si>
  <si>
    <t>ESTRUTURA EM CONCRETO ARMADO</t>
  </si>
  <si>
    <t>4.1</t>
  </si>
  <si>
    <t>4.2</t>
  </si>
  <si>
    <t>4.3</t>
  </si>
  <si>
    <t>4.4</t>
  </si>
  <si>
    <t>4.5</t>
  </si>
  <si>
    <t>4.6</t>
  </si>
  <si>
    <t>4.7</t>
  </si>
  <si>
    <t>4.8</t>
  </si>
  <si>
    <t>4.9</t>
  </si>
  <si>
    <t>4.10</t>
  </si>
  <si>
    <t>4.11</t>
  </si>
  <si>
    <t>4.12</t>
  </si>
  <si>
    <t>4.13</t>
  </si>
  <si>
    <t>4.14</t>
  </si>
  <si>
    <t>4.15</t>
  </si>
  <si>
    <t>PAREDE</t>
  </si>
  <si>
    <t>5.1</t>
  </si>
  <si>
    <t>5.2</t>
  </si>
  <si>
    <t>5.3</t>
  </si>
  <si>
    <t>5.4</t>
  </si>
  <si>
    <t>5.5</t>
  </si>
  <si>
    <t>5.6</t>
  </si>
  <si>
    <t>5.7</t>
  </si>
  <si>
    <t>5.8</t>
  </si>
  <si>
    <t>5.9</t>
  </si>
  <si>
    <t>5.10</t>
  </si>
  <si>
    <t>5.11</t>
  </si>
  <si>
    <t>ESQUADRIAS</t>
  </si>
  <si>
    <t>6.5</t>
  </si>
  <si>
    <t>6.6</t>
  </si>
  <si>
    <t>COBERTURA</t>
  </si>
  <si>
    <t>7.1</t>
  </si>
  <si>
    <t>7.2</t>
  </si>
  <si>
    <t>7.3</t>
  </si>
  <si>
    <t>7.4</t>
  </si>
  <si>
    <t>7.5</t>
  </si>
  <si>
    <t>7.6</t>
  </si>
  <si>
    <t>7.7</t>
  </si>
  <si>
    <t>IMPERMEABILIZAÇÃO</t>
  </si>
  <si>
    <t>8.1</t>
  </si>
  <si>
    <t>8.2</t>
  </si>
  <si>
    <t>8.3</t>
  </si>
  <si>
    <t>8.4</t>
  </si>
  <si>
    <t>8.5</t>
  </si>
  <si>
    <t>8.6</t>
  </si>
  <si>
    <t>REVESTIMENTOS</t>
  </si>
  <si>
    <t>9.1</t>
  </si>
  <si>
    <t>9.2</t>
  </si>
  <si>
    <t>9.3</t>
  </si>
  <si>
    <t>9.4</t>
  </si>
  <si>
    <t>9.5</t>
  </si>
  <si>
    <t>9.6</t>
  </si>
  <si>
    <t>9.7</t>
  </si>
  <si>
    <t>9.8</t>
  </si>
  <si>
    <t>9.9</t>
  </si>
  <si>
    <t>9.10</t>
  </si>
  <si>
    <t>PREVENTIVO CONTRA INCÊNDIO</t>
  </si>
  <si>
    <t>10.1</t>
  </si>
  <si>
    <t>10.2</t>
  </si>
  <si>
    <t>10.3</t>
  </si>
  <si>
    <t>10.4</t>
  </si>
  <si>
    <t>10.5</t>
  </si>
  <si>
    <t>10.6</t>
  </si>
  <si>
    <t>10.7</t>
  </si>
  <si>
    <t>10.8</t>
  </si>
  <si>
    <t>10.9</t>
  </si>
  <si>
    <t>10.10</t>
  </si>
  <si>
    <t>10.11</t>
  </si>
  <si>
    <t>10.12</t>
  </si>
  <si>
    <t>PROJETO ELÉTRICO</t>
  </si>
  <si>
    <t>11.1</t>
  </si>
  <si>
    <t>11.2</t>
  </si>
  <si>
    <t>11.3</t>
  </si>
  <si>
    <t>11.4</t>
  </si>
  <si>
    <t>11.5</t>
  </si>
  <si>
    <t>11.6</t>
  </si>
  <si>
    <t>11.7</t>
  </si>
  <si>
    <t>11.8</t>
  </si>
  <si>
    <t>11.9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</si>
  <si>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</si>
  <si>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</si>
  <si>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</si>
  <si>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</si>
  <si>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</si>
  <si>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</si>
  <si>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</si>
  <si>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</si>
  <si>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</si>
  <si>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</si>
  <si>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</si>
  <si>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</si>
  <si>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</si>
  <si>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</si>
  <si>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</si>
  <si>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</si>
  <si>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</si>
  <si>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</si>
  <si>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</si>
  <si>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</si>
  <si>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</si>
  <si>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</si>
  <si>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</si>
  <si>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</si>
  <si>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</si>
  <si>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</si>
  <si>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</si>
  <si>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</si>
  <si>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</si>
  <si>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</si>
  <si>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</si>
  <si>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</si>
  <si>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</si>
  <si>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</si>
  <si>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</si>
  <si>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</si>
  <si>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</si>
  <si>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</si>
  <si>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</si>
  <si>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</si>
  <si>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</si>
  <si>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</si>
  <si>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</si>
  <si>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</si>
  <si>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</si>
  <si>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</si>
  <si>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</si>
  <si>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</si>
  <si>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</si>
  <si>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</si>
  <si>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</si>
  <si>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</si>
  <si>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</si>
  <si>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</si>
  <si>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</si>
  <si>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</si>
  <si>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</si>
  <si>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</si>
  <si>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</si>
  <si>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</si>
  <si>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</si>
  <si>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</si>
  <si>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</si>
  <si>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</si>
  <si>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</si>
  <si>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</si>
  <si>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</si>
  <si>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</si>
  <si>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</si>
  <si>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</si>
  <si>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</si>
  <si>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</si>
  <si>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</si>
  <si>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</si>
  <si>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</si>
  <si>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</si>
  <si>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</si>
  <si>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</si>
  <si>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</si>
  <si>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</si>
  <si>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</si>
  <si>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</si>
  <si>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</si>
  <si>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</si>
  <si>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</si>
  <si>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</si>
  <si>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</si>
  <si>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</si>
  <si>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</si>
  <si>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</si>
  <si>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</si>
  <si>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</si>
  <si>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</si>
  <si>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</si>
  <si>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</si>
  <si>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</si>
  <si>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</si>
  <si>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PROJETO HIDROSSANITÁRIO</t>
  </si>
  <si>
    <t>12.1</t>
  </si>
  <si>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</si>
  <si>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</si>
  <si>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</si>
  <si>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</si>
  <si>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</si>
  <si>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</si>
  <si>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</si>
  <si>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</si>
  <si>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</si>
  <si>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</si>
  <si>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</si>
  <si>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</si>
  <si>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</si>
  <si>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</si>
  <si>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</si>
  <si>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</si>
  <si>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</si>
  <si>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</si>
  <si>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</si>
  <si>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</si>
  <si>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</si>
  <si>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</si>
  <si>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</si>
  <si>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</si>
  <si>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</si>
  <si>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</si>
  <si>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</si>
  <si>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</si>
  <si>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</si>
  <si>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</si>
  <si>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</si>
  <si>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</si>
  <si>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</si>
  <si>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</si>
  <si>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</si>
  <si>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</si>
  <si>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</si>
  <si>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</si>
  <si>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</si>
  <si>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</si>
  <si>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</si>
  <si>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</si>
  <si>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</si>
  <si>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</si>
  <si>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</si>
  <si>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</si>
  <si>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</si>
  <si>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</si>
  <si>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</si>
  <si>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</si>
  <si>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</si>
  <si>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</si>
  <si>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</si>
  <si>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</si>
  <si>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</si>
  <si>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</si>
  <si>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</si>
  <si>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</si>
  <si>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</si>
  <si>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</si>
  <si>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</si>
  <si>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</si>
  <si>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</si>
  <si>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</si>
  <si>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</si>
  <si>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</si>
  <si>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</si>
  <si>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</si>
  <si>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</si>
  <si>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</si>
  <si>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</si>
  <si>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</si>
  <si>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</si>
  <si>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</si>
  <si>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</si>
  <si>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</si>
  <si>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</si>
  <si>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</si>
  <si>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</si>
  <si>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</si>
  <si>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</si>
  <si>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</si>
  <si>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</si>
  <si>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</si>
  <si>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</si>
  <si>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</si>
  <si>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</si>
  <si>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</si>
  <si>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</si>
  <si>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</si>
  <si>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</si>
  <si>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</si>
  <si>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</si>
  <si>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</si>
  <si>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</si>
  <si>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</si>
  <si>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</si>
  <si>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</si>
  <si>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</si>
  <si>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</si>
  <si>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</si>
  <si>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</si>
  <si>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</si>
  <si>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</si>
  <si>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</si>
  <si>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</si>
  <si>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</si>
  <si>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</si>
  <si>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</si>
  <si>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</si>
  <si>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</si>
  <si>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</si>
  <si>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</si>
  <si>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</si>
  <si>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</si>
  <si>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</si>
  <si>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</si>
  <si>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</si>
  <si>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</si>
  <si>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</si>
  <si>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</si>
  <si>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</si>
  <si>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</si>
  <si>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</si>
  <si>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</si>
  <si>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</si>
  <si>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</si>
  <si>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</si>
  <si>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</si>
  <si>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</si>
  <si>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</si>
  <si>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</si>
  <si>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</si>
  <si>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</si>
  <si>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</si>
  <si>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</si>
  <si>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</si>
  <si>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</si>
  <si>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</si>
  <si>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</si>
  <si>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</si>
  <si>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</si>
  <si>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</si>
  <si>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</si>
  <si>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</si>
  <si>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</si>
  <si>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</si>
  <si>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</si>
  <si>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</si>
  <si>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</si>
  <si>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</si>
  <si>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</si>
  <si>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</si>
  <si>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</si>
  <si>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</si>
  <si>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</si>
  <si>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</si>
  <si>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</si>
  <si>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</si>
  <si>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</si>
  <si>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</si>
  <si>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</si>
  <si>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</si>
  <si>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</si>
  <si>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</si>
  <si>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</si>
  <si>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</si>
  <si>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</si>
  <si>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</si>
  <si>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</si>
  <si>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</si>
  <si>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</si>
  <si>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</si>
  <si>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</si>
  <si>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</si>
  <si>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</si>
  <si>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</si>
  <si>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</si>
  <si>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</si>
  <si>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</si>
  <si>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</si>
  <si>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</si>
  <si>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</si>
  <si>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</si>
  <si>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</si>
  <si>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</si>
  <si>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</si>
  <si>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</si>
  <si>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</si>
  <si>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</si>
  <si>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</si>
  <si>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</si>
  <si>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</si>
  <si>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</si>
  <si>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</si>
  <si>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</si>
  <si>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</si>
  <si>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</si>
  <si>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</si>
  <si>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</si>
  <si>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</si>
  <si>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</si>
  <si>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</si>
  <si>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</si>
  <si>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</si>
  <si>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</si>
  <si>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</si>
  <si>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</si>
  <si>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</si>
  <si>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</si>
  <si>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</si>
  <si>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</si>
  <si>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</si>
  <si>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</si>
  <si>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</si>
  <si>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</si>
  <si>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</si>
  <si>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</si>
  <si>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</si>
  <si>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</si>
  <si>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</si>
  <si>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</si>
  <si>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</si>
  <si>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</si>
  <si>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</si>
  <si>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</si>
  <si>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</si>
  <si>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</si>
  <si>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</si>
  <si>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</si>
  <si>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</si>
  <si>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</si>
  <si>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</si>
  <si>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</si>
  <si>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</si>
  <si>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</si>
  <si>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</si>
  <si>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</si>
  <si>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</si>
  <si>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</si>
  <si>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</si>
  <si>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</si>
  <si>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</si>
  <si>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</si>
  <si>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</si>
  <si>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</si>
  <si>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</si>
  <si>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</si>
  <si>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</si>
  <si>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</si>
  <si>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</si>
  <si>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</si>
  <si>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</si>
  <si>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</si>
  <si>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</si>
  <si>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</si>
  <si>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</si>
  <si>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</si>
  <si>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</si>
  <si>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</si>
  <si>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</si>
  <si>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</si>
  <si>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</si>
  <si>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</si>
  <si>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</si>
  <si>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</si>
  <si>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</si>
  <si>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</si>
  <si>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</si>
  <si>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</si>
  <si>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</si>
  <si>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</si>
  <si>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</si>
  <si>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</si>
  <si>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</si>
  <si>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</si>
  <si>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</si>
  <si>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LOUÇAS E METAIS</t>
  </si>
  <si>
    <t>13.11</t>
  </si>
  <si>
    <t>13.12</t>
  </si>
  <si>
    <t>13.13</t>
  </si>
  <si>
    <t>13.14</t>
  </si>
  <si>
    <t>13.15</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</si>
  <si>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</si>
  <si>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</si>
  <si>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</si>
  <si>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</si>
  <si>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</si>
  <si>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</si>
  <si>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</si>
  <si>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</si>
  <si>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</si>
  <si>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</si>
  <si>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</si>
  <si>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</si>
  <si>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</si>
  <si>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</si>
  <si>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</si>
  <si>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</si>
  <si>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</si>
  <si>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</si>
  <si>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</si>
  <si>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</si>
  <si>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</si>
  <si>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</si>
  <si>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</si>
  <si>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</si>
  <si>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13.48</t>
  </si>
  <si>
    <t>13.49</t>
  </si>
  <si>
    <t>13.50</t>
  </si>
  <si>
    <t>13.51</t>
  </si>
  <si>
    <t>13.52</t>
  </si>
  <si>
    <t>13.53</t>
  </si>
  <si>
    <t>13.54</t>
  </si>
  <si>
    <t>13.55</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</si>
  <si>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</si>
  <si>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</si>
  <si>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</si>
  <si>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</si>
  <si>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</si>
  <si>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</si>
  <si>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</si>
  <si>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</si>
  <si>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</si>
  <si>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</si>
  <si>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</si>
  <si>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</si>
  <si>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</si>
  <si>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</si>
  <si>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</si>
  <si>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</si>
  <si>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</si>
  <si>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</si>
  <si>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</si>
  <si>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</si>
  <si>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</si>
  <si>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</si>
  <si>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</si>
  <si>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</si>
  <si>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</si>
  <si>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</si>
  <si>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</si>
  <si>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</si>
  <si>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</si>
  <si>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</si>
  <si>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</si>
  <si>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</si>
  <si>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</si>
  <si>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</si>
  <si>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</si>
  <si>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</si>
  <si>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</si>
  <si>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 xml:space="preserve">       SERVIÇOS COMPLEMENTARES</t>
  </si>
  <si>
    <t>14.1</t>
  </si>
  <si>
    <t>14.2</t>
  </si>
  <si>
    <t>14.3</t>
  </si>
  <si>
    <t>14.4</t>
  </si>
  <si>
    <t>14.5</t>
  </si>
  <si>
    <t>14.6</t>
  </si>
  <si>
    <t>14.7</t>
  </si>
  <si>
    <t>14.8</t>
  </si>
  <si>
    <t>14.9</t>
  </si>
  <si>
    <t>14.10</t>
  </si>
  <si>
    <t>14.11</t>
  </si>
  <si>
    <t>14.12</t>
  </si>
  <si>
    <t>14.13</t>
  </si>
  <si>
    <t>14.17</t>
  </si>
  <si>
    <t>14.18</t>
  </si>
  <si>
    <t>PINTURAS</t>
  </si>
  <si>
    <t>15.1</t>
  </si>
  <si>
    <t>15.2</t>
  </si>
  <si>
    <t>15.3</t>
  </si>
  <si>
    <t>RETIRADA DE ENTULHO</t>
  </si>
  <si>
    <t>16.1</t>
  </si>
  <si>
    <t>16.2</t>
  </si>
  <si>
    <t>16.3</t>
  </si>
  <si>
    <t>16.4</t>
  </si>
  <si>
    <t>16.5</t>
  </si>
  <si>
    <t>16.6</t>
  </si>
  <si>
    <t>TOTAL</t>
  </si>
  <si>
    <t xml:space="preserve">M.O = </t>
  </si>
  <si>
    <t xml:space="preserve">Total = </t>
  </si>
  <si>
    <t xml:space="preserve">Outros = </t>
  </si>
  <si>
    <t xml:space="preserve">LS = </t>
  </si>
  <si>
    <t xml:space="preserve">BDI = </t>
  </si>
  <si>
    <t xml:space="preserve">Valor Total = </t>
  </si>
  <si>
    <t>BDI:</t>
  </si>
  <si>
    <t>Encargos Sociais:</t>
  </si>
  <si>
    <t>Endereço:</t>
  </si>
  <si>
    <t>13.1</t>
  </si>
  <si>
    <t>13.2</t>
  </si>
  <si>
    <t>13.3</t>
  </si>
  <si>
    <t>13.4</t>
  </si>
  <si>
    <t>13.5</t>
  </si>
  <si>
    <t>13.6</t>
  </si>
  <si>
    <t>13.7</t>
  </si>
  <si>
    <t>13.8</t>
  </si>
  <si>
    <t>13.9</t>
  </si>
  <si>
    <t>13.10</t>
  </si>
  <si>
    <t>13.16</t>
  </si>
  <si>
    <t>13.17</t>
  </si>
  <si>
    <t>13.18</t>
  </si>
  <si>
    <t>13.19</t>
  </si>
  <si>
    <t>13.20</t>
  </si>
  <si>
    <t>13.21</t>
  </si>
  <si>
    <t>13.22</t>
  </si>
  <si>
    <t>13.47</t>
  </si>
  <si>
    <t>13.56</t>
  </si>
  <si>
    <t>13.57</t>
  </si>
  <si>
    <t>13.58</t>
  </si>
  <si>
    <t>13.59</t>
  </si>
  <si>
    <t>13.60</t>
  </si>
  <si>
    <t>13.61</t>
  </si>
  <si>
    <t>13.62</t>
  </si>
  <si>
    <t>14.14</t>
  </si>
  <si>
    <t>14.15</t>
  </si>
  <si>
    <t>14.16</t>
  </si>
  <si>
    <t>14.19</t>
  </si>
  <si>
    <t>Etapa</t>
  </si>
  <si>
    <t>Materiais</t>
  </si>
  <si>
    <t>L.S.</t>
  </si>
  <si>
    <t>BDI</t>
  </si>
  <si>
    <t>% do Total</t>
  </si>
  <si>
    <t>SERVIÇOS COMPLEMENTARES</t>
  </si>
  <si>
    <t>Totais</t>
  </si>
  <si>
    <t>Mão de obra</t>
  </si>
  <si>
    <t>TOTAL SEM BDI</t>
  </si>
  <si>
    <t>TOTAL DE MÃO DE OBRA</t>
  </si>
  <si>
    <t>TOTAL BDI</t>
  </si>
  <si>
    <t>TOTAL LS</t>
  </si>
  <si>
    <t>TOTAL MATERIAIS</t>
  </si>
  <si>
    <t>CÓD. SINAPI</t>
  </si>
  <si>
    <t>CÓD. ITEM</t>
  </si>
  <si>
    <t>DESCRICAO</t>
  </si>
  <si>
    <t>UNID.</t>
  </si>
  <si>
    <t>QTD</t>
  </si>
  <si>
    <t>PRECO UNIT. (R$)</t>
  </si>
  <si>
    <t>CUSTO MATERIAL</t>
  </si>
  <si>
    <t>CUSTO MÃO DE OBRA</t>
  </si>
  <si>
    <t>CUSTO TOTAL</t>
  </si>
  <si>
    <t>TIPO ITEM</t>
  </si>
  <si>
    <t>RETROESCAVADEIRA SOBRE RODAS COM CARREGADEIRA, TRAÇÃO 4X4, POTÊNCIA LÍQ. 88 HP, CAÇAMBA CARREG. CAP. MÍN. 1 M3, CAÇAMBA RETRO CAP. 0,26 M3, PESO OPERACIONAL MÍN. 6.674 KG, PROFUNDIDADE ESCAVAÇÃO MÁX. 4,37 M - CHP DIURNO. AF_06/2014</t>
  </si>
  <si>
    <t>CHP</t>
  </si>
  <si>
    <t>Mão de Obra</t>
  </si>
  <si>
    <t>RETROESCAVADEIRA SOBRE RODAS COM CARREGADEIRA, TRAÇÃO 4X4, POTÊNCIA LÍQ. 88 HP, CAÇAMBA CARREG. CAP. MÍN. 1 M3, CAÇAMBA RETRO CAP. 0,26 M3, PESO OPERACIONAL MÍN. 6.674 KG, PROFUNDIDADE ESCAVAÇÃO MÁX. 4,37 M - CHI DIURNO. AF_06/2014</t>
  </si>
  <si>
    <t>PASTA LUBRIFICANTE PARA TUBOS E CONEXOES COM JUNTA ELASTICA, EMBALAGEM DE *400* GR (USO EM PVC, ACO, POLIETILENO E OUTROS)</t>
  </si>
  <si>
    <t>INSUMO</t>
  </si>
  <si>
    <t>ASSENTADOR DE TUBOS COM ENCARGOS COMPLEMENTARES</t>
  </si>
  <si>
    <t>SERVENTE COM ENCARGOS COMPLEMENTARES</t>
  </si>
  <si>
    <t>ESCAVADEIRA HIDRÁULICA SOBRE ESTEIRAS, CAÇAMBA 0,80 M3, PESO OPERACIONAL 17 T, POTENCIA BRUTA 111 HP - CHP DIURNO. AF_06/2014</t>
  </si>
  <si>
    <t>ESCAVADEIRA HIDRÁULICA SOBRE ESTEIRAS, CAÇAMBA 0,80 M3, PESO OPERACIONAL 17 T, POTENCIA BRUTA 111 HP - CHI DIURNO. AF_06/2014</t>
  </si>
  <si>
    <t>CHI</t>
  </si>
  <si>
    <t>TE RANHURADO EM FERRO FUNDIDO, DN 80 (3")</t>
  </si>
  <si>
    <t>CURVA 45 GRAUS RANHURADA EM FERRO FUNDIDO, DN 80 MM (3")</t>
  </si>
  <si>
    <t>ELETRODO REVESTIDO AWS - E7018, DIAMETRO IGUAL A 4,00 MM</t>
  </si>
  <si>
    <t>SOLDADOR COM ENCARGOS COMPLEMENTARES</t>
  </si>
  <si>
    <t>ESCAVADEIRA HIDRÁULICA SOBRE ESTEIRAS, CAÇAMBA 1,20 M3, PESO OPERACIONAL 21 T, POTÊNCIA BRUTA 155 HP - CHP DIURNO. AF_06/2014</t>
  </si>
  <si>
    <t>ESCAVADEIRA HIDRÁULICA SOBRE ESTEIRAS, CAÇAMBA 1,20 M3, PESO OPERACIONAL 21 T, POTÊNCIA BRUTA 155 HP - CHI DIURNO. AF_06/2014</t>
  </si>
  <si>
    <t>TUBO COLETOR DE ESGOTO PVC, JEI, DN 100 MM (NBR  7362)</t>
  </si>
  <si>
    <t>TUBO COLETOR DE ESGOTO, PVC, JEI, DN 150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</si>
  <si>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</si>
  <si>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</si>
  <si>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</si>
  <si>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</si>
  <si>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</si>
  <si>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ANEL BORRACHA, PARA TUBO PVC, REDE COLETOR ESGOTO, DN 150 MM (NBR 7362)</t>
  </si>
  <si>
    <t>UN</t>
  </si>
  <si>
    <t>TUBO PVC CORRUGADO, PAREDE DUPLA, JE, DN 150 MM/ DE 160 MM, REDE COLETORA ESGOTO</t>
  </si>
  <si>
    <t>ANEL BORRACHA, PARA TUBO PVC, REDE COLETOR ESGOTO, DN 200 MM (NBR 7362)</t>
  </si>
  <si>
    <t>TUBO PVC CORRUGADO, PAREDE DUPLA, JE, DN 200 MM/ DE 200 MM, REDE COLETORA ESGOTO</t>
  </si>
  <si>
    <t>ANEL BORRACHA, PARA TUBO PVC, REDE COLETOR ESGOTO, DN 250 MM (NBR 7362)</t>
  </si>
  <si>
    <t>TUBO PVC CORRUGADO, PAREDE DUPLA, JE, DN 250 MM/ DE 250 MM, REDE COLETORA ESGOTO</t>
  </si>
  <si>
    <t>ANEL BORRACHA, PARA TUBO, PVC REDE COLETOR ESGOTO, DN 300 MM (NBR 7362)</t>
  </si>
  <si>
    <t>TUBO PVC CORRUGADO, PAREDE DUPLA, JE, DN 300 MM/ DE 315 MM, REDE COLETORA ESGOTO</t>
  </si>
  <si>
    <t>ANEL BORRACHA, PARA TUBO PVC, REDE COLETOR ESGOTO, DN 350 MM (NBR 7362)</t>
  </si>
  <si>
    <t>TUBO PVC CORRUGADO, PAREDE DUPLA, JE, DN 350 MM/ DE 355 MM, REDE COLETORA ESGOTO</t>
  </si>
  <si>
    <t>ANEL BORRACHA, PARA TUBO PVC, REDE COLETOR ESGOTO, DN 400 MM (NBR 7362)</t>
  </si>
  <si>
    <t>TUBO PVC CORRUGADO, PAREDE DUPLA, JE, DN 400 MM/ DE 400 MM, REDE COLETORA ESGOTO</t>
  </si>
  <si>
    <t>TUBO CORRUGADO PEAD, PAREDE DUPLA, INTERNA LISA, JEI, DN/DI 600 MM, PARA SANEAMENTO (DRENAGEM/ESGOTO)</t>
  </si>
  <si>
    <t>ARGAMASSA TRAÇO 1:3 (EM VOLUME DE CIMENTO E AREIA MÉDIA ÚMIDA), PREPARO MANUAL. AF_08/2019</t>
  </si>
  <si>
    <t>TUBO CORRUGADO PEAD, PAREDE DUPLA, INTERNA LISA, JEI, DN/DI 250 MM, PARA SANEAMENTO (DRENAGEM/ESGOTO)</t>
  </si>
  <si>
    <t>TUBO CORRUGADO PEAD, PAREDE DUPLA, INTERNA LISA, JEI, DN/DI 300 MM, PARA SANEAMENTO (DRENAGEM/ESGOTO)</t>
  </si>
  <si>
    <t>TUBO CORRUGADO PEAD, PAREDE DUPLA, INTERNA LISA, JEI, DN/DI *800* MM, PARA SANEAMENTO (DRENAGEM/ESGOTO)</t>
  </si>
  <si>
    <t>TUBO CORRUGADO PEAD, PAREDE DUPLA, INTERNA LISA, JEI, DN/DI *1000* MM, PARA SANEAMENTO (DRENAGEM/ESGOTO)</t>
  </si>
  <si>
    <t>TUBO CORRUGADO PEAD, PAREDE DUPLA, INTERNA LISA, JEI, DN/DI 1200 MM, PARA SANEAMENTO (DRENAGEM/ESGOTO)</t>
  </si>
  <si>
    <t>ANEL BORRACHA, PARA TUBO PVC, REDE COLETOR ESGOTO, DN 100 MM (NBR 7362)</t>
  </si>
  <si>
    <t>TUBO PVC SERIE NORMAL, DN 100 MM, PARA ESGOTO PREDIAL (NBR 5688)</t>
  </si>
  <si>
    <t>TUBO PVC PBA JEI, CLASSE 15, DN 50 MM, PARA REDE DE AGUA (NBR 5647)</t>
  </si>
  <si>
    <t>LUVA SIMPLES PVC PBA, JE, DN 50 / DE 60 MM, PARA REDE DE AGUA</t>
  </si>
  <si>
    <t>LUVA SIMPLES PVC PBA, JE, DN 75 / DE 85 MM, PARA REDE DE AGUA</t>
  </si>
  <si>
    <t>LUVA SIMPLES PVC PBA, JE, DN 100 / DE 110 MM, PARA REDE DE AGUA</t>
  </si>
  <si>
    <t>CURVA PVC PBA, JE, PB, 45 GRAUS, DN 50 / DE 60 MM, PARA REDE DE AGUA</t>
  </si>
  <si>
    <t>CURVA PVC PBA, JE, PB, 45 GRAUS, DN 75 / DE 85 MM, PARA REDE DE AGUA</t>
  </si>
  <si>
    <t>CURVA PVC PBA, JE, PB, 45 GRAUS, DN 100 / DE 110 MM, PARA REDE DE AGUA</t>
  </si>
  <si>
    <t>TUBO PVC PBA JEI, CLASSE 15, DN 75 MM, PARA REDE DE AGUA (NBR 5647)</t>
  </si>
  <si>
    <t>TUBO PVC PBA JEI, CLASSE 15, DN 100 MM, PARA REDE DE AGUA (NBR 5647)</t>
  </si>
  <si>
    <t>TUBO PVC DEFOFO, JEI, 1 MPA, DN 100 MM, PARA REDE DE AGUA (NBR 7665)</t>
  </si>
  <si>
    <t>TUBO PVC DEFOFO, JEI, 1 MPA, DN 200 MM, PARA REDE DE AGUA (NBR 7665)</t>
  </si>
  <si>
    <t>TUBO PVC DEFOFO, JEI, 1 MPA, DN 250 MM, PARA REDE DE AGUA (NBR 7665)</t>
  </si>
  <si>
    <t>TUBO PVC DEFOFO, JEI, 1 MPA, DN 300 MM, PARA REDE DE AGUA (NBR 7665)</t>
  </si>
  <si>
    <t>TE DE REDUCAO, PVC PBA, BBB, JE, DN 100 X 50 / DE 110 X 60 MM, PARA REDE DE AGUA</t>
  </si>
  <si>
    <t>TUBO DE CONCRETO ARMADO PARA ESGOTO SANITARIO, CLASSE EA-2, COM ENCAIXE PONTA E BOLSA, COM JUNTA ELASTICA, DIAMETRO NOMINAL DE 300 MM</t>
  </si>
  <si>
    <t>ANEL DE VEDACAO/JUNTA ELASTICA, H = *16* MM, PARA TUBO DE CONCRETO, DN 300 MM</t>
  </si>
  <si>
    <t>TUBO DE CONCRETO ARMADO PARA ESGOTO SANITARIO, CLASSE EA-2, COM ENCAIXE PONTA E BOLSA, COM JUNTA ELASTICA, DIAMETRO NOMINAL DE 400 MM</t>
  </si>
  <si>
    <t>ANEL DE VEDACAO/JUNTA ELASTICA, H = *16* MM, PARA TUBO DE CONCRETO, DN 400 MM</t>
  </si>
  <si>
    <t>TUBO DE CONCRETO ARMADO PARA ESGOTO SANITARIO, CLASSE EA-2, COM ENCAIXE PONTA E BOLSA, COM JUNTA ELASTICA, DIAMETRO NOMINAL DE 500 MM</t>
  </si>
  <si>
    <t>ANEL DE VEDACAO/JUNTA ELASTICA, H = *16* MM, PARA TUBO DE CONCRETO, DN 500 MM</t>
  </si>
  <si>
    <t>TUBO DE CONCRETO ARMADO PARA ESGOTO SANITARIO, CLASSE EA-2, COM ENCAIXE PONTA E BOLSA, COM JUNTA ELASTICA, DIAMETRO NOMINAL DE 600 MM</t>
  </si>
  <si>
    <t>ANEL DE VEDACAO/JUNTA ELASTICA, H = *16* MM, PARA TUBO DE CONCRETO, DN 600 MM</t>
  </si>
  <si>
    <t>TUBO DE CONCRETO ARMADO PARA ESGOTO SANITARIO, CLASSE EA-2, COM ENCAIXE PONTA E BOLSA, COM JUNTA ELASTICA, DIAMETRO NOMINAL DE 700 MM</t>
  </si>
  <si>
    <t>ANEL DE VEDACAO/JUNTA ELASTICA, H = *18* MM, PARA TUBO DE CONCRETO, DN 700 MM</t>
  </si>
  <si>
    <t>TUBO DE CONCRETO ARMADO PARA ESGOTO SANITARIO, CLASSE EA-2, COM ENCAIXE PONTA E BOLSA, COM JUNTA ELASTICA, DIAMETRO NOMINAL DE 800 MM</t>
  </si>
  <si>
    <t>ANEL DE VEDACAO/JUNTA ELASTICA, H = *19* MM, PARA TUBO DE CONCRETO, DN 800 MM</t>
  </si>
  <si>
    <t>TUBO DE CONCRETO ARMADO PARA ESGOTO SANITARIO, CLASSE EA-2, COM ENCAIXE PONTA E BOLSA, COM JUNTA ELASTICA, DIAMETRO NOMINAL DE 900 MM</t>
  </si>
  <si>
    <t>ANEL DE VEDACAO/JUNTA ELASTICA, H = *19* MM, PARA TUBO DE CONCRETO, DN 900 MM</t>
  </si>
  <si>
    <t>TUBO DE CONCRETO ARMADO PARA ESGOTO SANITARIO, CLASSE EA-2, COM ENCAIXE PONTA E BOLSA, COM JUNTA ELASTICA, DIAMETRO NOMINAL DE 1000 MM</t>
  </si>
  <si>
    <t>ANEL DE VEDACAO/JUNTA ELASTICA, H = *21* MM, PARA TUBO DE CONCRETO, DN 1000 MM</t>
  </si>
  <si>
    <t>TUBO DE CONCRETO ARMADO PARA AGUAS PLUVIAIS, CLASSE PA-1, COM ENCAIXE PONTA E BOLSA, DIAMETRO NOMINAL DE 400 MM</t>
  </si>
  <si>
    <t>TUBO DE CONCRETO ARMADO, PRE MOLDADO PARA AGUAS PLUVIAIS, CLASSE PA-1, COM ENCAIXE PONTA E BOLSA, DIAMETRO NOMINAL DE 500 MM</t>
  </si>
  <si>
    <t>TUBO DE CONCRETO ARMADO PARA AGUAS PLUVIAIS, CLASSE PA-1, COM ENCAIXE PONTA E BOLSA, DIAMETRO NOMINAL DE = 600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</si>
  <si>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</si>
  <si>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</si>
  <si>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</si>
  <si>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1000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</si>
  <si>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</si>
  <si>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</si>
  <si>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300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</si>
  <si>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</si>
  <si>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</si>
  <si>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</si>
  <si>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</si>
  <si>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 CHI DIURNO. AF_06/2014</t>
  </si>
  <si>
    <t>AUXILIAR DE ENCANADOR OU BOMBEIRO HIDRÁULICO COM ENCARGOS COMPLEMENTARES</t>
  </si>
  <si>
    <t>ENCANADOR OU BOMBEIRO HIDRÁULICO COM ENCARGOS COMPLEMENTARES</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</si>
  <si>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</si>
  <si>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</si>
  <si>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</si>
  <si>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</si>
  <si>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</si>
  <si>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</si>
  <si>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</si>
  <si>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</si>
  <si>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</si>
  <si>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800 MM X 30,8 MM PAREDE, (SDR 26 - PN 05) PARA REDE DE AGUA OU ESGOTO (NBR 15561)</t>
  </si>
  <si>
    <t>TUBO DE POLIETILENO DE ALTA DENSIDADE, PEAD, PE-80, DE = 900 MM X 34,7 MM PAREDE, (SDR 26 - PN 05) PARA REDE DE AGUA OU ESGOTO (NBR 15561)</t>
  </si>
  <si>
    <t>TUBO DE POLIETILENO DE ALTA DENSIDADE, PEAD, PE-80, DE = 1000 MM X 38,5 MM PAREDE, (SDR 26 - PN 05) PARA REDE DE AGUA OU ESGOTO (NBR 15561)</t>
  </si>
  <si>
    <t>LUVA, PEAD PE 100, DE 20 MM, PARA ELETROFUSAO</t>
  </si>
  <si>
    <t>LUVA, PEAD PE 100, DE 32 MM, PARA ELETROFUSAO</t>
  </si>
  <si>
    <t>LUVA, PEAD PE 100, DE 63 MM, PARA ELETROFUSAO</t>
  </si>
  <si>
    <t>LUVA, PEAD PE 100, DE 200 MM, PARA ELETROFUSAO</t>
  </si>
  <si>
    <t>LUVA, PEAD PE 100, DE 400 MM, PARA ELETROFUSAO</t>
  </si>
  <si>
    <t>COTOVELO 45 GRAUS, PEAD PE 100, DE 32 MM, PARA ELETROFUSAO</t>
  </si>
  <si>
    <t>COTOVELO 45 GRAUS, PEAD PE 100, DE 63 MM, PARA ELETROFUSAO</t>
  </si>
  <si>
    <t>COTOVELO 45 GRAUS, PEAD PE 100, DE 200 MM, PARA ELETROFUSAO</t>
  </si>
  <si>
    <t>COTOVELO 90 GRAUS, PEAD PE 100, DE 20 MM, PARA ELETROFUSAO</t>
  </si>
  <si>
    <t>COTOVELO 90 GRAUS, PEAD PE 100, DE 32 MM, PARA ELETROFUSAO</t>
  </si>
  <si>
    <t>COTOVELO 90 GRAUS, PEAD PE 100, DE 63 MM, PARA ELETROFUSAO</t>
  </si>
  <si>
    <t>COTOVELO 90 GRAUS, PEAD PE 100, DE 200 MM, PARA ELETROFUSAO</t>
  </si>
  <si>
    <t>TE DE SERVICO, PEAD PE 100, DE 63 X 20 MM, PARA ELETROFUSAO</t>
  </si>
  <si>
    <t>TE DE SERVICO, PEAD PE 100, DE 63 X 32 MM, PARA ELETROFUSAO</t>
  </si>
  <si>
    <t>TE DE SERVICO, PEAD PE 100, DE 63 X 63 MM, PARA ELETROFUSAO</t>
  </si>
  <si>
    <t>TE DE SERVICO, PEAD PE 100, DE 200 X 20 MM, PARA ELETROFUSAO</t>
  </si>
  <si>
    <t>TE DE SERVICO, PEAD PE 100, DE 200 X 32 MM, PARA ELETROFUSAO</t>
  </si>
  <si>
    <t>TE DE SERVICO, PEAD PE 100, DE 200 X 63 MM, PARA ELETROFUSAO</t>
  </si>
  <si>
    <t>PONTALETE *7,5 X 7,5* CM EM PINUS, MISTA OU EQUIVALENTE DA REGIAO - BRUTA</t>
  </si>
  <si>
    <t>M</t>
  </si>
  <si>
    <t>PREGO DE ACO POLIDO COM CABECA 18 X 27 (2 1/2 X 10)</t>
  </si>
  <si>
    <t>KG</t>
  </si>
  <si>
    <t>TABUA *2,5 X 15 CM EM PINUS, MISTA OU EQUIVALENTE DA REGIAO - BRUTA</t>
  </si>
  <si>
    <t>CHAPA/PAINEL DE MADEIRA COMPENSADA RESINADA (MADEIRITE RESINADO ROSA) PARA FORMA DE CONCRETO, DE 2200 X 1100 MM, E = 8 A 12 MM</t>
  </si>
  <si>
    <t>AJUDANTE DE CARPINTEIRO COM ENCARGOS COMPLEMENTARES</t>
  </si>
  <si>
    <t>CARPINTEIRO DE FORMAS COM ENCARGOS COMPLEMENTARES</t>
  </si>
  <si>
    <t>SERRA CIRCULAR DE BANCADA COM MOTOR ELÉTRICO POTÊNCIA DE 5HP, COM COIFA PARA DISCO 10" - CHP DIURNO. AF_08/2015</t>
  </si>
  <si>
    <t>SERRA CIRCULAR DE BANCADA COM MOTOR ELÉTRICO POTÊNCIA DE 5HP, COM COIFA PARA DISCO 10" - CHI DIURNO. AF_08/2015</t>
  </si>
  <si>
    <t>CONCRETO MAGRO PARA LASTRO, TRAÇO 1:4,5:4,5 (EM MASSA SECA DE CIMENTO/ AREIA MÉDIA/ BRITA 1) - PREPARO MANUAL. AF_05/2021</t>
  </si>
  <si>
    <t>TELHA TRAPEZOIDAL EM ACO ZINCADO, SEM PINTURA, ALTURA DE APROXIMADAMENTE 40 MM, ESPESSURA DE 0,50 MM E LARGURA UTIL DE 980 MM</t>
  </si>
  <si>
    <t>CHAPA/PAINEL DE MADEIRA COMPENSADA PLASTIFICADA (MADEIRITE PLASTIFICADO) PARA FORMA DE CONCRETO, DE 2200 X 1100 MM, E = 12 MM</t>
  </si>
  <si>
    <t>M2</t>
  </si>
  <si>
    <t>MOURAO ROLICO DE MADEIRA TRATADA, D = 16 A 20 CM, H = 2,20 M, EM EUCALIPTO OU EQUIVALENTE DA REGIAO (PARA CERCA)</t>
  </si>
  <si>
    <t>TABUA *2,5 X 30 CM EM PINUS, MISTA OU EQUIVALENTE DA REGIAO - BRUTA</t>
  </si>
  <si>
    <t>CONCRETO USINADO BOMBEAVEL, CLASSE DE RESISTENCIA C20, COM BRITA 0 E 1, SLUMP = 100 +/- 20 MM, EXCLUI SERVICO DE BOMBEAMENTO (NBR 8953)</t>
  </si>
  <si>
    <t>PEDREIRO COM ENCARGOS COMPLEMENTARES</t>
  </si>
  <si>
    <t>FABRICAÇÃO, MONTAGEM E DESMONTAGEM DE FÔRMA PARA BLOCO DE COROAMENTO, EM MADEIRA SERRADA, E=25 MM, 2 UTILIZAÇÕES. AF_01/2024</t>
  </si>
  <si>
    <t>CONCRETAGEM DE BLOCO DE COROAMENTO OU VIGA BALDRAME, FCK 30 MPA, COM USO DE JERICA - LANÇAMENTO, ADENSAMENTO E ACABAMENTO. AF_01/2024</t>
  </si>
  <si>
    <t>ARAME GALVANIZADO 16 BWG, D = 1,65MM (0,0166 KG/M)</t>
  </si>
  <si>
    <t>GRAMPO DE ACO POLIDO 7/8" X 9</t>
  </si>
  <si>
    <t>CONCERTINA SIMPLES EM ACO GALVANIZADO DE ALTA RESISTENCIA, COM ESPIRAL DE 300 MM, D = 2,76 MM</t>
  </si>
  <si>
    <t>HASTE RETA DE ACO GALVANIZADO, H = *30* CM, BASE RETANGULAR, PARA FIXACAO DE CONCERTINA SIMPLES DE 30 CM (NAO INCLUI OS FIXADORES)</t>
  </si>
  <si>
    <t>BUCHA DE NYLON SEM ABA S10, COM PARAFUSO DE 6,10 X 65 MM EM ACO ZINCADO COM ROSCA SOBERBA, CABECA CHATA E FENDA PHILLIPS</t>
  </si>
  <si>
    <t>CONCERTINA CLIPADA (DUPLA) EM ACO GALVANIZADO DE ALTA RESISTENCIA, COM ESPIRAL DE 300 MM, D = 2,76 MM</t>
  </si>
  <si>
    <t>ESCAVADEIRA HIDRÁULICA SOBRE ESTEIRAS, CAÇAMBA 0,80 M3, PESO OPERACIONAL 17 T, POTENCIA BRUTA 111 HP - DEPRECIAÇÃO. AF_06/2014</t>
  </si>
  <si>
    <t>H</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</si>
  <si>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</si>
  <si>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</si>
  <si>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</si>
  <si>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OPERADOR DE ESCAVADEIRA COM ENCARGOS COMPLEMENTARES</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</si>
  <si>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</si>
  <si>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4X4, POTÊNCIA LÍQ. 88 HP, CAÇAMBA CARREG. CAP. MÍN. 1 M3, CAÇAMBA RETRO CAP. 0,26 M3, PESO OPERACIONAL MÍN. 6.674 KG, PROFUNDIDADE ESCAVAÇÃO MÁX. 4,37 M - MATERIAIS NA OPERAÇÃO.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</si>
  <si>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</si>
  <si>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</si>
  <si>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</si>
  <si>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</si>
  <si>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</si>
  <si>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</si>
  <si>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ROLO COMPACTADOR VIBRATÓRIO DE UM CILINDRO AÇO LISO, POTÊNCIA 80 HP, PESO OPERACIONAL MÁXIMO 8,1 T, IMPACTO DINÂMICO 16,15 / 9,5 T, LARGURA DE TRABALHO 1,68 M - MANUTENÇÃO. AF_06/2014</t>
  </si>
  <si>
    <t>ROLO COMPACTADOR VIBRATÓRIO DE UM CILINDRO AÇO LISO, POTÊNCIA 80 HP, PESO OPERACIONAL MÁXIMO 8,1 T, IMPACTO DINÂMICO 16,15 / 9,5 T, LARGURA DE TRABALHO 1,68 M - MATERIAIS NA OPERAÇÃO. AF_06/2014</t>
  </si>
  <si>
    <t>OPERADOR DE ROLO COMPACTADOR COM ENCARGOS COMPLEMENTARES</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</si>
  <si>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</si>
  <si>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</si>
  <si>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GRADE DE DISCO CONTROLE REMOTO REBOCÁVEL, COM 24 DISCOS 24" X 6 MM COM PNEUS PARA TRANSPORTE - MANUTENÇÃO. AF_06/2014</t>
  </si>
  <si>
    <t>GRADE DE DISCO CONTROLE REMOTO REBOCÁVEL, COM 24 DISCOS 24" X 6 MM COM PNEUS PARA TRANSPORTE - DEPRECIAÇÃO. AF_06/2014</t>
  </si>
  <si>
    <t>GRADE DE DISCO CONTROLE REMOTO REBOCÁVEL, COM 24 DISCOS 24" X 6 MM COM PNEUS PARA TRANSPORTE - JUROS. AF_06/2014</t>
  </si>
  <si>
    <t>MARTELETE OU ROMPEDOR PNEUMÁTICO MANUAL, 28 KG, COM SILENCIADOR - MANUTENÇÃO. AF_07/2016</t>
  </si>
  <si>
    <t>OPERADOR DE MARTELETE OU MARTELETEIRO COM ENCARGOS COMPLEMENTARES</t>
  </si>
  <si>
    <t>MARTELETE OU ROMPEDOR PNEUMÁTICO MANUAL, 28 KG, COM SILENCIADOR - DEPRECIAÇÃO. AF_07/2016</t>
  </si>
  <si>
    <t>MARTELETE OU ROMPEDOR PNEUMÁTICO MANUAL, 28 KG, COM SILENCIADOR - JUROS. AF_07/2016</t>
  </si>
  <si>
    <t>CAMINHÃO BASCULANTE 6 M3, PESO BRUTO TOTAL 16.000 KG, CARGA ÚTIL MÁXIMA 13.071 KG, DISTÂNCIA ENTRE EIXOS 4,80 M, POTÊNCIA 230 CV INCLUSIVE CAÇAMBA METÁLICA - MANUTENÇÃO. AF_06/2014</t>
  </si>
  <si>
    <t>CAMINHÃO BASCULANTE 6 M3, PESO BRUTO TOTAL 16.000 KG, CARGA ÚTIL MÁXIMA 13.071 KG, DISTÂNCIA ENTRE EIXOS 4,80 M, POTÊNCIA 230 CV INCLUSIVE CAÇAMBA METÁLICA - MATERIAIS NA OPERAÇÃO. AF_06/2014</t>
  </si>
  <si>
    <t>MOTORISTA DE BASCULANTE COM ENCARGOS COMPLEMENTARES</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</si>
  <si>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</si>
  <si>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</si>
  <si>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</si>
  <si>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USINA DE CONCRETO FIXA, CAPACIDADE NOMINAL DE 90 A 120 M3/H, SEM SILO - MATERIAIS NA OPERAÇÃO. AF_07/2016</t>
  </si>
  <si>
    <t>USINA DE CONCRETO FIXA, CAPACIDADE NOMINAL DE 90 A 120 M3/H, SEM SILO - MANUTENÇÃO. AF_07/2016</t>
  </si>
  <si>
    <t>OPERADOR DE USINA DE ASFALTO, DE SOLOS OU DE CONCRETO COM ENCARGOS COMPLEMENTARES</t>
  </si>
  <si>
    <t>USINA DE CONCRETO FIXA, CAPACIDADE NOMINAL DE 90 A 120 M3/H, SEM SILO - DEPRECIAÇÃO. AF_07/2016</t>
  </si>
  <si>
    <t>USINA DE CONCRETO FIXA, CAPACIDADE NOMINAL DE 90 A 120 M3/H, SEM SILO - JUROS. AF_07/2016</t>
  </si>
  <si>
    <t>CAMINHÃO TOCO, PBT 16.000 KG, CARGA ÚTIL MÁX. 10.685 KG, DIST. ENTRE EIXOS 4,8 M, POTÊNCIA 189 CV, INCLUSIVE CARROCERIA FIXA ABERTA DE MADEIRA P/ TRANSPORTE GERAL DE CARGA SECA, DIMEN. APROX. 2,5 X 7,00 X 0,50 M - MANUTENÇÃO. AF_06/2014</t>
  </si>
  <si>
    <t>CAMINHÃO TOCO, PBT 16.000 KG, CARGA ÚTIL MÁX. 10.685 KG, DIST. ENTRE EIXOS 4,8 M, POTÊNCIA 189 CV, INCLUSIVE CARROCERIA FIXA ABERTA DE MADEIRA P/ TRANSPORTE GERAL DE CARGA SECA, DIMEN. APROX. 2,5 X 7,00 X 0,50 M - MATERIAIS NA OPERAÇÃO. AF_06/2014</t>
  </si>
  <si>
    <t>MOTORISTA DE CAMINHÃO COM ENCARGOS COMPLEMENTARES</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</si>
  <si>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</si>
  <si>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</si>
  <si>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IMPOSTOS E SEGUROS. AF_06/2014</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</si>
  <si>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</si>
  <si>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</si>
  <si>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OPERADOR DE PAVIMENTADORA COM ENCARGOS COMPLEMENTARES</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</si>
  <si>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</si>
  <si>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</si>
  <si>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VASSOURA MECÂNICA REBOCÁVEL COM ESCOVA CILÍNDRICA, LARGURA ÚTIL DE VARRIMENTO DE 2,44 M - MANUTENÇÃO. AF_06/2014</t>
  </si>
  <si>
    <t>VASSOURA MECÂNICA REBOCÁVEL COM ESCOVA CILÍNDRICA, LARGURA ÚTIL DE VARRIMENTO DE 2,44 M - DEPRECIAÇÃO. AF_06/2014</t>
  </si>
  <si>
    <t>VASSOURA MECÂNICA REBOCÁVEL COM ESCOVA CILÍNDRICA, LARGURA ÚTIL DE VARRIMENTO DE 2,44 M - JUROS. AF_06/2014</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</si>
  <si>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</si>
  <si>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</si>
  <si>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</si>
  <si>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</si>
  <si>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TRATORISTA COM ENCARGOS COMPLEMENTARES</t>
  </si>
  <si>
    <t>TRATOR DE ESTEIRAS, POTÊNCIA 170 HP, PESO OPERACIONAL 19 T, CAÇAMBA 5,2 M3 - MATERIAIS NA OPERAÇÃO. AF_06/2014</t>
  </si>
  <si>
    <t>TRATOR DE ESTEIRAS, POTÊNCIA 170 HP, PESO OPERACIONAL 19 T, CAÇAMBA 5,2 M3 - MANUTENÇÃO. AF_06/2014</t>
  </si>
  <si>
    <t>TRATOR DE ESTEIRAS, POTÊNCIA 170 HP, PESO OPERACIONAL 19 T, CAÇAMBA 5,2 M3 - DEPRECIAÇÃO. AF_06/2014</t>
  </si>
  <si>
    <t>TRATOR DE ESTEIRAS, POTÊNCIA 170 HP, PESO OPERACIONAL 19 T, CAÇAMBA 5,2 M3 - JUROS. AF_06/2014</t>
  </si>
  <si>
    <t>TRATOR DE ESTEIRAS, POTÊNCIA 150 HP, PESO OPERACIONAL 16,7 T, COM RODA MOTRIZ ELEVADA E LÂMINA 3,18 M3 - MATERIAIS NA OPERAÇÃO. AF_06/2014</t>
  </si>
  <si>
    <t>TRATOR DE ESTEIRAS, POTÊNCIA 150 HP, PESO OPERACIONAL 16,7 T, COM RODA MOTRIZ ELEVADA E LÂMINA 3,18 M3 - MANUTENÇÃO. AF_06/2014</t>
  </si>
  <si>
    <t>TRATOR DE ESTEIRAS, POTÊNCIA 150 HP, PESO OPERACIONAL 16,7 T, COM RODA MOTRIZ ELEVADA E LÂMINA 3,18 M3 - DEPRECIAÇÃO. AF_06/2014</t>
  </si>
  <si>
    <t>TRATOR DE ESTEIRAS, POTÊNCIA 150 HP, PESO OPERACIONAL 16,7 T, COM RODA MOTRIZ ELEVADA E LÂMINA 3,18 M3 - JUROS. AF_06/2014</t>
  </si>
  <si>
    <t>TRATOR DE ESTEIRAS, POTÊNCIA 347 HP, PESO OPERACIONAL 38,5 T, COM LÂMINA 8,70 M3 - MATERIAIS NA OPERAÇÃO. AF_06/2014</t>
  </si>
  <si>
    <t>TRATOR DE ESTEIRAS, POTÊNCIA 347 HP, PESO OPERACIONAL 38,5 T, COM LÂMINA 8,70 M3 - MANUTENÇÃO. AF_06/2014</t>
  </si>
  <si>
    <t>TRATOR DE ESTEIRAS, POTÊNCIA 347 HP, PESO OPERACIONAL 38,5 T, COM LÂMINA 8,70 M3 - DEPRECIAÇÃO. AF_06/2014</t>
  </si>
  <si>
    <t>TRATOR DE ESTEIRAS, POTÊNCIA 347 HP, PESO OPERACIONAL 38,5 T, COM LÂMINA 8,70 M3 - JUROS. AF_06/2014</t>
  </si>
  <si>
    <t>ROLO COMPACTADOR VIBRATÓRIO REBOCÁVEL, CILINDRO DE AÇO LISO, POTÊNCIA DE TRAÇÃO DE 65 CV, PESO 4,7 T, IMPACTO DINÂMICO 18,3 T, LARGURA DE TRABALHO 1,67 M - MANUTENÇÃO. AF_02/2016</t>
  </si>
  <si>
    <t>ROLO COMPACTADOR VIBRATÓRIO REBOCÁVEL, CILINDRO DE AÇO LISO, POTÊNCIA DE TRAÇÃO DE 65 CV, PESO 4,7 T, IMPACTO DINÂMICO 18,3 T, LARGURA DE TRABALHO 1,67 M - DEPRECIAÇÃO. AF_02/2016</t>
  </si>
  <si>
    <t>ROLO COMPACTADOR VIBRATÓRIO REBOCÁVEL, CILINDRO DE AÇO LISO, POTÊNCIA DE TRAÇÃO DE 65 CV, PESO 4,7 T, IMPACTO DINÂMICO 18,3 T, LARGURA DE TRABALHO 1,67 M - JUROS. AF_02/2016</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</si>
  <si>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</si>
  <si>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</si>
  <si>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</si>
  <si>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</si>
  <si>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</si>
  <si>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</si>
  <si>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</si>
  <si>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</si>
  <si>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</si>
  <si>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MANUTENÇÃO.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</si>
  <si>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</si>
  <si>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</si>
  <si>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</si>
  <si>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</si>
  <si>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</si>
  <si>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</si>
  <si>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CAMINHÃO TOCO, PESO BRUTO TOTAL 14.300 KG, CARGA ÚTIL MÁXIMA 9590 KG, DISTÂNCIA ENTRE EIXOS 4,76 M, POTÊNCIA 185 CV (NÃO INCLUI CARROCERIA) - MANUTENÇÃO. AF_06/2014</t>
  </si>
  <si>
    <t>CAMINHÃO TOCO, PESO BRUTO TOTAL 14.300 KG, CARGA ÚTIL MÁXIMA 9590 KG, DISTÂNCIA ENTRE EIXOS 4,76 M, POTÊNCIA 185 CV (NÃO INCLUI CARROCERIA) - MATERIAIS NA OPERAÇÃO. AF_06/2014</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</si>
  <si>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</si>
  <si>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</si>
  <si>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</si>
  <si>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TOCO, PESO BRUTO TOTAL 16.000 KG, CARGA ÚTIL MÁXIMA DE 10.685 KG, DISTÂNCIA ENTRE EIXOS 4,80 M, POTÊNCIA 189 CV EXCLUSIVE CARROCERIA - MANUTENÇÃO. AF_06/2014</t>
  </si>
  <si>
    <t>CAMINHÃO TOCO, PESO BRUTO TOTAL 16.000 KG, CARGA ÚTIL MÁXIMA DE 10.685 KG, DISTÂNCIA ENTRE EIXOS 4,80 M, POTÊNCIA 189 CV EXCLUSIVE CARROCERIA - MATERIAIS NA OPERAÇÃO.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</si>
  <si>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</si>
  <si>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</si>
  <si>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</si>
  <si>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PIPA 10.000 L TRUCADO, PESO BRUTO TOTAL 23.000 KG, CARGA ÚTIL MÁXIMA 15.935 KG, DISTÂNCIA ENTRE EIXOS 4,8 M, POTÊNCIA 230 CV, INCLUSIVE TANQUE DE AÇO PARA TRANSPORTE DE ÁGUA - MANUTENÇÃO. AF_06/2014</t>
  </si>
  <si>
    <t>CAMINHÃO PIPA 10.000 L TRUCADO, PESO BRUTO TOTAL 23.000 KG, CARGA ÚTIL MÁXIMA 15.935 KG, DISTÂNCIA ENTRE EIXOS 4,8 M, POTÊNCIA 230 CV, INCLUSIVE TANQUE DE AÇO PARA TRANSPORTE DE ÁGUA - MATERIAIS NA OPERAÇÃO.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</si>
  <si>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</si>
  <si>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</si>
  <si>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</si>
  <si>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</si>
  <si>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</si>
  <si>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ESPARGIDOR DE ASFALTO PRESSURIZADO COM TANQUE DE 2500 L, REBOCÁVEL COM MOTOR A GASOLINA POTÊNCIA 3,4 HP - DEPRECIAÇÃO. AF_07/2014</t>
  </si>
  <si>
    <t>ESPARGIDOR DE ASFALTO PRESSURIZADO COM TANQUE DE 2500 L, REBOCÁVEL COM MOTOR A GASOLINA POTÊNCIA 3,4 HP - JUROS. AF_07/2014</t>
  </si>
  <si>
    <t>GRADE DE DISCO REBOCÁVEL COM 20 DISCOS 24" X 6 MM COM PNEUS PARA TRANSPORTE - DEPRECIAÇÃO. AF_06/2014</t>
  </si>
  <si>
    <t>GRADE DE DISCO REBOCÁVEL COM 20 DISCOS 24" X 6 MM COM PNEUS PARA TRANSPORTE - MANUTENÇÃO. AF_06/2014</t>
  </si>
  <si>
    <t>GRADE DE DISCO REBOCÁVEL COM 20 DISCOS 24" X 6 MM COM PNEUS PARA TRANSPORTE - JUROS. AF_06/2014</t>
  </si>
  <si>
    <t>MOTORISTA OPERADOR DE MUNCK COM ENCARGOS COMPLEMENTARES</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</si>
  <si>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</si>
  <si>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</si>
  <si>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</si>
  <si>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</si>
  <si>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</si>
  <si>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MOTONIVELADORA POTÊNCIA BÁSICA LÍQUIDA (PRIMEIRA MARCHA) 125 HP, PESO BRUTO 13032 KG, LARGURA DA LÂMINA DE 3,7 M - MANUTENÇÃO. AF_06/2014</t>
  </si>
  <si>
    <t>MOTONIVELADORA POTÊNCIA BÁSICA LÍQUIDA (PRIMEIRA MARCHA) 125 HP, PESO BRUTO 13032 KG, LARGURA DA LÂMINA DE 3,7 M - MATERIAIS NA OPERAÇÃO. AF_06/2014</t>
  </si>
  <si>
    <t>OPERADOR DE MOTONIVELADORA COM ENCARGOS COMPLEMENTARES</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</si>
  <si>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</si>
  <si>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</si>
  <si>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</si>
  <si>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</si>
  <si>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OPERADOR DE PÁ CARREGADEIRA COM ENCARGOS COMPLEMENTARES</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</si>
  <si>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</si>
  <si>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</si>
  <si>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MATERIAIS NA OPERAÇÃO. AF_06/2014</t>
  </si>
  <si>
    <t>PÁ CARREGADEIRA SOBRE RODAS, POTÊNCIA 197 HP, CAPACIDADE DA CAÇAMBA 2,5 A 3,5 M3, PESO OPERACIONAL 18338 KG - MANUTENÇÃO.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</si>
  <si>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</si>
  <si>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</si>
  <si>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COMPRESSOR DE AR REBOCÁVEL, VAZÃO 189 PCM, PRESSÃO EFETIVA DE TRABALHO 102 PSI, MOTOR DIESEL, POTÊNCIA 63 CV - MANUTENÇÃO. AF_06/2015</t>
  </si>
  <si>
    <t>COMPRESSOR DE AR REBOCÁVEL, VAZÃO 189 PCM, PRESSÃO EFETIVA DE TRABALHO 102 PSI, MOTOR DIESEL, POTÊNCIA 63 CV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</si>
  <si>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</si>
  <si>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</si>
  <si>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CAMINHÃO PIPA 6.000 L, PESO BRUTO TOTAL 13.000 KG, DISTÂNCIA ENTRE EIXOS 4,80 M, POTÊNCIA 189 CV INCLUSIVE TANQUE DE AÇO PARA TRANSPORTE DE ÁGUA, CAPACIDADE 6 M3 - MATERIAIS NA OPERAÇÃO. AF_06/2014</t>
  </si>
  <si>
    <t>CAMINHÃO PIPA 6.000 L, PESO BRUTO TOTAL 13.000 KG, DISTÂNCIA ENTRE EIXOS 4,80 M, POTÊNCIA 189 CV INCLUSIVE TANQUE DE AÇO PARA TRANSPORTE DE ÁGUA, CAPACIDADE 6 M3 - MANUTENÇÃO.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</si>
  <si>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</si>
  <si>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</si>
  <si>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</si>
  <si>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</si>
  <si>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</si>
  <si>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</si>
  <si>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ROLO COMPACTADOR DE PNEUS ESTÁTICO, PRESSÃO VARIÁVEL, POTÊNCIA 111 HP, PESO SEM/COM LASTRO 9,5 / 26 T, LARGURA DE TRABALHO 1,90 M - MATERIAIS NA OPERAÇÃO. AF_07/2014</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</si>
  <si>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</si>
  <si>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</si>
  <si>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</si>
  <si>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</si>
  <si>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</si>
  <si>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</si>
  <si>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</si>
  <si>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</si>
  <si>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</si>
  <si>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</si>
  <si>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</si>
  <si>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</si>
  <si>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</si>
  <si>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</si>
  <si>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</si>
  <si>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</si>
  <si>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CAMINHÃO BASCULANTE 6 M3 TOCO, PESO BRUTO TOTAL 16.000 KG, CARGA ÚTIL MÁXIMA 11.130 KG, DISTÂNCIA ENTRE EIXOS 5,36 M, POTÊNCIA 185 CV, INCLUSIVE CAÇAMBA METÁLICA - IMPOSTOS E SEGUROS. AF_06/2014</t>
  </si>
  <si>
    <t>GRUPO GERADOR ESTACIONÁRIO, MOTOR DIESEL POTÊNCIA 170 KVA - DEPRECIAÇÃO. AF_02/2016</t>
  </si>
  <si>
    <t>GRUPO GERADOR ESTACIONÁRIO, MOTOR DIESEL POTÊNCIA 170 KVA - MANUTENÇÃO. AF_02/2016</t>
  </si>
  <si>
    <t>GRUPO GERADOR ESTACIONÁRIO, MOTOR DIESEL POTÊNCIA 170 KVA - MATERIAIS NA OPERAÇÃO. AF_02/2016</t>
  </si>
  <si>
    <t>ROLO COMPACTADOR VIBRATÓRIO PÉ DE CARNEIRO PARA SOLOS, POTÊNCIA 80 HP, PESO OPERACIONAL SEM/COM LASTRO 7,4 / 8,8 T, LARGURA DE TRABALHO 1,68 M - MANUTENÇÃO. AF_02/2016</t>
  </si>
  <si>
    <t>ROLO COMPACTADOR VIBRATÓRIO PÉ DE CARNEIRO PARA SOLOS, POTÊNCIA 80 HP, PESO OPERACIONAL SEM/COM LASTRO 7,4 / 8,8 T, LARGURA DE TRABALHO 1,68 M - DEPRECIAÇÃO.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</si>
  <si>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</si>
  <si>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MATERIAIS NA OPERAÇÃO. AF_02/2016</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</si>
  <si>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</si>
  <si>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</si>
  <si>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</si>
  <si>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</si>
  <si>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</si>
  <si>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</si>
  <si>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</si>
  <si>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</si>
  <si>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</si>
  <si>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</si>
  <si>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</si>
  <si>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</si>
  <si>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</si>
  <si>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</si>
  <si>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GRUPO DE SOLDAGEM COM GERADOR A DIESEL 60 CV PARA SOLDA ELÉTRICA, SOBRE 04 RODAS, COM MOTOR 4 CILINDROS 600 A - DEPRECIAÇÃO.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</si>
  <si>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</si>
  <si>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</si>
  <si>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DE SOLDAGEM COM GERADOR A DIESEL 60 CV PARA SOLDA ELÉTRICA, SOBRE 04 RODAS, COM MOTOR 4 CILINDROS 600 A - JUROS. AF_02/2016</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</si>
  <si>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</si>
  <si>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</si>
  <si>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</si>
  <si>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</si>
  <si>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</si>
  <si>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</si>
  <si>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</si>
  <si>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</si>
  <si>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</si>
  <si>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</si>
  <si>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</si>
  <si>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</si>
  <si>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</si>
  <si>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</si>
  <si>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</si>
  <si>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</si>
  <si>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</si>
  <si>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</si>
  <si>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</si>
  <si>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</si>
  <si>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</si>
  <si>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</si>
  <si>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</si>
  <si>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</si>
  <si>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</si>
  <si>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</si>
  <si>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</si>
  <si>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</si>
  <si>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</si>
  <si>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</si>
  <si>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</si>
  <si>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</si>
  <si>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</si>
  <si>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</si>
  <si>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</si>
  <si>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</si>
  <si>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BOMBA SUBMERSÍVEL ELÉTRICA TRIFÁSICA, POTÊNCIA 2,96 HP, Ø ROTOR 144 MM SEMI-ABERTO, BOCAL DE SAÍDA Ø 2", HM/Q = 2 MCA / 38,8 M3/H A 28 MCA / 5 M3/H - MANUTENÇÃO. AF_06/2014</t>
  </si>
  <si>
    <t>BOMBA SUBMERSÍVEL ELÉTRICA TRIFÁSICA, POTÊNCIA 2,96 HP, Ø ROTOR 144 MM SEMI-ABERTO, BOCAL DE SAÍDA Ø 2", HM/Q = 2 MCA / 38,8 M3/H A 28 MCA / 5 M3/H - MATERIAIS NA OPERAÇÃO.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</si>
  <si>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</si>
  <si>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</si>
  <si>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</si>
  <si>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</si>
  <si>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</si>
  <si>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</si>
  <si>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TRATOR DE ESTEIRAS, POTÊNCIA 100 HP, PESO OPERACIONAL 9,4 T, COM LÂMINA 2,19 M3 - MANUTENÇÃO. AF_06/2014</t>
  </si>
  <si>
    <t>TRATOR DE ESTEIRAS, POTÊNCIA 100 HP, PESO OPERACIONAL 9,4 T, COM LÂMINA 2,19 M3 - MATERIAIS NA OPERAÇÃO. AF_06/2014</t>
  </si>
  <si>
    <t>TRATOR DE ESTEIRAS, POTÊNCIA 100 HP, PESO OPERACIONAL 9,4 T, COM LÂMINA 2,19 M3 - DEPRECIAÇÃO. AF_06/2014</t>
  </si>
  <si>
    <t>TRATOR DE ESTEIRAS, POTÊNCIA 100 HP, PESO OPERACIONAL 9,4 T, COM LÂMINA 2,19 M3 - JUROS. AF_06/2014</t>
  </si>
  <si>
    <t>TRATOR DE PNEUS, POTÊNCIA 85 CV, TRAÇÃO 4X4, PESO COM LASTRO DE 4.675 KG - MANUTENÇÃO. AF_06/2014</t>
  </si>
  <si>
    <t>TRATOR DE PNEUS, POTÊNCIA 85 CV, TRAÇÃO 4X4, PESO COM LASTRO DE 4.675 KG - MATERIAIS NA OPERAÇÃO. AF_06/2014</t>
  </si>
  <si>
    <t>TRATOR DE PNEUS, POTÊNCIA 85 CV, TRAÇÃO 4X4, PESO COM LASTRO DE 4.675 KG - DEPRECIAÇÃO. AF_06/2014</t>
  </si>
  <si>
    <t>TRATOR DE PNEUS, POTÊNCIA 85 CV, TRAÇÃO 4X4, PESO COM LASTRO DE 4.675 KG - JUROS. AF_06/2014</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</si>
  <si>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</si>
  <si>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</si>
  <si>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</si>
  <si>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</si>
  <si>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</si>
  <si>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</si>
  <si>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</si>
  <si>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</si>
  <si>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</si>
  <si>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</si>
  <si>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</si>
  <si>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</si>
  <si>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</si>
  <si>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</si>
  <si>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</si>
  <si>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</si>
  <si>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</si>
  <si>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</si>
  <si>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</si>
  <si>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</si>
  <si>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OPERADOR DE GUINDASTE COM ENCARGOS COMPLEMENTARES</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</si>
  <si>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</si>
  <si>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</si>
  <si>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</si>
  <si>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</si>
  <si>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</si>
  <si>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</si>
  <si>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</si>
  <si>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</si>
  <si>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</si>
  <si>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OPERADOR PARA BATE ESTACAS COM ENCARGOS COMPLEMENTARES</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</si>
  <si>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</si>
  <si>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</si>
  <si>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</si>
  <si>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</si>
  <si>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</si>
  <si>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</si>
  <si>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</si>
  <si>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</si>
  <si>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</si>
  <si>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</si>
  <si>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</si>
  <si>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</si>
  <si>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</si>
  <si>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</si>
  <si>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</si>
  <si>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</si>
  <si>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</si>
  <si>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</si>
  <si>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</si>
  <si>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</si>
  <si>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</si>
  <si>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</si>
  <si>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OPERADOR DE MÁQUINAS E EQUIPAMENTOS COM ENCARGOS COMPLEMENTARES</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</si>
  <si>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</si>
  <si>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</si>
  <si>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</si>
  <si>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</si>
  <si>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</si>
  <si>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</si>
  <si>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</si>
  <si>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</si>
  <si>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</si>
  <si>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</si>
  <si>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</si>
  <si>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</si>
  <si>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</si>
  <si>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</si>
  <si>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</si>
  <si>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</si>
  <si>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</si>
  <si>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</si>
  <si>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</si>
  <si>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</si>
  <si>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</si>
  <si>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</si>
  <si>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</si>
  <si>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</si>
  <si>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</si>
  <si>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</si>
  <si>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</si>
  <si>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</si>
  <si>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</si>
  <si>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</si>
  <si>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</si>
  <si>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</si>
  <si>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</si>
  <si>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</si>
  <si>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</si>
  <si>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</si>
  <si>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CAMINHÃO COM TRADO CURTO ACOPLADO, PROFUNDIDADE MÁXIMA DE 20 M, DIÂMETRO MÁXIMO DE 1500 MM, POTÊNCIA INSTALADA DE 137 HP, MESA ROTATIVA COM TORQUE MÁXIMO DE 30 KNM - IMPOSTOS E SEGUROS. AF_06/2015</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</si>
  <si>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</si>
  <si>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</si>
  <si>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</si>
  <si>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</si>
  <si>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</si>
  <si>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</si>
  <si>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</si>
  <si>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</si>
  <si>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</si>
  <si>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</si>
  <si>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</si>
  <si>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</si>
  <si>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</si>
  <si>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</si>
  <si>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</si>
  <si>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</si>
  <si>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</si>
  <si>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</si>
  <si>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</si>
  <si>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</si>
  <si>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</si>
  <si>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</si>
  <si>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</si>
  <si>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</si>
  <si>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</si>
  <si>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</si>
  <si>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</si>
  <si>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</si>
  <si>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</si>
  <si>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</si>
  <si>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</si>
  <si>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</si>
  <si>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</si>
  <si>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</si>
  <si>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</si>
  <si>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</si>
  <si>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</si>
  <si>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</si>
  <si>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</si>
  <si>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</si>
  <si>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</si>
  <si>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</si>
  <si>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</si>
  <si>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</si>
  <si>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</si>
  <si>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</si>
  <si>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</si>
  <si>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</si>
  <si>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</si>
  <si>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</si>
  <si>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</si>
  <si>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MOTORISTA DE CAMINHÃO E CARRETA COM ENCARGOS COMPLEMENTARES</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</si>
  <si>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</si>
  <si>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</si>
  <si>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</si>
  <si>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</si>
  <si>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</si>
  <si>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</si>
  <si>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</si>
  <si>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</si>
  <si>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</si>
  <si>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</si>
  <si>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</si>
  <si>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</si>
  <si>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</si>
  <si>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</si>
  <si>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</si>
  <si>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</si>
  <si>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</si>
  <si>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</si>
  <si>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</si>
  <si>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</si>
  <si>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</si>
  <si>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DOSADOR DE AREIA, CAPACIDADE DE 26 LITROS - DEPRECIAÇÃO. AF_05/2023</t>
  </si>
  <si>
    <t>DOSADOR DE AREIA, CAPACIDADE DE 26 LITROS - JUROS. AF_05/2023</t>
  </si>
  <si>
    <t>DOSADOR DE AREIA, CAPACIDADE DE 26 LITROS - MANUTENÇÃO. AF_05/2023</t>
  </si>
  <si>
    <t>MOTORISTA DE VEÍCULO LEVE COM ENCARGOS COMPLEMENTARES</t>
  </si>
  <si>
    <t>CAMINHONETE COM MOTOR A DIESEL, POTÊNCIA 180 CV, CABINE DUPLA, 4X4 - DEPRECIAÇÃO. AF_11/2015</t>
  </si>
  <si>
    <t>CAMINHONETE COM MOTOR A DIESEL, POTÊNCIA 180 CV, CABINE DUPLA, 4X4 - JUROS. AF_11/2015</t>
  </si>
  <si>
    <t>CAMINHONETE COM MOTOR A DIESEL, POTÊNCIA 180 CV, CABINE DUPLA, 4X4 - IMPOSTOS E SEGUROS. AF_11/2015</t>
  </si>
  <si>
    <t>CAMINHONETE COM MOTOR A DIESEL, POTÊNCIA 180 CV, CABINE DUPLA, 4X4 - MANUTENÇÃO. AF_11/2015</t>
  </si>
  <si>
    <t>CAMINHONETE COM MOTOR A DIESEL, POTÊNCIA 180 CV, CABINE DUPLA, 4X4 - MATERIAIS NA OPERAÇÃO.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</si>
  <si>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</si>
  <si>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</si>
  <si>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CÂMBIO MANUAL, POTÊNCIA 101/104 CV, 2 PORTAS - IMPOSTOS E SEGUROS.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</si>
  <si>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</si>
  <si>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</si>
  <si>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</si>
  <si>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</si>
  <si>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</si>
  <si>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</si>
  <si>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</si>
  <si>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</si>
  <si>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</si>
  <si>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</si>
  <si>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</si>
  <si>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</si>
  <si>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</si>
  <si>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</si>
  <si>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</si>
  <si>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</si>
  <si>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</si>
  <si>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</si>
  <si>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</si>
  <si>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</si>
  <si>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</si>
  <si>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</si>
  <si>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</si>
  <si>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</si>
  <si>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</si>
  <si>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</si>
  <si>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</si>
  <si>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</si>
  <si>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</si>
  <si>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</si>
  <si>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OPERADOR DE GUINCHO COM ENCARGOS COMPLEMENTARES</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</si>
  <si>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</si>
  <si>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</si>
  <si>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</si>
  <si>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</si>
  <si>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HIDRÁULICO AUTOPROPELIDO, COM LANÇA TELESCÓPICA 40 M, CAPACIDADE MÁXIMA 60 T, POTÊNCIA 260 KW - DEPRECIAÇÃO.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</si>
  <si>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</si>
  <si>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</si>
  <si>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</si>
  <si>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TELESCÓPICA 40 M, CAPACIDADE MÁXIMA 60 T, POTÊNCIA 260 KW - IMPOSTOS E SEGUROS. AF_03/2016</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</si>
  <si>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</si>
  <si>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</si>
  <si>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</si>
  <si>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</si>
  <si>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</si>
  <si>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OPERADOR JATO DE AREIA OU JATISTA COM ENCARGOS COMPLEMENTARES</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</si>
  <si>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</si>
  <si>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JUROS.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</si>
  <si>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</si>
  <si>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</si>
  <si>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</si>
  <si>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</si>
  <si>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</si>
  <si>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</si>
  <si>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</si>
  <si>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</si>
  <si>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</si>
  <si>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</si>
  <si>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</si>
  <si>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</si>
  <si>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</si>
  <si>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</si>
  <si>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</si>
  <si>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</si>
  <si>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</si>
  <si>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</si>
  <si>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</si>
  <si>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</si>
  <si>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</si>
  <si>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</si>
  <si>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MISTURADORA DE SOLOS, CAPACIDADE DE 200 A 500 TON/H, POTENCIA 75KW - MANUTENÇÃO.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</si>
  <si>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</si>
  <si>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</si>
  <si>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</si>
  <si>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</si>
  <si>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</si>
  <si>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</si>
  <si>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</si>
  <si>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OPERADOR DE DEMARCADORA DE FAIXAS COM ENCARGOS COMPLEMENTARES</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</si>
  <si>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</si>
  <si>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</si>
  <si>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</si>
  <si>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</si>
  <si>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</si>
  <si>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</si>
  <si>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</si>
  <si>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</si>
  <si>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</si>
  <si>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</si>
  <si>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</si>
  <si>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MARTELO DEMOLIDOR PNEUMÁTICO MANUAL, 32 KG - DEPRECIAÇÃO. AF_09/2016</t>
  </si>
  <si>
    <t>MARTELO DEMOLIDOR PNEUMÁTICO MANUAL, 32 KG - JUROS. AF_09/2016</t>
  </si>
  <si>
    <t>MARTELO DEMOLIDOR PNEUMÁTICO MANUAL, 32 KG - MANUTENÇÃO.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</si>
  <si>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</si>
  <si>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</si>
  <si>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</si>
  <si>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</si>
  <si>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</si>
  <si>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</si>
  <si>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</si>
  <si>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</si>
  <si>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</si>
  <si>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</si>
  <si>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</si>
  <si>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</si>
  <si>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</si>
  <si>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</si>
  <si>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</si>
  <si>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</si>
  <si>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</si>
  <si>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</si>
  <si>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</si>
  <si>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</si>
  <si>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</si>
  <si>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</si>
  <si>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</si>
  <si>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</si>
  <si>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</si>
  <si>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</si>
  <si>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</si>
  <si>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</si>
  <si>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</si>
  <si>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</si>
  <si>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</si>
  <si>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</si>
  <si>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</si>
  <si>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</si>
  <si>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</si>
  <si>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</si>
  <si>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</si>
  <si>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</si>
  <si>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DEPRECIAÇÃO. AF_12/2016</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</si>
  <si>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</si>
  <si>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</si>
  <si>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</si>
  <si>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</si>
  <si>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</si>
  <si>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</si>
  <si>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</si>
  <si>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</si>
  <si>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</si>
  <si>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</si>
  <si>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</si>
  <si>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</si>
  <si>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</si>
  <si>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</si>
  <si>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</si>
  <si>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</si>
  <si>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</si>
  <si>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</si>
  <si>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</si>
  <si>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</si>
  <si>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</si>
  <si>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DEPRECIAÇÃO.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</si>
  <si>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</si>
  <si>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</si>
  <si>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</si>
  <si>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</si>
  <si>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</si>
  <si>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</si>
  <si>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</si>
  <si>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</si>
  <si>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</si>
  <si>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</si>
  <si>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</si>
  <si>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</si>
  <si>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</si>
  <si>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</si>
  <si>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</si>
  <si>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</si>
  <si>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</si>
  <si>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</si>
  <si>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</si>
  <si>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</si>
  <si>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</si>
  <si>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</si>
  <si>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</si>
  <si>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</si>
  <si>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</si>
  <si>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</si>
  <si>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</si>
  <si>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</si>
  <si>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</si>
  <si>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</si>
  <si>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</si>
  <si>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</si>
  <si>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</si>
  <si>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</si>
  <si>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</si>
  <si>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</si>
  <si>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</si>
  <si>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</si>
  <si>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</si>
  <si>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</si>
  <si>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</si>
  <si>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</si>
  <si>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</si>
  <si>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ROTATIVA SOBRE ESTEIRA, TORQUE MAXIMO 2500 KGM, POTENCIA 110 HP, MOTOR DIESEL - MATERIAIS NA OPERAÇÃO. AF_05/2017</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</si>
  <si>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</si>
  <si>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</si>
  <si>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</si>
  <si>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</si>
  <si>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</si>
  <si>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</si>
  <si>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</si>
  <si>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</si>
  <si>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</si>
  <si>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</si>
  <si>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MATERIAIS NA OPERAÇÃO.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</si>
  <si>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</si>
  <si>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</si>
  <si>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</si>
  <si>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</si>
  <si>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</si>
  <si>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</si>
  <si>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</si>
  <si>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</si>
  <si>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</si>
  <si>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</si>
  <si>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</si>
  <si>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</si>
  <si>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</si>
  <si>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</si>
  <si>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</si>
  <si>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</si>
  <si>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</si>
  <si>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</si>
  <si>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</si>
  <si>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</si>
  <si>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GRUPO GERADOR ESTACIONÁRIO, MOTOR DIESEL POTÊNCIA 170 KVA - JUROS. AF_02/2016</t>
  </si>
  <si>
    <t>ROLO COMPACTADOR PE DE CARNEIRO VIBRATORIO, POTENCIA 80 HP, PESO OPERACIONAL SEM/COM LASTRO 7,4/8,8 T, LARGURA DE TRABALHO 1,68 M</t>
  </si>
  <si>
    <t>ESCAVADEIRA HIDRAULICA SOBRE ESTEIRAS, CACAMBA 0,80M3, PESO OPERACIONAL 17T, POTENCIA BRUTA 111HP</t>
  </si>
  <si>
    <t>OLEO DIESEL COMBUSTIVEL COMUM METROPOLITANO S-10 OU S-500</t>
  </si>
  <si>
    <t>L</t>
  </si>
  <si>
    <t>GRADE DE DISCOS COM CONTROLE REMOTO, REBOCAVEL, COM 24 DISCOS 24" X 6 MM, COM PNEUS PARA TRANSPORTE</t>
  </si>
  <si>
    <t>RETROESCAVADEIRA SOBRE RODAS COM CARREGADEIRA, TRACAO 4 X 4, POTENCIA LIQUIDA 88 HP, PESO OPERACIONAL MINIMO DE 6674 KG, CAPACIDADE DA CARREGADEIRA DE 1,00 M3 E DA RETROESCAVADEIRA MINIMA DE 0,26 M3, PROFUNDIDADE DE ESCAVACAO MAXIMA DE 4,37 M</t>
  </si>
  <si>
    <t>RETROESCAVADEIRA SOBRE RODAS COM CARREGADEIRA, TRACAO 4 X 2, POTENCIA LIQUIDA 79 HP, PESO OPERACIONAL MINIMO DE 6570 KG, CAPACIDADE DA CARREGADEIRA DE 1,00 M3 E DA RETROESCAVADEIRA MINIMA DE 0,20 M3, PROFUNDIDADE DE ESCAVACAO MAXIMA DE 4,37 M</t>
  </si>
  <si>
    <t>ROLO COMPACTADOR VIBRATORIO DE UM CILINDRO, ACO LISO, POTENCIA 80 HP, PESO OPERACIONAL MAXIMO 8,1 T, IMPACTO DINAMICO 16,15/9,5 T, LARGURA TRABALHO 1,68 M</t>
  </si>
  <si>
    <t>MOTOBOMBA CENTRIFUGA, MOTOR A GASOLINA, POTENCIA 5,42 HP, BOCAIS 1 1/2" X 1", DIAMETRO ROTOR 143 MM HM/Q = 6 MCA / 16,8 M3/H A 38 MCA / 6,6 M3/H</t>
  </si>
  <si>
    <t>GASOLINA COMUM</t>
  </si>
  <si>
    <t>CACAMBA METALICA BASCULANTE COM CAPACIDADE DE 6 M3 (INCLUI MONTAGEM, NAO INCLUI CAMINHAO)</t>
  </si>
  <si>
    <t>CAMINHAO TOCO, PESO BRUTO TOTAL 16000 KG, CARGA UTIL MAXIMA 10830 KG, DISTANCIA ENTRE EIXOS 3,56 M, POTENCIA 226 CV (INCLUI CABINE E CHASSI, NAO INCLUI CARROCERIA)</t>
  </si>
  <si>
    <t>ENERGIA ELETRICA ATE 2000 KWH INDUSTRIAL, SEM DEMANDA</t>
  </si>
  <si>
    <t>KWH</t>
  </si>
  <si>
    <t>CARROCERIA FIXA ABERTA DE MADEIRA PARA TRANSPORTE GERAL DE CARGA SECA DIMENSOES APROXIMADAS 2,5 X 7,00 X 0,50 M (INCLUI MONTAGEM, NAO INCLUI CAMINHAO)</t>
  </si>
  <si>
    <t>CAMINHAO TOCO, PESO BRUTO TOTAL 16000 KG, CARGA UTIL MAXIMA 11030 KG, DISTANCIA ENTRE EIXOS 5,41 M, POTENCIA 185 CV (INCLUI CABINE E CHASSI, NAO INCLUI CARROCERIA)</t>
  </si>
  <si>
    <t>USINA MISTURADORA DE SOLOS, DOSADORES TRIPLOS, CALHA VIBRATORIA CAPACIDADE DE 200 A 500 T/H, POTENCIA DE 75 KW</t>
  </si>
  <si>
    <t>VIBROACABADORA DE ASFALTO SOBRE ESTEIRAS, LARG. PAVIMENT. 1,90 A 5,3 M, POT. 78 KW/105 HP, CAP. 450 T/H</t>
  </si>
  <si>
    <t>TRATOR DE PNEUS COM POTENCIA DE 85 CV, TRACAO 4 X 4, PESO COM LASTRO DE 4675 KG</t>
  </si>
  <si>
    <t>TRATOR DE ESTEIRAS, POTENCIA DE 100 HP, PESO OPERACIONAL DE 9,4 T, COM LAMINA COM CAPACIDADE DE 2,19 M3</t>
  </si>
  <si>
    <t>ROLO COMPACTADOR VIBRATORIO REBOCAVEL, CILINDRO DE ACO LISO, POTENCIA DE TRACAO DE 65 CV, PESO DE 4,7 T, IMPACTO DINAMICO TOTAL DE 18,3 T, LARGURA DO ROLO 1,67 M</t>
  </si>
  <si>
    <t>ROLO COMPACTADOR VIBRATORIO TANDEM, ACO LISO, POTENCIA 58 CV, PESO SEM/COM LASTRO 6,5/9,4 T, LARGURA DE TRABALHO 1,20 M</t>
  </si>
  <si>
    <t>RETROESCAVADEIRA SOBRE RODAS COM CARREGADEIRA, TRACAO 4 X 4, POTENCIA LIQUIDA 72 HP, PESO OPERACIONAL MINIMO DE 7140 KG, CAPACIDADE MINIMA DA CARREGADEIRA DE 0,79 M3 E DA RETROESCAVADEIRA MINIMA DE 0,18 M3, PROFUNDIDADE DE ESCAVACAO MAXIMA DE 4,50 M</t>
  </si>
  <si>
    <t>ROLO COMPACTADOR VIBRATORIO PE DE CARNEIRO, COM CONTROLE REMOTO POR RADIO, POTENCIA 12,5 KW, PESO OPERACIONAL DE 1,675 T, LARGURA DE TRABALHO 0,85 M</t>
  </si>
  <si>
    <t>USINA DE LAMA ASFALTICA, PROD 30 A 50 T/H, SILO DE AGREGADO 7 M3, RESERVATORIOS PARA EMULSAO E AGUA DE 2,3 M3 CADA, MISTURADOR TIPO PUGG-MILL A SER MONTADO SOBRE CAMINHAO</t>
  </si>
  <si>
    <t>CAMINHAO TOCO, PESO BRUTO TOTAL 14300 KG, CARGA UTIL MAXIMA 9480 KG, DISTANCIA ENTRE EIXOS 4,80 M, POTENCIA 185 CV (INCLUI CABINE E CHASSI, NAO INCLUI CARROCERIA)</t>
  </si>
  <si>
    <t>TANQUE DE ACO CARBONO NAO REVESTIDO, PARA TRANSPORTE DE AGUA COM CAPACIDADE DE 10 M3, COM BOMBA CENTRIFUGA POR TOMADA DE FORCA, VAZAO MAXIMA *75* M3/H (INCLUI MONTAGEM, NAO INCLUI CAMINHAO)</t>
  </si>
  <si>
    <t>CAMINHAO TRUCADO, PESO BRUTO TOTAL 23000 KG, CARGA UTIL MAXIMA 15285 KG, DISTANCIA ENTRE EIXOS 4,80 M, POTENCIA 326 CV (INCLUI CABINE E CHASSI, NAO INCLUI CARROCERIA)</t>
  </si>
  <si>
    <t>ESPARGIDOR DE ASFALTO PRESSURIZADO, REBOCAVEL, TANQUE DE 2500 L, PNEUMATICO, COM MOTOR A GASOLINA 3,4HP</t>
  </si>
  <si>
    <t>MOTONIVELADORA POTENCIA BASICA LIQUIDA (PRIMEIRA MARCHA) 125 HP, PESO BRUTO 13843 KG, LARGURA DA LAMINA DE 3,7 M</t>
  </si>
  <si>
    <t>COMPRESSOR DE AR REBOCAVEL, VAZAO 189 PCM, PRESSAO EFETIVA DE TRABALHO 102 PSI, MOTOR DIESEL, POTENCIA 63 CV</t>
  </si>
  <si>
    <t>BOMBA SUBMERSIVEL, ELETRICA, TRIFASICA, POTENCIA 2,96 HP, DIAMETRO DO ROTOR 144 MM SEMIABERTO, BOCAL DE SAIDA DIAMETRO DE DUAS POLEGADAS, HM/Q = 2 M / 38,8 M3/H A 28 M / 5 M3/H</t>
  </si>
  <si>
    <t>TANQUE DE ASFALTO ESTACIONARIO COM SERPENTINA, CAPACIDADE 30.000 L</t>
  </si>
  <si>
    <t>ROLO COMPACTADOR DE PNEUS, ESTATICO, PRESSAO VARIAVEL, POTENCIA 111 HP, PESO SEM/COM LASTRO 9,5/26,0 T, LARGURA DE ROLAGEM 1,90 M</t>
  </si>
  <si>
    <t>MOTOBOMBA TRASH (PARA AGUA SUJA) AUTO ESCORVANTE, MOTOR GASOLINA DE 6,41 HP, DIAMETROS DE SUCCAO X RECALQUE: 3" X 3", HM/Q: 10/60 A 23/0</t>
  </si>
  <si>
    <t>ROLO COMPACTADOR PE DE CARNEIRO VIBRATORIO, POTENCIA 125 HP, PESO OPERACIONAL SEM/COM LASTRO 11,95/13,30 T, IMPACTO DINAMICO 38,5/22,5 T, LARGURA DE TRABALHO 2,15 M</t>
  </si>
  <si>
    <t>TRATOR DE PNEUS COM POTENCIA DE 122 CV, TRACAO 4 X 4, PESO COM LASTRO DE 4510 KG</t>
  </si>
  <si>
    <t>USINA DE CONCRETO FIXA, CAPACIDADE NOMINAL DE 90 A 120 M3/H, SEM SILO</t>
  </si>
  <si>
    <t>VASSOURA MECANICA REBOCAVEL COM ESCOVA CILINDRICA LARGURA UTIL DE VARRIMENTO = 2,44M</t>
  </si>
  <si>
    <t>TRATOR DE ESTEIRAS, POTENCIA DE 170 HP, PESO OPERACIONAL DE 19 T, COM LAMINA COM CAPACIDADE DE 5,2 M3</t>
  </si>
  <si>
    <t>TRATOR DE ESTEIRAS, POTENCIA DE 150 HP, PESO OPERACIONAL DE 16,7 T, COM RODA MOTRIZ ELEVADA E LAMINA COM CONTATO DE 3,18M3</t>
  </si>
  <si>
    <t>TRATOR DE ESTEIRAS, POTENCIA DE 347 HP, PESO OPERACIONAL DE 38,5 T, COM LAMINA COM CAPACIDADE DE 8,70M3</t>
  </si>
  <si>
    <t>GRADE DE DISCOS MECANICA 20X24" COM 20 DISCOS 24" X 6MM COM PNEUS PARA TRANSPORTE</t>
  </si>
  <si>
    <t>PA CARREGADEIRA SOBRE RODAS, POTENCIA LIQUIDA 128 HP, CAPACIDADE DA CACAMBA DE 1,7 A 2,8 M3, PESO OPERACIONAL MAXIMO DE 11632 KG</t>
  </si>
  <si>
    <t>PA CARREGADEIRA SOBRE RODAS, POTENCIA LIQUIDA 197 HP, CAPACIDADE DA CACAMBA DE 2,5 A 3,5 M3, PESO OPERACIONAL MAXIMO DE 18338 KG</t>
  </si>
  <si>
    <t>MARTELO DEMOLIDOR PNEUMATICO MANUAL, PESO DE 28 KG, COM SILENCIADOR</t>
  </si>
  <si>
    <t>ENERGIA ELETRICA COMERCIAL, BAIXA TENSAO, RELATIVA AO CONSUMO DE ATE 100 KWH, INCLUINDO ICMS, PIS/PASEP E COFINS</t>
  </si>
  <si>
    <t>TANQUE DE ACO PARA TRANSPORTE DE AGUA COM CAPACIDADE DE 6 M3 (INCLUI MONTAGEM, NAO INCLUI CAMINHAO)</t>
  </si>
  <si>
    <t>CAMINHAO TOCO, PESO BRUTO TOTAL 13200 KG, CARGA UTIL MAXIMA 9200 KG, DISTANCIA ENTRE EIXOS 3,31 M, POTENCIA 175 CV (INCLUI CABINE E CHASSI, NAO INCLUI CARROCERIA)</t>
  </si>
  <si>
    <t>GRUPO GERADOR ESTACIONARIO, MOTOR DIESEL POTENCIA 170 KVA</t>
  </si>
  <si>
    <t>CARROCERIA FIXA ABERTA DE MADEIRA PARA TRANSPORTE GERAL DE CARGA SECA DIMENSOES APROXIMADAS 2,5 X 6,5 X 0,50 M (INCLUI MONTAGEM, NAO INCLUI CAMINHAO)</t>
  </si>
  <si>
    <t>ESPARGIDOR DE ASFALTO PRESSURIZADO, TANQUE 6 M3 COM ISOLACAO TERMICA, AQUECIDO COM 2 MACARICOS, COM BARRA ESPARGIDORA 3,60 M, A SER MONTADO SOBRE CAMINHAO</t>
  </si>
  <si>
    <t>GRUPO GERADOR DE SOLDA ELETRICA, COM MAQUINA DE SOLDA, ATE 400 AMPERES E GERADOR A DIESEL 60 CV, MOTOR 4 CILINDROS, TANQUE COMBUST., CARENAGEM DE PROTECAO SOBRE RODAS</t>
  </si>
  <si>
    <t>BETONEIRA CAPACIDADE NOMINAL 400 L, CAPACIDADE DE MISTURA 310 L, MOTOR A DIESEL POTENCIA 5 CV, SEM CARREGADOR</t>
  </si>
  <si>
    <t>MISTURADOR DE ARGAMASSA, EIXO HORIZONTAL, CAPACIDADE DE MISTURA 300 KG, MOTOR ELETRICO TRIFASICO 220/380 V, POTENCIA 5 CV</t>
  </si>
  <si>
    <t>MISTURADOR DE ARGAMASSA, EIXO HORIZONTAL, CAPACIDADE DE MISTURA 600 KG, MOTOR ELETRICO TRIFASICO 220/380 V, POTENCIA 7,5 CV</t>
  </si>
  <si>
    <t>MISTURADOR DE ARGAMASSA, EIXO HORIZONTAL, CAPACIDADE DE MISTURA 160 KG, MOTOR ELETRICO TRIFASICO 220/380 V, POTENCIA 3 CV</t>
  </si>
  <si>
    <t>PROJETOR DE ARGAMASSA, CAPACIDADE DE PROJECAO 1,5 M3/H, ALCANCE DA PROJECAO 30 ATE 60 M, MOTOR ELETRICO TRIFASICO</t>
  </si>
  <si>
    <t>PROJETOR DE ARGAMASSA, CAPACIDADE DE PROJECAO 2,0 M3/H, ALCANCE DA PROJECAO ATE 50 M, MOTOR ELETRICO TRIFASICO</t>
  </si>
  <si>
    <t>BETONEIRA CAPACIDADE NOMINAL 400 L, CAPACIDADE DE MISTURA 280 L, MOTOR ELETRICO TRIFASICO 220/380 V POTENCIA 2 CV, SEM CARREGADOR</t>
  </si>
  <si>
    <t>TRATOR DE ESTEIRAS, POTENCIA 125 HP, PESO OPERACIONAL DE 12,9 T, COM LAMINA COM CAPACIDADE DE 2,7 M3</t>
  </si>
  <si>
    <t>ESCAVADEIRA HIDRAULICA SOBRE ESTEIRAS COM CACAMBA DE 1,20 M3, PESO OPERACIONAL 21 T, POTENCIA BRUTA 155 HP</t>
  </si>
  <si>
    <t>TANQUE DE ASFALTO ESTACIONARIO COM MACARICO, CAPACIDADE 20.000 L</t>
  </si>
  <si>
    <t>BATE-ESTACAS POR GRAVIDADE, POTENCIA160 HP, PESO DO MARTELO ATE 3 TONELADAS</t>
  </si>
  <si>
    <t>BETONEIRA, CAPACIDADE NOMINAL 600 L, CAPACIDADE DE MISTURA 360L, MOTOR ELETRICO TRIFASICO 220/380V, POTENCIA 4CV, EXCLUSO CARREGADOR</t>
  </si>
  <si>
    <t>FRESADORA DE ASFALTO A FRIO SOBRE RODAS, LARG. FRESAGEM 1,00 M, POT. 155 KW/208 HP</t>
  </si>
  <si>
    <t>FRESADORA DE ASFALTO A FRIO SOBRE ESTEIRAS, LARG. FRESAGEM 2,00 M, POT. 410 KW/550 HP</t>
  </si>
  <si>
    <t>RECICLADORA DE ASFALTO A FRIO SOBRE RODAS, LARG. FRESAGEM 2,00 M, POT. 315 KW/422 HP</t>
  </si>
  <si>
    <t>VIBROACABADORA DE ASFALTO SOBRE ESTEIRAS, LARG. PAVIM. 2,13 M A 4,55 M, POT. 74 KW/ 100 HP, CAP. 400  T/ H</t>
  </si>
  <si>
    <t>GUINDAUTO HIDRAULICO, CAPACIDADE MAXIMA DE CARGA 6200 KG, MOMENTO MAXIMO DE CARGA 11,7 TM, ALCANCE MAXIMO HORIZONTAL 9,70 M, PARA MONTAGEM SOBRE CHASSI DE CAMINHAO PBT MINIMO 13000 KG (INCLUI MONTAGEM, NAO INCLUI CAMINHAO)</t>
  </si>
  <si>
    <t>GUINDASTE HIDRAULICO AUTOPROPELIDO, COM LANCA TELESCOPICA 28,80 M, CAPACIDADE MAXIMA 30 T, POTENCIA 97 KW, TRACAO  4 X 4</t>
  </si>
  <si>
    <t>BETONEIRA, CAPACIDADE NOMINAL 600 L, CAPACIDADE DE MISTURA 440 L, MOTOR A DIESEL POTENCIA 10 CV, COM CARREGADOR</t>
  </si>
  <si>
    <t>SEMIRREBOQUE COM DOIS EIXOS EM TANDEM TIPO BASCULANTE COM CACAMBA METALICA 14 M3 (INCLUI MONTAGEM, NAO INCLUI CAVALO MECANICO)</t>
  </si>
  <si>
    <t>CAVALO MECANICO TRACAO 4X2, PESO BRUTO TOTAL 16000 KG, CAPACIDADE MAXIMA DE TRACAO *36000* KG, DISTANCIA ENTRE EIXOS *3,56* M, POTENCIA *286* CV (INCLUI CABINE E CHASSI, NAO INCLUI SEMIRREBOQUE)</t>
  </si>
  <si>
    <t>SEMIRREBOQUE COM TRES EIXOS EM TANDEM TIPO BASCULANTE COM CACAMBA METALICA 18 M3 (INCLUI MONTAGEM, NAO INCLUI CAVALO MECANICO)</t>
  </si>
  <si>
    <t>CAVALO MECANICO TRACAO 4X2, PESO BRUTO TOTAL 16000 KG, CAPACIDADE MAXIMA DE TRACAO *45000* KG, DISTANCIA ENTRE EIXOS *3,56* M, POTENCIA *330* CV (INCLUI CABINE E CHASSI, NAO INCLUI SEMIRREBOQUE)</t>
  </si>
  <si>
    <t>VIBRADOR DE IMERSAO, DIAMETRO DA PONTEIRA DE *45* MM, COM MOTOR ELETRICO TRIFASICO DE 2 HP (2 CV)</t>
  </si>
  <si>
    <t>PERFURATRIZ MANUAL, TORQUE MAXIMO 83 N.M, POTENCIA 5 CV, COM DIAMETRO MAXIMO 4", PARA SOLO GRAMPEADO (INCLUI SUPORTE OU CHASSI TIPO MESA)</t>
  </si>
  <si>
    <t>PERFURATRIZ SOBRE ESTEIRA, TORQUE MAXIMO 600 KGF, PESO MEDIO 1000 KG, POTENCIA 20 HP, DIAMETRO MAXIMO 10"</t>
  </si>
  <si>
    <t>MISTURADOR DUPLO HORIZONTAL DE ALTA TURBULENCIA, CAPACIDADE / VOLUME 2 X 500 LITROS, MOTORES ELETRICOS MINIMO 5 CV CADA, PARA NATA CIMENTO, ARGAMASSA E OUTROS</t>
  </si>
  <si>
    <t>BOMBA TRIPLEX, PARA INJECAO DE CALDA DE CIMENTO, VAZAO MAXIMA DE *100* LITROS/MINUTO, PRESSAO MAXIMA DE *70* BAR, POTENCIA DE 15 CV</t>
  </si>
  <si>
    <t>BOMBA CENTRIFUGA MONOESTAGIO COM MOTOR ELETRICO MONOFASICO, POTENCIA 15 HP, DIAMETRO DO ROTOR *173* MM, HM/Q = *30* MCA / *90* M3/H A *45* MCA / *55* M3/H</t>
  </si>
  <si>
    <t>BOMBA DE PROJECAO DE CONCRETO SECO, POTENCIA 10 CV, VAZAO 3 M3/H</t>
  </si>
  <si>
    <t>BOMBA DE PROJECAO DE CONCRETO SECO, POTENCIA 10 CV, VAZAO 6 M3/H</t>
  </si>
  <si>
    <t>COMPRESSOR DE AR REBOCAVEL, VAZAO 89 PCM, PRESSAO EFETIVA DE TRABALHO *102* PSI, MOTOR DIESEL, POTENCIA *20* CV</t>
  </si>
  <si>
    <t>PROJETOR PNEUMATICO DE ARGAMASSA PARA CHAPISCO E REBOCO COM RECIPIENTE ACOPLADO, TIPO CANEQUINHA, COM VOLUME DE 1,50 L, SEM COMPRESSOR</t>
  </si>
  <si>
    <t>PERFURATRIZ COM TORRE METALICA PARA EXECUCAO DE ESTACA HELICE CONTINUA, PROFUNDIDADE MAXIMA DE 30 M, DIAMETRO MAXIMO DE 800 MM, POTENCIA INSTALADA DE 268 HP, MESA ROTATIVA COM TORQUE MAXIMO DE 170 KNM</t>
  </si>
  <si>
    <t>PERFURATRIZ HIDRAULICA COM TRADO CURTO ACOPLADO, PROFUNDIDADE MAXIMA DE 20 M, DIAMETRO MAXIMO DE 1500 MM, POTENCIA INSTALADA DE 137 HP, MESA ROTATIVA COM TORQUE MAXIMO DE 30 KNM (INCLUI MONTAGEM, NAO INCLUI CAMINHAO)</t>
  </si>
  <si>
    <t>CAMINHAO TRUCADO, PESO BRUTO TOTAL 23000 KG, CARGA UTIL MAXIMA 16540 KG, DISTANCIA ENTRE EIXOS 4,80 M, POTENCIA 256 CV (INCLUI CABINE E CHASSI, NAO INCLUI CARROCERIA)</t>
  </si>
  <si>
    <t>MANIPULADOR TELESCOPICO, POTENCIA DE 85 HP, CAPACIDADE DE CARGA DE 3.500 KG, ALTURA MAXIMA DE ELEVACAO DE 12,3 M</t>
  </si>
  <si>
    <t>MINICARREGADEIRA SOBRE RODAS, POTENCIA LIQUIDA DE *47* HP, CAPACIDADE NOMINAL DE OPERACAO DE *646* KG</t>
  </si>
  <si>
    <t>COMPRESSOR DE AR REBOCAVEL, VAZAO 250 PCM, PRESSAO EFETIVA DE TRABALHO 102 PSI, MOTOR DIESEL, POTENCIA 81 CV</t>
  </si>
  <si>
    <t>COMPRESSOR DE AR REBOCAVEL VAZAO 748 PCM, PRESSAO EFETIVA DE TRABALHO 102 PSI, MOTOR DIESEL, POTENCIA 210 CV</t>
  </si>
  <si>
    <t>COMPRESSOR DE AR REBOCAVEL VAZAO 400 PCM, PRESSAO EFETIVA DE TRABALHO 102 PSI, MOTOR DIESEL, POTENCIA 110 CV</t>
  </si>
  <si>
    <t>COMPACTADOR DE SOLO TIPO PLACA VIBRATORIA REVERSIVEL, A GASOLINA 4 TEMPOS, PESO 125 A 150 KG, FORCA CENTRIF. 2500 A 2800 KGF, LARG. TRABALHO 400 A 450 MM, FREQ. VIBRACAO 4300 A 4500 RPM, VELOC. TRABALHO 15 A 20 M/MIN, POT. 5,5 A 6,0 HP</t>
  </si>
  <si>
    <t>CORTADEIRA DE PISO DE CONCRETO E ASFALTO, PARA DISCO PADRAO DE DIAMETRO 350 MM (14") OU 450 MM (18"), MOTOR A GASOLINA, POTENCIA 13 HP, SEM DISCO</t>
  </si>
  <si>
    <t>DISCO DE CORTE DIAMANTADO SEGMENTADO PARA CONCRETO/ASFALTO, DIAMETRO DE *350* MM, FURO DE 25,40 MM</t>
  </si>
  <si>
    <t>CACAMBA METALICA BASCULANTE COM CAPACIDADE DE 10 M3 (INCLUI MONTAGEM, NAO INCLUI CAMINHAO)</t>
  </si>
  <si>
    <t>COMPACTADOR DE SOLOS DE PERCURSAO (SOQUETE) COM MOTOR A GASOLINA 4 TEMPOS DE 4 HP (4 CV)</t>
  </si>
  <si>
    <t>GUINDAUTO HIDRAULICO, CAPACIDADE MAXIMA DE CARGA 3300 KG, MOMENTO MAXIMO DE CARGA 5,8 TM, ALCANCE MAXIMO HORIZONTAL 7,60 M, PARA MONTAGEM SOBRE CHASSI DE CAMINHAO PBT MINIMO 8000 KG (INCLUI MONTAGEM, NAO INCLUI CAMINHAO)</t>
  </si>
  <si>
    <t>CAMINHAO TOCO, PESO BRUTO TOTAL 10700 KG, CARGA UTIL MAXIMA 7400 KG, DISTANCIA ENTRE EIXOS 4,00 M, POTENCIA 175 CV (INCLUI CABINE E CHASSI, NAO INCLUI CARROCERIA)</t>
  </si>
  <si>
    <t>CAVALO MECANICO TRACAO 6X2, PESO BRUTO TOTAL COMBINADO 56000 KG, CAPACIDADE MAXIMA DE TRACAO *66000* KG, POTENCIA *360* CV (INCLUI CABINE E CHASSI, NAO INCLUI SEMIRREBOQUE)</t>
  </si>
  <si>
    <t>SERRA CIRCULAR DE BANCADA COM MOTOR ELETRICO, POTENCIA DE *1600* W, PARA DISCO DE DIAMETRO DE 10" (250 MM)</t>
  </si>
  <si>
    <t>DISTRIBUIDOR DE AGREGADOS REBOCAVEL, CAPACIDADE 1,9 M3, LARGURA DE TRABALHO 3,66 M</t>
  </si>
  <si>
    <t>LIMPADORA A SUCCAO, TANQUE 12000 L, BASCULAMENTO HIDRAULICO, BOMBA 12 M3/MIN 95% VACUO (INCLUI MONTAGEM, NAO INCLUI CAMINHAO)</t>
  </si>
  <si>
    <t>CAMINHAO TRUCADO, PESO BRUTO TOTAL 23000 KG, CARGA UTIL MAXIMA 15460 KG, DISTANCIA ENTRE EIXOS 4,80 M, POTENCIA 286 CV (INCLUI CABINE E CHASSI, NAO INCLUI CARROCERIA)</t>
  </si>
  <si>
    <t>PENEIRA ROTATIVA COM MOTOR ELETRICO TRIFASICO DE 2 CV, CILINDRO DE 1 M X 0,60 M, COM FUROS DE 3,17 MM</t>
  </si>
  <si>
    <t>DOSADOR DE AREIA, CAPACIDADE DE *26* LITROS</t>
  </si>
  <si>
    <t>CAMINHONETE COM MOTOR A DIESEL, POTENCIA *160* CV, CABINE DUPLA, 4X4</t>
  </si>
  <si>
    <t>PICAPE CABINE SIMPLES COM MOTOR 1.6 FLEX, CAMBIO MANUAL, POTENCIA 101/104 CV, 2 PORTAS</t>
  </si>
  <si>
    <t>APARELHO CORTE OXI-ACETILENO PARA SOLDA E CORTE CONTENDO MACARICO SOLDA, BICO DE CORTE, CILINDROS, REGULADORES, MANGUEIRAS E CARRINHO</t>
  </si>
  <si>
    <t>ACETILENO (RECARGA DE GAS ACETILENO PARA CILINDRO DE CONJUNTO OXICORTE GRANDE) NAO INCLUI TROCA/MANUTENCAO DO CILINDRO</t>
  </si>
  <si>
    <t>OXIGENIO, RECARGA PARA CILINDRO DE CONJUNTO OXICORTE GRANDE</t>
  </si>
  <si>
    <t>M3</t>
  </si>
  <si>
    <t>MAQUINA EXTRUSORA DE CONCRETO PARA GUIAS E SARJETAS, COM MOTOR A DIESEL E POTENCIA DE 14 CV</t>
  </si>
  <si>
    <t>MARTELO PERFURADOR PNEUMATICO MANUAL, HASTE 25 X 75 MM, 21 KG</t>
  </si>
  <si>
    <t>PERFURATRIZ COM TORRE METALICA PARA EXECUCAO DE ESTACA HELICE CONTINUA, PROFUNDIDADE MAXIMA DE 32 M, DIAMETRO MAXIMO DE 1000 MM, POTENCIA INSTALADA DE 350 HP, MESA ROTATIVA COM TORQUE MAXIMO DE 263 KNM</t>
  </si>
  <si>
    <t>BETONEIRA CAPACIDADE NOMINAL 400 L, CAPACIDADE DE MISTURA 310 L, MOTOR A GASOLINA POTENCIA 5,5 CV, SEM CARREGADOR</t>
  </si>
  <si>
    <t>GRUA ASCENCIONAL, LANCA DE 30 M, CAPACIDADE DE 1,0 T A 30 M, ALTURA ATE 39 M</t>
  </si>
  <si>
    <t>GUINCHO ELETRICO DE COLUNA, CAPACIDADE 400 KG, COM MOTO FREIO, MOTOR TRIFASICO DE 1,25 CV</t>
  </si>
  <si>
    <t>GUINDASTE HIDRAULICO AUTOPROPELIDO, COM LANCA TELESCOPICA 40 M, CAPACIDADE MAXIMA 60 T, POTENCIA 260 KW, TRACAO  6 X 6</t>
  </si>
  <si>
    <t>MAQUINA TIPO VASO/TANQUE/JATO DE PRESSAO PORTATIL P/ JATEAMENTO, CONTROLE AUTOMATICO E REMOTO, CAMARA DE 1 SAIDA, 280 L, DIAM. *670* MM, BICO JATO CURTO VENTURI 5/16", MANGUEIRA 1" DE 10 M, COMPLETA (VALVULAS POP UP E DOSADORA, FUNDO CONICO ETC)</t>
  </si>
  <si>
    <t>GERADOR PORTATIL MONOFASICO, POTENCIA 5500 VA, MOTOR A GASOLINA, POTENCIA DO MOTOR 13 CV</t>
  </si>
  <si>
    <t>GRUPO GERADOR REBOCAVEL, POTENCIA *66* KVA, MOTOR A DIESEL</t>
  </si>
  <si>
    <t>GRUPO GERADOR ESTACIONARIO, POTENCIA 150 KVA, MOTOR DIESEL</t>
  </si>
  <si>
    <t>USINA DE MISTURAS ASFALTICAS A QUENTE, MOVEL, TIPO CONTRA FLUXO, CAPACIDADE DE 40 A 80 T/H</t>
  </si>
  <si>
    <t>USINA DE ASFALTO A FRIO, CAPACIDADE DE 40 A 60 T/H, ELETRICA, POTENCIA DE 30 CV</t>
  </si>
  <si>
    <t>DISTRIBUIDOR DE AGREGADOS AUTOPROPELIDO, CAP 3 M3, A DIESEL, 6 CC, 176 CV</t>
  </si>
  <si>
    <t>MAQUINA DEMARCADORA DE FAIXA DE TRAFEGO A FRIO, AUTOPROPELIDA, MOTOR DIESEL 38 HP</t>
  </si>
  <si>
    <t>TALHA MANUAL DE CORRENTE, CAPACIDADE DE 2 T COM ELEVACAO DE 3 M</t>
  </si>
  <si>
    <t>GRUA ASCENCIONAL, LANCA DE 42 M, CAPACIDADE DE 1,5 T A 30 M, ALTURA ATE 39 M</t>
  </si>
  <si>
    <t>MARTELO DEMOLIDOR PNEUMATICO MANUAL, PADRAO, PESO DE 32 KG</t>
  </si>
  <si>
    <t>COMPACTADOR DE SOLO A PERCUSSAO (SOQUETE), A GASOLINA 4 TEMPOS, PESO 55 A 65 KG, FORCA DE IMPACTO 1.000 A 1.500 KGF, FREQ. 600 A 700 GOLPES P/ MINUTO, VELOCIDADE TRABALHO DE 10 A 15 M/MIN, POT. DE 2,00 A 3,00 HP</t>
  </si>
  <si>
    <t>REGUA VIBRADORA DUPLA PARA CONCRETO A GASOLINA 5,5 HP, PESO DE 60 KG, COMPRIMENTO 4 M</t>
  </si>
  <si>
    <t>POLIDORA DE PISO (POLITRIZ) ELETRICA, MOTOR MONOFASICO DE 4 HP, PESO DE 100 KG, DIAMETRO DO TRABALHO DE 450 MM</t>
  </si>
  <si>
    <t>ALISADORA DE CONCRETO COM MOTOR A GASOLINA DE 5,5 HP, PESO COM MOTOR DE 78 KG, 4 PAS</t>
  </si>
  <si>
    <t>PERFURATRIZ PNEUMATICA MANUAL DE PESO MEDIO, 18KG, COMPRIMENTO DE CURSO DE 6 M, DIAMETRO DO PISTAO DE 5,5 CM</t>
  </si>
  <si>
    <t>ROLO COMPACTADOR VIBRATORIO TANDEM, ACO LISO, POTENCIA 125 HP, PESO SEM/COM LASTRO 10,20/11,65 T, LARGURA DE TRABALHO 1,73 M</t>
  </si>
  <si>
    <t>PERFURATRIZ MANUAL, TORQUE MAXIMO 55 KGF.M, POTENCIA 5 CV, COM DIAMETRO MAXIMO 8 1/2" (INCLUI SUPORTE/CHASSI TIPO MESA)</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</si>
  <si>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</si>
  <si>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</si>
  <si>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GRUPO GERADOR DIESEL, COM CARENAGEM, POTENCIA STANDART ENTRE 250 E 260 KVA, VELOCIDADE DE 1800 RPM, FREQUENCIA DE 60 HZ</t>
  </si>
  <si>
    <t>MINIESCAVADEIRA SOBRE ESTEIRAS, POTENCIA LIQUIDA DE *30* HP, PESO OPERACIONAL DE *3.500* KG</t>
  </si>
  <si>
    <t>ROLO COMPACTADOR DE PNEUS, ESTATICO, PRESSAO VARIAVEL, POTENCIA 110 HP, PESO SEM/COM LASTRO 10,8/27 T, LARGURA DE ROLAGEM 2,30 M</t>
  </si>
  <si>
    <t>INVERSOR DE SOLDA MONOFASICO DE 160 A, POTENCIA DE 5400 W, TENSAO DE 220 V, TURBO VENTILADO, PROTECAO POR FUSIVEL TERMICO, PARA ELETRODOS DE 2,0 A 4,0 MM</t>
  </si>
  <si>
    <t>LAVADORA DE ALTA PRESSAO (LAVA - JATO) PARA AGUA FRIA, PRESSAO DE OPERACAO ENTRE 1400 E 1900 LIB/POL2, VAZAO MAXIMA ENTRE 400 E 700 L/H, POTENCIA DE OPERACAO ENTRE 2,50 E 3,00 CV</t>
  </si>
  <si>
    <t>USINA DE ASFALTO A QUENTE, FIXA, TIPO CONTRA FLUXO, CAPACIDADE DE 100 A 140 T/H, POTENCIA DE 280 KW, COM MISTURADOR EXTERNO ROTATIVO</t>
  </si>
  <si>
    <t>USINA DE ASFALTO, GRAVIMETRICA, CAPACIDADE DE 150 T/H, POTENCIA DE 400  KW</t>
  </si>
  <si>
    <t>MARTELO DEMOLIDOR ELETRICO, COM POTENCIA DE 2.000 W, FREQUENCIA DE 1.000 IMPACTOS POR MINUTO, FORCA DE IMPACTO ENTRE 60 E 65 J, PESO DE 30 KG</t>
  </si>
  <si>
    <t>GAS DE COZINHA - GLP</t>
  </si>
  <si>
    <t>PERFURATRIZ HIDRAULICA SOBRE ESTEIRA, TORQUE MAXIMO 161 KNM, PROFUNDIDADE MAXIMA 54 M, DIAMETRO MAXIMO 1500 MM, POTENCIA MOTOR 268 HP</t>
  </si>
  <si>
    <t>PERFURATRIZ PARA EXECUCAO DE ESTACAS SECANTES, TIPO HELICE CONTINUA COM CABECOTE DUPLO E TUBO METALICO 300 KW</t>
  </si>
  <si>
    <t>PERFURATRIZ HIDRAULICA SOBRE ESTEIRA, TORQUE MAXIMO 98 KNM, PROFUNDIDADE MAXIMA 25 M, DIAMETRO MAXIMO 115 MM, POTENCIA MOTOR 190 HP</t>
  </si>
  <si>
    <t>PERFURATRIZ ROTATIVA SOBRE ESTEIRA, TORQUE MAXIMO 2500 KGM, POTENCIA 110 HP, MOTOR DIESEL</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</si>
  <si>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</si>
  <si>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</si>
  <si>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</si>
  <si>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TERMOFUSORA PARA TUBOS E CONEXOES EM PPR COM DIAMETROS DE 20 A 63 MM, POTENCIA DE 800 W, TENSAO 220 V</t>
  </si>
  <si>
    <t>TERMOFUSORA PARA TUBOS E CONEXOES EM PPR COM DIAMETROS DE 75 A 110 MM, POTENCIA DE *1100* W, TENSAO 220 V</t>
  </si>
  <si>
    <t>PERFURATRIZ DE COROA DIAMANTADA PARA CONCRETO, DIAMETRO ATE 250 MM, MOTOR ELETRICO 220 V, POTENCIA 2.500W</t>
  </si>
  <si>
    <t>ESCAVADEIRA HIDRAULICA DE BRACO LONGO (LONGO ALCANCE) SOBRE ESTEIRAS, CACAMBA 0,52 M3, PESO OPERACIONAL 24 T, POTENCIA LIQUIDA 155 HP</t>
  </si>
  <si>
    <t>VIGA NAO APARELHADA *6 X 12* CM, EM MACARANDUBA/MASSARANDUBA, ANGELIM OU EQUIVALENTE DA REGIAO - BRUTA</t>
  </si>
  <si>
    <t>PREGO DE ACO POLIDO COM CABECA 18 X 30 (2 3/4 X 10)</t>
  </si>
  <si>
    <t>PARAFUSO, AUTOATARRAXANTE, CABECA CHATA, FENDA SIMPLES, EM ACO ZINCADO, 1/4" (6,35 MM) X 25 MM</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</si>
  <si>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</si>
  <si>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</si>
  <si>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RIPA NAO APARELHADA, *1,5 X 5* CM, EM MACARANDUBA/MASSARANDUBA, ANGELIM OU EQUIVALENTE DA REGIAO - BRUTA</t>
  </si>
  <si>
    <t>CAIBRO NAO APARELHADO *5 X 6* CM, EM MACARANDUBA/MASSARANDUBA, ANGELIM OU EQUIVALENTE DA REGIAO - BRUTA</t>
  </si>
  <si>
    <t>PREGO DE ACO POLIDO COM CABECA 15 X 15 (1 1/4 X 13)</t>
  </si>
  <si>
    <t>PREGO DE ACO POLIDO COM CABECA 19  X 36 (3 1/4  X  9)</t>
  </si>
  <si>
    <t>PREGO DE ACO POLIDO COM CABECA 22 X 48 (4 1/4 X 5)</t>
  </si>
  <si>
    <t>GUINCHO ELÉTRICO DE COLUNA, CAPACIDADE 400 KG, COM MOTO FREIO, MOTOR TRIFÁSICO DE 1,25 CV - CHP DIURNO. AF_03/2016</t>
  </si>
  <si>
    <t>GUINCHO ELÉTRICO DE COLUNA, CAPACIDADE 400 KG, COM MOTO FREIO, MOTOR TRIFÁSICO DE 1,25 CV - CHI DIURNO. AF_03/2016</t>
  </si>
  <si>
    <t>VIGA NAO APARELHADA *6 X 16* CM, EM MACARANDUBA/MASSARANDUBA, ANGELIM OU EQUIVALENTE DA REGIAO - BRUTA</t>
  </si>
  <si>
    <t>TABUA NAO APARELHADA *2,5 X 20* CM, EM MACARANDUBA/MASSARANDUBA, ANGELIM OU EQUIVALENTE DA REGIAO - BRUTA</t>
  </si>
  <si>
    <t>ESTRIBO COM PARAFUSO EM CHAPA DE FERRO FUNDIDO DE 2" X 3/16" X 35 CM, SECAO "U", PARA MADEIRAMENTO DE TELHADO</t>
  </si>
  <si>
    <t>INSTALAÇÃO DE TESOURA (INTEIRA OU MEIA), BIAPOIADA, EM MADEIRA NÃO APARELHADA, PARA VÃOS MAIORES OU IGUAIS A 3,0 M E MENORES QUE 6,0 M, INCLUSO IÇAMENTO. AF_07/2019</t>
  </si>
  <si>
    <t>CAIBRO NAO APARELHADO, *6 X 8* CM, EM MACARANDUBA/MASSARANDUBA, ANGELIM OU EQUIVALENTE DA REGIAO - BRUTA</t>
  </si>
  <si>
    <t>INSTALAÇÃO DE TESOURA (INTEIRA OU MEIA), BIAPOIADA, EM MADEIRA NÃO APARELHADA, PARA VÃOS MAIORES OU IGUAIS A 6,0 M E MENORES QUE 8,0 M, INCLUSO IÇAMENTO. AF_07/2019</t>
  </si>
  <si>
    <t>SARRAFO NAO APARELHADO *2,5 X 5* CM, EM MACARANDUBA/MASSARANDUBA, ANGELIM, PEROBA-ROSA OU EQUIVALENTE DA REGIAO - BRUTA</t>
  </si>
  <si>
    <t>PARAFUSO FRANCES METRICO ZINCADO, DIAMETRO 12 MM, COMPRIMENTO 150 MM, COM PORCA SEXTAVADA E ARRUELA DE PRESSAO MEDIA</t>
  </si>
  <si>
    <t>CHAPA PARA EMENDA DE VIGA, EM ACO GROSSO, QUALIDADE ESTRUTURAL, BITOLA 3/16 ", E= 4,75 MM, 4 FUROS, LARGURA 45 MM, COMPRIMENTO 500 MM</t>
  </si>
  <si>
    <t>INSTALAÇÃO DE TESOURA (INTEIRA OU MEIA), BIAPOIADA, EM MADEIRA NÃO APARELHADA, PARA VÃOS MAIORES OU IGUAIS A 8,0 M E MENORES QUE 10,0 M, INCLUSO IÇAMENTO. AF_07/2019</t>
  </si>
  <si>
    <t>INSTALAÇÃO DE TESOURA (INTEIRA OU MEIA), BIAPOIADA, EM MADEIRA NÃO APARELHADA, PARA VÃOS MAIORES OU IGUAIS A 10,0 M E MENORES QUE 12,0 M, INCLUSO IÇAMENTO. AF_07/2019</t>
  </si>
  <si>
    <t>GRUA ASCENSIONAL, LANCA DE 30 M, CAPACIDADE DE 1,0 T A 30 M, ALTURA ATE 39 M - CHP DIURNO. AF_05/2023</t>
  </si>
  <si>
    <t>GRUA ASCENSIONAL, LANÇA DE 30 M, CAPACIDADE DE 1,0 T A 30 M, ALTURA ATÉ 39 M - CHI DIURNO. AF_05/2023</t>
  </si>
  <si>
    <t>TELHA DE CONCRETO TIPO CLASSICA, COR CINZA, COMPRIMENTO DE *42* CM, RENDIMENTO DE *10* TELHAS/M2</t>
  </si>
  <si>
    <t>TELHADISTA COM ENCARGOS COMPLEMENTARES</t>
  </si>
  <si>
    <t>TELHA DE BARRO / CERAMICA, NAO ESMALTADA, TIPO ROMANA, AMERICANA, PORTUGUESA, FRANCESA, COMPRIMENTO DE *41* CM, RENDIMENTO DE *16* TELHAS/M2</t>
  </si>
  <si>
    <t>TELHA DE BARRO / CERAMICA, NAO ESMALTADA, TIPO COLONIAL, CANAL, PLAN, PAULISTA, COMPRIMENTO DE *44 A 50* CM, RENDIMENTO DE COBERTURA DE *26* TELHAS/M2</t>
  </si>
  <si>
    <t>ARGAMASSA TRAÇO 1:2:9 (EM VOLUME DE CIMENTO, CAL E AREIA MÉDIA ÚMIDA) PARA EMBOÇO/MASSA ÚNICA/ASSENTAMENTO DE ALVENARIA DE VEDAÇÃO, PREPARO MECÂNICO COM MISTURADOR DE EIXO HORIZONTAL DE 300 KG. AF_08/2019</t>
  </si>
  <si>
    <t>MANTA ALUMINIZADA NAS DUAS FACES, PARA SUBCOBERTURA,  E = *2* MM</t>
  </si>
  <si>
    <t>FITA ADESIVA ALUMINIZADA, PARA INSTALACAO DE MANTAS DE SUBCOBERTURA, L = *5* CM</t>
  </si>
  <si>
    <t>ARAME GALVANIZADO 18 BWG, D = 1,24MM (0,009 KG/M)</t>
  </si>
  <si>
    <t>CONJUNTO ARRUELAS DE VEDACAO 5/16" PARA TELHA FIBROCIMENTO (UMA ARRUELA METALICA E UMA ARRUELA PVC - CONICAS)</t>
  </si>
  <si>
    <t>CJ</t>
  </si>
  <si>
    <t>PARAFUSO ZINCADO ROSCA SOBERBA, CABECA SEXTAVADA, 5/16" X 250 MM, PARA FIXACAO DE TELHA EM MADEIRA</t>
  </si>
  <si>
    <t>TELHA DE FIBROCIMENTO ONDULADA E = 6 MM, DE 2,44 X 1,10 M (SEM AMIANTO)</t>
  </si>
  <si>
    <t>FIXADOR DE ABA SIMPLES PARA TELHA DE FIBROCIMENTO, TIPO CANALETA 90 OU KALHETAO</t>
  </si>
  <si>
    <t>GANCHO CHATO EM ACO GALVANIZADO, L = 110 MM, RECOBRIMENTO = 100MM, SECAO 1/8 X 1/2" (3 MM X 12 MM), PARA FIXAR TELHA DE FIBROCIMENTO ONDULADA</t>
  </si>
  <si>
    <t>TELHA ESTRUTURAL DE FIBROCIMENTO 2 ABAS, DE 1,00 X 6,00 M (SEM AMIANTO)</t>
  </si>
  <si>
    <t>HASTE RETA PARA GANCHO DE FERRO GALVANIZADO, COM ROSCA 1/4" X 30 CM PARA FIXACAO DE TELHA METALICA, INCLUI PORCA E ARRUELAS DE VEDACAO</t>
  </si>
  <si>
    <t>TELHA GALVALUME COM ISOLAMENTO TERMOACUSTICO EM ESPUMA RIGIDA DE POLIURETANO (PU) INJETADO, ESPESSURA DE 30 MM, DENSIDADE DE 35 KG/M3, REVESTIMENTO EM TELHA TRAPEZOIDAL NAS DUAS FACES COM ESPESSURA DE 0,50 MM CADA, ACABAMENTO NATURAL (NAO INCLUI ACESSORIOS DE FIXACAO)</t>
  </si>
  <si>
    <t>CUMEEIRA PARA TELHA CERAMICA, COMPRIMENTO DE *41* CM, RENDIMENTO DE *3* TELHAS/M</t>
  </si>
  <si>
    <t>CUMEEIRA PARA TELHA DE CONCRETO, PARA 2 AGUAS DE TELHADO, COR CINZA, RENDIMENTO DE *3* TELHAS/M</t>
  </si>
  <si>
    <t>CUMEEIRA UNIVERSAL PARA TELHA ONDULADA DE FIBROCIMENTO, E = 6 MM, ABA 210 MM, COMPRIMENTO 1100 MM (SEM AMIANTO)</t>
  </si>
  <si>
    <t>CUMEEIRA NORMAL PARA TELHA ESTRUTURAL DE FIBROCIMENTO 2 ABAS, E = 6 MM, DE 1050 X 935 MM (SEM AMIANTO)</t>
  </si>
  <si>
    <t>CUMEEIRA SHED PARA TELHA ONDULADA DE FIBROCIMENTO, E = 6 MM, ABA 280 MM, COMPRIMENTO 1100 MM (SEM AMIANTO)</t>
  </si>
  <si>
    <t>SELANTE ELASTICO MONOCOMPONENTE A BASE DE POLIURETANO (PU) PARA JUNTAS DIVERSAS</t>
  </si>
  <si>
    <t>310ML</t>
  </si>
  <si>
    <t>RUFO EXTERNO/INTERNO DE CHAPA DE ACO GALVANIZADA NUM 26, CORTE 33 CM</t>
  </si>
  <si>
    <t>REBITE DE REPUXO EM ALUMINIO VAZADO, DIAMETRO 3,2 X 8 MM DE COMPRIMENTO (1KG = 1025 UNIDADES)</t>
  </si>
  <si>
    <t>SOLDA EM BARRA DE ESTANHO-CHUMBO 50/50</t>
  </si>
  <si>
    <t>PARAFUSO ROSCA SOBERBA ZINCADO CABECA CHATA FENDA SIMPLES 3,2 X 20 MM (3/4 ")</t>
  </si>
  <si>
    <t>BOCAL PVC, PARA CALHA PLUVIAL, DIAMETRO DA SAIDA ENTRE *75 E 120* MM, PARA DRENAGEM PLUVIAL PREDIAL</t>
  </si>
  <si>
    <t>CABECEIRA DIREITA OU ESQUERDA, PVC, PARA CALHA PLUVIAL, DIAMETRO ENTRE *119 E 170* MM, PARA DRENAGEM PLUVIAL PREDIAL</t>
  </si>
  <si>
    <t>CALHA / PERFIL PLUVIAL DE PVC, DIAMETRO ENTRE *119 E 170* MM, COMPRIMENTO DE 3 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</si>
  <si>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</si>
  <si>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</si>
  <si>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</si>
  <si>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RUFO PARA TELHA ONDULADA DE FIBROCIMENTO, E = 6 MM, ABA *260* MM, COMPRIMENTO 1100 MM (SEM AMIANTO)</t>
  </si>
  <si>
    <t>CALHA QUADRADA DE CHAPA DE ACO GALVANIZADA NUM 24, CORTE 33 CM</t>
  </si>
  <si>
    <t>CALHA QUADRADA DE CHAPA DE ACO GALVANIZADA NUM 24, CORTE 50 CM</t>
  </si>
  <si>
    <t>CALHA QUADRADA DE CHAPA DE ACO GALVANIZADA NUM 24, CORTE 100 CM</t>
  </si>
  <si>
    <t>RUFO INTERNO/EXTERNO DE CHAPA DE ACO GALVANIZADA NUM 24, CORTE 25 CM</t>
  </si>
  <si>
    <t>TELHA DE FIBRA DE VIDRO ONDULADA, TRANSLUCIDA / INCOLOR, E = *0,6* MM, DE *0,50 X 2,44* M (L X C)</t>
  </si>
  <si>
    <t>PARAFUSO DE ACO ZINCADO, TIPO CHUMBADOR PARABOLT, DIAMETRO 3/8", COMPRIMENTO 75 MM</t>
  </si>
  <si>
    <t>MONTADOR DE ESTRUTURA METÁLICA COM ENCARGOS COMPLEMENTARES</t>
  </si>
  <si>
    <t>CHAPA DE ACO GROSSA, ASTM A36, E = 1/4" (6,35 MM) 49,79 KG/M2</t>
  </si>
  <si>
    <t>CHAPA DE ACO CARBONO LAMINADO A QUENTE, QUALIDADE ESTRUTURAL, BITOLA 3/16", E =4,75 MM (37,29 KG/M2)</t>
  </si>
  <si>
    <t>PERFIL "U" SIMPLES, EM CHAPA DOBRADA DE ACO LAMINADO, E = 2,65 MM, H = 75 MM, L = 40 MM (3,04 KG/M)</t>
  </si>
  <si>
    <t>PARAFUSO ZINCADO, AUTOBROCANTE, FLANGEADO, 4,2 MM X 19 MM</t>
  </si>
  <si>
    <t>PARAFUSO, COMUM, ASTM A307, SEXTAVADO, DIAMETRO 1/2" (12,7 MM), COMPRIMENTO 1" (25,4 MM)</t>
  </si>
  <si>
    <t>PERFIL CARTOLA DE ACO GALVANIZADO, *20 X 30 X 10* MM, E = 0,8 MM</t>
  </si>
  <si>
    <t>PARAFUSO, ASTM A307 - GRAU A, SEXTAVADO, ZINCADO, DIAMETRO 3/8" (9,52 MM), COMPRIMENTO 1" (25,4 MM)</t>
  </si>
  <si>
    <t>PERFIL "U" ENRIJECIDO, EM CHAPA DOBRADA DE ACO LAMINADO, E = 3,75 MM, H = 200 MM, L = 75 MM (9,94 KG/M)</t>
  </si>
  <si>
    <t>CANTONEIRA ACO ABAS IGUAIS (QUALQUER BITOLA), ESPESSURA ENTRE 1/8" E 1/4"</t>
  </si>
  <si>
    <t>PERFIL "U" SIMPLES, EM CHAPA DOBRADA DE ACO LAMINADO, E = 3 MM, H = 125 MM, L = 50 MM (5,07 KG/M)</t>
  </si>
  <si>
    <t>INSTALAÇÃO DE TESOURA (INTEIRA OU MEIA), EM AÇO, PARA VÃOS MAIORES OU IGUAIS A 3,0 M E MENORES QUE 6,0 M, INCLUSO IÇAMENTO. AF_07/2019</t>
  </si>
  <si>
    <t>INSTALAÇÃO DE TESOURA (INTEIRA OU MEIA), EM AÇO, PARA VÃOS MAIORES OU IGUAIS A 6,0 M E MENORES QUE 8,0 M, INCLUSO IÇAMENTO. AF_07/2019</t>
  </si>
  <si>
    <t>INSTALAÇÃO DE TESOURA (INTEIRA OU MEIA), EM AÇO, PARA VÃOS MAIORES OU IGUAIS A 8,0 M E MENORES QUE 10,0 M, INCLUSO IÇAMENTO. AF_07/2019</t>
  </si>
  <si>
    <t>INSTALAÇÃO DE TESOURA (INTEIRA OU MEIA), EM AÇO, PARA VÃOS MAIORES OU IGUAIS A 10,0 M E MENORES QUE 12,0 M, INCLUSO IÇAMENTO. AF_07/2019</t>
  </si>
  <si>
    <t>PREGO DE ACO POLIDO COM CABECA 17 X 27 (2 1/2 X 11)</t>
  </si>
  <si>
    <t>TELHA DE VIDRO TIPO FRANCESA, *39 X 23* CM</t>
  </si>
  <si>
    <t>ELETRICISTA COM ENCARGOS COMPLEMENTARES</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</si>
  <si>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</si>
  <si>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</si>
  <si>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REGISTRO DE ESFERA, PVC, COM VOLANTE, VS, ROSCAVEL, DN 1", COM CORPO DIVIDIDO</t>
  </si>
  <si>
    <t>AUXILIAR DE ELETRICISTA COM ENCARGOS COMPLEMENTARES</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</si>
  <si>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</si>
  <si>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</si>
  <si>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PERFURATRIZ ROTATIVA SOBRE ESTEIRA, TORQUE MAXIMO 2500 KGM, POTENCIA 110 HP, MOTOR DIESEL - CHI DIURNO. AF_05/2017</t>
  </si>
  <si>
    <t>PERFURATRIZ ROTATIVA SOBRE ESTEIRA, TORQUE MAXIMO 2500 KGM, POTENCIA 110 HP, MOTOR DIESEL- CHP DIURNO. AF_05/2017</t>
  </si>
  <si>
    <t>TUBO DE REVESTIMENTO, EM ACO, CORPO SCHEDULE 40, PONTEIRA SCHEDULE 80, ROSQUEAVEL E SEGMENTADO PARA PERFURACAO, DIAMETRO 14" (400 MM)</t>
  </si>
  <si>
    <t>AREIA MEDIA - POSTO JAZIDA/FORNECEDOR (RETIRADO NA JAZIDA, SEM TRANSPORTE)</t>
  </si>
  <si>
    <t>AREIA GROSSA - POSTO JAZIDA/FORNECEDOR (RETIRADO NA JAZIDA, SEM TRANSPORTE)</t>
  </si>
  <si>
    <t>TUBO DRENO, CORRUGADO, ESPIRALADO, FLEXIVEL, PERFURADO, EM POLIETILENO DE ALTA DENSIDADE (PEAD), DN 100 MM, (4") PARA DRENAGEM - EM ROLO (NORMA DNIT 093/2006 - E.M)</t>
  </si>
  <si>
    <t>ESCAVAÇÃO MECANIZADA DE VALA COM PROFUNDIDADE ATÉ 1,5 M (MÉDIA MONTANTE E JUSANTE/UMA COMPOSIÇÃO POR TRECHO), RETROESCAV. (0,26 M3), LARGURA DE 0,8 M A 1,5 M, EM SOLO DE 1A CATEGORIA, LOCAIS COM BAIXO NÍVEL DE INTERFERÊNCIA. AF_09/2024</t>
  </si>
  <si>
    <t>LUVA SIMPLES, PVC, SOLDAVEL, DN 100 MM, SERIE NORMAL, PARA ESGOTO PREDIAL</t>
  </si>
  <si>
    <t>TUBO PVC, RIGIDO, CORRUGADO, PERFURADO DN 100 MM, PARA DRENAGEM, SISTEMA IRRIGACAO</t>
  </si>
  <si>
    <t>TUBO DE CONCRETO SIMPLES POROSO PARA DRENAGEM (DRENO POROSO), COM ENCAIXE MACHO E FEMEA, DIAMETRO NOMINAL DE 200 MM</t>
  </si>
  <si>
    <t>GEOTEXTIL NAO TECIDO AGULHADO DE FILAMENTOS CONTINUOS 100% POLIESTER, RESITENCIA A TRACAO = 14 KN/M</t>
  </si>
  <si>
    <t>PEDRA BRITADA N. 2 (19 A 38 MM) POSTO PEDREIRA/FORNECEDOR, SEM FRETE</t>
  </si>
  <si>
    <t>REATERRO MANUAL DE VALAS, COM COMPACTADOR DE SOLOS DE PERCUSSÃO. AF_08/2023</t>
  </si>
  <si>
    <t>JUNCAO SIMPLES, PVC, 45 GRAUS, DN 100 X 100 MM, SERIE NORMAL PARA ESGOTO PREDIAL</t>
  </si>
  <si>
    <t>JUNCAO DUPLA, PVC SOLDAVEL, DN 100 X 100 X 100 MM, SERIE NORMAL PARA ESGOTO PREDIAL</t>
  </si>
  <si>
    <t>GEOTEXTIL NAO TECIDO AGULHADO DE FILAMENTOS CONTINUOS 100% POLIESTER, RESITENCIA A TRACAO = 09 KN/M</t>
  </si>
  <si>
    <t>GEOTEXTIL NAO TECIDO AGULHADO DE FILAMENTOS CONTINUOS 100% POLIESTER, RESITENCIA A TRACAO = 26 KN/M</t>
  </si>
  <si>
    <t>ESCAVAÇÃO MANUAL DE VALA. AF_09/2024</t>
  </si>
  <si>
    <t>PEDRA BRITADA N. 0, OU PEDRISCO (4,8 A 9,5 MM) POSTO PEDREIRA/FORNECEDOR, SEM FRETE</t>
  </si>
  <si>
    <t>TUBO PVC SERIE NORMAL, DN 75 MM, PARA ESGOTO PREDIAL (NBR 5688)</t>
  </si>
  <si>
    <t>TUBO PVC SERIE NORMAL, DN 50 MM, PARA ESGOTO PREDIAL (NBR 5688)</t>
  </si>
  <si>
    <t>GEOTEXTIL NAO TECIDO AGULHADO DE FILAMENTOS CONTINUOS 100% POLIESTER, RESITENCIA A TRACAO = 31 KN/M</t>
  </si>
  <si>
    <t>GEOTEXTIL NAO TECIDO AGULHADO DE FILAMENTOS CONTINUOS 100% POLIESTER, RESITENCIA A TRACAO = 10 KN/M</t>
  </si>
  <si>
    <t>SARRAFO NAO APARELHADO *2,5 X 10* CM, EM MACARANDUBA/MASSARANDUBA, ANGELIM OU EQUIVALENTE DA REGIAO - BRUTA</t>
  </si>
  <si>
    <t>PEDRA DE MAO OU PEDRA RACHAO PARA ARRIMO/FUNDACAO (POSTO PEDREIRA/FORNECEDOR, SEM FRETE)</t>
  </si>
  <si>
    <t>PREGO DE ACO POLIDO COM CABECA 14 X 18 (1 1/2 X 14)</t>
  </si>
  <si>
    <t>GABIAO TIPO CAIXA, MALHA HEXAGONAL 8 X 10 CM (ZN/AL), FIO DE 2,7 MM, DIMENSOES 2,0 X 1,0 X 1,0 M (C X L X A)</t>
  </si>
  <si>
    <t>GABIAO TIPO CAIXA, MALHA HEXAGONAL 8 X 10 CM (ZN/AL), FIO DE 2,7 MM, DIMENSOES 5,0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</si>
  <si>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</si>
  <si>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</si>
  <si>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</si>
  <si>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GEOGRELHA TECIDA COM FILAMENTOS DE POLIESTER + PVC, RESISTENCIA LONGITUDINAL: 90 KN/M, RESISTENCIA TRANSVERSAL: 30 KN/M, ALONGAMENTO = 12 POR CENTO</t>
  </si>
  <si>
    <t>GABIAO TIPO CAIXA TRAPEZOIDAL, MALHA HEXAGONAL 10 X 12 CM (ZN/AL REVESTIDO COM POLIMERO) FIO 2,7 MM, FACE COM 65 GRAUS, COM GEOSSINTETICO, DIMENSOES 2,0 X 1,5 X 1,0 M (C X L X A)</t>
  </si>
  <si>
    <t>AGREGADO RECICLADO, TIPO RACHAO RECICLADO CINZA, CLASSE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</si>
  <si>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</si>
  <si>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</si>
  <si>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</si>
  <si>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H = 0,65 M</t>
  </si>
  <si>
    <t>CIMENTO PORTLAND COMPOSTO CP II-32</t>
  </si>
  <si>
    <t>TELA DE ACO SOLDADA NERVURADA, CA-60, Q-138, (2,20 KG/M2), DIAMETRO DO FIO = 4,2 MM, LARGURA = 2,45 M, ESPACAMENTO DA MALHA = 10 X 10 CM</t>
  </si>
  <si>
    <t>OPERADOR DE BETONEIRA ESTACIONÁRIA/MISTURADOR COM ENCARGOS COMPLEMENTARES</t>
  </si>
  <si>
    <t>BETONEIRA CAPACIDADE NOMINAL DE 400 L, CAPACIDADE DE MISTURA 280 L, MOTOR ELÉTRICO TRIFÁSICO POTÊNCIA DE 2 CV, SEM CARREGADOR - CHP DIURNO. AF_05/2023</t>
  </si>
  <si>
    <t>BETONEIRA CAPACIDADE NOMINAL DE 400 L, CAPACIDADE DE MISTURA 280 L, MOTOR ELÉTRICO TRIFÁSICO POTÊNCIA DE 2 CV, SEM CARREGADOR - CHI DIURNO. AF_05/2023</t>
  </si>
  <si>
    <t>BOMBA DE PROJEÇÃO DE CONCRETO SECO, POTÊNCIA 10 CV, VAZÃO 6 M3/H - CHP DIURNO. AF_06/2015</t>
  </si>
  <si>
    <t>BOMBA DE PROJEÇÃO DE CONCRETO SECO, POTÊNCIA 10 CV, VAZÃO 6 M3/H - CHI DIURNO.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</si>
  <si>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</si>
  <si>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</si>
  <si>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SERVIÇOS TÉCNICOS ESPECIALIZADOS PARA ACOMPANHAMENTO DE EXECUÇÃO DE FUNDAÇÕES PROFUNDAS E ESTRUTURAS DE CONTENÇÃO</t>
  </si>
  <si>
    <t>DRENO BARBACÃ, DN 50 MM, COM MATERIAL DRENANTE. AF_07/2021</t>
  </si>
  <si>
    <t>BOMBA DE PROJEÇÃO DE CONCRETO SECO, POTÊNCIA 10 CV, VAZÃO 3 M3/H - CHP DIURNO. AF_06/2015</t>
  </si>
  <si>
    <t>BOMBA DE PROJEÇÃO DE CONCRETO SECO, POTÊNCIA 10 CV, VAZÃO 3 M3/H - CHI DIURNO. AF_06/2015</t>
  </si>
  <si>
    <t>FIBRA DE ACO PARA REFORCO DO CONCRETO, SOLTA, TIPO A-I, FATOR DE FORMA *50* L / D, COMPRIMENTO DE *30* MM E RESISTENCIA A TRACAO DO ACO MAIOR 1000 MPA</t>
  </si>
  <si>
    <t>CAMINHÃO PIPA 6.000 L, PESO BRUTO TOTAL 13.000 KG, DISTÂNCIA ENTRE EIXOS 4,80 M, POTÊNCIA 189 CV INCLUSIVE TANQUE DE AÇO PARA TRANSPORTE DE ÁGUA, CAPACIDADE 6 M3 - CHP DIURNO. AF_06/2014</t>
  </si>
  <si>
    <t>CAMINHÃO PIPA 6.000 L, PESO BRUTO TOTAL 13.000 KG, DISTÂNCIA ENTRE EIXOS 4,80 M, POTÊNCIA 189 CV INCLUSIVE TANQUE DE AÇO PARA TRANSPORTE DE ÁGUA, CAPACIDADE 6 M3 - CHI DIURNO. AF_06/2014</t>
  </si>
  <si>
    <t>ESPACADOR/SEPARADOR /CENTRALIZADOR DE BARRA DE ACO, PLASTICO, (CHUMBADOR TIPO CARAMBOLA - CB), DIAMETRO INTERNO ATE 20 MM</t>
  </si>
  <si>
    <t>TUBO / MANGUEIRA PRETA EM POLIETILENO, LINHA PESADA OU REFORCADA, TIPO ESPAGUETE, PARA INJECAO DE CALDA DE CIMENTO, D = 1/2", ESPESSURA 1,5 MM</t>
  </si>
  <si>
    <t>ACO CA-50, 20,0 MM OU 25,0 MM, VERGALHAO</t>
  </si>
  <si>
    <t>TARIFA "A" ENTRE 0 E 20M3 FORNECIMENTO D'AGUA</t>
  </si>
  <si>
    <t>ARMADOR COM ENCARGOS COMPLEMENTARES</t>
  </si>
  <si>
    <t>PERFURATRIZ MANUAL, TORQUE MÁXIMO 83 N.M, POTÊNCIA 5 CV, COM DIÂMETRO MÁXIMO 4" - CHP DIURNO. AF_06/2015</t>
  </si>
  <si>
    <t>PERFURATRIZ MANUAL, TORQUE MÁXIMO 83 N.M, POTÊNCIA 5 CV, COM DIÂMETRO MÁXIMO 4" - CHI DIURNO.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</si>
  <si>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</si>
  <si>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</si>
  <si>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</si>
  <si>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</si>
  <si>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PINTURA COM TINTA ALQUÍDICA DE FUNDO E ACABAMENTO (ESMALTE SINTÉTICO GRAFITE) APLICADA A ROLO OU PINCEL SOBRE SUPERFÍCIES METÁLICAS (EXCETO PERFIL) EXECUTADO EM OBRA (POR DEMÃO). AF_01/2020</t>
  </si>
  <si>
    <t>CARGA, MANOBRA E DESCARGA DE ENTULHO EM CAMINHÃO BASCULANTE 6 M³ - CARGA COM ESCAVADEIRA HIDRÁULICA  (CAÇAMBA DE 0,80 M³ / 111 HP) E DESCARGA LIVRE (UNIDADE: M3). AF_07/2020</t>
  </si>
  <si>
    <t>DESMOLDANTE PARA FORMAS METALICAS A BASE DE OLEO VEGETAL</t>
  </si>
  <si>
    <t>ARAME GALVANIZADO 12 BWG, D = 2,76 MM (0,048 KG/M) OU 14 BWG, D = 2,11 MM (0,026 KG/M)</t>
  </si>
  <si>
    <t>APARELHO PARA CORTE E SOLDA OXI-ACETILENO SOBRE RODAS, INCLUSIVE CILINDROS E MAÇARICOS - CHP DIURNO. AF_05/2023</t>
  </si>
  <si>
    <t>CONCRETO FCK = 15MPA, TRAÇO 1:3,4:3,5 (EM MASSA SECA DE CIMENTO/ AREIA MÉDIA/ BRITA 1) - PREPARO MECÂNICO COM BETONEIRA 400 L. AF_05/2021</t>
  </si>
  <si>
    <t>SOLDA DE TOPO EM CHAPA/PERFIL/TUBO DE AÇO CHANFRADO, ESPESSURA=1/4''. AF_06/2018</t>
  </si>
  <si>
    <t>CHAPA/PAINEL DE MADEIRA COMPENSADA PLASTIFICADA (MADEIRITE PLASTIFICADO) PARA FORMA DE CONCRETO, DE 2200 X 1100 MM, E = *17* MM</t>
  </si>
  <si>
    <t>DESMOLDANTE PROTETOR PARA FORMAS DE MADEIRA, DE BASE OLEOSA EMULSIONADA EM AGUA</t>
  </si>
  <si>
    <t>PREGO DE ACO POLIDO COM CABECA 17 X 21 (2 X 11)</t>
  </si>
  <si>
    <t>LOCACAO DE APRUMADOR METALICO DE PILAR, COM ALTURA E ANGULO REGULAVEIS, EXTENSAO DE *1,50* A *2,80* M</t>
  </si>
  <si>
    <t>LOCACAO DE VIGA SANDUICHE METALICA VAZADA PARA TRAVAMENTO DE PILARES, ALTURA DE *8* CM, LARGURA DE *6* CM E EXTENSAO DE 2 M</t>
  </si>
  <si>
    <t>LOCACAO DE BARRA DE ANCORAGEM DE 0,80 A 1,20 M DE EXTENSAO, COM ROSCA DE 5/8", INCLUINDO PORCA E FLANGE</t>
  </si>
  <si>
    <t>ESPACADOR / DISTANCIADOR CIRCULAR COM ENTRADA LATERAL, EM PLASTICO, PARA VERGALHAO *4,2 A 12,5* MM, COBRIMENTO 20 MM</t>
  </si>
  <si>
    <t>ARAME RECOZIDO 16 BWG, D = 1,65 MM (0,016 KG/M) OU 18 BWG, D = 1,25 MM (0,01 KG/M)</t>
  </si>
  <si>
    <t>CORTE E DOBRA DE AÇO CA-50, DIÂMETRO DE 6,3 MM. AF_06/2022</t>
  </si>
  <si>
    <t>CORTE E DOBRA DE AÇO CA-50,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</si>
  <si>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</si>
  <si>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</si>
  <si>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</si>
  <si>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</si>
  <si>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CA-50, DIÂMETRO DE 25,0 MM. AF_06/2022</t>
  </si>
  <si>
    <t>CONCRETO USINADO BOMBEAVEL, CLASSE DE RESISTENCIA C30, BRITA 0 E 1, SLUMP = 100 +/- 20 MM, COM BOMBEAMENTO (DISPONIBILIZACAO DE BOMBA), SEM O LANCAMENTO (NBR 8953)</t>
  </si>
  <si>
    <t>VIBRADOR DE IMERSÃO, DIÂMETRO DE PONTEIRA 45MM, MOTOR ELÉTRICO TRIFÁSICO POTÊNCIA DE 2 CV - CHP DIURNO. AF_06/2015</t>
  </si>
  <si>
    <t>VIBRADOR DE IMERSÃO, DIÂMETRO DE PONTEIRA 45MM, MOTOR ELÉTRICO TRIFÁSICO POTÊNCIA DE 2 CV - CHI DIURNO. AF_06/2015</t>
  </si>
  <si>
    <t>CAMINHÃO PIPA 10.000 L TRUCADO, PESO BRUTO TOTAL 23.000 KG, CARGA ÚTIL MÁXIMA 15.935 KG, DISTÂNCIA ENTRE EIXOS 4,8 M, POTÊNCIA 230 CV, INCLUSIVE TANQUE DE AÇO PARA TRANSPORTE DE ÁGUA - CHP DIURNO. AF_06/2014</t>
  </si>
  <si>
    <t>CAMINHÃO PIPA 10.000 L TRUCADO, PESO BRUTO TOTAL 23.000 KG, CARGA ÚTIL MÁXIMA 15.935 KG, DISTÂNCIA ENTRE EIXOS 4,8 M, POTÊNCIA 230 CV, INCLUSIVE TANQUE DE AÇO PARA TRANSPORTE DE ÁGUA - CHI DIURNO. AF_06/2014</t>
  </si>
  <si>
    <t>TUBO DE REVESTIMENTO, EM ACO, CORPO SCHEDULE 40, PONTEIRA SCHEDULE 80, ROSQUEAVEL E SEGMENTADO PARA PERFURACAO, DIAMETRO 4" (450 MM)</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</si>
  <si>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</si>
  <si>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</si>
  <si>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ENCARREGADO GERAL COM ENCARGOS COMPLEMENTARES</t>
  </si>
  <si>
    <t>ENGENHEIRO CIVIL DE OBRA PLENO COM ENCARGOS COMPLEMENTARES</t>
  </si>
  <si>
    <t>PERFURATRIZ DE COROA DIAMANTADA PARA CONCRETO, DIÂMETRO ATÉ 250 MM, MOTOR ELÉTRICO 220 V, POTÊNCIA 2.500 W - CHP DIURNO. AF_05/2023</t>
  </si>
  <si>
    <t>MARTELETE OU ROMPEDOR PNEUMÁTICO MANUAL, 28 KG, COM SILENCIADOR - CHP DIURNO. AF_07/2016</t>
  </si>
  <si>
    <t>MARTELETE OU ROMPEDOR PNEUMÁTICO MANUAL, 28 KG, COM SILENCIADOR - CHI DIURNO. AF_07/2016</t>
  </si>
  <si>
    <t>ELETRODO REVESTIDO AWS - E-6010, DIAMETRO IGUAL A 4,00 MM</t>
  </si>
  <si>
    <t>PERFIL "I" OU "W" EM ACO LAMINADO, QUAISQUER DIMENSOES</t>
  </si>
  <si>
    <t>APARELHO PARA CORTE E SOLDA OXI-ACETILENO SOBRE RODAS, INCLUSIVE CILINDROS E MAÇARICOS - CHI DIURNO. AF_05/2023</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</si>
  <si>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</si>
  <si>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</si>
  <si>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</si>
  <si>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</si>
  <si>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</si>
  <si>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</si>
  <si>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SARRAFO *2,5 X 7,5* CM EM PINUS, MISTA OU EQUIVALENTE DA REGIAO - BRUTA</t>
  </si>
  <si>
    <t>CONCRETO FCK = 20MPA, TRAÇO 1:2,7:3 (EM MASSA SECA DE CIMENTO/ AREIA MÉDIA/ BRITA 1) - PREPARO MECÂNICO COM BETONEIRA 400 L. AF_05/2021</t>
  </si>
  <si>
    <t>EXECUÇÃO DE JUNTAS DE CONTRAÇÃO PARA PAVIMENTOS DE CONCRETO. AF_04/2022</t>
  </si>
  <si>
    <t>TRANSPORTE HORIZONTAL COM JERICA DE 60 L, DE MASSA/ GRANEL (UNIDADE: M3XKM). AF_07/2019</t>
  </si>
  <si>
    <t>SARRAFO *2,5 X 10* CM EM PINUS, MISTA OU EQUIVALENTE DA REGIAO - BRUTA</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</si>
  <si>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</si>
  <si>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</si>
  <si>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</si>
  <si>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TIJOLO CERAMICO MACICO COMUM DE *5 X 10 X 20* CM (L X A X C)</t>
  </si>
  <si>
    <t>ARGAMASSA TRAÇO 1:4 (EM VOLUME DE CIMENTO E AREIA GROSSA ÚMIDA) PARA CHAPISCO CONVENCIONAL, PREPARO MECÂNICO COM BETONEIRA 400 L. AF_08/2019</t>
  </si>
  <si>
    <t>ARGAMASSA TRAÇO 1:3 (EM VOLUME DE CIMENTO E AREIA MÉDIA ÚMIDA), PREPARO MECÂNICO COM BETONEIRA 400 L. AF_08/2019</t>
  </si>
  <si>
    <t>GRAUTEAMENTO DE CINTA SUPERIOR OU DE VERGA EM ALVENARIA ESTRUTURAL. AF_09/2021</t>
  </si>
  <si>
    <t>ARMAÇÃO DE CINTA DE ALVENARIA ESTRUTURAL; DIÂMETRO DE 10,0 MM. AF_09/2021</t>
  </si>
  <si>
    <t>CONCRETO FCK = 20MPA, TRAÇO 1:2,7:3 (EM MASSA SECA DE CIMENTO/ AREIA MÉDIA/ BRITA 1) - PREPARO MECÂNICO COM BETONEIRA 600 L. AF_05/2021</t>
  </si>
  <si>
    <t>FABRICAÇÃO, MONTAGEM E DESMONTAGEM DE FÔRMA PARA VIGA BALDRAME, EM MADEIRA SERRADA, E=25 MM, 4 UTILIZAÇÕES. AF_01/2024</t>
  </si>
  <si>
    <t>PREPARO DE FUNDO DE VALA COM LARGURA MENOR QUE 1,5 M (ACERTO DO SOLO NATURAL). AF_08/2020</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</si>
  <si>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</si>
  <si>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</si>
  <si>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</si>
  <si>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</si>
  <si>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</si>
  <si>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PREPARO DE FUNDO DE VALA COM LARGURA MENOR QUE 1,5 M, COM CAMADA DE AREIA, LANÇAMENTO MECANIZADO. AF_08/2020</t>
  </si>
  <si>
    <t>PEÇA RETANGULAR PRÉ-MOLDADA, VOLUME DE CONCRETO DE 10 A 30 LITROS, TAXA DE AÇO APROXIMADA DE 30KG/M³. AF_03/2024</t>
  </si>
  <si>
    <t>PEÇA RETANGULAR PRÉ-MOLDADA, VOLUME DE CONCRETO ACIMA DE 100 LITROS, TAXA DE AÇO APROXIMADA DE 30KG/M³. AF_03/2024</t>
  </si>
  <si>
    <t>PREPARO DE FUNDO DE VALA COM LARGURA MAIOR OU IGUAL A 1,5 M E MENOR QUE 2,5 M, COM CAMADA DE AREIA, LANÇAMENTO MECANIZADO. AF_08/2020</t>
  </si>
  <si>
    <t>MEIO-FIO OU GUIA DE CONCRETO PRE-MOLDADO, TIPO CHAPEU PARA BOCA DE LOBO,  DIMENSOES *1,20* X 0,15 X 0,30 M</t>
  </si>
  <si>
    <t>PEÇA RETANGULAR PRÉ-MOLDADA, VOLUME DE CONCRETO DE 30 A 100 LITROS, TAXA DE AÇO APROXIMADA DE 30KG/M³. AF_03/2024</t>
  </si>
  <si>
    <t>PEÇA RETANGULAR PRÉ-MOLDADA, VOLUME DE CONCRETO DE 30 A 70 LITROS, TAXA DE AÇO APROXIMADA DE 70KG/M³. AF_03/2024</t>
  </si>
  <si>
    <t>PREPARO DE FUNDO DE VALA COM LARGURA MAIOR OU IGUAL A 1,5 M E MENOR QUE 2,5 M (ACERTO DO SOLO NATURAL). AF_08/2020</t>
  </si>
  <si>
    <t>CANALETA DE CONCRETO 19 X 19 X 19 CM (CLASSE C - NBR 6136)</t>
  </si>
  <si>
    <t>BLOCO DE CONCRETO ESTRUTURAL 19 X 19 X 39 CM, FBK 4,5 MPA (NBR 6136)</t>
  </si>
  <si>
    <t>GRAUTEAMENTO VERTICAL EM ALVENARIA ESTRUTURAL. AF_09/2021</t>
  </si>
  <si>
    <t>ARMAÇÃO VERTICAL DE ALVENARIA ESTRUTURAL; DIÂMETRO DE 10,0 MM. AF_09/2021</t>
  </si>
  <si>
    <t>ANEL EM CONCRETO ARMADO, LISO, PARA POCOS DE INSPECAO, SEM FUNDO, DIAMETRO INTERNO DE 0,60 M E ALTURA DE 0,20 M</t>
  </si>
  <si>
    <t>ANEL EM CONCRETO ARMADO, LISO, PARA POCOS DE INSPECAO, COM FUNDO, DIAMETRO INTERNO DE 0,60 M E ALTURA DE 0,50 M</t>
  </si>
  <si>
    <t>PEÇA CIRCULAR PRÉ-MOLDADA, VOLUME DE CONCRETO DE 10 A 30 LITROS, TAXA DE FIBRA DE POLIPROPILENO APROXIMADA DE 6 KG/M³. AF_03/2024_PS</t>
  </si>
  <si>
    <t>ARGAMASSA TRAÇO 1:3 (EM VOLUME DE CIMENTO E AREIA MÉDIA ÚMIDA) COM ADIÇÃO DE IMPERMEABILIZANTE, PREPARO MECÂNICO COM BETONEIRA 400 L. AF_08/2019</t>
  </si>
  <si>
    <t>PREPARO DE FUNDO DE VALA COM LARGURA MENOR QUE 1,5 M, COM CAMADA DE BRITA, LANÇAMENTO MECANIZADO. AF_08/2020</t>
  </si>
  <si>
    <t>ANEL EM CONCRETO ARMADO, LISO, PARA POCOS DE INSPECAO, SEM FUNDO, DIAMETRO INTERNO DE 0,60 M E ALTURA DE 0,50 M</t>
  </si>
  <si>
    <t>ARMAÇÃO DE LAJE DE ESTRUTURA CONVENCIONAL DE CONCRETO ARMADO UTILIZANDO AÇO CA-60 DE 4,2 MM - MONTAGEM. AF_06/2022</t>
  </si>
  <si>
    <t>ANEL EM CONCRETO ARMADO, LISO, PARA POCOS DE VISITAS, POCOS DE INSPECAO, FOSSAS SEPTICAS E SUMIDOUROS, SEM FUNDO, DIAMETRO INTERNO DE 0,80 M E ALTURA DE 0,50 M</t>
  </si>
  <si>
    <t>ANEL EM CONCRETO ARMADO, LISO, PARA POCOS DE VISITAS, POCOS DE INSPECAO, FOSSAS SEPTICAS E SUMIDOUROS, COM FUNDO, DIAMETRO INTERNO DE 0,80 M E ALTURA DE 0,50 M</t>
  </si>
  <si>
    <t>PEÇA CIRCULAR PRÉ-MOLDADA, VOLUME DE CONCRETO DE 30 A 100 LITROS, TAXA DE AÇO APROXIMADA DE 30KG/M³. AF_03/2024</t>
  </si>
  <si>
    <t>PEÇA CIRCULAR PRÉ-MOLDADA, VOLUME DE CONCRETO ACIMA DE 100 LITROS, TAXA DE AÇO APROXIMADA DE 30KG/M³. AF_03/2024</t>
  </si>
  <si>
    <t>ANEL EM CONCRETO ARMADO, LISO, PARA POCOS DE VISITAS, POCOS DE INSPECAO, FOSSAS SEPTICAS E SUMIDOUROS, SEM FUNDO, DIAMETRO INTERNO DE 1,00 M E ALTURA DE 0,50 M</t>
  </si>
  <si>
    <t>ANEL EM CONCRETO ARMADO, LISO, PARA POCOS DE VISITA, POCOS DE INSPECAO, FOSSAS SEPTICAS E SUMIDOUROS, SEM FUNDO, DIAMETRO INTERNO DE 1,20 M E ALTURA DE 0,50 M</t>
  </si>
  <si>
    <t>ANEL EM CONCRETO ARMADO, LISO, PARA, POCOS DE VISITA, POCOS DE INSPECAO, FOSSAS SEPTICAS E SUMIDOUROS, SEM FUNDO, DIAMETRO INTERNO DE 1,50 M E ALTURA DE 0,50 M</t>
  </si>
  <si>
    <t>PREPARO DE FUNDO DE VALA COM LARGURA MAIOR OU IGUAL A 1,5 M E MENOR QUE 2,5 M, COM CAMADA DE BRITA, LANÇAMENTO MECANIZADO. AF_08/2020</t>
  </si>
  <si>
    <t>ANEL EM CONCRETO ARMADO, LISO, PARA POCOS DE VISITAS, POCOS DE INSPECAO, FOSSAS SEPTICAS E SUMIDOUROS, COM FUNDO, DIAMETRO INTERNO DE 1,00 M E ALTURA DE 0,50 M</t>
  </si>
  <si>
    <t>PEÇA RETANGULAR PRÉ-MOLDADA, VOLUME DE CONCRETO DE ATÉ 10 LITROS, TAXA DE AÇO APROXIMADA DE 30KG/M³. AF_03/2024</t>
  </si>
  <si>
    <t>BLOCO DE VEDACAO DE CONCRETO, 9 X 19 X 39 CM (CLASSE C - NBR 6136)</t>
  </si>
  <si>
    <t>CAIXA DE CONCRETO ARMADO PRE-MOLDADO, COM FUNDO E TAMPA, DIMENSOES DE 0,60 X 0,60 X 0,50 M</t>
  </si>
  <si>
    <t>ANEL EM CONCRETO ARMADO, LISO, PARA POCOS DE VISITA, POCOS DE INSPECAO, FOSSAS SEPTICAS E SUMIDOUROS, COM FUNDO, DIAMETRO INTERNO DE 1,20 M E ALTURA DE 0,75 M</t>
  </si>
  <si>
    <t>ANEL DE CONCRETO ARMADO COM FUNDO, PARA FOSSA E POCO 1,50 X *0,50* M</t>
  </si>
  <si>
    <t>AJUDANTE ESPECIALIZADO COM ENCARGOS COMPLEMENTARES</t>
  </si>
  <si>
    <t>ARGAMASSA TRAÇO 1:4 (EM VOLUME DE CIMENTO E AREIA MÉDIA ÚMIDA), PREPARO MANUAL. AF_08/2019</t>
  </si>
  <si>
    <t>MÁQUINA EXTRUSORA DE CONCRETO PARA GUIAS E SARJETAS, MOTOR A DIESEL, POTÊNCIA 14 CV - CHP DIURNO. AF_12/2015</t>
  </si>
  <si>
    <t>MÁQUINA EXTRUSORA DE CONCRETO PARA GUIAS E SARJETAS, MOTOR A DIESEL, POTÊNCIA 14 CV - CHI DIURNO. AF_12/2015</t>
  </si>
  <si>
    <t>MEIO-FIO OU GUIA DE CONCRETO, PRE-MOLDADO, COMP 1 M, *30 X 12/15* CM (H X L1/L2)</t>
  </si>
  <si>
    <t>MEIO-FIO OU GUIA DE CONCRETO PRE-MOLDADO, COMP 1 M, *20 X 12/15* CM (H X L1/L2)</t>
  </si>
  <si>
    <t>MEIO-FIO OU GUIA DE CONCRETO PRE-MOLDADO, COMP 80 CM, *25 X 08/08* CM (H X L1/L2)</t>
  </si>
  <si>
    <t>MEIO-FIO OU GUIA DE CONCRETO PRE-MOLDADO, COMP *39* CM, *19 X 6,5/6,5* CM (H X L1/L2)</t>
  </si>
  <si>
    <t>CONCRETO FCK = 15MPA, TRAÇO 1:3,4:3,5 (EM MASSA SECA DE CIMENTO/ AREIA MÉDIA/ BRITA 1) - PREPARO MECÂNICO COM BETONEIRA 600 L. AF_05/2021</t>
  </si>
  <si>
    <t>PÁ CARREGADEIRA SOBRE RODAS, POTÊNCIA LÍQUIDA 128 HP, CAPACIDADE DA CAÇAMBA 1,7 A 2,8 M3, PESO OPERACIONAL 11632 KG - CHP DIURNO. AF_06/2014</t>
  </si>
  <si>
    <t>PÁ CARREGADEIRA SOBRE RODAS, POTÊNCIA LÍQUIDA 128 HP, CAPACIDADE DA CAÇAMBA 1,7 A 2,8 M3, PESO OPERACIONAL 11632 KG - CHI DIURNO. AF_06/2014</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</si>
  <si>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</si>
  <si>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</si>
  <si>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PÁ CARREGADEIRA SOBRE RODAS, POTÊNCIA 197 HP, CAPACIDADE DA CAÇAMBA 2,5 A 3,5 M3, PESO OPERACIONAL 18338 KG - CHP DIURNO. AF_06/2014</t>
  </si>
  <si>
    <t>PÁ CARREGADEIRA SOBRE RODAS, POTÊNCIA 197 HP, CAPACIDADE DA CAÇAMBA 2,5 A 3,5 M3, PESO OPERACIONAL 18338 KG - CHI DIURNO. AF_06/2014</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</si>
  <si>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</si>
  <si>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</si>
  <si>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MANTA GEOTEXTIL TECIDO DE LAMINETES DE POLIPROPILENO, RESISTENCIA A TRACAO = *25* KN/M</t>
  </si>
  <si>
    <t>CHAPA/PAINEL DE MADEIRA COMPENSADA RESINADA (MADEIRITE RESINADO ROSA) PARA FORMA DE CONCRETO, DE 2200 X 1100 MM, E = 17 MM</t>
  </si>
  <si>
    <t>PREGO DE ACO POLIDO COM CABECA DUPLA 17 X 27 (2 1/2 X 11)</t>
  </si>
  <si>
    <t>AJUDANTE DE ARMADOR COM ENCARGOS COMPLEMENTARES</t>
  </si>
  <si>
    <t>ESPACADOR / DISTANCIADOR TIPO PINO EM PLASTICO, PARA VERGALHAO ATE 10 MM, PARA APOIO DE ARMADURA</t>
  </si>
  <si>
    <t>CONCRETO USINADO BOMBEAVEL, CLASSE DE RESISTENCIA C20, BRITA 0 E 1, SLUMP = 100 +/- 20 MM, COM BOMBEAMENTO (DISPONIBILIZACAO DE BOMBA), SEM O LANCAMENTO (NBR 8953)</t>
  </si>
  <si>
    <t>LASTRO DE CONCRETO MAGRO, APLICADO EM PISOS, LAJES SOBRE SOLO OU RADIERS. AF_01/2024</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</si>
  <si>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</si>
  <si>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</si>
  <si>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</si>
  <si>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</si>
  <si>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</si>
  <si>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SOLEIRA UTILIZANDO AÇO CA-50 DE 6,3 MM - MONTAGEM. AF_07/2021</t>
  </si>
  <si>
    <t>CONCRETAGEM DE BOCA PARA BUEIRO, FCK = 20 MPA, COM USO DE BOMBA - LANÇAMENTO, ADENSAMENTO E ACABAMENTO. AF_07/2021</t>
  </si>
  <si>
    <t>ARMAÇÃO DE MURO ALA E MURO TESTA UTILIZANDO AÇO CA-50 DE 16 MM - MONTAGEM. AF_07/2021</t>
  </si>
  <si>
    <t>ARMAÇÃO DE MURO ALA E MURO TESTA UTILIZANDO AÇO CA-50 DE 20 MM - MONTAGEM. AF_07/2021</t>
  </si>
  <si>
    <t>ARMAÇÃO DE SOLEIRA UTILIZANDO AÇO CA-50 DE 8 MM - MONTAGEM. AF_07/2021</t>
  </si>
  <si>
    <t>MURO DE GABIÃO, ENCHIMENTO COM PEDRA DE MÃO TIPO RACHÃO, DE GRAVIDADE, COM GAIOLAS DE COMPRIMENTO IGUAL A 2 M, PARA MUROS COM ALTURA MENOR OU IGUAL A 4 M - FORNECIMENTO E EXECUÇÃO. AF_03/2024</t>
  </si>
  <si>
    <t>PROTEÇÃO SUPERFICIAL DE CANAL EM GABIÃO TIPO COLCHÃO, ALTURA DE 23 CENTÍMETROS, ENCHIMENTO COM PEDRA DE MÃO TIPO RACHÃO - FORNECIMENTO E EXECUÇÃO. AF_03/2024</t>
  </si>
  <si>
    <t>MURO DE GABIÃO, ENCHIMENTO COM PEDRA DE MÃO TIPO RACHÃO, DE GRAVIDADE, COM GAIOLAS DE COMPRIMENTO IGUAL A 5 M, PARA MUROS COM ALTURA MENOR OU IGUAL A 4 M - FORNECIMENTO E EXECUÇÃO. AF_03/2024</t>
  </si>
  <si>
    <t>TABUA NAO APARELHADA *2,5 X 30* CM, EM MACARANDUBA/MASSARANDUBA, ANGELIM OU EQUIVALENTE DA REGIAO - BRUTA</t>
  </si>
  <si>
    <t>MOURAO ROLICO DE MADEIRA TRATADA, D = 8 A 11 CM, H = 2,20 M, EM EUCALIPTO OU EQUIVALENTE DA REGIAO (PARA CERCA)</t>
  </si>
  <si>
    <t>PERFIL "U" SIMPLES, EM CHAPA DOBRADA DE ACO LAMINADO, E = 3 MM, H = 200 MM, L = 50 MM (6,83 KG/M)</t>
  </si>
  <si>
    <t>ESPUMA EXPANSIVA DE POLIURETANO, APLICACAO MANUAL - 500 ML</t>
  </si>
  <si>
    <t>KIT PORTA PRONTA DE MADEIRA, FOLHA MEDIA (NBR 15930) DE 600 X 2100 MM OU 700 X 2100 MM, DE 35 MM A 40 MM DE ESPESSURA, NUCLEO SEMI-SOLIDO (SARRAFEADO), ESTRUTURA USINADA PARA FECHADURA, CAPA LISA EM HDF, ACABAMENTO MELAMINICO BRANCO (INCLUI MARCO, ALIZARES E DOBRADICAS)</t>
  </si>
  <si>
    <t>CARPINTEIRO DE ESQUADRIA COM ENCARGOS COMPLEMENTARES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</si>
  <si>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</si>
  <si>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</si>
  <si>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900 X 2100 MM, DE 40 MM A 45 MM DE ESPESSURA, NUCLEO SOLIDO, CAPA LISA EM HDF, ACABAMENTO MELAMINICO BRANCO (INCLUI MARCO, ALIZARES, DOBRADICAS E FECHADURA EXTERNA)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</si>
  <si>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</si>
  <si>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</si>
  <si>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900 X 2100 MM, DE 35 MM A 40 MM DE ESPESSURA, COM MARCO EM ACO, NUCLEO COLMEIA, CAPA LISA EM HDF, ACABAMENTO MELAMINICO BRANCO (INCLUI MARCO, ALIZARES, DOBRADICAS E FECHADURA)</t>
  </si>
  <si>
    <t>BATENTE / PORTAL / ADUELA / MARCO EM MADEIRA MACICA COM REBAIXO, E = *3* CM, L = *14* CM, PARA PORTAS DE GIRO DE *60 CM A 120* CM X *210* CM, CEDRINHO / ANGELIM COMERCIAL / TAURI / CURUPIXA / PEROBA / CUMARU OU EQUIVALENTE DA REGIAO (NAO INCLUI ALIZARES)</t>
  </si>
  <si>
    <t>JG</t>
  </si>
  <si>
    <t>PREGO DE ACO POLIDO COM CABECA 12 X 12</t>
  </si>
  <si>
    <t>TINTA ASFALTICA IMPERMEABILIZANTE DISPERSA EM AGUA, PARA MATERIAIS CIMENTICIOS</t>
  </si>
  <si>
    <t>BATENTE PARA PORTA DE MADEIRA, PADRÃO MÉDIO - FORNECIMENTO E MONTAGEM. AF_12/2019</t>
  </si>
  <si>
    <t>DOBRADICA EM ACO/FERRO, 3 1/2" X 3", E= 1,9 A 2 MM, COM ANEL, CROMADO OU ZINCADO, TAMPA BOLA, COM PARAFUSOS</t>
  </si>
  <si>
    <t>PORTA DE MADEIRA, FOLHA MEDIA (NBR 15930) DE 600 X 2100 MM, DE 35 MM A 40 MM DE ESPESSURA, NUCLEO SEMI-SOLIDO (SARRAFEADO), CAPA LISA EM HDF, ACABAMENTO EM PRIMER PARA PINTURA</t>
  </si>
  <si>
    <t>PARAFUSO ROSCA SOBERBA ZINCADO CABECA CHATA FENDA SIMPLES 3,5 X 25 MM (1 ")</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</si>
  <si>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</si>
  <si>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</si>
  <si>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</si>
  <si>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</si>
  <si>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PRIMER PARA PINTURA</t>
  </si>
  <si>
    <t>FECHADURA ESPELHO PARA PORTA EXTERNA, EM ACO INOX (MAQUINA, TESTA E CONTRA-TESTA) E EM ZAMAC (MACANETA, LINGUETA E TRINCOS) COM ACABAMENTO CROMADO, MAQUINA DE 55 MM, INCLUINDO CHAVE TIPO CILINDRO</t>
  </si>
  <si>
    <t>FECHADURA ROSETA REDONDA PARA PORTA DE BANHEIRO, EM ACO INOX (MAQUINA, TESTA E CONTRA-TESTA) E EM ZAMAC (MACANETA, LINGUETA E TRINCOS) COM ACABAMENTO CROMADO, MAQUINA DE 55 MM, INCLUINDO CHAVE TIPO TRANQUETA</t>
  </si>
  <si>
    <t>BATENTE PARA PORTA DE MADEIRA, FIXAÇÃO COM ARGAMASSA, PADRÃO MÉDIO - FORNECIMENTO E INSTALAÇÃO. AF_12/2019</t>
  </si>
  <si>
    <t>PORTA DE MADEIRA PARA PINTURA, SEMI-OCA (LEVE OU MÉDIA), 60X210CM, ESPESSURA DE 3,5CM, INCLUSO DOBRADIÇAS - FORNECIMENTO E INSTALAÇÃO. AF_12/2019</t>
  </si>
  <si>
    <t>FECHADURA DE EMBUTIR PARA PORTA DE BANHEIRO, COMPLETA, ACABAMENTO PADRÃO MÉDIO, INCLUSO EXECUÇÃO DE FURO - FORNECIMENTO E INSTALAÇÃO. AF_12/2019</t>
  </si>
  <si>
    <t>ALIZAR DE 5X1,5CM PARA PORTA FIXADO COM PREGOS, PADRÃO MÉDIO - FORNECIMENTO E INSTALAÇÃO. AF_12/2019</t>
  </si>
  <si>
    <t>PORTA DE MADEIRA PARA PINTURA, SEMI-OCA (LEVE OU MÉDIA), 70X210CM, ESPESSURA DE 3,5CM, INCLUSO DOBRADIÇAS - FORNECIMENTO E INSTALAÇÃO. AF_12/2019</t>
  </si>
  <si>
    <t>FECHADURA DE EMBUTIR PARA PORTAS INTERNAS, COMPLETA, ACABAMENTO PADRÃO MÉDIO, COM EXECUÇÃO DE FURO - FORNECIMENTO E INSTALAÇÃO. AF_12/2019</t>
  </si>
  <si>
    <t>PORTA DE MADEIRA PARA PINTURA, SEMI-OCA (LEVE OU MÉDIA), 80X210CM, ESPESSURA DE 3,5CM, INCLUSO DOBRADIÇAS - FORNECIMENTO E INSTALAÇÃO. AF_12/2019</t>
  </si>
  <si>
    <t>FECHADURA DE EMBUTIR COM CILINDRO, EXTERNA, COMPLETA, ACABAMENTO PADRÃO MÉDIO, INCLUSO EXECUÇÃO DE FURO - FORNECIMENTO E INSTALAÇÃO. AF_12/2019</t>
  </si>
  <si>
    <t>PORTA DE MADEIRA PARA PINTURA, SEMI-OCA (LEVE OU MÉDIA), 90X210CM, ESPESSURA DE 3,5CM, INCLUSO DOBRADIÇAS - FORNECIMENTO E INSTALAÇÃO. AF_12/2019</t>
  </si>
  <si>
    <t>PORTA DE MADEIRA PARA PINTURA, SEMI-OCA (PESADA OU SUPERPESADA), 80X210CM, ESPESSURA DE 3,5CM, INCLUSO DOBRADIÇAS - FORNECIMENTO E INSTALAÇÃO. AF_12/2019</t>
  </si>
  <si>
    <t>PORTA DE MADEIRA, MACIÇA (PESADA OU SUPERPESADA), 90X210CM, ESPESSURA DE 3,5CM, INCLUSO DOBRADIÇAS - FORNECIMENTO E INSTALAÇÃO. AF_12/2019</t>
  </si>
  <si>
    <t>PORTA DE MADEIRA, FOLHA MEDIA (NBR 15930) DE 600 X 2100 MM, DE 35 MM A 40 MM DE ESPESSURA, NUCLEO SEMI-SOLIDO (SARRAFEADO), CAPA LISA EM HDF, ACABAMENTO LAMINADO NATURAL PARA VERNIZ</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</si>
  <si>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</si>
  <si>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</si>
  <si>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</si>
  <si>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MADEIRA PARA VERNIZ, SEMI-OCA (LEVE OU MÉDIA), 60X210CM, ESPESSURA DE 3,5CM, INCLUSO DOBRADIÇAS - FORNECIMENTO E INSTALAÇÃO. AF_12/2019</t>
  </si>
  <si>
    <t>PORTA DE MADEIRA PARA VERNIZ, SEMI-OCA (LEVE OU MÉDIA), 70X210CM, ESPESSURA DE 3,5CM, INCLUSO DOBRADIÇAS - FORNECIMENTO E INSTALAÇÃO. AF_12/2019</t>
  </si>
  <si>
    <t>PORTA DE MADEIRA PARA VERNIZ, SEMI-OCA (LEVE OU MÉDIA), 80X210CM, ESPESSURA DE 3,5CM, INCLUSO DOBRADIÇAS - FORNECIMENTO E INSTALAÇÃO. AF_12/2019</t>
  </si>
  <si>
    <t>PORTA DE MADEIRA PARA VERNIZ, SEMI-OCA (LEVE OU MÉDIA), 90X210CM, ESPESSURA DE 3,5CM, INCLUSO DOBRADIÇAS - FORNECIMENTO E INSTALAÇÃO. AF_12/2019</t>
  </si>
  <si>
    <t>BATENTE / PORTAL / ADUELA / MARCO EM MADEIRA MACICA COM REBAIXO, E = *3* CM, L = *14* CM, PARA PORTAS DE GIRO DE *60 CM A 120* CM X *210* CM, PINUS / EUCALIPTO / VIROLA OU EQUIVALENTE DA REGIAO (NAO INCLUI ALIZARES)</t>
  </si>
  <si>
    <t>BATENTE PARA PORTA DE MADEIRA, PADRÃO POPULAR - FORNECIMENTO E MONTAGEM. AF_12/2019</t>
  </si>
  <si>
    <t>PORTA DE MADEIRA, FOLHA MEDIA (NBR 15930) DE 600 X 2100 MM, DE 35 MM A 40 MM DE ESPESSURA, NUCLEO SEMI-SOLIDO (SARRAFEADO), CAPA FRISADA EM HDF, ACABAMENTO MELAMINICO EM PADRAO MADEIRA</t>
  </si>
  <si>
    <t>PORTA DE ABRIR / GIRO, DE MADEIRA FOLHA MEDIA (NBR 15930) DE 700 X 2100 MM, DE 35 MM A 40 MM DE ESPESSURA, NUCLEO SEMI-SOLIDO (SARRAFEADO), CAPA FRISADA EM HDF, ACABAMENTO MELAMINICO EM PADRAO MADEIRA</t>
  </si>
  <si>
    <t>PORTA DE ABRIR / GIRO, DE MADEIRA FOLHA MEDIA (NBR 15930) DE 800 X 2100 MM, DE 35 MM A 40 MM DE ESPESSURA, NUCLEO SEMI-SOLIDO (SARRAFEADO), CAPA FRISADA EM HDF, ACABAMENTO MELAMINICO EM PADRAO MADEIRA</t>
  </si>
  <si>
    <t>PORTA DE MADEIRA-DE-LEI TIPO VENEZIANA (ANGELIM OU EQUIVALENTE REGIONAL), E = *3,5* CM</t>
  </si>
  <si>
    <t>PORTA DE ABRIR / GIRO, EM MADEIRA MACICA (ANGELIM OU EQUIVALENTE REGIONAL), QUALQUER DESENHO (VERTICAL/DIAGONAL/HORIZ.), E = *3,5* CM, DIMENSOES 2,10 X 0,70 (SOMENTE FOLHA DE PORTA, ACABAMENTO NATURAL)</t>
  </si>
  <si>
    <t>FECHADURA ESPELHO PARA PORTA EXTERNA, EM ACO INOX (MAQUINA, TESTA E CONTRA-TESTA) E EM ZAMAC (MACANETA, LINGUETA E TRINCOS) COM ACABAMENTO CROMADO, MAQUINA DE 40 MM,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</si>
  <si>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</si>
  <si>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INTERNA, EM ACO INOX (MAQUINA, TESTA E CONTRA-TESTA) E EM ZAMAC (MACANETA, LINGUETA E TRINCOS) COM ACABAMENTO CROMADO, MAQUINA DE 55 MM, INCLUINDO CHAVE TIPO INTERNA</t>
  </si>
  <si>
    <t>FECHADURA ESPELHO PARA PORTA INTERNA, EM ACO INOX (MAQUINA, TESTA E CONTRA-TESTA) E EM ZAMAC (MACANETA, LINGUETA E TRINCOS) COM ACABAMENTO CROMADO, MAQUINA DE 40 MM, INCLUINDO CHAVE TIPO INTERNA</t>
  </si>
  <si>
    <t>BATENTE PARA PORTA DE MADEIRA, FIXAÇÃO COM ARGAMASSA, PADRÃO POPULAR. FORNECIMENTO E INSTALAÇÃO. AF_12/2019</t>
  </si>
  <si>
    <t>FECHADURA DE EMBUTIR PARA PORTA DE BANHEIRO, COMPLETA, ACABAMENTO PADRÃO POPULAR, INCLUSO EXECUÇÃO DE FURO - FORNECIMENTO E INSTALAÇÃO. AF_12/2019</t>
  </si>
  <si>
    <t>ALIZAR DE 5X1,5CM PARA PORTA FIXADO COM PREGOS, PADRÃO POPULAR - FORNECIMENTO E INSTALAÇÃO. AF_12/2019</t>
  </si>
  <si>
    <t>FECHADURA DE EMBUTIR PARA PORTAS INTERNAS, COMPLETA, ACABAMENTO PADRÃO POPULAR, COM EXECUÇÃO DE FURO - FORNECIMENTO E INSTALAÇÃO. AF_12/2019</t>
  </si>
  <si>
    <t>FECHADURA DE EMBUTIR COM CILINDRO, EXTERNA, COMPLETA, ACABAMENTO PADRÃO POPULAR, INCLUSO EXECUÇÃO DE FURO - FORNECIMENTO E INSTALAÇÃO. AF_12/2019</t>
  </si>
  <si>
    <t>PORTA DE MADEIRA FRISADA, SEMI-OCA (LEVE OU MÉDIA), 60X210CM, ESPESSURA DE 3CM, INCLUSO DOBRADIÇAS - FORNECIMENTO E INSTALAÇÃO. AF_12/2019</t>
  </si>
  <si>
    <t>PORTA DE MADEIRA FRISADA, SEMI-OCA (LEVE OU MÉDIA), 70X210CM, ESPESSURA DE 3CM, INCLUSO DOBRADIÇAS - FORNECIMENTO E INSTALAÇÃO. AF_12/2019</t>
  </si>
  <si>
    <t>PORTA DE MADEIRA FRISADA, SEMI-OCA (LEVE OU MÉDIA), 80X210CM, ESPESSURA DE 3,5CM, INCLUSO DOBRADIÇAS - FORNECIMENTO E INSTALAÇÃO. AF_12/2019</t>
  </si>
  <si>
    <t>PORTA DE MADEIRA TIPO VENEZIANA, 80X210CM, ESPESSURA DE 3CM, INCLUSO DOBRADIÇAS - FORNECIMENTO E INSTALAÇÃO. AF_12/2019</t>
  </si>
  <si>
    <t>PORTA DE MADEIRA, TIPO MEXICANA, MACIÇA (PESADA OU SUPERPESADA), 80X210CM, ESPESSURA DE 3,5CM, INCLUSO DOBRADIÇAS - FORNECIMENTO E INSTALAÇÃO. AF_12/2019</t>
  </si>
  <si>
    <t>GUARNICAO / ALIZAR / VISTA LISA EM MADEIRA MACICA, PARA PORTA, E = *1* CM, L = *5* CM, CEDRINHO / ANGELIM COMERCIAL / TAURI/ CURUPIXA / PEROBA / CUMARU OU EQUIVALENTE DA REGIAO</t>
  </si>
  <si>
    <t>PREGO DE ACO POLIDO SEM CABECA 15 X 15 (1 1/4 X 13)</t>
  </si>
  <si>
    <t>GUARNICAO / ALIZAR / VISTA LISA EM MADEIRA MACICA, PARA PORTA, E = *1* CM, L = *5* CM, PINUS /EUCALIPTO / VIROLA OU EQUIVALENTE DA REGIAO</t>
  </si>
  <si>
    <t>KIT PORTA PRONTA DE MADEIRA, FOLHA MEDIA (NBR 15930) DE 900 X 2100 MM, DE 35 MM A 40 MM DE ESPESSURA, NUCLEO SEMI-SOLIDO (SARRAFEADO), ESTRUTURA USINADA PARA FECHADURA, CAPA LISA EM HDF, ACABAMENTO MELAMINICO BRANCO (INCLUI MARCO, ALIZARES E DOBRADICAS)</t>
  </si>
  <si>
    <t>DOBRADICA EM ACO/FERRO, 3" X 2 1/2", E= 1,2 A 1,8 MM, SEM ANEL, CROMADO OU ZINCADO, TAMPA CHATA, COM PARAFUSOS</t>
  </si>
  <si>
    <t>ARGAMASSA TRAÇO 1:0,5:4,5 (EM VOLUME DE CIMENTO, CAL E AREIA MÉDIA ÚMIDA) PARA ASSENTAMENTO DE ALVENARIA, PREPARO MANUAL. AF_08/2019</t>
  </si>
  <si>
    <t>JANELA EM MADEIRA CEDRINHO/ ANGELIM COMERCIAL/ CURUPIXA/ CUMARU OU EQUIVALENTE DA REGIAO, CAIXA DO BATENTE/MARCO *10* CM, 2 FOLHAS DE ABRIR TIPO VENEZIANA E 2 FOLHAS GUILHOTINA PARA VIDRO, COM GUARNICAO/ALIZAR, COM FERRAGENS (SEM VIDRO E SEM ACABAMENTO)</t>
  </si>
  <si>
    <t>SILICONE ACETICO USO GERAL INCOLOR 280 G</t>
  </si>
  <si>
    <t>JANELA DE ABRIR EM MADEIRA PINUS/EUCALIPTO/TAUARI/VIROLA OU EQUIVALENTE DA REGIAO, CAIXA DO BATENTE/MARCO *10* CM, 2 FOLHAS DE ABRIR TIPO VENEZIANA E 2 FOLHAS GUILHOTINA PARA VIDRO, COM FERRAGENS (SEM VIDRO, SEM GUARNICAO/ALIZAR E SEM ACABAMENTO)</t>
  </si>
  <si>
    <t>JANELA DE ABRIR EM MADEIRA IMBUIA/CEDRO ARANA/CEDRO ROSA OU EQUIVALENTE DA REGIAO, CAIXA DO BATENTE/MARCO *10* CM, 2 FOLHAS DE ABRIR TIPO VENEZIANA E 2 FOLHAS DE ABRIR PARA VIDRO, COM GUARNICAO/ALIZAR, COM FERRAGENS, (SEM VIDRO E SEM ACABAMENTO)</t>
  </si>
  <si>
    <t>JANELA MAXIM-AR EM MADEIRA CEDRINHO/ ANGELIM COMERCIAL/ CURUPIXA/ CUMARU OU EQUIVALENTE DA REGIAO, CAIXA DO BATENTE/MARCO *10* CM, 1 FOLHA PARA VIDRO, COM GUARNICAO/ALIZAR, COM FERRAGENS, (SEM VIDRO E SEM ACABAMENTO)</t>
  </si>
  <si>
    <t>JANELA BASCULANTE EM MADEIRA PINUS/ EUCALIPTO/ TAUARI/ VIROLA OU EQUIVALENTE DA REGIAO, CAIXA DO BATENTE/ MARCO *10* CM, *2* FOLHAS BASCULANTES PARA VIDRO, COM FERRAGENS (SEM VIDRO, SEM GUARNICAO/ALIZAR E SEM ACABAMENTO)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</si>
  <si>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</si>
  <si>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</si>
  <si>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</si>
  <si>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PORTA DE ABRIR / GIRO, EM GRADIL FERRO, COM BARRA CHATA 3 CM X 1/4", COM REQUADRO E GUARNICAO - COMPLETO - ACABAMENTO NATURAL</t>
  </si>
  <si>
    <t>JANELA BASCULANTE, ACO, COM BATENTE/REQUADRO, 60 X 60 CM (SEM VIDROS)</t>
  </si>
  <si>
    <t>JANELA DE CORRER, ACO, BATENTE/REQUADRO DE 6 A 14 CM, COM DIVISAO HORIZ, PINT ANTICORROSIVA, SEM VIDRO, BANDEIRA COM BASCULA, 4 FLS, 120 X 150 CM (A X L)</t>
  </si>
  <si>
    <t>BUCHA DE NYLON SEM ABA S6, COM PARAFUSO DE 4,20 X 40 MM EM ACO ZINCADO COM ROSCA SOBERBA, CABECA CHATA E FENDA PHILLIPS</t>
  </si>
  <si>
    <t>JANELA MAXIM-AR, ACO GALVANIZADO PINT. ANTICORROSIVA, COM BATENTE/REQUADRO DE 6 A 14 CM, SEM VIDRO, COM GRADE, 1 FL, 60 X 80 CM (A X L)</t>
  </si>
  <si>
    <t>CHAPA DE ACO GROSSA, ASTM A36, E = 3/8" (9,53 MM) 74,69 KG/M2</t>
  </si>
  <si>
    <t>ELETRODO REVESTIDO AWS - E6013, DIAMETRO IGUAL A 2,50 MM</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</si>
  <si>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</si>
  <si>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</si>
  <si>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</si>
  <si>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</si>
  <si>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AUXILIAR DE SERRALHEIRO COM ENCARGOS COMPLEMENTARES</t>
  </si>
  <si>
    <t>SERRALHEIRO COM ENCARGOS COMPLEMENTARES</t>
  </si>
  <si>
    <t>BARRA DE ACO CHATA, RETANGULAR (QUALQUER BITOLA)</t>
  </si>
  <si>
    <t>TUBO ACO GALVANIZADO COM COSTURA, CLASSE LEVE, DN 50 MM (2"), E = 3,00 MM, *4,40* KG/M (NBR 5580)</t>
  </si>
  <si>
    <t>PARAFUSO DE ACO ZINCADO, SEXTAVADO, COM ROSCA INTEIRA, DIAMETRO 5/16", COMPRIMENTO 3/4", COM PORCA E ARRUELA LISA LEVE</t>
  </si>
  <si>
    <t>PERFIL DE BORRACHA EPDM MACICO *12 X 15* MM PARA ESQUADRIAS</t>
  </si>
  <si>
    <t>PERFIL DE ALUMINIO ANODIZADO</t>
  </si>
  <si>
    <t>VIDRO COMUM LAMINADO LISO INCOLOR DUPLO, ESPESSURA TOTAL 8 MM (CADA CAMADA DE 4 MM) - COLOCADO</t>
  </si>
  <si>
    <t>SUPORTE PARA CALHA DE 150 MM EM ACO GALVANIZADO</t>
  </si>
  <si>
    <t>BARRA DE ACO CHATO, RETANGULAR, 25,4 MM X 4,76 MM (L X E), 0,94 KG/M</t>
  </si>
  <si>
    <t>PORTA CORTA-FOGO SIMPLES PARA SAIDA DE EMERGENCIA, 1 FOLHA DE ABRIR, 5 CM, ACABAMENTO NATURAL / SEM PINTURA, COM FECHADURA TIPO TRINCO, DOBRADICAS E BATENTE, VAO LUZ DE 90 X 210 CM, CLASSE P-90 (NBR 11742)</t>
  </si>
  <si>
    <t>PORTA DE ABRIR EM ALUMINIO COM LAMBRI HORIZONTAL/LAMINADA, ACABAMENTO ANODIZADO NATURAL, SEM GUARNICAO/ALIZAR/VISTA</t>
  </si>
  <si>
    <t>GUARNICAO / MOLDURA / ARREMATE DE ACABAMENTO PARA ESQUADRIA, EM ALUMINIO PERFIL 25, ACABAMENTO ANODIZADO BRANCO OU BRILHANTE, PARA 1 FACE</t>
  </si>
  <si>
    <t>PORTA DE ABRIR, TIPO VENEZIANA, EM ALUMINIO, ACABAMENTO ANODIZADO NATURAL, 90 CM X 210 CM (LARGURA X ALTURA), SEM GUARNICAO/ALIZAR/VISTA</t>
  </si>
  <si>
    <t>PORTA DE ABRIR EM ALUMINIO COM DIVISAO HORIZONTAL PARA VIDROS, ACABAMENTO ANODIZADO NATURAL, VIDROS INCLUSOS, SEM GUARNICAO/ALIZAR/VISTA, 87 CM X 210 CM</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</si>
  <si>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</si>
  <si>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</si>
  <si>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CORRER EM ALUMINIO, DUAS FOLHAS MOVEIS COM VIDRO, FECHADURA E PUXADOR EMBUTIDO, ACABAMENTO ANODIZADO NATURAL, SEM GUARNICAO/ALIZAR/VISTA</t>
  </si>
  <si>
    <t>MOLA HIDRAULICA DE PISO, PARA PORTAS DE ATE 1100 MM E PESO DE ATE 120 KG, COM CORPO EM ACO INOX</t>
  </si>
  <si>
    <t>VIDRACEIRO COM ENCARGOS COMPLEMENTARES</t>
  </si>
  <si>
    <t>CONJ. DE FERRAGENS PARA PORTA DE VIDRO TEMPERADO, EM ZAMAC CROMADO, CONTEMPLANDO DOBRADICA INF., DOBRADICA SUP., PIVO PARA DOBRADICA INF., PIVO PARA DOBRADICA SUP., FECHADURA CENTRAL EM ZAMC. CROMADO, CONTRA FECHADURA DE PRESSAO</t>
  </si>
  <si>
    <t>PUXADOR TIPO ALCA, EM ZAMAC CROMADO, COM ROSETAS, COMPRIMENTO DE APROX *100* MM, PARA PORTAS E JANELAS DE MADEIRA, INCLUINDO PARAFUSOS</t>
  </si>
  <si>
    <t>PORTA CADEADO EM ACO GALVANIZADO, COMPRIMENTO DE 3 1/2"</t>
  </si>
  <si>
    <t>CADEADO SIMPLES, CORPO EM LATAO MACICO, COM LARGURA DE 50 MM E ALTURA DE APROX 40 MM, HASTE CEMENTADA EM ACO TEMPERADO COM DIAMETRO DE APROX 8,0 MM, INCLUINDO 2 CHAVES</t>
  </si>
  <si>
    <t>TARJETA LIVRE / OCUPADO PARA PORTA DE BANHEIRO, CORPO EM ZAMAC E ESPELHO EM LATAO</t>
  </si>
  <si>
    <t>CREMONA RETANGULAR INJETADA LISA, COM CASTANHA / ALCA, EM LATAO, COM ACABAMENTO CROMADO, DE SOBREPOR / EMBUTIR</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</si>
  <si>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</si>
  <si>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</si>
  <si>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DOBRADICA EM ACO/FERRO, 3" X 2 1/2", E= 1,9 A 2 MM, SEM ANEL, CROMADO OU ZINCADO, TAMPA BOLA, COM PARAFUSOS</t>
  </si>
  <si>
    <t>DOBRADICA TIPO VAI-E-VEM EM ACO/FERRO, TAMANHO 3", GALVANIZADO, COM PARAFUSOS</t>
  </si>
  <si>
    <t>VIDRO LISO INCOLOR 2 A 3 MM - SEM COLOCACAO</t>
  </si>
  <si>
    <t>VIDRO LISO INCOLOR 4MM - SEM COLOCACAO</t>
  </si>
  <si>
    <t>VIDRO LISO FUME E = 4MM - SEM COLOCACAO</t>
  </si>
  <si>
    <t>VIDRO LISO INCOLOR 5MM - SEM COLOCACAO</t>
  </si>
  <si>
    <t>VIDRO LISO FUME, E = 5 MM - SEM COLOCACAO</t>
  </si>
  <si>
    <t>VIDRO LISO INCOLOR 6 MM - SEM COLOCACAO</t>
  </si>
  <si>
    <t>VIDRO LISO FUME E = 6MM - SEM COLOCACAO</t>
  </si>
  <si>
    <t>VIDRO LISO INCOLOR 8MM  -  SEM COLOCACAO</t>
  </si>
  <si>
    <t>VIDRO LISO INCOLOR 10 MM - SEM COLOCACAO</t>
  </si>
  <si>
    <t>VIDRO MARTELADO OU CANELADO, 4 MM - SEM COLOCACAO</t>
  </si>
  <si>
    <t>FITA DE PAPEL REFORCADA COM LAMINA DE METAL PARA REFORCO DE CANTOS DE CHAPA DE GESSO PARA DRYWALL</t>
  </si>
  <si>
    <t>VIDRO PLANO ARAMADO E = 6 MM - SEM COLOCACAO</t>
  </si>
  <si>
    <t>VIDRO PLANO ARAMADO E = 7MM - SEM COLOCACAO</t>
  </si>
  <si>
    <t>VIDRO COMUM LAMINADO, LISO, INCOLOR, TRIPLO, ESPESSURA TOTAL 12 MM (CADA CAMADA E= 4 MM) - COLOCADO</t>
  </si>
  <si>
    <t>VIDRO COMUM LAMINADO, LISO, INCOLOR, TRIPLO, ESPESSURA TOTAL 15 MM (CADA CAMADA E = 5 MM) - COLOCADO</t>
  </si>
  <si>
    <t>VIDRO TEMPERADO INCOLOR E = 6 MM, SEM COLOCACAO</t>
  </si>
  <si>
    <t>VIDRO TEMPERADO INCOLOR E = 8 MM, SEM COLOCACAO</t>
  </si>
  <si>
    <t>VIDRO TEMPERADO INCOLOR E = 10 MM, SEM COLOCACAO</t>
  </si>
  <si>
    <t>VIDRO TEMPERADO INCOLOR PARA PORTA DE ABRIR, E = 10 MM (SEM FERRAGENS E SEM COLOCACAO)</t>
  </si>
  <si>
    <t>PARAFUSO DE ACO ZINCADO COM ROSCA SOBERBA, CABECA CHATA E FENDA SIMPLES, DIAMETRO 4,2 MM, COMPRIMENTO * 32 * MM</t>
  </si>
  <si>
    <t>JANELA MAXIM-AR,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</si>
  <si>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</si>
  <si>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JANELA VENEZIANA DE CORRER, EM ALUMINIO PERFIL 25, 100 X 120 CM (A X L), 3 FLS (2 VENEZIANAS E 1 VIDRO), SEM BANDEIRA, ACABAMENTO BRANCO OU BRILHANTE, BATENTE DE 8 A 9 CM, COM VIDRO 4 MM, SEM GUARNICAO/ALIZAR</t>
  </si>
  <si>
    <t>JANELA DE CORRER, EM ALUMINIO PERFIL 25, 120 X 150 CM (A X L), 4 FLS, BANDEIRA COM BASCULA, ACABAMENTO BRANCO OU BRILHANTE, BATENTE/REQUADRO DE 6 A 14 CM, COM VIDRO 4 MM, SEM GUARNICAO/ALIZAR</t>
  </si>
  <si>
    <t>CONTRAMARCO DE ALUMINIO (PERFIL 25) PARA ESQUADRIAS, TIPO CONVENCIONAL / CADEIRINHA, 60 MM (CM-060), INCLUSO CONEXOES, GRAPAS E TRAVAMENTOS</t>
  </si>
  <si>
    <t>JANELA FIXA, EM ALUMINIO PERFIL 20, 60 X 80 CM (A X L), BATENTE/REQUADRO DE 3 A 14 CM, COM VIDRO 4 MM, SEM GUARNICAO/ALIZAR, ACABAMENTO ALUM BRANCO OU BRILHANTE</t>
  </si>
  <si>
    <t>POCEIRO COM ENCARGOS COMPLEMENTARES</t>
  </si>
  <si>
    <t>CONCRETO FCK = 25MPA, TRAÇO 1:2,3:2,7 (EM MASSA SECA DE CIMENTO/ AREIA MÉDIA/ BRITA 1) - PREPARO MECÂNICO COM BETONEIRA 600 L. AF_05/2021</t>
  </si>
  <si>
    <t>MONTAGEM DE ARMADURA DE ESTACAS, DIÂMETRO = 8,0 MM. AF_09/2021_PS</t>
  </si>
  <si>
    <t>MONTAGEM DE ARMADURA DE ESTACAS, DIÂMETRO = 16,0 MM. AF_09/2021_PS</t>
  </si>
  <si>
    <t>TRANSPORTE COM CAMINHÃO BASCULANTE DE 6 M³, EM VIA URBANA EM REVESTIMENTO PRIMÁRIO (UNIDADE: M3XKM). AF_07/2020</t>
  </si>
  <si>
    <t>TRANSPORTE HORIZONTAL COM JERICA DE 90 L, DE MASSA/ GRANEL (UNIDADE: M3XKM). AF_07/2019</t>
  </si>
  <si>
    <t>CARGA, MANOBRA E DESCARGA DE SOLOS E MATERIAIS GRANULARES EM CAMINHÃO BASCULANTE 6 M³ - CARGA COM PÁ CARREGADEIRA (CAÇAMBA DE 1,7 A 2,8 M³ / 128 HP) E DESCARGA LIVRE (UNIDADE: M3). AF_07/2020</t>
  </si>
  <si>
    <t>MONTAGEM DE ARMADURA DE ESTACAS, DIÂMETRO = 20,0 MM. AF_09/2021_PS</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</si>
  <si>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</si>
  <si>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</si>
  <si>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CONCRETO USINADO BOMBEAVEL, CLASSE DE RESISTENCIA C25, COM BRITA 0 E 1, SLUMP = 130 +/- 20 MM, EXCLUI SERVICO DE BOMBEAMENTO (NBR 8953)</t>
  </si>
  <si>
    <t>MARTELO DEMOLIDOR ELÉTRICO, COM POTÊNCIA DE 2.000 W, 1.000 IMPACTOS POR MINUTO, PESO DE 30 KG -  CHI DIURNO. AF_01/2021</t>
  </si>
  <si>
    <t>MARTELO DEMOLIDOR ELÉTRICO, COM POTÊNCIA DE 2.000 W, 1.000 IMPACTOS POR MINUTO, PESO DE 30 KG - CHP DIURNO. AF_01/2021</t>
  </si>
  <si>
    <t>CONCRETO USINADO BOMBEAVEL, CLASSE DE RESISTENCIA C30, COM BRITA 0 E 1, SLUMP = 220 +/- 30 MM, EXCLUI SERVICO DE BOMBEAMENTO (NBR 8953)</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</si>
  <si>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</si>
  <si>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</si>
  <si>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MONTAGEM DE ARMADURA TRANSVERSAL DE ESTACAS DE SEÇÃO CIRCULAR, DIÂMETRO = 6,30 MM. AF_09/2021_PS</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</si>
  <si>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</si>
  <si>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</si>
  <si>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ESTACA PRE-MOLDADA MACICA DE CONCRETO VIBRADO ARMADO, PARA CARGA DE 25 T, SECAO QUADRADA DE *16 X 16*, COM ANEL METALICO INCORPORADO A PECA (SOMENTE FORNECIMENTO)</t>
  </si>
  <si>
    <t>BATE-ESTACAS POR GRAVIDADE, POTÊNCIA DE 160 HP, PESO DO MARTELO ATÉ 3 TONELADAS - CHI DIURNO. AF_11/2014</t>
  </si>
  <si>
    <t>BATE-ESTACAS POR GRAVIDADE, POTÊNCIA DE 160 HP, PESO DO MARTELO ATÉ 3 TONELADAS - CHP DIURNO. AF_11/2014</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</si>
  <si>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</si>
  <si>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</si>
  <si>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MONTAGEM DE ARMADURA DE ESTACAS, DIÂMETRO = 12,5 MM. AF_09/2021_PS</t>
  </si>
  <si>
    <t>MONTAGEM DE ARMADURA TRANSVERSAL DE ESTACAS DE SEÇÃO CIRCULAR, DIÂMETRO = 5,0 MM. AF_09/2021_PS</t>
  </si>
  <si>
    <t>CONCRETO MAGRO PARA LASTRO, TRAÇO 1:4,5:4,5 (EM MASSA SECA DE CIMENTO/ AREIA MÉDIA/ BRITA 1) - PREPARO MECÂNICO COM BETONEIRA 600 L. AF_05/2021</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</si>
  <si>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</si>
  <si>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</si>
  <si>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COMPACTADOR DE SOLOS DE PERCUSÃO (SOQUETE) COM MOTOR A GASOLINA, POTÊNCIA 3 CV - CHP DIURNO. AF_09/2016</t>
  </si>
  <si>
    <t>COMPACTADOR DE SOLOS DE PERCUSÃO (SOQUETE) COM MOTOR A GASOLINA, POTÊNCIA 3 CV - CHI DIURNO. AF_09/2016</t>
  </si>
  <si>
    <t>LONA PLASTICA EXTRA FORTE PRETA, E = 200 MICRA</t>
  </si>
  <si>
    <t>TELA DE ACO SOLDADA NERVURADA, CA-60, Q-92, (1,48 KG/M2), DIAMETRO DO FIO = 4,2 MM, LARGURA = 2,45 X 60 M DE COMPRIMENTO, ESPACAMENTO DA MALHA = 15 X 15 CM</t>
  </si>
  <si>
    <t>TRELICA NERVURADA (ESPACADOR), ALTURA = 120,0 MM, DIAMETRO DOS BANZOS INFERIORES E SUPERIOR = 6,0 MM, DIAMETRO DA DIAGONAL = 4,2 MM</t>
  </si>
  <si>
    <t>TELA DE ACO SOLDADA NERVURADA, CA-60, Q-113, (1,8 KG/M2), DIAMETRO DO FIO = 3,8 MM, LARGURA = 2,45 M, ESPACAMENTO DA MALHA = 10 X 10 CM</t>
  </si>
  <si>
    <t>TELA DE ACO SOLDADA NERVURADA, CA-60, Q-159, (2,52 KG/M2), DIAMETRO DO FIO = 4,5 MM, LARGURA = 2,45 M, ESPACAMENTO DA MALHA = 10 X 10 CM</t>
  </si>
  <si>
    <t>TELA DE ACO SOLDADA NERVURADA, CA-60, Q-196, (3,11 KG/M2), DIAMETRO DO FIO = 5,0 MM, LARGURA = 2,45 M, ESPACAMENTO DA MALHA = 10 X 10 CM</t>
  </si>
  <si>
    <t>TELA DE ACO SOLDADA NERVURADA, CA-60, Q-283 (4,48 KG/M2), DIAMETRO DO FIO = 6,0 MM, LARGURA = 2,45 X 6,00 M DE COMPRIMENTO, ESPACAMENTO DA MALHA = 10 X 10 CM</t>
  </si>
  <si>
    <t>ENDURECEDOR MINERAL DE BASE CIMENTICIA PARA PISO DE CONCRETO</t>
  </si>
  <si>
    <t>DESEMPENADEIRA DE CONCRETO, PESO DE 78 KG, 4 PÁS, MOTOR A GASOLINA, POTÊNCIA 5,5 HP - CHP DIURNO. AF_05/2023</t>
  </si>
  <si>
    <t>LASTRO COM MATERIAL GRANULAR (PEDRA BRITADA N.2), APLICADO EM PISOS OU LAJES SOBRE SOLO, ESPESSURA DE *10 CM*. AF_01/2024</t>
  </si>
  <si>
    <t>ESCAVAÇÃO MANUAL DE VIGA DE BORDA PARA RADIER. AF_09/2021</t>
  </si>
  <si>
    <t>COMPACTAÇÃO MECÂNICA DE SOLO PARA EXECUÇÃO DE RADIER, PISO DE CONCRETO OU LAJE SOBRE SOLO, COM COMPACTADOR DE SOLOS A PERCUSSÃO. AF_09/2021</t>
  </si>
  <si>
    <t>FABRICAÇÃO, MONTAGEM E DESMONTAGEM DE FORMA PARA RADIER, PISO DE CONCRETO OU LAJE SOBRE SOLO, EM MADEIRA SERRADA, 4 UTILIZAÇÕES. AF_09/2021</t>
  </si>
  <si>
    <t>CAMADA SEPARADORA PARA EXECUÇÃO DE RADIER, PISO DE CONCRETO OU LAJE SOBRE SOLO, EM LONA PLÁSTICA. AF_09/2021</t>
  </si>
  <si>
    <t>ARMAÇÃO PARA EXECUÇÃO DE RADIER, PISO DE CONCRETO OU LAJE SOBRE SOLO, COM USO DE TELA Q-113. AF_09/2021</t>
  </si>
  <si>
    <t>CONCRETAGEM DE RADIER, PISO DE CONCRETO OU LAJE SOBRE SOLO, FCK 30 MPA - LANÇAMENTO, ADENSAMENTO E ACABAMENTO. AF_09/2021</t>
  </si>
  <si>
    <t>ARMAÇÃO PARA EXECUÇÃO DE RADIER, PISO DE CONCRETO OU LAJE SOBRE SOLO, COM USO DE TELA Q-138. AF_09/2021</t>
  </si>
  <si>
    <t>ARMAÇÃO PARA EXECUÇÃO DE RADIER, PISO DE CONCRETO OU LAJE SOBRE SOLO, COM USO DE TELA Q-159. AF_09/2021</t>
  </si>
  <si>
    <t>PEDRA BRITADA N. 3 (38 A 50 MM) POSTO PEDREIRA/FORNECEDOR, SEM FRETE</t>
  </si>
  <si>
    <t>PEDRA BRITADA N. 1 (9,5 A 19 MM) POSTO PEDREIRA/FORNECEDOR, SEM FRETE</t>
  </si>
  <si>
    <t>ARMAÇÃO PARA EXECUÇÃO DE RADIER, PISO DE CONCRETO OU LAJE SOBRE SOLO, COM USO DE TELA Q-196. AF_09/2021</t>
  </si>
  <si>
    <t>ARMAÇÃO PARA EXECUÇÃO DE RADIER, PISO DE CONCRETO OU LAJE SOBRE SOLO, COM USO DE TELA Q-283. AF_09/2021</t>
  </si>
  <si>
    <t>ACABAMENTO POLIDO PARA PISO DE CONCRETO ARMADO OU LAJE SOBRE SOLO DE ALTA RESISTÊNCIA. AF_09/2021</t>
  </si>
  <si>
    <t>FABRICAÇÃO DE FÔRMA PARA PILARES E ESTRUTURAS SIMILARES, EM MADEIRA SERRADA, E=25 MM. AF_09/2020</t>
  </si>
  <si>
    <t>FABRICAÇÃO DE FÔRMA PARA PILARES E ESTRUTURAS SIMILARES, EM CHAPA DE MADEIRA COMPENSADA RESINADA, E = 17 MM. AF_09/2020</t>
  </si>
  <si>
    <t>FABRICAÇÃO DE FÔRMA PARA PILARES E ESTRUTURAS SIMILARES, EM CHAPA DE MADEIRA COMPENSADA PLASTIFICADA, E = 18 MM. AF_09/2020</t>
  </si>
  <si>
    <t>FABRICAÇÃO DE FÔRMA PARA VIGAS, COM MADEIRA SERRADA, E = 25 MM. AF_09/2020</t>
  </si>
  <si>
    <t>FABRICAÇÃO DE ESCORAS DO TIPO PONTALETE, EM MADEIRA, PARA PÉ-DIREITO SIMPLES. AF_09/2020</t>
  </si>
  <si>
    <t>FABRICAÇÃO DE FÔRMA PARA VIGAS, EM CHAPA DE MADEIRA COMPENSADA RESINADA, E = 17 MM. AF_09/2020</t>
  </si>
  <si>
    <t>FABRICAÇÃO DE ESCORAS DE VIGA DO TIPO GARFO, EM MADEIRA. AF_09/2020</t>
  </si>
  <si>
    <t>LOCACAO DE TORRE METALICA COMPLETA PARA UMA CARGA DE 8 TF (80 KN) E PE DIREITO DE 6 M, INCLUINDO MODULOS, DIAGONAIS, SAPATAS E FORCADOS</t>
  </si>
  <si>
    <t>LOCACAO DE ESCORA METALICA TELESCOPICA, COM ALTURA REGULAVEL DE *1,80* A *3,20* M, COM CAPACIDADE DE CARGA DE NO MINIMO 1000 KGF (10 KN), INCLUSO TRIPE E FORCADO</t>
  </si>
  <si>
    <t>LOCACAO DE CRUZETA, SIMPLES, PARA ESCORA METALICA, COMPRIMENTO ENTRE 50 A 60 CM, PARA ESCORA DE 1,80 A 3,20 METROS E TUBO EXTERNO ATE 48 MM DE DIAMETRO</t>
  </si>
  <si>
    <t>FABRICAÇÃO DE FÔRMA PARA VIGAS, EM CHAPA DE MADEIRA COMPENSADA PLASTIFICADA, E = 18 MM. AF_09/2020</t>
  </si>
  <si>
    <t>FABRICAÇÃO DE FÔRMA PARA LAJES, EM MADEIRA SERRADA, E=25 MM. AF_09/2020</t>
  </si>
  <si>
    <t>VIGA DE ESCORAMENTO H20, DE MADEIRA, PESO DE 5,00 A 5,20 KG/M, COM EXTREMIDADES PLASTICAS</t>
  </si>
  <si>
    <t>LOCACAO DE FORMA PLASTICA PARA LAJE NERVURADA, DIMENSOES *60* X *60* X *16* CM</t>
  </si>
  <si>
    <t>FABRICAÇÃO DE FÔRMA PARA LAJES, EM CHAPA DE MADEIRA COMPENSADA RESINADA, E = 17 MM. AF_09/2020</t>
  </si>
  <si>
    <t>FABRICAÇÃO DE FÔRMA PARA LAJES, EM CHAPA DE MADEIRA COMPENSADA PLASTIFICADA, E = 18 MM. AF_09/2020</t>
  </si>
  <si>
    <t>SARRAFO *2,5 X 5* CM EM PINUS, MISTA OU EQUIVALENTE DA REGIAO - BRUTA</t>
  </si>
  <si>
    <t>CHAPA/PAINEL DE MADEIRA COMPENSADA RESINADA (MADEIRITE RESINADO ROSA) PARA FORMA DE CONCRETO, DE 2200 X 1100 MM, E = 6 MM</t>
  </si>
  <si>
    <t>FABRICAÇÃO DE FÔRMA PARA PILARES CIRCULARES, EM CHAPA DE MADEIRA COMPENSADA RESINADA, PÉ-DIREITO SIMPLES. AF_05/2024</t>
  </si>
  <si>
    <t>PREGO DE ACO POLIDO COM CABECA 17 X 24 (2 1/4 X 11)</t>
  </si>
  <si>
    <t>PREGO DE ACO POLIDO COM CABECA 15 X 18 (1 1/2 X 13)</t>
  </si>
  <si>
    <t>CORTE E DOBRA DE AÇO CA-60, DIÂMETRO DE 5,0 MM. AF_06/2022</t>
  </si>
  <si>
    <t>VIGA *7,5 X 15 CM EM PINUS, MISTA OU EQUIVALENTE DA REGIAO - BRUTA</t>
  </si>
  <si>
    <t>FABRICAÇÃO DE ESCORAS DO TIPO PONTALETE, EM MADEIRA, PARA PÉ-DIREITO DUPLO. AF_09/2020</t>
  </si>
  <si>
    <t>FABRICAÇÃO DE FÔRMA PARA ESCADAS, COM 2 LANCES EM "U" E LAJE PLANA, EM MADEIRA SERRADA, E=25 MM. AF_11/2020</t>
  </si>
  <si>
    <t>FABRICAÇÃO DE FÔRMA PARA ESCADAS, COM 2 LANCES EM "U" E LAJE PLANA, EM CHAPA DE MADEIRA COMPENSADA RESINADA, E= 17 MM. AF_11/2020</t>
  </si>
  <si>
    <t>FABRICAÇÃO DE FÔRMA PARA ESCADAS, COM 2 LANCES EM "U" E LAJE PLANA, EM CHAPA DE MADEIRA COMPENSADA PLASTIFICADA, E=18 MM. AF_11/2020</t>
  </si>
  <si>
    <t>FABRICAÇÃO DE FÔRMA PARA ESCADAS, COM 2 LANCES EM "U" E LAJE CASCATA, EM MADEIRA SERRADA, E=25 MM. AF_11/2020</t>
  </si>
  <si>
    <t>FABRICAÇÃO DE FÔRMA PARA ESCADAS, COM 2 LANCES EM "U" E LAJE CASCATA, EM CHAPA DE MADEIRA COMPENSADA RESINADA, E= 17 MM. AF_11/2020</t>
  </si>
  <si>
    <t>FABRICAÇÃO DE FÔRMA PARA ESCADAS, COM 2 LANCES EM "U" E LAJE CASCATA, EM CHAPA DE MADEIRA COMPENSADA PLASTIFICADA, E=18 MM. AF_11/2020</t>
  </si>
  <si>
    <t>FABRICAÇÃO DE FÔRMA PARA ESCADAS, COM 2 LANCES EM "L" E LAJE PLANA, EM MADEIRA SERRADA, E=25 MM. AF_11/2020</t>
  </si>
  <si>
    <t>FABRICAÇÃO DE FÔRMA PARA ESCADAS, COM 2 LANCES EM "L" E LAJE PLANA, EM CHAPA DE MADEIRA COMPENSADA RESINADA, E= 17 MM. AF_11/2020</t>
  </si>
  <si>
    <t>FABRICAÇÃO DE FÔRMA PARA ESCADAS, COM 2 LANCES EM "L" E LAJE PLANA, EM CHAPA DE MADEIRA COMPENSADA PLASTIFICADA, E=18 MM. AF_11/2020</t>
  </si>
  <si>
    <t>FABRICAÇÃO DE FÔRMA PARA ESCADAS, COM 2 LANCES EM "L" E LAJE CASCATA, EM MADEIRA SERRADA, E=25 MM. AF_11/2020</t>
  </si>
  <si>
    <t>FABRICAÇÃO DE FÔRMA PARA ESCADAS, COM 2 LANCES EM "L" E LAJE CASCATA, EM CHAPA DE MADEIRA COMPENSADA RESINADA, E= 17 MM. AF_11/2020</t>
  </si>
  <si>
    <t>FABRICAÇÃO DE FÔRMA PARA ESCADAS, COM 2 LANCES EM "L" E LAJE CASCATA, EM CHAPA DE MADEIRA COMPENSADA PLASTIFICADA, E=18 MM. AF_11/2020</t>
  </si>
  <si>
    <t>FABRICAÇÃO DE FÔRMA PARA ESCADAS, COM 1 LANCE E LAJE PLANA, EM MADEIRA SERRADA, E=25 MM. AF_11/2020</t>
  </si>
  <si>
    <t>FABRICAÇÃO DE FÔRMA PARA ESCADAS, COM 1 LANCE E LAJE PLANA, EM CHAPA DE MADEIRA COMPENSADA RESINADA, E= 17 MM. AF_11/2020</t>
  </si>
  <si>
    <t>FABRICAÇÃO DE FÔRMA PARA ESCADAS, COM 1 LANCE E LAJE PLANA, EM CHAPA DE MADEIRA COMPENSADA PLASTIFICADA, E=18 MM. AF_11/2020</t>
  </si>
  <si>
    <t>FABRICAÇÃO DE FÔRMA PARA ESCADAS, COM 1 LANCE E LAJE CASCATA, EM MADEIRA SERRADA, E=25 MM. AF_11/2020</t>
  </si>
  <si>
    <t>FABRICAÇÃO DE FÔRMA PARA ESCADAS, COM 1 LANCE E LAJE CASCATA, EM CHAPA DE MADEIRA COMPENSADA RESINADA, E= 17 MM. AF_11/2020</t>
  </si>
  <si>
    <t>FABRICAÇÃO DE FÔRMA PARA ESCADAS, COM 1 LANCE E LAJE CASCATA, EM CHAPA DE MADEIRA COMPENSADA PLASTIFICADA, E=18 MM. AF_11/2020</t>
  </si>
  <si>
    <t>FABRICAÇÃO DE FÔRMA PARA ESCADA DUPLA COM 2 LANCES EM X E LAJE PLANA, EM MADEIRA SERRADA, E=25 MM. AF_11/2020</t>
  </si>
  <si>
    <t>FABRICAÇÃO DE FÔRMA PARA ESCADA DUPLA COM 2 LANCES EM "X" E LAJE PLANA, EM CHAPA DE MADEIRA COMPENSADA RESINADA, E= 17 MM. AF_11/2020</t>
  </si>
  <si>
    <t>FABRICAÇÃO DE FÔRMA PARA ESCADA DUPLA COM 2 LANCES EM "X" E LAJE PLANA, EM CHAPA DE MADEIRA COMPENSADA PLASTIFICADA, E=18 MM. AF_11/2020</t>
  </si>
  <si>
    <t>FABRICAÇÃO DE FÔRMA PARA ESCADA DUPLA COM 2 LANCES EM X E LAJE CASCATA, EM MADEIRA SERRADA, E=25 MM. AF_11/2020</t>
  </si>
  <si>
    <t>FABRICAÇÃO DE FÔRMA PARA ESCADA DUPLA COM 2 LANCES EM "X" E LAJE CASCATA, EM CHAPA DE MADEIRA COMPENSADA RESINADA, E= 17 MM. AF_11/2020</t>
  </si>
  <si>
    <t>FABRICAÇÃO DE FÔRMA PARA ESCADA DUPLA COM 2 LANCES EM "X" E LAJE CASCATA, EM CHAPA DE MADEIRA COMPENSADA PLASTIFICADA, E=18 MM. AF_11/2020</t>
  </si>
  <si>
    <t>ARMAÇÃO DE ESCADA, DE UMA ESTRUTURA CONVENCIONAL DE CONCRETO ARMADO UTILIZANDO AÇO CA-60 DE 5,0 MM - MONTAGEM. AF_11/2020</t>
  </si>
  <si>
    <t>ARMAÇÃO DE ESCADA, DE UMA ESTRUTURA CONVENCIONAL DE CONCRETO ARMADO UTILIZANDO AÇO CA-50 DE 10,0 MM - MONTAGEM. AF_11/2020</t>
  </si>
  <si>
    <t>ARMAÇÃO DE ESCADA, DE UMA ESTRUTURA CONVENCIONAL DE CONCRETO ARMADO UTILIZANDO AÇO CA-50 DE 12,5 MM - MONTAGEM. AF_11/2020</t>
  </si>
  <si>
    <t>MONTAGEM E DESMONTAGEM DE FÔRMA PARA ESCADAS, COM 1 LANCE E LAJE PLANA, EM CHAPA DE MADEIRA COMPENSADA RESINADA, 4 UTILIZAÇÕES. AF_11/2020</t>
  </si>
  <si>
    <t>CONCRETAGEM DE VIGAS E LAJES, FCK=25 MPA, PARA LAJES MACIÇAS OU NERVURADAS COM USO DE BOMBA - LANÇAMENTO, ADENSAMENTO E ACABAMENTO. AF_02/2022_PS</t>
  </si>
  <si>
    <t>MONTAGEM E DESMONTAGEM DE FÔRMA PARA ESCADAS, COM 2 LANCES EM "U" E LAJE PLANA, EM CHAPA DE MADEIRA COMPENSADA RESINADA, 4 UTILIZAÇÕES. AF_11/2020</t>
  </si>
  <si>
    <t>MONTAGEM E DESMONTAGEM DE FÔRMA PARA ESCADAS, COM 2 LANCES EM "L" E LAJE PLANA, EM CHAPA DE MADEIRA COMPENSADA RESINADA, 4 UTILIZAÇÕES. AF_11/2020</t>
  </si>
  <si>
    <t>MONTAGEM E DESMONTAGEM DE FÔRMA PARA ESCADA DUPLA COM 2 LANCES EM "X" E LAJE PLANA, EM CHAPA DE MADEIRA COMPENSADA RESINADA, 4 UTILIZAÇÕES. AF_11/2020</t>
  </si>
  <si>
    <t>MONTAGEM E DESMONTAGEM DE FÔRMA PARA ESCADAS, COM 1 LANCE E LAJE CASCATA, EM CHAPA DE MADEIRA COMPENSADA RESINADA, 4 UTILIZAÇÕES. AF_11/2020</t>
  </si>
  <si>
    <t>MONTAGEM E DESMONTAGEM DE FÔRMA PARA ESCADAS, COM 2 LANCES EM "U" E LAJE CASCATA, EM CHAPA DE MADEIRA COMPENSADA RESINADA, 4 UTILIZAÇÕES. AF_11/2020</t>
  </si>
  <si>
    <t>MONTAGEM E DESMONTAGEM DE FÔRMA PARA ESCADAS, COM 2 LANCES EM "L" E LAJE CASCATA, EM CHAPA DE MADEIRA COMPENSADA RESINADA, 4 UTILIZAÇÕES. AF_11/2020</t>
  </si>
  <si>
    <t>MONTAGEM E DESMONTAGEM DE FÔRMA PARA ESCADA DUPLA COM 2 LANCES EM "X" E LAJE CASCATA, EM CHAPA DE MADEIRA COMPENSADA RESINADA, 4 UTILIZAÇÕES. AF_11/2020</t>
  </si>
  <si>
    <t>CAIBRO NAO APARELHADO *6 X 6* CM, EM MACARANDUBA/MASSARANDUBA, ANGELIM OU EQUIVALENTE DA REGIAO - BRUTA</t>
  </si>
  <si>
    <t>FABRICAÇÃO DE FÔRMA PARA PILARES CIRCULARES, EM CHAPA DE MADEIRA COMPENSADA RESINADA, PÉ-DIREITO DUPLO. AF_05/2024</t>
  </si>
  <si>
    <t>ACO CA-50, 10,0 MM, VERGALHAO</t>
  </si>
  <si>
    <t>ACO CA-50, 12,5 MM OU 16,0 MM, VERGALHAO</t>
  </si>
  <si>
    <t>ACO CA-50, 8,0 MM, VERGALHAO</t>
  </si>
  <si>
    <t>TELA DE ACO SOLDADA NERVURADA, CA-60, Q-61, (0,97 KG/M2), DIAMETRO DO FIO = 3,4 MM, LARGURA = 2,45 M, ESPACAMENTO DA MALHA = 15 X 15 CM</t>
  </si>
  <si>
    <t>ESPACADOR / DISTANCIADOR TIPO GARRA DUPLA, EM PLASTICO, COBRIMENTO *20* MM, PARA FERRAGENS DE LAJES E FUNDO DE VIGAS</t>
  </si>
  <si>
    <t>ESPACADOR OU DISTANCIADOR, EM PLASTICO, TIPO APOIO DE CORDOALHA (CARANGUEJO), PARA ARMADURA NEGATIVA E PROTENSAO, COBRIMENTO 50 MM</t>
  </si>
  <si>
    <t>TELA DE ACO SOLDADA NERVURADA, CA-60, T-196, (2,11 KG/M2), DIAMETRO DO FIO = 5,0 MM, LARGURA = 2,45 M, ESPACAMENTO DA MALHA = 30 X 10 CM</t>
  </si>
  <si>
    <t>TELA DE ACO SOLDADA NERVURADA, CA-60, L-159, (1,69 KG/M2), DIAMETRO DO FIO = 4,5 MM, LARGURA = 2,45 M, ESPACAMENTO DA MALHA = 30 X 10 CM</t>
  </si>
  <si>
    <t>ACO CA-50, 6,3 MM, VERGALHAO</t>
  </si>
  <si>
    <t>CORTE E DOBRA DE AÇO CA-60, DIÂMETRO DE 4,2 MM. AF_06/2022</t>
  </si>
  <si>
    <t>ACO CA-60, 4,2 MM, OU 5,0 MM, OU 6,0 MM, OU 7,0 MM, VERGALHAO</t>
  </si>
  <si>
    <t>ACO CA-25, 6,3 MM OU 8,0 MM, VERGALHAO</t>
  </si>
  <si>
    <t>ACO CA-25, 10,0 MM, OU 12,5 MM, OU 16,0 MM, OU 20,0 MM, OU 25,0 MM, VERGALHAO</t>
  </si>
  <si>
    <t>CORTE E DOBRA DE AÇO CA-25, DIÂMETRO DE 6,3 MM. AF_06/2022</t>
  </si>
  <si>
    <t>CORTE E DOBRA DE AÇO CA-25, DIÂMETRO DE 8,0 MM.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</si>
  <si>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</si>
  <si>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</si>
  <si>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</si>
  <si>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</si>
  <si>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</si>
  <si>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ACO CA-50, 32,0 MM, VERGALHAO</t>
  </si>
  <si>
    <t>CORTE E DOBRA DE AÇO CA-50, DIÂMETRO DE 32 MM. AF_06/2022</t>
  </si>
  <si>
    <t>GRAUTE FGK=20 MPA; TRAÇO 1:0,04:1,8:2,1 (EM MASSA SECA DE CIMENTO/ CAL/ AREIA GROSSA/ BRITA 0) - PREPARO MECÂNICO COM BETONEIRA 400 L. AF_09/2021</t>
  </si>
  <si>
    <t>CAL HIDRATADA CH-I PARA ARGAMASSAS</t>
  </si>
  <si>
    <t>ADITIVO PLASTIFICANTE RETARDADOR DE PEGA E REDUTOR DE AGUA PARA CONCRETO, LIQUIDO E ISENTO DE CLORETOS</t>
  </si>
  <si>
    <t>BETONEIRA CAPACIDADE NOMINAL DE 600 L, CAPACIDADE DE MISTURA 360 L, MOTOR ELÉTRICO TRIFÁSICO POTÊNCIA DE 4 CV, SEM CARREGADOR - CHP DIURNO. AF_05/2023</t>
  </si>
  <si>
    <t>BETONEIRA CAPACIDADE NOMINAL DE 600 L, CAPACIDADE DE MISTURA 360 L, MOTOR ELÉTRICO TRIFÁSICO POTÊNCIA DE 4 CV, SEM CARREGADOR - CHI DIURNO. AF_05/2023</t>
  </si>
  <si>
    <t>CONCRETO FCK = 30MPA, TRAÇO 1:2,1:2,5 (EM MASSA SECA DE CIMENTO/ AREIA MÉDIA/ BRITA 1) - PREPARO MECÂNICO COM BETONEIRA 600 L. AF_05/2021</t>
  </si>
  <si>
    <t>CONCRETO AUTOADENSAVEL (CAA) CLASSE DE RESISTENCIA C25, ESPALHAMENTO SF2, COM BOMBEAMENTO (DISPONIBILIZACAO DE BOMBA), SEM O LANCAMENTO (NBR 15823)</t>
  </si>
  <si>
    <t>CONCRETO USINADO BOMBEAVEL, CLASSE DE RESISTENCIA C25, COM BRITA 0 E 1, SLUMP = 190 +/- 20 MM, EXCLUI SERVICO DE BOMBEAMENTO (NBR 8953)</t>
  </si>
  <si>
    <t>SERVICO DE BOMBEAMENTO DE CONCRETO COM CONSUMO MINIMO DE 40 M3, (DISPONIBILIZACAO DE BOMBA), SEM O LANCAMENTO</t>
  </si>
  <si>
    <t>SEIXO ROLADO PARA APLICACAO EM CONCRETO (POSTO PEDREIRA/FORNECEDOR, SEM FRETE)</t>
  </si>
  <si>
    <t>CONCRETO USINADO BOMBEAVEL, CLASSE DE RESISTENCIA C25, BRITA 0 E 1, SLUMP = 100 +/- 20 MM, COM BOMBEAMENTO (DISPONIBILIZACAO DE BOMBA), SEM O LANCAMENTO (NBR 8953)</t>
  </si>
  <si>
    <t>LAJE PRE-MOLDADA CONVENCIONAL (LAJOTAS + VIGOTAS) PARA PISO, UNIDIRECIONAL, SOBRECARGA DE 200 KG/M2, VAO ATE 3,50 M (SEM COLOCACAO)</t>
  </si>
  <si>
    <t>CONCRETAGEM DE VIGAS E LAJES, FCK=25 MPA, PARA LAJES PREMOLDADAS COM USO DE BOMBA - LANÇAMENTO, ADENSAMENTO E ACABAMENTO. AF_02/2022_PS</t>
  </si>
  <si>
    <t>LAJE PRE-MOLDADA CONVENCIONAL (LAJOTAS + VIGOTAS) PARA FORRO, UNIDIRECIONAL, SOBRECARGA DE 100 KG/M2, VAO ATE 4,00 M (SEM COLOCACAO)</t>
  </si>
  <si>
    <t>BLOCO DE CONCRETO ESTRUTURAL 14 X 19 X 29 CM, FBK 6 MPA (NBR 6136)</t>
  </si>
  <si>
    <t>ARGAMASSA TRAÇO 1:2:8 (EM VOLUME DE CIMENTO, CAL E AREIA MÉDIA ÚMIDA) PARA EMBOÇO/MASSA ÚNICA/ASSENTAMENTO DE ALVENARIA DE VEDAÇÃO, PREPARO MECÂNICO COM BETONEIRA 400 L. AF_08/2019</t>
  </si>
  <si>
    <t>BLOCO ESTRUTURAL CERAMICO DE 14 X 19 X 29 CM (L X A X C) E 6,0 MPA</t>
  </si>
  <si>
    <t>TARUGO DELIMITADOR DE PROFUNDIDADE EM ESPUMA DE POLIETILENO DE BAIXA DENSIDADE 10 MM, CINZA</t>
  </si>
  <si>
    <t>PRIMER DE POLIURETANO</t>
  </si>
  <si>
    <t>PRIMER PARA MANTA ASFALTICA A BASE DE ASFALTO MODIFICADO DILUIDO EM SOLVENTE, APLICACAO A FRIO</t>
  </si>
  <si>
    <t>MANTA ASFALTICA ELASTOMERICA EM POLIESTER ALUMINIZADA 3 MM, TIPO III, CLASSE B (NBR 9952)</t>
  </si>
  <si>
    <t>IMPERMEABILIZADOR COM ENCARGOS COMPLEMENTARES</t>
  </si>
  <si>
    <t>SELANTE MONOCOMPONENTE A BASE DE SILICONE DE BAIXO MODULO, PARA JUNTAS DE PAVIMENTACAO</t>
  </si>
  <si>
    <t>ARGAMASSA TRAÇO 1:2:9 (EM VOLUME DE CIMENTO, CAL E AREIA MÉDIA ÚMIDA) PARA EMBOÇO/MASSA ÚNICA/ASSENTAMENTO DE ALVENARIA DE VEDAÇÃO, PREPARO MECÂNICO COM BETONEIRA 600 L. AF_08/2019</t>
  </si>
  <si>
    <t>CANALETA DE CONCRETO 9 X 19 X 19 CM (CLASSE C - NBR 6136)</t>
  </si>
  <si>
    <t>GRAUTEAMENTO DE CINTA INTERMEDIÁRIA OU DE CONTRAVERGA EM ALVENARIA ESTRUTURAL. AF_09/2021</t>
  </si>
  <si>
    <t>CANALETA DE CONCRETO 14 X 19 X 19 CM (CLASSE C - NBR 6136)</t>
  </si>
  <si>
    <t>POLIESTIRENO EXPANDIDO/EPS (ISOPOR), TIPO 2F, BLOCO</t>
  </si>
  <si>
    <t>ARMAÇÃO DE LAJE DE ESTRUTURA CONVENCIONAL DE CONCRETO ARMADO UTILIZANDO AÇO CA-60 DE 5,0 MM - MONTAGEM. AF_06/2022</t>
  </si>
  <si>
    <t>ARMAÇÃO DE PILAR OU VIGA DE ESTRUTURA CONVENCIONAL DE CONCRETO ARMADO UTILIZANDO AÇO CA-60 DE 5,0 MM - MONTAGEM. AF_06/2022</t>
  </si>
  <si>
    <t>ARMAÇÃO DE PILAR OU VIGA DE ESTRUTURA CONVENCIONAL DE CONCRETO ARMADO UTILIZANDO AÇO CA-50 DE 8,0 MM - MONTAGEM. AF_06/2022</t>
  </si>
  <si>
    <t>CHAPA/PAINEL DE MADEIRA COMPENSADA RESINADA (MADEIRITE RESINADO ROSA) PARA FORMA DE CONCRETO, DE 2200 X 1100 MM, E = 20 MM</t>
  </si>
  <si>
    <t>CONCRETO USINADO BOMBEAVEL, CLASSE DE RESISTENCIA C25, COM BRITA 0 E 1, SLUMP = 100 +/- 20 MM, EXCLUI SERVICO DE BOMBEAMENTO (NBR 8953)</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</si>
  <si>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</si>
  <si>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</si>
  <si>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</si>
  <si>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</si>
  <si>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ARGAMASSA TRAÇO 1:1,93 (EM VOLUME DE CIMENTO E AREIA MÉDIA ÚMIDA), FCK 20MPA, PREPARO MECÂNICO COM MISTURADOR DUPLO HORIZONTAL DE ALTA TURBULÊNCIA. AF_03/2020</t>
  </si>
  <si>
    <t>ESCAVAÇÃO MECANIZADA PARA VIGA BALDRAME OU SAPATA CORRIDA COM MINI-ESCAVADEIRA (INCLUINDO ESCAVAÇÃO PARA COLOCAÇÃO DE FÔRMAS). AF_01/2024</t>
  </si>
  <si>
    <t>ARMAÇÃO DE BLOCO UTILIZANDO AÇO CA-50 DE 6,3 MM - MONTAGEM. AF_01/2024</t>
  </si>
  <si>
    <t>ARMAÇÃO DE BLOCO UTILIZANDO AÇO CA-50 DE 10 MM - MONTAGEM. AF_01/2024</t>
  </si>
  <si>
    <t>PARAFUSO FRANCES M16 EM ACO GALVANIZADO, COMPRIMENTO = 45 MM, DIAMETRO = 16 MM, CABECA ABAULADA</t>
  </si>
  <si>
    <t>AJUDANTE DE ESTRUTURA METÁLICA COM ENCARGOS COMPLEMENTARES</t>
  </si>
  <si>
    <t>JATEAMENTO ABRASIVO COM GRANALHA DE AÇO EM PERFIL METÁLICO EM FÁBRICA. AF_01/2020</t>
  </si>
  <si>
    <t>PINTURA COM TINTA ALQUÍDICA DE FUNDO (TIPO ZARCÃO) PULVERIZADA SOBRE PERFIL METÁLICO EXECUTADO EM FÁBRICA (POR DEMÃO). AF_01/2020_PE</t>
  </si>
  <si>
    <t>CHAPA DE ACO GROSSA, ASTM A36, E = 1/2" (12,70 MM) 99,59 KG/M2</t>
  </si>
  <si>
    <t>GRUA ASCENCIONAL, LANCA DE 42 M, CAPACIDADE DE 1,5 T A 30 M, ALTURA ATE 39 M - CHP DIURNO. AF_05/2023</t>
  </si>
  <si>
    <t>GRUA ASCENCIONAL, LANÇA DE 42 M, CAPACIDADE DE 1,5 T A 30 M, ALTURA ATÉ 39 M - CHI DIURNO. AF_05/2023</t>
  </si>
  <si>
    <t>CHAPA DE ACO GROSSA, ASTM A36, E = 5/8" (15,88 MM) 124,49 KG/M2</t>
  </si>
  <si>
    <t>PERFIL "U" SIMPLES, EM CHAPA DOBRADA DE ACO LAMINADO, E = 8 MM, H = 150 MM, L = 75 MM (16,97 KG/M)</t>
  </si>
  <si>
    <t>CHUMBADOR DE ACO ZINCADO, DIAMETRO 1/2", COMPRIMENTO 75 MM</t>
  </si>
  <si>
    <t>TRATAMENTO DE JUNTA DE DILATAÇÃO COM MANTA ASFÁLTICA ADERIDA COM MAÇARICO. AF_09/2023</t>
  </si>
  <si>
    <t>FABRICAÇÃO, MONTAGEM E DESMONTAGEM DE FÔRMA PARA ESCADA HIDRÁULICA, EM CHAPA DE MADEIRA COMPENSADA RESINADA, E = 17 MM, 3 UTILIZAÇÕES. AF_08/2022</t>
  </si>
  <si>
    <t>ARMAÇÃO DE DESCIDA D'ÁGUA UTILIZANDO AÇO CA-60 DE 5 MM - MONTAGEM. AF_08/2022</t>
  </si>
  <si>
    <t>CONCRETAGEM DE DISSIPADOR DE ENERGIA, CONCRETO USINADO, FCK = 20 MPA, COM USO DE BOMBA - LANÇAMENTO, ADENSAMENTO E ACABAMENTO. AF_08/2022</t>
  </si>
  <si>
    <t>PEDRA ARGAMASSADA COM CIMENTO E AREIA 1:3, 40% DE ARGAMASSA EM VOLUME - AREIA E PEDRA DE MÃO COMERCIAIS - FORNECIMENTO E ASSENTAMENTO. AF_08/2022</t>
  </si>
  <si>
    <t>FABRICAÇÃO, MONTAGEM E DESMONTAGEM DE FÔRMA PARA BACIA DE DISSIPAÇÃO, EM MADEIRA SERRADA, E = 25 MM, 2 UTILIZAÇÕES. AF_08/2022</t>
  </si>
  <si>
    <t>CONCRETAGEM DE DISSIPADOR DE ENERGIA, FCK = 20 MPA, COM USO DE JERICAS E PREPARO EM BETONEIRA DE 600 L - AREIA E BRITA COMERCIAIS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</si>
  <si>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</si>
  <si>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PARAFUSO FRANCES ZINCADO, DIAMETRO 1/2", COMPRIMENTO 12", COM PORCA E ARRUELA LISA MEDIA</t>
  </si>
  <si>
    <t>VIGA *7,5 X 10* CM EM PINUS, MISTA OU EQUIVALENTE DA REGIAO - BRUTA</t>
  </si>
  <si>
    <t>LOCACAO DE ANDAIME METALICO TUBULAR DE ENCAIXE, TIPO DE TORRE, CADA PAINEL COM LARGURA DE 1 ATE 1,5 M E ALTURA DE *1,00* M, INCLUINDO DIAGONAL, BARRAS DE LIGACAO, SAPATAS OU RODIZIOS E DEMAIS ITENS NECESSARIOS A MONTAGEM (NAO INCLUI INSTALACAO)</t>
  </si>
  <si>
    <t>TALHA MANUAL DE CORRENTE, CAPACIDADE DE 2 TON. COM ELEVAÇÃO DE 3 M - CHI DIURNO. AF_07/2016</t>
  </si>
  <si>
    <t>MADEIRA ROLICA TRATADA, D = 12 A 15 CM, H = 3,00 M, EM EUCALIPTO OU EQUIVALENTE DA REGIAO</t>
  </si>
  <si>
    <t>PONTALETE ROLICO SEM TRATAMENTO, D = 8 A 11 CM, H = 6 M, EM EUCALIPTO OU EQUIVALENTE DA REGIAO - BRUTA (PARA ESCORAMENTO)</t>
  </si>
  <si>
    <t>MADEIRA ROLICA TRATADA, D = 25 A 29 CM, H = 6,50 M, EM EUCALIPTO OU EQUIVALENTE DA REGIAO</t>
  </si>
  <si>
    <t>MADEIRA ROLICA TRATADA, D = 30 A 34 CM, H = 6,50 M, EM EUCALIPTO OU EQUIVALENTE DA REGIAO</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</si>
  <si>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</si>
  <si>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</si>
  <si>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</si>
  <si>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VIGA APARELHADA *6 X 12* CM, EM MACARANDUBA/MASSARANDUBA, ANGELIM OU EQUIVALENTE DA REGIAO</t>
  </si>
  <si>
    <t>VIGA APARELHADA *6 X 16* CM, EM MACARANDUBA/MASSARANDUBA, ANGELIM OU EQUIVALENTE DA REGIAO</t>
  </si>
  <si>
    <t>VIGA NAO APARELHADA *6 X 20* CM, EM MACARANDUBA/MASSARANDUBA, ANGELIM OU EQUIVALENTE DA REGIAO - BRUTA</t>
  </si>
  <si>
    <t>VIGA NAO APARELHADA *8 X 16* CM EM MACARANDUBA/MASSARANDUBA, ANGELIM OU EQUIVALENTE DA REGIAO - BRUTA</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</si>
  <si>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</si>
  <si>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</si>
  <si>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</si>
  <si>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*8 X 30* CM, EM MACARANDUBA/MASSARANDUBA, ANGELIM OU EQUIVALENTE DA REGIAO</t>
  </si>
  <si>
    <t>TABUA DE MADEIRA PARA PISO, CUMARU/IPE CHAMPANHE OU EQUIVALENTE DA REGIAO, ENCAIXE MACHO/FEMEA, *15 X 2* CM</t>
  </si>
  <si>
    <t>PRANCHAO APARELHADO *7,5 X 23*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</si>
  <si>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</si>
  <si>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</si>
  <si>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MADEIRA ROLICA TRATADA, D = 16 A 20 CM, H = 6,00 M, EM EUCALIPTO OU EQUIVALENTE DA REGIAO</t>
  </si>
  <si>
    <t>ADITIVO IMPERMEABILIZANTE DE PEGA NORMAL PARA ARGAMASSAS E CONCRETOS SEM ARMACAO, LIQUIDO E ISENTO DE CLORETOS</t>
  </si>
  <si>
    <t>ARGAMASSA TRAÇO 1:3 (EM VOLUME DE CIMENTO E AREIA MÉDIA ÚMIDA) PARA CONTRAPISO, PREPARO MECÂNICO COM BETONEIRA 400 L. AF_08/2019</t>
  </si>
  <si>
    <t>ARGAMASSA POLIMERICA IMPERMEABILIZANTE SEMIFLEXIVEL, BICOMPONENTE, A BASE DE CIMENTO E ADITIVOS</t>
  </si>
  <si>
    <t>VEU DE POLIESTER PARA IMPERMEABILIZACAO</t>
  </si>
  <si>
    <t>MANTA ASFALTICA ELASTOMERICA EM POLIESTER 4 MM, TIPO III, CLASSE B, ACABAMENTO PP (NBR 9952)</t>
  </si>
  <si>
    <t>MANTA ASFALTICA ELASTOMERICA EM POLIESTER 3 MM, TIPO III, CLASSE B, ACABAMENTO PP (NBR 9952)</t>
  </si>
  <si>
    <t>MEMBRANA IMPERMEABILIZANTE A BASE DE POLIURETANO</t>
  </si>
  <si>
    <t>PRIMER EPOXI / EPOXIDICO</t>
  </si>
  <si>
    <t>MEMBRANA IMPERMEABILIZANTE ACRILICA MONOCOMPONENTE</t>
  </si>
  <si>
    <t>MANTA LIQUIDA DE BASE ASFALTICA MODIFICADA COM A ADICAO DE ELASTOMEROS DILUIDOS EM SOLVENTE ORGANICO, APLICACAO A FRIO (MEMBRANA DE EMULSAO ASFALTICA PARA IMPERMEABILIZACAO FLEXIVEL)</t>
  </si>
  <si>
    <t>CAMADA SEPARADORA DE FILME DE POLIETILENO 20 A 25 MICRA</t>
  </si>
  <si>
    <t>ARGAMASSA TRAÇO 1:3 (EM VOLUME DE CIMENTO E AREIA MÉDIA ÚMIDA) PARA CONTRAPISO, PREPARO MANUAL. AF_08/2019</t>
  </si>
  <si>
    <t>TELA DE ARAME GALVANIZADA, HEXAGONAL, FIO 0,56 MM (24 BWG), MALHA 1/2", H = 1 M</t>
  </si>
  <si>
    <t>CONCRETO USINADO CONVENCIONAL (NAO BOMBEAVEL) CLASSE DE RESISTENCIA C15, COM BRITA 1 E 2, SLUMP = 80 MM +/- 10 MM (NBR 8953)</t>
  </si>
  <si>
    <t>ELETRODUTO PVC FLEXIVEL CORRUGADO, COR AMARELA, DE 20 MM</t>
  </si>
  <si>
    <t>FIXAÇÃO DE TUBOS HORIZONTAIS DE PVC ÁGUA, PVC ESGOTO, PVC ÁGUA PLUVIAL, CPVC, PPR, COBRE OU AÇO, DIÂMETROS MENORES OU IGUAIS A 40 MM, COM ABRAÇADEIRA METÁLICA RÍGIDA TIPO U PERFIL 1 1/4", FIXADA EM PERFILADO EM LAJE. AF_09/2023_PS</t>
  </si>
  <si>
    <t>ELETRODUTO PVC FLEXIVEL CORRUGADO, REFORCADO, COR LARANJA, DE 20 MM, PARA LAJES E PISOS</t>
  </si>
  <si>
    <t>ELETRODUTO PVC FLEXIVEL CORRUGADO, COR AMARELA, DE 25 MM</t>
  </si>
  <si>
    <t>ELETRODUTO PVC FLEXIVEL CORRUGADO, REFORCADO, COR LARANJA, DE 25 MM, PARA LAJES E PISOS</t>
  </si>
  <si>
    <t>ELETRODUTO PVC FLEXIVEL CORRUGADO, COR AMARELA, DE 32 MM</t>
  </si>
  <si>
    <t>ELETRODUTO PVC FLEXIVEL CORRUGADO, REFORCADO, COR LARANJA, DE 32 MM, PARA LAJES E PISOS</t>
  </si>
  <si>
    <t>ELETRODUTO FLEXIVEL PLANO EM PEAD, COR PRETA E LARANJA, DIAMETRO 32 MM</t>
  </si>
  <si>
    <t>ELETRODUTO/DUTO PEAD FLEXIVEL PAREDE SIMPLES, CORRUGACAO HELICOIDAL, COR PRETA, SEM ROSCA, DE 1 1/4", CRC 680 N, PARA CABEAMENTO SUBTERRANEO (NBR 15715)</t>
  </si>
  <si>
    <t>ELETRODUTO FLEXIVEL PLANO EM PEAD, COR PRETA E LARANJA, DIAMETRO 40 MM</t>
  </si>
  <si>
    <t>ELETRODUTO DE PVC RIGIDO ROSCAVEL DE 1/2 ", SEM LUVA</t>
  </si>
  <si>
    <t>ELETRODUTO DE PVC RIGIDO ROSCAVEL DE 3/4 ", SEM LUVA</t>
  </si>
  <si>
    <t>ELETRODUTO DE PVC RIGIDO ROSCAVEL DE 1 ", SEM LUVA</t>
  </si>
  <si>
    <t>ELETRODUTO DE PVC RIGIDO ROSCAVEL DE 1 1/4 ", SEM LUVA</t>
  </si>
  <si>
    <t>ELETRODUTO DE PVC RIGIDO ROSCAVEL DE 1 1/2 ", SEM LUVA</t>
  </si>
  <si>
    <t>ELETRODUTO DE PVC RIGIDO ROSCAVEL DE 2 ", SEM LUVA</t>
  </si>
  <si>
    <t>ELETRODUTO DE PVC RIGIDO ROSCAVEL DE 2 1/2 ", SEM LUVA</t>
  </si>
  <si>
    <t>ELETRODUTO DE PVC RIGIDO ROSCAVEL DE 3 ", SEM LUVA</t>
  </si>
  <si>
    <t>ELETRODUTO DE PVC RIGIDO ROSCAVEL DE 4 ", SEM LUVA</t>
  </si>
  <si>
    <t>ELETRODUTO DE PVC RIGIDO SOLDAVEL, CLASSE B, DE 20 MM</t>
  </si>
  <si>
    <t>ELETRODUTO DE PVC RIGIDO SOLDAVEL, CLASSE B, DE 25 MM</t>
  </si>
  <si>
    <t>ELETRODUTO DE PVC RIGIDO SOLDAVEL, CLASSE B, DE 32 MM</t>
  </si>
  <si>
    <t>ELETRODUTO/DUTO PEAD FLEXIVEL PAREDE SIMPLES, CORRUGACAO HELICOIDAL, COR PRETA, SEM ROSCA, DE 1 1/2", CRC 680 N, PARA CABEAMENTO SUBTERRANEO (NBR 15715)</t>
  </si>
  <si>
    <t>ELETRODUTO/DUTO PEAD FLEXIVEL PAREDE SIMPLES, CORRUGACAO HELICOIDAL, COR PRETA, SEM ROSCA, DE 2",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</si>
  <si>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</si>
  <si>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</si>
  <si>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LUVA EM PVC RIGIDO ROSCAVEL, DE 1/2", PARA ELETRODUTO</t>
  </si>
  <si>
    <t>LUVA EM PVC RIGIDO ROSCAVEL, DE 3/4", PARA ELETRODUTO</t>
  </si>
  <si>
    <t>LUVA EM PVC RIGIDO ROSCAVEL, DE 1", PARA ELETRODUTO</t>
  </si>
  <si>
    <t>LUVA EM PVC RIGIDO ROSCAVEL, DE 1 1/4", PARA ELETRODUTO</t>
  </si>
  <si>
    <t>CURVA 90 GRAUS, LONGA, DE PVC RIGIDO ROSCAVEL, DE 1/2", PARA ELETRODUTO</t>
  </si>
  <si>
    <t>CURVA 180 GRAUS, DE PVC RIGIDO ROSCAVEL, DE 1/2", PARA ELETRODUTO</t>
  </si>
  <si>
    <t>CURVA 90 GRAUS, LONGA, DE PVC RIGIDO ROSCAVEL, DE 3/4", PARA ELETRODUTO</t>
  </si>
  <si>
    <t>CURVA 180 GRAUS, DE PVC RIGIDO ROSCAVEL, DE 3/4", PARA ELETRODUTO</t>
  </si>
  <si>
    <t>CURVA 90 GRAUS, LONGA, DE PVC RIGIDO ROSCAVEL, DE 1", PARA ELETRODUTO</t>
  </si>
  <si>
    <t>CURVA 180 GRAUS, DE PVC RIGIDO ROSCAVEL, DE 1", PARA ELETRODUTO</t>
  </si>
  <si>
    <t>CURVA 90 GRAUS, LONGA, DE PVC RIGIDO ROSCAVEL, DE 1 1/4", PARA ELETRODUTO</t>
  </si>
  <si>
    <t>CURVA 180 GRAUS, DE PVC RIGIDO ROSCAVEL, DE 1 1/4", PARA ELETRODUTO</t>
  </si>
  <si>
    <t>LUVA EM PVC RIGIDO ROSCAVEL, DE 1 1/2", PARA ELETRODUTO</t>
  </si>
  <si>
    <t>LUVA EM PVC RIGIDO ROSCAVEL, DE 2", PARA ELETRODUTO</t>
  </si>
  <si>
    <t>LUVA EM PVC RIGIDO ROSCAVEL, DE 2 1/2", PARA ELETRODUTO</t>
  </si>
  <si>
    <t>LUVA EM PVC RIGIDO ROSCAVEL, DE 3", PARA ELETRODUTO</t>
  </si>
  <si>
    <t>LUVA EM PVC RIGIDO ROSCAVEL, DE 4", PARA ELETRODUTO</t>
  </si>
  <si>
    <t>CURVA 90 GRAUS, LONGA, DE PVC RIGIDO ROSCAVEL, DE 1 1/2", PARA ELETRODUTO</t>
  </si>
  <si>
    <t>CURVA 90 GRAUS, LONGA, DE PVC RIGIDO ROSCAVEL, DE 2", PARA ELETRODUTO</t>
  </si>
  <si>
    <t>CURVA 90 GRAUS, LONGA, DE PVC RIGIDO ROSCAVEL, DE 2 1/2", PARA ELETRODUTO</t>
  </si>
  <si>
    <t>CURVA 90 GRAUS, LONGA, DE PVC RIGIDO ROSCAVEL, DE 3", PARA ELETRODUTO</t>
  </si>
  <si>
    <t>CURVA 90 GRAUS, LONGA, DE PVC RIGIDO ROSCAVEL, DE 4", PARA ELETRODUTO</t>
  </si>
  <si>
    <t>CURVA 135 GRAUS, DE PVC RIGIDO ROSCAVEL, DE 3/4", PARA ELETRODUTO</t>
  </si>
  <si>
    <t>CONDULETE EM PVC, TIPO "E", SEM TAMPA, DE 1/2"</t>
  </si>
  <si>
    <t>CABO DE COBRE, FLEXIVEL, CLASSE 4 OU 5, ISOLACAO EM PVC/A, ANTICHAMA BWF-B, 1 CONDUTOR, 450/750 V, SECAO NOMINAL 1,5 MM2</t>
  </si>
  <si>
    <t>FITA ISOLANTE ADESIVA ANTICHAMA, USO ATE 750 V, EM ROLO DE 19 MM X 5 M</t>
  </si>
  <si>
    <t>CABO DE COBRE, FLEXIVEL, CLASSE 4 OU 5, ISOLACAO EM PVC/A, ANTICHAMA BWF-B, COBERTURA PVC-ST1, ANTICHAMA BWF-B, 1 CONDUTOR, 0,6/1 KV, SECAO NOMINAL 1,5 MM2</t>
  </si>
  <si>
    <t>CABO DE COBRE, FLEXIVEL, CLASSE 4 OU 5, ISOLACAO EM PVC/A, ANTICHAMA BWF-B, 1 CONDUTOR, 450/750 V, SECAO NOMINAL 2,5 MM2</t>
  </si>
  <si>
    <t>CABO DE COBRE, FLEXIVEL, CLASSE 4 OU 5, ISOLACAO EM PVC/A, ANTICHAMA BWF-B, COBERTURA PVC-ST1, ANTICHAMA BWF-B, 1 CONDUTOR, 0,6/1 KV, SECAO NOMINAL 2,5 MM2</t>
  </si>
  <si>
    <t>CABO DE COBRE, FLEXIVEL, CLASSE 4 OU 5, ISOLACAO EM PVC/A, ANTICHAMA BWF-B, 1 CONDUTOR, 450/750 V, SECAO NOMINAL 4 MM2</t>
  </si>
  <si>
    <t>CABO DE COBRE, FLEXIVEL, CLASSE 4 OU 5, ISOLACAO EM PVC/A, ANTICHAMA BWF-B, COBERTURA PVC-ST1, ANTICHAMA BWF-B, 1 CONDUTOR, 0,6/1 KV, SECAO NOMINAL 4 MM2</t>
  </si>
  <si>
    <t>CABO DE COBRE, FLEXIVEL, CLASSE 4 OU 5, ISOLACAO EM PVC/A, ANTICHAMA BWF-B, 1 CONDUTOR, 450/750 V, SECAO NOMINAL 6 MM2</t>
  </si>
  <si>
    <t>CABO DE COBRE, FLEXIVEL, CLASSE 4 OU 5, ISOLACAO EM PVC/A, ANTICHAMA BWF-B, COBERTURA PVC-ST1, ANTICHAMA BWF-B, 1 CONDUTOR, 0,6/1 KV, SECAO NOMINAL 6 MM2</t>
  </si>
  <si>
    <t>CABO DE COBRE, FLEXIVEL, CLASSE 4 OU 5, ISOLACAO EM PVC/A, ANTICHAMA BWF-B, 1 CONDUTOR, 450/750 V, SECAO NOMINAL 10 MM2</t>
  </si>
  <si>
    <t>CABO DE COBRE, FLEXIVEL, CLASSE 4 OU 5, ISOLACAO EM PVC/A, ANTICHAMA BWF-B, COBERTURA PVC-ST1, ANTICHAMA BWF-B, 1 CONDUTOR, 0,6/1 KV, SECAO NOMINAL 10 MM2</t>
  </si>
  <si>
    <t>CABO DE COBRE, FLEXIVEL, CLASSE 4 OU 5, ISOLACAO EM PVC/A, ANTICHAMA BWF-B, 1 CONDUTOR, 450/750 V, SECAO NOMINAL 16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</si>
  <si>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</si>
  <si>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</si>
  <si>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</si>
  <si>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</si>
  <si>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</si>
  <si>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</si>
  <si>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</si>
  <si>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</si>
  <si>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</si>
  <si>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</si>
  <si>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300 MM2</t>
  </si>
  <si>
    <t>CABO DE COBRE, FLEXIVEL, CLASSE 4 OU 5, ISOLACAO EM PVC/A, ANTICHAMA BWF-B, 1 CONDUTOR, 450/750 V, SECAO NOMINAL 25 MM2</t>
  </si>
  <si>
    <t>CAIXA OCTOGONAL DE FUNDO MOVEL, EM PVC, DE 4" X 4", PARA ELETRODUTO FLEXIVEL CORRUGADO</t>
  </si>
  <si>
    <t>CAIXA OCTOGONAL DE FUNDO MOVEL, EM PVC, DE 3" X 3", PARA ELETRODUTO FLEXIVEL CORRUGADO</t>
  </si>
  <si>
    <t>CAIXA DE PASSAGEM, EM PVC, DE 4" X 2", PARA ELETRODUTO FLEXIVEL CORRUGADO</t>
  </si>
  <si>
    <t>CAIXA DE PASSAGEM, EM PVC, DE 4" X 4", PARA ELETRODUTO FLEXIVEL CORRUGADO</t>
  </si>
  <si>
    <t>CAIXA DE PASSAGEM / DERIVACAO / LUZ, OCTOGONAL 4 X4, EM ACO ESMALTADA, COM FUNDO MOVEL SIMPLES (FMS)</t>
  </si>
  <si>
    <t>CAIXA DE LUZ "3 X 3" EM ACO ESMALTADA</t>
  </si>
  <si>
    <t>CAIXA DE LUZ "4 X 2" EM ACO ESMALTADA</t>
  </si>
  <si>
    <t>CAIXA DE LUZ "4 X 4" EM ACO ESMALTADA</t>
  </si>
  <si>
    <t>CONDULETE DE ALUMINIO TIPO B, PARA ELETRODUTO ROSCAVEL DE 3/4", COM TAMPA CEGA</t>
  </si>
  <si>
    <t>CONDULETE DE ALUMINIO TIPO C, PARA ELETRODUTO ROSCAVEL DE 3/4", COM TAMPA CEGA</t>
  </si>
  <si>
    <t>CONDULETE DE ALUMINIO TIPO E, PARA ELETRODUTO ROSCAVEL DE 3/4", COM TAMPA CEGA</t>
  </si>
  <si>
    <t>CONDULETE DE ALUMINIO TIPO B, PARA ELETRODUTO ROSCAVEL DE 1", COM TAMPA CEGA</t>
  </si>
  <si>
    <t>CONDULETE DE ALUMINIO TIPO C, PARA ELETRODUTO ROSCAVEL DE 1", COM TAMPA CEGA</t>
  </si>
  <si>
    <t>CONDULETE DE ALUMINIO TIPO E, PARA ELETRODUTO ROSCAVEL DE 1", COM TAMPA CEGA</t>
  </si>
  <si>
    <t>CONDULETE DE ALUMINIO TIPO E, PARA ELETRODUTO ROSCAVEL DE 1 1/4", COM TAMPA CEGA</t>
  </si>
  <si>
    <t>CONDULETE DE ALUMINIO TIPO LR, PARA ELETRODUTO ROSCAVEL DE 3/4", COM TAMPA CEGA</t>
  </si>
  <si>
    <t>CONDULETE DE ALUMINIO TIPO LR, PARA ELETRODUTO ROSCAVEL DE 1", COM TAMPA CEGA</t>
  </si>
  <si>
    <t>CONDULETE DE ALUMINIO TIPO LR, PARA ELETRODUTO ROSCAVEL DE 1 1/4", COM TAMPA CEGA</t>
  </si>
  <si>
    <t>CONDULETE DE ALUMINIO TIPO T, PARA ELETRODUTO ROSCAVEL DE 3/4", COM TAMPA CEGA</t>
  </si>
  <si>
    <t>CONDULETE DE ALUMINIO TIPO T, PARA ELETRODUTO ROSCAVEL DE 1", COM TAMPA CEGA</t>
  </si>
  <si>
    <t>CONDULETE DE ALUMINIO TIPO T, PARA ELETRODUTO ROSCAVEL DE 1 1/4", COM TAMPA CEGA</t>
  </si>
  <si>
    <t>CONDULETE DE ALUMINIO TIPO X, PARA ELETRODUTO ROSCAVEL DE 3/4", COM TAMPA CEGA</t>
  </si>
  <si>
    <t>CONDULETE DE ALUMINIO TIPO X, PARA ELETRODUTO ROSCAVEL DE 1", COM TAMPA CEGA</t>
  </si>
  <si>
    <t>CONDULETE DE ALUMINIO TIPO X, PARA ELETRODUTO ROSCAVEL DE 1 1/4", COM TAMPA CEGA</t>
  </si>
  <si>
    <t>CONDULETE EM PVC, TIPO "B", SEM TAMPA, DE 1/2" OU 3/4"</t>
  </si>
  <si>
    <t>CONDULETE EM PVC, TIPO "B", SEM TAMPA, DE 1"</t>
  </si>
  <si>
    <t>CONDULETE EM PVC, TIPO "LL", SEM TAMPA, DE 1/2" OU 3/4"</t>
  </si>
  <si>
    <t>CONDULETE EM PVC, TIPO "LL", SEM TAMPA, DE 1"</t>
  </si>
  <si>
    <t>CONDULETE EM PVC, TIPO "LB", SEM TAMPA, DE 1/2" OU 3/4"</t>
  </si>
  <si>
    <t>CONDULETE EM PVC, TIPO "LB", SEM TAMPA, DE 1"</t>
  </si>
  <si>
    <t>CONDULETE EM PVC, TIPO "TB", SEM TAMPA, DE 1/2" OU 3/4"</t>
  </si>
  <si>
    <t>CONDULETE EM PVC, TIPO "TB", SEM TAMPA, DE 1"</t>
  </si>
  <si>
    <t>CONDULETE EM PVC, TIPO "X", SEM TAMPA, DE 1/2"</t>
  </si>
  <si>
    <t>CONDULETE EM PVC, TIPO "X", SEM TAMPA, DE 3/4"</t>
  </si>
  <si>
    <t>CONDULETE EM PVC, TIPO "X", SEM TAMPA, DE 1"</t>
  </si>
  <si>
    <t>CAIXA DE CONCRETO ARMADO PRE-MOLDADO, SEM FUNDO, QUADRADA, DIMENSOES DE 0,30 X 0,30 X 0,30 M</t>
  </si>
  <si>
    <t>PREPARO DE FUNDO DE VALA COM LARGURA MENOR QUE 1,5 M, COM CAMADA DE BRITA, LANÇAMENTO MANUAL. AF_08/2020</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</si>
  <si>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</si>
  <si>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</si>
  <si>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</si>
  <si>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</si>
  <si>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CONDULETE EM PVC, TIPO "E", SEM TAMPA, DE 3/4"</t>
  </si>
  <si>
    <t>CONDULETE EM PVC, TIPO "E", SEM TAMPA, DE 1"</t>
  </si>
  <si>
    <t>CONDULETE EM PVC, TIPO "LR", SEM TAMPA, DE 1/2"</t>
  </si>
  <si>
    <t>CONDULETE EM PVC, TIPO "LR", SEM TAMPA, DE 3/4"</t>
  </si>
  <si>
    <t>CONDULETE EM PVC, TIPO "LR", SEM TAMPA, DE 1"</t>
  </si>
  <si>
    <t>CONDULETE EM PVC, TIPO "C", SEM TAMPA, DE 1/2"</t>
  </si>
  <si>
    <t>CONDULETE EM PVC, TIPO "C", SEM TAMPA, DE 3/4"</t>
  </si>
  <si>
    <t>CONDULETE EM PVC, TIPO "C", SEM TAMPA, DE 1"</t>
  </si>
  <si>
    <t>CONDULETE EM PVC, TIPO "T", SEM TAMPA, DE 3/4"</t>
  </si>
  <si>
    <t>CONDULETE EM PVC, TIPO "T", SEM TAMPA, DE 1"</t>
  </si>
  <si>
    <t>TERMINAL A COMPRESSAO EM COBRE ESTANHADO PARA CABO 2,5 MM2, 1 FURO E 1 COMPRESSAO, PARA PARAFUSO DE FIXACAO M5</t>
  </si>
  <si>
    <t>DISJUNTOR TERMOMAGNETICO PARA TRILHO DIN (IEC), MONOPOLAR, 6 - 32 A</t>
  </si>
  <si>
    <t>TERMINAL A COMPRESSAO EM COBRE ESTANHADO PARA CABO 4 MM2, 1 FURO E 1 COMPRESSAO, PARA PARAFUSO DE FIXACAO M5</t>
  </si>
  <si>
    <t>TERMINAL A COMPRESSAO EM COBRE ESTANHADO PARA CABO 6 MM2, 1 FURO E 1 COMPRESSAO, PARA PARAFUSO DE FIXACAO M6</t>
  </si>
  <si>
    <t>TERMINAL A COMPRESSAO EM COBRE ESTANHADO PARA CABO 10 MM2, 1 FURO E 1 COMPRESSAO, PARA PARAFUSO DE FIXACAO M6</t>
  </si>
  <si>
    <t>DISJUNTOR TERMOMAGNETICO PARA TRILHO DIN (IEC), MONOPOLAR, 40 - 50 A</t>
  </si>
  <si>
    <t>TERMINAL A COMPRESSAO EM COBRE ESTANHADO PARA CABO 16 MM2, 1 FURO E 1 COMPRESSAO, PARA PARAFUSO DE FIXACAO M6</t>
  </si>
  <si>
    <t>DISJUNTOR TERMOMAGNETICO PARA TRILHO DIN (IEC), BIPOLAR, 6 - 32 A</t>
  </si>
  <si>
    <t>DISJUNTOR TERMOMAGNETICO PARA TRILHO DIN (IEC), BIPOLAR, 40 - 50 A</t>
  </si>
  <si>
    <t>DISJUNTOR TERMOMAGNETICO PARA TRILHO DIN (IEC), TRIPOLAR, 10 - 50 A</t>
  </si>
  <si>
    <t>CENTRO DE MEDICAO AGRUPADA, EM POLICARBONATO / PVC, COM 8 MEDIDORES E PROTECAO GERAL (INCLUI BARRAMENTO, DISJUNTORES E ACESSORIOS DE FIXACAO) (PADRAO CONCESSIONARIA LOCAL)</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</si>
  <si>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</si>
  <si>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</si>
  <si>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CAIXA PARA MEDICAO COLETIVA TIPO L, PADRAO BIFASICO OU TRIFASICO, PARA ATE 4 MEDIDORES, SEM BARRAMENTO E COM PORTAS INFERIOR E SUPERIOR</t>
  </si>
  <si>
    <t>QUADRO DE DISTRIBUICAO COM BARRAMENTO TRIFASICO, DE EMBUTIR, EM CHAPA DE ACO GALVANIZADO, PARA 12 DISJUNTORES DIN, 100 A</t>
  </si>
  <si>
    <t>ARGAMASSA TRAÇO 1:1:6 (EM VOLUME DE CIMENTO, CAL E AREIA MÉDIA ÚMIDA) PARA EMBOÇO/MASSA ÚNICA/ASSENTAMENTO DE ALVENARIA DE VEDAÇÃO, PREPARO MANUAL. AF_08/2019</t>
  </si>
  <si>
    <t>QUADRO DE DISTRIBUICAO, SEM BARRAMENTO, EM PVC, DE EMBUTIR, PARA 6 DISJUNTORES NEMA OU 8 DISJUNTORES DIN</t>
  </si>
  <si>
    <t>QUADRO DE DISTRIBUICAO, SEM BARRAMENTO, EM PVC, DE EMBUTIR, PARA 3 DISJUNTORES NEMA OU 4 DISJUNTORES DIN</t>
  </si>
  <si>
    <t>QUADRO DE DISTRIBUICAO COM BARRAMENTO TRIFASICO, DE SOBREPOR,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</si>
  <si>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</si>
  <si>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30 DISJUNTORES DIN, 150 A</t>
  </si>
  <si>
    <t>QUADRO DE DISTRIBUICAO COM BARRAMENTO TRIFASICO, DE EMBUTIR, EM CHAPA DE ACO GALVANIZADO, PARA 40 DISJUNTORES DIN, 100 A</t>
  </si>
  <si>
    <t>QUADRO DE DISTRIBUICAO COM BARRAMENTO TRIFASICO, DE EMBUTIR, EM CHAPA DE ACO GALVANIZADO, PARA 30 DISJUNTORES DIN, 225 A</t>
  </si>
  <si>
    <t>QUADRO DE DISTRIBUICAO COM BARRAMENTO TRIFASICO, DE EMBUTIR, EM CHAPA DE ACO GALVANIZADO, PARA 18 DISJUNTORES DIN, 100 A</t>
  </si>
  <si>
    <t>DISJUNTOR TIPO NEMA, MONOPOLAR 10 ATE 30A, TENSAO MAXIMA DE 240 V</t>
  </si>
  <si>
    <t>DISJUNTOR TIPO NEMA, MONOPOLAR 35 ATE 50 A, TENSAO MAXIMA DE 240 V</t>
  </si>
  <si>
    <t>DISJUNTOR TIPO NEMA, BIPOLAR 10 ATE 50 A, TENSAO MAXIMA 415 V</t>
  </si>
  <si>
    <t>DISJUNTOR TIPO NEMA, TRIPOLAR 10 ATE 50A, TENSAO MAXIMA DE 415 V</t>
  </si>
  <si>
    <t>TERMINAL A COMPRESSAO EM COBRE ESTANHADO PARA CABO 25 MM2, 1 FURO E 1 COMPRESSAO, PARA PARAFUSO DE FIXACAO M8</t>
  </si>
  <si>
    <t>DISJUNTOR TIPO NEMA, TRIPOLAR 60 ATE 100 A, TENSAO MAXIMA DE 415 V</t>
  </si>
  <si>
    <t>TERMINAL A COMPRESSAO EM COBRE ESTANHADO PARA CABO 50 MM2, 1 FURO E 1 COMPRESSAO, PARA PARAFUSO DE FIXACAO M8</t>
  </si>
  <si>
    <t>DISJUNTOR TERMOMAGNETICO TRIPOLAR 125 A / 425 V / ICC - 25 KA</t>
  </si>
  <si>
    <t>TERMINAL A COMPRESSAO EM COBRE ESTANHADO PARA CABO 95 MM2, 1 FURO E 1 COMPRESSAO, PARA PARAFUSO DE FIXACAO M12</t>
  </si>
  <si>
    <t>DISJUNTOR TERMOMAGNETICO TRIPOLAR 200 A / 600 V, TIPO FXD / ICC - 35 KA</t>
  </si>
  <si>
    <t>TERMINAL A COMPRESSAO EM COBRE ESTANHADO PARA CABO 120 MM2, 1 FURO E 1 COMPRESSAO, PARA PARAFUSO DE FIXACAO M12</t>
  </si>
  <si>
    <t>DISJUNTOR TERMOMAGNETICO TRIPOLAR 250 A / 600 V, TIPO FXD</t>
  </si>
  <si>
    <t>DISJUNTOR TERMOMAGNETICO TRIPOLAR 400 A / 600 V, TIPO JXD / ICC - 40 KA</t>
  </si>
  <si>
    <t>DISJUNTOR TERMOMAGNETICO TRIPOLAR 600 A / 600 V, TIPO LXD / ICC - 40 KA</t>
  </si>
  <si>
    <t>DISJUNTOR TERMOMAGNETICO TRIPOLAR 800 A / 600 V, TIPO LMXD</t>
  </si>
  <si>
    <t>CONTATOR TRIPOLAR, CORRENTE DE 12 A, TENSAO NOMINAL DE *500* V, CATEGORIA AC-2 E AC-3</t>
  </si>
  <si>
    <t>CONTATOR TRIPOLAR, CORRENTE DE *22* A, TENSAO NOMINAL DE *500* V, CATEGORIA AC-2 E AC-3</t>
  </si>
  <si>
    <t>CONTATOR TRIPOLAR, CORRENTE DE *38* A, TENSAO NOMINAL DE *500* V, CATEGORIA AC-2 E AC-3</t>
  </si>
  <si>
    <t>CONTATOR TRIPOLAR, CORRENTE DE 95 A, TENSAO NOMINAL DE *500* V, CATEGORIA AC-2 E AC-3</t>
  </si>
  <si>
    <t>CAIXA PARA MEDIDOR MONOFASICO, EM POLICARBONATO / TERMOPLASTICO, PARA ALOJAR 1 DISJUNTOR (PADRAO DA CONCESSIONARIA LOCAL)</t>
  </si>
  <si>
    <t>ESPELHO / PLACA DE 3 POSTOS 4" X 2", PARA INSTALACAO DE TOMADAS E INTERRUPTORES</t>
  </si>
  <si>
    <t>SUPORTE DE FIXACAO PARA ESPELHO / PLACA 4" X 2", PARA 3 MODULOS, PARA INSTALACAO DE TOMADAS E INTERRUPTORES (SOMENTE SUPORTE)</t>
  </si>
  <si>
    <t>ESPELHO / PLACA DE 6 POSTOS 4" X 4", PARA INSTALACAO DE TOMADAS E INTERRUPTORES</t>
  </si>
  <si>
    <t>SUPORTE DE FIXACAO PARA ESPELHO / PLACA 4" X 4", PARA 6 MODULOS, PARA INSTALACAO DE TOMADAS E INTERRUPTORES (SOMENTE SUPORTE)</t>
  </si>
  <si>
    <t>INTERRUPTOR SIMPLES 10A, 250V (APENAS MODULO)</t>
  </si>
  <si>
    <t>SUPORTE PARAFUSADO COM PLACA DE ENCAIXE 4" X 2" MÉDIO (1,30 M DO PISO) PARA PONTO ELÉTRICO - FORNECIMENTO E INSTALAÇÃO. AF_03/2023</t>
  </si>
  <si>
    <t>INTERRUPTOR SIMPLES (1 MÓDULO), 10A/250V, SEM SUPORTE E SEM PLACA - FORNECIMENTO E INSTALAÇÃO. AF_03/2023</t>
  </si>
  <si>
    <t>INTERRUPTOR PARALELO 10A, 250V (APENAS MODULO)</t>
  </si>
  <si>
    <t>INTERRUPTOR PARALELO (1 MÓDULO), 10A/250V, SEM SUPORTE E SEM PLACA - FORNECIMENTO E INSTALAÇÃO. AF_03/2023</t>
  </si>
  <si>
    <t>INTERRUPTOR SIMPLES (1 MÓDULO) COM INTERRUPTOR PARALELO (1 MÓDULO), 10A/250V, SEM SUPORTE E SEM PLACA - FORNECIMENTO E INSTALAÇÃO. AF_03/2023</t>
  </si>
  <si>
    <t>INTERRUPTOR SIMPLES (2 MÓDULOS), 10A/250V, SEM SUPORTE E SEM PLACA - FORNECIMENTO E INSTALAÇÃO. AF_03/2023</t>
  </si>
  <si>
    <t>INTERRUPTOR PARALELO (2 MÓDULOS), 10A/250V, SEM SUPORTE E SEM PLACA - FORNECIMENTO E INSTALAÇÃO. AF_03/2023</t>
  </si>
  <si>
    <t>INTERRUPTOR SIMPLES (1 MÓDULO) COM INTERRUPTOR PARALELO (2 MÓDULOS), 10A/250V, SEM SUPORTE E SEM PLACA - FORNECIMENTO E INSTALAÇÃO. AF_03/2023</t>
  </si>
  <si>
    <t>INTERRUPTOR SIMPLES (2 MÓDULOS) COM INTERRUPTOR PARALELO (1 MÓDULO), 10A/250V, SEM SUPORTE E SEM PLACA - FORNECIMENTO E INSTALAÇÃO. AF_03/2023</t>
  </si>
  <si>
    <t>INTERRUPTOR SIMPLES (3 MÓDULOS), 10A/250V, SEM SUPORTE E SEM PLACA - FORNECIMENTO E INSTALAÇÃO. AF_03/2023</t>
  </si>
  <si>
    <t>INTERRUPTOR PARALELO (3 MÓDULOS), 10A/250V, SEM SUPORTE E SEM PLACA - FORNECIMENTO E INSTALAÇÃO. AF_03/2023</t>
  </si>
  <si>
    <t>SUPORTE PARAFUSADO COM PLACA DE ENCAIXE 4" X 4" MÉDIO (1,30 M DO PISO) PARA PONTO ELÉTRICO - FORNECIMENTO E INSTALAÇÃO. AF_03/2023</t>
  </si>
  <si>
    <t>INTERRUPTOR SIMPLES (3 MÓDULOS) COM INTERRUPTOR PARALELO (1 MÓDULO), 10A/250V, SEM SUPORTE E SEM PLACA - FORNECIMENTO E INSTALAÇÃO. AF_03/2023</t>
  </si>
  <si>
    <t>INTERRUPTOR SIMPLES (2 MÓDULOS) COM INTERRUPTOR PARALELO (2 MÓDULOS), 10A/250V, SEM SUPORTE E SEM PLACA - FORNECIMENTO E INSTALAÇÃO. AF_03/2023</t>
  </si>
  <si>
    <t>INTERRUPTOR SIMPLES (4 MÓDULOS), 10A/250V, SEM SUPORTE E SEM PLACA - FORNECIMENTO E INSTALAÇÃO. AF_03/2023</t>
  </si>
  <si>
    <t>INTERRUPTOR SIMPLES (6 MÓDULOS), 10A/250V, SEM SUPORTE E SEM PLACA - FORNECIMENTO E INSTALAÇÃO. AF_03/2023</t>
  </si>
  <si>
    <t>INTERRUPTOR INTERMEDIARIO 10 A, 250 V (APENAS MODULO)</t>
  </si>
  <si>
    <t>INTERRUPTOR INTERMEDIÁRIO (1 MÓDULO), 10A/250V, SEM SUPORTE E SEM PLACA - FORNECIMENTO E INSTALAÇÃO. AF_03/2023</t>
  </si>
  <si>
    <t>INTERRUPTOR BIPOLAR SIMPLES 10 A, 250 V (APENAS MODULO)</t>
  </si>
  <si>
    <t>INTERRUPTOR BIPOLAR (1 MÓDULO), 10A/250V, SEM SUPORTE E SEM PLACA - FORNECIMENTO E INSTALAÇÃO. AF_03/2023</t>
  </si>
  <si>
    <t>VARIADOR DE LUMINOSIDADE ROTATIVO (DIMMER) 220 V, 600 W (APENAS MODULO)</t>
  </si>
  <si>
    <t>DIMMER ROTATIVO (1 MÓDULO), 220V/600W, SEM SUPORTE E SEM PLACA - FORNECIMENTO E INSTALAÇÃO. AF_03/2023</t>
  </si>
  <si>
    <t>PULSADOR CAMPAINHA 10A, 250V (APENAS MODULO)</t>
  </si>
  <si>
    <t>INTERRUPTOR PULSADOR CAMPAINHA (1 MÓDULO), 10A/250V, SEM SUPORTE E SEM PLACA - FORNECIMENTO E INSTALAÇÃO. AF_03/2023</t>
  </si>
  <si>
    <t>CAMPAINHA CIGARRA 127 V / 220 V (APENAS MODULO)</t>
  </si>
  <si>
    <t>CAMPAINHA CIGARRA (1 MÓDULO), 10A/250V, SEM SUPORTE E SEM PLACA - FORNECIMENTO E INSTALAÇÃO. AF_03/2023</t>
  </si>
  <si>
    <t>PULSADOR MINUTERIA 10A, 250V (APENAS MODULO)</t>
  </si>
  <si>
    <t>INTERRUPTOR PULSADOR MINUTERIA (1 MÓDULO), 10A/250V, SEM SUPORTE E SEM PLACA - FORNECIMENTO E INSTALAÇÃO. AF_03/2023</t>
  </si>
  <si>
    <t>TOMADA 2P+T 10A, 250V (APENAS MODULO)</t>
  </si>
  <si>
    <t>TOMADA 2P+T 20A, 250V (APENAS MODULO)</t>
  </si>
  <si>
    <t>TOMADA ALTA DE EMBUTIR (1 MÓDULO), 2P+T 10 A, SEM SUPORTE E SEM PLACA - FORNECIMENTO E INSTALAÇÃO. AF_03/2023</t>
  </si>
  <si>
    <t>TOMADA ALTA DE EMBUTIR (1 MÓDULO), 2P+T 20 A, SEM SUPORTE E SEM PLACA - FORNECIMENTO E INSTALAÇÃO. AF_03/2023</t>
  </si>
  <si>
    <t>TOMADA MÉDIA DE EMBUTIR (1 MÓDULO), 2P+T 10 A, SEM SUPORTE E SEM PLACA - FORNECIMENTO E INSTALAÇÃO. AF_03/2023</t>
  </si>
  <si>
    <t>TOMADA MÉDIA DE EMBUTIR (1 MÓDULO), 2P+T 20 A, SEM SUPORTE E SEM PLACA - FORNECIMENTO E INSTALAÇÃO. AF_03/2023</t>
  </si>
  <si>
    <t>TOMADA BAIXA DE EMBUTIR (1 MÓDULO), 2P+T 10 A, SEM SUPORTE E SEM PLACA - FORNECIMENTO E INSTALAÇÃO. AF_03/2023</t>
  </si>
  <si>
    <t>TOMADA BAIXA DE EMBUTIR (1 MÓDULO), 2P+T 20 A, SEM SUPORTE E SEM PLACA - FORNECIMENTO E INSTALAÇÃO. AF_03/2023</t>
  </si>
  <si>
    <t>TOMADA MÉDIA DE EMBUTIR (2 MÓDULOS), 2P+T 10 A, SEM SUPORTE E SEM PLACA - FORNECIMENTO E INSTALAÇÃO. AF_03/2023</t>
  </si>
  <si>
    <t>TOMADA MÉDIA DE EMBUTIR (2 MÓDULOS), 2P+T 20 A, SEM SUPORTE E SEM PLACA - FORNECIMENTO E INSTALAÇÃO. AF_03/2023</t>
  </si>
  <si>
    <t>TOMADA BAIXA DE EMBUTIR (2 MÓDULOS), 2P+T 10 A, SEM SUPORTE E SEM PLACA - FORNECIMENTO E INSTALAÇÃO. AF_03/2023</t>
  </si>
  <si>
    <t>TOMADA BAIXA DE EMBUTIR (2 MÓDULOS), 2P+T 20 A, SEM SUPORTE E SEM PLACA - FORNECIMENTO E INSTALAÇÃO. AF_03/2023</t>
  </si>
  <si>
    <t>TOMADA MÉDIA DE EMBUTIR (3 MÓDULOS), 2P+T 10 A, SEM SUPORTE E SEM PLACA - FORNECIMENTO E INSTALAÇÃO. AF_03/2023</t>
  </si>
  <si>
    <t>TOMADA MÉDIA DE EMBUTIR (3 MÓDULOS), 2P+T 20 A, SEM SUPORTE E SEM PLACA - FORNECIMENTO E INSTALAÇÃO. AF_03/2023</t>
  </si>
  <si>
    <t>TOMADA BAIXA DE EMBUTIR (3 MÓDULOS), 2P+T 10 A, SEM SUPORTE E SEM PLACA - FORNECIMENTO E INSTALAÇÃO. AF_03/2023</t>
  </si>
  <si>
    <t>TOMADA BAIXA DE EMBUTIR (3 MÓDULOS), 2P+T 20 A, SEM SUPORTE E SEM PLACA - FORNECIMENTO E INSTALAÇÃO. AF_03/2023</t>
  </si>
  <si>
    <t>TOMADA BAIXA DE EMBUTIR (4 MÓDULOS), 2P+T 10 A, SEM SUPORTE E SEM PLACA - FORNECIMENTO E INSTALAÇÃO. AF_03/2023</t>
  </si>
  <si>
    <t>TOMADA BAIXA DE EMBUTIR (6 MÓDULOS), 2P+T 10 A, SEM SUPORTE E SEM PLACA - FORNECIMENTO E INSTALAÇÃO. AF_03/2023</t>
  </si>
  <si>
    <t>INTERRUPTOR SIMPLES (1 MÓDULO) COM 1 TOMADA DE EMBUTIR 2P+T 10 A, SEM SUPORTE E SEM PLACA - FORNECIMENTO E INSTALAÇÃO. AF_03/2023</t>
  </si>
  <si>
    <t>INTERRUPTOR SIMPLES (1 MÓDULO) COM 2 TOMADAS DE EMBUTIR 2P+T 10 A, SEM SUPORTE E SEM PLACA - FORNECIMENTO E INSTALAÇÃO. AF_03/2023</t>
  </si>
  <si>
    <t>INTERRUPTOR SIMPLES (2 MÓDULOS) COM 1 TOMADA DE EMBUTIR 2P+T 10 A, SEM SUPORTE E SEM PLACA - FORNECIMENTO E INSTALAÇÃO. AF_03/2023</t>
  </si>
  <si>
    <t>INTERRUPTOR PARALELO (1 MÓDULO) COM 1 TOMADA DE EMBUTIR 2P+T 10 A, SEM SUPORTE E SEM PLACA - FORNECIMENTO E INSTALAÇÃO. AF_03/2023</t>
  </si>
  <si>
    <t>INTERRUPTOR PARALELO (1 MÓDULO) COM 2 TOMADAS DE EMBUTIR 2P+T 10 A, SEM SUPORTE E SEM PLACA - FORNECIMENTO E INSTALAÇÃO. AF_03/2023</t>
  </si>
  <si>
    <t>INTERRUPTOR PARALELO (2 MÓDULOS) COM 1 TOMADA DE EMBUTIR 2P+T 10 A, SEM SUPORTE E SEM PLACA - FORNECIMENTO E INSTALAÇÃO. AF_03/2023</t>
  </si>
  <si>
    <t>INTERRUPTOR SIMPLES (1 MÓDULO), INTERRUPTOR PARALELO (1 MÓDULO) E 1 TOMADA DE EMBUTIR 2P+T 10 A, SEM SUPORTE E SEM PLACA - FORNECIMENTO E INSTALAÇÃO. AF_03/2023</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</si>
  <si>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</si>
  <si>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</si>
  <si>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</si>
  <si>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</si>
  <si>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LUMINARIA DE EMERGENCIA 30 LEDS, POTENCIA 2 W, BATERIA DE LITIO, AUTONOMIA DE 6 HORAS</t>
  </si>
  <si>
    <t>SOQUETE DE BAQUELITE BASE E27, PARA LAMPADAS</t>
  </si>
  <si>
    <t>LAMPADA LED 6 W BIVOLT BRANCA, FORMATO TRADICIONAL (BASE E27)</t>
  </si>
  <si>
    <t>LAMPADA LED 10 W BIVOLT BRANCA, FORMATO TRADICIONAL (BASE E27)</t>
  </si>
  <si>
    <t>LAMPADA LED TUBULAR BIVOLT 9/10 W, BASE G13</t>
  </si>
  <si>
    <t>LAMPADA LED TUBULAR BIVOLT 18/20 W, BASE G13</t>
  </si>
  <si>
    <t>LUMINARIA LED PLAFON REDONDO DE SOBREPOR BIVOLT 12/13 W, D = *17* CM</t>
  </si>
  <si>
    <t>ARMACAO VERTICAL COM HASTE E CONTRA-PINO, EM CHAPA DE ACO GALVANIZADO 3/16", COM 1 ESTRIBO, SEM ISOLADOR</t>
  </si>
  <si>
    <t>ISOLADOR DE PORCELANA, TIPO ROLDANA, DIMENSOES DE *72* X *72* MM, PARA USO EM BAIXA TENSAO</t>
  </si>
  <si>
    <t>PARAFUSO DE FERRO POLIDO, SEXTAVADO, COM ROSCA PARCIAL, DIAMETRO 5/8", COMPRIMENTO 6", COM PORCA E ARRUELA DE PRESSAO MEDIA</t>
  </si>
  <si>
    <t>ARRUELA LISA, REDONDA, DE LATAO POLIDO, DIAMETRO NOMINAL 5/8", DIAMETRO EXTERNO = 34 MM, DIAMETRO DO FURO = 17 MM, ESPESSURA = *2,5* MM</t>
  </si>
  <si>
    <t>FITA METALICA PERFURADA, L = *18* MM, ROLO DE 30 M, CARGA RECOMENDADA = *30* KGF</t>
  </si>
  <si>
    <t>CAIXA DE INSPECAO PARA ATERRAMENTO E PARA RAIOS, EM POLIPROPILENO, DIAMETRO = 300 MM X ALTURA = 400 MM</t>
  </si>
  <si>
    <t>VERGALHAO ZINCADO ROSCA TOTAL, 1/4" (6,3 MM)</t>
  </si>
  <si>
    <t>PORCA ZINCADA, SEXTAVADA, DIAMETRO 1/4"</t>
  </si>
  <si>
    <t>ELETRODUTO RÍGIDO ROSCÁVEL, PVC, DN 32 MM (1"), PARA CIRCUITOS TERMINAIS, INSTALADO EM PAREDE - FORNECIMENTO E INSTALAÇÃO. AF_03/2023</t>
  </si>
  <si>
    <t>LUVA PARA ELETRODUTO, PVC, ROSCÁVEL, DN 32 MM (1"), PARA CIRCUITOS TERMINAIS, INSTALADA EM PAREDE - FORNECIMENTO E INSTALAÇÃO. AF_03/2023</t>
  </si>
  <si>
    <t>CURVA 90 GRAUS PARA ELETRODUTO, PVC, ROSCÁVEL, DN 32 MM (1"), PARA CIRCUITOS TERMINAIS, INSTALADA EM PAREDE - FORNECIMENTO E INSTALAÇÃO. AF_03/2023</t>
  </si>
  <si>
    <t>CURVA 180 GRAUS PARA ELETRODUTO, PVC, ROSCÁVEL, DN 32 MM (1"), PARA CIRCUITOS TERMINAIS, INSTALADA EM PAREDE - FORNECIMENTO E INSTALAÇÃO. AF_03/2023</t>
  </si>
  <si>
    <t>CABO DE COBRE FLEXÍVEL ISOLADO, 10 MM², ANTI-CHAMA 0,6/1,0 KV, PARA CIRCUITOS TERMINAIS - FORNECIMENTO E INSTALAÇÃO. AF_03/2023</t>
  </si>
  <si>
    <t>DISJUNTOR MONOPOLAR TIPO DIN, CORRENTE NOMINAL DE 50A - FORNECIMENTO E INSTALAÇÃO. AF_10/2020</t>
  </si>
  <si>
    <t>CORDOALHA DE COBRE NU 50 MM², ENTERRADA - FORNECIMENTO E INSTALAÇÃO. AF_08/2023</t>
  </si>
  <si>
    <t>HASTE DE ATERRAMENTO, DIÂMETRO 3/4", COM 3 METROS - FORNECIMENTO E INSTALAÇÃO. AF_08/2023</t>
  </si>
  <si>
    <t>ASSENTAMENTO DE POSTE DE CONCRETO COM COMPRIMENTO NOMINAL DE 9 M, CARGA NOMINAL MENOR OU IGUAL A 1000 DAN, ENGASTAMENTO SIMPLES COM 1,5 M DE SOLO (NÃO INCLUI FORNECIMENTO). AF_11/2019</t>
  </si>
  <si>
    <t>CONECTOR GRAMPO METÁLICO TIPO OLHAL, PARA SPDA, PARA HASTE DE ATERRAMENTO DE 3/4'' E CABOS DE 10 A 50 MM2 - FORNECIMENTO E INSTALAÇÃO. AF_08/2023</t>
  </si>
  <si>
    <t>CABO DE COBRE FLEXÍVEL ISOLADO, 16 MM², ANTI-CHAMA 0,6/1,0 KV, PARA CIRCUITOS TERMINAIS - FORNECIMENTO E INSTALAÇÃO. AF_03/2023</t>
  </si>
  <si>
    <t>CABO DE COBRE FLEXÍVEL ISOLADO, 25 MM², ANTI-CHAMA 0,6/1,0 KV, PARA REDE ENTERRADA DE DISTRIBUIÇÃO DE ENERGIA ELÉTRICA - FORNECIMENTO E INSTALAÇÃO. AF_12/2021</t>
  </si>
  <si>
    <t>ELETRODUTO RÍGIDO ROSCÁVEL, PVC, DN 40 MM (1 1/4"), PARA CIRCUITOS TERMINAIS, INSTALADO EM PAREDE - FORNECIMENTO E INSTALAÇÃO. AF_03/2023</t>
  </si>
  <si>
    <t>LUVA PARA ELETRODUTO, PVC, ROSCÁVEL, DN 40 MM (1 1/4"), PARA CIRCUITOS TERMINAIS, INSTALADA EM PAREDE - FORNECIMENTO E INSTALAÇÃO. AF_03/2023</t>
  </si>
  <si>
    <t>CURVA 90 GRAUS PARA ELETRODUTO, PVC, ROSCÁVEL, DN 40 MM (1 1/4"), PARA CIRCUITOS TERMINAIS, INSTALADA EM PAREDE - FORNECIMENTO E INSTALAÇÃO. AF_03/2023</t>
  </si>
  <si>
    <t>CURVA 180 GRAUS PARA ELETRODUTO, PVC, ROSCÁVEL, DN 40 MM (1 1/4"), PARA CIRCUITOS TERMINAIS, INSTALADA EM PAREDE - FORNECIMENTO E INSTALAÇÃO. AF_03/2023</t>
  </si>
  <si>
    <t>CABO DE COBRE FLEXÍVEL ISOLADO, 35 MM², ANTI-CHAMA 0,6/1,0 KV, PARA REDE ENTERRADA DE DISTRIBUIÇÃO DE ENERGIA ELÉTRICA - FORNECIMENTO E INSTALAÇÃO. AF_12/2021</t>
  </si>
  <si>
    <t>CAIXA PARA MEDIDOR POLIFASICO, EM POLICARBONATO / TERMOPLASTICO, PARA ALOJAR 1 DISJUNTOR (PADRAO DA CONCESSIONARIA LOCAL)</t>
  </si>
  <si>
    <t>DISJUNTOR BIPOLAR TIPO DIN, CORRENTE NOMINAL DE 50A - FORNECIMENTO E INSTALAÇÃO. AF_10/2020</t>
  </si>
  <si>
    <t>DISJUNTOR TRIPOLAR TIPO DIN, CORRENTE NOMINAL DE 50A - FORNECIMENTO E INSTALAÇÃO. AF_10/2020</t>
  </si>
  <si>
    <t>CAIXA INTERNA/EXTERNA DE MEDICAO PARA 1 MEDIDOR TRIFASICO, COM VISOR, EM CHAPA DE ACO 18 USG (PADRAO DA CONCESSIONARIA LOCAL)</t>
  </si>
  <si>
    <t>ELETRODUTO FLEXÍVEL CORRUGADO, PEAD, DN 63 (2"), PARA REDE ENTERRADA DE DISTRIBUIÇÃO DE ENERGIA ELÉTRICA - FORNECIMENTO E INSTALAÇÃO. AF_12/2021</t>
  </si>
  <si>
    <t>APARELHO SINALIZADOR LUMINOSO COM LED, PARA SAIDA GARAGEM, COM 2 LENTES EM POLICARBONATO, BIVOLT (INCLUI SUPORTE DE FIXACAO)</t>
  </si>
  <si>
    <t>ARMACAO VERTICAL COM HASTE E CONTRA-PINO, EM CHAPA DE ACO GALVANIZADO 3/16", COM 1 ESTRIBO E 1 ISOLADOR</t>
  </si>
  <si>
    <t>ARMACAO VERTICAL COM HASTE E CONTRA-PINO, EM CHAPA DE ACO GALVANIZADO 3/16", COM 2 ESTRIBOS, E 2 ISOLADORES</t>
  </si>
  <si>
    <t>ARMACAO VERTICAL COM HASTE E CONTRA-PINO, EM CHAPA DE ACO GALVANIZADO 3/16", COM 3 ESTRIBOS E 3 ISOLADORES</t>
  </si>
  <si>
    <t>ARMACAO VERTICAL COM HASTE E CONTRA-PINO, EM CHAPA DE ACO GALVANIZADO 3/16", COM 4 ESTRIBOS E 4 ISOLADORES</t>
  </si>
  <si>
    <t>ARMACAO VERTICAL COM HASTE E CONTRA-PINO, EM CHAPA DE ACO GALVANIZADO 3/16", COM 2 ESTRIBOS, SEM ISOLADOR</t>
  </si>
  <si>
    <t>ARMACAO VERTICAL COM HASTE E CONTRA-PINO, EM CHAPA DE ACO GALVANIZADO 3/16", COM 3 ESTRIBOS, SEM ISOLADOR</t>
  </si>
  <si>
    <t>ARMACAO VERTICAL COM HASTE E CONTRA-PINO, EM CHAPA DE ACO GALVANIZADO 3/16", COM 4 ESTRIBOS, SEM ISOLADOR</t>
  </si>
  <si>
    <t>ISOLADOR DE PORCELANA, TIPO PINO MONOCORPO, PARA TENSAO DE *15* KV</t>
  </si>
  <si>
    <t>ISOLADOR DE PORCELANA SUSPENSO, DISCO TIPO GARFO OLHAL, DIAMETRO DE 152 MM, PARA TENSAO DE *15* KV</t>
  </si>
  <si>
    <t>GRAMPO PARALELO METALICO PARA CABO DE 6 A 50 MM2, COM 2 PARAFUSOS</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</si>
  <si>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</si>
  <si>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</si>
  <si>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</si>
  <si>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</si>
  <si>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RELE FOTOELETRICO INTERNO E EXTERNO BIVOLT 1000 W, DE CONECTOR, SEM BASE</t>
  </si>
  <si>
    <t>BRACO P/ LUMINARIA PUBLICA 1 X 1,50M ROMAGNOLE OU EQUIV</t>
  </si>
  <si>
    <t>LUMINARIA ABERTA P/ ILUMINACAO PUBLICA, TIPO X-57 PETERCO OU EQUIV</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</si>
  <si>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</si>
  <si>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</si>
  <si>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</si>
  <si>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</si>
  <si>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</si>
  <si>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</si>
  <si>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</si>
  <si>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</si>
  <si>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</si>
  <si>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</si>
  <si>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CABO DE COBRE NU 35 MM2 MEIO-DURO</t>
  </si>
  <si>
    <t>CONCRETO MAGRO PARA LASTRO, TRAÇO 1:4,5:4,5 (EM MASSA SECA DE CIMENTO/ AREIA MÉDIA/ BRITA 1) - PREPARO MECÂNICO COM BETONEIRA 400 L. AF_05/2021</t>
  </si>
  <si>
    <t>CHUMBADOR DE ACO ZINCADO, DIAMETRO 5/8", COMPRIMENTO 6", COM PORCA</t>
  </si>
  <si>
    <t>POSTE DECORATIVO PARA JARDIM EM ACO TUBULAR, SEM LUMINARIA, H = *2,5* M</t>
  </si>
  <si>
    <t>POSTE CONICO CONTINUO EM ACO GALVANIZADO, CURVO, BRACO SIMPLES, FLANGEADO, H = 9 M, DIAMETRO INFERIOR = *135* MM</t>
  </si>
  <si>
    <t>CHUMBADOR DE ACO GALVANIZADO, 1" X 600 MM, PARA POSTES DE ACO COM BASE, INCLUSO PORCA E ARRUELA</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</si>
  <si>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</si>
  <si>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</si>
  <si>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DUPLO, ENGASTADO, H = 9 M, DIAMETRO INFERIOR/BASE = *135* MM</t>
  </si>
  <si>
    <t>LUMINARIA ARANDELA TIPO MEIA-LUA COM VIDRO FOSCO *30 X 15* CM, PARA 1 LAMPADA, BASE E27, POTENCIA MAXIMA 40/60 W (NAO INCLUI LAMPADA)</t>
  </si>
  <si>
    <t>LUMINARIA TIPO TARTARUGA PARA AREA EXTERNA EM ALUMINIO, COM GRADE, PARA 1 LAMPADA, BASE E27, POTENCIA MAXIMA 40/60 W (NAO INCLUI LAMPADA)</t>
  </si>
  <si>
    <t>TRANSFORMADOR TRIFASICO DE DISTRIBUICAO, POTENCIA DE 30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</si>
  <si>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</si>
  <si>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</si>
  <si>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</si>
  <si>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</si>
  <si>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</si>
  <si>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300 KVA, TENSAO NOMINAL DE 15 KV, TENSAO SECUNDARIA DE 220/127V, EM OLEO ISOLANTE TIPO MINERAL</t>
  </si>
  <si>
    <t>CINTA CIRCULAR EM ACO GALVANIZADO DE 210 MM DE DIAMETRO PARA INSTALACAO DE TRANSFORMADOR EM POSTE DE CONCRETO</t>
  </si>
  <si>
    <t>SUPORTE EM ACO GALVANIZADO PARA TRANSFORMADOR PARA POSTE DUPLO T 185 X 95 MM, CHAPA DE 5/16"</t>
  </si>
  <si>
    <t>TRANSFORMADOR TRIFASICO DE DISTRIBUICAO, POTENCIA DE 500 KVA, TENSAO NOMINAL DE 15 KV, TENSAO SECUNDARIA DE 220/127V, EM OLEO ISOLANTE TIPO MINERAL</t>
  </si>
  <si>
    <t>ELETROTÉCNICO COM ENCARGOS COMPLEMENTARES</t>
  </si>
  <si>
    <t>TRANSFORMADOR TRIFASICO DE DISTRIBUICAO, POTENCIA DE 750 KVA, TENSAO NOMINAL DE 15 KV, TENSAO SECUNDARIA DE 220/127V, EM OLEO ISOLANTE TIPO MINERAL</t>
  </si>
  <si>
    <t>TRANSFORMADOR TRIFASICO DE DISTRIBUICAO, POTENCIA DE 1000 KVA, TENSAO NOMINAL DE 15 KV, TENSAO SECUNDARIA DE 220/127V, EM OLEO ISOLANTE TIPO MINERAL</t>
  </si>
  <si>
    <t>SUPORTE ISOLADOR PARA FIXAÇÃO DA CORDOALHA DE COBRE EM ALVENARIA OU CONCRETO - FORNECIMENTO E INSTALAÇÃO. AF_08/2023</t>
  </si>
  <si>
    <t>CABO DE COBRE NU 50 MM2 MEIO-DURO</t>
  </si>
  <si>
    <t>CABO DE COBRE NU 70 MM2 MEIO-DURO</t>
  </si>
  <si>
    <t>CABO DE COBRE NU 95 MM2 MEIO-DURO</t>
  </si>
  <si>
    <t>ELETRODUTO DE PVC RIGIDO SOLDAVEL, CLASSE B, DE 40 MM</t>
  </si>
  <si>
    <t>HASTE DE ATERRAMENTO EM ACO COM 3,00 M DE COMPRIMENTO E DN = 5/8", REVESTIDA COM BAIXA CAMADA DE COBRE, SEM CONECTOR</t>
  </si>
  <si>
    <t>HASTE DE ATERRAMENTO EM ACO COM 3,00 M DE COMPRIMENTO E DN = 3/4", REVESTIDA COM BAIXA CAMADA DE COBRE, SEM CONECTOR</t>
  </si>
  <si>
    <t>BASE PARA MASTRO DE PARA-RAIOS DIAMETRO NOMINAL 1 1/2"</t>
  </si>
  <si>
    <t>MASTRO SIMPLES GALVANIZADO DIAMETRO NOMINAL 1 1/2"</t>
  </si>
  <si>
    <t>PARA-RAIOS TIPO FRANKLIN 350 MM, EM LATAO CROMADO, DUAS DESCIDAS, PARA PROTECAO DE EDIFICACOES CONTRA DESCARGAS ATMOSFERICAS</t>
  </si>
  <si>
    <t>SUPORTE ISOLADOR REFORCADO DIAMETRO NOMINAL 5/16", COM ROSCA SOBERBA E BUCHA</t>
  </si>
  <si>
    <t>BUCHA DE NYLON SEM ABA S8, COM PARAFUSO DE 4,80 X 50 MM EM ACO ZINCADO COM ROSCA SOBERBA, CABECA CHATA E FENDA PHILLIPS</t>
  </si>
  <si>
    <t>MINICAPTOR, EM ACO GALVANIZADO A FOGO, FIXACAO HORIZONTAL DE 2 FUROS, SEM BANDEIRA, H=600 MM X DN=10 MM</t>
  </si>
  <si>
    <t>GRAMPO METALICO TIPO OLHAL PARA HASTE DE ATERRAMENTO DE 3/4", CONDUTOR DE *10* A 50 MM2</t>
  </si>
  <si>
    <t>GRAMPO METALICO TIPO OLHAL PARA HASTE DE ATERRAMENTO DE 5/8", CONDUTOR DE *10* A 50 MM2</t>
  </si>
  <si>
    <t>CONECTOR METALICO TIPO PARAFUSO FENDIDO (SPLIT BOLT), PARA CABOS ATE 35 MM2</t>
  </si>
  <si>
    <t>CONECTOR METALICO TIPO PARAFUSO FENDIDO (SPLIT BOLT), PARA CABOS ATE 50 MM2</t>
  </si>
  <si>
    <t>CONECTOR METALICO TIPO PARAFUSO FENDIDO (SPLIT BOLT), PARA CABOS ATE 70 MM2</t>
  </si>
  <si>
    <t>CONECTOR METALICO TIPO PARAFUSO FENDIDO (SPLIT BOLT), PARA CABOS ATE 95 MM2</t>
  </si>
  <si>
    <t>CHUMBADOR DE ACO ZINCADO, DIAMETRO 1/4" COM PARAFUSO 1/4" X 40 MM</t>
  </si>
  <si>
    <t>PERFILADO PERFURADO SIMPLES 38 X 38 MM, CHAPA 22</t>
  </si>
  <si>
    <t>ABRACADEIRA EM ACO PARA AMARRACAO DE ELETRODUTOS, TIPO D, COM 1 1/4" E PARAFUSO DE FIXACAO</t>
  </si>
  <si>
    <t>BUCHA DE NYLON, DIAMETRO DO FURO 8 MM, COMPRIMENTO 40 MM, COM PARAFUSO DE ROSCA SOBERBA, CABECA CHATA, FENDA SIMPLES, 4,8 X 50 MM</t>
  </si>
  <si>
    <t>ADAPTADOR EM LATAO, ENGATE RAPIDO1 1/2" X ROSCA INTERNA 5 FIOS 2 1/2", PARA INSTALACAO PREDIAL DE COMBATE A INCENDIO</t>
  </si>
  <si>
    <t>REGISTRO OU VALVULA GLOBO ANGULAR EM LATAO, PARA HIDRANTES EM INSTALACAO PREDIAL DE INCENDIO, 45 GRAUS, DIAMETRO DE 2 1/2", COM VOLANTE, CLASSE DE PRESSAO DE ATE 200 PSI</t>
  </si>
  <si>
    <t>CAIXA DE INCENDIO/ABRIGO PARA MANGUEIRA, DE SOBREPOR/EXTERNA, COM 90 X 60 X 17 CM, EM CHAPA DE ACO, PORTA COM VENTILACAO, VISOR COM A INSCRICAO "INCENDIO", SUPORTE/CESTA INTERNA PARA A MANGUEIRA, PINTURA ELETROSTATICA VERMELHA</t>
  </si>
  <si>
    <t>CHAVE DUPLA PARA CONEXOES TIPO STORZ, ENGATE RAPIDO 1 1/2" X 2 1/2", EM LATAO, PARA INSTALACAO PREDIAL COMBATE A INCENDIO</t>
  </si>
  <si>
    <t>MANGUEIRA DE INCENDIO, TIPO 1, DE 1 1/2", COMPRIMENTO = 20 M, TECIDO EM FIO DE POLIESTER E TUBO INTERNO EM BORRACHA SINTETICA, COM UNIOES ENGATE RAPIDO</t>
  </si>
  <si>
    <t>ESGUICHO JATO REGULAVEL, TIPO ELKHART, ENGATE RAPIDO 1 1/2", PARA COMBATE A INCENDIO</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</si>
  <si>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</si>
  <si>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</si>
  <si>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</si>
  <si>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</si>
  <si>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</si>
  <si>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</si>
  <si>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EXTINTOR DE INCENDIO PORTATIL COM CARGA DE PO QUIMICO SECO (PQS) DE 12 KG, CLASSE BC</t>
  </si>
  <si>
    <t>CAIXA DE INCENDIO/ABRIGO PARA MANGUEIRA, DE EMBUTIR/INTERNA, COM 75 X 45 X 17 CM, EM CHAPA DE ACO, PORTA COM VENTILACAO, VISOR COM A INSCRICAO "INCENDIO", SUPORTE/CESTA INTERNA PARA A MANGUEIRA, PINTURA ELETROSTATICA VERMELHA</t>
  </si>
  <si>
    <t>ADAPTADOR EM LATAO, ENGATE RAPIDO 2 1/2" X ROSCA INTERNA 5 FIOS 2 1/2", PARA INSTALACAO PREDIAL DE COMBATE A INCENDIO</t>
  </si>
  <si>
    <t>MANGUEIRA DE INCENDIO, TIPO 2, DE 2 1/2", COMPRIMENTO = 15 M, TECIDO EM FIO DE POLIESTER E TUBO INTERNO EM BORRACHA SINTETICA, COM UNIOES ENGATE RAPIDO</t>
  </si>
  <si>
    <t>ESGUICHO JATO REGULAVEL, TIPO ELKHART, ENGATE RAPIDO 2 1/2", PARA COMBATE A INCENDIO</t>
  </si>
  <si>
    <t>CAIXA DE INCENDIO/ABRIGO PARA MANGUEIRA, DE EMBUTIR/INTERNA, COM 90 X 60 X 17 CM, EM CHAPA DE ACO, PORTA COM VENTILACAO, VISOR COM A INSCRICAO "INCENDIO", SUPORTE/CESTA INTERNA PARA A MANGUEIRA, PINTURA ELETROSTATICA VERMELHA</t>
  </si>
  <si>
    <t>MANGUEIRA DE INCENDIO, TIPO 1, DE 1 1/2", COMPRIMENTO = 15 M, TECIDO EM FIO DE POLIESTER E TUBO INTERNO EM BORRACHA SINTETICA, COM UNIOES ENGATE RAPIDO</t>
  </si>
  <si>
    <t>FITA VEDA ROSCA, EM PTFE, ROLO DE 18 MM X 50 M (L X C)</t>
  </si>
  <si>
    <t>FUNDO ANTICORROSIVO PARA METAIS FERROSOS (ZARCAO)</t>
  </si>
  <si>
    <t>HIDRANTE SUBTERRANEO, EM FERRO FUNDIDO, COM CURVA LONGA E CAIXA, DN 75 MM</t>
  </si>
  <si>
    <t>FITA VEDA ROSCA, EM PTFE, ROLO DE 18 MM X 10 M (L X C)</t>
  </si>
  <si>
    <t>MANOMETRO COM CAIXA EM ACO PINTADO, ESCALA *10* KGF/CM2 (*10* BAR), DIAMETRO NOMINAL DE *63* MM, CONEXAO DE 1/4"</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</si>
  <si>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</si>
  <si>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</si>
  <si>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</si>
  <si>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</si>
  <si>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</si>
  <si>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</si>
  <si>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</si>
  <si>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</si>
  <si>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30 PARES, USO INTERNO</t>
  </si>
  <si>
    <t>CABO TELEFONICO CI 50, 50 PARES, USO INTERNO</t>
  </si>
  <si>
    <t>CABO TELEFONICO CI 50, 75 PARES, USO INTERNO</t>
  </si>
  <si>
    <t>CABO TELEFONICO CI 50, 200 PARES, USO INTERNO</t>
  </si>
  <si>
    <t>CABO TELEFONICO CTP - APL - 50, 10 PARES, USO EXTERNO</t>
  </si>
  <si>
    <t>CABO TELEFONICO CTP - APL - 50, 20 PARES, USO EXTERNO</t>
  </si>
  <si>
    <t>CABO TELEFONICO CTP - APL - 50, 30 PARES, USO EXTERNO</t>
  </si>
  <si>
    <t>CAIXA DE PASSAGEM METALICA, DE SOBREPOR, COM TAMPA APARAFUSADA, DIMENSOES 15 X 15 X *10* CM</t>
  </si>
  <si>
    <t>CAIXA DE PASSAGEM/ LUZ / TELEFONIA, DE SOBREPOR, EM CHAPA DE ACO GALVANIZADO, DIMENSOES 80 X 80 X *12* CM (PADRAO CONCESSIONARIA LOCAL)</t>
  </si>
  <si>
    <t>CAIXA DE PASSAGEM/ LUZ / TELEFONIA, DE EMBUTIR, EM CHAPA DE ACO GALVANIZADO, DIMENSOES 20 X 20 X *12*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</si>
  <si>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</si>
  <si>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</si>
  <si>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</si>
  <si>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TAMPAO FOFO SIMPLES COM BASE / REQUADRO, CLASSE A15 CARGA MAX. 1,5 T, 400 X 600 MM (COM INSCRICAO EM RELEVO DO TIPO DE REDE)</t>
  </si>
  <si>
    <t>TAMPAO FOFO SIMPLES COM BASE / REQUADRO, R-2, CLASSE A15 CARGA MAX. 1,5 T, 550 X 1100 MM (COM INSCRICAO EM RELEVO DO TIPO DE REDE)</t>
  </si>
  <si>
    <t>DILUENTE AGUARRAS</t>
  </si>
  <si>
    <t>MONTADOR ELETROMECÃNICO COM ENCARGOS COMPLEMENTARES</t>
  </si>
  <si>
    <t>SUPORTE MAO-FRANCESA EM ACO, ABAS IGUAIS 40 CM, CAPACIDADE MINIMA 70 KG, BRANCO</t>
  </si>
  <si>
    <t>AR CONDICIONADO SPLIT INVERTER, HI-WALL (PAREDE), 9000 BTU/H, CICLO FRIO, 60HZ, CLASSIFICACAO A (SELO PROCEL), GAS HFC, CONTROLE S/FIO</t>
  </si>
  <si>
    <t>MECÂNICO DE REFRIGERAÇÃO COM ENCARGOS COMPLEMENTARES</t>
  </si>
  <si>
    <t>AR CONDICIONADO SPLIT ON/OFF, HI-WALL (PAREDE), 9000 BTUS/H, CICLO FRIO, 60 HZ, CLASSIFICACAO ENERGETICA A - SELO PROCEL, GAS HFC, CONTROLE S/ FIO</t>
  </si>
  <si>
    <t>AR CONDICIONADO SPLIT ON/OFF, HI-WALL (PAREDE), 9000 BTUS/H, CICLO QUENTE/FRIO, 60 HZ, CLASSIFICACAO ENERGETICA A - SELO PROCEL, GAS HFC, CONTROLE S/ FIO</t>
  </si>
  <si>
    <t>AR CONDICIONADO SPLIT INVERTER, HI-WALL (PAREDE), 12000 BTU/H, CICLO FRIO, 60HZ, CLASSIFICACAO A (SELO PROCEL), GAS HFC, CONTROLE S/FIO</t>
  </si>
  <si>
    <t>AR CONDICIONADO SPLIT ON/OFF, HI-WALL (PAREDE), 12000 BTUS/H, CICLO FRIO, 60 HZ, CLASSIFICACAO ENERGETICA A - SELO PROCEL, GAS HFC, CONTROLE S/ FIO</t>
  </si>
  <si>
    <t>AR CONDICIONADO SPLIT ON/OFF, HI-WALL (PAREDE), 12000 BTUS/H, CICLO QUENTE/FRIO, 60 HZ, CLASSIFICACAO ENERGETICA A - SELO PROCEL, GAS HFC, CONTROLE S/ FIO</t>
  </si>
  <si>
    <t>AR CONDICIONADO SPLIT INVERTER, HI-WALL (PAREDE), 18000 BTU/H, CICLO FRIO, 60HZ, CLASSIFICACAO A (SELO PROCEL), GAS HFC, CONTROLE S/FIO</t>
  </si>
  <si>
    <t>AR CONDICIONADO SPLIT ON/OFF, HI-WALL (PAREDE), 18000 BTUS/H, CICLO FRIO, 60 HZ, CLASSIFICACAO ENERGETICA A - SELO PROCEL, GAS HFC, CONTROLE S/ FIO</t>
  </si>
  <si>
    <t>AR CONDICIONADO SPLIT ON/OFF, HI-WALL (PAREDE), 18000 BTUS/H, CICLO QUENTE/FRIO, 60 HZ, CLASSIFICACAO ENERGETICA A - SELO PROCEL, GAS HFC, CONTROLE S/ FIO</t>
  </si>
  <si>
    <t>AR CONDICIONADO SPLIT INVERTER, HI-WALL (PAREDE), 24000 BTU/H, CICLO FRIO, 60HZ, CLASSIFICACAO A (SELO PROCEL), GAS HFC, CONTROLE S/FIO</t>
  </si>
  <si>
    <t>AR CONDICIONADO SPLIT ON/OFF, HI-WALL (PAREDE), 24000 BTUS/H, CICLO FRIO, 60 HZ, CLASSIFICACAO ENERGETICA A - SELO PROCEL, GAS HFC, CONTROLE S/ FIO</t>
  </si>
  <si>
    <t>AR CONDICIONADO SPLIT ON/OFF, HI-WALL (PAREDE), 24000 BTUS/H, CICLO QUENTE/FRIO, 60 HZ, CLASSIFICACAO ENERGETICA A - SELO PROCEL, GAS HFC, CONTROLE S/ FIO</t>
  </si>
  <si>
    <t>BUCHA DE NYLON SEM ABA S10</t>
  </si>
  <si>
    <t>PARAFUSO DE ACO ZINCADO, SEXTAVADO, COM ROSCA SOBERBA, DIAMETRO 3/8", COMPRIMENTO 80 MM</t>
  </si>
  <si>
    <t>ARRUELA EM ACO GALVANIZADO, DIAMETRO EXTERNO = 35MM, ESPESSURA = 3MM, DIAMETRO DO FURO= 18MM</t>
  </si>
  <si>
    <t>AR CONDICIONADO SPLIT INVERTER, PISO TETO, 18000 BTU/H, CICLO FRIO, 60HZ, CLASSIFICACAO ENERGETICA A OU B (SELO PROCEL), GAS HFC, CONTROLE S/FIO</t>
  </si>
  <si>
    <t>AR CONDICIONADO SPLIT ON/OFF, PISO TETO, 18.000 BTU/H, CICLO FRIO, 60HZ, CLASSIFICACAO ENERGETICA C - SELO PROCEL, GAS HFC, CONTROLE S/FIO</t>
  </si>
  <si>
    <t>AR CONDICIONADO SPLIT INVERTER, PISO TETO, 24000 BTU/H, CICLO FRIO, 60HZ, CLASSIFICACAO ENERGETICA A OU B (SELO PROCEL), GAS HFC, CONTROLE S/FIO</t>
  </si>
  <si>
    <t>AR CONDICIONADO SPLIT ON/OFF, PISO TETO, 24.000 BTU/H, CICLO FRIO, 60HZ, CLASSIFICACAO ENERGETICA C - SELO PROCEL, GAS HFC, CONTROLE S/FIO</t>
  </si>
  <si>
    <t>AR-CONDICIONADO SPLIT INVERTER, PISO TETO, 24000 BTU/H, QUENTE/FRIO, 60HZ, CLASSIFICACAO ENERGETICA A - SELO PROCEL, GAS HFC, CONTROLE S/FIO</t>
  </si>
  <si>
    <t>AR CONDICIONADO SPLIT INVERTER, PISO TETO, 36000 BTU/H, CICLO FRIO, 60HZ, CLASSIFICACAO ENERGETICA A OU B (SELO PROCEL), GAS HFC, CONTROLE S/FIO</t>
  </si>
  <si>
    <t>AR CONDICIONADO SPLIT ON/OFF, PISO TETO, 36.000 BTU/H, CICLO FRIO, 60HZ, CLASSIFICACAO ENERGETICA C - SELO PROCEL, GAS HFC, CONTROLE S/FIO</t>
  </si>
  <si>
    <t>AR CONDICIONADO SPLIT INVERTER, PISO TETO, 48000 BTU/H, CICLO FRIO, 60HZ, CLASSIFICACAO ENERGETICA A OU B (SELO PROCEL), GAS HFC, CONTROLE S/FIO</t>
  </si>
  <si>
    <t>AR CONDICIONADO SPLIT ON/OFF, PISO TETO, 48.000 BTU/H, CICLO FRIO, 60HZ, CLASSIFICACAO ENERGETICA C - SELO PROCEL, GAS HFC, CONTROLE S/FIO</t>
  </si>
  <si>
    <t>AR CONDICIONADO SPLIT INVERTER, PISO TETO, APRESENTANDO ENTRE 54000 E 58000 BTU/H, CICLO FRIO, 60HZ, CLASSIFICACAO ENERGETICA A OU B (SELO PROCEL), GAS HFC, CONTROLE S/FIO</t>
  </si>
  <si>
    <t>AR CONDICIONADO SPLIT ON/OFF, PISO TETO, 60.000 BTU/H, CICLO FRIO, 60HZ, CLASSIFICACAO ENERGETICA C - SELO PROCEL, GAS HFC, CONTROLE S/FIO</t>
  </si>
  <si>
    <t>AR CONDICIONADO SPLIT ON/OFF, CASSETE (TETO), FRIO 4 VIAS 18000 BTUS/H, CLASSIFICACAO ENERGETICA C - SELO PROCEL, GAS HFC, CONTROLE S/ FIO</t>
  </si>
  <si>
    <t>AR CONDICIONADO SPLIT ON/OFF, CASSETE (TETO), 18000 BTUS/H, CICLO QUENTE/FRIO, 60 HZ, CLASSIFICACAO ENERGETICA C - SELO PROCEL, GAS HFC, CONTROLE S/ FIO</t>
  </si>
  <si>
    <t>AR CONDICIONADO SPLIT ON/OFF, CASSETE (TETO), FRIO 4 VIAS 24000 BTUS/H, CLASSIFICACAO ENERGETICA C - SELO PROCEL, GAS HFC, CONTROLE S/ FIO</t>
  </si>
  <si>
    <t>AR CONDICIONADO SPLIT ON/OFF, CASSETE (TETO), 24000 BTUS/H, CICLO QUENTE/FRIO, 60 HZ, CLASSIFICACAO ENERGETICA C - SELO PROCEL, GAS HFC, CONTROLE S/ FIO</t>
  </si>
  <si>
    <t>AR CONDICIONADO SPLIT ON/OFF, CASSETE (TETO), FRIO 4 VIAS 36000 BTUS/H, CLASSIFICACAO ENERGETICA C - SELO PROCEL, GAS HFC, CONTROLE S/ FIO</t>
  </si>
  <si>
    <t>AR CONDICIONADO SPLIT ON/OFF, CASSETE (TETO), 36000 BTUS/H, CICLO QUENTE/FRIO, 60 HZ, CLASSIFICACAO ENERGETICA A - SELO PROCEL, GAS HFC, CONTROLE S/ FIO</t>
  </si>
  <si>
    <t>AR CONDICIONADO SPLIT ON/OFF, CASSETE (TETO), FRIO 4 VIAS 48000 BTUS/H, CLASSIFICACAO ENERGETICA C - SELO PROCEL, GAS HFC, CONTROLE S/ FIO</t>
  </si>
  <si>
    <t>AR CONDICIONADO SPLIT ON/OFF, CASSETE (TETO), 48000 BTUS/H, CICLO QUENTE/FRIO, 60 HZ, CLASSIFICACAO ENERGETICA A - SELO PROCEL, GAS HFC, CONTROLE S/ FIO</t>
  </si>
  <si>
    <t>AR CONDICIONADO SPLIT ON/OFF, CASSETE (TETO), FRIO 4 VIAS 60000 BTUS/H, CLASSIFICACAO ENERGETICA C - SELO PROCEL, GAS HFC, CONTROLE S/ FIO</t>
  </si>
  <si>
    <t>AR CONDICIONADO SPLIT ON/OFF, CASSETE (TETO), 60000 BTUS/H, CICLO QUENTE/FRIO, 60 HZ, CLASSIFICACAO ENERGETICA A - SELO PROCEL, GAS HFC, CONTROLE S/ FIO</t>
  </si>
  <si>
    <t>AR-CONDICIONADO FRIO SPLITAO MODULAR 10 TR</t>
  </si>
  <si>
    <t>AR-CONDICIONADO FRIO SPLITAO MODULAR 15 TR</t>
  </si>
  <si>
    <t>RASGO LINEAR MANUAL EM ALVENARIA, PARA RAMAIS/ DISTRIBUIÇÃO DE INSTALAÇÕES HIDRÁULICAS, DIÂMETROS MENORES OU IGUAIS A 40 MM. AF_09/2023</t>
  </si>
  <si>
    <t>CHUMBAMENTO LINEAR EM ALVENARIA PARA RAMAIS/DISTRIBUIÇÃO DE INSTALAÇÕES HIDRÁULICAS COM DIÂMETROS MENORES OU IGUAIS A 40 MM. AF_09/2023</t>
  </si>
  <si>
    <t>FIXAÇÃO DE TUBOS HORIZONTAIS DE PEX OU MULTICAMADAS, DIÂMETROS IGUAIS OU INFERIORES A 40 MM, COM ABRAÇADEIRA PLÁSTICA FIXADA EM LAJE. AF_09/2023_PE</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</si>
  <si>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</si>
  <si>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</si>
  <si>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</si>
  <si>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FORNECIMENTO E INSTALAÇÃO. AF_12/2015</t>
  </si>
  <si>
    <t>CAP OU TAMPAO DE FERRO GALVANIZADO, COM ROSCA BSP, DE 1 1/2"</t>
  </si>
  <si>
    <t>COTOVELO 90 GRAUS DE FERRO GALVANIZADO, COM ROSCA BSP, DE 1 1/2"</t>
  </si>
  <si>
    <t>NIPLE DE FERRO GALVANIZADO, COM ROSCA BSP, DE 1 1/2"</t>
  </si>
  <si>
    <t>TE DE FERRO GALVANIZADO, DE 1 1/2"</t>
  </si>
  <si>
    <t>TUBO ACO GALVANIZADO COM COSTURA, CLASSE MEDIA, DN 1.1/2", E = *3,25* MM, PESO *3,61* KG/M (NBR 5580)</t>
  </si>
  <si>
    <t>VALVULA DE ESFERA BRUTA EM BRONZE, BITOLA 1 1/2"</t>
  </si>
  <si>
    <t>CAP OU TAMPAO DE FERRO GALVANIZADO, COM ROSCA BSP, DE 2"</t>
  </si>
  <si>
    <t>COTOVELO 90 GRAUS DE FERRO GALVANIZADO, COM ROSCA BSP, DE 2"</t>
  </si>
  <si>
    <t>NIPLE DE FERRO GALVANIZADO, COM ROSCA BSP, DE 2"</t>
  </si>
  <si>
    <t>TE DE FERRO GALVANIZADO, DE 2"</t>
  </si>
  <si>
    <t>TUBO ACO GALVANIZADO COM COSTURA, CLASSE MEDIA, DN 2", E = *3,65* MM, PESO *5,10* KG/M (NBR 5580)</t>
  </si>
  <si>
    <t>VALVULA DE ESFERA BRUTA EM BRONZE, BITOLA 2"</t>
  </si>
  <si>
    <t>CABO DE REDE, PAR TRANCADO U/UTP, 4 PARES, CATEGORIA 5E (CAT 5E), ISOLAMENTO PVC (LSZH)</t>
  </si>
  <si>
    <t>CABO DE REDE, PAR TRANCADO UTP, 4 PARES, CATEGORIA 6 (CAT 6), ISOLAMENTO PVC (LSZH)</t>
  </si>
  <si>
    <t>CABO ELETRONICO CATEGORIA 6A U/UTP 23AWG X 4P</t>
  </si>
  <si>
    <t>CABO COAXIAL RG6 95% DE MALHA</t>
  </si>
  <si>
    <t>PATCH PANEL, 24 PORTAS, CATEGORIA 5E, COM RACKS DE 19" DE LARGURA E 1 U DE ALTURA</t>
  </si>
  <si>
    <t>PATCH PANEL, 24 PORTAS, CATEGORIA 6, COM RACKS DE 19" DE LARGURA E 1 U DE ALTURA</t>
  </si>
  <si>
    <t>PATCH PANEL, 48 PORTAS, CATEGORIA 6, COM RACKS DE 19" DE LARGURA E 2 U DE ALTURA</t>
  </si>
  <si>
    <t>RACK DE PISO PARA SERVIDOR, FECHADO, 44U, COM PORTA, 44U X *570* MM</t>
  </si>
  <si>
    <t>BLOCO DE ENGATE RAPIDO PARA BASTIDOR TIPO M10</t>
  </si>
  <si>
    <t>BASTIDOR PARA BLOCO M10</t>
  </si>
  <si>
    <t>TOMADA RJ45, 8 FIOS, CAT 5E, CONJUNTO MONTADO PARA EMBUTIR 4" X 2" (PLACA + SUPORTE + MODULO)</t>
  </si>
  <si>
    <t>TOMADA RJ11, 2 FIOS, CONJUNTO MONTADO PARA EMBUTIR 4" X 2" (PLACA + SUPORTE + MODULO)</t>
  </si>
  <si>
    <t>PATCH PANEL, 48 PORTAS, CATEGORIA 5E, COM RACKS DE 19" DE LARGURA E 2 U DE ALTURA</t>
  </si>
  <si>
    <t>CABO COAXIAL RG11 95% DE MALHA</t>
  </si>
  <si>
    <t>CABO COAXIAL RG59 95% DE MALHA</t>
  </si>
  <si>
    <t>RACK DE PISO PARA SERVIDOR, ABERTO, EM COLUNA, 44U X *570* MM</t>
  </si>
  <si>
    <t>TUBO PVC, SOLDAVEL, DE 20 MM, AGUA FRIA (NBR-5648)</t>
  </si>
  <si>
    <t>LIXA D'AGUA EM FOLHA, COR PRETA, GRAO 100</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</si>
  <si>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</si>
  <si>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</si>
  <si>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</si>
  <si>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</si>
  <si>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</si>
  <si>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</si>
  <si>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</si>
  <si>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TUBO PVC, SERIE R, DN 40 MM, PARA ESGOTO OU AGUAS PLUVIAIS PREDIAL (NBR 5688)</t>
  </si>
  <si>
    <t>TUBO PVC, SERIE R, DN 50 MM, PARA ESGOTO OU AGUAS PLUVIAIS PREDIAL (NBR 5688)</t>
  </si>
  <si>
    <t>TUBO PVC, SERIE R, DN 75 MM, PARA ESGOTO OU AGUAS PLUVIAIS PREDIAL (NBR 5688)</t>
  </si>
  <si>
    <t>TUBO PVC, SERIE R, DN 100 MM, PARA ESGOTO OU AGUAS PLUVIAIS PREDIAL (NBR 5688)</t>
  </si>
  <si>
    <t>TUBO PVC, SERIE R, DN 150 MM, PARA ESGOTO OU AGUAS PLUVIAIS PREDIAL (NBR 5688)</t>
  </si>
  <si>
    <t>TUBO CPVC, SOLDAVEL, 15 MM, AGUA QUENTE PREDIAL (NBR 15884)</t>
  </si>
  <si>
    <t>TUBO CPVC, SOLDAVEL, 22 MM, AGUA QUENTE PREDIAL (NBR 15884)</t>
  </si>
  <si>
    <t>TUBO CPVC, SOLDAVEL, 28 MM, AGUA QUENTE PREDIAL (NBR 15884)</t>
  </si>
  <si>
    <t>TUBO CPVC SOLDAVEL, 35 MM, AGUA QUENTE PREDIAL (NBR 15884)</t>
  </si>
  <si>
    <t>TUBO PVC SERIE NORMAL, DN 40 MM, PARA ESGOTO PREDIAL (NBR 5688)</t>
  </si>
  <si>
    <t>TUBO CPVC, SOLDAVEL, 42 MM, AGUA QUENTE PREDIAL (NBR 15884)</t>
  </si>
  <si>
    <t>TUBO CPVC, SOLDAVEL, 73 MM, AGUA QUENTE PREDIAL (NBR 15884)</t>
  </si>
  <si>
    <t>TUBO CPVC, SOLDAVEL, 89 MM, AGUA QUENTE PREDIAL (NBR 15884)</t>
  </si>
  <si>
    <t>TUBO PVC SERIE NORMAL, DN 150 MM, PARA ESGOTO PREDIAL (NBR 5688)</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</si>
  <si>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</si>
  <si>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</si>
  <si>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</si>
  <si>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</si>
  <si>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</si>
  <si>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</si>
  <si>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</si>
  <si>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</si>
  <si>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</si>
  <si>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</si>
  <si>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</si>
  <si>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</si>
  <si>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COBRE CLASSE "E", DN = 15 MM, PARA INSTALACAO HIDRAULICA PREDIAL</t>
  </si>
  <si>
    <t>TUBO DE BORRACHA ELASTOMERICA FLEXIVEL, PRETA, PARA ISOLAMENTO TERMICO DE TUBULACAO, DN 1/2" (12 MM), E= 19 MM, COEFICIENTE DE CONDUTIVIDADE TERMICA 0,036W/MK, VAPOR DE AGUA MAIOR OU IGUAL A 10.000</t>
  </si>
  <si>
    <t>TUBO ACO GALVANIZADO COM COSTURA, CLASSE MEDIA, DN 2.1/2", E = *3,65* MM, PESO *6,51* KG/M (NBR 5580)</t>
  </si>
  <si>
    <t>TUBO ACO GALVANIZADO COM COSTURA, CLASSE MEDIA, DN 3", E = *4,05* MM, PESO *8,47* KG/M (NBR 5580)</t>
  </si>
  <si>
    <t>TUBO ACO CARBONO SEM COSTURA 2", E= *3,91* MM, SCHEDULE 40, *5,43* KG/M</t>
  </si>
  <si>
    <t>TUBO ACO CARBONO SEM COSTURA 2 1/2", E = 5,16 MM, SCHEDULE 40 (8,62 KG/M)</t>
  </si>
  <si>
    <t>TUBO ACO CARBONO SEM COSTURA 1", E= *3,38 MM, SCHEDULE 40, *2,50* KG/M</t>
  </si>
  <si>
    <t>TUBO ACO CARBONO SEM COSTURA 1 1/4", E= *3,56 MM, SCHEDULE 40, *3,38* KG/M</t>
  </si>
  <si>
    <t>TUBO ACO GALVANIZADO COM COSTURA, CLASSE MEDIA, DN 1.1/4", E = *3,25* MM, PESO *3,14* KG/M (NBR 5580)</t>
  </si>
  <si>
    <t>TUBO ACO CARBONO SEM COSTURA 1 1/2", E= *3,68 MM, SCHEDULE 40, 4,05 KG/M</t>
  </si>
  <si>
    <t>TUBO ACO GALVANIZADO COM COSTURA, CLASSE MEDIA, DN 1/2", E = *2,65* MM, PESO *1,22* KG/M (NBR 5580)</t>
  </si>
  <si>
    <t>TUBO ACO GALVANIZADO COM COSTURA, CLASSE MEDIA, DN 3/4", E = *2,65* MM, PESO *1,58* KG/M (NBR 5580)</t>
  </si>
  <si>
    <t>TUBO ACO CARBONO SEM COSTURA 1/2", E= *2,77 MM, SCHEDULE 40, *1,27 KG/M</t>
  </si>
  <si>
    <t>TUBO ACO CARBONO SEM COSTURA 3/4", E= *2,87 MM, SCHEDULE 40, *1,69 KG/M</t>
  </si>
  <si>
    <t>TUBO DE COBRE CLASSE "E", DN = 79 MM, PARA INSTALACAO HIDRAULICA PREDIAL</t>
  </si>
  <si>
    <t>TUBO DE COBRE CLASSE "E", DN = 104 MM, PARA INSTALACAO HIDRAULICA PREDIAL</t>
  </si>
  <si>
    <t>TUBO PVC, SOLDAVEL, DE 110 MM, AGUA FRIA (NBR-5648)</t>
  </si>
  <si>
    <t>TUBO CPVC, SOLDAVEL, 54 MM, AGUA QUENTE PREDIAL (NBR 15884)</t>
  </si>
  <si>
    <t>TUBO CPVC, SOLDAVEL, 114 MM, AGUA QUENTE (NBR 15884)</t>
  </si>
  <si>
    <t>TUBO PPR PN 20, DN 25 MM, PARA AGUA QUENTE PREDIAL</t>
  </si>
  <si>
    <t>TERMOFUSORA PARA TUBOS E CONEXÕES EM PPR COM DIÂMETROS DE 20 A 63 MM, POTÊNCIA DE 800 W, TENSAO 220 V - CHP DIURNO. AF_05/2022</t>
  </si>
  <si>
    <t>TERMOFUSORA PARA TUBOS E CONEXÕES EM PPR COM DIÂMETROS DE 20 A 63 MM, POTÊNCIA DE 800 W, TENSAO 220 V - CHI DIURNO. AF_05/2022</t>
  </si>
  <si>
    <t>TUBO PPR, CLASSE PN 25, DN 25 MM, PARA AGUA QUENTE E FRIA PREDIAL</t>
  </si>
  <si>
    <t>TUBO PPR, CLASSE PN 12, DN 32 MM</t>
  </si>
  <si>
    <t>TUBO PPR, CLASSE PN 12, DN 40 MM</t>
  </si>
  <si>
    <t>TUBO PPR, CLASSE PN 25, DN 32 MM, PARA AGUA QUENTE E FRIA PREDIAL</t>
  </si>
  <si>
    <t>TUBO PPR, CLASSE PN 25, DN 40 MM, PARA AGUA QUENTE E FRIA PREDIAL</t>
  </si>
  <si>
    <t>TUBO PPR, CLASSE PN 12, DN 50 MM</t>
  </si>
  <si>
    <t>TUBO PPR, CLASSE PN 12, DN 63 MM</t>
  </si>
  <si>
    <t>TUBO PPR, CLASSE PN 12, DN 75 MM</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</si>
  <si>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</si>
  <si>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</si>
  <si>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TUBO PPR, CLASSE PN 12, DN 90 MM</t>
  </si>
  <si>
    <t>TUBO PPR, CLASSE PN 12, DN 110 MM</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</si>
  <si>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</si>
  <si>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</si>
  <si>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</si>
  <si>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</si>
  <si>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PPR, CLASSE PN 25, DN 110 MM, PARA AGUA QUENTE E FRIA PREDIAL</t>
  </si>
  <si>
    <t>TUBO PPR PN 20, DN 20 MM, PARA AGUA QUENTE PREDIAL</t>
  </si>
  <si>
    <t>TUBO PPR, CLASSE PN 25, DN 20 MM, PARA AGUA QUENTE E FRIA PREDIAL</t>
  </si>
  <si>
    <t>TUBO MONOCAMADA PEX, DN 16 MM, PARA AGUA QUENTE E FRIA</t>
  </si>
  <si>
    <t>TUBO MONOCAMADA PEX, DN 20 MM, PARA AGUA QUENTE E FRIA</t>
  </si>
  <si>
    <t>TUBO MONOCAMADA PEX, DN 25 MM, PARA AGUA QUENTE E FRIA</t>
  </si>
  <si>
    <t>TUBO MONOCAMADA PEX, DN 32 MM, PARA AGUA QUENTE E FRIA</t>
  </si>
  <si>
    <t>TUBO DE COBRE FLEXIVEL, D = 1/4 ", E = 0,79 MM, PARA AR-CONDICIONADO/ INSTALACOES GAS RESIDENCIAIS E COMERCIAIS</t>
  </si>
  <si>
    <t>TUBO DE BORRACHA ELASTOMERICA FLEXIVEL, PRETA, PARA ISOLAMENTO TERMICO DE TUBULACAO, DN 1/4" (6 MM), E= 9 MM, COEFICIENTE DE CONDUTIVIDADE TERMICA 0,036W/MK, VAPOR DE AGUA MAIOR OU IGUAL A 10.000</t>
  </si>
  <si>
    <t>TUBO DE COBRE FLEXIVEL, D = 3/8 ", E = 0,79 MM, PARA AR-CONDICIONADO/ INSTALACOES GAS RESIDENCIAIS E COMERCIAIS</t>
  </si>
  <si>
    <t>TUBO DE BORRACHA ELASTOMERICA FLEXIVEL, PRETA, PARA ISOLAMENTO TERMICO DE TUBULACAO, DN 3/8" (10 MM), E= 19 MM, COEFICIENTE DE CONDUTIVIDADE TERMICA 0,036W/MK, VAPOR DE AGUA MAIOR OU IGUAL A 10.000</t>
  </si>
  <si>
    <t>TUBO DE COBRE FLEXIVEL, D = 1/2 ", E = 0,79 MM, PARA AR-CONDICIONADO/ INSTALACOES GAS RESIDENCIAIS E COMERCIAIS</t>
  </si>
  <si>
    <t>TUBO DE COBRE FLEXIVEL, D = 5/8 ", E = 0,79 MM, PARA AR-CONDICIONADO/ INSTALACOES GAS RESIDENCIAIS E COMERCIAIS</t>
  </si>
  <si>
    <t>TUBO DE BORRACHA ELASTOMERICA FLEXIVEL, PRETA, PARA ISOLAMENTO TERMICO DE TUBULACAO, DN 5/8" (15 MM), E= 19 MM, COEFICIENTE DE CONDUTIVIDADE TERMICA 0,036W/MK, VAPOR DE AGUA MAIOR OU IGUAL A 10.000</t>
  </si>
  <si>
    <t>TUBO DE COBRE CLASSE "A", DN = 3/4" (22 MM), PARA INSTALACOES DE MEDIA PRESSAO PARA GASES COMBUSTIVEIS E MEDICINAIS</t>
  </si>
  <si>
    <t>TUBO DE COBRE CLASSE "A", DN = 1" (28 MM), PARA INSTALACOES DE MEDIA PRESSAO PARA GASES COMBUSTIVEIS E MEDICINAIS</t>
  </si>
  <si>
    <t>TUBO DE COBRE CLASSE "A", DN = 1 1/4" (35 MM), PARA INSTALACOES DE MEDIA PRESSAO PARA GASES COMBUSTIVEIS E MEDICINAIS</t>
  </si>
  <si>
    <t>TUBO DE COBRE CLASSE "A", DN = 1 1/2" (42 MM), PARA INSTALACOES DE MEDIA PRESSAO PARA GASES COMBUSTIVEIS E MEDICINAIS</t>
  </si>
  <si>
    <t>TUBO ACO GALVANIZADO COM COSTURA, CLASSE MEDIA, DN 1", E = 3,38 MM, PESO 2,50 KG/M (NBR 5580)</t>
  </si>
  <si>
    <t>COTOVELO 90 GRAUS DE FERRO GALVANIZADO, COM ROSCA BSP, DE 1"</t>
  </si>
  <si>
    <t>NIPLE DE FERRO GALVANIZADO, COM ROSCA BSP, DE 1"</t>
  </si>
  <si>
    <t>PLUG OU BUJAO DE FERRO GALVANIZADO, DE 1/2"</t>
  </si>
  <si>
    <t>TE DE REDUCAO DE FERRO GALVANIZADO, COM ROSCA BSP, DE 1" X 1/2"</t>
  </si>
  <si>
    <t>UNIAO DE FERRO GALVANIZADO, COM ROSCA BSP, COM ASSENTO PLANO, DE 1"</t>
  </si>
  <si>
    <t>VALVULA DE ESFERA BRUTA EM BRONZE, BITOLA 1"</t>
  </si>
  <si>
    <t>VALVULA DE ESFERA BRUTA EM BRONZE, BITOLA 1/2"</t>
  </si>
  <si>
    <t>TUBO MULTICAMADA PEX GAS, DN *16* MM</t>
  </si>
  <si>
    <t>TUBO MULTICAMADA PEX GAS, DN *20* MM</t>
  </si>
  <si>
    <t>TUBO MULTICAMADA PEX GAS, DN *26* MM</t>
  </si>
  <si>
    <t>TUBO MULTICAMADA PEX GAS, DN *32* MM</t>
  </si>
  <si>
    <t>TUBO ACO GALVANIZADO COM COSTURA, CLASSE MEDIA, DN 4", E = 4,50* MM, PESO 12,10* KG/M (NBR 5580)</t>
  </si>
  <si>
    <t>UNIAO DE FERRO GALVANIZADO, COM ROSCA BSP, COM ASSENTO PLANO, DE 4"</t>
  </si>
  <si>
    <t>LUVA DE FERRO GALVANIZADO, COM ROSCA BSP, DE 4"</t>
  </si>
  <si>
    <t>LUVA DE REDUCAO DE FERRO GALVANIZADO, COM ROSCA BSP, DE 4" X 2 1/2"</t>
  </si>
  <si>
    <t>LUVA DE REDUCAO DE FERRO GALVANIZADO, COM ROSCA BSP, DE 4" X 2"</t>
  </si>
  <si>
    <t>LUVA DE REDUCAO DE FERRO GALVANIZADO, COM ROSCA BSP, DE 4" X 3"</t>
  </si>
  <si>
    <t>NIPLE DE FERRO GALVANIZADO, COM ROSCA BSP, DE 4"</t>
  </si>
  <si>
    <t>COTOVELO 90 GRAUS DE FERRO GALVANIZADO, COM ROSCA BSP, DE 4"</t>
  </si>
  <si>
    <t>TE DE FERRO GALVANIZADO, DE 4"</t>
  </si>
  <si>
    <t>TUBO DE COBRE CLASSE "A", DN = 1/2" (15 MM), PARA INSTALACOES DE MEDIA PRESSAO PARA GASES COMBUSTIVEIS E MEDICINAIS</t>
  </si>
  <si>
    <t>ADESIVO PLASTICO PARA PVC, FRASCO COM *850* GR</t>
  </si>
  <si>
    <t>BUCHA DE REDUCAO DE PVC, SOLDAVEL, LONGA, COM 60 X 25 MM, PARA AGUA FRIA PREDIAL</t>
  </si>
  <si>
    <t>SOLUCAO PREPARADORA / LIMPADORA PARA PVC, FRASCO COM 1000 CM3</t>
  </si>
  <si>
    <t>BUCHA DE REDUCAO DE PVC, SOLDAVEL, LONGA, COM 60 X 32 MM, PARA AGUA FRIA PREDIAL</t>
  </si>
  <si>
    <t>BUCHA DE REDUCAO DE PVC, SOLDAVEL, LONGA, COM 60 X 50 MM, PARA AGUA FRIA PREDIAL</t>
  </si>
  <si>
    <t>BUCHA DE REDUCAO DE PVC, SOLDAVEL, LONGA, COM 75 X 50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</si>
  <si>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</si>
  <si>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</si>
  <si>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</si>
  <si>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</si>
  <si>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JOELHO PPR 45 GRAUS, SOLDAVEL, F/F, DN 63 MM, PARA AQUA QUENTE E FRIA PREDIAL</t>
  </si>
  <si>
    <t>JOELHO PVC, SOLDAVEL, 90 GRAUS, 20 MM, COR MARROM, PARA AGUA FRIA PREDIAL</t>
  </si>
  <si>
    <t>JOELHO, PVC SOLDAVEL, 45 GRAUS, 20 MM, COR MARROM, PARA AGUA FRIA PREDIAL</t>
  </si>
  <si>
    <t>CURVA DE PVC 90 GRAUS, SOLDAVEL, 20 MM, COR MARROM, PARA AGUA FRIA PREDIAL</t>
  </si>
  <si>
    <t>CURVA DE PVC 45 GRAUS, SOLDAVEL, 20 MM, COR MARROM, PARA AGUA FRIA PREDIAL</t>
  </si>
  <si>
    <t>JOELHO PVC, SOLDAVEL, 90 GRAUS, 25 MM, COR MARROM, PARA AGUA FRIA PREDIAL</t>
  </si>
  <si>
    <t>JOELHO, PVC SOLDAVEL, 45 GRAUS, 25 MM, COR MARROM, PARA AGUA FRIA PREDIAL</t>
  </si>
  <si>
    <t>CURVA DE PVC 90 GRAUS, SOLDAVEL, 25 MM, COR MARROM, PARA AGUA FRIA PREDIAL</t>
  </si>
  <si>
    <t>CURVA DE PVC 45 GRAUS, SOLDAVEL, 25 MM, COR MARROM, PARA AGUA FRIA PREDIAL</t>
  </si>
  <si>
    <t>JOELHO PVC, SOLDAVEL, COM BUCHA DE LATAO, 90 GRAUS, 25 MM X 3/4", PARA AGUA FRIA PREDIAL</t>
  </si>
  <si>
    <t>JOELHO PVC, SOLDAVEL, 90 GRAUS, 32 MM, COR MARROM, PARA AGUA FRIA PREDIAL</t>
  </si>
  <si>
    <t>JOELHO, PVC SOLDAVEL, 45 GRAUS, 32 MM, COR MARROM, PARA AGUA FRIA PREDIAL</t>
  </si>
  <si>
    <t>CURVA DE PVC 90 GRAUS, SOLDAVEL, 32 MM, COR MARROM, PARA AGUA FRIA PREDIAL</t>
  </si>
  <si>
    <t>CURVA DE PVC 45 GRAUS, SOLDAVEL, 32 MM, COR MARROM, PARA AGUA FRIA PREDIAL</t>
  </si>
  <si>
    <t>LUVA PVC SOLDAVEL, 20 MM, PARA AGUA FRIA PREDIAL</t>
  </si>
  <si>
    <t>LUVA DE CORRER PARA TUBO SOLDAVEL, PVC, 20 MM, PARA AGUA FRIA PREDIAL</t>
  </si>
  <si>
    <t>LUVA DE REDUCAO SOLDAVEL, PVC, 25 MM X 20 MM, PARA AGUA FRIA PREDIAL</t>
  </si>
  <si>
    <t>LUVA SOLDAVEL COM BUCHA DE LATAO, PVC, 20 MM X 1/2"</t>
  </si>
  <si>
    <t>UNIAO PVC, SOLDAVEL, 20 MM, PARA AGUA FRIA PREDIAL</t>
  </si>
  <si>
    <t>ADAPTADOR PVC SOLDAVEL CURTO COM BOLSA E ROSCA, 20 MM X 1/2", PARA AGUA FRIA</t>
  </si>
  <si>
    <t>CURVA DE TRANSPOSICAO, PVC SOLDAVEL, 20 MM, COR MARROM, PARA AGUA FRIA PREDIAL</t>
  </si>
  <si>
    <t>LUVA PVC SOLDAVEL, 25 MM, PARA AGUA FRIA PREDIAL</t>
  </si>
  <si>
    <t>LUVA DE CORRER PARA TUBO SOLDAVEL, PVC, 25 MM, PARA AGUA FRIA PREDIAL</t>
  </si>
  <si>
    <t>LUVA SOLDAVEL COM BUCHA DE LATAO, PVC, 25 MM X 3/4"</t>
  </si>
  <si>
    <t>UNIAO PVC, SOLDAVEL, 25 MM, PARA AGUA FRIA PREDIAL</t>
  </si>
  <si>
    <t>ADAPTADOR PVC SOLDAVEL CURTO COM BOLSA E ROSCA, 25 MM X 3/4", PARA AGUA FRIA</t>
  </si>
  <si>
    <t>CURVA DE TRANSPOSICAO, PVC, SOLDAVEL, 25 MM, COR MARROM, PARA AGUA FRIA PREDIAL</t>
  </si>
  <si>
    <t>LUVA SOLDAVEL COM ROSCA, PVC, 25 MM X 3/4", PARA AGUA FRIA PREDIAL</t>
  </si>
  <si>
    <t>LUVA PVC SOLDAVEL, 32 MM, PARA AGUA FRIA PREDIAL</t>
  </si>
  <si>
    <t>LUVA DE CORRER PARA TUBO SOLDAVEL, PVC, 32 MM, PARA AGUA FRIA PREDIAL</t>
  </si>
  <si>
    <t>LUVA SOLDAVEL COM ROSCA, PVC, 32 MM X 1", PARA AGUA FRIA PREDIAL</t>
  </si>
  <si>
    <t>UNIAO PVC, SOLDAVEL, 32 MM, PARA AGUA FRIA PREDIAL</t>
  </si>
  <si>
    <t>ADAPTADOR PVC SOLDAVEL CURTO COM BOLSA E ROSCA, 32 MM X 1", PARA AGUA FRIA</t>
  </si>
  <si>
    <t>CURVA DE TRANSPOSICAO, PVC, SOLDAVEL, 32 MM, COR MARROM, PARA AGUA FRIA PREDIAL</t>
  </si>
  <si>
    <t>TE SOLDAVEL, PVC, 90 GRAUS, 20 MM, PARA AGUA FRIA PREDIAL (NBR 5648)</t>
  </si>
  <si>
    <t>TE PVC, SOLDAVEL, COM BUCHA DE LATAO NA BOLSA CENTRAL, 90 GRAUS, 20 MM X 1/2", PARA AGUA FRIA PREDIAL</t>
  </si>
  <si>
    <t>TE SOLDAVEL, PVC, 90 GRAUS, 25 MM, PARA AGUA FRIA PREDIAL (NBR 5648)</t>
  </si>
  <si>
    <t>TE PVC, SOLDAVEL, COM BUCHA DE LATAO NA BOLSA CENTRAL, 90 GRAUS, 25 MM X 1/2", PARA AGUA FRIA PREDIAL</t>
  </si>
  <si>
    <t>TE DE REDUCAO, PVC, SOLDAVEL, 90 GRAUS, 25 MM X 20 MM, PARA AGUA FRIA PREDIAL</t>
  </si>
  <si>
    <t>TE SOLDAVEL, PVC, 90 GRAUS, 32 MM, PARA AGUA FRIA PREDIAL (NBR 5648)</t>
  </si>
  <si>
    <t>TE PVC, SOLDAVEL, COM BUCHA DE LATAO NA BOLSA CENTRAL, 90 GRAUS, 32 MM X 3/4", PARA AGUA FRIA PREDIAL</t>
  </si>
  <si>
    <t>TE DE REDUCAO, PVC, SOLDAVEL, 90 GRAUS, 32 MM X 25 MM, PARA AGUA FRIA PREDIAL</t>
  </si>
  <si>
    <t>JOELHO PVC, SOLDAVEL COM ROSCA, 90 GRAUS, 25 MM X 3/4", COR MARROM, PARA AGUA FRIA PREDIAL</t>
  </si>
  <si>
    <t>TE PVC, SOLDAVEL, COM ROSCA NA BOLSA CENTRAL, 90 GRAUS, 20 MM X 1/2", PARA AGUA FRIA PREDIAL</t>
  </si>
  <si>
    <t>JOELHO PVC, SOLDAVEL, 90 GRAUS, 40 MM, COR MARROM, PARA AGUA FRIA PREDIAL</t>
  </si>
  <si>
    <t>JOELHO, PVC SOLDAVEL, 45 GRAUS, 40 MM, COR MARROM, PARA AGUA FRIA PREDIAL</t>
  </si>
  <si>
    <t>CURVA DE PVC 90 GRAUS, SOLDAVEL, 40 MM, COR MARROM, PARA AGUA FRIA PREDIAL</t>
  </si>
  <si>
    <t>CURVA DE PVC 45 GRAUS, SOLDAVEL, 40 MM, COR MARROM, PARA AGUA FRIA PREDIAL</t>
  </si>
  <si>
    <t>JOELHO PVC, SOLDAVEL, 90 GRAUS, 50 MM, COR MARROM, PARA AGUA FRIA PREDIAL</t>
  </si>
  <si>
    <t>JOELHO, PVC SOLDAVEL, 45 GRAUS, 50 MM, COR MARROM, PARA AGUA FRIA PREDIAL</t>
  </si>
  <si>
    <t>CURVA DE PVC 90 GRAUS, SOLDAVEL, 50 MM, COR MARROM, PARA AGUA FRIA PREDIAL</t>
  </si>
  <si>
    <t>CURVA DE PVC 45 GRAUS, SOLDAVEL, 50 MM, COR MARROM, PARA AGUA FRIA PREDIAL</t>
  </si>
  <si>
    <t>JOELHO PVC, SOLDAVEL, 90 GRAUS, 60 MM, COR MARROM, PARA AGUA FRIA PREDIAL</t>
  </si>
  <si>
    <t>JOELHO, PVC SOLDAVEL, 45 GRAUS, 60 MM, COR MARROM, PARA AGUA FRIA PREDIAL</t>
  </si>
  <si>
    <t>CURVA DE PVC 90 GRAUS, SOLDAVEL, 60 MM, COR MARROM, PARA AGUA FRIA PREDIAL</t>
  </si>
  <si>
    <t>CURVA DE PVC 45 GRAUS, SOLDAVEL, 60 MM, COR MARROM, PARA AGUA FRIA PREDIAL</t>
  </si>
  <si>
    <t>JOELHO, PVC SOLDAVEL, 90 GRAUS, 75 MM, COR MARROM, PARA AGUA FRIA PREDIAL</t>
  </si>
  <si>
    <t>JOELHO, PVC SERIE R, 90 GRAUS, DN 40 MM, PARA ESGOTO PREDIAL</t>
  </si>
  <si>
    <t>JOELHO, PVC SOLDAVEL, 45 GRAUS, 75 MM, COR MARROM, PARA AGUA FRIA PREDIAL</t>
  </si>
  <si>
    <t>JOELHO, PVC SERIE R, 45 GRAUS, DN 40 MM, PARA ESGOTO PREDIAL</t>
  </si>
  <si>
    <t>CURVA DE PVC 90 GRAUS, SOLDAVEL, 75 MM, COR MARROM, PARA AGUA FRIA PREDIAL</t>
  </si>
  <si>
    <t>ANEL BORRACHA, DN 50 MM, PARA TUBO SERIE REFORCADA ESGOTO PREDIAL</t>
  </si>
  <si>
    <t>JOELHO, PVC SERIE R, 90 GRAUS, DN 50 MM, PARA ESGOTO PREDIAL</t>
  </si>
  <si>
    <t>CURVA DE PVC 45 GRAUS, SOLDAVEL, 75 MM, COR MARROM, PARA AGUA FRIA PREDIAL</t>
  </si>
  <si>
    <t>JOELHO, PVC SERIE R, 45 GRAUS, DN 50 MM, PARA ESGOTO PREDIAL</t>
  </si>
  <si>
    <t>JOELHO PVC, SOLDAVEL, 90 GRAUS, 85 MM, COR MARROM, PARA AGUA FRIA PREDIAL</t>
  </si>
  <si>
    <t>ANEL BORRACHA, DN 75 MM, PARA TUBO SERIE REFORCADA ESGOTO PREDIAL</t>
  </si>
  <si>
    <t>JOELHO, PVC SERIE R, 90 GRAUS, DN 75 MM, PARA ESGOTO PREDIAL</t>
  </si>
  <si>
    <t>JOELHO, PVC SOLDAVEL, 45 GRAUS, 85 MM, COR MARROM, PARA AGUA FRIA PREDIAL</t>
  </si>
  <si>
    <t>JOELHO, PVC SERIE R, 45 GRAUS, DN 75 MM, PARA ESGOTO PREDIAL</t>
  </si>
  <si>
    <t>ESCOVA DE ACO, COM CABO, *4 X 15* FILEIRAS DE CERDAS</t>
  </si>
  <si>
    <t>ESTOPA</t>
  </si>
  <si>
    <t>FLANELA *30 X 40* CM</t>
  </si>
  <si>
    <t>VASSOURA 40 CM COM CABO</t>
  </si>
  <si>
    <t>RODO PARA CHAO 40 CM, COM BORRACHA DUPLA E CABO</t>
  </si>
  <si>
    <t>PA DE LIXO PLASTICA, CABO LONGO</t>
  </si>
  <si>
    <t>ADAPTADOR DE COMPRESSAO EM POLIPROPILENO (PP), PARA TUBO EM PEAD, 20 MM X 1/2", PARA LIGACAO PREDIAL DE AGUA (NTS 179)</t>
  </si>
  <si>
    <t>ADAPTADOR PVC, COM REGISTRO, PARA PEAD, 20 MM X 3/4", PARA LIGACAO PREDIAL DE AGUA</t>
  </si>
  <si>
    <t>ADAPTADOR DE COMPRESSAO EM POLIPROPILENO (PP), PARA TUBO EM PEAD, 20 MM X 3/4", PARA LIGACAO PREDIAL DE AGUA (NTS 179)</t>
  </si>
  <si>
    <t>ADAPTADOR DE COMPRESSAO EM POLIPROPILENO (PP), PARA TUBO EM PEAD, 32 MM X 1", PARA LIGACAO PREDIAL DE AGUA (NTS 179)</t>
  </si>
  <si>
    <t>UNIAO EM POLIPROPILENO (PP), PARA TUBO EM PEAD, 20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</si>
  <si>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</si>
  <si>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</si>
  <si>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</si>
  <si>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COTOVELO/JOELHO 90 GRAUS, EM POLIPROPILENO, PN 16, PARA TUBOS PEAD, 20 X 20 MM - LIGACAO PREDIAL DE AGUA</t>
  </si>
  <si>
    <t>COTOVELO/JOELHO 90 GRAUS, EM POLIPROPILENO, PN 16, PARA TUBOS PEAD, 32 X 32 MM - LIGACAO PREDIAL DE AGUA</t>
  </si>
  <si>
    <t>COLAR DE TOMADA EM POLIPROPILENO, PP, COM PARAFUSOS, PARA PEAD, 63 X 1/2" - LIGACAO PREDIAL DE AGUA</t>
  </si>
  <si>
    <t>COLAR DE TOMADA EM POLIPROPILENO, PP, COM PARAFUSOS, PARA PEAD, 63 X 3/4" - LIGACAO PREDIAL DE AGUA</t>
  </si>
  <si>
    <t>TE DE SERVICO INTEGRADO, EM POLIPROPILENO (PP), PARA TUBOS EM PEAD/PVC, 60 X 20 MM - LIGACAO PREDIAL DE AGUA</t>
  </si>
  <si>
    <t>TE DE SERVICO INTEGRADO, EM POLIPROPILENO (PP), PARA TUBOS EM PEAD/PVC, 60 X 32 MM - LIGACAO PREDIAL DE AGUA</t>
  </si>
  <si>
    <t>TE DE SERVICO INTEGRADO, EM POLIPROPILENO (PP), PARA TUBOS EM PEAD, 63 X 20 MM - LIGACAO PREDIAL DE AGUA</t>
  </si>
  <si>
    <t>UNIAO EM POLIPROPILENO (PP), PARA TUBO EM PEAD, 32 MM - LIGACAO PREDIAL DE AGUA</t>
  </si>
  <si>
    <t>ADESIVO PLASTICO PARA PVC, BISNAGA COM 75 GR</t>
  </si>
  <si>
    <t>PASTA VEDA JUNTAS/ROSCA, EMBALAGEM DE *500* G, PARA INSTALACOES DE AGUA, GAS E OUTROS</t>
  </si>
  <si>
    <t>ADESIVO / COLA PARA EPS (ISOPOR) E OUTROS MATERIAIS</t>
  </si>
  <si>
    <t>ADESIVO PLASTICO PARA PVC, FRASCO COM 175 GR</t>
  </si>
  <si>
    <t>ADESIVO PARA TUBOS CPVC, *75* G</t>
  </si>
  <si>
    <t>ADESIVO / COLA DE CONTATO LIQUIDO, A BASE DE RESINAS, PARA COLAGEM DE ESPUMA PARA ISOLAMENTO TERMICO FLEXIVEL</t>
  </si>
  <si>
    <t>ADITIVO ACELERADOR DE PEGA E ENDURECIMENTO PARA ARGAMASSAS E CONCRETOS, LIQUIDO E ISENTO DE CLORETOS</t>
  </si>
  <si>
    <t>ADITIVO IMPERMEABILIZANTE DE PEGA ULTRARRAPIDA, LIQUIDO E ISENTO DE CLORETOS</t>
  </si>
  <si>
    <t>ARGAMASSA POLIMERICA DE REPARO ESTRUTURAL, BICOMPONENTE</t>
  </si>
  <si>
    <t>ADESIVO ESTRUTURAL A BASE DE RESINA EPOXI, BICOMPONENTE, PASTOSO (TIXOTROPICO)</t>
  </si>
  <si>
    <t>ADITIVO LIQUIDO INCORPORADOR DE AR PARA CONCRETO E ARGAMASSA, LIQUIDO E ISENTO DE CLORETOS</t>
  </si>
  <si>
    <t>GRAUTE CIMENTICIO PARA USO GERAL</t>
  </si>
  <si>
    <t>IMPERMEABILIZANTE FLEXIVEL BRANCO DE BASE ACRILICA PARA COBERTURAS</t>
  </si>
  <si>
    <t>IMPERMEABILIZANTE INCOLOR, BASE SILICONE, PARA TRATAMENTO DE FACHADAS, TELHAS, PEDRAS E OUTRAS SUPERFICIES</t>
  </si>
  <si>
    <t>REVESTIMENTO EPOXI DE ALTA RESISTENCIA QUIMICA, ISENTO DE SOLVENTES, BICOMPONENTE</t>
  </si>
  <si>
    <t>TINTA / REVESTIMENTO A BASE DE RESINA EPOXI COM ALCATRAO, BICOMPONENTE</t>
  </si>
  <si>
    <t>ADESIVO ESTRUTURAL A BASE DE RESINA EPOXI, BICOMPONENTE, FLUIDO</t>
  </si>
  <si>
    <t>ADESIVO ESTRUTURAL A BASE DE RESINA EPOXI PARA INJECAO EM TRINCAS, BICOMPONENTE, BAIXA VISCOSIDADE</t>
  </si>
  <si>
    <t>CIMENTO IMPERMEABILIZANTE DE PEGA ULTRARRAPIDA PARA TAMPONAMENTOS</t>
  </si>
  <si>
    <t>SOLUCAO ASFALTICA ELASTOMERICA PARA IMPRIMACAO, APLICACAO A FRIO</t>
  </si>
  <si>
    <t>SELANTE A BASE DE ALCATRAO E POLIURETANO PARA JUNTAS HORIZONTAIS</t>
  </si>
  <si>
    <t>METACAULIM DE ALTA REATIVIDADE/CAULIM CALCINADO</t>
  </si>
  <si>
    <t>MEMBRANA IMPERMEABILIZANTE A BASE DE POLIUREIA, BICOMPONENTE, APLICACAO A FRIO</t>
  </si>
  <si>
    <t>AGENTE DE CURA, PROTETOR DA EVAPORACAO DA AGUA DE HIDRATACAO DO CONCRETO</t>
  </si>
  <si>
    <t>SELANTE ACRILICO PARA TRATAMENTO / ACABAMENTO SUPERFICIAL DE CONCRETO ESTAMPADO, APARENTE, PEDRAS E OUTROS</t>
  </si>
  <si>
    <t>DESMOLDANTE PARA CONCRETO ESTAMPADO</t>
  </si>
  <si>
    <t>ADITIVO PLASTIFICANTE E ESTABILIZADOR PARA ARGAMASSAS DE ASSENTAMENTO E REBOCO, LIQUIDO E ISENTO DE CLORETOS</t>
  </si>
  <si>
    <t>ADITIVO SUPERPLASTIFICANTE DE PEGA NORMAL PARA CONCRETO, LIQUIDO E ISENTO DE CLORETOS</t>
  </si>
  <si>
    <t>SILICA ATIVA PARA ADICAO EM CONCRETO E  ARGAMASSA</t>
  </si>
  <si>
    <t>POZOLANA DE CLASSE  C</t>
  </si>
  <si>
    <t>T</t>
  </si>
  <si>
    <t>ADITIVO IMPERMEABILIZANTE CRISTALIZANTE PARA CONCRETO</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</si>
  <si>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</si>
  <si>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</si>
  <si>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ALMOXARIFE (HORISTA)</t>
  </si>
  <si>
    <t>AUXILIAR DE LABORATORISTA DE SOLOS E DE CONCRETO (HORISTA)</t>
  </si>
  <si>
    <t>AUXILIAR DE ESCRITORIO (HORISTA)</t>
  </si>
  <si>
    <t>APONTADOR OU APROPRIADOR DE MAO DE OBRA (HORISTA)</t>
  </si>
  <si>
    <t>TECNICO EM LABORATORIO E CAMPO DE CONSTRUCAO CIVIL (HORISTA)</t>
  </si>
  <si>
    <t>ALMOXARIFE (MENSALISTA)</t>
  </si>
  <si>
    <t>MES</t>
  </si>
  <si>
    <t>APONTADOR OU APROPRIADOR DE MAO DE OBRA (MENSALISTA)</t>
  </si>
  <si>
    <t>AUXILIAR DE ESCRITORIO (MENSALISTA)</t>
  </si>
  <si>
    <t>TECNICO EM SEGURANCA DO TRABALHO (HORISTA)</t>
  </si>
  <si>
    <t>TECNICO EM SEGURANCA DO TRABALHO (MENSALISTA)</t>
  </si>
  <si>
    <t>TECNICO EM LABORATORIO E CAMPO DE CONSTRUCAO CIVIL (MENSALISTA)</t>
  </si>
  <si>
    <t>AUXILIAR DE LABORATORISTA DE SOLOS E DE CONCRETO (MENSALISTA)</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</si>
  <si>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</si>
  <si>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</si>
  <si>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</si>
  <si>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</si>
  <si>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</si>
  <si>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PARA TUBO PVC DEFOFO, DN 100 MM (NBR 7665)</t>
  </si>
  <si>
    <t>ANEL BORRACHA, PARA TUBO PVC DEFOFO, DN 150 MM (NBR 7665)</t>
  </si>
  <si>
    <t>ANEL BORRACHA, PARA TUBO PVC DEFOFO, DN 200 MM (NBR 7665)</t>
  </si>
  <si>
    <t>ANEL BORRACHA, PARA TUBO/CONEXAO PVC PBA, DN 50 MM, PARA REDE AGUA</t>
  </si>
  <si>
    <t>ANEL BORRACHA, PARA TUBO/CONEXAO PVC PBA, DN 100 MM, PARA REDE AGUA</t>
  </si>
  <si>
    <t>ANEL BORRACHA, PARA TUBO/CONEXAO PVC PBA, DN 75 MM, PARA REDE AGUA</t>
  </si>
  <si>
    <t>ANEL BORRACHA, PARA TUBO/CONEXAO PVC PBA, DN 60 MM, PARA REDE AGUA</t>
  </si>
  <si>
    <t>ANEL DE BORRACHA PARA VEDACAO DE DUTO PEAD CORRUGADO PARA ELETRICA, DN 1 1/4" (NBR 15715)</t>
  </si>
  <si>
    <t>ANEL DE BORRACHA PARA VEDACAO DE DUTO PEAD CORRUGADO PARA ELETRICA, DN 1 1/2"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</si>
  <si>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</si>
  <si>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</si>
  <si>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</si>
  <si>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MUDA DE RASTEIRA/FORRACAO, AMENDOIM RASTEIRO/ONZE HORAS/AZULZINHA/IMPATIENS OU EQUIVALENTE DA REGIAO</t>
  </si>
  <si>
    <t>MUDA DE ARVORE ORNAMENTAL, OITI/AROEIRA SALSA/ANGICO/IPE/JACARANDA OU EQUIVALENTE DA REGIAO, H= *1* M</t>
  </si>
  <si>
    <t>MUDA DE ARVORE ORNAMENTAL, OITI/AROEIRA SALSA/ANGICO/IPE/JACARANDA OU EQUIVALENTE DA REGIAO, H= *2* M</t>
  </si>
  <si>
    <t>MUDA DE ARBUSTO FOLHAGEM, SANSAO-DO-CAMPO OU EQUIVALENTE DA REGIAO, H= *50 A 70* CM</t>
  </si>
  <si>
    <t>MUDA DE ARBUSTO FLORIFERO, CLUSIA/GARDENIA/MOREIA BRANCA/ AZALEIA OU EQUIVALENTE DA REGIAO, H= *50 A 70* CM</t>
  </si>
  <si>
    <t>MUDA DE ARBUSTO, BUXINHO, H= *50* CM</t>
  </si>
  <si>
    <t>MUDA DE ARBUSTO, PINGO DE OURO/ VIOLETEIRA, H = *10 A 20* CM</t>
  </si>
  <si>
    <t>MUDA DE PALMEIRA ARECA, H= *1,50* M</t>
  </si>
  <si>
    <t>AREIA FINA - POSTO JAZIDA/FORNECEDOR (RETIRADO NA JAZIDA, SEM TRANSPORTE)</t>
  </si>
  <si>
    <t>AREIA PARA ATERRO - POSTO JAZIDA/FORNECEDOR (RETIRADO NA JAZIDA, SEM TRANSPORTE)</t>
  </si>
  <si>
    <t>AREIA PARA LEITO FILTRANTE (0,42 A 1,68 MM) - POSTO JAZIDA/FORNECEDOR (RETIRADO NA JAZIDA, SEM TRANSPORTE)</t>
  </si>
  <si>
    <t>ASSENTO SANITARIO DE PLASTICO, TIPO CONVENCIONAL</t>
  </si>
  <si>
    <t>ASSENTO VASO SANITARIO INFANTIL EM PLASTICO BRANCO</t>
  </si>
  <si>
    <t>ABRACADEIRA EM ACO PARA AMARRACAO DE ELETRODUTOS, TIPO D, COM 1" E PARAFUSO DE FIXACAO</t>
  </si>
  <si>
    <t>ABRACADEIRA EM ACO PARA AMARRACAO DE ELETRODUTOS, TIPO D, COM 1/2" E PARAFUSO DE FIXACAO</t>
  </si>
  <si>
    <t>ABRACADEIRA EM ACO PARA AMARRACAO DE ELETRODUTOS, TIPO D, COM 1 1/2" E PARAFUSO DE FIXACAO</t>
  </si>
  <si>
    <t>ABRACADEIRA EM ACO PARA AMARRACAO DE ELETRODUTOS, TIPO D, COM 2" E PARAFUSO DE FIXACAO</t>
  </si>
  <si>
    <t>ABRACADEIRA EM ACO PARA AMARRACAO DE ELETRODUTOS, TIPO D, COM 2 1/2" E PARAFUSO DE FIXACAO</t>
  </si>
  <si>
    <t>ABRACADEIRA EM ACO PARA AMARRACAO DE ELETRODUTOS, TIPO D, COM 3" E PARAFUSO DE FIXACAO</t>
  </si>
  <si>
    <t>ABRACADEIRA EM ACO PARA AMARRACAO DE ELETRODUTOS, TIPO D, COM 4" E PARAFUSO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</si>
  <si>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</si>
  <si>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</si>
  <si>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</si>
  <si>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1/2" E CUNHA DE FIXACAO</t>
  </si>
  <si>
    <t>ABRACADEIRA EM ACO PARA AMARRACAO DE ELETRODUTOS, TIPO D, COM 3/4" E CUNHA DE FIXACAO</t>
  </si>
  <si>
    <t>ABRACADEIRA EM ACO PARA AMARRACAO DE ELETRODUTOS, TIPO D, COM 1" E CUNHA DE FIXACAO</t>
  </si>
  <si>
    <t>ABRACADEIRA EM ACO PARA AMARRACAO DE ELETRODUTOS, TIPO D, COM 1 1/4" E CUNHA DE FIXACAO</t>
  </si>
  <si>
    <t>ABRACADEIRA EM ACO PARA AMARRACAO DE ELETRODUTOS, TIPO D, COM 1 1/2" E CUNHA DE FIXACAO</t>
  </si>
  <si>
    <t>ABRACADEIRA EM ACO PARA AMARRACAO DE ELETRODUTOS, TIPO D, COM 2" E CUNHA DE FIXACAO</t>
  </si>
  <si>
    <t>ABRACADEIRA EM ACO PARA AMARRACAO DE ELETRODUTOS, TIPO D, COM 2 1/2" E CUNHA DE FIXACAO</t>
  </si>
  <si>
    <t>ABRACADEIRA EM ACO PARA AMARRACAO DE ELETRODUTOS, TIPO D, COM 3" E CUNHA DE FIXACAO</t>
  </si>
  <si>
    <t>ABRACADEIRA EM ACO PARA AMARRACAO DE ELETRODUTOS, TIPO D, COM 3 1/2" E CUNHA DE FIXACAO</t>
  </si>
  <si>
    <t>ABRACADEIRA EM ACO PARA AMARRACAO DE ELETRODUTOS, TIPO U SIMPLES, COM 3/8"</t>
  </si>
  <si>
    <t>ABRACADEIRA EM ACO PARA AMARRACAO DE ELETRODUTOS, TIPO U SIMPLES, COM 1/2"</t>
  </si>
  <si>
    <t>ABRACADEIRA EM ACO PARA AMARRACAO DE ELETRODUTOS, TIPO U SIMPLES, COM 3/4"</t>
  </si>
  <si>
    <t>ABRACADEIRA EM ACO PARA AMARRACAO DE ELETRODUTOS, TIPO U SIMPLES, COM 1"</t>
  </si>
  <si>
    <t>ABRACADEIRA EM ACO PARA AMARRACAO DE ELETRODUTOS, TIPO U SIMPLES, COM 1 1/4"</t>
  </si>
  <si>
    <t>ABRACADEIRA EM ACO PARA AMARRACAO DE ELETRODUTOS, TIPO U SIMPLES, COM 1 1/2"</t>
  </si>
  <si>
    <t>ABRACADEIRA EM ACO PARA AMARRACAO DE ELETRODUTOS, TIPO U SIMPLES, COM 2"</t>
  </si>
  <si>
    <t>ABRACADEIRA EM ACO PARA AMARRACAO DE ELETRODUTOS, TIPO U SIMPLES, COM 2 1/2"</t>
  </si>
  <si>
    <t>ABRACADEIRA EM ACO PARA AMARRACAO DE ELETRODUTOS, TIPO U SIMPLES, COM 3"</t>
  </si>
  <si>
    <t>ABRACADEIRA EM ACO PARA AMARRACAO DE ELETRODUTOS, TIPO U SIMPLES, COM 4"</t>
  </si>
  <si>
    <t>ABRACADEIRA EM ACO PARA AMARRACAO DE ELETRODUTOS, TIPO ECONOMICA (GOTA), COM 8"</t>
  </si>
  <si>
    <t>ABRACADEIRA DE NYLON PARA AMARRACAO DE CABOS, COMPRIMENTO DE 200 X *4,6* MM</t>
  </si>
  <si>
    <t>ABRACADEIRA DE NYLON PARA AMARRACAO DE CABOS, COMPRIMENTO DE 390 X *4,6* MM</t>
  </si>
  <si>
    <t>ABRACADEIRA DE NYLON PARA AMARRACAO DE CABOS, COMPRIMENTO DE 150 X *3,6* MM</t>
  </si>
  <si>
    <t>ABRACADEIRA DE NYLON PARA AMARRACAO DE CABOS, COMPRIMENTO DE *230* X *7,6* MM</t>
  </si>
  <si>
    <t>ABRACADEIRA DE NYLON PARA AMARRACAO DE CABOS, COMPRIMENTO DE 100 X 2,5 MM</t>
  </si>
  <si>
    <t>PARAFUSO M16 EM ACO GALVANIZADO, COMPRIMENTO = 500 MM, DIAMETRO = 16 MM, ROSCA MAQUINA, COM CABECA SEXTAVADA E PORCA</t>
  </si>
  <si>
    <t>ARRUELA QUADRADA EM ACO GALVANIZADO, DIMENSAO = 38 MM, ESPESSURA = 3MM, DIAMETRO DO FURO= 18 MM</t>
  </si>
  <si>
    <t>PORCA OLHAL M 16, EM ACO GALVANIZADO, DIAMETRO = 16 MM</t>
  </si>
  <si>
    <t>PARAFUSO M16 EM ACO GALVANIZADO, COMPRIMENTO = 300 MM, DIAMETRO = 16 MM, ROSCA DUPLA</t>
  </si>
  <si>
    <t>PARAFUSO M16 EM ACO GALVANIZADO, COMPRIMENTO = 125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</si>
  <si>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</si>
  <si>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</si>
  <si>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350 MM, DIAMETRO = 16 MM, ROSCA MAQUINA, CABECA QUADRADA</t>
  </si>
  <si>
    <t>PARAFUSO FRANCES M16 EM ACO GALVANIZADO, COMPRIMENTO = 150 MM, DIAMETRO = 16 MM, CABECA ABAULADA</t>
  </si>
  <si>
    <t>PARAFUSO M16 EM ACO GALVANIZADO, COMPRIMENTO = 400 MM, DIAMETRO = 16 MM, ROSCA DUPLA</t>
  </si>
  <si>
    <t>PARAFUSO M16 EM ACO GALVANIZADO, COMPRIMENTO = 300 MM, DIAMETRO = 16 MM, ROSCA MAQUINA, CABECA QUADRADA</t>
  </si>
  <si>
    <t>PARAFUSO M16 EM ACO GALVANIZADO, COMPRIMENTO = 150 MM, DIAMETRO = 16 MM, ROSCA MAQUINA, CABECA QUADRADA</t>
  </si>
  <si>
    <t>PARAFUSO M16 EM ACO GALVANIZADO, COMPRIMENTO = 450 MM, DIAMETRO = 16 MM, ROSCA MAQUINA, CABECA QUADRADA</t>
  </si>
  <si>
    <t>ASFALTO MODIFICADO TIPO III - NBR 9910 (ASFALTO OXIDADO PARA IMPERMEABILIZACAO, COEFICIENTE DE PENETRACAO 15-25)</t>
  </si>
  <si>
    <t>ASFALTO MODIFICADO TIPO I - NBR 9910 (ASFALTO OXIDADO PARA IMPERMEABILIZACAO, COEFICIENTE DE PENETRACAO 25-40)</t>
  </si>
  <si>
    <t>ASFALTO MODIFICADO TIPO II - NBR 9910 (ASFALTO OXIDADO PARA IMPERMEABILIZACAO, COEFICIENTE DE PENETRACAO 20-35)</t>
  </si>
  <si>
    <t>EMULSAO ASFALTICA ANIONICA</t>
  </si>
  <si>
    <t>BANCADA DE MARMORE SINTETICO COM UMA CUBA, 120 X *60* CM</t>
  </si>
  <si>
    <t>BANCADA DE MARMORE SINTETICO COM UMA CUBA, 200 X *60* CM</t>
  </si>
  <si>
    <t>BANCADA DE MARMORE SINTETICO COM UMA CUBA, 150 X *60* CM</t>
  </si>
  <si>
    <t>TANQUE SIMPLES EM MARMORE SINTETICO DE FIXAR NA PAREDE, CAPACIDADE *22* L, *60 X 46* CM</t>
  </si>
  <si>
    <t>BANCADA/TAMPO LISO (SEM CUBA) EM MARMORE SINTETICO</t>
  </si>
  <si>
    <t>TANQUE SIMPLES EM MARMORE SINTETICO SUSPENSO, CAPACIDADE *38* L, *60 X 60* CM</t>
  </si>
  <si>
    <t>TANQUE DUPLO EM MARMORE SINTETICO COM CUBA LISA E ESFREGADOR, *110 X 60* CM</t>
  </si>
  <si>
    <t>TANQUE SIMPLES EM MARMORE SINTETICO COM COLUNA, CAPACIDADE *22* L, *60 X 46* CM</t>
  </si>
  <si>
    <t>BARRA DE ACO CHATO, RETANGULAR, 50,8 MM X 9,53 MM (L X E), 3,79KG/M</t>
  </si>
  <si>
    <t>BARRA DE ACO CHATO, RETANGULAR, 50,8 MM X 12,7 MM (L X E), 5,06 KG/M</t>
  </si>
  <si>
    <t>BARRA DE ACO CHATO, RETANGULAR, 50,8 MM X 25,4 MM (L X E), 10,12 KG/M</t>
  </si>
  <si>
    <t>BARRA DE ACO CHATO, RETANGULAR, 38,1 MM X 6,35 MM (L X E), 1,89 KG/M</t>
  </si>
  <si>
    <t>BARRA DE ACO CHATO, RETANGULAR, 25,4 MM X 6,35 MM (L X E), 1,2265 KG/M</t>
  </si>
  <si>
    <t>BARRA DE ACO CHATO, RETANGULAR, 38,1 MM X 12,7 MM (L X E), 3,79 KG/M</t>
  </si>
  <si>
    <t>BARRA DE ACO CHATO, RETANGULAR, 50,8 MM X 6,35 MM (L X E), 2,53 KG/M</t>
  </si>
  <si>
    <t>BARRA DE ACO CHATO, RETANGULAR, 50,8 MM X 7,94 MM (L X E), 3,162 KG/M</t>
  </si>
  <si>
    <t>BARRA DE ACO CHATO, RETANGULAR, 38,1 MM X 9,53 MM (L X E), 2,84 KG/M</t>
  </si>
  <si>
    <t>BARRA DE ACO CHATO, RETANGULAR, 19,05 MM X 3,17 MM (L X E), 0,47 KG/M</t>
  </si>
  <si>
    <t>CANTONEIRA (ABAS IGUAIS) EM ACO CARBONO, 25,4 MM X 3,17 MM (L X E), 1,27KG/M</t>
  </si>
  <si>
    <t>CANTONEIRA (ABAS IGUAIS) EM ACO CARBONO, 50,8 MM X 9,53 MM (L X E), 6,99 KG/M</t>
  </si>
  <si>
    <t>CANTONEIRA (ABAS IGUAIS) EM ACO CARBONO, 38,1 MM X 3,17 MM (L X E), 3,48 KG/M</t>
  </si>
  <si>
    <t>CANTONEIRA EM ALUMINIO, ABAS IGUAIS, LARGURA DE 25,40 MM (1"), ESPESSURA DE 3,17 MM (1/8") E PESO LINEAR DE APROXIMADAMENTE 0,408 KG/M</t>
  </si>
  <si>
    <t>CANTONEIRA EM ALUMINIO, ABAS IGUAIS, LARGURA DE 50,80 MM (2"), ESPESSURA DE 3,17 MM (1/8") E PESO LINEAR DE APROXIMADAMENTE 0,842 KG/M</t>
  </si>
  <si>
    <t>PERFIL EM ALUMINIO, FORMATO U, ABAS IGUAIS, LARGURA DE 25,4 MM (1"), ESPESSURA DE 2,38 MM (3/32") E PESO LINEAR DE APROXIMADAMENTE 0,460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</si>
  <si>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</si>
  <si>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</si>
  <si>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50,80 MM (2"), ESPESSURA DE 6,35 MM (1/4") E PESO LINEAR DE APROXIMADAMENTE 1,630 KG/M</t>
  </si>
  <si>
    <t>CANTONEIRA EM ALUMINIO, ABAS IGUAIS, LARGURA DE 38,10 MM (1 1/2"), ESPESSURA DE 4,76 MM (3/16") E PESO LINEAR DE APROXIMADAMENTE 0,915 KG/M</t>
  </si>
  <si>
    <t>CURVA 90 GRAUS DE BARRA CHATA EM ALUMINIO 3/4" X 1/4" X 300 MM</t>
  </si>
  <si>
    <t>TINTA ASFALTICA IMPERMEABILIZANTE DILUIDA EM SOLVENTE, PARA MATERIAIS CIMENTICIOS, METAL E MADEIRA</t>
  </si>
  <si>
    <t>SELANTE DE BASE ASFALTICA PARA VEDACAO</t>
  </si>
  <si>
    <t>ADITIVO ADESIVO LIQUIDO PARA ARGAMASSAS DE REVESTIMENTOS CIMENTICIOS</t>
  </si>
  <si>
    <t>IMUNIZANTE PARA MADEIRA, INCOLOR</t>
  </si>
  <si>
    <t>TINTA MINERAL IMPERMEAVEL EM PO, BRANCA</t>
  </si>
  <si>
    <t>MASSA EPOXI BICOMPONENTE PARA REPAROS</t>
  </si>
  <si>
    <t>BLOCO DE VEDACAO DE CONCRETO 14 X 19 X 39 CM (CLASSE C - NBR 6136)</t>
  </si>
  <si>
    <t>BLOCO DE VEDACAO DE CONCRETO 19 X 19 X 39 CM (CLASSE C - NBR 6136)</t>
  </si>
  <si>
    <t>ELEMENTO VAZADO DE CONCRETO, QUADRICULADO, 16 FUROS *50 X 50 X 7* CM</t>
  </si>
  <si>
    <t>ELEMENTO VAZADO DE CONCRETO, QUADRICULADO, 16 FUROS *40 X 40 X 7* CM</t>
  </si>
  <si>
    <t>ELEMENTO VAZADO DE CONCRETO, QUADRICULADO, 16 FUROS *29 X 29 X 6* CM</t>
  </si>
  <si>
    <t>ELEMENTO VAZADO DE CONCRETO, QUADRICULADO, 1 FURO *20 X 20 X 6,5* CM</t>
  </si>
  <si>
    <t>ELEMENTO VAZADO DE CONCRETO, QUADRICULADO, 25 FUROS *50 X 50 X 5* CM</t>
  </si>
  <si>
    <t>ELEMENTO VAZADO DE CONCRETO, QUADRICULADO, 16 FUROS *33 X 33 X 10* CM</t>
  </si>
  <si>
    <t>ELEMENTO VAZADO DE CONCRETO, VENEZIANA *39 X 29 X 10* CM</t>
  </si>
  <si>
    <t>ELEMENTO VAZADO DE CONCRETO, VENEZIANA *40 X 10 X 10* CM</t>
  </si>
  <si>
    <t>ELEMENTO VAZADO DE CONCRETO, VENEZIANA *39 X 22 X 15* CM</t>
  </si>
  <si>
    <t>ELEMENTO VAZADO DE CONCRETO, QUADRICULADO, 1 FURO *20 X 10 X 7* CM</t>
  </si>
  <si>
    <t>ELEMENTO VAZADO DE CONCRETO, QUADRICULADO, 1 FURO *10 X 10 X 10* CM</t>
  </si>
  <si>
    <t>BLOCO DE CONCRETO ESTRUTURAL 14 X 19 X 39 CM, FBK 4,5 MPA (NBR 6136)</t>
  </si>
  <si>
    <t>BLOCO DE CONCRETO ESTRUTURAL 9 X 19 X 39 CM, FBK 4,5 MPA (NBR 6136)</t>
  </si>
  <si>
    <t>BLOCO DE VEDACAO DE CONCRETO APARENTE 19 X 19 X 39 CM (CLASSE C - NBR 6136)</t>
  </si>
  <si>
    <t>BLOCO DE CONCRETO ESTRUTURAL 14 X 19 X 29 CM, FBK 10 MPA (NBR 6136)</t>
  </si>
  <si>
    <t>BLOCO DE CONCRETO ESTRUTURAL 14 X 19 X 29 CM, FBK 14 MPA (NBR 6136)</t>
  </si>
  <si>
    <t>BLOCO DE CONCRETO ESTRUTURAL 14 X 19 X 29 CM, FBK 16 MPA (NBR 6136)</t>
  </si>
  <si>
    <t>BLOCO DE CONCRETO ESTRUTURAL 14 X 19 X 29 CM, FBK 8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</si>
  <si>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</si>
  <si>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</si>
  <si>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</si>
  <si>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6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</si>
  <si>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</si>
  <si>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</si>
  <si>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</si>
  <si>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</si>
  <si>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</si>
  <si>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8 MPA (NBR 6136)</t>
  </si>
  <si>
    <t>BLOCO DE VEDACAO CONCRETO 14 X 19 X 29 CM (CLASSE C - NBR 6136)</t>
  </si>
  <si>
    <t>BLOCO DE VEDACAO CONCRETO APARENTE 9 X 19 X 39 CM (CLASSE C - NBR 6136)</t>
  </si>
  <si>
    <t>MEIO BLOCO DE VEDACAO DE CONCRETO APARENTE 9 X 19 X 19 CM (CLASSE C - NBR 6136)</t>
  </si>
  <si>
    <t>MEIO BLOCO DE VEDACAO DE CONCRETO 9 X 19 X 19 CM (CLASSE C - NBR 6136)</t>
  </si>
  <si>
    <t>MEIO BLOCO DE VEDACAO DE CONCRETO APARENTE 19 X 19 X 19 CM (CLASSE C - NBR 6136)</t>
  </si>
  <si>
    <t>MEIO BLOCO DE VEDACAO DE CONCRETO 19 X 19 X 19 CM (CLASSE C - NBR 6136)</t>
  </si>
  <si>
    <t>MEIO BLOCO DE VEDACAO DE CONCRETO APARENTE 14 X 19 X 19 CM (CLASSE C - NBR 6136)</t>
  </si>
  <si>
    <t>MEIO BLOCO DE VEDACAO DE CONCRETO 14 X 19 X 19 CM (CLASSE C - NBR 6136)</t>
  </si>
  <si>
    <t>BLOCO DE VEDACAO DE CONCRETO APARENTE 14 X 19 X 39 CM (CLASSE C - NBR 6136)</t>
  </si>
  <si>
    <t>BLOCO DE CONCRETO ESTRUTURAL 14 X 19 X 39, FCK 16 MPA (NBR 6136)</t>
  </si>
  <si>
    <t>BLOCO DE CONCRETO ESTRUTURAL 14 X 19 X 29 CM, FBK 12 MPA (NBR 6136)</t>
  </si>
  <si>
    <t>MEIO BLOCO DE CONCRETO ESTRUTURAL 14 X 19 X 14 CM, FBK 4,5 MPA (NBR 6136)</t>
  </si>
  <si>
    <t>MEIO BLOCO DE CONCRETO ESTRUTURAL 14 X 19 X 19 CM, FBK 4,5 MPA (NBR 6136)</t>
  </si>
  <si>
    <t>BLOCO DE CONCRETO ESTRUTURAL 14 X 19 X 29 CM, FBK 4,5 MPA (NBR 6136)</t>
  </si>
  <si>
    <t>BLOCO DE CONCRETO ESTRUTURAL 14 X 19 X 34 CM, FBK 4,5 MPA (NBR 6136)</t>
  </si>
  <si>
    <t>MEIO BLOCO DE CONCRETO ESTRUTURAL 14 X 19 X 14 CM, FBK 14 MPA (NBR 6136)</t>
  </si>
  <si>
    <t>MEIO BLOCO DE CONCRETO ESTRUTURAL 14 X 19 X 19 CM, FBK 14 MPA (NBR 6136)</t>
  </si>
  <si>
    <t>MEIO BLOCO DE CONCRETO ESTRUTURAL 14 X 19 X 34 CM, FBK 14 MPA (NBR 6136)</t>
  </si>
  <si>
    <t>MEIA CANALETA DE CONCRETO ESTRUTURAL 14 X 19 X 19 CM, FBK 4,5 MPA (NBR 6136)</t>
  </si>
  <si>
    <t>CANALETA DE CONCRETO ESTRUTURAL 14 X 19 X 29 CM, FBK 4,5 MPA (NBR 6136)</t>
  </si>
  <si>
    <t>CANALETA DE CONCRETO ESTRUTURAL 14 X 19 X 39 CM, FBK 4,5 MPA (NBR 6136)</t>
  </si>
  <si>
    <t>MEIA CANALETA DE CONCRETO ESTRUTURAL 14 X 19 X 19 CM, FBK 14 MPA (NBR 6136)</t>
  </si>
  <si>
    <t>CANALETA DE CONCRETO ESTRUTURAL 14 X 19 X 29 CM, FBK 14 MPA (NBR 6136)</t>
  </si>
  <si>
    <t>CANALETA DE CONCRETO ESTRUTURAL 14 X 19 X 39 CM, FBK 14 MPA (NBR 6136)</t>
  </si>
  <si>
    <t>BLOCO / TIJOLO DE VIDRO INCOLOR, CANELADO / ONDULADO, *19 X 19 X 8* CM (A X L X E)</t>
  </si>
  <si>
    <t>BLOCO / TIJOLO DE VIDRO INCOLOR, XADREZ, *20 X 20 X 10* CM (A X L X E)</t>
  </si>
  <si>
    <t>BLOCO DE VIDRO / ELEMENTO VAZADO, INCOLOR, VENEZIANA, *20 X 20 X 6* CM (A X L X E)</t>
  </si>
  <si>
    <t>TELHA VIDRO TIPO CANAL OU COLONIAL, C = 46 A 50 CM</t>
  </si>
  <si>
    <t>BLOCO DE VIDRO / ELEMENTO VAZADO, INCOLOR, VENEZIANA, DE *20 X 10 X 8* CM (A X L X E)</t>
  </si>
  <si>
    <t>BOMBA CENTRIFUGA COM MOTOR ELETRICO MONOFASICO, POTENCIA 0,33 HP, BOCAIS 1" X 3/4", DIAMETRO DO ROTOR 99 MM, HM/Q = 4 MCA / 8,5 M3/H A 18 MCA / 0,90 M3/H</t>
  </si>
  <si>
    <t>MOTOBOMBA AUTOESCORVANTE POTENCIA 5,42 HP, BOCAIS SUCCAO X RECALQUE 2" X 2", A GASOLINA, DIAMETRO DO ROTOR 122 MM HM/Q = 6 MCA / 33,0 M3/H A 28 MCA / 8,0 M3/H</t>
  </si>
  <si>
    <t>MOTOBOMBA AUTOESCORVANTE MOTOR ELETRICO TRIFASICO 7,4HP BOCA DIAMETRO DE SUCCAO X RECLAQUE: 2"X2", HM/ Q = 10 M / 73,5 M3/H A 28 M / 8,2 M3 /H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</si>
  <si>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</si>
  <si>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</si>
  <si>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MONOFASICO 0,74HP DIAMETRO DE SUCCAO X ELEVACAO 1 1/4" X 1", DIAMETRO DO ROTOR 120 MM, HM/Q: 8 M / 7,70 M3/H A 24 M / 2,80 M3/H</t>
  </si>
  <si>
    <t>BOMBA CENTRIFUGA, MOTOR ELETRICO TRIFASICO 1,48HP DIAMETRO DE SUCCAO X ELEVACAO 1 1/2" X 1", DIAMETRO DO ROTOR 117 MM, HM/Q: 10 M / 21,9 M3/H A 24 M / 6,1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</si>
  <si>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</si>
  <si>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</si>
  <si>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14,8 HP, DIAMETRO DE SUCCAO X ELEVACAO 2 1/2" X 2", DIAMETRO DO ROTOR 195 MM, HM/Q: 62 M / 55,5 M3/H A 80 M / 31,50 M3/H</t>
  </si>
  <si>
    <t>BOMBA CENTRIFUGA MOTOR ELETRICO TRIFASICO 5HP, DIAMETRO DE SUCCAO X ELEVACAO 2" X 1 1/2", DIAMETRO DO ROTOR 155 MM, HM/Q: 40 M / 20,40 M3/H A 46 M / 9,20 M3/H</t>
  </si>
  <si>
    <t>BOMBA CENTRIFUGA MOTOR ELETRICO TRIFASICO 9,86 DIAMETRO DE SUCCAO X ELEVACAO 1" X 1", 4 ESTAGIOS, DIAMETRO DOS ROTORES 4 X 146 MM, HM/Q: 85 M / 14,9 M3/H A 140 M / 4,2 M3/H</t>
  </si>
  <si>
    <t>BOMBA CENTRIFUGA MOTOR ELETRICO MONOFASICO 0,50 CV DIAMETRO DE SUCCAO X ELEVACAO 3/4" X 3/4", MONOESTAGIO, DIAMETRO DOS ROTORES 114 MM, HM/Q: 2 M / 2,99 M3/H A 24 M / 0,71 M3/H</t>
  </si>
  <si>
    <t>MOTOBOMBA AUTOESCORVANTE MOTOR A GASOLINA, POTENCIA 6,0HP, BOCAIS 3" X 3", HM/Q = 5 MCA / 24 M3/H A 52,5 MCA / 5,0 M3/H</t>
  </si>
  <si>
    <t>BOMBA TRIPLEX COM MOTOR A DIESEL, NACIONAL, DIAMETRO DE SUCCAO DE 2 1/2"</t>
  </si>
  <si>
    <t>LOCACAO DE BOMBA SUBMERSIVEL PARA DRENAGEM E ESGOTAMENTO, MOTOR ELETRICO TRIFASICO, POTENCIA DE 2 CV, DIAMETRO DE RECALQUE DE 2", FAIXA DE OPERACAO Q=35 M3/H (+ OU - 3 M3/H) E AMT=2 M, Q=13 M3/H (+ OU - 3 M3/H) E AMT = 17 M (+ OU - 3 M)</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</si>
  <si>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</si>
  <si>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4 CV, DIAMETRO DE RECALQUE DE 3". FAIXA DE OPERACAO Q=60 M3/H (+ OU - 1 M3/H) E AMT=2 M, Q=11 M3/H (+ OU - 1 M3/H) E AMT = 23 M (+ OU - 1 M)</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</si>
  <si>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</si>
  <si>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</si>
  <si>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BUCHA DE REDUCAO DE FERRO GALVANIZADO, COM ROSCA BSP, DE 1" X 1/2"</t>
  </si>
  <si>
    <t>BUCHA DE REDUCAO DE FERRO GALVANIZADO, COM ROSCA BSP, DE 1" X 3/4"</t>
  </si>
  <si>
    <t>BUCHA DE REDUCAO DE FERRO GALVANIZADO, COM ROSCA BSP, DE 1 1/2" X 1/2"</t>
  </si>
  <si>
    <t>BUCHA DE REDUCAO DE FERRO GALVANIZADO, COM ROSCA BSP, DE 1 1/2" X 3/4"</t>
  </si>
  <si>
    <t>BUCHA DE REDUCAO DE FERRO GALVANIZADO, COM ROSCA BSP, DE 1 1/4" X 1/2"</t>
  </si>
  <si>
    <t>BUCHA DE REDUCAO DE FERRO GALVANIZADO, COM ROSCA BSP, DE 1 1/4" X 3/4"</t>
  </si>
  <si>
    <t>BUCHA DE REDUCAO DE FERRO GALVANIZADO, COM ROSCA BSP, DE 1/2" X 1/4"</t>
  </si>
  <si>
    <t>BUCHA DE REDUCAO DE FERRO GALVANIZADO, COM ROSCA BSP, DE 2" X 1"</t>
  </si>
  <si>
    <t>BUCHA DE REDUCAO DE FERRO GALVANIZADO, COM ROSCA BSP, DE 2" X 1 1/4"</t>
  </si>
  <si>
    <t>BUCHA DE REDUCAO DE FERRO GALVANIZADO, COM ROSCA BSP, DE 2 1/2" X 1"</t>
  </si>
  <si>
    <t>BUCHA DE REDUCAO DE FERRO GALVANIZADO, COM ROSCA BSP, DE 2 1/2" X 1 1/4"</t>
  </si>
  <si>
    <t>BUCHA DE REDUCAO DE FERRO GALVANIZADO, COM ROSCA BSP, DE 2 1/2" X 2"</t>
  </si>
  <si>
    <t>BUCHA DE REDUCAO DE FERRO GALVANIZADO, COM ROSCA BSP, DE 3" X 1 1/2"</t>
  </si>
  <si>
    <t>BUCHA DE REDUCAO DE FERRO GALVANIZADO, COM ROSCA BSP, DE 3" X 1 1/4"</t>
  </si>
  <si>
    <t>BUCHA DE REDUCAO DE FERRO GALVANIZADO, COM ROSCA BSP, DE 3" X 2"</t>
  </si>
  <si>
    <t>BUCHA DE REDUCAO DE FERRO GALVANIZADO, COM ROSCA BSP, DE 3/4" X 1/2"</t>
  </si>
  <si>
    <t>BUCHA DE REDUCAO DE FERRO GALVANIZADO, COM ROSCA BSP, DE 3" X 2 1/2"</t>
  </si>
  <si>
    <t>BUCHA DE REDUCAO DE FERRO GALVANIZADO, COM ROSCA BSP, DE 4" X 2 1/2"</t>
  </si>
  <si>
    <t>BUCHA DE REDUCAO DE FERRO GALVANIZADO, COM ROSCA BSP, DE 4" X 3"</t>
  </si>
  <si>
    <t>BUCHA DE REDUCAO DE FERRO GALVANIZADO, COM ROSCA BSP, DE 5" X 4"</t>
  </si>
  <si>
    <t>BUCHA DE REDUCAO DE FERRO GALVANIZADO, COM ROSCA BSP, DE 6" X 5"</t>
  </si>
  <si>
    <t>BUCHA DE REDUCAO DE FERRO GALVANIZADO, COM ROSCA BSP, DE 6" X 4"</t>
  </si>
  <si>
    <t>BUCHA DE REDUCAO DE FERRO GALVANIZADO, COM ROSCA BSP, DE 4" X 2"</t>
  </si>
  <si>
    <t>BUCHA DE REDUCAO DE FERRO GALVANIZADO, COM ROSCA BSP, DE 2 1/2" X 1 1/2"</t>
  </si>
  <si>
    <t>BUCHA DE REDUCAO DE FERRO GALVANIZADO, COM ROSCA BSP, DE 2" X 1 1/2"</t>
  </si>
  <si>
    <t>BUCHA DE REDUCAO DE FERRO GALVANIZADO, COM ROSCA BSP, DE 1 1/4" X 1"</t>
  </si>
  <si>
    <t>BUCHA DE REDUCAO DE FERRO GALVANIZADO, COM ROSCA BSP, DE 1 1/2" X 1 1/4"</t>
  </si>
  <si>
    <t>BUCHA DE REDUCAO DE FERRO GALVANIZADO, COM ROSCA BSP, DE 1 1/2" X 1"</t>
  </si>
  <si>
    <t>CAP OU TAMPAO DE FERRO GALVANIZADO, COM ROSCA BSP, DE 1/2"</t>
  </si>
  <si>
    <t>CAP OU TAMPAO DE FERRO GALVANIZADO, COM ROSCA BSP, DE 3/4"</t>
  </si>
  <si>
    <t>CAP OU TAMPAO DE FERRO GALVANIZADO, COM ROSCA BSP, DE 1 1/4"</t>
  </si>
  <si>
    <t>CAP OU TAMPAO DE FERRO GALVANIZADO, COM ROSCA BSP, DE 4"</t>
  </si>
  <si>
    <t>CAP OU TAMPAO DE FERRO GALVANIZADO, COM ROSCA BSP, DE 3"</t>
  </si>
  <si>
    <t>CAP OU TAMPAO DE FERRO GALVANIZADO, COM ROSCA BSP, DE 2 1/2"</t>
  </si>
  <si>
    <t>CAP OU TAMPAO DE FERRO GALVANIZADO, COM ROSCA BSP, DE 1"</t>
  </si>
  <si>
    <t>CRUZETA DE FERRO GALVANIZADO, COM ROSCA BSP, DE 1/2"</t>
  </si>
  <si>
    <t>CRUZETA DE FERRO GALVANIZADO, COM ROSCA BSP, DE 1"</t>
  </si>
  <si>
    <t>CRUZETA DE FERRO GALVANIZADO, COM ROSCA BSP, DE 1 1/2"</t>
  </si>
  <si>
    <t>CRUZETA DE FERRO GALVANIZADO, COM ROSCA BSP, DE 2"</t>
  </si>
  <si>
    <t>CRUZETA DE FERRO GALVANIZADO, COM ROSCA BSP, DE 2 1/2"</t>
  </si>
  <si>
    <t>CRUZETA DE FERRO GALVANIZADO, COM ROSCA BSP, DE 3"</t>
  </si>
  <si>
    <t>CRUZETA DE FERRO GALVANIZADO, COM ROSCA BSP, DE 1 1/4"</t>
  </si>
  <si>
    <t>CRUZETA DE FERRO GALVANIZADO, COM ROSCA BSP, DE 3/4"</t>
  </si>
  <si>
    <t>CURVA 45 GRAUS DE FERRO GALVANIZADO, COM ROSCA BSP FEMEA, DE 1/2"</t>
  </si>
  <si>
    <t>CURVA 45 GRAUS DE FERRO GALVANIZADO, COM ROSCA BSP FEMEA, DE 1"</t>
  </si>
  <si>
    <t>CURVA 45 GRAUS DE FERRO GALVANIZADO, COM ROSCA BSP FEMEA, DE 1 1/2"</t>
  </si>
  <si>
    <t>CURVA 45 GRAUS DE FERRO GALVANIZADO, COM ROSCA BSP FEMEA, DE 2 1/2"</t>
  </si>
  <si>
    <t>CURVA 45 GRAUS DE FERRO GALVANIZADO, COM ROSCA BSP FEMEA, DE 3"</t>
  </si>
  <si>
    <t>CURVA 45 GRAUS DE FERRO GALVANIZADO, COM ROSCA BSP FEMEA, DE 4"</t>
  </si>
  <si>
    <t>CURVA 45 GRAUS DE FERRO GALVANIZADO, COM ROSCA BSP MACHO/FEMEA, DE 1"</t>
  </si>
  <si>
    <t>CURVA 45 GRAUS DE FERRO GALVANIZADO, COM ROSCA BSP MACHO/FEMEA, DE 1 1/4"</t>
  </si>
  <si>
    <t>CURVA 45 GRAUS DE FERRO GALVANIZADO, COM ROSCA BSP MACHO/FEMEA, DE 1 1/2"</t>
  </si>
  <si>
    <t>CURVA 45 GRAUS DE FERRO GALVANIZADO, COM ROSCA BSP MACHO/FEMEA, DE 2 1/2"</t>
  </si>
  <si>
    <t>CURVA 90 GRAUS DE FERRO GALVANIZADO, COM ROSCA BSP FEMEA, DE 1/2"</t>
  </si>
  <si>
    <t>CURVA 90 GRAUS DE FERRO GALVANIZADO, COM ROSCA BSP FEMEA, DE 1"</t>
  </si>
  <si>
    <t>CURVA 90 GRAUS DE FERRO GALVANIZADO, COM ROSCA BSP FEMEA, DE 1 1/4"</t>
  </si>
  <si>
    <t>CURVA 90 GRAUS DE FERRO GALVANIZADO, COM ROSCA BSP FEMEA, DE 1 1/2"</t>
  </si>
  <si>
    <t>CURVA 90 GRAUS DE FERRO GALVANIZADO, COM ROSCA BSP FEMEA, DE 2"</t>
  </si>
  <si>
    <t>CURVA 90 GRAUS DE FERRO GALVANIZADO, COM ROSCA BSP FEMEA, DE 2 1/2"</t>
  </si>
  <si>
    <t>CURVA 90 GRAUS DE FERRO GALVANIZADO, COM ROSCA BSP FEMEA, DE 3"</t>
  </si>
  <si>
    <t>CURVA 90 GRAUS DE FERRO GALVANIZADO, COM ROSCA BSP FEMEA, DE 4"</t>
  </si>
  <si>
    <t>CURVA 90 GRAUS DE FERRO GALVANIZADO, COM ROSCA BSP MACHO, DE 1/2"</t>
  </si>
  <si>
    <t>CURVA 90 GRAUS DE FERRO GALVANIZADO, COM ROSCA BSP MACHO, DE 3/4"</t>
  </si>
  <si>
    <t>CURVA 90 GRAUS DE FERRO GALVANIZADO, COM ROSCA BSP MACHO, DE 1 1/4"</t>
  </si>
  <si>
    <t>CURVA 90 GRAUS DE FERRO GALVANIZADO, COM ROSCA BSP MACHO, DE 1 1/2"</t>
  </si>
  <si>
    <t>CURVA 90 GRAUS DE FERRO GALVANIZADO, COM ROSCA BSP MACHO, DE 2"</t>
  </si>
  <si>
    <t>CURVA 90 GRAUS DE FERRO GALVANIZADO, COM ROSCA BSP MACHO, DE 3"</t>
  </si>
  <si>
    <t>CURVA 90 GRAUS DE FERRO GALVANIZADO, COM ROSCA BSP MACHO, DE 4"</t>
  </si>
  <si>
    <t>CURVA 90 GRAUS DE FERRO GALVANIZADO, COM ROSCA BSP MACHO, DE 6"</t>
  </si>
  <si>
    <t>CURVA 90 GRAUS DE FERRO GALVANIZADO, COM ROSCA BSP MACHO/FEMEA, DE 1/2"</t>
  </si>
  <si>
    <t>CURVA 90 GRAUS DE FERRO GALVANIZADO, COM ROSCA BSP MACHO/FEMEA, DE 3/4"</t>
  </si>
  <si>
    <t>CURVA 90 GRAUS DE FERRO GALVANIZADO, COM ROSCA BSP MACHO/FEMEA, DE 1"</t>
  </si>
  <si>
    <t>CURVA 90 GRAUS DE FERRO GALVANIZADO, COM ROSCA BSP MACHO/FEMEA, DE 2"</t>
  </si>
  <si>
    <t>CURVA 90 GRAUS DE FERRO GALVANIZADO, COM ROSCA BSP MACHO/FEMEA, DE 3"</t>
  </si>
  <si>
    <t>CURVA 90 GRAUS DE FERRO GALVANIZADO, COM ROSCA BSP MACHO/FEMEA, DE 4"</t>
  </si>
  <si>
    <t>CURVA 90 GRAUS DE FERRO GALVANIZADO, COM ROSCA BSP MACHO/FEMEA, DE 1 1/2"</t>
  </si>
  <si>
    <t>CURVA 45 GRAUS DE FERRO GALVANIZADO, COM ROSCA BSP MACHO/FEMEA, DE 2"</t>
  </si>
  <si>
    <t>CURVA 45 GRAUS DE FERRO GALVANIZADO, COM ROSCA BSP MACHO/FEMEA, DE 3/4"</t>
  </si>
  <si>
    <t>CURVA 45 GRAUS DE FERRO GALVANIZADO, COM ROSCA BSP MACHO/FEMEA, DE 3"</t>
  </si>
  <si>
    <t>CURVA 90 GRAUS DE FERRO GALVANIZADO, COM ROSCA BSP FEMEA, DE 3/4"</t>
  </si>
  <si>
    <t>CURVA 90 GRAUS DE FERRO GALVANIZADO, COM ROSCA BSP MACHO/FEMEA, DE 1 1/4"</t>
  </si>
  <si>
    <t>CURVA 90 GRAUS DE FERRO GALVANIZADO, COM ROSCA BSP MACHO, DE 2 1/2"</t>
  </si>
  <si>
    <t>CURVA 90 GRAUS DE FERRO GALVANIZADO, COM ROSCA BSP MACHO, DE 1"</t>
  </si>
  <si>
    <t>CURVA 45 GRAUS DE FERRO GALVANIZADO, COM ROSCA BSP MACHO/FEMEA, DE 1/2"</t>
  </si>
  <si>
    <t>CURVA 45 GRAUS DE FERRO GALVANIZADO, COM ROSCA BSP FEMEA, DE 2"</t>
  </si>
  <si>
    <t>CURVA 45 GRAUS DE FERRO GALVANIZADO, COM ROSCA BSP FEMEA, DE 1 1/4"</t>
  </si>
  <si>
    <t>CURVA 45 GRAUS DE FERRO GALVANIZADO, COM ROSCA BSP FEMEA, DE 3/4"</t>
  </si>
  <si>
    <t>CURVA 90 GRAUS DE FERRO GALVANIZADO, COM ROSCA BSP MACHO/FEMEA, DE 2 1/2"</t>
  </si>
  <si>
    <t>FLANGE SEXTAVADO DE FERRO GALVANIZADO, COM ROSCA BSP, DE 1/2"</t>
  </si>
  <si>
    <t>FLANGE SEXTAVADO DE FERRO GALVANIZADO, COM ROSCA BSP, DE 3/4"</t>
  </si>
  <si>
    <t>FLANGE SEXTAVADO DE FERRO GALVANIZADO, COM ROSCA BSP, DE 1"</t>
  </si>
  <si>
    <t>FLANGE SEXTAVADO DE FERRO GALVANIZADO, COM ROSCA BSP, DE 1 1/4"</t>
  </si>
  <si>
    <t>FLANGE SEXTAVADO DE FERRO GALVANIZADO, COM ROSCA BSP, DE 2"</t>
  </si>
  <si>
    <t>FLANGE SEXTAVADO DE FERRO GALVANIZADO, COM ROSCA BSP, DE 2 1/2"</t>
  </si>
  <si>
    <t>FLANGE SEXTAVADO DE FERRO GALVANIZADO, COM ROSCA BSP, DE 3"</t>
  </si>
  <si>
    <t>FLANGE SEXTAVADO DE FERRO GALVANIZADO, COM ROSCA BSP, DE 6"</t>
  </si>
  <si>
    <t>FLANGE SEXTAVADO DE FERRO GALVANIZADO, COM ROSCA BSP, DE 4"</t>
  </si>
  <si>
    <t>FLANGE SEXTAVADO DE FERRO GALVANIZADO, COM ROSCA BSP, DE 1 1/2"</t>
  </si>
  <si>
    <t>COTOVELO 45 GRAUS DE FERRO GALVANIZADO, COM ROSCA BSP, DE 1/2"</t>
  </si>
  <si>
    <t>COTOVELO 45 GRAUS DE FERRO GALVANIZADO, COM ROSCA BSP, DE 3/4"</t>
  </si>
  <si>
    <t>COTOVELO 90 GRAUS DE FERRO GALVANIZADO, COM ROSCA BSP MACHO/FEMEA, DE 1"</t>
  </si>
  <si>
    <t>COTOVELO 45 GRAUS DE FERRO GALVANIZADO, COM ROSCA BSP, DE 1"</t>
  </si>
  <si>
    <t>COTOVELO 45 GRAUS DE FERRO GALVANIZADO, COM ROSCA BSP, DE 1 1/4"</t>
  </si>
  <si>
    <t>COTOVELO 45 GRAUS DE FERRO GALVANIZADO, COM ROSCA BSP, DE 1 1/2"</t>
  </si>
  <si>
    <t>COTOVELO 45 GRAUS DE FERRO GALVANIZADO, COM ROSCA BSP, DE 2"</t>
  </si>
  <si>
    <t>COTOVELO 45 GRAUS DE FERRO GALVANIZADO, COM ROSCA BSP, DE 3"</t>
  </si>
  <si>
    <t>COTOVELO 45 GRAUS DE FERRO GALVANIZADO, COM ROSCA BSP, DE 4"</t>
  </si>
  <si>
    <t>COTOVELO 90 GRAUS DE FERRO GALVANIZADO, COM ROSCA BSP MACHO/FEMEA, DE 1/2"</t>
  </si>
  <si>
    <t>COTOVELO 90 GRAUS DE FERRO GALVANIZADO, COM ROSCA BSP MACHO/FEMEA, DE 3/4"</t>
  </si>
  <si>
    <t>COTOVELO 90 GRAUS DE FERRO GALVANIZADO, COM ROSCA BSP MACHO/FEMEA, DE 2"</t>
  </si>
  <si>
    <t>COTOVELO 90 GRAUS DE FERRO GALVANIZADO, COM ROSCA BSP MACHO/FEMEA, DE 2 1/2"</t>
  </si>
  <si>
    <t>COTOVELO 90 GRAUS DE FERRO GALVANIZADO, COM ROSCA BSP MACHO/FEMEA, DE 3"</t>
  </si>
  <si>
    <t>COTOVELO 90 GRAUS DE FERRO GALVANIZADO, COM ROSCA BSP, DE 1/2"</t>
  </si>
  <si>
    <t>COTOVELO 90 GRAUS DE FERRO GALVANIZADO, COM ROSCA BSP, DE 3/4"</t>
  </si>
  <si>
    <t>COTOVELO 90 GRAUS DE FERRO GALVANIZADO, COM ROSCA BSP, DE 1 1/4"</t>
  </si>
  <si>
    <t>COTOVELO 90 GRAUS DE FERRO GALVANIZADO, COM ROSCA BSP, DE 3"</t>
  </si>
  <si>
    <t>COTOVELO 90 GRAUS DE FERRO GALVANIZADO, COM ROSCA BSP, DE 5"</t>
  </si>
  <si>
    <t>COTOVELO 90 GRAUS DE FERRO GALVANIZADO, COM ROSCA BSP, DE 6"</t>
  </si>
  <si>
    <t>COTOVELO DE REDUCAO 90 GRAUS DE FERRO GALVANIZADO, COM ROSCA BSP, DE 3/4" X 1/2"</t>
  </si>
  <si>
    <t>COTOVELO DE REDUCAO 90 GRAUS DE FERRO GALVANIZADO, COM ROSCA BSP, DE 1" X 1/2"</t>
  </si>
  <si>
    <t>COTOVELO DE REDUCAO 90 GRAUS DE FERRO GALVANIZADO, COM ROSCA BSP, DE 1" X 3/4"</t>
  </si>
  <si>
    <t>COTOVELO DE REDUCAO 90 GRAUS DE FERRO GALVANIZADO, COM ROSCA BSP, DE 1 1/2" X 3/4"</t>
  </si>
  <si>
    <t>COTOVELO DE REDUCAO 90 GRAUS DE FERRO GALVANIZADO, COM ROSCA BSP, DE 2 1/2" X 2"</t>
  </si>
  <si>
    <t>COTOVELO DE REDUCAO 90 GRAUS DE FERRO GALVANIZADO, COM ROSCA BSP, DE 2" X 1 1/2"</t>
  </si>
  <si>
    <t>COTOVELO DE REDUCAO 90 GRAUS DE FERRO GALVANIZADO, COM ROSCA BSP, DE 1 1/2" X 1"</t>
  </si>
  <si>
    <t>COTOVELO 90 GRAUS DE FERRO GALVANIZADO, COM ROSCA BSP, DE 2 1/2"</t>
  </si>
  <si>
    <t>COTOVELO 90 GRAUS DE FERRO GALVANIZADO, COM ROSCA BSP MACHO/FEMEA, DE 1 1/2"</t>
  </si>
  <si>
    <t>COTOVELO 90 GRAUS DE FERRO GALVANIZADO, COM ROSCA BSP MACHO/FEMEA, DE 1 1/4"</t>
  </si>
  <si>
    <t>TE 45 GRAUS DE FERRO GALVANIZADO, COM ROSCA BSP, DE 1/2"</t>
  </si>
  <si>
    <t>TE 45 GRAUS DE FERRO GALVANIZADO, COM ROSCA BSP, DE 3/4"</t>
  </si>
  <si>
    <t>TE 45 GRAUS DE FERRO GALVANIZADO, COM ROSCA BSP, DE 1"</t>
  </si>
  <si>
    <t>TE 45 GRAUS DE FERRO GALVANIZADO, COM ROSCA BSP, DE 1 1/4"</t>
  </si>
  <si>
    <t>TE 45 GRAUS DE FERRO GALVANIZADO, COM ROSCA BSP, DE 2"</t>
  </si>
  <si>
    <t>TE 45 GRAUS DE FERRO GALVANIZADO, COM ROSCA BSP, DE 2 1/2"</t>
  </si>
  <si>
    <t>TE 45 GRAUS DE FERRO GALVANIZADO, COM ROSCA BSP, DE 4"</t>
  </si>
  <si>
    <t>TE 45 GRAUS DE FERRO GALVANIZADO, COM ROSCA BSP, DE 3"</t>
  </si>
  <si>
    <t>TE 45 GRAUS DE FERRO GALVANIZADO, COM ROSCA BSP, DE 1 1/2"</t>
  </si>
  <si>
    <t>LUVA DE FERRO GALVANIZADO, COM ROSCA BSP, DE 1/2"</t>
  </si>
  <si>
    <t>LUVA DE FERRO GALVANIZADO, COM ROSCA BSP, DE 3/4"</t>
  </si>
  <si>
    <t>LUVA DE FERRO GALVANIZADO, COM ROSCA BSP, DE 1"</t>
  </si>
  <si>
    <t>LUVA DE FERRO GALVANIZADO, COM ROSCA BSP, DE 1 1/4"</t>
  </si>
  <si>
    <t>LUVA DE FERRO GALVANIZADO, COM ROSCA BSP, DE 2"</t>
  </si>
  <si>
    <t>LUVA DE FERRO GALVANIZADO, COM ROSCA BSP, DE 2 1/2"</t>
  </si>
  <si>
    <t>LUVA DE FERRO GALVANIZADO, COM ROSCA BSP, DE 3"</t>
  </si>
  <si>
    <t>LUVA DE FERRO GALVANIZADO, COM ROSCA BSP, DE 5"</t>
  </si>
  <si>
    <t>LUVA DE FERRO GALVANIZADO, COM ROSCA BSP, DE 6"</t>
  </si>
  <si>
    <t>LUVA DE REDUCAO DE FERRO GALVANIZADO, COM ROSCA BSP, DE 1" X 3/4"</t>
  </si>
  <si>
    <t>LUVA DE REDUCAO DE FERRO GALVANIZADO, COM ROSCA BSP, DE 1 1/4" X 3/4"</t>
  </si>
  <si>
    <t>LUVA DE REDUCAO DE FERRO GALVANIZADO, COM ROSCA BSP, DE 1 1/4" X 1"</t>
  </si>
  <si>
    <t>LUVA DE REDUCAO DE FERRO GALVANIZADO, COM ROSCA BSP, DE 1 1/2" X 1/2"</t>
  </si>
  <si>
    <t>LUVA DE REDUCAO DE FERRO GALVANIZADO, COM ROSCA BSP, DE 1 1/2" X 3/4"</t>
  </si>
  <si>
    <t>LUVA DE REDUCAO DE FERRO GALVANIZADO, COM ROSCA BSP, DE 1 1/2" X 1"</t>
  </si>
  <si>
    <t>LUVA DE REDUCAO DE FERRO GALVANIZADO, COM ROSCA BSP, DE 2" X 1"</t>
  </si>
  <si>
    <t>LUVA DE REDUCAO DE FERRO GALVANIZADO, COM ROSCA BSP, DE 2" X 1 1/2"</t>
  </si>
  <si>
    <t>LUVA DE REDUCAO DE FERRO GALVANIZADO, COM ROSCA BSP, DE 2 1/2" X 1 1/2"</t>
  </si>
  <si>
    <t>LUVA DE REDUCAO DE FERRO GALVANIZADO, COM ROSCA BSP, DE 2 1/2" X 2"</t>
  </si>
  <si>
    <t>LUVA DE REDUCAO DE FERRO GALVANIZADO, COM ROSCA BSP, DE 3" X 1 1/2"</t>
  </si>
  <si>
    <t>LUVA DE REDUCAO DE FERRO GALVANIZADO, COM ROSCA BSP, DE 3" X 2"</t>
  </si>
  <si>
    <t>LUVA DE REDUCAO DE FERRO GALVANIZADO, COM ROSCA BSP, DE 3" X 2 1/2"</t>
  </si>
  <si>
    <t>LUVA DE REDUCAO DE FERRO GALVANIZADO, COM ROSCA BSP, DE 2" X 1 1/4"</t>
  </si>
  <si>
    <t>LUVA DE REDUCAO DE FERRO GALVANIZADO, COM ROSCA BSP, DE 1 1/2" X 1 1/4"</t>
  </si>
  <si>
    <t>LUVA DE REDUCAO DE FERRO GALVANIZADO, COM ROSCA BSP, DE 1 1/4" X 1/2"</t>
  </si>
  <si>
    <t>LUVA DE REDUCAO DE FERRO GALVANIZADO, COM ROSCA BSP, DE 1" X 1/2"</t>
  </si>
  <si>
    <t>LUVA DE FERRO GALVANIZADO, COM ROSCA BSP, DE 1 1/2"</t>
  </si>
  <si>
    <t>NIPLE DE FERRO GALVANIZADO, COM ROSCA BSP, DE 1/2"</t>
  </si>
  <si>
    <t>NIPLE DE FERRO GALVANIZADO, COM ROSCA BSP, DE 3/4"</t>
  </si>
  <si>
    <t>NIPLE DE FERRO GALVANIZADO, COM ROSCA BSP, DE 1 1/4"</t>
  </si>
  <si>
    <t>NIPLE DE FERRO GALVANIZADO, COM ROSCA BSP, DE 3"</t>
  </si>
  <si>
    <t>NIPLE DE FERRO GALVANIZADO, COM ROSCA BSP, DE 5"</t>
  </si>
  <si>
    <t>NIPLE DE FERRO GALVANIZADO, COM ROSCA BSP, DE 6"</t>
  </si>
  <si>
    <t>NIPLE DE REDUCAO DE FERRO GALVANIZADO, COM ROSCA BSP, DE 1/2" X 1/4"</t>
  </si>
  <si>
    <t>NIPLE DE REDUCAO DE FERRO GALVANIZADO, COM ROSCA BSP, DE 3/4" X 1/2"</t>
  </si>
  <si>
    <t>NIPLE DE REDUCAO DE FERRO GALVANIZADO, COM ROSCA BSP, DE 1" X 1/2"</t>
  </si>
  <si>
    <t>NIPLE DE REDUCAO DE FERRO GALVANIZADO, COM ROSCA BSP, DE 1" X 3/4"</t>
  </si>
  <si>
    <t>NIPLE DE REDUCAO DE FERRO GALVANIZADO, COM ROSCA BSP, DE 1 1/4" X 3/4"</t>
  </si>
  <si>
    <t>NIPLE DE REDUCAO DE FERRO GALVANIZADO, COM ROSCA BSP, DE 1 1/2" X 3/4"</t>
  </si>
  <si>
    <t>NIPLE DE REDUCAO DE FERRO GALVANIZADO, COM ROSCA BSP, DE 1 1/2" X 1"</t>
  </si>
  <si>
    <t>NIPLE DE REDUCAO DE FERRO GALVANIZADO, COM ROSCA BSP, DE 2" X 1 1/4"</t>
  </si>
  <si>
    <t>NIPLE DE REDUCAO DE FERRO GALVANIZADO, COM ROSCA BSP, DE 2" X 1 1/2"</t>
  </si>
  <si>
    <t>NIPLE DE REDUCAO DE FERRO GALVANIZADO, COM ROSCA BSP, DE 2 1/2" X 2"</t>
  </si>
  <si>
    <t>NIPLE DE REDUCAO DE FERRO GALVANIZADO, COM ROSCA BSP, DE 3" X 2 1/2"</t>
  </si>
  <si>
    <t>NIPLE DE REDUCAO DE FERRO GALVANIZADO, COM ROSCA BSP, DE 3" X 2"</t>
  </si>
  <si>
    <t>NIPLE DE REDUCAO DE FERRO GALVANIZADO, COM ROSCA BSP, DE 2" X 1"</t>
  </si>
  <si>
    <t>NIPLE DE REDUCAO DE FERRO GALVANIZADO, COM ROSCA BSP, DE 1 1/2" X 1 1/4"</t>
  </si>
  <si>
    <t>NIPLE DE REDUCAO DE FERRO GALVANIZADO, COM ROSCA BSP, DE 1 1/4" X 1"</t>
  </si>
  <si>
    <t>NIPLE DE REDUCAO DE FERRO GALVANIZADO, COM ROSCA BSP, DE 1 1/4" X 1/2"</t>
  </si>
  <si>
    <t>NIPLE DE FERRO GALVANIZADO, COM ROSCA BSP, DE 2 1/2"</t>
  </si>
  <si>
    <t>PLUG OU BUJAO DE FERRO GALVANIZADO, DE 3/4"</t>
  </si>
  <si>
    <t>PLUG OU BUJAO DE FERRO GALVANIZADO, DE 1"</t>
  </si>
  <si>
    <t>PLUG OU BUJAO DE FERRO GALVANIZADO, DE 2"</t>
  </si>
  <si>
    <t>PLUG OU BUJAO DE FERRO GALVANIZADO, DE 3"</t>
  </si>
  <si>
    <t>PLUG OU BUJAO DE FERRO GALVANIZADO, DE 1 1/2"</t>
  </si>
  <si>
    <t>PLUG OU BUJAO DE FERRO GALVANIZADO, DE 1 1/4"</t>
  </si>
  <si>
    <t>TE DE FERRO GALVANIZADO, DE 1/2"</t>
  </si>
  <si>
    <t>TE DE FERRO GALVANIZADO, DE 3/4"</t>
  </si>
  <si>
    <t>TE DE FERRO GALVANIZADO, DE 1 1/4"</t>
  </si>
  <si>
    <t>TE DE FERRO GALVANIZADO, DE 2 1/2"</t>
  </si>
  <si>
    <t>TE DE FERRO GALVANIZADO, DE 6"</t>
  </si>
  <si>
    <t>TE DE REDUCAO DE FERRO GALVANIZADO, COM ROSCA BSP, DE 3/4" X 1/2"</t>
  </si>
  <si>
    <t>TE DE REDUCAO DE FERRO GALVANIZADO, COM ROSCA BSP, DE 1" X 3/4"</t>
  </si>
  <si>
    <t>TE DE REDUCAO DE FERRO GALVANIZADO, COM ROSCA BSP, DE 1 1/2" X 3/4"</t>
  </si>
  <si>
    <t>TE DE REDUCAO DE FERRO GALVANIZADO, COM ROSCA BSP, DE 2" X 1"</t>
  </si>
  <si>
    <t>TE DE REDUCAO DE FERRO GALVANIZADO, COM ROSCA BSP, DE 2" X 1 1/4"</t>
  </si>
  <si>
    <t>TE DE REDUCAO DE FERRO GALVANIZADO, COM ROSCA BSP, DE 2 1/2" X 1"</t>
  </si>
  <si>
    <t>TE DE REDUCAO DE FERRO GALVANIZADO, COM ROSCA BSP, DE 2 1/2" X 1 1/2"</t>
  </si>
  <si>
    <t>TE DE REDUCAO DE FERRO GALVANIZADO, COM ROSCA BSP, DE 2 1/2" X 2"</t>
  </si>
  <si>
    <t>TE DE REDUCAO DE FERRO GALVANIZADO, COM ROSCA BSP, DE 3" X 1"</t>
  </si>
  <si>
    <t>TE DE REDUCAO DE FERRO GALVANIZADO, COM ROSCA BSP, DE 3" X 1 1/4"</t>
  </si>
  <si>
    <t>TE DE REDUCAO DE FERRO GALVANIZADO, COM ROSCA BSP, DE 3" X 1 1/2"</t>
  </si>
  <si>
    <t>TE DE REDUCAO DE FERRO GALVANIZADO, COM ROSCA BSP, DE 3" X 2"</t>
  </si>
  <si>
    <t>TE DE REDUCAO DE FERRO GALVANIZADO, COM ROSCA BSP, DE 3" X 2 1/2"</t>
  </si>
  <si>
    <t>TE DE REDUCAO DE FERRO GALVANIZADO, COM ROSCA BSP, DE 4" X 2"</t>
  </si>
  <si>
    <t>TE DE REDUCAO DE FERRO GALVANIZADO, COM ROSCA BSP, DE 4" X 3"</t>
  </si>
  <si>
    <t>TE DE REDUCAO DE FERRO GALVANIZADO, COM ROSCA BSP, DE 2 1/2" X 1 1/4"</t>
  </si>
  <si>
    <t>TE DE REDUCAO DE FERRO GALVANIZADO, COM ROSCA BSP, DE 2" X 1 1/2"</t>
  </si>
  <si>
    <t>TE DE REDUCAO DE FERRO GALVANIZADO, COM ROSCA BSP, DE 1 1/2" X 1"</t>
  </si>
  <si>
    <t>TE DE FERRO GALVANIZADO, DE 5"</t>
  </si>
  <si>
    <t>TE DE FERRO GALVANIZADO, DE 3"</t>
  </si>
  <si>
    <t>TE DE FERRO GALVANIZADO, DE 1"</t>
  </si>
  <si>
    <t>UNIAO DE FERRO GALVANIZADO, COM ROSCA BSP, COM ASSENTO PLANO, DE 1/2"</t>
  </si>
  <si>
    <t>UNIAO DE FERRO GALVANIZADO, COM ROSCA BSP, COM ASSENTO PLANO, DE 1 1/2"</t>
  </si>
  <si>
    <t>UNIAO DE FERRO GALVANIZADO, COM ROSCA BSP, COM ASSENTO PLANO, DE 3/4"</t>
  </si>
  <si>
    <t>UNIAO DE FERRO GALVANIZADO, COM ROSCA BSP, COM ASSENTO PLANO, DE 2"</t>
  </si>
  <si>
    <t>UNIAO DE FERRO GALVANIZADO, COM ROSCA BSP, COM ASSENTO PLANO, DE 1 1/4"</t>
  </si>
  <si>
    <t>UNIAO DE FERRO GALVANIZADO, COM ROSCA BSP, COM ASSENTO PLANO, DE 2 1/2"</t>
  </si>
  <si>
    <t>UNIAO DE FERRO GALVANIZADO, COM ROSCA BSP, COM ASSENTO PLANO, DE 3"</t>
  </si>
  <si>
    <t>BUCHA DE REDUCAO DE FERRO GALVANIZADO, COM ROSCA BSP, DE 1/2" X 3/8"</t>
  </si>
  <si>
    <t>CAP OU TAMPAO DE FERRO GALVANIZADO, COM ROSCA BSP, DE 1/4"</t>
  </si>
  <si>
    <t>CAP OU TAMPAO DE FERRO GALVANIZADO, COM ROSCA BSP, DE 3/8"</t>
  </si>
  <si>
    <t>COTOVELO 45 GRAUS DE FERRO GALVANIZADO, COM ROSCA BSP, DE 2 1/2"</t>
  </si>
  <si>
    <t>COTOVELO DE REDUCAO 90 GRAUS DE FERRO GALVANIZADO, COM ROSCA BSP, DE 1 1/4" X 1"</t>
  </si>
  <si>
    <t>LUVA DE FERRO GALVANIZADO, COM ROSCA BSP MACHO/FEMEA, DE 3/4"</t>
  </si>
  <si>
    <t>LUVA DE REDUCAO DE FERRO GALVANIZADO, COM ROSCA BSP, DE 3/4" X 1/2"</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</si>
  <si>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</si>
  <si>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</si>
  <si>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</si>
  <si>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</si>
  <si>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PLUG OU BUJAO DE FERRO GALVANIZADO, DE 2 1/2"</t>
  </si>
  <si>
    <t>PLUG OU BUJAO DE FERRO GALVANIZADO, DE 4"</t>
  </si>
  <si>
    <t>UNIAO DE FERRO GALVANIZADO, COM ASSENTO CONICO DE BRONZE, DE 1 1/2"</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</si>
  <si>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</si>
  <si>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</si>
  <si>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</si>
  <si>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</si>
  <si>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</si>
  <si>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</si>
  <si>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</si>
  <si>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</si>
  <si>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</si>
  <si>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</si>
  <si>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</si>
  <si>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4"</t>
  </si>
  <si>
    <t>UNIAO COM ASSENTO CONICO DE FERRO LONGO (MACHO-FEMEA), DIAMETRO 2"</t>
  </si>
  <si>
    <t>UNIAO COM ASSENTO CONICO DE FERRO LONGO (MACHO-FEMEA), DIAMETRO 3'</t>
  </si>
  <si>
    <t>UNIAO COM ASSENTO CONICO DE FERRO LONGO (MACHO-FEMEA), DIAMETRO 3/4"</t>
  </si>
  <si>
    <t>UNIAO DE FERRO GALVANIZADO, COM ASSENTO CONICO DE BRONZE, DE 1 1/4"</t>
  </si>
  <si>
    <t>TE DE REDUCAO DE FERRO GALVANIZADO, COM ROSCA BSP, DE 1 1/4" X 3/4"</t>
  </si>
  <si>
    <t>CABO DE ALUMINIO NU COM ALMA DE ACO, BITOLA 4 AWG</t>
  </si>
  <si>
    <t>CABO DE ALUMINIO NU SEM ALMA DE ACO, BITOLA 4 AWG</t>
  </si>
  <si>
    <t>CABO DE COBRE NU 16 MM2 MEIO-DURO</t>
  </si>
  <si>
    <t>CABO DE COBRE NU 10 MM2 MEIO-DURO</t>
  </si>
  <si>
    <t>CABO DE COBRE NU 120 MM2 MEIO-DURO</t>
  </si>
  <si>
    <t>CABO DE COBRE NU 25 MM2 MEIO-DURO</t>
  </si>
  <si>
    <t>CABO DE COBRE NU 150 MM2 MEIO-DURO</t>
  </si>
  <si>
    <t>FIO DE COBRE, SOLIDO, CLASSE 1, ISOLACAO EM PVC/A, ANTICHAMA BWF-B, 450/750V, SECAO NOMINAL 10 MM2</t>
  </si>
  <si>
    <t>FIO DE COBRE, SOLIDO, CLASSE 1, ISOLACAO EM PVC/A, ANTICHAMA BWF-B, 450/750V, SECAO NOMINAL 1,5 MM2</t>
  </si>
  <si>
    <t>FIO DE COBRE, SOLIDO, CLASSE 1, ISOLACAO EM PVC/A, ANTICHAMA BWF-B, 450/750V, SECAO NOMINAL 2,5 MM2</t>
  </si>
  <si>
    <t>FIO DE COBRE, SOLIDO, CLASSE 1, ISOLACAO EM PVC/A, ANTICHAMA BWF-B, 450/750V, SECAO NOMINAL 6 MM2</t>
  </si>
  <si>
    <t>FIO DE COBRE, SOLIDO, CLASSE 1, ISOLACAO EM PVC/A, ANTICHAMA BWF-B, 450/750V, SECAO NOMINAL 4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</si>
  <si>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</si>
  <si>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</si>
  <si>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70 MM2</t>
  </si>
  <si>
    <t>CABO DE COBRE, RIGIDO, CLASSE 2, ISOLACAO EM PVC/A, ANTICHAMA BWF-B, 1 CONDUTOR, 450/750 V, SECAO NOMINAL 95 MM2</t>
  </si>
  <si>
    <t>CABO DE COBRE, RIGIDO, CLASSE 2, ISOLACAO EM PVC/A, ANTICHAMA BWF-B, 1 CONDUTOR, 450/750 V, SECAO NOMINAL 150 MM2</t>
  </si>
  <si>
    <t>CABO DE COBRE, RIGIDO, CLASSE 2, ISOLACAO EM PVC/A, ANTICHAMA BWF-B, 1 CONDUTOR, 450/750 V, SECAO NOMINAL 240 MM2</t>
  </si>
  <si>
    <t>CABO DE COBRE, RIGIDO, CLASSE 2, ISOLACAO EM PVC/A, ANTICHAMA BWF-B, 1 CONDUTOR, 450/750 V, SECAO NOMINAL 185 MM2</t>
  </si>
  <si>
    <t>CABO DE COBRE, RIGIDO, CLASSE 2, ISOLACAO EM PVC, ANTI-CHAMA BWF-B, 1 CONDUTOR, 450/750 V, DIAMETRO 120 MM2</t>
  </si>
  <si>
    <t>CABO DE COBRE, RIGIDO, CLASSE 2, ISOLACAO EM PVC/A, ANTICHAMA BWF-B, 1 CONDUTOR, 450/750 V, SECAO NOMINAL 50 MM2</t>
  </si>
  <si>
    <t>CABO DE COBRE, RIGIDO, CLASSE 2, ISOLACAO EM PVC/A, ANTICHAMA BWF-B, 1 CONDUTOR, 450/750 V, SECAO NOMINAL 6 MM2</t>
  </si>
  <si>
    <t>CABO DE COBRE, FLEXIVEL, CLASSE 4 OU 5, ISOLACAO EM PVC/A, ANTICHAMA BWF-B, 1 CONDUTOR, 450/750 V, SECAO NOMINAL 0,75 MM2</t>
  </si>
  <si>
    <t>CORDAO DE COBRE, FLEXIVEL, TORCIDO, CLASSE 4 OU 5, ISOLACAO EM PVC/D, 300 V, 2 CONDUTORES DE 0,75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</si>
  <si>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</si>
  <si>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</si>
  <si>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</si>
  <si>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COBRE ELETROLITICO EM BARRA OU CHAPA</t>
  </si>
  <si>
    <t>CABO DE ALUMINIO NU COM ALMA DE ACO, BITOLA 2 AWG</t>
  </si>
  <si>
    <t>CABO DE ALUMINIO NU SEM ALMA DE ACO, BITOLA 2 AWG</t>
  </si>
  <si>
    <t>CABO DE ALUMINIO NU COM ALMA DE ACO, BITOLA 1/0 AWG</t>
  </si>
  <si>
    <t>CABO DE ALUMINIO NU SEM ALMA DE ACO, BITOLA 1/0 AWG</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</si>
  <si>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</si>
  <si>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</si>
  <si>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</si>
  <si>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</si>
  <si>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</si>
  <si>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</si>
  <si>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</si>
  <si>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</si>
  <si>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</si>
  <si>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DE COBRE NU 185 MM2 MEIO-DURO</t>
  </si>
  <si>
    <t>CABO DE ALUMINIO NU COM ALMA DE ACO, BITOLA 2/0 AWG</t>
  </si>
  <si>
    <t>CABO DE ALUMINIO NU SEM ALMA DE ACO, BITOLA 2/0 AWG</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</si>
  <si>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</si>
  <si>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</si>
  <si>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</si>
  <si>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</si>
  <si>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</si>
  <si>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</si>
  <si>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185 MM2</t>
  </si>
  <si>
    <t>CABO DE COBRE, FLEXIVEL, CLASSE 4 OU 5, ISOLACAO EM PVC/A, ANTICHAMA BWF-B, 1 CONDUTOR, 450/750 V, SECAO NOMINAL 240 MM2</t>
  </si>
  <si>
    <t>CABO DE COBRE, RIGIDO, CLASSE 2, ISOLACAO EM PVC/A, ANTICHAMA BWF-B, 1 CONDUTOR, 450/750 V, SECAO NOMINAL 16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</si>
  <si>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</si>
  <si>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500 MM2</t>
  </si>
  <si>
    <t>CABO DE COBRE, FLEXIVEL, CLASSE 4 OU 5, ISOLACAO EM PVC/A, ANTICHAMA BWF-B, 1 CONDUTOR, 450/750 V, SECAO NOMINAL 0,5 MM2</t>
  </si>
  <si>
    <t>CABO DE COBRE, FLEXIVEL, CLASSE 4 OU 5, ISOLACAO EM PVC/A, ANTICHAMA BWF-B, 1 CONDUTOR, 450/750 V, SECAO NOMINAL 1,0 MM2</t>
  </si>
  <si>
    <t>CABO MULTIPOLAR DE COBRE, FLEXIVEL, CLASSE 4 OU 5, ISOLACAO EM HEPR, COBERTURA EM PVC-ST2, ANTICHAMA BWF-B, 0,6/1 KV, 3 CONDUTORES DE 1,5 MM2</t>
  </si>
  <si>
    <t>CABO MULTIPOLAR DE COBRE, FLEXIVEL, CLASSE 4 OU 5, ISOLACAO EM HEPR, COBERTURA EM PVC-ST2, ANTICHAMA BWF-B, 0,6/1 KV, 3 CONDUTORES DE 2,5 MM2</t>
  </si>
  <si>
    <t>CABO MULTIPOLAR DE COBRE, FLEXIVEL, CLASSE 4 OU 5, ISOLACAO EM HEPR, COBERTURA EM PVC-ST2, ANTICHAMA BWF-B, 0,6/1 KV, 3 CONDUTORES DE 4 MM2</t>
  </si>
  <si>
    <t>CABO MULTIPOLAR DE COBRE, FLEXIVEL, CLASSE 4 OU 5, ISOLACAO EM HEPR, COBERTURA EM PVC-ST2, ANTICHAMA BWF-B, 0,6/1 KV, 3 CONDUTORES DE 6 MM2</t>
  </si>
  <si>
    <t>CABO MULTIPOLAR DE COBRE, FLEXIVEL, CLASSE 4 OU 5, ISOLACAO EM HEPR, COBERTURA EM PVC-ST2, ANTICHAMA BWF-B, 0,6/1 KV, 3 CONDUTORES DE 10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</si>
  <si>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</si>
  <si>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</si>
  <si>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</si>
  <si>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50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</si>
  <si>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</si>
  <si>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</si>
  <si>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MULTIPOLAR DE COBRE, FLEXIVEL, CLASSE 4 OU 5, ISOLACAO EM HEPR, COBERTURA EM PVC-ST2, ANTICHAMA BWF-B, 0,6/1 KV, 3 CONDUTORES DE 120 MM2</t>
  </si>
  <si>
    <t>CORDAO DE COBRE, FLEXIVEL, TORCIDO, CLASSE 4 OU 5, ISOLACAO EM PVC/D, 300 V, 2 CONDUTORES DE 0,5 MM2</t>
  </si>
  <si>
    <t>CORDAO DE COBRE, FLEXIVEL, TORCIDO, CLASSE 4 OU 5, ISOLACAO EM PVC/D, 300 V, 2 CONDUTORES DE 1,0 MM2</t>
  </si>
  <si>
    <t>CABO DE COBRE FLEXIVEL NAO HALOGENADO, SEM EMISSAO DE FUMACA, 750V, SECAO NOMINAL 2,5 MM</t>
  </si>
  <si>
    <t>CABO DE COBRE FLEXIVEL NAO HALOGENADO, SEM EMISSAO DE FUMACA, 750V, SECAO NOMINAL 6,0 MM</t>
  </si>
  <si>
    <t>CABO DE COBRE FLEXIVEL NAO HALOGENADO, SEM EMISSAO DE FUMACA, 750V, SECAO NOMINAL 50 MM</t>
  </si>
  <si>
    <t>CABO DE COBRE FLEXIVEL NAO HALOGENADO, SEM EMISSAO DE FUMACA, 750V, SECAO NOMINAL 120 MM</t>
  </si>
  <si>
    <t>CABO DE COBRE FLEXIVEL NAO HALOGENADO, SEM EMISSAO DE FUMACA, 750V, SECAO NOMINAL 240 MM</t>
  </si>
  <si>
    <t>CAIXA DE DESCARGA PLASTICA PARA BACIA / VASO SANITARIO, EXTERNA, CAPACIDADE 9 LITROS, PUXADOR FIO DE NYLON, NAO INCLUSO CANO, BOLSA, ENGATE</t>
  </si>
  <si>
    <t>TUBO DE DESCIDA EXTERNO, DE PVC, PARA CAIXA DE DESCARGA EXTERNA ALTA - DIAMETRO DE 40 MM E ALTURA DE APROXIMADAMENTE 1,55 M</t>
  </si>
  <si>
    <t>BOLSA DE LIGACAO EM PVC FLEXIVEL PARA VASO SANITARIO 40 MM (1 1/2")</t>
  </si>
  <si>
    <t>CONJUNTO DE LIGACAO AJUSTAVEL, PARA VASO / BACIA SANITARIA, EM PLASTICO BRANCO, COM TUBO, CANOPLA E ESPUDE</t>
  </si>
  <si>
    <t>CONJUNTO DE LIGACAO PARA VASO / BACIA SANITARIA, EM PLASTICO BRANCO, COM TUBO, CANOPLA E ANEL DE EXPANSAO (TUBO 1.1/2" X 20 CM)</t>
  </si>
  <si>
    <t>CAIXA DE DESCARGA PLASTICA PARA BACIA / VASO SANITARIO DE EMBUTIR, COM ESPELHO ACIONADOR EM PLASTICO, CAPACIDADE 6 A 10 LITROS, (COMPLETA - ACESSORIOS INCLUSOS)</t>
  </si>
  <si>
    <t>GANCHO OLHAL EM ACO GALVANIZADO, ESPESSURA 16MM, ABERTURA 21MM</t>
  </si>
  <si>
    <t>ALCA PREFORMADA DE DISTRIBUICAO, EM ACO GALVANIZADO, PARA CABO DE ALUMINIO DIAMETRO 16 A 25 MM</t>
  </si>
  <si>
    <t>CINTA CIRCULAR EM ACO GALVANIZADO DE 150 MM DE DIAMETRO PARA FIXACAO DE CAIXA MEDICAO, INCLUI PARAFUSOS E PORCAS</t>
  </si>
  <si>
    <t>ALCA PREFORMADA DE CONTRA POSTE, EM ACO GALVANIZADO, PARA CABO 3/16", COMPRIMENTO *860* MM</t>
  </si>
  <si>
    <t>PINO ROSCA EXTERNA, EM ACO GALVANIZADO, PARA ISOLADOR DE 15KV, DIAMETRO 25 MM, COMPRIMENTO *290* MM</t>
  </si>
  <si>
    <t>PINO ROSCA EXTERNA, EM ACO GALVANIZADO, PARA ISOLADOR DE 25KV, DIAMETRO 35MM, COMPRIMENTO *320* MM</t>
  </si>
  <si>
    <t>HASTE ANCORA EM ACO GALVANIZADO, DIMENSOES 16 MM X 2000 MM</t>
  </si>
  <si>
    <t>SAPATILHA EM ACO GALVANIZADO PARA CABOS COM DIAMETRO NOMINAL ATE 5/8"</t>
  </si>
  <si>
    <t>ANEL DE DISTRIBUICAO EM ACO GALVANIZADO PARA FIO FE-160</t>
  </si>
  <si>
    <t>PORCA OLHAL EM ACO GALVANIZADO, ESPESSURA 16MM, ABERTURA 21MM</t>
  </si>
  <si>
    <t>CAL VIRGEM COMUM PARA ARGAMASSAS (NBR 6453)</t>
  </si>
  <si>
    <t>CAL HIDRATADA PARA PINTURA</t>
  </si>
  <si>
    <t>CARPINTEIRO DE FORMAS PARA CONCRETO (HORISTA)</t>
  </si>
  <si>
    <t>CARPINTEIRO DE ESQUADRIAS (HORISTA)</t>
  </si>
  <si>
    <t>MARCENEIRO (HORISTA)</t>
  </si>
  <si>
    <t>TELHADOR / TELHADISTA (HORISTA)</t>
  </si>
  <si>
    <t>CARPINTEIRO DE FORMAS OU OFICIAL (MENSALISTA)</t>
  </si>
  <si>
    <t>CARPINTEIRO DE ESQUADRIAS (MENSALISTA)</t>
  </si>
  <si>
    <t>MARCENEIRO (MENSALISTA)</t>
  </si>
  <si>
    <t>TELHADOR / TELHADISTA (MENSALISTA)</t>
  </si>
  <si>
    <t>CHAPA DE LAMINADO MELAMINICO, LISO BRILHANTE, DE 1,25 X 3,08 METROS, ESPESSURA = 0,8 MILIMETROS</t>
  </si>
  <si>
    <t>COLA A BASE DE RESINA SINTETICA PARA CHAPA DE LAMINADO MELAMINICO E OUTROS</t>
  </si>
  <si>
    <t>CHAPA DE LAMINADO MELAMINICO, LISO FOSCO, DE 1,25 X 3,08 METROS, ESPESSURA = 0,8 MILIMETROS</t>
  </si>
  <si>
    <t>CHAPA DE LAMINADO MELAMINICO, TEXTURIZADO, DE 1,25 X 3,08 METROS, ESPESSURA = 0,8 MILIMETROS</t>
  </si>
  <si>
    <t>SOLVENTE PARA COLA A BASE DE RESINA SINTETICA (PARA COLA DE LAMINADO MELAMINICO E OUTRAS SUPERFICIES)</t>
  </si>
  <si>
    <t>CHUVEIRO COMUM EM PLASTICO BRANCO, COM CANO, 3 TEMPERATURAS, 5500 W (110/220 V)</t>
  </si>
  <si>
    <t>CHUVEIRO COMUM EM PLASTICO CROMADO, COM CANO, 4 TEMPERATURAS (110/220 V)</t>
  </si>
  <si>
    <t>DUCHA HIGIENICA PLASTICA COM REGISTRO METALICO 1/2"</t>
  </si>
  <si>
    <t>TORNEIRA ELETRICA DE PAREDE, PLASTICA, BICA ALTA, PARA COZINHA, 5500 W (110/220 V)</t>
  </si>
  <si>
    <t>CIMENTO BRANCO NAO ESTRUTURAL (CPB - NAO ESTRUTURAL)</t>
  </si>
  <si>
    <t>CIMENTO PORTLAND DE ALTO FORNO (AF) CP III-40</t>
  </si>
  <si>
    <t>CIMENTO PORTLAND POZOLANICO CP IV-32</t>
  </si>
  <si>
    <t>CIMENTO PORTLAND ESTRUTURAL BRANCO CPB - 32 OU CPB - 40</t>
  </si>
  <si>
    <t>ARGAMASSA COLANTE AC I PARA CERAMICAS</t>
  </si>
  <si>
    <t>ARGAMASSA INDUSTRIALIZADA MULTIUSO, PARA REVESTIMENTO INTERNO E EXTERNO E ASSENTAMENTO DE BLOCOS DIVERSOS</t>
  </si>
  <si>
    <t>ARGAMASSA COLANTE AC II</t>
  </si>
  <si>
    <t>ARGAMASSA PISO SOBRE PISO</t>
  </si>
  <si>
    <t>REJUNTE CIMENTICIO, QUALQUER COR</t>
  </si>
  <si>
    <t>ARGAMASSA PARA REVESTIMENTO DECORATIVO MONOCAMADA</t>
  </si>
  <si>
    <t>ARGAMASSA PRONTA PARA CONTRAPISO</t>
  </si>
  <si>
    <t>REJUNTE EPOXI, QUALQUER COR</t>
  </si>
  <si>
    <t>ARGAMASSA INDUSTRIALIZADA PARA CHAPISCO ROLADO</t>
  </si>
  <si>
    <t>ARGAMASSA INDUSTRIALIZADA PARA CHAPISCO COLANTE</t>
  </si>
  <si>
    <t>ARGAMASSA COLANTE TIPO AC III</t>
  </si>
  <si>
    <t>ARGAMASSA COLANTE TIPO AC III E</t>
  </si>
  <si>
    <t>CONCRETO BETUMINOSO USINADO A QUENTE (CBUQ) PARA PAVIMENTACAO ASFALTICA, PADRAO DNIT, FAIXA C, COM CAP 50/70 - AQUISICAO POSTO USINA</t>
  </si>
  <si>
    <t>CONCRETO BETUMINOSO USINADO A QUENTE (CBUQ) PARA PAVIMENTACAO ASFALTICA, PADRAO DNIT, FAIXA C, COM CAP 30/45 - AQUISICAO POSTO USINA</t>
  </si>
  <si>
    <t>CONCRETO BETUMINOSO USINADO A QUENTE (CBUQ) PARA PAVIMENTACAO ASFALTICA, PADRAO DNIT, PARA BINDER, COM CAP 50/70 - AQUISICAO POSTO USINA</t>
  </si>
  <si>
    <t>CONTATOR TRIPOLAR, CORRENTE DE 9 A, TENSAO NOMINAL DE *500* V, CATEGORIA AC-2 E AC-3</t>
  </si>
  <si>
    <t>CONTATOR TRIPOLAR, CORRENTE DE *110* A, TENSAO NOMINAL DE *500* V, CATEGORIA AC-2 E AC-3</t>
  </si>
  <si>
    <t>CONTATOR TRIPOLAR, CORRENTE DE 32 A, TENSAO NOMINAL DE *500* V, CATEGORIA AC-2 E AC-3</t>
  </si>
  <si>
    <t>CONTATOR TRIPOLAR, CORRENTE DE 75 A, TENSAO NOMINAL DE *500* V, CATEGORIA AC-2 E AC-3</t>
  </si>
  <si>
    <t>CONTATOR TRIPOLAR, CORRENTE DE 300 A, TENSAO NOMINAL DE *500* V, CATEGORIA AC-2 E AC-3</t>
  </si>
  <si>
    <t>CONTATOR TRIPOLAR, CORRENTE DE 400 A, TENSAO NOMINAL DE *500* V, CATEGORIA AC-2 E AC-3</t>
  </si>
  <si>
    <t>CONTATOR TRIPOLAR, CORRENTE DE 25 A, TENSAO NOMINAL DE *500* V, CATEGORIA AC-2 E AC-3</t>
  </si>
  <si>
    <t>CONTATOR TRIPOLAR, CORRENTE DE 45 A, TENSAO NOMINAL DE *500* V, CATEGORIA AC-2 E AC-3</t>
  </si>
  <si>
    <t>CONTATOR TRIPOLAR, CORRENTE DE *265* A, TENSAO NOMINAL DE *500* V, CATEGORIA AC-2 E AC-3</t>
  </si>
  <si>
    <t>CONTATOR TRIPOLAR, CORRENTE DE 630 A, TENSAO NOMINAL DE *500* V, CATEGORIA AC-2 E AC-3</t>
  </si>
  <si>
    <t>CONTATOR TRIPOLAR, CORRENTE DE *185* A, TENSAO NOMINAL DE *500* V, CATEGORIA AC-2 E AC-3</t>
  </si>
  <si>
    <t>CONTATOR TRIPOLAR, CORRENTE DE *65* A, TENSAO NOMINAL DE *500* V, CATEGORIA AC-2 E AC-3</t>
  </si>
  <si>
    <t>CONTATOR TRIPOLAR, CORRENTE DE *500* A, TENSAO NOMINAL DE *500* V, CATEGORIA AC-2 E AC-3</t>
  </si>
  <si>
    <t>CONTATOR TRIPOLAR, CORRENTE DE 250 A, TENSAO NOMINAL DE *500* V, PARA ACIONAMENTO DE CAPACITORES</t>
  </si>
  <si>
    <t>CAPACITOR TRIFASICO, POTENCIA 2,5 KVAR, TENSAO 220 V, FORNECIDO COM CAPA PROTETORA, RESISTOR INTERNO A UNIDADE CAPACITIVA</t>
  </si>
  <si>
    <t>CAPACITOR TRIFASICO, POTENCIA 5 KVAR, TENSAO 220 V, FORNECIDO COM CAPA PROTETORA, RESISTOR INTERNO A UNIDADE CAPACITIVA</t>
  </si>
  <si>
    <t>RELE TERMICO BIMETAL PARA USO EM MOTORES TRIFASICOS, TENSAO 380 V, POTENCIA ATE 15 CV, CORRENTE NOMINAL MAXIMA 22 A</t>
  </si>
  <si>
    <t>BANCADA/BANCA/PIA DE ACO INOXIDAVEL (AISI 430) COM 1 CUBA CENTRAL, COM VALVULA, ESCORREDOR DUPLO, DE *0,55 X 1,20* M</t>
  </si>
  <si>
    <t>FITA ACO INOX PARA CINTAR POSTE, L = 19 MM, E = 0,5 MM (ROLO DE 30M)</t>
  </si>
  <si>
    <t>CUBA ACO INOX (AISI 304) DE EMBUTIR COM VALVULA 3 1/2 ", DE *46 X 30 X 12* CM</t>
  </si>
  <si>
    <t>CUBA ACO INOX (AISI 304) DE EMBUTIR COM VALVULA 3 1/2 ", DE *40 X 34 X 12* CM</t>
  </si>
  <si>
    <t>BANCADA/BANCA/PIA DE ACO INOXIDAVEL (AISI 430) COM 1 CUBA CENTRAL, SEM VALVULA, ESCORREDOR DUPLO, DE *0,55 X 1,60* M</t>
  </si>
  <si>
    <t>CUBA ACO INOX (AISI 304) DE EMBUTIR COM VALVULA DE 3 1/2 ", DE *56 X 33 X 12* CM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</si>
  <si>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</si>
  <si>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</si>
  <si>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2 CUBAS, COM VALVULAS, ESCORREDOR DUPLO, DE *0,55 X 2,00* M</t>
  </si>
  <si>
    <t>LETRA ACO INOX (AISI 304), CHAPA NUM. 22, RECORTADO, H= 20 CM (SEM RELEVO)</t>
  </si>
  <si>
    <t>BANCADA/TAMPO ACO INOX (AISI 304), LARGURA 60 CM, COM RODABANCA (NAO INCLUI PES DE APOIO)</t>
  </si>
  <si>
    <t>TANQUE ACO INOXIDAVEL (ACO 304) COM ESFREGADOR E VALVULA, DE *50 X 40 X 22* CM</t>
  </si>
  <si>
    <t>BANCADA/TAMPO ACO INOX (AISI 304), LARGURA 70 CM, COM RODABANCA (NAO INCLUI PES DE APOIO)</t>
  </si>
  <si>
    <t>MICTORIO COLETIVO ACO INOX (AISI 304), E = 0,8 MM, DE *100 X 40 X 30* CM (C X A X P)</t>
  </si>
  <si>
    <t>MICTORIO COLETIVO ACO INOX (AISI 304), E = 0,8 MM, DE *100 X 50 X 35* CM (C X A X P)</t>
  </si>
  <si>
    <t>MICTORIO INDIVIDUAL ACO INOX (AISI 304), E = 0,8 MM, DE *50 X 45 X 35* (C X A X P)</t>
  </si>
  <si>
    <t>CHAPA ACO INOX AISI 304 NUMERO 9 (E = 4 MM), ACABAMENTO NUMERO 1 (LAMINADO A QUENTE, FOSCO)</t>
  </si>
  <si>
    <t>CHAPA ACO INOX AISI 304 NUMERO 4 (E = 6 MM), ACABAMENTO NUMERO 1 (LAMINADO A QUENTE, FOSCO)</t>
  </si>
  <si>
    <t>BANCADA/BANCA/PIA DE ACO INOXIDAVEL (AISI 430) COM 1 CUBA CENTRAL, COM VALVULA, LISA (SEM ESCORREDOR), DE *0,55 X 1,20* M</t>
  </si>
  <si>
    <t>CURVA 135 GRAUS, DE PVC RIGIDO ROSCAVEL, DE 1", PARA ELETRODUTO</t>
  </si>
  <si>
    <t>LUVA DE PRESSAO, EM PVC, DE 25 MM, PARA ELETRODUTO FLEXIVEL</t>
  </si>
  <si>
    <t>LUVA DE PRESSAO, EM PVC, DE 32 MM, PARA ELETRODUTO FLEXIVEL</t>
  </si>
  <si>
    <t>LUVA DE PRESSAO, EM PVC, DE 20 MM, PARA ELETRODUTO FLEXIVEL</t>
  </si>
  <si>
    <t>TAMPA CEGA EM PVC PARA CONDULETE 4 X 2"</t>
  </si>
  <si>
    <t>CURVA 180 GRAUS, DE PVC RIGIDO ROSCAVEL, DE 1 1/2", PARA ELETRODUTO</t>
  </si>
  <si>
    <t>CURVA 90 GRAUS, CURTA, DE PVC RIGIDO ROSCAVEL, DE 1/2", PARA ELETRODUTO</t>
  </si>
  <si>
    <t>CURVA 90 GRAUS, CURTA, DE PVC RIGIDO ROSCAVEL, DE 3/4", PARA ELETRODUTO</t>
  </si>
  <si>
    <t>CURVA 90 GRAUS, CURTA, DE PVC RIGIDO ROSCAVEL, DE 1", PARA ELETRODUTO</t>
  </si>
  <si>
    <t>CURVA 180 GRAUS, DE PVC RIGIDO ROSCAVEL, DE 2", PARA ELETRODUTO</t>
  </si>
  <si>
    <t>TAMPA PARA CONDULETE, EM PVC, PARA 1 INTERRUPTOR</t>
  </si>
  <si>
    <t>TAMPA PARA CONDULETE, EM PVC, PARA 1 MODULO RJ</t>
  </si>
  <si>
    <t>TAMPA PARA CONDULETE, EM PVC, PARA 2 MODULOS RJ</t>
  </si>
  <si>
    <t>TAMPA PARA CONDULETE, EM PVC, PARA TOMADA HEXAGONAL</t>
  </si>
  <si>
    <t>DISJUNTOR TERMOMAGNETICO TRIPOLAR 150 A / 600 V, TIPO FXD / ICC - 35 KA</t>
  </si>
  <si>
    <t>DISJUNTOR TERMOMAGNETICO TRIPOLAR 300 A / 600 V, TIPO JXD / ICC - 40 KA</t>
  </si>
  <si>
    <t>DISJUNTOR TERMOMAGNETICO TRIPOLAR 3 X 400 A / ICC - 25 KA</t>
  </si>
  <si>
    <t>DISJUNTOR TIPO NEMA, BIPOLAR 60 ATE 100A, TENSAO MAXIMA 415 V</t>
  </si>
  <si>
    <t>DISJUNTOR TERMOMAGNETICO PARA TRILHO DIN (IEC), BIPOLAR, 63 A</t>
  </si>
  <si>
    <t>DISJUNTOR TERMOMAGNETICO PARA TRILHO DIN (IEC), MONOPOLAR, 63 A</t>
  </si>
  <si>
    <t>DISJUNTOR TIPO NEMA, MONOPOLAR DE 60 ATE 70A, TENSAO MAXIMA DE 240 V</t>
  </si>
  <si>
    <t>DISJUNTOR TERMOMAGNETICO TRIPOLAR 3 X 250 A/ICC - 25 KA</t>
  </si>
  <si>
    <t>DISJUNTOR TERMOMAGNETICO TRIPOLAR 3 X 350 A/ICC - 25 KA</t>
  </si>
  <si>
    <t>DISJUNTOR TERMOMAGNETICO PARA TRILHO DIN (IEC), TRIPOLAR, 63 A</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</si>
  <si>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</si>
  <si>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</si>
  <si>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</si>
  <si>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</si>
  <si>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</si>
  <si>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</si>
  <si>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</si>
  <si>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4 POLOS, SENSIBILIDADE DE 30 MA, CORRENTE DE 100 A, TIPO AC</t>
  </si>
  <si>
    <t>DISPOSITIVO DR, 2 POLOS, SENSIBILIDADE DE 300 MA, CORRENTE DE 25 A, TIPO AC</t>
  </si>
  <si>
    <t>DISPOSITIVO DR, 2 POLOS, SENSIBILIDADE DE 300 MA, CORRENTE DE 40 A, TIPO AC</t>
  </si>
  <si>
    <t>DISPOSITIVO DR, 2 POLOS, SENSIBILIDADE DE 300 MA, CORRENTE DE 63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</si>
  <si>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</si>
  <si>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</si>
  <si>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</si>
  <si>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</si>
  <si>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2 POLOS, SENSIBILIDADE DE 30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</si>
  <si>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</si>
  <si>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</si>
  <si>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</si>
  <si>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</si>
  <si>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DISPOSITIVO DR, 4 POLOS, SENSIBILIDADE DE 300 MA, CORRENTE DE 100 A, TIPO AC</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</si>
  <si>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</si>
  <si>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</si>
  <si>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</si>
  <si>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</si>
  <si>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</si>
  <si>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</si>
  <si>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</si>
  <si>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</si>
  <si>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</si>
  <si>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</si>
  <si>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</si>
  <si>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</si>
  <si>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</si>
  <si>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</si>
  <si>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</si>
  <si>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</si>
  <si>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300 MA, CORRENTE DE 80 A, TIPO  AC</t>
  </si>
  <si>
    <t>DOBRADICA EM ACO/FERRO, 3" X 2 1/2", E= 1,2 A 1,8 MM, SEM ANEL, CROMADO OU ZINCADO, TAMPA BOLA, COM PARAFUSOS</t>
  </si>
  <si>
    <t>DOBRADICA EM LATAO, 3" X 2 1/2 ", E= 1,9 A 2 MM, COM ANEL, CROMADO, TAMPA BOLA, COM PARAFUSOS</t>
  </si>
  <si>
    <t>ELETRICISTA (HORISTA)</t>
  </si>
  <si>
    <t>ELETROTECNICO (HORISTA)</t>
  </si>
  <si>
    <t>MONTADOR DE ELETROELETRONICOS (HORISTA)</t>
  </si>
  <si>
    <t>MECANICO DE REFRIGERACAO (HORISTA)</t>
  </si>
  <si>
    <t>ELETRICISTA (MENSALISTA)</t>
  </si>
  <si>
    <t>ELETROTECNICO (MENSALISTA)</t>
  </si>
  <si>
    <t>MONTADOR DE ELETROELETRONICOS (MENSALISTA)</t>
  </si>
  <si>
    <t>MECANICO DE REFRIGERACAO (MENSALISTA)</t>
  </si>
  <si>
    <t>TAMPAO / TERMINAL / PLUG, D = 4", PARA DUTO CORRUGADO PEAD (CABEAMENTO SUBTERRANEO)</t>
  </si>
  <si>
    <t>TAMPAO / TERMINAL / PLUG, D = 3", PARA DUTO CORRUGADO PEAD (CABEAMENTO SUBTERRANEO)</t>
  </si>
  <si>
    <t>TAMPAO / TERMINAL / PLUG, D = 1 1/4", PARA DUTO CORRUGADO PEAD (CABEAMENTO SUBTERRANEO)</t>
  </si>
  <si>
    <t>TAMPAO / TERMINAL / PLUG, D = 2", PARA DUTO CORRUGADO PEAD (CABEAMENTO SUBTERRANEO)</t>
  </si>
  <si>
    <t>ELETRODUTO FLEXIVEL PLANO EM PEAD, COR PRETA E LARANJA, DIAMETRO 25 MM</t>
  </si>
  <si>
    <t>TUBO CORRUGADO PEAD, PAREDE DUPLA, INTERNA LISA, JEI, DN/DI *400* MM, PARA SANEAMENTO (DRENAGEM/ESGOTO)</t>
  </si>
  <si>
    <t>TUBO CORRUGADO PEAD, PAREDE DUPLA, INTERNA LISA, JEI DN/DI 500 MM (DRENAGEM/ESGOTO)</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</si>
  <si>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</si>
  <si>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</si>
  <si>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4"</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</si>
  <si>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</si>
  <si>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</si>
  <si>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</si>
  <si>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</si>
  <si>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3"</t>
  </si>
  <si>
    <t>CONECTOR RETO DE ALUMINIO PARA ELETRODUTO DE 1", PARA ADAPTAR ENTRADA DE ELETRODUTO METALICO FLEXIVEL EM QUADROS</t>
  </si>
  <si>
    <t>CONECTOR RETO DE ALUMINIO PARA ELETRODUTO DE 3", PARA ADAPTAR ENTRADA DE ELETRODUTO METALICO FLEXIVEL EM QUADROS</t>
  </si>
  <si>
    <t>CONECTOR RETO DE ALUMINIO PARA ELETRODUTO DE 4", PARA ADAPTAR ENTRADA DE ELETRODUTO METALICO FLEXIVEL EM QUADROS</t>
  </si>
  <si>
    <t>CONECTOR RETO DE ALUMINIO PARA ELETRODUTO DE 1/2", PARA ADAPTAR ENTRADA DE ELETRODUTO METALICO FLEXIVEL EM QUADROS</t>
  </si>
  <si>
    <t>CONECTOR RETO DE ALUMINIO PARA ELETRODUTO DE 3/4", PARA ADAPTAR ENTRADA DE ELETRODUTO METALICO FLEXIVEL EM QUADROS</t>
  </si>
  <si>
    <t>CONECTOR RETO DE ALUMINIO PARA ELETRODUTO DE 2", PARA ADAPTAR ENTRADA DE ELETRODUTO METALICO FLEXIVEL EM QUADROS</t>
  </si>
  <si>
    <t>CONECTOR CURVO 90 GRAUS DE ALUMINIO, BITOLA 3/4", PARA ADAPTAR ENTRADA DE ELETRODUTO METALICO FLEXIVEL EM QUADROS</t>
  </si>
  <si>
    <t>CONECTOR CURVO 90 GRAUS DE ALUMINIO, BITOLA 1", PARA ADAPTAR ENTRADA DE ELETRODUTO METALICO FLEXIVEL EM QUADROS</t>
  </si>
  <si>
    <t>CONECTOR CURVO 90 GRAUS DE ALUMINIO, BITOLA 1 1/2", PARA ADAPTAR ENTRADA DE ELETRODUTO METALICO FLEXIVEL EM QUADROS</t>
  </si>
  <si>
    <t>CONECTOR CURVO 90 GRAUS DE ALUMINIO, BITOLA 2 1/2", PARA ADAPTAR ENTRADA DE ELETRODUTO METALICO FLEXIVEL EM QUADROS</t>
  </si>
  <si>
    <t>CONECTOR CURVO 90 GRAUS DE ALUMINIO, BITOLA 3", PARA ADAPTAR ENTRADA DE ELETRODUTO METALICO FLEXIVEL EM QUADROS</t>
  </si>
  <si>
    <t>CONECTOR CURVO 90 GRAUS DE ALUMINIO, BITOLA 4", PARA ADAPTAR ENTRADA DE ELETRODUTO METALICO FLEXIVEL EM QUADROS</t>
  </si>
  <si>
    <t>CONECTOR CURVO 90 GRAUS DE ALUMINIO, BITOLA 2", PARA ADAPTAR ENTRADA DE ELETRODUTO METALICO FLEXIVEL EM QUADROS</t>
  </si>
  <si>
    <t>CONECTOR CURVO 90 GRAUS DE ALUMINIO, BITOLA 1 1/4", PARA ADAPTAR ENTRADA DE ELETRODUTO METALICO FLEXIVEL EM QUADROS</t>
  </si>
  <si>
    <t>CONECTOR RETO DE ALUMINIO PARA ELETRODUTO DE 1 1/4", PARA ADAPTAR ENTRADA DE ELETRODUTO METALICO FLEXIVEL EM QUADROS</t>
  </si>
  <si>
    <t>CONECTOR RETO DE ALUMINIO PARA ELETRODUTO DE 1 1/2", PARA ADAPTAR ENTRADA DE ELETRODUTO METALICO FLEXIVEL EM QUADROS</t>
  </si>
  <si>
    <t>CONECTOR RETO DE ALUMINIO PARA ELETRODUTO DE 2 1/2", PARA ADAPTAR ENTRADA DE ELETRODUTO METALICO FLEXIVEL EM QUADROS</t>
  </si>
  <si>
    <t>CONECTOR CURVO 90 GRAUS DE ALUMINIO, BITOLA 1/2", PARA ADAPTAR ENTRADA DE ELETRODUTO METALICO FLEXIVEL EM QUADROS</t>
  </si>
  <si>
    <t>CONDULETE DE ALUMINIO TIPO C, PARA ELETRODUTO ROSCAVEL DE 1/2", COM TAMPA CEGA</t>
  </si>
  <si>
    <t>CONDULETE DE ALUMINIO TIPO E, PARA ELETRODUTO ROSCAVEL DE 2", COM TAMPA CEGA</t>
  </si>
  <si>
    <t>CONDULETE DE ALUMINIO TIPO E, PARA ELETRODUTO ROSCAVEL DE 3",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</si>
  <si>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</si>
  <si>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</si>
  <si>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</si>
  <si>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T, PARA ELETRODUTO ROSCAVEL DE 1/2", COM TAMPA CEGA</t>
  </si>
  <si>
    <t>CONDULETE DE ALUMINIO TIPO T, PARA ELETRODUTO ROSCAVEL DE 1 1/2", COM TAMPA CEGA</t>
  </si>
  <si>
    <t>CONDULETE DE ALUMINIO TIPO T, PARA ELETRODUTO ROSCAVEL DE 2", COM TAMPA CEGA</t>
  </si>
  <si>
    <t>CONDULETE DE ALUMINIO TIPO T, PARA ELETRODUTO ROSCAVEL DE 3", COM TAMPA CEGA</t>
  </si>
  <si>
    <t>CONDULETE DE ALUMINIO TIPO X, PARA ELETRODUTO ROSCAVEL DE 1/2", COM TAMPA CEGA</t>
  </si>
  <si>
    <t>CONDULETE DE ALUMINIO TIPO X, PARA ELETRODUTO ROSCAVEL DE 1 1/2", COM TAMPA CEGA</t>
  </si>
  <si>
    <t>CONDULETE DE ALUMINIO TIPO X, PARA ELETRODUTO ROSCAVEL DE 3", COM TAMPA CEGA</t>
  </si>
  <si>
    <t>CONDULETE DE ALUMINIO TIPO X, PARA ELETRODUTO ROSCAVEL DE 4", COM TAMPA CEGA</t>
  </si>
  <si>
    <t>CONDULETE DE ALUMINIO TIPO T, PARA ELETRODUTO ROSCAVEL DE 4", COM TAMPA CEGA</t>
  </si>
  <si>
    <t>CONDULETE DE ALUMINIO TIPO LR, PARA ELETRODUTO ROSCAVEL DE 1 1/2", COM TAMPA CEGA</t>
  </si>
  <si>
    <t>CONDULETE DE ALUMINIO TIPO E, PARA ELETRODUTO ROSCAVEL DE 1 1/2", COM TAMPA CEGA</t>
  </si>
  <si>
    <t>CONDULETE DE ALUMINIO TIPO E, PARA ELETRODUTO ROSCAVEL DE 1/2", COM TAMPA CEGA</t>
  </si>
  <si>
    <t>CONDULETE DE ALUMINIO TIPO C, PARA ELETRODUTO ROSCAVEL DE 4", COM TAMPA CEGA</t>
  </si>
  <si>
    <t>CONDULETE DE ALUMINIO TIPO E, PARA ELETRODUTO ROSCAVEL DE 4", COM TAMPA CEGA</t>
  </si>
  <si>
    <t>CONDULETE DE ALUMINIO TIPO LR, PARA ELETRODUTO ROSCAVEL DE 4", COM TAMPA CEGA</t>
  </si>
  <si>
    <t>CONDULETE DE ALUMINIO TIPO X, PARA ELETRODUTO ROSCAVEL DE 2", COM TAMPA CEGA</t>
  </si>
  <si>
    <t>CONDULETE DE ALUMINIO TIPO TB, PARA ELETRODUTO ROSCAVEL DE 3", COM TAMPA CEGA</t>
  </si>
  <si>
    <t>CONDULETE DE ALUMINIO TIPO B, PARA ELETRODUTO ROSCAVEL DE 1/2", COM TAMPA CEGA</t>
  </si>
  <si>
    <t>BUCHA EM ALUMINIO, COM ROSCA, DE 1/2", PARA ELETRODUTO</t>
  </si>
  <si>
    <t>BUCHA EM ALUMINIO, COM ROSCA, DE 3/4", PARA ELETRODUTO</t>
  </si>
  <si>
    <t>BUCHA EM ALUMINIO, COM ROSCA, DE 1", PARA ELETRODUTO</t>
  </si>
  <si>
    <t>BUCHA EM ALUMINIO, COM ROSCA, DE 1 1/4", PARA ELETRODUTO</t>
  </si>
  <si>
    <t>BUCHA EM ALUMINIO, COM ROSCA, DE 1 1/2", PARA ELETRODUTO</t>
  </si>
  <si>
    <t>BUCHA EM ALUMINIO, COM ROSCA, DE 2", PARA ELETRODUTO</t>
  </si>
  <si>
    <t>BUCHA EM ALUMINIO, COM ROSCA, DE 2 1/2", PARA ELETRODUTO</t>
  </si>
  <si>
    <t>BUCHA EM ALUMINIO, COM ROSCA, DE 3", PARA ELETRODUTO</t>
  </si>
  <si>
    <t>BUCHA EM ALUMINIO, COM ROSCA, DE 4", PARA ELETRODUTO</t>
  </si>
  <si>
    <t>BUCHA DE REDUCAO EM ALUMINIO, COM ROSCA, DE 1" X 1/2", PARA ELETRODUTO</t>
  </si>
  <si>
    <t>BUCHA DE REDUCAO EM ALUMINIO, COM ROSCA, DE 1" X 3/4", PARA ELETRODUTO</t>
  </si>
  <si>
    <t>BUCHA DE REDUCAO EM ALUMINIO, COM ROSCA, DE 1 1/4" X 1/2", PARA ELETRODUTO</t>
  </si>
  <si>
    <t>BUCHA DE REDUCAO EM ALUMINIO, COM ROSCA, DE 1 1/4" X 3/4", PARA ELETRODUTO</t>
  </si>
  <si>
    <t>BUCHA DE REDUCAO EM ALUMINIO, COM ROSCA, DE 1 1/4" X 1", PARA ELETRODUTO</t>
  </si>
  <si>
    <t>BUCHA DE REDUCAO EM ALUMINIO, COM ROSCA, DE 1 1/2" X 3/4", PARA ELETRODUTO</t>
  </si>
  <si>
    <t>BUCHA DE REDUCAO EM ALUMINIO, COM ROSCA, DE 1 1/2" X 1", PARA ELETRODUTO</t>
  </si>
  <si>
    <t>BUCHA DE REDUCAO EM ALUMINIO, COM ROSCA, DE 1 1/2" X 1 1/4", PARA ELETRODUTO</t>
  </si>
  <si>
    <t>BUCHA DE REDUCAO EM ALUMINIO, COM ROSCA, DE 2" X 3/4", PARA ELETRODUTO</t>
  </si>
  <si>
    <t>BUCHA DE REDUCAO EM ALUMINIO, COM ROSCA, DE 2" X 1", PARA ELETRODUTO</t>
  </si>
  <si>
    <t>BUCHA DE REDUCAO EM ALUMINIO, COM ROSCA, DE 2" X 1 1/4", PARA ELETRODUTO</t>
  </si>
  <si>
    <t>BUCHA DE REDUCAO EM ALUMINIO, COM ROSCA, DE 2" X 1 1/2", PARA ELETRODUTO</t>
  </si>
  <si>
    <t>BUCHA DE REDUCAO EM ALUMINIO, COM ROSCA, DE 2 1/2" X 1", PARA ELETRODUTO</t>
  </si>
  <si>
    <t>BUCHA DE REDUCAO EM ALUMINIO, COM ROSCA, DE 2 1/2" X 1 1/4", PARA ELETRODUTO</t>
  </si>
  <si>
    <t>BUCHA DE REDUCAO EM ALUMINIO, COM ROSCA, DE 2 1/2" X 1 1/2", PARA ELETRODUTO</t>
  </si>
  <si>
    <t>BUCHA DE REDUCAO EM ALUMINIO, COM ROSCA, DE 2 1/2" X 2", PARA ELETRODUTO</t>
  </si>
  <si>
    <t>BUCHA DE REDUCAO EM ALUMINIO, COM ROSCA, DE 3" X 1 1/4", PARA ELETRODUTO</t>
  </si>
  <si>
    <t>BUCHA DE REDUCAO EM ALUMINIO, COM ROSCA, DE 3" X 1 1/2", PARA ELETRODUTO</t>
  </si>
  <si>
    <t>BUCHA DE REDUCAO EM ALUMINIO, COM ROSCA, DE 3" X 2", PARA ELETRODUTO</t>
  </si>
  <si>
    <t>BUCHA DE REDUCAO EM ALUMINIO, COM ROSCA, DE 3" X 2 1/2", PARA ELETRODUTO</t>
  </si>
  <si>
    <t>BUCHA DE REDUCAO EM ALUMINIO, COM ROSCA, DE 4" X 2", PARA ELETRODUTO</t>
  </si>
  <si>
    <t>BUCHA DE REDUCAO EM ALUMINIO, COM ROSCA, DE 4" X 2 1/2", PARA ELETRODUTO</t>
  </si>
  <si>
    <t>BUCHA DE REDUCAO EM ALUMINIO, COM ROSCA, DE 4" X 3", PARA ELETRODUTO</t>
  </si>
  <si>
    <t>ARRUELA EM ALUMINIO, COM ROSCA, DE 3/8", PARA ELETRODUTO</t>
  </si>
  <si>
    <t>ARRUELA EM ALUMINIO, COM ROSCA, DE 1/2", PARA ELETRODUTO</t>
  </si>
  <si>
    <t>ARRUELA EM ALUMINIO, COM ROSCA, DE 3/4", PARA ELETRODUTO</t>
  </si>
  <si>
    <t>ARRUELA EM ALUMINIO, COM ROSCA, DE 1", PARA ELETRODUTO</t>
  </si>
  <si>
    <t>ARRUELA EM ALUMINIO, COM ROSCA, DE 1 1/4", PARA ELETRODUTO</t>
  </si>
  <si>
    <t>ARRUELA EM ALUMINIO, COM ROSCA, DE 1 1/2", PARA ELETRODUTO</t>
  </si>
  <si>
    <t>ARRUELA EM ALUMINIO, COM ROSCA, DE 2", PARA ELETRODUTO</t>
  </si>
  <si>
    <t>ARRUELA EM ALUMINIO, COM ROSCA, DE 2 1/2", PARA ELETRODUTO</t>
  </si>
  <si>
    <t>ARRUELA EM ALUMINIO, COM ROSCA, DE 3", PARA ELETRODUTO</t>
  </si>
  <si>
    <t>ARRUELA EM ALUMINIO, COM ROSCA, DE 4", PARA ELETRODUTO</t>
  </si>
  <si>
    <t>BUCHA EM ALUMINIO, COM ROSCA, DE 3/8", PARA ELETRODUTO</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</si>
  <si>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</si>
  <si>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3 1/2"</t>
  </si>
  <si>
    <t>BUCHA DE REDUCAO EM ALUMINIO, COM ROSCA, DE 3/4" X 1/2",  PARA ELETRODUTO</t>
  </si>
  <si>
    <t>ELETRODUTO DE PVC RIGIDO SOLDAVEL, CLASSE B, DE 50 MM</t>
  </si>
  <si>
    <t>ELETRODUTO PVC FLEXIVEL CORRUGADO, COR AMARELA, DE 16 MM</t>
  </si>
  <si>
    <t>ELETRODUTO DE PVC RIGIDO SOLDAVEL, CLASSE B, DE 60 MM</t>
  </si>
  <si>
    <t>ELETRODUTO/CONDULETE DE PVC RIGIDO, LISO, COR CINZA, DE 3/4", PARA INSTALACOES APARENTES (NBR 5410)</t>
  </si>
  <si>
    <t>ELETRODUTO/CONDULETE DE PVC RIGIDO, LISO, COR CINZA, DE 1/2", PARA INSTALACOES APARENTES (NBR 5410)</t>
  </si>
  <si>
    <t>ELETRODUTO/CONDULETE DE PVC RIGIDO, LISO, COR CINZA, DE 1", PARA INSTALACOES APARENTES (NBR 5410)</t>
  </si>
  <si>
    <t>ENCANADOR OU BOMBEIRO HIDRAULICO (HORISTA)</t>
  </si>
  <si>
    <t>ENCANADOR OU BOMBEIRO HIDRAULICO (MENSALISTA)</t>
  </si>
  <si>
    <t>ENGENHEIRO CIVIL DE OBRA JUNIOR (HORISTA)</t>
  </si>
  <si>
    <t>AUXILIAR TECNICO / ASSISTENTE DE ENGENHARIA (HORISTA)</t>
  </si>
  <si>
    <t>ENGENHEIRO CIVIL DE OBRA PLENO (HORISTA)</t>
  </si>
  <si>
    <t>ENGENHEIRO CIVIL DE OBRA SENIOR (HORISTA)</t>
  </si>
  <si>
    <t>ARQUITETO JUNIOR (HORISTA)</t>
  </si>
  <si>
    <t>ARQUITETO PLENO (HORISTA)</t>
  </si>
  <si>
    <t>ARQUITETO SENIOR (HORISTA)</t>
  </si>
  <si>
    <t>ENGENHEIRO CIVIL DE OBRA JUNIOR (MENSALISTA)</t>
  </si>
  <si>
    <t>ENGENHEIRO CIVIL DE OBRA PLENO (MENSALISTA)</t>
  </si>
  <si>
    <t>ENGENHEIRO CIVIL DE OBRA SENIOR (MENSALISTA)</t>
  </si>
  <si>
    <t>ARQUITETO JUNIOR (MENSALISTA)</t>
  </si>
  <si>
    <t>ARQUITETO PLENO (MENSALISTA)</t>
  </si>
  <si>
    <t>ARQUITETO SENIOR (MENSALISTA)</t>
  </si>
  <si>
    <t>AUXILIAR TECNICO / ASSISTENTE DE ENGENHARIA (MENSALISTA)</t>
  </si>
  <si>
    <t>CARRINHO DE MAO, EM ACO, COM CAPACIDADE DE *45 A 65* L / *100* KG, PNEU COM CAMARA</t>
  </si>
  <si>
    <t>ESPATULA EM ACO INOX COM CABO DE MADEIRA E LARGURA DE *8* CM</t>
  </si>
  <si>
    <t>DESEMPENADEIRA DE ACO DENTADA 12 X *25* CM, DENTES 8 X 8 MM, CABO FECHADO DE MADEIRA</t>
  </si>
  <si>
    <t>DESEMPENADEIRA DE ACO LISA 12 X *25* CM COM CABO FECHADO DE MADEIRA</t>
  </si>
  <si>
    <t>PRUMO DE PAREDE EM ACO 700 A 750 G, COM CORDAO EM NYLON E TACO</t>
  </si>
  <si>
    <t>PRUMO DE CENTRO EM ACO *400* G, COM CORDAO EM NYLON E CALCO GUIA EM ACO OU MADEIRA</t>
  </si>
  <si>
    <t>REGUA DE ALUMINIO PARA PEDREIRO 2 M X *25,5* MM</t>
  </si>
  <si>
    <t>ESQUADRO DE ACO 12" (300 MM), CABO DE ALUMINIO</t>
  </si>
  <si>
    <t>BOLSA DE LONA PARA FERRAMENTAS *50 X 35 X 25* CM</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</si>
  <si>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</si>
  <si>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</si>
  <si>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</si>
  <si>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ESPOLETA SIMPLES N 8.</t>
  </si>
  <si>
    <t>CORDEL DETONANTE, NP 10 G/M</t>
  </si>
  <si>
    <t>ESTOPIM SIMPLES</t>
  </si>
  <si>
    <t>RETARDO PARA CORDEL DETONANTE</t>
  </si>
  <si>
    <t>CONJUNTO MONTADO ESTOPIM COM ESPOLETA COMUM NUMERO 8, COM CABECA ACENDEDORA, 1,5 M</t>
  </si>
  <si>
    <t>ACESSORIO INICIADOR NAO ELETRICO, TUBO DE 6 M, TEMPO DE RETARDO DE *160* MS</t>
  </si>
  <si>
    <t>ACESSORIO DE LIGACAO NAO ELETRICO PARA CARGAS EXPLOSIVAS, TUBO DE 6 M</t>
  </si>
  <si>
    <t>CORDEL DETONANTE, NP 05 G/M</t>
  </si>
  <si>
    <t>FECHADURA PARA PORTA PIVOTANTE DE VIDRO TEMPERADO, EM ACO INOX COM ACABAMENTO CROMADO, RECORTE PADRAO SANTA MARINA, COM CILINDRO EM LATAO, INCLUINDO CHAVE TIPO CILINDRO</t>
  </si>
  <si>
    <t>FECHADURA DE SOBREPOR TIPO CAIXAO, EM FERRO COM ACABAMENTO RESINADO, SEM MACANETA, SEM CILINDRO, INCLUINDO CHAVE TIPO SIMPLES</t>
  </si>
  <si>
    <t>FECHADURA DE SOBREPOR PARA GAVETAS E ARMARIOS, EM ACO INOX COM ACABAMENTO CROMADO, COM CILINDRO DE APROX 20 MM</t>
  </si>
  <si>
    <t>FECHADURA DE EMBUTIR PARA GAVETA E MOVEIS DE MADEIRA, EM ACO INOX COM ACABAMENTO CROMADO, COM ABAS LATERAIS, CILINDRO COM 22 MM DE DIAMETRO, INCLUINDO CHAVE COM PERFIL METALICO E CAPA ESCAMOTEAVEL</t>
  </si>
  <si>
    <t>MAQUINA DE 55 MM PARA FECHADURA, PARA PORTA INTERNA, EM ACO INOX</t>
  </si>
  <si>
    <t>MAQUINA DE 55 MM PARA FECHADURA DE EMBUTIR EXTERNA, EM ACO INOX</t>
  </si>
  <si>
    <t>MAQUINA DE 40 MM PARA FECHADURA DE EMBUTIR EXTERNA, EM ACO INOX</t>
  </si>
  <si>
    <t>FECHADURA AUXILIAR DE SEGURANCA PARA PORTA EXTERNA, EM ACO INOX, BROCA DE 45 A 55 MM, LINGUETA COM 3 AVANCOS, INCLUINDO 2 CHAVES TIPO CILINDRO</t>
  </si>
  <si>
    <t>MAQUINA DE 40 MM PARA FECHADURA, PARA PORTA DE BANHEIRO, EM ACO INOX</t>
  </si>
  <si>
    <t>FECHADURA DE SOBREPOR PARA PORTAO, EM ACO INOX COM ACABAMENTO CROMADO, CAIXA DE 100 MM, INCLUINDO CHAVE TIPO CILINDRO</t>
  </si>
  <si>
    <t>MACANETA BOLA, EM ZAMAC COM ACABAMENTO CROMADO, DIAMETRO DE APROX 2 1/2"</t>
  </si>
  <si>
    <t>PAR</t>
  </si>
  <si>
    <t>MACANETA ALAVANCA RETA OCA, EM ZAMAC COM ACABAMENTO CROMADO, COMPRIMENTO APROX DE 15 CM</t>
  </si>
  <si>
    <t>MACANETA ALAVANCA, RETA SIMPLES / OCA, CROMADA, COMPRIMENTO DE 10 A 16 CM, ACABAMENTO PADRAO POPULAR - SOMENTE MACANETAS</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</si>
  <si>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</si>
  <si>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</si>
  <si>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ESPELHO PARA PORTA DE BANHEIRO, EM ACO INOX (MAQUINA, TESTA E CONTRA-TESTA) E EM ZAMAC (MACANETA, LINGUETA E TRINCOS) COM ACABAMENTO CROMADO, MAQUINA DE 40 MM, INCLUINDO CHAVE TIPO TRANQUETA</t>
  </si>
  <si>
    <t>FECHADURA DE SOBREPOR PARA PORTAO, EM ACO INOX COM ACABAMENTO CROMADO, CAIXA DE 100 MM, INCLUINDO CHAVE TIPO TETRA</t>
  </si>
  <si>
    <t>BARRA ANTIPANICO SIMPLES, CEGA EM LADO OPOSTO, COR CINZA</t>
  </si>
  <si>
    <t>BARRA ANTIPANICO SIMPLES, COM FECHADURA LADO OPOSTO, COR CINZA</t>
  </si>
  <si>
    <t>BARRA ANTIPANICO DUPLA, CEGA EM LADO OPOSTO, COR CINZA</t>
  </si>
  <si>
    <t>BARRA ANTIPANICO SIMPLES, PARA PORTA DE VIDRO, COR CINZA</t>
  </si>
  <si>
    <t>BARRA ANTIPANICO DUPLA, PARA PORTA DE VIDRO, COR CINZA</t>
  </si>
  <si>
    <t>FECHADURA ESPELHO PARA PORTA DE BANHEIRO, EM ACO INOX (MAQUINA, TESTA E CONTRA-TESTA) E EM ZAMAC (MACANETA, LINGUETA E TRINCOS) COM ACABAMENTO CROMADO, MAQUINA DE 55 MM, INCLUINDO CHAVE TIPO TRANQUETA (CONJUNTO DE FECHADURAS)</t>
  </si>
  <si>
    <t>MAQUINA DE 55 MM PARA FECHADURA, PARA PORTA DE BANHEIRO, EM ACO INOX</t>
  </si>
  <si>
    <t>MAQUINA DE 40 MM PARA FECHADURA, PARA PORTA INTERNA, EM ACO INOX</t>
  </si>
  <si>
    <t>FECHADURA ROSETA REDONDA PARA PORTA INTERNA, EM ACO INOX (MAQUINA, TESTA E CONTRA-TESTA) E EM ZAMAC (MACANETA, LINGUETA E TRINCOS) COM ACABAMENTO CROMADO, MAQUINA DE 40 MM, INCLUINDO CHAVE TIPO INTERNA (CONJUNTO DE FECHADURAS)</t>
  </si>
  <si>
    <t>FECHADURA ESPELHO PARA PORTA INTERNA, EM ACO INOX (MAQUINA, TESTA E CONTRA-TESTA) E EM ZAMAC (MACANETA, LINGUETA E TRINCOS) COM ACABAMENTO CROMADO, MAQUINA DE 55 MM, INCLUINDO CHAVE TIPO INTERNA</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</si>
  <si>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</si>
  <si>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</si>
  <si>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FERTILIZANTE NPK - 4: 14: 8</t>
  </si>
  <si>
    <t>FERTILIZANTE NPK -  10:10:10</t>
  </si>
  <si>
    <t>FITA VEDA ROSCA, EM PTFE, ROLO  DE 18 MM X 25 M (L X C)</t>
  </si>
  <si>
    <t>FITA ADESIVA ANTICORROSIVA DE PVC FLEXIVEL, COR PRETA, PARA PROTECAO TUBULACAO, 50 MM X 30 M (L X C), E= *0,25* MM</t>
  </si>
  <si>
    <t>MEIA CANA DE MADEIRA CEDRINHO OU EQUIVALENTE DA REGIAO, ACABAMENTO PARA FORRO PAULISTA, *2,5 X 2,5* CM</t>
  </si>
  <si>
    <t>FORRO DE MADEIRA PINUS OU EQUIVALENTE DA REGIAO, ENCAIXE MACHO/FEMEA COM FRISO, *10 X 1* CM (SEM COLOCACAO)</t>
  </si>
  <si>
    <t>FORRO DE MADEIRA CEDRINHO OU EQUIVALENTE DA REGIAO, ENCAIXE MACHO/FEMEA COM FRISO, *10 X 1* CM (SEM COLOCACAO)</t>
  </si>
  <si>
    <t>FORRO DE MADEIRA CUMARU/IPE CHAMPANHE OU EQUIVALENTE DA REGIAO, ENCAIXE MACHO/FEMEA COM FRISO, *10 X 1* CM (SEM COLOCACAO)</t>
  </si>
  <si>
    <t>MEIA CANA DE MADEIRA PINUS OU EQUIVALENTE DA REGIAO, ACABAMENTO PARA FORRO PAULISTA, *2,5 X 2,5* CM</t>
  </si>
  <si>
    <t>FUSIVEL NH 20 A TAMANHO 000, CAPACIDADE DE INTERRUPCAO DE 120 KA, TENSAO NOMINAL DE 500 V</t>
  </si>
  <si>
    <t>FUSIVEL NH 160 A TAMANHO 00, CAPACIDADE DE INTERRUPCAO DE 120 KA, TENSAO NOMINAL DE 500 V</t>
  </si>
  <si>
    <t>FUSIVEL NH *36* A 80 AMPERES, TAMANHO 00, CAPACIDADE DE INTERRUPCAO DE 120 KA, TENSAO NOMINAL DE 500 V</t>
  </si>
  <si>
    <t>FUSIVEL NH 125 A TAMANHO 00, CAPACIDADE DE INTERRUPCAO DE 120 KA, TENSAO NOMINAL DE 500 V</t>
  </si>
  <si>
    <t>FUSIVEL NH 200 A 250 AMPERES, TAMANHO 1, CAPACIDADE DE INTERRUPCAO DE 120 KA, TENSAO NOMINAL DE 500 V</t>
  </si>
  <si>
    <t>FUSIVEL NH 100 A TAMANHO 00, CAPACIDADE DE INTERRUPCAO DE 120 KA, TENSAO NOMINAL DE 500 V</t>
  </si>
  <si>
    <t>FUSIVEL DIAZED 35 A TAMANHO DIII, CAPACIDADE DE INTERRUPCAO DE 50 KA EM VCA E 8 KA EM VCC, TENSAO NOMINAL DE 500 V</t>
  </si>
  <si>
    <t>FUSIVEL DIAZED 20 A TAMANHO DII, CAPACIDADE DE INTERRUPCAO DE 50 KA EM VCA E 8 KA EM VCC, TENSAO NOMINAL DE 500 V</t>
  </si>
  <si>
    <t>ARADO REVERSIVEL COM 3 DISCOS DE 26" X 6MM REBOCAVEL</t>
  </si>
  <si>
    <t>GRAMA ESMERALDA OU SAO CARLOS OU CURITIBANA, EM PLACAS, SEM PLANTIO</t>
  </si>
  <si>
    <t>GRAMA BATATAIS EM PLACAS, SEM PLANTIO</t>
  </si>
  <si>
    <t>CAPIM BRAQUIARIA DECUMBENS/ BRAQUIARINHA, VC *70*% MINIMO</t>
  </si>
  <si>
    <t>LOCACAO DE GRUPO GERADOR *80 A 125* KVA, MOTOR DIESEL, REBOCAVEL, ACIONAMENTO MANUAL</t>
  </si>
  <si>
    <t>LOCACAO DE GRUPO GERADOR ACIMA DE * 125 ATE 180* KVA, MOTOR DIESEL, REBOCAVEL, ACIONAMENTO MANUAL</t>
  </si>
  <si>
    <t>LOCACAO DE GRUPO GERADOR DE *260* KVA, DIESEL REBOCAVEL, ACIONAMENTO MANUAL</t>
  </si>
  <si>
    <t>GUINDAUTO HIDRAULICO, CAPACIDADE MAXIMA DE CARGA 8500 KG, MOMENTO MAXIMO DE CARGA 30,4 TM, ALCANCE MAXIMO HORIZONTAL 14,30 M, PARA MONTAGEM SOBRE CHASSI DE CAMINHAO PBT MINIMO 23000 KG (INCLUI MONTAGEM, NAO INCLUI CAMINHAO)</t>
  </si>
  <si>
    <t>ELEVADOR DE CARGA A CABO, CABINE SEMI FECHADA 2,0 X 1,5 X 2,0 M, CAPACIDADE DE CARGA 1000 KG, TORRE 2,38 X 2,21 X 15 M, GUINCHO DE EMBREAGEM, FREIO DE SEGURANCA, LIMITADOR DE VELOCIDADE E CANCELA</t>
  </si>
  <si>
    <t>GUINDAUTO HIDRAULICO, CAPACIDADE MAXIMA DE CARGA 30000 KG, MOMENTO MAXIMO DE CARGA 92,2 TM, ALCANCE MAXIMO HORIZONTAL 22,00 M, PARA MONTAGEM SOBRE CHASSI DE CAMINHAO PBT MINIMO 30000 KG (INCLUI MONTAGEM, NAO INCLUI CAMINHAO)</t>
  </si>
  <si>
    <t>GRUA ASCENCIONAL, LANCA DE 50 M, CAPACIDADE DE 2,33 T A 30 M, ALTURA ATE 48 M</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</si>
  <si>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</si>
  <si>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10000 KG, MOMENTO MAXIMO DE CARGA 23 TM, ALCANCE MAXIMO HORIZONTAL 11,80 M, PARA MONTAGEM SOBRE CHASSI DE CAMINHAO PBT MINIMO 15000 KG (INCLUI MONTAGEM, NAO INCLUI CAMINHAO)</t>
  </si>
  <si>
    <t>ELEVADOR DE CREMALHEIRA CABINE FECHADA 1,5 X 2,5 X 2,35 M (UMA POR TORRE), CAPACIDADE DE CARGA 1200 KG (15 PESSOAS), TORRE 24 M (16 MODULOS), FREIO DE SEGURANCA, LIMITADOR DE CARGA</t>
  </si>
  <si>
    <t>GUINDASTE HIDRAULICO AUTOPROPELIDO, COM LANCA TELESCOPICA 50 M, CAPACIDADE MAXIMA 100 T, POTENCIA 350 KW,  TRACAO 10 X 6</t>
  </si>
  <si>
    <t>HASTE DE ATERRAMENTO EM ACO COM 3,00 M DE COMPRIMENTO E DN = 5/8", REVESTIDA COM BAIXA CAMADA DE COBRE, COM CONECTOR TIPO GRAMPO</t>
  </si>
  <si>
    <t>GRAMPO METALICO TIPO OLHAL PARA HASTE DE ATERRAMENTO DE 1", CONDUTOR DE *10* A 50 MM2</t>
  </si>
  <si>
    <t>GRAMPO METALICO TIPO U PARA HASTE DE ATERRAMENTO DE ATE 3/4", CONDUTOR DE 10 A 25 MM2</t>
  </si>
  <si>
    <t>SUPORTE GUIA SIMPLES COM ROLDANA EM POLIPROPILENO PARA CHUMBAR, H = 20 CM</t>
  </si>
  <si>
    <t>GRAMPO LINHA VIVA DE LATAO ESTANHADO, DIAMETRO DO CONDUTOR PRINCIPAL DE 10 A 120 MM2, DIAMETRO DA DERIVACAO DE 10 A 70 MM2</t>
  </si>
  <si>
    <t>HASTE DE ATERRAMENTO EM ACO GALVANIZADO TIPO CANTONEIRA COM 2,00 M DE COMPRIMENTO, 25 X 25 MM E CHAPA DE 3/16"</t>
  </si>
  <si>
    <t>GRAMPO METALICO TIPO OLHAL PARA HASTE DE ATERRAMENTO DE 1/2", CONDUTOR DE *10* A 50 MM2</t>
  </si>
  <si>
    <t>GRAMPO METALICO TIPO U PARA HASTE DE ATERRAMENTO DE ATE 5/8", CONDUTOR DE 10 A 25 MM2</t>
  </si>
  <si>
    <t>ISOLADOR DE PORCELANA, TIPO BUCHA, PARA TENSAO DE *35* KV</t>
  </si>
  <si>
    <t>ISOLADOR DE PORCELANA, TIPO BUCHA, PARA TENSAO DE *15* KV</t>
  </si>
  <si>
    <t>ISOLADOR DE PORCELANA, TIPO PINO MONOCORPO, PARA TENSAO DE *35* KV</t>
  </si>
  <si>
    <t>POLIESTIRENO EXPANDIDO/EPS (ISOPOR), TIPO 2F, PLACA, ISOLAMENTO TERMOACUSTICO, E = 20 MM, 1000 X 500 MM</t>
  </si>
  <si>
    <t>POLIESTIRENO EXPANDIDO/EPS (ISOPOR), TIPO 2F, PLACA, ISOLAMENTO TERMOACUSTICO, E = 50 MM, 1000 X 500 MM</t>
  </si>
  <si>
    <t>POLIESTIRENO EXPANDIDO/EPS (ISOPOR), PEROLAS, PARA CONCRETO LEVE</t>
  </si>
  <si>
    <t>PAINEL DE LA DE VIDRO SEM REVESTIMENTO PSI 20, E = 25 MM, DE 1200 X 600 MM</t>
  </si>
  <si>
    <t>PAINEL DE LA DE VIDRO SEM REVESTIMENTO PSI 20, E = 50 MM, DE 1200 X 600 MM</t>
  </si>
  <si>
    <t>POLIESTIRENO EXPANDIDO/EPS (ISOPOR), TIPO 2F, PLACA, ISOLAMENTO TERMOACUSTICO, E = 10 MM, 1000 X 500 MM</t>
  </si>
  <si>
    <t>PAINEL DE LA DE VIDRO SEM REVESTIMENTO PSI 40, E = 25 MM, DE 1200 X 600 MM</t>
  </si>
  <si>
    <t>PAINEL DE LA DE VIDRO SEM REVESTIMENTO PSI 40, E = 50 MM, DE 1200 X 600 MM</t>
  </si>
  <si>
    <t>JANELA BASCULANTE EM MADEIRA PINUS/ EUCALIPTO/ TAUARI/ VIROLA OU EQUIVALENTE DA REGIAO, *60 X 60*, CAIXA DO BATENTE/ MARCO E = *10* CM, 2 BASCULAS PARA VIDRO, COM FERRAGENS (SEM VIDRO, SEM GUARNICAO/ALIZAR E SEM ACABAMENTO)</t>
  </si>
  <si>
    <t>JUNTA PLASTICA DE DILATACAO PARA PISOS, COR CINZA, 17 X 3 MM (ALTURA X ESPESSURA)</t>
  </si>
  <si>
    <t>JUNTA PLASTICA DE DILATACAO PARA PISOS, COR CINZA, 10 X 4,5 MM (ALTURA X ESPESSURA)</t>
  </si>
  <si>
    <t>JUNTA PLASTICA DE DILATACAO PARA PISOS, COR CINZA, 27 X 3 MM (ALTURA X ESPESSURA)</t>
  </si>
  <si>
    <t>JUNTA DILATACAO ELASTICA PARA CONCRETO (FUGENBAND) O-12, ATE 5 MCA</t>
  </si>
  <si>
    <t>JUNTA DILATACAO ELASTICA PARA CONCRETO (FUGENBAND) O-35/10, ATE 100 MCA</t>
  </si>
  <si>
    <t>PERFIL ELASTOMERICO PRE-FORMADO EM EPMD, PARA JUNTA DE DILATACAO DE USO GERAL EM MEDIAS SOLICITACOES, 8 MM DE LARGURA, MOVIMENTACAO DE *5 A 11* MM</t>
  </si>
  <si>
    <t>JUNTA DILATACAO ELASTICA PARA CONCRETO (FUGENBAND) O-35/6, ATE 100 MCA</t>
  </si>
  <si>
    <t>JUNTA DILATACAO ELASTICA PARA CONCRETO (FUGENBAND) O-22, ATE 30 MCA</t>
  </si>
  <si>
    <t>PERFIL ELASTOMERICO PRE-FORMADO EM EPMD, PARA JUNTA DE DILATACAO DE PISOS COM POUCA SOLICITACAO, 15 MM DE LARGURA, MOVIMENTACAO DE *11 A 19* MM</t>
  </si>
  <si>
    <t>LADRILHO HIDRAULICO, *20 X 20* CM, E= 2 CM, PADRAO DADOS, COR NATURAL</t>
  </si>
  <si>
    <t>LADRILHO HIDRAULICO, *20 X 20* CM, E= 2 CM, PADRAO COPACABANA, 2 CORES (PRETO E BRANCO)</t>
  </si>
  <si>
    <t>PISO TATIL / PODOTATIL, LADRILHO HIDRAULICO / CONCRETO, *25 X 25* CM, E= *2,5* CM, PADRAO TATIL ALERTA OU DIRECIONAL, COR AMARELA</t>
  </si>
  <si>
    <t>LADRILHO HIDRAULICO, *25 X 25* CM, E= 2 CM, PADRAO RAMPA, COR NATURAL</t>
  </si>
  <si>
    <t>LADRILHO HIDRAULICO, *30 X 30* CM, E= 2 CM, PADRAO MILANO, COR NATURAL</t>
  </si>
  <si>
    <t>LAJE PRE-MOLDADA CONVENCIONAL (LAJOTAS + VIGOTAS) PARA PISO, UNIDIRECIONAL, SOBRECARGA DE 350 KG/M2, VAO ATE 4,50 M (SEM COLOCACAO)</t>
  </si>
  <si>
    <t>LAJE PRE-MOLDADA CONVENCIONAL (LAJOTAS + VIGOTAS) PARA PISO, UNIDIRECIONAL, SOBRECARGA DE 350 KG/M2, VAO ATE 5,00 M (SEM COLOCACAO)</t>
  </si>
  <si>
    <t>LAJE PRE-MOLDADA CONVENCIONAL (LAJOTAS + VIGOTAS) PARA PISO, UNIDIRECIONAL, SOBRECARGA DE 200 KG/M2, VAO ATE 5,00 M (SEM COLOCACAO)</t>
  </si>
  <si>
    <t>LAJE PRE-MOLDADA CONVENCIONAL (LAJOTAS + VIGOTAS) PARA FORRO, UNIDIRECIONAL, SOBRECARGA DE 100 KG/M2, VAO ATE 4,50 M (SEM COLOCACAO)</t>
  </si>
  <si>
    <t>LAJE PRE-MOLDADA TRELICADA (LAJOTAS + VIGOTAS) PARA FORRO, UNIDIRECIONAL, SOBRECARGA DE 100 KG/M2, VAO ATE 6,00 M (SEM COLOCACAO)</t>
  </si>
  <si>
    <t>LAJE PRE-MOLDADA CONVENCIONAL (LAJOTAS + VIGOTAS) PARA PISO, UNIDIRECIONAL, SOBRECARGA DE 200 KG/M2, VAO ATE 4,50 M (SEM COLOCACAO)</t>
  </si>
  <si>
    <t>LAJE PRE-MOLDADA CONVENCIONAL (LAJOTAS + VIGOTAS) PARA FORRO, UNIDIRECIONAL, SOBRECARGA 100 KG/M2, VAO ATE 5,00 M (SEM COLOCACAO)</t>
  </si>
  <si>
    <t>LAJE PRE-MOLDADA TRELICADA (LAJOTAS + VIGOTAS) PARA PISO, UNIDIRECIONAL, SOBRECARGA DE 200 KG/M2, VAO ATE 6,00 M (SEM COLOCACAO)</t>
  </si>
  <si>
    <t>LAJE PRE-MOLDADA CONVENCIONAL (LAJOTAS + VIGOTAS) PARA PISO, UNIDIRECIONAL, SOBRECARGA 350 KG/M2 VAO ATE 3,50 M (SEM COLOCACAO)</t>
  </si>
  <si>
    <t>LAJE PRE-MOLDADA DE TRANSICAO EXCENTRICA EM CONCRETO ARMADO, DN 1200 MM, FURO CIRCULAR DN 600 MM, ESPESSURA 12 CM</t>
  </si>
  <si>
    <t>LAJE PRE-MOLDADA DE TRANSICAO EXCENTRICA EM CONCRETO ARMADO, DN 1500 MM, FURO CIRCULAR DN 530 MM, ESPESSURA 15 CM</t>
  </si>
  <si>
    <t>LONA PLASTICA PESADA PRETA, E = 150 MICRA</t>
  </si>
  <si>
    <t>LUMINARIA DE SOBREPOR EM CHAPA DE ACO PARA 1 LAMPADA FLUORESCENTE DE *36* W, ALETADA, COMPLETA (LAMPADA E REATOR INCLUSOS)</t>
  </si>
  <si>
    <t>LUMINARIA PLAFON REDONDO COM VIDRO FOSCO DIAMETRO *25* CM, PARA 1 LAMPADA, BASE E27, POTENCIA MAXIMA 40/60 W (NAO INCLUI LAMPADA)</t>
  </si>
  <si>
    <t>LUMINARIA SPOT DE SOBREPOR EM ALUMINIO COM ALETA PLASTICA PARA 1 LAMPADA, BASE E27, POTENCIA MAXIMA 40/60 W (NAO INCLUI LAMPADA)</t>
  </si>
  <si>
    <t>LUMINARIA PROVA DE TEMPO PETERCO Y.31/1</t>
  </si>
  <si>
    <t>LUMINARIA DUPLA P/SINALIZACAO, TIPO WETZEL AS-2/110 OU EQUIV</t>
  </si>
  <si>
    <t>LUMINARIA PLAFON REDONDO COM VIDRO FOSCO DIAMETRO *30* CM, PARA 2 LAMPADAS, BASE E27, POTENCIA MAXIMA 40/60 W (NAO INCLUI LAMPADAS)</t>
  </si>
  <si>
    <t>LUMINARIA DE TETO PLAFON/PLAFONIER EM PLASTICO COM BASE E27, POTENCIA MAXIMA 60 W (NAO INCLUI LAMPADA)</t>
  </si>
  <si>
    <t>LUMINARIA DE SOBREPOR EM CHAPA DE ACO COM ALETAS PLASTICAS, PARA 2 LAMPADAS, BASE E27, POTENCIA MAXIMA 40/60 W (NAO INCLUI LAMPADAS)</t>
  </si>
  <si>
    <t>LUMINARIA DE SOBREPOR EM CHAPA DE ACO COM ALETAS PLASTICAS, PARA 1 LAMPADA, BASE E27, POTENCIA MAXIMA 40/60 W (NAO INCLUI LAMPADA)</t>
  </si>
  <si>
    <t>LUMINARIA SPOT DE SOBREPOR EM ALUMINIO COM ALETA PLASTICA PARA 2 LAMPADAS, BASE E27, POTENCIA MAXIMA 40/60 W (NAO INCLUI LAMPADA)</t>
  </si>
  <si>
    <t>BASE PARA RELE COM SUPORTE METALICO</t>
  </si>
  <si>
    <t>SENSOR DE PRESENCA BIVOLT COM FOTOCELULA PARA QUALQUER TIPO DE LAMPADA, POTENCIA MAXIMA *1000* W, USO EXTERNO</t>
  </si>
  <si>
    <t>LUMINARIA TIPO TARTARUGA A PROVA DE TEMPO, GASES, VAPOR E PO, EM ALUMINIO, COM GRADE, BASE E27, POTENCIA MAXIMA 100 W (NAO INCLUI LAMPADA)</t>
  </si>
  <si>
    <t>MANTA ASFALTICA ELASTOMERICA TIPO GLASS 3 MM, TIPO II, CLASSE C, ACABAMENTO PP (NBR 9952)</t>
  </si>
  <si>
    <t>GEOTEXTIL NAO TECIDO AGULHADO DE FILAMENTOS CONTINUOS 100% POLIESTER, RESITENCIA A TRACAO = 21 KN/M</t>
  </si>
  <si>
    <t>MANTA ASFALTICA ELASTOMERICA EM POLIESTER 5 MM, TIPO III, CLASSE B, ACABAMENTO PP (NBR 9952)</t>
  </si>
  <si>
    <t>GEOTEXTIL NAO TECIDO AGULHADO DE FILAMENTOS CONTINUOS 100% POLIESTER, RESITENCIA A TRACAO = 16 KN/M</t>
  </si>
  <si>
    <t>VEU DE VIDRO/VEU DE SUPERFICIE 30 A 35 G/M2</t>
  </si>
  <si>
    <t>PAPEL KRAFT BETUMADO</t>
  </si>
  <si>
    <t>MANTA DE POLIETILENO EXPANDIDO (PEBD) ANTICHAMAS, E = 8 MM</t>
  </si>
  <si>
    <t>MANTA DE POLIETILENO EXPANDIDO (PEBD), E = 5 MM</t>
  </si>
  <si>
    <t>MANTA ANTIRRUIDO DE POLIESTER (PET) PARA CONTRAPISO E = *8* MM</t>
  </si>
  <si>
    <t>FITA ADESIVA ASFALTICA ALUMINIZADA MULTIUSO, L = 10 CM, ROLO DE 10 M</t>
  </si>
  <si>
    <t>ENCARREGADO GERAL DE OBRAS (HORISTA)</t>
  </si>
  <si>
    <t>MESTRE DE OBRAS (HORISTA)</t>
  </si>
  <si>
    <t>ENCARREGADO GERAL DE OBRAS (MENSALISTA)</t>
  </si>
  <si>
    <t>MESTRE DE OBRAS (MENSALISTA)</t>
  </si>
  <si>
    <t>MOTONIVELADORA POTENCIA BASICA LIQUIDA (PRIMEIRA MARCHA) 186 HP, PESO BRUTO 15785 KG, LARGURA DA LAMINA DE 4,3 M</t>
  </si>
  <si>
    <t>MOTONIVELADORA POTENCIA BASICA LIQUIDA (PRIMEIRA MARCHA) 171 HP, PESO BRUTO 14768 KG, LARGURA DA LAMINA DE 3,7 M</t>
  </si>
  <si>
    <t>MOTORISTA DE CAMINHAO (HORISTA)</t>
  </si>
  <si>
    <t>MOTORISTA DE CAMINHAO-CARRETA (HORISTA)</t>
  </si>
  <si>
    <t>MOTORISTA DE CARRO DE PASSEIO (HORISTA)</t>
  </si>
  <si>
    <t>MOTORISTA OPERADOR DE CAMINHAO COM MUNCK (HORISTA)</t>
  </si>
  <si>
    <t>MOTORISTA DE CAMINHAO (MENSALISTA)</t>
  </si>
  <si>
    <t>MOTORISTA DE CAMINHAO-BASCULANTE (HORISTA)</t>
  </si>
  <si>
    <t>MOTORISTA DE CAMINHAO-CARRETA (MENSALISTA)</t>
  </si>
  <si>
    <t>MOTORISTA DE CARRO DE PASSEIO (MENSALISTA)</t>
  </si>
  <si>
    <t>MOTORISTA OPERADOR DE CAMINHAO COM MUNCK (MENSALISTA)</t>
  </si>
  <si>
    <t>MOTORISTA DE CAMINHAO-BASCULANTE (MENSALISTA)</t>
  </si>
  <si>
    <t>MOURAO DE CONCRETO RETO, SECAO QUADRADA, *10 X 10* CM, H= 3,00 M</t>
  </si>
  <si>
    <t>MEIO-FIO OU GUIA DE CONCRETO, PRE-MOLDADO, COMP 80 CM, *45 X 12/18* CM (H X L1/L2)</t>
  </si>
  <si>
    <t>MEIO-FIO OU GUIA DE CONCRETO, PRE-MOLDADO, COMP 1 M, *30 X 15* CM (H X L)</t>
  </si>
  <si>
    <t>MOURAO DE CONCRETO RETO, SECAO QUADRADA *10 X 10* CM, H= *2,30* M</t>
  </si>
  <si>
    <t>ESCORA PRE-MOLDADA EM CONCRETO, *10 X 10* CM, H = 2,30M</t>
  </si>
  <si>
    <t>MOURAO CONCRETO CURVO, SECAO "T", H = 2,80 M + CURVA COM 0,45 M, COM FUROS PARA FIOS</t>
  </si>
  <si>
    <t>MOURAO DE CONCRETO CURVO, *10 X 10* CM, H= *2,60* M + CURVA DE 0,40 M</t>
  </si>
  <si>
    <t>MOURAO DE CONCRETO RETO, TIPO ESTICADOR, *10 X 10* CM, H= 2,50 M</t>
  </si>
  <si>
    <t>MEIO-FIO OU GUIA DE CONCRETO PRE MOLDADO, COMP 1 M, *30 X 10/12* CM (H X L1/L2)</t>
  </si>
  <si>
    <t>MEIO-FIO OU GUIA DE CONCRETO PRE MOLDADO, COMP 80 CM, *30 X 10/10* (H X L1/L2)</t>
  </si>
  <si>
    <t>OLEO LUBRIFICANTE MINERAL MONOVISCOSO, SAE 40, PARA MOTORES DE EQUIPAMENTOS PESADOS (CAMINHOES, TRATORES, RETROS E ETC)</t>
  </si>
  <si>
    <t>GRAXA LUBRIFICANTE A BASE DE LITIO, DE MULTIPLAS APLICACOES E CONTENDO ADITIVOS DE EXTREMA PRESSAO (GRAU DE VISCOSIDADE NLGI 2)</t>
  </si>
  <si>
    <t>LUBRIFICANTE REDUTOR DE TORQUE E ARRASTO DE ALTO DESEMPENHO, PARA PERFURACAO HORIZONTAL DIRECIONAL, HDD</t>
  </si>
  <si>
    <t>ETANOL</t>
  </si>
  <si>
    <t>OPERADOR DE ESCAVADEIRA (HORISTA)</t>
  </si>
  <si>
    <t>BLASTER, DINAMITADOR OU CABO DE FOGO (HORISTA)</t>
  </si>
  <si>
    <t>MONTADOR DE MAQUINAS (HORISTA)</t>
  </si>
  <si>
    <t>INSTALADOR DE TUBULACOES - TUBOS/EQUIPAMENTOS (HORISTA)</t>
  </si>
  <si>
    <t>MECANICO DE EQUIPAMENTOS PESADOS (HORISTA)</t>
  </si>
  <si>
    <t>OPERADOR DE MAQUINAS E TRATORES DIVERSOS - TERRAPLANAGEM (HORISTA)</t>
  </si>
  <si>
    <t>OPERADOR DE USINA DE ASFALTO, DE SOLOS OU DE CONCRETO (HORISTA)</t>
  </si>
  <si>
    <t>OPERADOR DE ROLO COMPACTADOR (HORISTA)</t>
  </si>
  <si>
    <t>OPERADOR DE MOTONIVELADORA (HORISTA)</t>
  </si>
  <si>
    <t>OPERADOR DE MOTO SCRAPER (HORISTA)</t>
  </si>
  <si>
    <t>MOTORISTA DE CAMINHAO BETONEIRA (HORISTA)</t>
  </si>
  <si>
    <t>OPERADOR DE PA CARREGADEIRA (HORISTA)</t>
  </si>
  <si>
    <t>OPERADOR DE COMPRESSOR DE AR OU COMPRESSORISTA (HORISTA)</t>
  </si>
  <si>
    <t>OPERADOR DE JATO ABRASIVO OU JATISTA (HORISTA)</t>
  </si>
  <si>
    <t>OPERADOR DE BATE-ESTACAS (HORISTA)</t>
  </si>
  <si>
    <t>OPERADOR DE GUINCHO OU GUINCHEIRO (HORISTA)</t>
  </si>
  <si>
    <t>OPERADOR DE GUINDASTE (HORISTA)</t>
  </si>
  <si>
    <t>OPERADOR DE MARTELETE OU MARTELETEIRO (HORISTA)</t>
  </si>
  <si>
    <t>POCEIRO / ESCAVADOR DE VALAS E TUBULOES (HORISTA)</t>
  </si>
  <si>
    <t>TECNICO EM SONDAGEM (HORISTA)</t>
  </si>
  <si>
    <t>OPERADOR DE BETONEIRA ESTACIONARIA / MISTURADOR (HORISTA)</t>
  </si>
  <si>
    <t>ASSENTADOR DE MANILHAS (HORISTA)</t>
  </si>
  <si>
    <t>BLASTER, DINAMITADOR OU CABO DE FOGO (MENSALISTA)</t>
  </si>
  <si>
    <t>MONTADOR DE MAQUINAS (MENSALISTA)</t>
  </si>
  <si>
    <t>INSTALADOR DE TUBULACOES (TUBOS/EQUIPAMENTOS) (MENSALISTA)</t>
  </si>
  <si>
    <t>ASSENTADOR DE MANILHAS (MENSALISTA)</t>
  </si>
  <si>
    <t>MECANICO DE EQUIPAMENTOS PESADOS (MENSALISTA)</t>
  </si>
  <si>
    <t>OPERADOR DE COMPRESSOR DE AR OU COMPRESSORISTA (MENSALISTA)</t>
  </si>
  <si>
    <t>OPERADOR DE JATO ABRASIVO OU JATISTA (MENSALISTA)</t>
  </si>
  <si>
    <t>OPERADOR DE BATE-ESTACAS (MENSALISTA)</t>
  </si>
  <si>
    <t>OPERADOR DE GUINCHO OU GUINCHEIRO (MENSALISTA)</t>
  </si>
  <si>
    <t>OPERADOR DE MARTELETE OU MARTELETEIRO (MENSALISTA)</t>
  </si>
  <si>
    <t>MONTADOR DE ESTRUTURAS METALICAS (MENSALISTA)</t>
  </si>
  <si>
    <t>OPERADOR DE BETONEIRA ESTACIONARIA / MISTURADOR (MENSALISTA)</t>
  </si>
  <si>
    <t>OPERADOR DE ESCAVADEIRA (MENSALISTA)</t>
  </si>
  <si>
    <t>OPERADOR DE MAQUINAS E TRATORES DIVERSOS - TERRAPLANAGEM (MENSALISTA)</t>
  </si>
  <si>
    <t>OPERADOR DE USINA DE ASFALTO, DE SOLOS OU DE CONCRETO (MENSALISTA)</t>
  </si>
  <si>
    <t>OPERADOR DE ROLO COMPACTADOR (MENSALISTA)</t>
  </si>
  <si>
    <t>OPERADOR DE MOTONIVELADORA (MENSALISTA)</t>
  </si>
  <si>
    <t>OPERADOR DE MOTO SCRAPER (MENSALISTA)</t>
  </si>
  <si>
    <t>OPERADOR DE BETONEIRA (CAMINHAO) (MENSALISTA)</t>
  </si>
  <si>
    <t>OPERADOR DE PA CARREGADEIRA (MENSALISTA)</t>
  </si>
  <si>
    <t>OPERADOR DE GUINDASTE (MENSALISTA)</t>
  </si>
  <si>
    <t>OPERADOR DE PAVIMENTADORA / MESA VIBROACABADORA (MENSALISTA)</t>
  </si>
  <si>
    <t>OPERADOR DE DEMARCADORA DE FAIXAS DE TRAFEGO (MENSALISTA)</t>
  </si>
  <si>
    <t>POCEIRO / ESCAVADOR DE VALAS E TUBULOES (MENSALISTA)</t>
  </si>
  <si>
    <t>TECNICO EM SONDAGEM (MENSALISTA)</t>
  </si>
  <si>
    <t>MONTADOR DE ESTRUTURAS METALICAS HORISTA</t>
  </si>
  <si>
    <t>OPERADOR DE PAVIMENTADORA / MESA VIBROACABADORA (HORISTA)</t>
  </si>
  <si>
    <t>OPERADOR DE DEMARCADORA DE FAIXAS DE TRAFEGO (HORISTA)</t>
  </si>
  <si>
    <t>PA CARREGADEIRA SOBRE RODAS, POTENCIA 152 HP, CAPACIDADE DA CACAMBA DE 1,53 A 2,30 M3, PESO OPERACIONAL MAXIMO DE 10216 KG</t>
  </si>
  <si>
    <t>PA CARREGADEIRA SOBRE RODAS, POTENCIA BRUTA *127* CV, CAPACIDADE DA CACAMBA DE 2,0 A 2,4 M3, PESO OPERACIONAL MAXIMO DE 10330 KG</t>
  </si>
  <si>
    <t>PA CARREGADEIRA SOBRE RODAS, POTENCIA LIQUIDA 213 HP, CAPACIDADE DA CACAMBA DE 1,9 A 3,5 M3, PESO OPERACIONAL MAXIMO DE 19234 KG</t>
  </si>
  <si>
    <t>SUPORTE PARA TUBO DIAMETRO NOMINAL 2", COM ROSCA MECANICA</t>
  </si>
  <si>
    <t>SUPORTE ISOLADOR SIMPLES DIAMETRO NOMINAL 5/16", COM ROSCA SOBERBA E BUCHA</t>
  </si>
  <si>
    <t>PARA-RAIOS DE DISTRIBUICAO, TENSAO NOMINAL 30 KV, CORRENTE NOMINAL DE DESCARGA 10 KA</t>
  </si>
  <si>
    <t>PARA-RAIOS DE DISTRIBUICAO, TENSAO NOMINAL 15 KV, CORRENTE NOMINAL DE DESCARGA 5 KA</t>
  </si>
  <si>
    <t>BASE PARA MASTRO DE PARA-RAIOS DIAMETRO NOMINAL 2"</t>
  </si>
  <si>
    <t>SINALIZADOR NOTURNO SIMPLES PARA PARA-RAIOS, SEM RELE FOTOELETRICO</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</si>
  <si>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</si>
  <si>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</si>
  <si>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</si>
  <si>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</si>
  <si>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</si>
  <si>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MASTRO SIMPLES GALVANIZADO DIAMETRO NOMINAL 2"</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</si>
  <si>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</si>
  <si>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</si>
  <si>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</si>
  <si>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</si>
  <si>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MINICAPTORES DE INSERCAO, EM ACO GALVANIZADO A FOGO, H=300 MM X DN=10 MM</t>
  </si>
  <si>
    <t>MINICAPTORES DE INSERCAO, EM ACO GALVANIZADO A FOGO, H=600,MM X DN=10,MM</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</si>
  <si>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</si>
  <si>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</si>
  <si>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</si>
  <si>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</si>
  <si>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</si>
  <si>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</si>
  <si>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</si>
  <si>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</si>
  <si>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</si>
  <si>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PARAFUSO ZINCADO ROSCA SOBERBA, CABECA SEXTAVADA, 5/16" X 110 MM, PARA FIXACAO DE TELHA EM MADEIRA</t>
  </si>
  <si>
    <t>PARAFUSO ZINCADO ROSCA SOBERBA, CABECA SEXTAVADA, 5/16" X 50 MM, PARA FIXACAO DE TELHA EM MADEIRA</t>
  </si>
  <si>
    <t>PARAFUSO ZINCADO ROSCA SOBERBA, CABECA SEXTAVADA, 5/16" X 85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</si>
  <si>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</si>
  <si>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</si>
  <si>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</si>
  <si>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PLACA DE VENTILACAO PARA TELHA DE FIBROCIMENTO, CANALETE 90 OU KALHETAO</t>
  </si>
  <si>
    <t>PARAFUSO ZINCADO ROSCA SOBERBA, CABECA SEXTAVADA, 5/16" X 230 MM, PARA FIXACAO DE TELHA EM MADEIRA</t>
  </si>
  <si>
    <t>PLACA DE VENTILACAO PARA TELHA DE FIBROCIMENTO CANALETE 49 KALHETA</t>
  </si>
  <si>
    <t>FIXADOR DE ABA AUTOTRAVANTE PARA TELHA DE FIBROCIMENTO, TIPO CANALETE 90 OU KALHETAO</t>
  </si>
  <si>
    <t>FIXADOR DE ABA SIMPLES PARA TELHA DE FIBROCIMENTO, TIPO CANALETA 49 OU KALHETA</t>
  </si>
  <si>
    <t>HASTE RETA PARA GANCHO DE FERRO GALVANIZADO, COM ROSCA 5/16" X 35 CM PARA FIXACAO DE TELHA DE FIBROCIMENTO, INCLUI PORCA E ARRUELAS DE VEDACAO</t>
  </si>
  <si>
    <t>HASTE RETA PARA GANCHO DE FERRO GALVANIZADO, COM ROSCA 5/16" X 45 CM PARA FIXACAO DE TELHA DE FIBROCIMENTO, INCLUI PORCA E ARRUELAS DE VEDACAO</t>
  </si>
  <si>
    <t>HASTE RETA PARA GANCHO DE FERRO GALVANIZADO, COM ROSCA 1/4" X 40 CM PARA FIXACAO DE TELHA DE FIBROCIMENTO, INCLUI PORCA SEXTAVADA DE ZINCO</t>
  </si>
  <si>
    <t>HASTE RETA PARA GANCHO DE FERRO GALVANIZADO, COM ROSCA 5/16" X 40 CM PARA FIXACAO DE TELHA DE FIBROCIMENTO, INCLUI PORCA SEXTAVADA DE ZINCO</t>
  </si>
  <si>
    <t>PARAFUSO ZINCADO 5/16" X 85 MM PARA FIXACAO DE TELHA DE FIBROCIMENTO CANALETE 90, INCLUI BUCHA NYLON S-10</t>
  </si>
  <si>
    <t>AFASTADOR PARA TELHA DE FIBROCIMENTO CANALETE 90 OU KALHETAO</t>
  </si>
  <si>
    <t>PARAFUSO ZINCADO 5/16" X 250 MM PARA FIXACAO DE TELHA DE FIBROCIMENTO CANALETE 49, INCLUI BUCHA NYLON S-10</t>
  </si>
  <si>
    <t>PARAFUSO ZINCADO ROSCA SOBERBA 5/16" X 120 MM PARA TELHA FIBROCIMENTO</t>
  </si>
  <si>
    <t>GRAMPO U DE 5/8" N8 EM ACO GALVANIZADO</t>
  </si>
  <si>
    <t>PARAFUSO ROSCA SOBERBA ZINCADO CABECA CHATA FENDA SIMPLES 3,8 X 30 MM (1.1/4 ")</t>
  </si>
  <si>
    <t>PARAFUSO ROSCA SOBERBA ZINCADO CABECA CHATA FENDA SIMPLES 4,8 X 40 MM (1.1/2 ")</t>
  </si>
  <si>
    <t>PARAFUSO ROSCA SOBERBA ZINCADO CABECA CHATA FENDA SIMPLES 5,5 X 65 MM (2.1/2 ")</t>
  </si>
  <si>
    <t>PARAFUSO ROSCA SOBERBA ZINCADO CABECA CHATA FENDA SIMPLES 5,5 X 50 MM (2 ")</t>
  </si>
  <si>
    <t>TIRANTE EM FERRO GALVANIZADO PARA CONTRAVENTAMENTO DE TELHA CANALETE 90, 1/4" X 400 MM</t>
  </si>
  <si>
    <t>PINGADEIRA PLASTICA PARA TELHA DE FIBROCIMENTO CANALETE 49/KALHETA OU CANALETE 90/KALHETAO</t>
  </si>
  <si>
    <t>PARAFUSO EM ACO GALVANIZADO, TIPO MAQUINA, SEXTAVADO, SEM PORCA, DIAMETRO 1/2", COMPRIMENTO 2"</t>
  </si>
  <si>
    <t>PORCA ZINCADA, SEXTAVADA, DIAMETRO 5/16"</t>
  </si>
  <si>
    <t>PARAFUSO ZINCADO, SEXTAVADO, COM ROSCA INTEIRA, DIAMETRO 5/8", COMPRIMENTO 2 1/4"</t>
  </si>
  <si>
    <t>PARAFUSO ZINCADO, SEXTAVADO, COM ROSCA INTEIRA, DIAMETRO 3/8", COMPRIMENTO 2"</t>
  </si>
  <si>
    <t>PARAFUSO DE LATAO COM ROSCA SOBERBA, CABECA CHATA E FENDA SIMPLES, DIAMETRO 3,2 MM, COMPRIMENTO 16 MM</t>
  </si>
  <si>
    <t>PARAFUSO FRANCES ZINCADO, DIAMETRO 1/2", COMPRIMENTO 15", COM PORCA E ARRUELA LISA MEDIA</t>
  </si>
  <si>
    <t>PARAFUSO ZINCADO, SEXTAVADO, COM ROSCA INTEIRA, DIAMETRO 5/8", COMPRIMENTO 3", COM PORCA E ARRUELA DE PRESSAO MEDIA</t>
  </si>
  <si>
    <t>PORCA ZINCADA, QUADRADA, DIAMETRO 5/8"</t>
  </si>
  <si>
    <t>PORCA ZINCADA, SEXTAVADA, DIAMETRO 1/2"</t>
  </si>
  <si>
    <t>PORCA ZINCADA, SEXTAVADA, DIAMETRO 5/8"</t>
  </si>
  <si>
    <t>PORCA ZINCADA, QUADRADA, DIAMETRO 3/8"</t>
  </si>
  <si>
    <t>PORCA ZINCADA, SEXTAVADA, DIAMETRO 3/8"</t>
  </si>
  <si>
    <t>PARAFUSO FRANCES ZINCADO, DIAMETRO 1/2", COMPRIMENTO 4", COM PORCA E ARRUELA</t>
  </si>
  <si>
    <t>PARAFUSO NIQUELADO 3 1/2" COM ACABAMENTO CROMADO PARA FIXAR PECA SANITARIA, INCLUI PORCA CEGA, ARRUELA E BUCHA DE NYLON TAMANHO S-8</t>
  </si>
  <si>
    <t>PARAFUSO ZINCADO, SEXTAVADO, GRAU 5, ROSCA INTEIRA, DIAMETRO 1 1/2", COMPRIMENTO 4"</t>
  </si>
  <si>
    <t>PARAFUSO DE ACO ZINCADO COM ROSCA SOBERBA, CABECA CHATA E FENDA SIMPLES, DIAMETRO 4,8 MM, COMPRIMENTO 45 MM</t>
  </si>
  <si>
    <t>PARAFUSO DE LATAO COM ROSCA SOBERBA, CABECA CHATA E FENDA SIMPLES, DIAMETRO 4,8 MM, COMPRIMENTO 65 MM</t>
  </si>
  <si>
    <t>PARAFUSO DE ACO ZINCADO COM ROSCA SOBERBA, CABECA CHATA E FENDA SIMPLES, DIAMETRO 2,5 MM, COMPRIMENTO * 9,5 * MM</t>
  </si>
  <si>
    <t>PARAFUSO ZINCADO, SEXTAVADO, COM ROSCA SOBERBA, DIAMETRO 5/16", COMPRIMENTO 80 MM</t>
  </si>
  <si>
    <t>PARAFUSO FRANCES METRICO ZINCADO, DIAMETRO 12 MM, COMPRIMENTO 140MM, COM PORCA SEXTAVADA E ARRUELA DE PRESSAO MEDIA</t>
  </si>
  <si>
    <t>PARAFUSO NIQUELADO COM ACABAMENTO CROMADO PARA FIXAR PECA SANITARIA, INCLUI PORCA CEGA, ARRUELA E BUCHA DE NYLON TAMANHO S-10</t>
  </si>
  <si>
    <t>ABRACADEIRA DE LATAO PARA FIXACAO DE CABO PARA-RAIO, DIMENSOES 32 X 24 X 24 MM</t>
  </si>
  <si>
    <t>PARAFUSO ZINCADO, SEXTAVADO, COM ROSCA SOBERBA, DIAMETRO 5/16", COMPRIMENTO 40 MM</t>
  </si>
  <si>
    <t>PARAFUSO FRANCES ZINCADO, DIAMETRO 1/2", COMPRIMENTO 2", COM PORCA E ARRUELA</t>
  </si>
  <si>
    <t>PARAFUSO DE LATAO COM ACABAMENTO CROMADO PARA FIXAR PECA SANITARIA, INCLUI PORCA CEGA, ARRUELA E BUCHA DE NYLON TAMANHO S-10</t>
  </si>
  <si>
    <t>PARAFUSO DE LATAO COM ROSCA SOBERBA, CABECA CHATA E FENDA SIMPLES, DIAMETRO 2,5 MM, COMPRIMENTO 12 MM</t>
  </si>
  <si>
    <t>PARAFUSO ZINCADO, SEXTAVADO, COM ROSCA INTEIRA, DIAMETRO 1/4", COMPRIMENTO 1/2"</t>
  </si>
  <si>
    <t>PARAFUSO DE ACO ZINCADO, TIPO CHUMBADOR PARABOLT, DIAMETRO 1/2", COMPRIMENTO 75 MM</t>
  </si>
  <si>
    <t>PORCA ZINCADA, SEXTAVADA, DIAMETRO 1"</t>
  </si>
  <si>
    <t>CHUMBADOR DE ACO TIPO PARABOLT, * 5/8" X 200* MM, COM PORCA E ARRUELA</t>
  </si>
  <si>
    <t>KIT DE MATERIAIS PARA BRACADEIRA PARA FIXACAO EM POSTE CIRCULAR, CONTEM TRES FIXADORES E UM ROLO DE FITA DE 3 M EM ACO CARBONO</t>
  </si>
  <si>
    <t>CONTRA-PORCA SEXTAVADA, DIAMETRO NOMINAL 1 3/8", ALTURA 35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</si>
  <si>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</si>
  <si>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</si>
  <si>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</si>
  <si>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CABECA TROMBETA E PONTA AGULHA (GN55), COMPRIMENTO 55 MM, EM ACO FOSFATIZADO, PARA FIXAR CHAPA DE GESSO EM PERFIL DRYWALL METALICO MAXIMO 0,7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</si>
  <si>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</si>
  <si>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</si>
  <si>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</si>
  <si>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</si>
  <si>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</si>
  <si>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CENTO</t>
  </si>
  <si>
    <t>BUCHA DE NYLON SEM ABA S6</t>
  </si>
  <si>
    <t>BUCHA DE NYLON SEM ABA S8</t>
  </si>
  <si>
    <t>BUCHA DE NYLON SEM ABA S12, COM PARAFUSO DE 5/16" X 80 MM EM ACO ZINCADO COM ROSCA SOBERBA E CABECA SEXTAVADA</t>
  </si>
  <si>
    <t>BUCHA DE NYLON SEM ABA S4</t>
  </si>
  <si>
    <t>BUCHA DE NYLON SEM ABA S5</t>
  </si>
  <si>
    <t>TABUA APARELHADA *2,5 X 25* CM, EM MACARANDUBA/MASSARANDUBA, ANGELIM OU EQUIVALENTE DA REGIAO</t>
  </si>
  <si>
    <t>TABUA APARELHADA *2,5 X 30* CM, EM MACARANDUBA/MASSARANDUBA, ANGELIM OU EQUIVALENTE DA REGIAO</t>
  </si>
  <si>
    <t>TABUA APARELHADA *2,5 X 15* CM, EM MACARANDUBA/MASSARANDUBA, ANGELIM OU EQUIVALENTE DA REGIAO</t>
  </si>
  <si>
    <t>RIPA NAO APARELHADA *1 X 3* CM, EM MACARANDUBA/MASSARANDUBA, ANGELIM OU EQUIVALENTE DA REGIAO - BRUTA</t>
  </si>
  <si>
    <t>SARRAFO NAO APARELHADO *2,5 X 7* CM, EM MACARANDUBA/MASSARANDUBA, ANGELIM, PEROBA-ROSA OU EQUIVALENTE DA REGIAO - BRUTA</t>
  </si>
  <si>
    <t>PRANCHA APARELHADA *4 X 30* CM, EM MACARANDUBA/MASSARANDUBA, ANGELIM OU EQUIVALENTE DA REGIAO</t>
  </si>
  <si>
    <t>RIPA APARELHADA *1,5 X 5* CM, EM MACARANDUBA/MASSARANDUBA, ANGELIM OU EQUIVALENTE DA REGIAO</t>
  </si>
  <si>
    <t>SARRAFO APARELHADO *2 X 10* CM, EM MACARANDUBA/MASSARANDUBA, ANGELIM OU EQUIVALENTE DA REGIAO</t>
  </si>
  <si>
    <t>CAIBRO APARELHADO *7,5 X 7,5* CM, EM MACARANDUBA/MASSARANDUBA, ANGELIM OU EQUIVALENTE DA REGIAO</t>
  </si>
  <si>
    <t>CAIBRO APARELHADO *6 X 8* CM, EM MACARANDUBA/MASSARANDUBA, ANGELIM OU EQUIVALENTE DA REGIAO</t>
  </si>
  <si>
    <t>TABUA NAO APARELHADA *2,5 X 15* CM, EM MACARANDUBA/MASSARANDUBA, ANGELIM OU EQUIVALENTE DA REGIAO - BRUTA</t>
  </si>
  <si>
    <t>PARALELEPIPEDO GRANITICO OU BASALTICO, PARA PAVIMENTACAO, SEM FRETE (VARIACAO REGIONAL DE PECAS POR M2)</t>
  </si>
  <si>
    <t>MIL</t>
  </si>
  <si>
    <t>PO DE PEDRA (POSTO PEDREIRA/FORNECEDOR, SEM FRETE)</t>
  </si>
  <si>
    <t>PEDRA GRANITICA OU BASALTICA IRREGULAR, FAIXA GRANULOMETRICA 100 A 150 MM PARA PAVIMENTACAO OU CALCAMENTO POLIEDRICO, POSTO PEDREIRA / FORNECEDOR (SEM FRETE)</t>
  </si>
  <si>
    <t>CALCARIO DOLOMITICO A (POSTO PEDREIRA/FORNECEDOR,  SEM FRETE)</t>
  </si>
  <si>
    <t>PEDREIRO (HORISTA)</t>
  </si>
  <si>
    <t>ARMADOR (HORISTA)</t>
  </si>
  <si>
    <t>PASTILHEIRO (HORISTA)</t>
  </si>
  <si>
    <t>MARMORISTA / GRANITEIRO (HORISTA)</t>
  </si>
  <si>
    <t>CALCETEIRO / RASTELEIRO (HORISTA)</t>
  </si>
  <si>
    <t>AZULEJISTA OU LADRILHEIRO (HORISTA)</t>
  </si>
  <si>
    <t>SERRALHEIRO (HORISTA)</t>
  </si>
  <si>
    <t>VIDRACEIRO (HORISTA)</t>
  </si>
  <si>
    <t>GESSEIRO (HORISTA)</t>
  </si>
  <si>
    <t>IMPERMEABILIZADOR (HORISTA)</t>
  </si>
  <si>
    <t>AUXILIAR DE AZULEJISTA (HORISTA)</t>
  </si>
  <si>
    <t>SERRALHEIRO (MENSALISTA)</t>
  </si>
  <si>
    <t>ARMADOR (MENSALISTA)</t>
  </si>
  <si>
    <t>PEDREIRO (MENSALISTA)</t>
  </si>
  <si>
    <t>PASTILHEIRO (MENSALISTA)</t>
  </si>
  <si>
    <t>MARMORISTA / GRANITEIRO (MENSALISTA)</t>
  </si>
  <si>
    <t>CALCETEIRO / RASTELEIRO (MENSALISTA)</t>
  </si>
  <si>
    <t>AZULEJISTA OU LADRILHEIRO (MENSALISTA)</t>
  </si>
  <si>
    <t>VIDRACEIRO (MENSALISTA)</t>
  </si>
  <si>
    <t>GESSEIRO (MENSALISTA)</t>
  </si>
  <si>
    <t>IMPERMEABILIZADOR (MENSALISTA)</t>
  </si>
  <si>
    <t>AUXILIAR DE AZULEJISTA (MENSALISTA)</t>
  </si>
  <si>
    <t>PINTOR (HORISTA)</t>
  </si>
  <si>
    <t>PINTOR PARA TINTA EPOXI (HORISTA)</t>
  </si>
  <si>
    <t>PINTOR DE LETREIROS (HORISTA)</t>
  </si>
  <si>
    <t>PINTOR (MENSALISTA)</t>
  </si>
  <si>
    <t>PINTOR PARA TINTA EPOXI (MENSALISTA)</t>
  </si>
  <si>
    <t>PINTOR DE LETREIROS (MENSALISTA)</t>
  </si>
  <si>
    <t>PISO EM GRANILITE, MARMORITE OU GRANITINA, AGREGADO COR PRETO, CINZA, PALHA OU BRANCO, E= *8* MM (INCLUSO EXECUCAO)</t>
  </si>
  <si>
    <t>DIVISORIA, PLACA PRE-MOLDADA EM GRANILITE, MARMORITE OU GRANITINA, E = *3 CM</t>
  </si>
  <si>
    <t>SOLEIRA PRE-MOLDADA EM GRANILITE, MARMORITE OU GRANITINA, L = *15 CM</t>
  </si>
  <si>
    <t>RODAPE PRE-MOLDADO DE GRANILITE, MARMORITE OU GRANITINA L = 10 CM</t>
  </si>
  <si>
    <t>REVESTIMENTO PARA ESCADA EM GRANILITE, MARMORITE OU GRANITINA ESP = 8 MM (INCLUSO EXECUCAO)</t>
  </si>
  <si>
    <t>REVESTIMENTO DE PAREDE EM GRANILITE, MARMORITE OU GRANITINA COLORIDO - ESP = 5 MM (INCLUSO EXECUCAO)</t>
  </si>
  <si>
    <t>REVESTIMENTO DE PAREDE EM GRANILITE, MARMORITE OU GRANITINA - ESP = 5 MM (INCLUSO EXECUCAO)</t>
  </si>
  <si>
    <t>PISO INDUSTRIAL EM CONCRETO ARMADO DE ACABAMENTO POLIDO, ESPESSURA 12 CM (CIMENTO QUEIMADO) (INCLUSO EXECUCAO)</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</si>
  <si>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</si>
  <si>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</si>
  <si>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</si>
  <si>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</si>
  <si>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</si>
  <si>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KORODUR (INCLUSO EXECUCAO)</t>
  </si>
  <si>
    <t>PISO URETANO, VERSAO REVESTIMENTO AUTONIVELANTE, ESPESSURA VARIAVEL DE 3 A 4 MM (INCLUSO EXECUCAO)</t>
  </si>
  <si>
    <t>PEITORIL PRE-MOLDADO EM GRANILITE, MARMORITE OU GRANITINA, L = *15* CM</t>
  </si>
  <si>
    <t>PLACA VINILICA SEMIFLEXIVEL PARA REVESTIMENTO DE PISOS E PAREDES, E = 2 MM (SEM COLOCACAO)</t>
  </si>
  <si>
    <t>PLACA VINILICA SEMIFLEXIVEL PARA PISOS, E = 3,2 MM, 30 X 30 CM (SEM COLOCACAO)</t>
  </si>
  <si>
    <t>PISO DE BORRACHA ESPORTIVO EM PLACAS 50 X 50 CM, E = 15 MM, PARA ARGAMASSA, PRETO</t>
  </si>
  <si>
    <t>PISO DE BORRACHA PASTILHADO EM PLACAS 50 X 50 CM, E = 15 MM, PARA ARGAMASSA, PRETO</t>
  </si>
  <si>
    <t>PISO DE BORRACHA FRISADO OU PASTILHADO, PRETO, EM PLACAS 50 X 50 CM, E = 7 MM, PARA ARGAMASSA</t>
  </si>
  <si>
    <t>PISO DE BORRACHA PASTILHADO EM PLACAS 50 X 50 CM, E = *3,5* MM, PARA COLA, PRETO</t>
  </si>
  <si>
    <t>PISO DE BORRACHA CANELADO EM PLACAS 50 X 50 CM, E = *3,5* MM, PARA COLA</t>
  </si>
  <si>
    <t>RODAPE DE BORRACHA LISO, H = 70 MM, E = *2* MM, PARA ARGAMASSA, PRETO</t>
  </si>
  <si>
    <t>RODAPE PLANO PARA PISO VINILICO, H = 5 CM</t>
  </si>
  <si>
    <t>TESTEIRA ANTIDERRAPANTE PARA PISO VINILICO *5 X 2,5* CM, E = 2 MM</t>
  </si>
  <si>
    <t>PISO EM REGUA VINILICA SEMIFLEXIVEL, ENCAIXE CLICADO, E = 4 MM (SEM COLOCACAO)</t>
  </si>
  <si>
    <t>PISO TATIL ALERTA OU DIRECIONAL, DE BORRACHA, COLORIDO, 25 X 25 CM, E = 5 MM, PARA COLA</t>
  </si>
  <si>
    <t>PISO TATIL DE ALERTA OU DIRECIONAL DE BORRACHA, PRETO, 25 X 25 CM, E = 5 MM, PARA COLA</t>
  </si>
  <si>
    <t>PISO TATIL DE ALERTA OU DIRECIONAL, DE BORRACHA, PRETO, 25 X 25 CM, E = 12 MM, PARA ARGAMASSA</t>
  </si>
  <si>
    <t>PISO TATIL DE ALERTA OU DIRECIONAL, DE BORRACHA, COLORIDO, 25 X 25 CM, E = 12 MM, PARA ARGAMASSA</t>
  </si>
  <si>
    <t>MANTA / LENCOL DE BORRACHA, SBR, ANTIRRUIDO, E = 5 MM</t>
  </si>
  <si>
    <t>PLACA DE OBRA (PARA CONSTRUCAO CIVIL) EM CHAPA GALVANIZADA *N. 22*, ADESIVADA, DE *2,4 X 1,2* M (SEM POSTES PARA FIXACAO)</t>
  </si>
  <si>
    <t>PLACA DE INAUGURACAO METALICA, *40* CM X *60* CM</t>
  </si>
  <si>
    <t>PLACA DE INAUGURACAO EM BRONZE *35X 50*CM</t>
  </si>
  <si>
    <t>PLACA NUMERACAO RESIDENCIAL EM CHAPA GALVANIZADA ESMALTADA 12 X 18 CM</t>
  </si>
  <si>
    <t>PLACA DE ACO ESMALTADA PARA IDENTIFICACAO DE RUA, *45 CM X 20* CM</t>
  </si>
  <si>
    <t>PLACA DE SINALIZACAO EM CHAPA DE ALUMINIO COM PINTURA REFLETIVA, E = 2 MM</t>
  </si>
  <si>
    <t>PLACA DE SINALIZACAO EM CHAPA DE ACO NUM 16 COM PINTURA REFLETIVA</t>
  </si>
  <si>
    <t>PELICULA REFLETIVA, GT 7 ANOS PARA SINALIZACAO VERTICAL</t>
  </si>
  <si>
    <t>PISO/ REVESTIMENTO EM MARMORE, POLIDO, BRANCO COMUM, FORMATO MENOR OU IGUAL A 3025 CM2, E = *2* CM</t>
  </si>
  <si>
    <t>PISO/ REVESTIMENTO EM MARMORE, POLIDO, BRANCO COMUM, FORMATO MAIOR OU IGUAL A 3025 CM2, E = *2* CM</t>
  </si>
  <si>
    <t>GRANILHA/ GRANA/ PEDRISCO OU AGREGADO EM MARMORE/ GRANITO/ QUARTZO E CALCARIO, PRETO, CINZA, PALHA OU BRANCO</t>
  </si>
  <si>
    <t>PEITORIL/ SOLEIRA EM MARMORE, POLIDO, BRANCO COMUM, L= *25* CM, E= *3* CM, CORTE RETO</t>
  </si>
  <si>
    <t>PEITORIL EM MARMORE, POLIDO, BRANCO COMUM, L= *15* CM, E= *3* CM, CORTE RETO</t>
  </si>
  <si>
    <t>SOLEIRA/ PEITORIL EM MARMORE, POLIDO, BRANCO COMUM, L= *15* CM, E= *2* CM, CORTE RETO</t>
  </si>
  <si>
    <t>RODAPE EM MARMORE, POLIDO, BRANCO COMUM, L= *7* CM, E= *2* CM, CORTE RETO</t>
  </si>
  <si>
    <t>DIVISORIA EM MARMORE, COM DUAS FACES POLIDAS, BRANCO COMUM, E= *3,0* CM</t>
  </si>
  <si>
    <t>BANCADA/ BANCA/ BALCAO/ TAMPO EM MARMORE BRANCO COMUM, POLIDO, LISO, ACABAMENTO RETO, E= *3* CM (SEM FUROS)</t>
  </si>
  <si>
    <t>SOLEIRA/ TABEIRA EM MARMORE, POLIDO, BRANCO COMUM, L= 5 CM, E= *2,0* CM</t>
  </si>
  <si>
    <t>PEITORIL EM MARMORE, POLIDO, BRANCO COMUM, L= *15* CM, E= *2,0* CM, COM PINGADEIRA</t>
  </si>
  <si>
    <t>FURO PARA TORNEIRA OU OUTROS ACESSORIOS EM BANCADA DE MARMORE/ GRANITO OU OUTRO TIPO DE PEDRA NATURAL</t>
  </si>
  <si>
    <t>PORTA DE ABRIR EM ALUMINIO TIPO VENEZIANA, ACABAMENTO ANODIZADO NATURAL, SEM GUARNICAO/ALIZAR/VISTA</t>
  </si>
  <si>
    <t>PORTA DE MADEIRA TIPO VENEZIANA (EUCALIPTO OU EQUIVALENTE REGIONAL), E = *3,5* CM</t>
  </si>
  <si>
    <t>PORTA DE MADEIRA QUADRICULADA PARA VIDRO, DE CORRER (EUCALIPTO OU EQUIVALENTE REGIONAL), E = *3,5* CM</t>
  </si>
  <si>
    <t>PORTA DE MADEIRA-DE-LEI QUADRICULADA PARA VIDRO, DE CORRER (ANGELIM OU EQUIVALENTE REGIONAL), E = *3,5* CM</t>
  </si>
  <si>
    <t>PORTA DE ABRIR / GIRO, DE MADEIRA FOLHA MEDIA (NBR 15930) DE 1000 X 2100 MM, DE 35 MM A 40 MM DE ESPESSURA, NUCLEO SEMI-SOLIDO (SARRAFEADO), CAPA LISA EM HDF, ACABAMENTO EM PRIMER PARA PINTURA</t>
  </si>
  <si>
    <t>PORTA DE ABRIR / GIRO, DE MADEIRA FOLHA MEDIA (NBR 15930) DE 1000 X 2100 MM, DE 35 MM A 40 MM DE ESPESSURA, NUCLEO SEMI-SOLIDO (SARRAFEADO), CAPA LISA EM HDF, ACABAMENTO EM LAMINADO NATURAL PARA VERNIZ</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</si>
  <si>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</si>
  <si>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</si>
  <si>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</si>
  <si>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</si>
  <si>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</si>
  <si>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</si>
  <si>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</si>
  <si>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</si>
  <si>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</si>
  <si>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</si>
  <si>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</si>
  <si>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NUCLEO SOLIDO, ESTRUTURA USINADA PARA FECHADURA, CAPA LISA EM HDF, ACABAMENTO EM LAMINADO NATURAL COM VERNIZ (INCLUI MARCO, ALIZARES E DOBRADICAS)</t>
  </si>
  <si>
    <t>PORTA DE MADEIRA, FOLHA PESADA (NBR 15930) DE 800 X 2100 MM, DE 40 MM A 45 MM DE ESPESSURA, NUCLEO SOLIDO, CAPA LISA EM HDF, ACABAMENTO EM LAMINADO NATURAL PARA VERNIZ</t>
  </si>
  <si>
    <t>PORTA DE MADEIRA, FOLHA PESADA (NBR 15930) DE 900 X 2100 MM, DE 40 MM A 45 MM DE ESPESSURA, NUCLEO SOLIDO, CAPA LISA EM HDF, ACABAMENTO EM LAMINADO NATURAL PARA VERNIZ</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</si>
  <si>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</si>
  <si>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800 X 2100 MM, DE 40 MM A 45 MM DE ESPESSURA, COM MARCO EM ACO, NUCLEO SOLIDO, CAPA LISA EM HDF, ACABAMENTO MELAMINICO BRANCO (INCLUI MARCO, ALIZARES, DOBRADICAS E FECHADURA)</t>
  </si>
  <si>
    <t>PORTA DE MADEIRA, FOLHA LEVE (NBR 15930), DE 600 X 2100 MM, E = 35 MM, NUCLEO COLMEIA, CAPA LISA EM HDF, ACABAMENTO MELAMINICO EM PADRAO MADEIRA</t>
  </si>
  <si>
    <t>VIDRO TEMPERADO VERDE E = 6 MM, SEM COLOCACAO</t>
  </si>
  <si>
    <t>VIDRO TEMPERADO VERDE E = 10 MM, SEM COLOCACAO</t>
  </si>
  <si>
    <t>Insumo</t>
  </si>
  <si>
    <t>VIDRO TEMPERADO VERDE E = 8 MM, SEM COLOCACAO</t>
  </si>
  <si>
    <t>PORTA VIDRO TEMPERADO INCOLOR, 2 FOLHAS DE CORRER, E = 10 MM (SEM FERRAGENS E SEM COLOCACAO)</t>
  </si>
  <si>
    <t>POSTE DE CONCRETO ARMADO DE SECAO DUPLO T, EXTENSAO DE 9,00 M, RESISTENCIA DE 300 A 400 DAN, TIPO B OU D</t>
  </si>
  <si>
    <t>POSTE DE CONCRETO ARMADO DE SECAO CIRCULAR, EXTENSAO DE 11,00 M, RESISTENCIA DE 300 A 400 DAN, TIPO C-17</t>
  </si>
  <si>
    <t>POSTE DE CONCRETO ARMADO DE SECAO CIRCULAR, EXTENSAO DE 14,00 M, RESISTENCIA DE 300 A 400 DAN, TIPO C-17</t>
  </si>
  <si>
    <t>POSTE DE CONCRETO ARMADO DE SECAO CIRCULAR, EXTENSAO DE 9,00 M, RESISTENCIA DE 200 A 300 DAN, TIPO C-14</t>
  </si>
  <si>
    <t>POSTE DE CONCRETO ARMADO DE SECAO CIRCULAR, EXTENSAO DE 11,00 M, RESISTENCIA DE 200 A 300 DAN, TIPO C-14</t>
  </si>
  <si>
    <t>POSTE DE CONCRETO ARMADO DE SECAO DUPLO T, EXTENSAO DE 10,00 M, RESISTENCIA DE 300 A 400 DAN, TIPO B OU D</t>
  </si>
  <si>
    <t>POSTE DE CONCRETO ARMADO DE SECAO CIRCULAR, EXTENSAO DE 9,00 M, RESISTENCIA DE 300 A 400 DAN, TIPO C-17</t>
  </si>
  <si>
    <t>POSTE DE CONCRETO ARMADO DE SECAO CIRCULAR, EXTENSAO DE 10,00 M, RESISTENCIA DE 150 A 200 DAN, TIPO C-14</t>
  </si>
  <si>
    <t>POSTE DE CONCRETO ARMADO DE SECAO DUPLO T, EXTENSAO DE 11,00 M, RESISTENCIA DE 200 DAN, TIPO D</t>
  </si>
  <si>
    <t>POSTE DE CONCRETO ARMADO DE SECAO DUPLO T, EXTENSAO DE 12,00 M, RESISTENCIA DE 300 A 400 DAN, TIPO B OU D</t>
  </si>
  <si>
    <t>CRUZETA DE CONCRETO LEVE, COMP. 2000 MM SECAO, 90 X 90 MM</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</si>
  <si>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</si>
  <si>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</si>
  <si>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</si>
  <si>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</si>
  <si>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</si>
  <si>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</si>
  <si>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</si>
  <si>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</si>
  <si>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</si>
  <si>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</si>
  <si>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</si>
  <si>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</si>
  <si>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</si>
  <si>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</si>
  <si>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</si>
  <si>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DUPLO T, EXTENSAO DE 8,00 M, RESISTENCIA DE 150 DAN, TIPO D</t>
  </si>
  <si>
    <t>POSTE DE CONCRETO ARMADO DE SECAO DUPLO T, EXTENSAO DE 9,00 M, RESISTENCIA DE 150 DAN, TIPO D</t>
  </si>
  <si>
    <t>POSTE DE CONCRETO ARMADO DE SECAO DUPLO T, EXTENSAO DE 9,00 M, RESISTENCIA DE 600 DAN, TIPO B</t>
  </si>
  <si>
    <t>POSTE DE CONCRETO ARMADO DE SECAO DUPLO T, EXTENSAO DE 9,00 M, RESISTENCIA DE 1000 DAN, TIPO B-1,5</t>
  </si>
  <si>
    <t>POSTE DE CONCRETO ARMADO DE SECAO DUPLO T, EXTENSAO DE 10,00 M, RESISTENCIA DE 150 DAN, TIPO D</t>
  </si>
  <si>
    <t>POSTE DE CONCRETO ARMADO DE SECAO DUPLO T, EXTENSAO DE 10,00 M, RESISTENCIA DE 600 DAN, TIPO B</t>
  </si>
  <si>
    <t>POSTE DE CONCRETO ARMADO DE SECAO DUPLO T, EXTENSAO DE 10,00 M, RESISTENCIA DE 1000 DAN, TIPO B-1,5</t>
  </si>
  <si>
    <t>POSTE DE CONCRETO ARMADO DE SECAO DUPLO T, EXTENSAO DE 11,00 M, RESISTENCIA DE 150 DAN, TIPO D</t>
  </si>
  <si>
    <t>POSTE DE CONCRETO ARMADO DE SECAO DUPLO T, EXTENSAO DE 11,00 M, RESISTENCIA DE 300 DAN, TIPO B</t>
  </si>
  <si>
    <t>POSTE DE CONCRETO ARMADO DE SECAO DUPLO T, EXTENSAO DE 11,00 M, RESISTENCIA DE 600 DAN, TIPO B</t>
  </si>
  <si>
    <t>POSTE DE CONCRETO ARMADO DE SECAO DUPLO T, EXTENSAO DE 11,00 M, RESISTENCIA DE 1000 DAN, TIPO B-1,5</t>
  </si>
  <si>
    <t>POSTE DE CONCRETO ARMADO DE SECAO DUPLO T, EXTENSAO DE 11,00 M, RESISTENCIA DE 1500 DAN, TIPO B-3,0</t>
  </si>
  <si>
    <t>POSTE DE CONCRETO ARMADO DE SECAO DUPLO T, EXTENSAO DE 11,00 M, RESISTENCIA DE 2000 DAN, TIPO B-4,5</t>
  </si>
  <si>
    <t>POSTE DE CONCRETO ARMADO DE SECAO DUPLO T, EXTENSAO DE 12,00 M, RESISTENCIA DE 150 DAN, TIPO D</t>
  </si>
  <si>
    <t>POSTE DE CONCRETO ARMADO DE SECAO DUPLO T, EXTENSAO DE 12,00 M, RESISTENCIA DE 600 DAN, TIPO B</t>
  </si>
  <si>
    <t>POSTE DE CONCRETO ARMADO DE SECAO DUPLO T, EXTENSAO DE 12,00 M, RESISTENCIA DE 1000 DAN, TIPO B-1,5</t>
  </si>
  <si>
    <t>POSTE DE CONCRETO ARMADO DE SECAO DUPLO T, EXTENSAO DE 12,00 M, RESISTENCIA DE 1500 DAN, TIPO B-3,0</t>
  </si>
  <si>
    <t>POSTE DE CONCRETO ARMADO DE SECAO DUPLO T, EXTENSAO DE 12,00 M, RESISTENCIA DE 3000 DAN, TIPO B-6,0</t>
  </si>
  <si>
    <t>POSTE DE CONCRETO ARMADO DE SECAO DUPLO T, EXTENSAO DE 13,00 M, RESISTENCIA DE 300 DAN, TIPO B</t>
  </si>
  <si>
    <t>POSTE DE CONCRETO ARMADO DE SECAO DUPLO T, EXTENSAO DE 13,00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</si>
  <si>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</si>
  <si>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</si>
  <si>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</si>
  <si>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15,00 M, RESISTENCIA DE 1500 DAN, TIPO B-3,0</t>
  </si>
  <si>
    <t>POSTE DE CONCRETO ARMADO DE SECAO DUPLO T, EXTENSAO DE 15,00 M, RESISTENCIA DE 2000 DAN, TIPO B-4,5</t>
  </si>
  <si>
    <t>POSTE CONICO CONTINUO EM ACO GALVANIZADO, CURVO, BRACO SIMPLES, FLANGEADO, H = 7 M, DIAMETRO INFERIOR = *125* MM</t>
  </si>
  <si>
    <t>POSTE CONICO CONTINUO EM ACO GALVANIZADO, RETO, FLANGEADO, H = 3 M, DIAMETRO INFERIOR = *95* MM</t>
  </si>
  <si>
    <t>POSTE CONICO CONTINUO EM ACO GALVANIZADO, RETO, ENGASTADO, H = 9 M, DIAMETRO INFERIOR = *145* MM</t>
  </si>
  <si>
    <t>POSTE CONICO CONTINUO EM ACO GALVANIZADO, RETO, ENGASTADO, H = 7 M, DIAMETRO INFERIOR = *125* MM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</si>
  <si>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</si>
  <si>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</si>
  <si>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PREGO DE ACO POLIDO COM CABECA 19 X 33 (3 X 9)</t>
  </si>
  <si>
    <t>PREGO DE ACO POLIDO COM CABECA 10 X 10 (7/8 X 17)</t>
  </si>
  <si>
    <t>PREGO DE ACO POLIDO COM CABECA 16 X 24 (2 1/4 X 12)</t>
  </si>
  <si>
    <t>PREGO DE ACO POLIDO COM CABECA 17 X 30 (2 3/4 X 11)</t>
  </si>
  <si>
    <t>PREGO DE ACO POLIDO COM CABECA 18 X 24 (2 1/4 X 10)</t>
  </si>
  <si>
    <t>PREGO DE ACO POLIDO COM CABECA 10 X 11 (1 X 17)</t>
  </si>
  <si>
    <t>GRAMPO DE ACO POLIDO 1" X 9</t>
  </si>
  <si>
    <t>PREGO DE ACO POLIDO COM CABECA 16 X 27 (2 1/2 X 12)</t>
  </si>
  <si>
    <t>CADEADO SIMPLES, CORPO EM LATAO MACICO, COM LARGURA DE 25 MM E ALTURA DE APROX 25 MM, HASTE CEMENTADA (NAO LONGA), EM ACO TEMPERADO COM DIAMETRO DE APROX 5,0 MM, INCLUINDO 2 CHAVES</t>
  </si>
  <si>
    <t>FERROLHO COM FECHO CHATO E PORTA CADEADO, EM ACO GALVANIZADO / ZINCADO, DE SOBREPOR, COM COMPRIMENTO DE 6", CHAPA COM ESPESSURA MINIMA DE 1,70 MM E LARGURA /MINIMA DE 5,00 CM (FECHO REFORCADO) (INCLUI PARAFUSOS)</t>
  </si>
  <si>
    <t>FERROLHO COM FECHO CHATO E PORTA CADEADO, EM ACO GALVANIZADO / ZINCADO, DE SOBREPOR, COM COMPRIMENTO DE 3" A 4", CHAPA COM ESPESSURA MINIMA DE 0,90 MM E LARGURA MINIMA DE 3,20 CM (FECHO SIMPLES / LEVE) (INCLUI PARAFUSOS)</t>
  </si>
  <si>
    <t>FERROLHO COM FECHO / TRINCO REDONDO, EM ACO GALVANIZADO / ZINCADO, DE SOBREPOR, COM COMPRIMENTO DE 2" E ESPESSURA MINIMA DA CHAPA DE 0,90 MM, PARA PORTAS E JANELAS</t>
  </si>
  <si>
    <t>FERROLHO COM FECHO / TRINCO REDONDO, EM ACO GALVANIZADO / ZINCADO, DE SOBREPOR, COM COMPRIMENTO DE 6" E ESPESSURA MINIMA DA CHAPA DE 1,50 MM</t>
  </si>
  <si>
    <t>FERROLHO COM FECHO / TRINCO REDONDO, EM ACO GALVANIZADO / ZINCADO, DE SOBREPOR, COM COMPRIMENTO DE 5" E ESPESSURA MINIMA DA CHAPA DE 0,90 MM</t>
  </si>
  <si>
    <t>FERROLHO COM FECHO / TRINCO REDONDO, EM ACO GALVANIZADO / ZINCADO, DE SOBREPOR, COM COMPRIMENTO DE 3" A 4" E ESPESSURA MINIMA DA CHAPA DE 0,90 MM</t>
  </si>
  <si>
    <t>CADEADO SIMPLES, CORPO EM LATAO MACICO, COM LARGURA DE 35 MM E ALTURA DE APROX 30 MM, HASTE CEMENTADA (NAO LONGA), EM ACO TEMPERADO COM DIAMETRO DE APROX 6,0 MM, INCLUINDO 2 CHAVES</t>
  </si>
  <si>
    <t>CORRENTE DE ELO CURTO COMUM, SOLDADA, GALVANIZADA, ESPESSURA DO ELO = 1/2" (12,5 MM)</t>
  </si>
  <si>
    <t>CARRANCA PARA JANELA VENEZIANA DE ABRIR, EM LATAO CROMADO, SIMPLES, PARA APARAFUSAR NA PAREDE</t>
  </si>
  <si>
    <t>GONZO DE EMBUTIR, EM LATAO / ZAMAC, *20 X 48* MM, PARA JANELA BASCULANTE / PIVOTANTE, JOGO COM 4 PECAS (PAR) - INCLUI PARAFUSOS</t>
  </si>
  <si>
    <t>LEVANTADOR DE JANELA GUILHOTINA, EM LATAO CROMADO</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</si>
  <si>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</si>
  <si>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</si>
  <si>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FECHO DE SEGURANCA, TIPO BATOM, EM LATAO / ZAMAC, CROMADO, PARA PORTAS E JANELAS - INCLUI PARAFUSOS</t>
  </si>
  <si>
    <t>FERROLHO COM FECHO CHATO E PORTA CADEADO, EM ACO GALVANIZADO / ZINCADO, DE SOBREPOR, COM COMPRIMENTO DE 5", CHAPA COM ESPESSURA MINIMA DE 1,70 MM E LARGURA MINIMA DE 5,00 CM (FECHO REFORCADO)</t>
  </si>
  <si>
    <t>GONZO DE SOBREPOR, EM LATAO / ZAMAC, PARA JANELA PIVOTANTE - INCLUI PARAFUSOS</t>
  </si>
  <si>
    <t>PUXADOR DE EMBUTIR TIPO CONCHA, COM FURO PARA CHAVE, EM LATAO CROMADO, COMPRIMENTO DE APROX *100* MM E LARGURA DE APROX *40* MM</t>
  </si>
  <si>
    <t>PERFIL EM ALUMINIO, FORMATO U, ABAS IGUAIS, LARGURA DE 12,70 MM (1/2 POL), ESPESSURA 1,58 MM (1/16 POL) E PESO LINEAR DE APROXIMADAMENTE 0,149 KG/M</t>
  </si>
  <si>
    <t>ESPELHO, RETO OU CURVO, EM LATAO CROMADO, ESPESSURA MINIMA 6 MM, LARGURA *43*MM, ALTURA *230*MM - PARA FECHADURA DE EMBUTIR</t>
  </si>
  <si>
    <t>ESPELHO, RETO OU CURVO, EM LATAO CROMADO, ESPESSURA ATE 6 MM, LARGURA *40*MM, ALTURA *180*MM - PARA FECHADURA DE EMBUTIR</t>
  </si>
  <si>
    <t>MOLA HIDRAULICA AEREA, PARA PORTAS DE ATE 950 MM E PESO DE ATE 65 KG, COM CORPO EM ALUMINIO E BRACO EM ACO, SEM BRACO DE PARADA</t>
  </si>
  <si>
    <t>MOLA HIDRAULICA AEREA, PARA PORTAS DE ATE 1.100 MM E PESO DE ATE 85 KG, COM CORPO EM ALUMINIO E BRACO EM ACO, SEM BRACO DE PARADA</t>
  </si>
  <si>
    <t>TRAVA / PRENDEDOR DE PORTA, EM LATAO CROMADO, MONTADO EM PISO</t>
  </si>
  <si>
    <t>RODIZIO TIPO NAPOLEAO PARA JANELAS DE CORRER, EM ZAMAC, COMPRIMENTO DE APROX 60 CM, COM ROLAMENTO EM ACO</t>
  </si>
  <si>
    <t>ROLDANA CONCAVA DUPLA, 4 RODAS, EM ZAMAC COM CHAPA DE LATAO, ROLAMENTOS EM ACO, PARA PORTAS E JANELAS DE CORRER</t>
  </si>
  <si>
    <t>ROSETA REDONDA DE SOBREPOR, SEM FUROS, EM ACO INOX POLIDO, DIAMETRO APROXIMADO DE 50 MM, PARA FECHADURA DE PORTA - PARAFUSOS INCLUIDOS</t>
  </si>
  <si>
    <t>ROSETA QUADRADA, SEM FUROS, EM ACO INOX POLIDO, LARGURA APROXIMADA DE 50 MM, PARA FECHADURA DE PORTA - PARAFUSOS INCLUIDOS</t>
  </si>
  <si>
    <t>TRILHO QUADRADO FRISADO PARA RODIZIO (VERGALHAO MACICO), EM ALUMINIO, COM DIMENSOES DE *6 X 6* MM</t>
  </si>
  <si>
    <t>TRILHO PANTOGRAFICO CONCAVO, TIPO U, EM ALUMINIO, COM DIMENSOES DE APROX *35 X 35* MM, PARA ROLDANA DE PORTA DE CORRER</t>
  </si>
  <si>
    <t>JOGO DE TRANQUETA E ROSETA REDONDA DE SOBREPOR SEM FUROS, EM LATAO CROMADO, DIAMETRO *50* MM, PARA FECHADURA DE PORTA DE BANHEIRO</t>
  </si>
  <si>
    <t>JOGO DE TRANQUETA E ROSETA QUADRADA DE SOBREPOR SEM FUROS, EM LATAO CROMADO, *50 X 50* MM, PARA FECHADURA DE PORTA DE BANHEIRO</t>
  </si>
  <si>
    <t>FECHO / FECHADURA COM PUXADOR CONCHA, COM TRANCA TIPO TRAVA, PARA JANELA / PORTA DE CORRER (INCLUI TESTA, FECHADURA, PUXADOR) - COMPLETA</t>
  </si>
  <si>
    <t>BORBOLETA PARA JANELA TIPO GUILHOTINA, EM ZAMAC CROMADO</t>
  </si>
  <si>
    <t>PUXADOR TUBULAR RETO DUPLO, EM ALUMINIO CROMADO, COMPRIMENTO DE APROX 400 MM E DIAMETRO DE 25 MM (1")</t>
  </si>
  <si>
    <t>CONJUNTO DE FERRAGENS PIVO, PARA PORTA PIVOTANTE DE ATE 100 KG, REGULAVEL COM ESFERA, CROMADO - SUPERIOR E INFERIOR - COMPLETO</t>
  </si>
  <si>
    <t>OLHO MAGICO PARA PORTAS, EM LATAO, COM LENTE DE POLICARBONATO, ANGULO DE *200* GRAUS, ESPESSURA ENTRE *25 E 46* MM, INCLUINDO FECHO JANELA</t>
  </si>
  <si>
    <t>NUMERO / ALGARISMO PARA RESIDENCIA (FACHADA), EM ZAMAC, COM ALTURA DE APROX *45* MM, INCLUSIVE PARAFUSOS</t>
  </si>
  <si>
    <t>NUMERO / ALGARISMO PARA RESIDENCIA (FACHADA), EM ZAMAC, COM ALTURA DE APROX 125 MM, INCLUSIVE PARAFUSOS</t>
  </si>
  <si>
    <t>FECHO / TRINCO TIPO AVIAO, EM ZAMAC CROMADO, *60* MM, PARA JANELAS - INCLUI PARAFUSOS</t>
  </si>
  <si>
    <t>FECHO QUEBRA UNHA, EM LATAO COM ACABAMENTO CROMADO, DE EMBUTIR, COM COMANDO DESLIZANTE, ALTURA DE 12 CM, LARGURA MINIMA DE 1,90 CM E ESPESSURA MINIMA DE 1,90 MM</t>
  </si>
  <si>
    <t>ROLDANA CONCAVA DUPLA, 4 RODAS, PARA PORTA DE CORRER, EM ZAMAC COM CHAPA DE ACO, ROLAMENTO INTERNO BLINDADO DE ACO REVESTIDO EM NYLON</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</si>
  <si>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</si>
  <si>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</si>
  <si>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</si>
  <si>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</si>
  <si>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6", CHAPA COM ESPESSURA MINIMA DE 0,90 MM E LARGURA MINIMA DE 3,80 CM (FECHO SIMPLES)</t>
  </si>
  <si>
    <t>CREMONA RETANGULAR INJETADA LISA COM CHAVE, COM CASTANHA / ALCA, EM LATAO, COM ACABAMENTO CROMADO, DE SOBREPOR / EMBUTIR</t>
  </si>
  <si>
    <t>VARA FINA PARA CREMONA, EM FERRO ZINCADO BRANCO, COM DIAMETRO DE APROX 10 MM E COMPRIMENTO DE 1,20 M</t>
  </si>
  <si>
    <t>VARA FINA PARA CREMONA, EM FERRO ZINCADO BRANCO, COM DIAMETRO DE APROX 10 MM E COMPRIMENTO DE 1,50 M</t>
  </si>
  <si>
    <t>PUXADOR TIPO ALCA, EM ZAMAC CROMADO, COM COMPRIMENTO DE APROX 150 MM, COM ROSETA PARA PORTAS DE MADEIRAS, INCLUINDO PARAFUSOS</t>
  </si>
  <si>
    <t>PUXADOR TUBULAR RETO SIMPLES, EM ALUMINIO CROMADO, COM COMPRIMENTO DE APROX 400 MM E DIAMETRO DE 25 MM</t>
  </si>
  <si>
    <t>MOLA HIDRAULICA AEREA, PARA PORTAS DE ATE 850 MM E PESO DE ATE 50 KG, COM CORPO EM ALUMINIO E BRACO EM ACO, SEM BRACO DE PARADA</t>
  </si>
  <si>
    <t>TRILHO PANTOGRAFICO RETO, EM ALUMINIO, TIPO U, COM DIMENSOES DE *38 X 38* MM PARA PORTA DE CORRER</t>
  </si>
  <si>
    <t>PINO GUIA RETO, EM LATAO, CHAPA COM 3 MM DE ESPESSURA E GUIA COM ROLETE DE 9 MM</t>
  </si>
  <si>
    <t>ACIDO CLORIDRICO / ACIDO MURIATICO, DILUICAO 10% A 12% PARA USO EM LIMPEZA</t>
  </si>
  <si>
    <t>DILUENTE EPOXI</t>
  </si>
  <si>
    <t>CERA LIQUIDA INCOLOR MULTIPISO</t>
  </si>
  <si>
    <t>DETERGENTE NEUTRO USO GERAL, CONCENTRADO</t>
  </si>
  <si>
    <t>DESINFETANTE PRONTO USO</t>
  </si>
  <si>
    <t>LIMPA VIDROS COM PULVERIZADOR</t>
  </si>
  <si>
    <t>REGISTRO GAVETA COM ACABAMENTO E CANOPLA CROMADOS, SIMPLES, BITOLA 3/4"</t>
  </si>
  <si>
    <t>REGISTRO GAVETA COM ACABAMENTO E CANOPLA CROMADOS, SIMPLES, BITOLA 1/2"</t>
  </si>
  <si>
    <t>REGISTRO GAVETA BRUTO EM LATAO FORJADO, BITOLA 1 1/2"</t>
  </si>
  <si>
    <t>REGISTRO GAVETA BRUTO EM LATAO FORJADO, BITOLA 2 1/2"</t>
  </si>
  <si>
    <t>REGISTRO GAVETA BRUTO EM LATAO FORJADO, BITOLA 3"</t>
  </si>
  <si>
    <t>REGISTRO GAVETA COM ACABAMENTO E CANOPLA CROMADOS, SIMPLES, BITOLA 1"</t>
  </si>
  <si>
    <t>REGISTRO GAVETA COM ACABAMENTO E CANOPLA CROMADOS, SIMPLES, BITOLA 1 1/4"</t>
  </si>
  <si>
    <t>REGISTRO GAVETA COM ACABAMENTO E CANOPLA CROMADOS, SIMPLES, BITOLA 1 1/2"</t>
  </si>
  <si>
    <t>REGISTRO GAVETA BRUTO EM LATAO FORJADO, BITOLA 3/4"</t>
  </si>
  <si>
    <t>REGISTRO GAVETA BRUTO EM LATAO FORJADO, BITOLA 1 1/4"</t>
  </si>
  <si>
    <t>REGISTRO GAVETA BRUTO EM LATAO FORJADO, BITOLA 1"</t>
  </si>
  <si>
    <t>REGISTRO GAVETA BRUTO EM LATAO FORJADO, BITOLA 1/2"</t>
  </si>
  <si>
    <t>REGISTRO PRESSAO COM ACABAMENTO E CANOPLA CROMADA, SIMPLES, BITOLA 1/2"</t>
  </si>
  <si>
    <t>REGISTRO PRESSAO COM ACABAMENTO E CANOPLA CROMADA, SIMPLES, BITOLA 3/4"</t>
  </si>
  <si>
    <t>REGISTRO GAVETA BRUTO EM LATAO FORJADO, BITOLA 4"</t>
  </si>
  <si>
    <t>REGISTRO GAVETA BRUTO EM LATAO FORJADO, BITOLA 2"</t>
  </si>
  <si>
    <t>VALVULA DE ESFERA BRUTA EM BRONZE, BITOLA 3/4"</t>
  </si>
  <si>
    <t>VALVULA DE ESFERA BRUTA EM BRONZE, BITOLA 1 1/4"</t>
  </si>
  <si>
    <t>REGISTRO PRESSAO BRUTO EM LATAO FORJADO, BITOLA 1/2"</t>
  </si>
  <si>
    <t>REGISTRO PRESSAO BRUTO EM LATAO FORJADO, BITOLA 3/4"</t>
  </si>
  <si>
    <t>REGISTRO OU REGULADOR DE GAS COZINHA, VAZAO DE 2 KG/H, 2,8 KPA</t>
  </si>
  <si>
    <t>REGISTRO DE ESFERA PVC, COM BORBOLETA, COM ROSCA EXTERNA, DE 3/4"</t>
  </si>
  <si>
    <t>REGISTRO DE ESFERA PVC, COM CABECA QUADRADA, COM ROSCA EXTERNA, 1/2"</t>
  </si>
  <si>
    <t>REGISTRO DE ESFERA, PVC, COM VOLANTE, VS, ROSCAVEL, DN 3/4", COM CORPO DIVIDIDO</t>
  </si>
  <si>
    <t>REGISTRO DE ESFERA PVC, COM CABECA QUADRADA, COM ROSCA EXTERNA, 3/4"</t>
  </si>
  <si>
    <t>REGISTRO DE ESFERA DE PASSEIO, PVC PARA POLIETILENO, 20 MM</t>
  </si>
  <si>
    <t>REGISTRO DE ESFERA PVC, COM BORBOLETA, COM ROSCA EXTERNA, DE 1/2"</t>
  </si>
  <si>
    <t>REGISTRO DE PRESSAO PVC, SOLDAVEL, VOLANTE SIMPLES, DE 20 MM</t>
  </si>
  <si>
    <t>REGISTRO DE PRESSAO PVC, ROSCAVEL, VOLANTE SIMPLES, DE 1/2"</t>
  </si>
  <si>
    <t>REGISTRO DE ESFERA, PVC, COM VOLANTE, VS, ROSCAVEL, DN 1 1/4", COM CORPO DIVIDIDO</t>
  </si>
  <si>
    <t>REGISTRO DE ESFERA, PVC, COM VOLANTE, VS, ROSCAVEL, DN 1/2", COM CORPO DIVIDIDO</t>
  </si>
  <si>
    <t>REGISTRO DE ESFERA, PVC, COM VOLANTE, VS, ROSCAVEL, DN 2", COM CORPO DIVIDIDO</t>
  </si>
  <si>
    <t>REGISTRO DE ESFERA, PVC, COM VOLANTE, VS, ROSCAVEL, DN 1 1/2",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</si>
  <si>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</si>
  <si>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</si>
  <si>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</si>
  <si>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</si>
  <si>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</si>
  <si>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</si>
  <si>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3/4"</t>
  </si>
  <si>
    <t>REGISTRO DE PRESSAO PVC, SOLDAVEL, VOLANTE SIMPLES, DE 25 MM</t>
  </si>
  <si>
    <t>SAIBRO PARA ARGAMASSA (COLETADO NO COMERCIO)</t>
  </si>
  <si>
    <t>ARGILA OU BARRO PARA ATERRO/REATERRO (RETIRADO NA JAZIDA, SEM TRANSPORTE)</t>
  </si>
  <si>
    <t>ARGILA, ARGILA VERMELHA OU ARGILA ARENOSA (RETIRADA NA JAZIDA, SEM TRANSPORTE)</t>
  </si>
  <si>
    <t>ARGILA OU BARRO PARA ATERRO/REATERRO (COM TRANSPORTE ATE 10 KM)</t>
  </si>
  <si>
    <t>ARGILA EXPANDIDA, GRANULOMETRIA 2215</t>
  </si>
  <si>
    <t>BENTONITA, ARGILA CONSTITUIDA POR  MONTMORILONITA</t>
  </si>
  <si>
    <t>SELADOR ACRILICO OPACO PREMIUM INTERIOR/EXTERIOR</t>
  </si>
  <si>
    <t>ADESIVO ACRILICO DE BASE AQUOSA / COLA DE CONTATO</t>
  </si>
  <si>
    <t>TINTA BORRACHA CLORADA, ACABAMENTO SEMIBRILHO, QUALQUER COR</t>
  </si>
  <si>
    <t>TINTA ACRILICA A BASE DE SOLVENTE, PARA SINALIZACAO HORIZONTAL VIARIA (NBR 11862)</t>
  </si>
  <si>
    <t>TINTA A BASE DE RESINA ACRILICA EMULSIONADA EM AGUA, PARA SINALIZACAO HORIZONTAL VIARIA (NBR 13699:2012)</t>
  </si>
  <si>
    <t>FUNDO PREPARADOR ACRILICO BASE AGUA</t>
  </si>
  <si>
    <t>SELANTE TIPO VEDA CALHA PARA METAL E FIBROCIMENTO</t>
  </si>
  <si>
    <t>COLA PARA TUBOS E MANTAS ELASTOMERICAS, A BASE DE SOLVENTE</t>
  </si>
  <si>
    <t>COLA BRANCA BASE PVA</t>
  </si>
  <si>
    <t>FITA / CINTA AUTOADESIVA ELASTOMERICA PARA VEDACAO, L= 50 MM, E = 3 MM</t>
  </si>
  <si>
    <t>SERVENTE DE OBRAS (HORISTA)</t>
  </si>
  <si>
    <t>AJUDANTE ESPECIALIZADO (HORISTA)</t>
  </si>
  <si>
    <t>AUXILIAR DE ENCANADOR OU BOMBEIRO HIDRAULICO (HORISTA)</t>
  </si>
  <si>
    <t>AJUDANTE DE ELETRICISTA (HORISTA)</t>
  </si>
  <si>
    <t>AJUDANTE DE OPERACAO EM GERAL (HORISTA)</t>
  </si>
  <si>
    <t>AUXILIAR DE MECANICO (HORISTA)</t>
  </si>
  <si>
    <t>AJUDANTE DE SERRALHEIRO (HORISTA)</t>
  </si>
  <si>
    <t>CAVOUQUEIRO OU OPERADOR DE PERFURATRIZ / ROMPEDOR (HORISTA)</t>
  </si>
  <si>
    <t>AJUDANTE DE ARMADOR (HORISTA)</t>
  </si>
  <si>
    <t>CARPINTEIRO AUXILIAR (HORISTA)</t>
  </si>
  <si>
    <t>AUXILIAR DE SERVICOS GERAIS (HORISTA)</t>
  </si>
  <si>
    <t>AUXILIAR DE PEDREIRO (HORISTA)</t>
  </si>
  <si>
    <t>NIVELADOR (HORISTA)</t>
  </si>
  <si>
    <t>VIGIA DIURNO (HORISTA)</t>
  </si>
  <si>
    <t>AJUDANTE DE PINTOR (HORISTA)</t>
  </si>
  <si>
    <t>AJUDANTE DE SERRALHEIRO (MENSALISTA)</t>
  </si>
  <si>
    <t>AJUDANTE DE ARMADOR (MENSALISTA)</t>
  </si>
  <si>
    <t>CARPINTEIRO AUXILIAR (MENSALISTA)</t>
  </si>
  <si>
    <t>AJUDANTE DE ELETRICISTA (MENSALISTA)</t>
  </si>
  <si>
    <t>AUXILIAR DE ENCANADOR OU BOMBEIRO HIDRAULICO (MENSALISTA)</t>
  </si>
  <si>
    <t>AUXILIAR DE MECANICO (MENSALISTA)</t>
  </si>
  <si>
    <t>CAVOUQUEIRO OU OPERADOR DE PERFURATRIZ / ROMPEDOR (MENSALISTA)</t>
  </si>
  <si>
    <t>AJUDANTE DE ESTRUTURAS METALICAS (MENSALISTA)</t>
  </si>
  <si>
    <t>AUXILIAR DE SERVICOS GERAIS (MENSALISTA)</t>
  </si>
  <si>
    <t>AUXILIAR DE PEDREIRO (MENSALISTA)</t>
  </si>
  <si>
    <t>JARDINEIRO (MENSALISTA)</t>
  </si>
  <si>
    <t>AJUDANTE DE PINTOR (MENSALISTA)</t>
  </si>
  <si>
    <t>SERVENTE DE OBRAS (MENSALISTA)</t>
  </si>
  <si>
    <t>AJUDANTE ESPECIALIZADO (MENSALISTA)</t>
  </si>
  <si>
    <t>AJUDANTE DE OPERACAO EM GERAL (MENSALISTA)</t>
  </si>
  <si>
    <t>NIVELADOR (MENSALISTA)</t>
  </si>
  <si>
    <t>VIGIA DIURNO (MENSALISTA)</t>
  </si>
  <si>
    <t>AJUDANTE DE ESTRUTURAS METALICAS (HORISTA)</t>
  </si>
  <si>
    <t>JARDINEIRO (HORISTA)</t>
  </si>
  <si>
    <t>SIFAO EM METAL CROMADO PARA PIA OU LAVATORIO, 1 X 1.1/2"</t>
  </si>
  <si>
    <t>SIFAO EM METAL CROMADO PARA PIA AMERICANA, 1.1/2 X 2"</t>
  </si>
  <si>
    <t>VALVULA EM METAL CROMADO PARA PIA AMERICANA 3.1/2 X 1.1/2"</t>
  </si>
  <si>
    <t>ENGATE / RABICHO FLEXIVEL INOX 1/2" X 30 CM</t>
  </si>
  <si>
    <t>ENGATE / RABICHO FLEXIVEL INOX 1/2" X 40 CM</t>
  </si>
  <si>
    <t>BRACO / CANO PARA CHUVEIRO ELETRICO, EM ALUMINIO, 30 CM X 1/2"</t>
  </si>
  <si>
    <t>VALVULA DE ESCOAMENTO PARA TANQUE, EM METAL CROMADO, 1.1/2 ", SEM LADRAO, COM TAMPAO PLASTICO</t>
  </si>
  <si>
    <t>SIFAO EM METAL CROMADO PARA PIA AMERICANA, 1.1/2 X 1.1/2"</t>
  </si>
  <si>
    <t>SIFAO EM METAL CROMADO PARA TANQUE, 1.1/4 X 1.1/2"</t>
  </si>
  <si>
    <t>VALVULA EM METAL CROMADO PARA LAVATORIO, 1" SEM LADRAO</t>
  </si>
  <si>
    <t>SOLDADOR (HORISTA)</t>
  </si>
  <si>
    <t>MACARIQUEIRO (HORISTA)</t>
  </si>
  <si>
    <t>SOLDADOR ELETRICO (PARA SOLDA A SER TESTADA COM RAIOS "X") (HORISTA)</t>
  </si>
  <si>
    <t>MACARIQUEIRO (MENSALISTA)</t>
  </si>
  <si>
    <t>SOLDADOR (MENSALISTA)</t>
  </si>
  <si>
    <t>SOLDADOR ELETRICO (PARA SOLDA A SER TESTADA COM RAIOS "X") (MENSALISTA)</t>
  </si>
  <si>
    <t>TABUA DE MADEIRA PARA PISO, CUMARU/IPE CHAMPANHE OU EQUIVALENTE DA REGIAO, ENCAIXE MACHO/FEMEA, *10 X 2* CM</t>
  </si>
  <si>
    <t>TABUA DE MADEIRA PARA PISO, IPE (CERNE) OU EQUIVALENTE DA REGIAO, ENCAIXE MACHO/FEMEA, *20 X 2* CM</t>
  </si>
  <si>
    <t>RODAPE DE MADEIRA MACICA CUMARU/IPE CHAMPANHE OU EQUIVALENTE DA REGIAO, *1,5 X 7 CM</t>
  </si>
  <si>
    <t>TACO DE MADEIRA PARA PISO, IPE (CERNE) OU EQUIVALENTE DA REGIAO, 7 X 42 CM, E = 2 CM</t>
  </si>
  <si>
    <t>MADEIRA SERRADA EM PINUS, MISTA OU EQUIVALENTE DA REGIAO - BRUTA</t>
  </si>
  <si>
    <t>CAIBRO 5 X 5 CM EM PINUS, MISTA OU EQUIVALENTE DA REGIAO - BRUTA</t>
  </si>
  <si>
    <t>TABUA *2,5 X 23* CM EM PINUS, MISTA OU EQUIVALENTE DA REGIAO - BRUTA</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</si>
  <si>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</si>
  <si>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</si>
  <si>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RALO FOFO COM REQUADRO, QUADRADO 200 X 200 MM</t>
  </si>
  <si>
    <t>TAMPAO FOFO ARTICULADO P/ REGISTRO, COM BASE / REQUADRO, CLASSE A15 CARGA MAXIMA 1,5 T, *400 X 400* MM (COM INSCRICAO EM RELEVO DO TIPO DE REDE)</t>
  </si>
  <si>
    <t>GRELHA FOFO ARTICULADA, CARGA MAXIMA 1,5 T, *300 X 1000* MM, E= *15* MM</t>
  </si>
  <si>
    <t>TAMPAO FOFO ARTICULADO P/ REGISTRO, COM BASE / REQUADRO, CLASSE A15 CARGA MAX 1,5 T, *200 X 200* MM (COM INSCRICAO EM RELEVO DO TIPO DE REDE)</t>
  </si>
  <si>
    <t>TAMPAO FOFO SIMPLES COM BASE / REQUADRO, CLASSE D400 CARGA MAX. 40 T, REDONDO, TAMPA 900 MM (COM INSCRICAO EM RELEVO DO TIPO DE REDE)</t>
  </si>
  <si>
    <t>TAMPAO FOFO ARTICULADO, COM BASE / REQUADRO, CLASSE B125 CARGA MAX 12,5 T, REDONDO, TAMPA 600 MM (COM INSCRICAO EM RELEVO DO TIPO DE REDE)</t>
  </si>
  <si>
    <t>TAMPAO FOFO SIMPLES COM BASE / REQUADRO, CLASSE A15 CARGA MAX. 1,5 T, 300 X 300 MM (COM INSCRICAO EM RELEVO DO TIPO DE REDE)</t>
  </si>
  <si>
    <t>TAMPAO FOFO SIMPLES COM BASE / REQUADRO, CLASSE B125 CARGA MAX. 12,5 T, REDONDO, TAMPA 500 MM (COM INSCRICAO EM RELEVO DO TIPO DE REDE)</t>
  </si>
  <si>
    <t>RALO FOFO SEMIESFERICO, 75 MM, PARA LAJES/ CALHAS</t>
  </si>
  <si>
    <t>RALO FOFO SEMIESFERICO, 100 MM, PARA LAJES/ CALHAS</t>
  </si>
  <si>
    <t>RALO FOFO SEMIESFERICO, 150 MM, PARA LAJES/ CALHAS</t>
  </si>
  <si>
    <t>RALO FOFO SEMIESFERICO, 200 MM, PARA LAJES/ CALHAS</t>
  </si>
  <si>
    <t>RALO FOFO COM REQUADRO, QUADRADO 150 X 150 MM</t>
  </si>
  <si>
    <t>RALO FOFO COM REQUADRO, QUADRADO 250 X 250 MM</t>
  </si>
  <si>
    <t>RALO FOFO COM REQUADRO, QUADRADO 300 X 300 MM</t>
  </si>
  <si>
    <t>RALO FOFO COM REQUADRO, QUADRADO 400 X 400 MM</t>
  </si>
  <si>
    <t>TAMPAO FOFO SIMPLES COM BASE / REQUADRO, CLASSE A15 CARGA MAX. 1,5 T, 400 X 400 MM (COM INSCRICAO EM RELEVO DO TIPO DE REDE)</t>
  </si>
  <si>
    <t>TAMPAO FOFO ARTICULADO, COM BASE / REQUADRO, CLASSE D400 CARGA MAX 40 T, REDONDO, TAMPA 600 MM (COM INSCRICAO EM RELEVO DO TIPO DE REDE)</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</si>
  <si>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</si>
  <si>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</si>
  <si>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</si>
  <si>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</si>
  <si>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*1,20 A 1,70* MM, MALHA 15 X 15 MM, (C X L) *50 X 10,5* CM</t>
  </si>
  <si>
    <t>TELA DE ACO SOLDADA GALVANIZADA/ZINCADA PARA ALVENARIA, FIO D = *1,24 MM, MALHA 25 X 25 MM</t>
  </si>
  <si>
    <t>TELA DE ARAME GALVANIZADA QUADRANGULAR / LOSANGULAR, FIO 2,77 MM (12 BWG), MALHA 5 X 5 CM, H = 2 M</t>
  </si>
  <si>
    <t>TELA EM METAL PARA ESTUQUE (DEPLOYE)</t>
  </si>
  <si>
    <t>TELA DE ARAME GALVANIZADA QUADRANGULAR / LOSANGULAR, FIO 3,4 MM (10 BWG), MALHA 5 X 5 CM, H = 2 M</t>
  </si>
  <si>
    <t>TELA DE ARAME ONDULADA, FIO *2,77* MM (12 BWG), MALHA 5 X 5 CM, H = 2 M</t>
  </si>
  <si>
    <t>TELA DE ARAME GALVANIZADA QUADRANGULAR / LOSANGULAR, FIO 2,11 MM (14 BWG), MALHA 5 X 5 CM, H = 2 M</t>
  </si>
  <si>
    <t>TELA DE ARAME GALVANIZADA QUADRANGULAR / LOSANGULAR, FIO 2,77 MM (12 BWG), MALHA 8 X 8 CM, H = 2 M</t>
  </si>
  <si>
    <t>TELA DE ARAME GALVANIZADA QUADRANGULAR / LOSANGULAR, FIO 2,11 MM (14 BWG), MALHA 8 X 8 CM, H = 2 M</t>
  </si>
  <si>
    <t>TELA DE ARAME GALVANIZADA QUADRANGULAR / LOSANGULAR, FIO 4,19 MM (8 BWG), MALHA 5 X 5 CM, H = 2 M</t>
  </si>
  <si>
    <t>TELA DE ARAME GALVANIZADA QUADRANGULAR / LOSANGULAR, FIO 2,77 MM (12 BWG), MALHA 10 X 10 CM, H = 2 M</t>
  </si>
  <si>
    <t>TELA DE ARAME GALVANIZADA REVESTIDA EM PVC, QUADRANGULAR / LOSANGULAR, FIO 2,77 MM (12 BWG), BITOLA FINAL = *3,8* MM, MALHA 7,5 X 7,5 CM, H = 2 M</t>
  </si>
  <si>
    <t>TELA DE ARAME GALVANIZADA REVESTIDA EM PVC, QUADRANGULAR / LOSANGULAR, FIO 2,11 MM (14 BWG), BITOLA FINAL = *2,8* MM, MALHA *8 X 8* CM, H = 2 M</t>
  </si>
  <si>
    <t>TELHA CERAMICA TIPO AMERICANA, COMPRIMENTO DE *45* CM, RENDIMENTO DE *12* TELHAS/M2</t>
  </si>
  <si>
    <t>PLACA DE ACRILICO TRANSPARENTE ADESIVADA PARA SINALIZACAO DE PORTAS, BORDA POLIDA, DE *25 X 8*, E = 6 MM (NAO INCLUI ACESSORIOS PARA FIXACAO)</t>
  </si>
  <si>
    <t>DOMOS / CLARABOIA INDIVIDUAL, EM ACRILICO BRANCO/LEITOSO, *95 X 95* CM, INCLUI ACESSORIOS DE FIXACAO, SEM INSTALACAO</t>
  </si>
  <si>
    <t>TELHA DE FIBROCIMENTO ONDULADA E = 6 MM, DE 1,83 X 1,10 M (SEM AMIANTO)</t>
  </si>
  <si>
    <t>TELHA DE FIBROCIMENTO ONDULADA E = 8 MM, DE 2,44 X 1,10 M (SEM AMIANTO)</t>
  </si>
  <si>
    <t>TELHA DE FIBROCIMENTO ONDULADA E = 4 MM, DE 1,22 X 0,50 M (SEM AMIANTO)</t>
  </si>
  <si>
    <t>TELHA DE FIBROCIMENTO ONDULADA E = 8 MM, DE 1,53 X 1,10 M (SEM AMIANTO)</t>
  </si>
  <si>
    <t>TELHA DE FIBROCIMENTO ONDULADA E = 8 MM, DE 1,83 X 1,10 M (SEM AMIANTO)</t>
  </si>
  <si>
    <t>TELHA DE FIBROCIMENTO ONDULADA E = 6 MM, DE 1,53 X 1,10 M (SEM AMIANTO)</t>
  </si>
  <si>
    <t>TELHA DE FIBROCIMENTO ONDULADA E = 6 MM, DE 3,66 X 1,10 M (SEM AMIANTO)</t>
  </si>
  <si>
    <t>TELHA ESTRUTURAL DE FIBROCIMENTO 1 ABA, DE 0,52 X 7,20 M (SEM AMIANTO)</t>
  </si>
  <si>
    <t>TELHA DE FIBROCIMENTO ONDULADA E = 4 MM, DE 2,44 X 0,50 M (SEM AMIANTO)</t>
  </si>
  <si>
    <t>TELHA ESTRUTURAL DE FIBROCIMENTO 2 ABAS, DE 1,00 X 7,40 M (SEM AMIANTO)</t>
  </si>
  <si>
    <t>TELHA ESTRUTURAL DE FIBROCIMENTO 1 ABA, DE 0,52 X 2,50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</si>
  <si>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</si>
  <si>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</si>
  <si>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</si>
  <si>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</si>
  <si>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2 ABAS, DE 1,00 X 3,00 M (SEM AMIANTO)</t>
  </si>
  <si>
    <t>TELHA ESTRUTURAL DE FIBROCIMENTO 2 ABAS, DE 1,00 X 4,60 M (SEM AMIANTO)</t>
  </si>
  <si>
    <t>TELHA ESTRUTURAL DE FIBROCIMENTO 2 ABAS, DE 1,00 X 9,20 M (SEM AMIANTO)</t>
  </si>
  <si>
    <t>TELHA ESTRUTURAL DE FIBROCIMENTO 1 ABA, DE 0,52 X 3,60 M (SEM AMIANTO)</t>
  </si>
  <si>
    <t>PLACA CIMENTICIA LISA E = 10 MM, DE 1,20 X *2,50* M (SEM AMIANTO)</t>
  </si>
  <si>
    <t>PLACA CIMENTICIA LISA E = 6 MM, DE 1,20 X *2,50* M (SEM AMIANTO)</t>
  </si>
  <si>
    <t>RUFO PARA TELHA ESTRUTURAL DE FIBROCIMENTO 1 ABA (SEM AMIANTO)</t>
  </si>
  <si>
    <t>CUMEEIRA NORMAL PARA TELHA ONDULADA DE FIBROCIMENTO, E = 6 MM, ABA 300 MM, COMPRIMENTO 1100 MM (SEM AMIANTO)</t>
  </si>
  <si>
    <t>TELHA DE FIBROCIMENTO ONDULADA E = 8 MM, DE 3,66 X 1,10 M (SEM AMIANTO)</t>
  </si>
  <si>
    <t>TELHA DE FIBROCIMENTO ONDULADA E = 4 MM, DE 2,13 X 0,50 M (SEM AMIANTO)</t>
  </si>
  <si>
    <t>TELHA ESTRUTURAL DE FIBROCIMENTO 1 ABA, DE 0,52 X 2,00 M (SEM AMIANTO)</t>
  </si>
  <si>
    <t>TELHA ESTRUTURAL DE FIBROCIMENTO 2 ABAS, DE 1,00 X 8,20 M (SEM AMIANTO)</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</si>
  <si>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</si>
  <si>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</si>
  <si>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</si>
  <si>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</si>
  <si>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</si>
  <si>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</si>
  <si>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</si>
  <si>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</si>
  <si>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</si>
  <si>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CUMEEIRA ARTICULADA (ABA INFERIOR) PARA TELHA ONDULADA DE FIBROCIMENTO E = 4 MM, ABA *330* MM, COMPRIMENTO 500 MM (SEM AMIANTO)</t>
  </si>
  <si>
    <t>LOCACAO DE TEODOLITO ELETRONICO, PRECISAO ANGULAR DE 5 A 7 SEGUNDOS, INCLUINDO TRIPE</t>
  </si>
  <si>
    <t>LOCACAO DE NIVEL OPTICO, COM PRECISAO DE 0,7 MM, AUMENTO DE 32X</t>
  </si>
  <si>
    <t>BLOCO CERAMICO / TIJOLO VAZADO PARA ALVENARIA DE VEDACAO, 8 FUROS NA HORIZONTAL DE 9 X 19 X 19 CM (L X A X C)</t>
  </si>
  <si>
    <t>TIJOLO CERAMICO MACICO APARENTE 2 FUROS DE *6,5 X 10 X 20* CM (L X A X C)</t>
  </si>
  <si>
    <t>TIJOLO CERAMICO MACICO APARENTE DE *6 X 12 X 24* CM (L X A X C)</t>
  </si>
  <si>
    <t>BLOCO CERAMICO / TIJOLO VAZADO PARA ALVENARIA DE VEDACAO, 6 FUROS NA HORIZONTAL DE 9 X 14 X 19 CM (L X A X C)</t>
  </si>
  <si>
    <t>BLOCO CERAMICO / TIJOLO VAZADO PARA ALVENARIA DE VEDACAO, 8 FUROS NA HORIZONTAL DE 9 X 19 X 29 CM (L X A X C)</t>
  </si>
  <si>
    <t>BLOCO CERAMICO / TIJOLO VAZADO PARA ALVENARIA DE VEDACAO, 4 FUROS NA HORIZONTAL DE 9 X 9 X 19 CM (L X A X C)</t>
  </si>
  <si>
    <t>ELEMENTO VAZADO CERAMICO QUADRADO (TIPO RETO OU REDONDO) DE *7 A 9 X 20 X 20* CM (L X A X C)</t>
  </si>
  <si>
    <t>TIJOLO CERAMICO REFRATARIO DE *6,3 X 11,4 X 22,9* CM (L X A X C)</t>
  </si>
  <si>
    <t>TIJOLO CERAMICO REFRATARIO DE *2,5 X 11,4 X 22,9* CM (L X A X C)</t>
  </si>
  <si>
    <t>TIJOLO CERAMICO LAMINADO DE *5,5 X 11 X 23* CM (L X A X C), COM 21 FUROS</t>
  </si>
  <si>
    <t>BLOCO ESTRUTURAL CERAMICO DE 14 X 19 X 39 CM (L X A X C) E 6,0 MPA</t>
  </si>
  <si>
    <t>BLOCO ESTRUTURAL CERAMICO DE 19 X 19 X 29 CM (L X A X C) E 6,0 MPA</t>
  </si>
  <si>
    <t>BLOCO ESTRUTURAL CERAMICO DE 19 X 19 X 39 CM (L X A X C) E 6,0 MPA</t>
  </si>
  <si>
    <t>CANALETA ESTRUTURAL CERAMICA DE 14 X 19 X 29 CM (L X A X C) E 6,0 MPA</t>
  </si>
  <si>
    <t>CANALETA ESTRUTURAL CERAMICA DE 14 X 19 X 39 CM (L X A X C) E 6,0 MPA</t>
  </si>
  <si>
    <t>ELEMENTO VAZADO CERAMICO DIAGONAL (TIPO FLOR/QUADRADO/XIS) DE *7 X 18 X 25* CM (L X A X C)</t>
  </si>
  <si>
    <t>MEIO BLOCO ESTRUTURAL CERAMICO DE 14 X 19 X 19 CM (L X A X C) E 6,0 MPA</t>
  </si>
  <si>
    <t>MEIO BLOCO ESTRUTURAL CERAMICO DE 14 X 19 X 14 CM (L X A X C) E 6,0 MPA</t>
  </si>
  <si>
    <t>BLOCO CERAMICO / TIJOLO VAZADO PARA ALVENARIA DE VEDACAO, FUROS NA VERTICAL DE 9 X 19 X 39 CM (L X A X C)</t>
  </si>
  <si>
    <t>BLOCO CERAMICO / TIJOLO VAZADO PARA ALVENARIA DE VEDACAO, FUROS NA VERTICAL DE 14 X 19 X 39 CM (L X A X C)</t>
  </si>
  <si>
    <t>BLOCO CERAMICO / TIJOLO VAZADO PARA ALVENARIA DE VEDACAO, FUROS NA VERTICAL DE 19 X 19 X 39 CM (L X A X C)</t>
  </si>
  <si>
    <t>CANALETA ESTRUTURAL CERAMICA DE 14 X 19 X 19 CM (L X A X C) E 6,0 MPA</t>
  </si>
  <si>
    <t>BLOCO ESTRUTURAL CERAMICO DE 14 X 19 X 34 CM (L X A X C) E 6,0 MPA</t>
  </si>
  <si>
    <t>BLOCO CERAMICO / TIJOLO VAZADO PARA ALVENARIA DE VEDACAO, FUROS NA HORIZONTAL DE 11,5 X 19 X 19 CM (L X A X C)</t>
  </si>
  <si>
    <t>BLOCO CERAMICO / TIJOLO VAZADO PARA ALVENARIA DE VEDACAO, 6 FUROS NA HORIZONTAL, 9 X 19 X 39 CM (L X A X C)</t>
  </si>
  <si>
    <t>BLOCO CERAMICO / TIJOLO VAZADO PARA ALVENARIA DE VEDACAO, 6 FUROS NA HORIZONTAL, 9 X 14 X 24 CM (L X A X C)</t>
  </si>
  <si>
    <t>BLOCO CERAMICO / TIJOLO VAZADO PARA ALVENARIA DE VEDACAO, 9 FUROS NA HORIZONTAL, 11,5 X 14 X 24 CM (L X A X C)</t>
  </si>
  <si>
    <t>BLOCO CERAMICO / TIJOLO VAZADO PARA ALVENARIA DE VEDACAO, 6 FUROS NA HORIZONTAL, 11,5 X 19 X 29 CM (L X A X C)</t>
  </si>
  <si>
    <t>BLOCO CERAMICO / TIJOLO VAZADO PARA ALVENARIA DE VEDACAO, 6 FUROS NA HORIZONTAL, 11,5 X 19 X 39 CM (L X A X C)</t>
  </si>
  <si>
    <t>BLOCO CERAMICO / TIJOLO VAZADO PARA ALVENARIA DE VEDACAO, 9 FUROS NA HORIZONTAL, 14 X 19 X 29 CM (L X A X C)</t>
  </si>
  <si>
    <t>BLOCO CERAMICO / TIJOLO VAZADO PARA ALVENARIA DE VEDACAO, 9 FUROS NA HORIZONTAL, 14 X 19 X 39 CM (L X A X C)</t>
  </si>
  <si>
    <t>BLOCO CERAMICO / TIJOLO VAZADO PARA ALVENARIA DE VEDACAO, 9 FUROS NA HORIZONTAL, 19 X 19 X 29 CM (L X A X C)</t>
  </si>
  <si>
    <t>BLOCO CERAMICO / TIJOLO VAZADO PARA ALVENARIA DE VEDACAO, 9 FUROS NA HORIZONTAL, 19 X 19 X 39 CM (L X A X C)</t>
  </si>
  <si>
    <t>BLOCO CERAMICO / TIJOLO VAZADO PARA ALVENARIA DE VEDACAO, FUROS NA VERTICAL, 11,5 X 19 X 29 CM (L X A X C)</t>
  </si>
  <si>
    <t>BLOCO CERAMICO / TIJOLO VAZADO PARA ALVENARIA DE VEDACAO, FUROS NA VERTICAL, 11,5 X 19 X 39 CM (L X A X C)</t>
  </si>
  <si>
    <t>BLOCO CERAMICO / TIJOLO VAZADO PARA ALVENARIA DE VEDACAO, FUROS NA VERTICAL, 14 X 19 X 29 CM (L X A X C)</t>
  </si>
  <si>
    <t>TINTA ESMALTE SINTETICO PREMIUM BRILHANTE</t>
  </si>
  <si>
    <t>TINTA ESMALTE SINTETICO PREMIUM FOSCO</t>
  </si>
  <si>
    <t>TINTA ESMALTE SINTETICO PREMIUM DE DUPLA ACAO GRAFITE FOSCO PARA SUPERFICIES METALICAS FERROSAS</t>
  </si>
  <si>
    <t>TINTA EPOXI BASE AGUA PREMIUM, BRANCA</t>
  </si>
  <si>
    <t>TINTA ESMALTE SINTETICO PREMIUM DE EFEITO PROTETOR DE SUPERFICIE METALICA ALUMINIO</t>
  </si>
  <si>
    <t>TINTA ESMALTE SINTETICO PREMIUM ACETINADO</t>
  </si>
  <si>
    <t>TINTA ESMALTE SINTETICO STANDARD ACETINADO</t>
  </si>
  <si>
    <t>TINTA ESMALTE SINTETICO STANDARD BRILHANTE</t>
  </si>
  <si>
    <t>TINTA ESMALTE SINTETICO STANDARD FOSCO</t>
  </si>
  <si>
    <t>TINTA ESMALTE BASE AGUA PREMIUM ACETINADO</t>
  </si>
  <si>
    <t>TINTA ESMALTE BASE AGUA PREMIUM BRILHANTE</t>
  </si>
  <si>
    <t>TINTA A OLEO BRILHANTE, PARA MADEIRAS E METAIS</t>
  </si>
  <si>
    <t>TINTA LATEX ACRILICA PREMIUM, COR BRANCO FOSCO</t>
  </si>
  <si>
    <t>TINTA ACRILICA PREMIUM PARA PISO</t>
  </si>
  <si>
    <t>TINTA/RESINA ACRILICA PREMIUM PARA CERAMICA, PEDRAS E OUTROS</t>
  </si>
  <si>
    <t>RESINA ACRILICA PREMIUM BASE AGUA - COR BRANCA</t>
  </si>
  <si>
    <t>MASSA PREMIUM PARA TEXTURA RUSTICA DE BASE ACRILICA, COR BRANCA, USO INTERNO E EXTERNO</t>
  </si>
  <si>
    <t>TINTA LATEX ACRILICA STANDARD, COR BRANCA</t>
  </si>
  <si>
    <t>TINTA LATEX ACRILICA ECONOMICA, COR BRANCA</t>
  </si>
  <si>
    <t>MASSA PREMIUM PARA TEXTURA LISA DE BASE ACRILICA, USO INTERNO E EXTERNO</t>
  </si>
  <si>
    <t>TINTA LATEX ACRILICA SUPER PREMIUM, COR BRANCO FOSCO</t>
  </si>
  <si>
    <t>TOMADA 2P+T 10A, 250V, CONJUNTO MONTADO PARA EMBUTIR 4" X 2" (PLACA + SUPORTE + MODULO)</t>
  </si>
  <si>
    <t>TOMADA INDUSTRIAL DE EMBUTIR 3P+T 30 A, 440 V, COM TRAVA, SEM PLACA</t>
  </si>
  <si>
    <t>TOMADA INDUSTRIAL DE EMBUTIR 3P+T 30 A, 440 V, COM TRAVA, COM PLACA</t>
  </si>
  <si>
    <t>CAMPAINHA ALTA POTENCIA 110V / 220V, DIAMETRO 150 MM</t>
  </si>
  <si>
    <t>KIT DE PROTECAO ARSTOP PARA AR CONDICIONADO, TOMADA PADRAO 2P+T 20 A, COM DISJUNTOR UNIPOLAR DIN 20A</t>
  </si>
  <si>
    <t>INTERRUPTOR SIMPLES 10A, 250V, CONJUNTO MONTADO PARA SOBREPOR 4" X 2" (CAIXA + MODULO)</t>
  </si>
  <si>
    <t>INTERRUPTOR SIMPLES 10A, 250V, CONJUNTO MONTADO PARA SOBREPOR 4" X 2" (CAIXA + 2 MODULOS)</t>
  </si>
  <si>
    <t>TOMADA 2P+T 10A, 250V, CONJUNTO MONTADO PARA SOBREPOR 4" X 2" (CAIXA + MODULO)</t>
  </si>
  <si>
    <t>INTERRUPTOR SIMPLES 10A, 250V, CONJUNTO MONTADO PARA EMBUTIR 4" X 2" (PLACA + SUPORTE + MODULO)</t>
  </si>
  <si>
    <t>INTERRUPTOR PARALELO 10A, 250V, CONJUNTO MONTADO PARA EMBUTIR 4" X 2" (PLACA + SUPORTE + MODULO)</t>
  </si>
  <si>
    <t>INTERRUPTOR BIPOLAR 10A, 250V, CONJUNTO MONTADO PARA EMBUTIR 4" X 2" (PLACA + SUPORTE + MODULO)</t>
  </si>
  <si>
    <t>INTERRUPTOR INTERMEDIARIO 10A, 250V, CONJUNTO MONTADO PARA EMBUTIR 4" X 2" (PLACA + SUPORTE + MODULO)</t>
  </si>
  <si>
    <t>PULSADOR CAMPAINHA 10A, 250V, CONJUNTO MONTADO PARA EMBUTIR 4" X 2" (PLACA + SUPORTE + MODULO)</t>
  </si>
  <si>
    <t>PULSADOR MINUTERIA 10A, 250V, CONJUNTO MONTADO PARA EMBUTIR 4" X 2" (PLACA + SUPORTE + MODULO)</t>
  </si>
  <si>
    <t>INTERRUPTORES SIMPLES (2 MODULOS) 10A, 250V, CONJUNTO MONTADO PARA EMBUTIR 4" X 2" (PLACA + SUPORTE + MODULOS)</t>
  </si>
  <si>
    <t>INTERRUPTOR SIMPLES + INTERRUPTOR PARALELO 10A, 250V, CONJUNTO MONTADO PARA EMBUTIR 4" X 2" (PLACA + SUPORTE + MODULOS)</t>
  </si>
  <si>
    <t>INTERRUPTORES PARALELOS (2 MODULOS) 10A, 250V, CONJUNTO MONTADO PARA EMBUTIR 4" X 2" (PLACA + SUPORTE + MODULOS)</t>
  </si>
  <si>
    <t>INTERRUPTORES SIMPLES (3 MODULOS) 10A, 250V, CONJUNTO MONTADO PARA EMBUTIR 4" X 2" (PLACA + SUPORTE + MODULOS)</t>
  </si>
  <si>
    <t>INTERRUPTORES SIMPLES (2 MODULOS) + 1 INTERRUPTOR PARALELO 10A, 250V, CONJUNTO MONTADO PARA EMBUTIR 4" X 2" (PLACA + SUPORTE + MODULOS)</t>
  </si>
  <si>
    <t>INTERRUPTOR SIMPLES + 2 INTERRUPTORES PARALELOS 10A, 250V, CONJUNTO MONTADO PARA EMBUTIR 4" X 2" (PLACA + SUPORTE + MODULOS)</t>
  </si>
  <si>
    <t>INTERRUPTORES PARALELOS (3 MODULOS) 10A, 250V, CONJUNTO MONTADO PARA EMBUTIR 4" X 2" (PLACA + SUPORTE + MODULO)</t>
  </si>
  <si>
    <t>TOMADA 2P+T 20A 250V, CONJUNTO MONTADO PARA EMBUTIR 4" X 2" (PLACA + SUPORTE + MODULO)</t>
  </si>
  <si>
    <t>TOMADAS (2 MODULOS) 2P+T 10A, 250V, CONJUNTO MONTADO PARA EMBUTIR 4" X 2" (PLACA + SUPORTE + MODULOS)</t>
  </si>
  <si>
    <t>INTERRUPTOR SIMPLES + TOMADA 2P+T 10A, 250V, CONJUNTO MONTADO PARA EMBUTIR 4" X 2" (PLACA + SUPORTE + MODULOS)</t>
  </si>
  <si>
    <t>INTERRUPTOR PARALELO + TOMADA 2P+T 10A, 250V, CONJUNTO MONTADO PARA EMBUTIR 4" X 2" (PLACA + SUPORTE + MODULOS)</t>
  </si>
  <si>
    <t>INTERRUPTORES SIMPLES (2 MODULOS) + TOMADA 2P+T 10A, 250V, CONJUNTO MONTADO PARA EMBUTIR 4" X 2" (PLACA + SUPORTE + MODULOS)</t>
  </si>
  <si>
    <t>INTERRUPTOR SIMPLES + INTERRUPTOR PARALELO + TOMADA 2P+T 10A, 250V, CONJUNTO MONTADO PARA EMBUTIR 4" X 2" (PLACA + SUPORTE + MODULOS)</t>
  </si>
  <si>
    <t>INTERRUPTORES PARALELOS (2 MODULOS) + TOMADA 2P+T 10A, 250V, CONJUNTO MONTADO PARA EMBUTIR 4" X 2" (PLACA + SUPORTE + MODULOS)</t>
  </si>
  <si>
    <t>TOMADA PARA ANTENA DE TV, CABO COAXIAL DE 9 MM, CONJUNTO MONTADO PARA EMBUTIR 4" X 2" (PLACA + SUPORTE + MODULO)</t>
  </si>
  <si>
    <t>CAMPAINHA CIGARRA 127 V / 220 V, CONJUNTO MONTADO PARA EMBUTIR 4" X 2" (PLACA + SUPORTE + MODULO)</t>
  </si>
  <si>
    <t>VARIADOR DE LUMINOSIDADE ROTATIVO (DIMMER) 127V, 300W, CONJUNTO MONTADO PARA EMBUTIR 4" X 2" (PLACA + SUPORTE + MODULO)</t>
  </si>
  <si>
    <t>VARIADOR DE LUMINOSIDADE ROTATIVO (DIMMER) 220V, 600W, CONJUNTO MONTADO PARA EMBUTIR 4" X 2" (PLACA + SUPORTE + MODULO)</t>
  </si>
  <si>
    <t>VARIADOR DE VELOCIDADE PARA VENTILADOR 127V, 150W + 2 INTERRUPTORES PARALELOS, PARA REVERSAO E LAMPADA, CONJUNTO MONTADO PARA EMBUTIR 4" X 2" (PLACA + SUPORTE + MODULOS)</t>
  </si>
  <si>
    <t>VARIADOR DE VELOCIDADE PARA VENTILADOR 220V, 250W + 2 INTERRUPTORES PARALELOS, PARA REVERSAO E LAMPADA, CONJUNTO MONTADO PARA EMBUTIR 4" X 2" (PLACA + SUPORTE + MODULOS)</t>
  </si>
  <si>
    <t>ESPELHO / PLACA CEGA 4" X 2", PARA INSTALACAO DE TOMADAS E INTERRUPTORES</t>
  </si>
  <si>
    <t>ESPELHO / PLACA DE 1 POSTO 4" X 2", PARA INSTALACAO DE TOMADAS E INTERRUPTORES</t>
  </si>
  <si>
    <t>ESPELHO / PLACA DE 2 POSTOS 4" X 2", PARA INSTALACAO DE TOMADAS E INTERRUPTORES</t>
  </si>
  <si>
    <t>ESPELHO / PLACA CEGA 4" X 4", PARA INSTALACAO DE TOMADAS E INTERRUPTORES</t>
  </si>
  <si>
    <t>ESPELHO / PLACA DE 2 POSTOS 4" X 4", PARA INSTALACAO DE TOMADAS E INTERRUPTORES</t>
  </si>
  <si>
    <t>ESPELHO / PLACA DE 4 POSTOS 4" X 4", PARA INSTALACAO DE TOMADAS E INTERRUPTORES</t>
  </si>
  <si>
    <t>TOMADA RJ11, 2 FIOS (APENAS MODULO)</t>
  </si>
  <si>
    <t>TOMADA RJ45, 8 FIOS, CAT 5E (APENAS MODULO)</t>
  </si>
  <si>
    <t>TOMADA PARA ANTENA DE TV, CABO COAXIAL DE 9 MM (APENAS MODULO)</t>
  </si>
  <si>
    <t>VARIADOR DE LUMINOSIDADE ROTATIVO (DIMMER) 127 V, 300 W (APENAS MODULO)</t>
  </si>
  <si>
    <t>VARIADOR DE VELOCIDADE PARA VENTILADOR 127 V, 150 W (APENAS MODULO)</t>
  </si>
  <si>
    <t>VARIADOR DE VELOCIDADE PARA VENTILADOR 220 V, 250 W (APENAS MODULO)</t>
  </si>
  <si>
    <t>AUTOMATICO DE BOIA SUPERIOR / INFERIOR, *15* A / 250 V</t>
  </si>
  <si>
    <t>MEDIDOR DE NIVEL ESTATICO E DINAMICO PARA POCO, COMPRIMENTO DE 200 M</t>
  </si>
  <si>
    <t>TOPOGRAFO (HORISTA)</t>
  </si>
  <si>
    <t>AUXILIAR DE TOPOGRAFO (HORISTA)</t>
  </si>
  <si>
    <t>DESENHISTA PROJETISTA (HORISTA)</t>
  </si>
  <si>
    <t>DESENHISTA PROJETISTA (MENSALISTA)</t>
  </si>
  <si>
    <t>TOPOGRAFO (MENSALISTA)</t>
  </si>
  <si>
    <t>TECNICO DE EDIFICACOES (HORISTA)</t>
  </si>
  <si>
    <t>TECNICO DE EDIFICACOES (MENSALISTA)</t>
  </si>
  <si>
    <t>AUXILIAR DE TOPOGRAFO (MENSALISTA)</t>
  </si>
  <si>
    <t>TRANSFORMADOR TRIFASICO DE DISTRIBUICAO, POTENCIA DE 1500 KVA, TENSAO NOMINAL DE 15 KV, TENSAO SECUNDARIA DE 220/127V, EM OLEO ISOLANTE TIPO MINERAL</t>
  </si>
  <si>
    <t>TRANSFORMADOR TRIFASICO DE DISTRIBUICAO, POTENCIA DE 15 KVA, TENSAO NOMINAL DE 15 KV, TENSAO SECUNDARIA DE 220/127V, EM OLEO ISOLANTE TIPO MINERAL</t>
  </si>
  <si>
    <t>TRATOR DE ESTEIRAS, POTENCIA BRUTA DE 347 HP, PESO OPERACIONAL DE 38,5 T, COM ESCARIFICADOR E LAMINA COM CAPACIDADE DE 4,70M3</t>
  </si>
  <si>
    <t>TRATOR DE ESTEIRAS, POTENCIA NO VOLANTE DE 200 HP, PESO OPERACIONAL DE 20,1 T, COM RODA MOTRIZ ELEVADA E LAMINA COM CAPACIDADE DE 3,89 M3</t>
  </si>
  <si>
    <t>TRATOR DE ESTEIRAS, POTENCIA BRUTA DE 133 HP, PESO OPERACIONAL DE 14 T, COM LAMINA COM CAPACIDADE DE 3,00 M3</t>
  </si>
  <si>
    <t>TRATOR DE PNEUS COM POTENCIA DE 50 CV, TRACAO 4 X 2, PESO COM LASTRO DE 2714 KG</t>
  </si>
  <si>
    <t>TRATOR DE PNEUS COM POTENCIA DE 105 CV, TRACAO 4 X 4, PESO COM LASTRO DE 5775 KG</t>
  </si>
  <si>
    <t>MICRO-TRATOR CORTADOR DE GRAMA COM LARGURA DO CORTE DE 107 CM, COM 2 LAMINAS E DESCARTE LATERAL</t>
  </si>
  <si>
    <t>TRATOR DE PNEUS COM POTENCIA DE 85 CV, TURBO, PESO COM LASTRO DE 4900 KG</t>
  </si>
  <si>
    <t>TRATOR DE PNEUS COM POTENCIA DE 95 CV, TRACAO 4 X 4, PESO MAXIMO DE 5225 KG</t>
  </si>
  <si>
    <t>TRATOR DE PNEUS COM POTENCIA DE 15 CV, PESO COM LASTRO DE 1160 KG</t>
  </si>
  <si>
    <t>DUMPER COM CAPACIDADE DE CARGA DE 1700 KG, PARTIDA ELETRICA, MOTOR DIESEL COM POTENCIA DE 16 CV</t>
  </si>
  <si>
    <t>TUBO DE CONCRETO ARMADO PARA AGUAS PLUVIAIS, CLASSE PA-2, COM ENCAIXE PONTA E BOLSA, DIAMETRO NOMINAL DE 700 MM</t>
  </si>
  <si>
    <t>TUBO DE CONCRETO ARMADO PARA AGUAS PLUVIAIS, CLASSE PA-2, COM ENCAIXE PONTA E BOLSA, DIAMETRO NOMINAL DE 2000 MM</t>
  </si>
  <si>
    <t>TUBO DE CONCRETO ARMADO PARA ESGOTO SANITARIO, CLASSE EA-3, COM ENCAIXE PONTA E BOLSA, COM JUNTA ELASTICA, DIAMETRO NOMINAL DE 700 MM</t>
  </si>
  <si>
    <t>TUBO DE CONCRETO ARMADO PARA ESGOTO SANITARIO, CLASSE EA-3,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</si>
  <si>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</si>
  <si>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600 MM</t>
  </si>
  <si>
    <t>TUBO DE CONCRETO ARMADO PARA AGUAS PLUVIAIS, CLASSE PA-2, COM ENCAIXE PONTA E BOLSA, DIAMETRO NOMINAL DE 500 MM</t>
  </si>
  <si>
    <t>TUBO DE CONCRETO ARMADO PARA ESGOTO SANITARIO, CLASSE EA-3, COM ENCAIXE PONTA E BOLSA, COM JUNTA ELASTICA, DIAMETRO NOMINAL DE 400 MM</t>
  </si>
  <si>
    <t>TUBO DE CONCRETO ARMADO PARA AGUAS PLUVIAIS, CLASSE PA-1,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</si>
  <si>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</si>
  <si>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</si>
  <si>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600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</si>
  <si>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</si>
  <si>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</si>
  <si>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PA-2, COM ENCAIXE PONTA E BOLSA, DIAMETRO NOMINAL DE 1000 MM</t>
  </si>
  <si>
    <t>TUBO DE CONCRETO ARMADO PARA AGUAS PLUVIAIS, CLASSE PA-2, COM ENCAIXE PONTA E BOLSA, DIAMETRO NOMINAL DE 1200 MM</t>
  </si>
  <si>
    <t>TUBO DE CONCRETO ARMADO PARA AGUAS PLUVIAIS, CLASSE PA-2, COM ENCAIXE PONTA E BOLSA, DIAMETRO NOMINAL DE 1500 MM</t>
  </si>
  <si>
    <t>TUBO DE CONCRETO ARMADO PARA ESGOTO SANITARIO, CLASSE EA-3, COM ENCAIXE PONTA E BOLSA, COM JUNTA ELASTICA, DIAMETRO NOMINAL DE 800 MM</t>
  </si>
  <si>
    <t>TUBO DE CONCRETO ARMADO PARA ESGOTO SANITARIO, CLASSE EA-3, COM ENCAIXE PONTA E BOLSA, COM JUNTA ELASTICA, DIAMETRO NOMINAL DE 500 MM</t>
  </si>
  <si>
    <t>CAIXA DE GORDURA CILINDRICA EM CONCRETO SIMPLES, PRE-MOLDADA, COM DIAMETRO DE 40 CM E ALTURA DE 45 CM, COM TAMPA</t>
  </si>
  <si>
    <t>CAIXA PARA HIDROMETRO CONCRETO PRE MOLDADO, *0,24 M X 0,45 M X 0,30* M (L X C X A)</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</si>
  <si>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</si>
  <si>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</si>
  <si>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</si>
  <si>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TUBO DE CONCRETO ARMADO PARA AGUAS PLUVIAIS, CLASSE PA-2, COM ENCAIXE PONTA E BOLSA, DIAMETRO NOMINAL DE 1100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</si>
  <si>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</si>
  <si>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</si>
  <si>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</si>
  <si>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</si>
  <si>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</si>
  <si>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</si>
  <si>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</si>
  <si>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</si>
  <si>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</si>
  <si>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</si>
  <si>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AGUAS PLUVIAIS, CLASSE PA-1, COM ENCAIXE PONTA E BOLSA, DIAMETRO NOMINAL DE 1100 MM</t>
  </si>
  <si>
    <t>CAIXA DE ATERRAMENTO EM CONCRETO PRE-MOLDADO, DIAMETRO DE 0,30 M E ALTURA DE 0,35 M, SEM FUNDO E COM TAMPA</t>
  </si>
  <si>
    <t>ANEL DE CONCRETO ARMADO COM FUNDO, PARA FOSSA E POCO 2,00 X *0,50* M</t>
  </si>
  <si>
    <t>ANEL DE CONCRETO ARMADO COM FUNDO, PARA FOSSA E POCO 2,50 X *0,50* 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</si>
  <si>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</si>
  <si>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</si>
  <si>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</si>
  <si>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</si>
  <si>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</si>
  <si>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</si>
  <si>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</si>
  <si>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</si>
  <si>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</si>
  <si>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</si>
  <si>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</si>
  <si>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</si>
  <si>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CAIXA DE CONCRETO ARMADO PRE-MOLDADO, COM FUNDO E TAMPA, DIMENSOES DE 0,30 X 0,30 X 0,30 M</t>
  </si>
  <si>
    <t>CAIXA DE CONCRETO ARMADO PRE-MOLDADO, COM FUNDO E TAMPA, DIMENSOES DE 0,40 X 0,40 X 0,40 M</t>
  </si>
  <si>
    <t>ANEL DE CONCRETO ARMADO, COM FUROS/DRENO PARA SUMIDOURO, D = 0,80 M, H = 0,50 M</t>
  </si>
  <si>
    <t>ANEL DE CONCRETO ARMADO, COM FUROS/DRENO PARA SUMIDOURO, D = 1,00 M, H = 0,50M</t>
  </si>
  <si>
    <t>ANEL DE CONCRETO ARMADO, COM FUROS/DRENO PARA SUMIDOURO, D = 1,50 M, H = 0,50 M</t>
  </si>
  <si>
    <t>ANEL EM CONCRETO ARMADO, LISO, PARA FOSSAS SEPTICAS E SUMIDOUROS, COM FUNDO, DIAMETRO INTERNO DE 1,20 M E ALTURA DE 0,50 M</t>
  </si>
  <si>
    <t>ANEL EM CONCRETO ARMADO, PERFURADO, PARA FOSSAS SEPTICAS E SUMIDOUROS, SEM FUNDO, DIAMETRO INTERNO DE 1,20 M E ALTURA DE 0,50 M</t>
  </si>
  <si>
    <t>ANEL EM CONCRETO ARMADO, LISO, PARA FOSSAS SEPTICAS E SUMIDOUROS, COM FUNDO, DIAMETRO INTERNO DE 3,00 M E ALTURA DE 0,50 M</t>
  </si>
  <si>
    <t>TAMPA DE CONCRETO ARMADO PARA FOSSA SEPTICA, DIAMETRO NOMINAL DE 3,00 M E ESPESSURA MINIMA DE 100 MM</t>
  </si>
  <si>
    <t>TAMPA DE CONCRETO ARMADO PARA POCO DE INSPECAO, COM FURO E TAMPINHA, DIAMETRO NOMINAL DE 3,00 M E ESPESSURA MINIMA DE 100 MM</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</si>
  <si>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</si>
  <si>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</si>
  <si>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</si>
  <si>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</si>
  <si>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</si>
  <si>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ANEL EM CONCRETO ARMADO, LISO, PARA, POCOS DE VISITA, POCOS DE INSPECAO, FOSSAS SEPTICAS E SUMIDOUROS, COM FUNDO, DIAMETRO INTERNO DE 1,50 M E ALTURA DE 1,00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</si>
  <si>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</si>
  <si>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</si>
  <si>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</si>
  <si>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TUBO DE CONCRETO SIMPLES PARA AGUAS PLUVIAIS, CLASSE PS1, COM ENCAIXE PONTA E BOLSA, DIAMETRO NOMINAL DE 200 MM</t>
  </si>
  <si>
    <t>TUBO DE CONCRETO SIMPLES PARA AGUAS PLUVIAIS, CLASSE PS2, COM ENCAIXE PONTA E BOLSA, DIAMETRO NOMINAL DE 200 MM</t>
  </si>
  <si>
    <t>TUBO DE CONCRETO SIMPLES PARA AGUAS PLUVIAIS, CLASSE PS2, COM ENCAIXE PONTA E BOLSA, DIAMETRO NOMINAL DE 400 MM</t>
  </si>
  <si>
    <t>TUBO DE CONCRETO SIMPLES PARA AGUAS PLUVIAIS, CLASSE PS2, COM ENCAIXE PONTA E BOLSA, DIAMETRO NOMINAL DE 300 MM</t>
  </si>
  <si>
    <t>TUBO DE CONCRETO SIMPLES PARA AGUAS PLUVIAIS, CLASSE PS1, COM ENCAIXE PONTA E BOLSA, DIAMETRO NOMINAL DE 600 MM</t>
  </si>
  <si>
    <t>TUBO DE CONCRETO SIMPLES PARA AGUAS PLUVIAIS, CLASSE PS2, COM ENCAIXE PONTA E BOLSA, DIAMETRO NOMINAL DE 500 MM</t>
  </si>
  <si>
    <t>TUBO DE CONCRETO SIMPLES PARA AGUAS PLUVIAIS, CLASSE PS2, COM ENCAIXE PONTA E BOLSA, DIAMETRO NOMINAL DE 600 MM</t>
  </si>
  <si>
    <t>TUBO DE CONCRETO SIMPLES POROSO PARA DRENAGEM (DRENO POROSO), COM ENCAIXE MACHO E FEMEA, DIAMETRO NOMINAL DE 300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</si>
  <si>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</si>
  <si>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</si>
  <si>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</si>
  <si>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</si>
  <si>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</si>
  <si>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</si>
  <si>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</si>
  <si>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</si>
  <si>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BLOCO DE POLIETILENO ALTA DENSIDADE, *27* X *30* X *100* CM, ACOMPANHADOS PLACAS TERMINAIS E LONGARINAS, PARA FUNDO DE FILTRO</t>
  </si>
  <si>
    <t>LUVA, PEAD PE 100, DE 125 MM, PARA ELETROFUSAO</t>
  </si>
  <si>
    <t>COTOVELO 90 GRAUS, PEAD PE 100, DE 125 MM, PARA ELETROFUSAO</t>
  </si>
  <si>
    <t>COTOVELO 45 GRAUS, PEAD PE 100, DE 40 MM, PARA ELETROFUSAO</t>
  </si>
  <si>
    <t>COTOVELO 45 GRAUS, PEAD PE 100, DE 125 MM, PARA ELETROFUSAO</t>
  </si>
  <si>
    <t>TE DE SERVICO, PEAD PE 100, DE 125 X 20 MM, PARA ELETROFUSAO</t>
  </si>
  <si>
    <t>TE DE SERVICO, PEAD PE 100, DE 125 X 32 MM, PARA ELETROFUSAO</t>
  </si>
  <si>
    <t>TE DE SERVICO, PEAD PE 100, DE 125 X 63 MM, PARA ELETROFUSAO</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</si>
  <si>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</si>
  <si>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</si>
  <si>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</si>
  <si>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</si>
  <si>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</si>
  <si>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</si>
  <si>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</si>
  <si>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1,50 MM ( NBR 15352)</t>
  </si>
  <si>
    <t>MANTA TERMOPLASTICA, PEAD, GEOMEMBRANA TEXTURIZADA EM AMBAS AS FACES, E = 0,50 MM ( NBR 15352)</t>
  </si>
  <si>
    <t>MANTA TERMOPLASTICA, PEAD, GEOMEMBRANA TEXTURIZADA EM AMBAS AS FACES, E = 0,75 MM ( NBR 15352)</t>
  </si>
  <si>
    <t>MANTA TERMOPLASTICA, PEAD, GEOMEMBRANA TEXTURIZADA EM AMBAS AS FACES, E = 0,80 MM ( NBR 15352)</t>
  </si>
  <si>
    <t>MANTA TERMOPLASTICA, PEAD, GEOMEMBRANA TEXTURIZADA EM AMBAS AS FACES, E = 1,00 MM ( NBR 15352)</t>
  </si>
  <si>
    <t>MANTA TERMOPLASTICA, PEAD, GEOMEMBRANA TEXTURIZADA EM AMBAS AS FACES, E = 2,00 MM ( NBR 15352)</t>
  </si>
  <si>
    <t>MANTA TERMOPLASTICA, PEAD, GEOMEMBRANA TEXTURIZADA EM AMBAS AS FACES, E = 2,50 MM ( NBR 15352)</t>
  </si>
  <si>
    <t>TUBO DE POLIETILENO DE ALTA DENSIDADE, PEAD, PE-80, DE= 50 MM X 4,6 MM PAREDE, (SDR 11 - PN 12,5) PARA REDE DE AGUA OU ESGOTO ( NBR 15561)</t>
  </si>
  <si>
    <t>TUBO DE POLIETILENO DE ALTA DENSIDADE, PEAD, PE-80, DE= 75 MM X 6,9 MM PAREDE, (SRD 11 - PN 12,5) PARA REDE DE AGUA OU ESGOTO (NBR 15561)</t>
  </si>
  <si>
    <t>TUBO DE POLIETILENO DE ALTA DENSIDADE, PEAD, PE-80, DE= 730 MM X 34,1 MM PAREDE, (SDR 21 - PN 06) PARA REDE DE AGUA OU ESGOTO (NBR 15561)</t>
  </si>
  <si>
    <t>CAP PVC, SOLDAVEL, DN 100 MM, SERIE NORMAL, PARA ESGOTO PREDIAL</t>
  </si>
  <si>
    <t>CURVA LONGA PVC, PB, JE, 45 GRAUS, DN 150 MM, PARA REDE COLETORA ESGOTO</t>
  </si>
  <si>
    <t>CURVA LONGA PVC, PB, JE, 45 GRAUS, DN 100 MM, PARA REDE COLETORA ESGOTO</t>
  </si>
  <si>
    <t>CURVA LONGA PVC, PB, JE, 90 GRAUS, DN 100 MM, PARA REDE COLETORA ESGOTO</t>
  </si>
  <si>
    <t>CURVA LONGA PVC, PB, JE, 90 GRAUS, DN 150 MM, PARA REDE COLETORA ESGOTO</t>
  </si>
  <si>
    <t>CURVA PVC CURTA 90 GRAUS, DN 50 MM, PARA ESGOTO PREDIAL</t>
  </si>
  <si>
    <t>CURVA PVC CURTA 90 GRAUS, DN 40 MM, PARA ESGOTO PREDIAL</t>
  </si>
  <si>
    <t>CURVA PVC CURTA 90 GRAUS, DN 75 MM, PARA ESGOTO PREDIAL</t>
  </si>
  <si>
    <t>CURVA PVC CURTA 90 GRAUS, DN 100 MM, PARA ESGOTO PREDIAL</t>
  </si>
  <si>
    <t>CURVA PVC LONGA 90 GRAUS, DN 40 MM, PARA ESGOTO PREDIAL</t>
  </si>
  <si>
    <t>CURVA PVC LONGA 90 GRAUS, DN 50 MM, PARA ESGOTO PREDIAL</t>
  </si>
  <si>
    <t>CURVA PVC LONGA 90 GRAUS, DN 75 MM, PARA ESGOTO PREDIAL</t>
  </si>
  <si>
    <t>CURVA PVC LONGA 90 GRAUS, DN 100 MM, PARA ESGOTO PREDIAL</t>
  </si>
  <si>
    <t>JOELHO PVC, SOLDAVEL, PB, 90 GRAUS, DN 75 MM, PARA ESGOTO PREDIAL</t>
  </si>
  <si>
    <t>JOELHO PVC, SOLDAVEL, BB, 45 GRAUS, DN 40 MM, PARA ESGOTO PREDIAL</t>
  </si>
  <si>
    <t>JOELHO PVC, SOLDAVEL, BB, 90 GRAUS, SEM ANEL, DN 40 MM, PARA ESGOTO PREDIAL SECUNDARIO</t>
  </si>
  <si>
    <t>JOELHO PVC, SOLDAVEL, PB, 45 GRAUS, DN 50 MM, PARA ESGOTO PREDIAL</t>
  </si>
  <si>
    <t>JOELHO PVC, SOLDAVEL, PB, 45 GRAUS, DN 75 MM, PARA ESGOTO PREDIAL</t>
  </si>
  <si>
    <t>JOELHO PVC, SOLDAVEL, PB, 90 GRAUS, DN 100 MM, PARA ESGOTO PREDIAL</t>
  </si>
  <si>
    <t>JOELHO PVC, SOLDAVEL, PB, 90 GRAUS, DN 50 MM, PARA ESGOTO PREDIAL</t>
  </si>
  <si>
    <t>JOELHO PVC, SOLDAVEL, PB, 45 GRAUS, DN 100 MM, PARA ESGOTO PREDIAL</t>
  </si>
  <si>
    <t>JUNCAO SIMPLES, PVC, 45 GRAUS, DN 75 X 75 MM, SERIE NORMAL PARA ESGOTO PREDIAL</t>
  </si>
  <si>
    <t>JUNCAO SIMPLES DE REDUCAO, PVC, DN 100 X 50 MM, SERIE NORMAL PARA ESGOTO PREDIAL</t>
  </si>
  <si>
    <t>JUNCAO SIMPLES DE REDUCAO, PVC, DN 100 X 75 MM, SERIE NORMAL PARA ESGOTO PREDIAL</t>
  </si>
  <si>
    <t>JUNCAO SIMPLES, PVC, 45 GRAUS, DN 50 X 50 MM, SERIE NORMAL PARA ESGOTO PREDIAL</t>
  </si>
  <si>
    <t>JUNCAO SIMPLES, PVC, 45 GRAUS, DN 40 X 40 MM, SERIE NORMAL PARA ESGOTO PREDIAL</t>
  </si>
  <si>
    <t>JUNCAO DE REDUCAO INVERTIDA, PVC SOLDAVEL, 75 X 50 MM, SERIE NORMAL PARA ESGOTO PREDIAL</t>
  </si>
  <si>
    <t>LUVA DE CORRER PVC, JE, DN 250 MM, PARA REDE COLETORA DE ESGOTO</t>
  </si>
  <si>
    <t>LUVA DE CORRER, PVC, DN 50 MM, PARA ESGOTO PREDIAL</t>
  </si>
  <si>
    <t>LUVA SIMPLES, PVC, SOLDAVEL, DN 50 MM, SERIE NORMAL, PARA ESGOTO PREDIAL</t>
  </si>
  <si>
    <t>LUVA DE CORRER, PVC, DN 100 MM, PARA ESGOTO PREDIAL</t>
  </si>
  <si>
    <t>LUVA DE CORRER, PVC, DN 75 MM, PARA ESGOTO PREDIAL</t>
  </si>
  <si>
    <t>LUVA SIMPLES, PVC, SOLDAVEL, DN 40 MM, SERIE NORMAL, PARA ESGOTO PREDIAL</t>
  </si>
  <si>
    <t>LUVA SIMPLES, PVC, SOLDAVEL, DN 75 MM, SERIE NORMAL, PARA ESGOTO PREDIAL</t>
  </si>
  <si>
    <t>PLUG PVC, JE, DN 150 MM, PARA REDE COLETORA ESGOTO</t>
  </si>
  <si>
    <t>PLUG PVC, JE, DN 100 MM, PARA REDE COLETORA ESGOTO</t>
  </si>
  <si>
    <t>TE, PVC, 90 GRAUS, BBB, JE, DN 200 MM, PARA REDE COLETORA ESGOTO</t>
  </si>
  <si>
    <t>TE SANITARIO, PVC, DN 100 X 100 MM, SERIE NORMAL, PARA ESGOTO PREDIAL</t>
  </si>
  <si>
    <t>TE SANITARIO, PVC, DN 50 X 50 MM, SERIE NORMAL, PARA ESGOTO PREDIAL</t>
  </si>
  <si>
    <t>TE DE INSPECAO, PVC, 100 X 75 MM, SERIE NORMAL PARA ESGOTO PREDIAL</t>
  </si>
  <si>
    <t>TE PVC SOLDAVEL, BBB, 90 GRAUS, DN 40 MM, PARA ESGOTO SECUNDARIO PREDIAL</t>
  </si>
  <si>
    <t>TIL PARA LIGACAO PREDIAL, EM PVC, JE, BBB, DN 100 X 100 MM, PARA REDE COLETORA ESGOTO</t>
  </si>
  <si>
    <t>TUBO DE PVC, PBL, TIPO LEVE, DN = 250 MM, PARA VENTILACAO</t>
  </si>
  <si>
    <t>TUBO DE PVC, PBL, TIPO LEVE, DN = 300 MM, PARA VENTILACAO</t>
  </si>
  <si>
    <t>JOELHO PVC, COM BOLSA E ANEL, 90 GRAUS, DN 40 X *38* MM, SERIE NORMAL, PARA ESGOTO PREDIAL</t>
  </si>
  <si>
    <t>JOELHO PVC COM VISITA, 90 GRAUS, DN 100 X 50 MM, SERIE NORMAL, PARA ESGOTO PREDIAL</t>
  </si>
  <si>
    <t>JUNCAO DE REDUCAO INVERTIDA, PVC SOLDAVEL, 100 X 50 MM, SERIE NORMAL PARA ESGOTO PREDIAL</t>
  </si>
  <si>
    <t>JUNCAO DE REDUCAO INVERTIDA, PVC SOLDAVEL, 100 X 75 MM, SERIE NORMAL PARA ESGOTO PREDIAL</t>
  </si>
  <si>
    <t>JUNCAO INVERTIDA, PVC SOLDAVEL, 75 X 75 MM, SERIE NORMAL PARA ESGOTO PREDIAL</t>
  </si>
  <si>
    <t>TE SANITARIO DE REDUCAO, PVC, DN 100 X 50 MM, SERIE NORMAL, PARA ESGOTO PREDIAL</t>
  </si>
  <si>
    <t>TE SANITARIO DE REDUCAO, PVC, DN 100 X 75 MM, SERIE NORMAL PARA ESGOTO PREDIAL</t>
  </si>
  <si>
    <t>TE SANITARIO, PVC, DN 75 X 75 MM, SERIE NORMAL PARA ESGOTO PREDIAL</t>
  </si>
  <si>
    <t>ABRACADEIRA PVC, PARA CALHA PLUVIAL, DIAMETRO ENTRE *80 E 100* MM, PARA DRENAGEM PLUVIAL PREDIAL</t>
  </si>
  <si>
    <t>CONDUTOR PLUVIAL, PVC, CIRCULAR, DIAMETRO ENTRE 80 E 100 MM, PARA DRENAGEM PLUVIAL PREDIAL</t>
  </si>
  <si>
    <t>CAP PVC, SOLDAVEL, DN 50 MM, SERIE NORMAL, PARA ESGOTO PREDIAL</t>
  </si>
  <si>
    <t>CAP PVC, SOLDAVEL, DN 75 MM, SERIE NORMAL, PARA ESGOTO PREDIAL</t>
  </si>
  <si>
    <t>REDUCAO EXCENTRICA PVC, DN 75 X 50 MM, PARA ESGOTO PREDIAL</t>
  </si>
  <si>
    <t>REDUCAO EXCENTRICA PVC, DN 100 X 50 MM, PARA ESGOTO PREDIAL</t>
  </si>
  <si>
    <t>REDUCAO EXCENTRICA PVC, DN 100 X 75 MM, PARA ESGOTO PREDIAL</t>
  </si>
  <si>
    <t>REDUCAO EXCENTRICA PVC, SERIE R, DN 75 X 50 MM, PARA ESGOTO PREDIAL</t>
  </si>
  <si>
    <t>REDUCAO EXCENTRICA PVC, SERIE R, DN 100 X 75 MM, PARA ESGOTO PREDIAL</t>
  </si>
  <si>
    <t>REDUCAO EXCENTRICA PVC, SERIE R, DN 150 X 100 MM, PARA ESGOTO PREDIAL</t>
  </si>
  <si>
    <t>BUCHA DE REDUCAO DE PVC, SOLDAVEL, LONGA, 50 X 40 MM, PARA ESGOTO PREDIAL</t>
  </si>
  <si>
    <t>CAP PVC, SERIE R, DN 75 MM, PARA ESGOTO PREDIAL</t>
  </si>
  <si>
    <t>CAP PVC, SERIE R, DN 100 MM, PARA ESGOTO PREDIAL</t>
  </si>
  <si>
    <t>CAP PVC, SERIE R, DN 150 MM, PARA ESGOTO PREDIAL</t>
  </si>
  <si>
    <t>CURVA PVC, SERIE R, 87.30 GRAUS, CURTA, PARA PE-DE-COLUNA, DN 75 MM, PARA ESGOTO PREDIAL</t>
  </si>
  <si>
    <t>CURVA PVC, SERIE R, 87.30 GRAUS, CURTA, PARA PE-DE-COLUNA, DN 100 MM, PARA ESGOTO PREDIAL</t>
  </si>
  <si>
    <t>CURVA PVC, SERIE R, 87.30 GRAUS, CURTA, PARA PE-DE-COLUNA, DN 150 MM, PARA ESGOTO PREDIAL</t>
  </si>
  <si>
    <t>JUNCAO DUPLA, PVC SERIE R, DN 100 X 100 X 100 MM, PARA ESGOTO PREDIAL</t>
  </si>
  <si>
    <t>JUNCAO SIMPLES, PVC SERIE R, DN 40 X 40 MM, PARA ESGOTO PREDIAL</t>
  </si>
  <si>
    <t>JUNCAO SIMPLES, PVC SERIE R, DN 50 X 50 MM, PARA ESGOTO PREDIAL</t>
  </si>
  <si>
    <t>JUNCAO SIMPLES, PVC SERIE R, DN 75 X 75 MM, PARA ESGOTO PREDIAL</t>
  </si>
  <si>
    <t>JUNCAO SIMPLES, PVC SERIE R, DN 100 X 75 MM, PARA ESGOTO PREDIAL</t>
  </si>
  <si>
    <t>JUNCAO SIMPLES, PVC SERIE R, DN 100 X 100 MM, PARA ESGOTO PREDIAL</t>
  </si>
  <si>
    <t>JUNCAO SIMPLES, PVC SERIE R, DN 150 X 100 MM, PARA ESGOTO PREDIAL</t>
  </si>
  <si>
    <t>JUNCAO SIMPLES, PVC SERIE R, DN 150 X 150 MM, PARA ESGOTO PREDIAL</t>
  </si>
  <si>
    <t>JOELHO, PVC SERIE R, 45 GRAUS, DN 100 MM, PARA ESGOTO PREDIAL</t>
  </si>
  <si>
    <t>JOELHO, PVC SERIE R, 45 GRAUS, DN 150 MM, PARA ESGOTO PREDIAL</t>
  </si>
  <si>
    <t>JOELHO, PVC SERIE R, 90 GRAUS, DN 100 MM, PARA ESGOTO PREDIAL</t>
  </si>
  <si>
    <t>JOELHO, PVC SERIE R, 90 GRAUS, DN 150 MM, PARA ESGOTO PREDIAL</t>
  </si>
  <si>
    <t>LUVA DE CORRER, PVC SERIE R, 75 MM, PARA ESGOTO PREDIAL</t>
  </si>
  <si>
    <t>LUVA DE CORRER, PVC SERIE R, 100 MM, PARA ESGOTO PREDIAL</t>
  </si>
  <si>
    <t>LUVA DE CORRER, PVC SERIE R, 150 MM, PARA ESGOTO PREDIAL</t>
  </si>
  <si>
    <t>LUVA SIMPLES, PVC SERIE R, 40 MM, PARA ESGOTO PREDIAL</t>
  </si>
  <si>
    <t>LUVA SIMPLES, PVC SERIE R, 50 MM, PARA ESGOTO PREDIAL</t>
  </si>
  <si>
    <t>LUVA SIMPLES, PVC SERIE R, 75 MM, PARA ESGOTO PREDIAL</t>
  </si>
  <si>
    <t>LUVA SIMPLES, PVC SERIE R, 100 MM, PARA ESGOTO PREDIAL</t>
  </si>
  <si>
    <t>LUVA SIMPLES, PVC SERIE R, 150 MM, PARA ESGOTO PREDIAL</t>
  </si>
  <si>
    <t>TE, PVC, SERIE R, 75 X 75 MM, PARA ESGOTO PREDIAL</t>
  </si>
  <si>
    <t>TE, PVC, SERIE R, 100 X 75 MM, PARA ESGOTO PREDIAL</t>
  </si>
  <si>
    <t>TE, PVC, SERIE R, 100 X 100 MM, PARA ESGOTO PREDIAL</t>
  </si>
  <si>
    <t>TE, PVC, SERIE R, 150 X 100 MM, PARA ESGOTO PREDIAL</t>
  </si>
  <si>
    <t>TE, PVC, SERIE R, 150 X 150 MM, PARA ESGOTO PREDIAL</t>
  </si>
  <si>
    <t>TE DE INSPECAO, PVC, SERIE R, 75 X 75 MM, PARA ESGOTO PREDIAL</t>
  </si>
  <si>
    <t>TE DE INSPECAO, PVC, SERIE R, 100 X 75 MM, PARA ESGOTO PREDIAL</t>
  </si>
  <si>
    <t>TE SANITARIO, PVC, DN 40 X 40 MM, SERIE NORMAL, PARA ESGOTO PREDIAL</t>
  </si>
  <si>
    <t>JOELHO PVC, SOLDAVEL, PB, 90 GRAUS, DN 40 MM, PARA ESGOTO PREDIAL</t>
  </si>
  <si>
    <t>JOELHO PVC, SOLDAVEL, PB, 90 GRAUS, DN 150 MM, PARA ESGOTO PREDIAL</t>
  </si>
  <si>
    <t>JOELHO PVC, SOLDAVEL, PB, 45 GRAUS, DN 40 MM, PARA ESGOTO PREDIAL</t>
  </si>
  <si>
    <t>JOELHO PVC, SOLDAVEL, PB, 45 GRAUS, DN 150 MM, PARA ESGOTO PREDIAL</t>
  </si>
  <si>
    <t>BUCHA DE REDUCAO, PVC, LONGA, SERIE R, DN 50 X 40 MM, PARA ESGOTO PREDIAL</t>
  </si>
  <si>
    <t>CURVA DE PVC, 90 GRAUS, SERIE R, DN 100 MM, PARA ESGOTO PREDIAL</t>
  </si>
  <si>
    <t>TE DE INSPECAO, PVC, SERIE R, 150 X 100 MM, PARA ESGOTO PREDIAL</t>
  </si>
  <si>
    <t>LUVA SIMPLES, PVC, SOLDAVEL, DN 150 MM, SERIE NORMAL, PARA ESGOTO PREDIAL</t>
  </si>
  <si>
    <t>TERMINAL DE VENTILACAO, 50 MM, SERIE NORMAL, ESGOTO PREDIAL</t>
  </si>
  <si>
    <t>TERMINAL DE VENTILACAO, 75 MM, SERIE NORMAL, ESGOTO PREDIAL</t>
  </si>
  <si>
    <t>TERMINAL DE VENTILACAO, 100 MM, SERIE NORMAL, ESGOTO PREDIAL</t>
  </si>
  <si>
    <t>CAP, PVC, JE, OCRE, DN 150 MM (CONEXAO PARA TUBO COLETOR DE ESGOTO)</t>
  </si>
  <si>
    <t>CAP, PVC, JE, OCRE, DN 200 MM (CONEXAO PARA TUBO COLETOR DE ESGOTO)</t>
  </si>
  <si>
    <t>CURVA PVC, BB, JE, 45 GRAUS, DN 250 MM, PARA TUBO CORRUGADO E/OU LISO, REDE COLETORA ESGOTO</t>
  </si>
  <si>
    <t>CURVA PVC, BB, JE, 90 GRAUS, DN 250 MM, PARA TUBO CORRUGADO E/OU LISO, REDE COLETORA ESGOTO</t>
  </si>
  <si>
    <t>CURVA PVC, BB, JE, 90 GRAUS, DN 200 MM, PARA TUBO CORRUGADO E/OU LISO, REDE COLETORA ESGOTO</t>
  </si>
  <si>
    <t>JUNCAO, PVC, 45 GRAUS, JE, BBB, DN 150 MM, PARA TUBO CORRUGADO E/OU LISO, REDE COLETORA DE ESGOTO</t>
  </si>
  <si>
    <t>SELIM PVC, COM TRAVA, JE, 90 GRAUS, DN 125 X 100 MM OU 150 X 100 MM, PARA REDE COLETORA ESGOTO</t>
  </si>
  <si>
    <t>TIL CONDOMINIAL, PVC, DN 100 X 100 MM, PARA REDE COLETORA DE ESGOTO</t>
  </si>
  <si>
    <t>TIL RADIAL, PVC, JE, BBB, DN 300 X 200 MM, PARA REDE COLETORA DE ESGOTO (NBR 10.569)</t>
  </si>
  <si>
    <t>TUBO PVC DE REVESTIMENTO GEOMECANICO NERVURADO REFORCADO, DN = 150 MM, COMPRIMENTO = 2 M</t>
  </si>
  <si>
    <t>TUBO PVC DE REVESTIMENTO GEOMECANICO NERVURADO STANDARD, DN = 206 MM, COMPRIMENTO = 2 M</t>
  </si>
  <si>
    <t>TUBO PVC DE REVESTIMENTO GEOMECANICO NERVURADO REFORCADO, DN = 200 MM, COMPRIMENTO = 2 M</t>
  </si>
  <si>
    <t>TUBO PVC DE REVESTIMENTO GEOMECANICO NERVURADO STANDARD, DN = 154 MM, COMPRIMENTO = 2 M</t>
  </si>
  <si>
    <t>SAPATA DE PVC ADITIVADO NERVURADO D = 6 POLEGADAS</t>
  </si>
  <si>
    <t>SAPATA DE PVC ADITIVADO NERVURADO D = 8 POLEGADAS</t>
  </si>
  <si>
    <t>ADAPTADOR PVC, ROSCAVEL, COM FLANGES E ANEL DE VEDACAO, 1/2", PARA CAIXA D'AGUA</t>
  </si>
  <si>
    <t>ADAPTADOR PVC, ROSCAVEL, COM FLANGES E ANEL DE VEDACAO, 1", PARA CAIXA D'AGUA</t>
  </si>
  <si>
    <t>ADAPTADOR PVC, ROSCAVEL, COM FLANGES E ANEL DE VEDACAO, 1 1/2", PARA CAIXA D'AGUA</t>
  </si>
  <si>
    <t>ADAPTADOR PVC, ROSCAVEL, COM FLANGES E ANEL DE VEDACAO, 3/4", PARA CAIXA D'AGUA</t>
  </si>
  <si>
    <t>ADAPTADOR PVC, SOLDAVEL, COM FLANGES LIVRES, 85 MM X 3", PARA CAIXA D'AGUA</t>
  </si>
  <si>
    <t>ADAPTADOR PVC, SOLDAVEL, COM FLANGES LIVRES, 110 MM X 4", PARA CAIXA D'AGUA</t>
  </si>
  <si>
    <t>ADAPTADOR PVC, SOLDAVEL, LONGO, COM FLANGE LIVRE, 75 MM X 2 1/2", PARA CAIXA D'AGUA</t>
  </si>
  <si>
    <t>ADAPTADOR PVC, SOLDAVEL, COM FLANGES LIVRES, 75 MM X 2 1/2", PARA CAIXA D'AGUA</t>
  </si>
  <si>
    <t>ADAPTADOR PVC, SOLDAVEL, LONGO, COM FLANGE LIVRE, 32 MM X 1", PARA CAIXA D'AGUA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</si>
  <si>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</si>
  <si>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</si>
  <si>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</si>
  <si>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</si>
  <si>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</si>
  <si>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SOLDAVEL, COM FLANGES E ANEL DE VEDACAO, 60 MM X 2", PARA CAIXA D'AGUA</t>
  </si>
  <si>
    <t>ADAPTADOR PVC SOLDAVEL CURTO COM BOLSA E ROSCA, 85 MM X 3", PARA AGUA FRIA</t>
  </si>
  <si>
    <t>ADAPTADOR PVC SOLDAVEL CURTO COM BOLSA E ROSCA, 110 MM X 4", PARA AGUA FRIA</t>
  </si>
  <si>
    <t>ADAPTADOR PVC SOLDAVEL CURTO COM BOLSA E ROSCA, 75 MM X 2 1/2", PARA AGUA FRIA</t>
  </si>
  <si>
    <t>ADAPTADOR PVC, SOLDAVEL, LONGO, COM FLANGE LIVRE, 85 MM X 3", PARA CAIXA D'AGUA</t>
  </si>
  <si>
    <t>ADAPTADOR PVC, SOLDAVEL, LONGO, COM FLANGE LIVRE, 110 MM X 4", PARA CAIXA D'AGUA</t>
  </si>
  <si>
    <t>ADAPTADOR PVC SOLDAVEL CURTO COM BOLSA E ROSCA, 40 MM X 1 1/4", PARA AGUA FRIA</t>
  </si>
  <si>
    <t>ADAPTADOR PVC SOLDAVEL CURTO COM BOLSA E ROSCA, 40 MM X 1 1/2", PARA AGUA FRIA</t>
  </si>
  <si>
    <t>ADAPTADOR PVC SOLDAVEL CURTO COM BOLSA E ROSCA, 50 MM X 1 1/4", PARA AGUA FRIA</t>
  </si>
  <si>
    <t>ADAPTADOR PVC SOLDAVEL CURTO COM BOLSA E ROSCA, 50 MM X1 1/2", PARA AGUA FRIA</t>
  </si>
  <si>
    <t>ADAPTADOR PVC SOLDAVEL CURTO COM BOLSA E ROSCA, 60 MM X 2", PARA AGUA FRIA</t>
  </si>
  <si>
    <t>BUCHA DE REDUCAO PVC, ROSCAVEL, 1" X 3/4"</t>
  </si>
  <si>
    <t>BUCHA DE REDUCAO PVC, ROSCAVEL, 1 1/2" X 3/4"</t>
  </si>
  <si>
    <t>BUCHA DE REDUCAO PVC, ROSCAVEL 1 1/2" X 1"</t>
  </si>
  <si>
    <t>BUCHA DE REDUCAO PVC ROSCAVEL 3/4" X 1/2"</t>
  </si>
  <si>
    <t>BUCHA DE REDUCAO PVC, ROSCAVEL, 1" X 1/2"</t>
  </si>
  <si>
    <t>BUCHA DE REDUCAO DE PVC, SOLDAVEL, CURTA, COM 40 X 32 MM, PARA AGUA FRIA PREDIAL</t>
  </si>
  <si>
    <t>BUCHA DE REDUCAO DE PVC, SOLDAVEL, LONGA, COM 50 X 25 MM, PARA AGUA FRIA PREDIAL</t>
  </si>
  <si>
    <t>BUCHA DE REDUCAO DE PVC, SOLDAVEL, CURTA, COM 60 X 50 MM, PARA AGUA FRIA PREDIAL</t>
  </si>
  <si>
    <t>BUCHA DE REDUCAO DE PVC, SOLDAVEL, CURTA, COM 50 X 40 MM, PARA AGUA FRIA PREDIAL</t>
  </si>
  <si>
    <t>BUCHA DE REDUCAO DE PVC, SOLDAVEL, LONGA, COM 50 X 32 MM, PARA AGUA FRIA PREDIAL</t>
  </si>
  <si>
    <t>BUCHA DE REDUCAO DE PVC, SOLDAVEL, CURTA, COM 25 X 20 MM, PARA AGUA FRIA PREDIAL</t>
  </si>
  <si>
    <t>BUCHA DE REDUCAO DE PVC, SOLDAVEL, CURTA, COM 32 X 25 MM, PARA AGUA FRIA PREDIAL</t>
  </si>
  <si>
    <t>BUCHA DE REDUCAO DE PVC, SOLDAVEL, LONGA, COM 32 X 20 MM, PARA AGUA FRIA PREDIAL</t>
  </si>
  <si>
    <t>BUCHA DE REDUCAO DE PVC, SOLDAVEL, LONGA, COM 40 X 25 MM, PARA AGUA FRIA PREDIAL</t>
  </si>
  <si>
    <t>CAP PVC, SOLDAVEL, 25 MM, PARA AGUA FRIA PREDIAL</t>
  </si>
  <si>
    <t>CAP PVC, SOLDAVEL, 32 MM, PARA AGUA FRIA PREDIAL</t>
  </si>
  <si>
    <t>CAP PVC, SOLDAVEL, 20 MM, PARA AGUA FRIA PREDIAL</t>
  </si>
  <si>
    <t>CAP PVC, SOLDAVEL, 40 MM, PARA AGUA FRIA PREDIAL</t>
  </si>
  <si>
    <t>CAP PVC, SOLDAVEL, 50 MM, PARA AGUA FRIA PREDIAL</t>
  </si>
  <si>
    <t>CAP PVC, SOLDAVEL, 60 MM, PARA AGUA FRIA PREDIAL</t>
  </si>
  <si>
    <t>CAP PVC, ROSCAVEL, 1/2", PARA AGUA FRIA PREDIAL</t>
  </si>
  <si>
    <t>CAP PVC, ROSCAVEL, 3/4", PARA AGUA FRIA PREDIAL</t>
  </si>
  <si>
    <t>CAP PVC, ROSCAVEL, 1", PARA AGUA FRIA PREDIAL</t>
  </si>
  <si>
    <t>CAP PVC, SOLDAVEL, 75 MM, PARA AGUA FRIA PREDIAL</t>
  </si>
  <si>
    <t>CURVA PVC 90 GRAUS, ROSCAVEL, 1/2", COR BRANCA, AGUA FRIA PREDIAL</t>
  </si>
  <si>
    <t>CURVA PVC 90 GRAUS, ROSCAVEL, 3/4", COR BRANCA, AGUA FRIA PREDIAL</t>
  </si>
  <si>
    <t>CURVA PVC 90 GRAUS, ROSCAVEL, 1", COR BRANCA, AGUA FRIA PREDIAL</t>
  </si>
  <si>
    <t>CURVA PVC 90 GRAUS, ROSCAVEL, 1 1/4", COR BRANCA, AGUA FRIA PREDIAL</t>
  </si>
  <si>
    <t>CURVA DE PVC 45 GRAUS, SOLDAVEL, 85 MM, COR MARROM, PARA AGUA FRIA PREDIAL</t>
  </si>
  <si>
    <t>CURVA DE PVC 90 GRAUS, SOLDAVEL, 85 MM, COR MARROM, PARA AGUA FRIA PREDIAL</t>
  </si>
  <si>
    <t>CURVA DE PVC 90 GRAUS, SOLDAVEL, 110 MM, COR MARROM, PARA AGUA FRIA PREDIAL</t>
  </si>
  <si>
    <t>JOELHO PVC, ROSCAVEL, 45 GRAUS, 1/2", COR BRANCA, PARA AGUA FRIA PREDIAL</t>
  </si>
  <si>
    <t>JOELHO PVC, ROSCAVEL, 90 GRAUS, 1", COR BRANCA, PARA AGUA FRIA PREDIAL</t>
  </si>
  <si>
    <t>JOELHO PVC, ROSCAVEL, 45 GRAUS, 1", COR BRANCA, PARA AGUA FRIA PREDIAL</t>
  </si>
  <si>
    <t>JOELHO DE REDUCAO, PVC, ROSCAVEL, 90 GRAUS, 3/4" X 1/2", COR BRANCA, PARA AGUA FRIA PREDIAL</t>
  </si>
  <si>
    <t>JOELHO DE REDUCAO, PVC, ROSCAVEL, 90 GRAUS, 1" X 3/4", COR BRANCA, PARA AGUA FRIA PREDIAL</t>
  </si>
  <si>
    <t>JOELHO PVC, ROSCAVEL, 90 GRAUS, 3/4", COR BRANCA, PARA AGUA FRIA PREDIAL</t>
  </si>
  <si>
    <t>JOELHO PVC, 90 GRAUS, ROSCAVEL, 1 1/4", COR BRANCA, AGUA FRIA PREDIAL</t>
  </si>
  <si>
    <t>JOELHO PVC, SOLDAVEL, COM BUCHA DE LATAO, 90 GRAUS, 20 MM X 1/2", PARA AGUA FRIA PREDIAL</t>
  </si>
  <si>
    <t>JOELHO PVC, SOLDAVEL COM ROSCA, 90 GRAUS, 20 MM X 1/2", COR MARROM, PARA AGUA FRIA PREDIAL</t>
  </si>
  <si>
    <t>JOELHO PVC, SOLDAVEL COM ROSCA, 90 GRAUS, 32 MM X 3/4", COR MARROM, PARA AGUA FRIA PREDIAL</t>
  </si>
  <si>
    <t>JOELHO PVC, SOLDAVEL, 90 GRAUS, 110 MM, COR MARROM, PARA AGUA FRIA PREDIAL</t>
  </si>
  <si>
    <t>JOELHO PVC, SOLDAVEL COM ROSCA, 90 GRAUS, 25 MM X 1/2", COR MARROM, PARA AGUA FRIA PREDIAL</t>
  </si>
  <si>
    <t>JOELHO PVC, SOLDAVEL, COM BUCHA DE LATAO, 90 GRAUS, 32 MM X 3/4", PARA AGUA FRIA PREDIAL</t>
  </si>
  <si>
    <t>JOELHO DE REDUCAO, PVC SOLDAVEL, 90 GRAUS, 25 MM X 20 MM, COR MARROM, PARA AGUA FRIA PREDIAL</t>
  </si>
  <si>
    <t>JOELHO PVC, ROSCAVEL, 45 GRAUS, 3/4", COR BRANCA, PARA AGUA FRIA PREDIAL</t>
  </si>
  <si>
    <t>JOELHO DE REDUCAO, PVC SOLDAVEL, 90 GRAUS, 32 MM X 25 MM, COR MARROM, PARA AGUA FRIA PREDIAL</t>
  </si>
  <si>
    <t>JOELHO PVC, ROSCAVEL, 90 GRAUS, 1/2", COR BRANCA, PARA AGUA FRIA PREDIAL</t>
  </si>
  <si>
    <t>KIT CAVALETE, PVC, COM REGISTRO, PARA HIDROMETRO, BITOLAS 1/2" OU 3/4" - COMPLETO</t>
  </si>
  <si>
    <t>LUVA DE CORRER PARA TUBO ROSCAVEL, PVC, 1/2", PARA AGUA FRIA PREDIAL</t>
  </si>
  <si>
    <t>LUVA DE CORRER PARA TUBO SOLDAVEL, PVC, 50 MM, PARA AGUA FRIA PREDIAL</t>
  </si>
  <si>
    <t>LUVA SOLDAVEL COM ROSCA, PVC, 25 MM X 1/2", PARA AGUA FRIA PREDIAL</t>
  </si>
  <si>
    <t>LUVA SOLDAVEL COM ROSCA, PVC, 20 MM X 1/2",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</si>
  <si>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</si>
  <si>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</si>
  <si>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</si>
  <si>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</si>
  <si>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</si>
  <si>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SOLDAVEL, 110 MM, PARA AGUA FRIA PREDIAL</t>
  </si>
  <si>
    <t>LUVA SOLDAVEL COM ROSCA, PVC, 50 MM X 1 1/2", PARA AGUA FRIA PREDIAL</t>
  </si>
  <si>
    <t>LUVA SOLDAVEL COM BUCHA DE LATAO, PVC, 25 MM X 1/2"</t>
  </si>
  <si>
    <t>LUVA PVC, ROSCAVEL, 1", AGUA FRIA PREDIAL</t>
  </si>
  <si>
    <t>LUVA PVC, ROSCAVEL, 1 1/2", AGUA FRIA PREDIAL</t>
  </si>
  <si>
    <t>LUVA PVC, ROSCAVEL, 1/2", AGUA FRIA PREDIAL</t>
  </si>
  <si>
    <t>LUVA PVC, ROSCAVEL, 3/4", AGUA FRIA PREDIAL</t>
  </si>
  <si>
    <t>LUVA DE CORRER PARA TUBO ROSCAVEL, PVC, 3/4", PARA AGUA FRIA PREDIAL</t>
  </si>
  <si>
    <t>LUVA DE REDUCAO ROSCAVEL, PVC, 3/4" X 1/2", PARA AGUA FRIA PREDIAL</t>
  </si>
  <si>
    <t>LUVA DE CORRER PARA TUBO ROSCAVEL, PVC, 1 1/2", PARA AGUA FRIA PREDIAL</t>
  </si>
  <si>
    <t>LUVA SOLDAVEL COM ROSCA, PVC, 40 MM X 1 1/4", PARA AGUA FRIA PREDIAL</t>
  </si>
  <si>
    <t>LUVA DE REDUCAO ROSCAVEL, PVC, 1" X 3/4", PARA AGUA FRIA PREDIAL</t>
  </si>
  <si>
    <t>TE PVC ROSCAVEL 90 GRAUS, 1", PARA AGUA FRIA PREDIAL</t>
  </si>
  <si>
    <t>TE PVC, ROSCAVEL, 90 GRAUS, 1/2", AGUA FRIA PREDIAL</t>
  </si>
  <si>
    <t>TE PVC, SOLDAVEL, COM ROSCA NA BOLSA CENTRAL, 90 GRAUS, 32 MM X 3/4", PARA AGUA FRIA PREDIAL</t>
  </si>
  <si>
    <t>TE DE REDUCAO, PVC, SOLDAVEL, 90 GRAUS, 110 MM X 60 MM, PARA AGUA FRIA PREDIAL</t>
  </si>
  <si>
    <t>TE DE REDUCAO, PVC, SOLDAVEL, 90 GRAUS, 50 MM X 20 MM, PARA AGUA FRIA PREDIAL</t>
  </si>
  <si>
    <t>TE PVC, ROSCAVEL, 90 GRAUS, 2", AGUA FRIA PREDIAL</t>
  </si>
  <si>
    <t>TE PVC, ROSCAVEL, 90 GRAUS, 1 1/2", AGUA FRIA PREDIAL</t>
  </si>
  <si>
    <t>TE DE REDUCAO COM ROSCA, PVC, 90 GRAUS, 1 X 3/4", PARA AGUA FRIA PREDIAL</t>
  </si>
  <si>
    <t>TE DE REDUCAO COM ROSCA, PVC, 90 GRAUS, 3/4 X 1/2", PARA AGUA FRIA PREDIAL</t>
  </si>
  <si>
    <t>TE PVC, SOLDAVEL, COM BUCHA DE LATAO NA BOLSA CENTRAL, 90 GRAUS, 25 MM X 3/4", PARA AGUA FRIA PREDIAL</t>
  </si>
  <si>
    <t>TE PVC, ROSCAVEL, 90 GRAUS, 3/4", AGUA FRIA PREDIAL</t>
  </si>
  <si>
    <t>TE DE REDUCAO COM ROSCA, PVC, 90 GRAUS, 1.1/2" X 3/4", AGUA FRIA PREDIAL</t>
  </si>
  <si>
    <t>TE DE REDUCAO, PVC, SOLDAVEL, 90 GRAUS, 40 MM X 32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</si>
  <si>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</si>
  <si>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</si>
  <si>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</si>
  <si>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</si>
  <si>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</si>
  <si>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SOLDAVEL, COM ROSCA NA BOLSA CENTRAL, 90 GRAUS, 25 MM X 1/2", PARA AGUA FRIA PREDIAL</t>
  </si>
  <si>
    <t>TE SOLDAVEL, PVC, 90 GRAUS, 40 MM, PARA AGUA FRIA PREDIAL (NBR 5648)</t>
  </si>
  <si>
    <t>TE SOLDAVEL, PVC, 90 GRAUS,50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</si>
  <si>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</si>
  <si>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</si>
  <si>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</si>
  <si>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 110 MM, PARA AGUA FRIA PREDIAL (NBR 5648)</t>
  </si>
  <si>
    <t>TUBO PVC, ROSCAVEL, 1/2", AGUA FRIA PREDIAL</t>
  </si>
  <si>
    <t>TUBO PVC ROSCAVEL, 3/4", AGUA FRIA PREDIAL</t>
  </si>
  <si>
    <t>TUBO PVC, ROSCAVEL, 2", PARA AGUA FRIA PREDIAL</t>
  </si>
  <si>
    <t>TUBO PVC, ROSCAVEL, 1 1/4", AGUA FRIA PREDIAL</t>
  </si>
  <si>
    <t>TUBO PVC, ROSCAVEL, 1 1/2", AGUA FRIA PREDIAL</t>
  </si>
  <si>
    <t>TUBO PVC, ROSCAVEL, 2 1/2", AGUA FRIA PREDIAL</t>
  </si>
  <si>
    <t>TUBO PVC, ROSCAVEL, 1", AGUA FRIA PREDIAL</t>
  </si>
  <si>
    <t>UNIAO PVC, ROSCAVEL 1/2", AGUA FRIA PREDIAL</t>
  </si>
  <si>
    <t>UNIAO PVC, SOLDAVEL, 40 MM, PARA AGUA FRIA PREDIAL</t>
  </si>
  <si>
    <t>UNIAO PVC, SOLDAVEL, 50 MM, PARA AGUA FRIA PREDIAL</t>
  </si>
  <si>
    <t>UNIAO PVC, ROSCAVEL, 3/4", AGUA FRIA PREDIAL</t>
  </si>
  <si>
    <t>UNIAO PVC, ROSCAVEL, 1", AGUA FRIA PREDIAL</t>
  </si>
  <si>
    <t>UNIAO PVC, ROSCAVEL, 1 1/2", AGUA FRIA PREDIAL</t>
  </si>
  <si>
    <t>UNIAO PVC, SOLDAVEL, 85 MM, PARA AGUA FRIA PREDIAL</t>
  </si>
  <si>
    <t>UNIAO PVC, SOLDAVEL, 110 MM, PARA AGUA FRIA PREDIAL</t>
  </si>
  <si>
    <t>UNIAO PVC, SOLDAVEL, 75 MM, PARA AGUA FRIA PREDIAL</t>
  </si>
  <si>
    <t>UNIAO PVC, SOLDAVEL, 60 MM, PARA AGUA FRIA PREDIAL</t>
  </si>
  <si>
    <t>JOELHO PVC, SOLDAVEL, COM BUCHA DE LATAO, 90 GRAUS, 25 MM X 1/2", PARA AGUA FRIA PREDIAL</t>
  </si>
  <si>
    <t>TE PVC, SOLDAVEL, COM ROSCA NA BOLSA CENTRAL, 90 GRAUS, 25 MM X 3/4", PARA AGUA FRIA PREDIAL</t>
  </si>
  <si>
    <t>LUVA DE CORRER PARA TUBO SOLDAVEL, PVC, 60 MM, PARA AGUA FRIA PREDIAL</t>
  </si>
  <si>
    <t>LUVA SOLDAVEL COM BUCHA DE LATAO, PVC, 32 MM X 1"</t>
  </si>
  <si>
    <t>LUVA DE CORRER PARA TUBO SOLDAVEL, PVC, 40 MM, PARA AGUA FRIA PREDIAL</t>
  </si>
  <si>
    <t>USINA DE ASFALTO A FRIO, CAPACIDADE DE 30 A 40 T/H, ELETRICA, POTENCIA DE 30 CV</t>
  </si>
  <si>
    <t>USINA DE CONCRETO FIXA, CAPACIDADE NOMINAL DE 80 M3/H, SEM SILO</t>
  </si>
  <si>
    <t>USINA DE CONCRETO FIXA, CAPACIDADE NOMINAL DE 40 M3/H, SEM SILO</t>
  </si>
  <si>
    <t>USINA DE CONCRETO FIXA, CAPACIDADE NOMINAL DE 60 M3/H, SEM SILO</t>
  </si>
  <si>
    <t>VALVULA DE DESCARGA METALICA, BASE 1 1/2" E ACABAMENTO METALICO CROMADO</t>
  </si>
  <si>
    <t>VALVULA DE DESCARGA METALICA, BASE 1 1/4" E ACABAMENTO METALICO CROMADO</t>
  </si>
  <si>
    <t>VALVULA DE DESCARGA EM METAL CROMADO PARA MICTORIO COM ACIONAMENTO POR PRESSAO E FECHAMENTO AUTOMATICO</t>
  </si>
  <si>
    <t>VALVULA DE RETENCAO DE BRONZE, PE COM CRIVOS, EXTREMIDADE COM ROSCA, DE 3/4", PARA FUNDO DE POCO</t>
  </si>
  <si>
    <t>VALVULA DE RETENCAO DE BRONZE, PE COM CRIVOS, EXTREMIDADE COM ROSCA, DE 4",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</si>
  <si>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</si>
  <si>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</si>
  <si>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</si>
  <si>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</si>
  <si>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3", PARA FUNDO DE POCO</t>
  </si>
  <si>
    <t>VALVULA DE RETENCAO DE BRONZE, PE COM CRIVOS, EXTREMIDADE COM ROSCA, DE 1 1/2", PARA FUNDO DE POCO</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</si>
  <si>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</si>
  <si>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</si>
  <si>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3", 400 PSI, TAMPA DE PORCA DE UNIAO, EXTREMIDADES COM ROSCA</t>
  </si>
  <si>
    <t>VALVULA DE RETENCAO HORIZONTAL, DE BRONZE (PN-25), 4", 400 PSI, TAMPA DE PORCA DE UNIAO, EXTREMIDADES COM ROSCA</t>
  </si>
  <si>
    <t>VALVULA DE RETENCAO HORIZONTAL, DE BRONZE (PN-25), 2", 400 PSI, TAMPA DE PORCA DE UNIAO, EXTREMIDADES COM ROSCA</t>
  </si>
  <si>
    <t>VALVULA DE RETENCAO HORIZONTAL, DE BRONZE (PN-25), 1 1/2", 400 PSI, TAMPA DE PORCA DE UNIAO, EXTREMIDADES COM ROSCA</t>
  </si>
  <si>
    <t>VALVULA DE RETENCAO HORIZONTAL, DE BRONZE (PN-25), 1", 400 PSI, TAMPA DE PORCA DE UNIAO, EXTREMIDADES COM ROSCA</t>
  </si>
  <si>
    <t>VALVULA DE RETENCAO HORIZONTAL, DE BRONZE (PN-25), 1 1/4", 400 PSI, TAMPA DE PORCA DE UNIAO, EXTREMIDADES COM ROSCA</t>
  </si>
  <si>
    <t>VALVULA DE RETENCAO HORIZONTAL, DE BRONZE (PN-25), 3/4", 400 PSI, TAMPA DE PORCA DE UNIAO, EXTREMIDADES COM ROSCA</t>
  </si>
  <si>
    <t>VALVULA DE RETENCAO VERTICAL, DE BRONZE (PN-16), 3/4", 200 PSI, EXTREMIDADES COM ROSCA</t>
  </si>
  <si>
    <t>VALVULA DE RETENCAO VERTICAL, DE BRONZE (PN-16), 3", 200 PSI, EXTREMIDADES COM ROSCA</t>
  </si>
  <si>
    <t>VALVULA DE RETENCAO VERTICAL, DE BRONZE (PN-16), 4", 200 PSI, EXTREMIDADES COM ROSCA</t>
  </si>
  <si>
    <t>VALVULA DE RETENCAO VERTICAL, DE BRONZE (PN-16), 1 1/2", 200 PSI, EXTREMIDADES COM ROSCA</t>
  </si>
  <si>
    <t>VALVULA DE RETENCAO VERTICAL, DE BRONZE (PN-16), 2", 200 PSI, EXTREMIDADES COM ROSCA</t>
  </si>
  <si>
    <t>VALVULA DE RETENCAO VERTICAL, DE BRONZE (PN-16), 1", 200 PSI, EXTREMIDADES COM ROSCA</t>
  </si>
  <si>
    <t>VALVULA DE RETENCAO VERTICAL, DE BRONZE (PN-16), 1 1/4", 200 PSI, EXTREMIDADES COM ROSCA</t>
  </si>
  <si>
    <t>VALVULA DE RETENCAO VERTICAL, DE BRONZE (PN-16), 2 1/2", 200 PSI, EXTREMIDADES COM ROSCA</t>
  </si>
  <si>
    <t>VALVULA DE RETENCAO VERTICAL, DE BRONZE (PN-16), 1/2", 200 PSI, EXTREMIDADES COM ROSCA</t>
  </si>
  <si>
    <t>BACIA SANITARIA (VASO) CONVENCIONAL, DE LOUCA BRANCA, SIFAO APARENTE, SAIDA VERTICAL (SEM ASSENTO)</t>
  </si>
  <si>
    <t>BACIA SANITARIA (VASO) CONVENCIONAL, DE LOUCA COLORIDA, SIFAO APARENTE, SAIDA VERTICAL (SEM ASSENTO)</t>
  </si>
  <si>
    <t>BACIA SANITARIA (VASO) COM CAIXA ACOPLADA, SIFAO APARENTE, DE LOUCA BRANCA (SEM ASSENTO)</t>
  </si>
  <si>
    <t>TANQUE DE LOUCA BRANCA, SUSPENSO, *20* L</t>
  </si>
  <si>
    <t>LAVATORIO DE LOUCA BRANCA, SUSPENSO (SEM COLUNA), DIMENSOES *40 X 30* CM</t>
  </si>
  <si>
    <t>LAVATORIO DE LOUCA BRANCA, COM COLUNA, DIMENSOES *54 X 44* CM (L X C)</t>
  </si>
  <si>
    <t>LAVATORIO / CUBA DE SOBREPOR, RETANGULAR, DE LOUCA BRANCA, COM LADRAO, DIMENSOES *52 X 45* CM (L X C)</t>
  </si>
  <si>
    <t>LAVATORIO / CUBA DE SOBREPOR, RETANGULAR, DE LOUCA COLORIDA, COM LADRAO, DIMENSOES *52 X 45* CM (L X C)</t>
  </si>
  <si>
    <t>LAVATORIO DE LOUCA COLORIDA, SUSPENSO (SEM COLUNA), DIMENSOES *40 X 30* CM (L X C)</t>
  </si>
  <si>
    <t>LAVATORIO DE LOUCA COLORIDA, COM COLUNA, DIMENSOES *54 X 44* CM (L X C)</t>
  </si>
  <si>
    <t>MICTORIO INDIVIDUAL, SIFONADO, DE LOUCA BRANCA, SEM COMPLEMENTOS</t>
  </si>
  <si>
    <t>LAVATORIO / CUBA DE SOBREPOR, OVAL PEQUENA, DE LOUCA BRANCA, SEM LADRAO, DIMENSOES *44 X 31* CM (L X C)</t>
  </si>
  <si>
    <t>BACIA SANITARIA (VASO) INFANTIL, SIFONADO, DE LOUCA BRANCA, (SEM ASSENTO)</t>
  </si>
  <si>
    <t>LAVATORIO / CUBA DE EMBUTIR, OVAL, DE LOUCA BRANCA, SEM LADRAO, DIMENSOES *50 X 35* CM (L X C)</t>
  </si>
  <si>
    <t>LAVATORIO / CUBA DE EMBUTIR, OVAL, DE LOUCA COLORIDA, SEM LADRAO, DIMENSOES *50 X 35* CM (L X C)</t>
  </si>
  <si>
    <t>TANQUE DE LOUCA BRANCA, COM COLUNA, *30* L</t>
  </si>
  <si>
    <t>BACIA SANITARIA (VASO) CONVENCIONAL PARA PCD, SEM FURO FRONTAL, DE LOUCA BRANCA (SEM ASSENTO)</t>
  </si>
  <si>
    <t>LAVATORIO DE CANTO DE LOUCA BRANCA, SUSPENSO (SEM COLUNA), DIMENSOES *40 X 30* CM (L X C)</t>
  </si>
  <si>
    <t>LAVATORIO DE LOUCA BRANCA, COM COLUNA, DIMENSOES *44 X 35* CM (L X C)</t>
  </si>
  <si>
    <t>BACIA SANITARIA (VASO) CONVENCIONAL PARA USO ESPECIFICO (HOSPITAIS, CLINICAS), COM FURO FRONTAL, DE LOUCA BRANCA, SEM ASSENTO</t>
  </si>
  <si>
    <t>BACIA SANITARIA (VASO) COM CAIXA ACOPLADA, SIFAO OCULTO / CARENADO, DE LOUCA BRANCA (SEM ASSENTO) - PADRAO ALTO</t>
  </si>
  <si>
    <t>MICTORIO INDIVIDUAL, SIFONADO, VALVULA EMBUTIDA, DE LOUCA BRANCA, SEM COMPLEMENTOS - PADRAO ALTO</t>
  </si>
  <si>
    <t>VERNIZ A BASE RESINA ALQUIDICA COM POLIURETANO PARA MADEIRA, COM FILTRO SOLAR, BRILHANTE, USO INTERNO E EXTERNO</t>
  </si>
  <si>
    <t>VERNIZ TIPO COPAL PARA MADEIRA, BRILHANTE, USO INTERNO</t>
  </si>
  <si>
    <t>VERNIZ MARITIMO PREMIUM PARA MADEIRA, COM FILTRO SOLAR, BRILHANTE, USO INTERNO E EXTERNO</t>
  </si>
  <si>
    <t>VIBROACABADORA DE ASFALTO SOBRE ESTEIRAS, LARG. PAVIM. 2,60 M A 5,75 M, POT. 110 HP, CAP. 450 T/ H</t>
  </si>
  <si>
    <t>VIBROACABADORA DE ASFALTO SOBRE RODAS, LARGURA DE PAVIMENTACAO DE 1,70 A 4,20 M, POTENCIA 78 KW/105 HP, CAPACIDADE 300 T/H</t>
  </si>
  <si>
    <t>PORTA DENTE PARA  FRESADORA</t>
  </si>
  <si>
    <t>DENTE PARA  FRESADORA</t>
  </si>
  <si>
    <t>APOIO DO PORTA DENTE PARA FRESADORA DE  ASFALTO</t>
  </si>
  <si>
    <t>VIBROACABADORA DE ASFALTO SOBRE ESTEIRAS, LARG. PAVIM. MAX. 8,00 M, POT. 100 KW/ 134 HP, CAP.  600 T/ H</t>
  </si>
  <si>
    <t>VIDRO COMUM LAMINADO, LISO, INCOLOR, DUPLO, ESPESSURA TOTAL 6 MM (CADA CAMADA E= 3 MM) - COLOCADO</t>
  </si>
  <si>
    <t>MASSA PARA VIDRO</t>
  </si>
  <si>
    <t>ESPELHO CRISTAL E = 4 MM</t>
  </si>
  <si>
    <t>VIDRO CRISTAL COLORIDO, 8 MM, PINTADO NA COR BRANCA</t>
  </si>
  <si>
    <t>VIDRO CRISTAL COLORIDO, 6 MM, PINTADO NA COR BRANCA</t>
  </si>
  <si>
    <t>VIDRO CRISTAL COLORIDO, 4 MM, PINTADO NA COR BRANCA</t>
  </si>
  <si>
    <t>VIDRO CRISTAL COLORIDO, 10 MM, PINTADO NA COR BRANCA</t>
  </si>
  <si>
    <t>MICROESFERAS DE VIDRO PARA SINALIZACAO HORIZONTAL VIARIA, TIPO II-A (DROP-ON) - NBR  16184</t>
  </si>
  <si>
    <t>MICROESFERAS DE VIDRO PARA SINALIZACAO HORIZONTAL VIARIA, TIPO I-B (PREMIX) - NBR  16184</t>
  </si>
  <si>
    <t>MXMES</t>
  </si>
  <si>
    <t>UNXMES</t>
  </si>
  <si>
    <t>LOCACAO DE ANDAIME METALICO TIPO FACHADEIRO, PECAS COM APROXIMADAMENTE 1,20 M DE LARGURA E 2,0 M DE ALTURA, INCLUINDO DIAGONAIS EM X, BARRAS DE LIGACAO, SAPATAS E DEMAIS ITENS NECESSARIOS A MONTAGEM (NAO INCLUI INSTALACAO)</t>
  </si>
  <si>
    <t>M2XMES</t>
  </si>
  <si>
    <t>LOCACAO DE ANDAIME SUSPENSO OU BALANCIM MANUAL, CAPACIDADE DE CARGA TOTAL DE APROXIMADAMENTE 250 KG/M2, PLATAFORMA DE 1,50 M X 0,80 M (C X L), CABO DE 45 M</t>
  </si>
  <si>
    <t>BETONEIRA, CAPACIDADE NOMINAL 400 L, CAPACIDADE DE MISTURA 310L, MOTOR ELETRICO TRIFASICO 220/380V POTENCIA 2 CV, SEM CARREGADOR</t>
  </si>
  <si>
    <t>BETONEIRA CAPACIDADE NOMINAL 600 L, CAPACIDADE DE MISTURA 440 L, MOTOR A GASOLINA POTENCIA 10 HP, COM  CARREGADOR</t>
  </si>
  <si>
    <t>BOMBA SUBMERSIVEL, ELETRICA, TRIFASICA, POTENCIA 0,99 HP, DIAMETRO ROTOR 98 MM SEMIABERTO, BOCAL DE SAIDA DIAMETRO 2 POLEGADAS, HM/Q = 2 M / 28,90 M3/H A 14 M / 7 M3/H</t>
  </si>
  <si>
    <t>BOMBA SUBMERSA PARA POCOS TUBULARES PROFUNDOS DIAMETRO DE 6 POLEGADAS, ELETRICA, TRIFASICA, POTENCIA 3,45 HP, 5 ESTAGIOS, BOCAL DE DESCARGA DIAMETRO DE 2 POLEGADAS, HM/Q = 68,5 M / 6,12 M3/H A 39,5 M / 14,04 M3/H</t>
  </si>
  <si>
    <t>BOMBA SUBMERSA PARA POCOS TUBULARES PROFUNDOS DIAMETRO DE 4 POLEGADAS, ELETRICA, TRIFASICA, POTENCIA 5,42 HP, 29 ESTAGIOS, BOCAL DE DESCARGA DE UMA POLEGADA E MEIA, HM/Q = 18 M / 8,10 M3/H A 201 M / 3,2 M3/H</t>
  </si>
  <si>
    <t>BOMBA SUBMERSIVEL, ELETRICA, TRIFASICA, POTENCIA 3,75 HP, DIAMETRO DO ROTOR 90 MM SEMIABERTO, BOCAL DE SAIDA DIAMETRO DE 2 POLEGADAS, HM/Q = 5 M / 61,2 M3/H A 25,5 M / 3,6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</si>
  <si>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</si>
  <si>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32 HP, 9 ESTAGIOS, BOCAL DE DESCARGA DIAMETRO DE 4 POLEGADAS, HM/Q = 114,0 M / 13,9 M3/H A 57,0 M / 25,0 M3/H</t>
  </si>
  <si>
    <t>BOMBA SUBMERSIVEL, ELETRICA, TRIFASICA, POTENCIA 6 HP, DIAMETRO DO ROTOR 127 MM, BOCAL DE SAIDA DIAMETRO DE 3 POLEGADAS, HM/Q = 7 M / 66,90 M3/H A 26 M / 2,88 M3/H</t>
  </si>
  <si>
    <t>BOMBA SUBMERSA PARA POCOS TUBULARES PROFUNDOS DIAMETRO DE 4 POLEGADAS, ELETRICA, TRIFASICA, POTENCIA 1,97 HP, 20 ESTAGIOS, BOCAL DE DESCARGA DIAMETRO DE UMA POLEGADA E MEIA, HM/Q = 18 M / 5,40 M3/H A 164 M / 0,80 M3/H</t>
  </si>
  <si>
    <t>BOMBA SUBMERSIVEL, ELETRICA, TRIFASICA, POTENCIA 13 HP, DIAMETRO DO ROTOR 170 MM, BOCAL DE SAIDA DIAMETRO DE 3 POLEGADAS, HM/Q = 11 M / 68,40 M3/H A 72 M / 3,6 M3/H</t>
  </si>
  <si>
    <t>BOMBA SUBMERSA PARA POCOS TUBULARES PROFUNDOS DIAMETRO DE 4 POLEGADAS, ELETRICA, TRIFASICA, POTENCIA 5,42 HP, 15 ESTAGIOS, BOCAL DE DESCARGA DIAMETRO DE 2 POLEGADAS, HM/Q = 18 M / 18,10 M3/H A 121 M / 2,90 M3/H</t>
  </si>
  <si>
    <t>BOMBA SUBMERSA PARA POCOS TUBULARES PROFUNDOS DIAMETRO DE 4 POLEGADAS, ELETRICA, MONOFASICA, POTENCIA 0,49 HP, 13 ESTAGIOS, BOCAL DE DESCARGA DIAMETRO DE UMA POLEGADA E MEIA, HM/Q = 18 M / 1,90 M3/H A 85 M / 0,60 M3/H</t>
  </si>
  <si>
    <t>BOMBA SUBMERSIVEL, ELETRICA, TRIFASICA, POTENCIA 0,98 HP, DIAMETRO DO ROTOR 142 MM SEMIABERTO, BOCAL DE SAIDA DIAMETRO DE 2 POLEGADAS, HM/Q = 2 M / 32 M3/H A 8 M / 16 M3/H</t>
  </si>
  <si>
    <t>BOMBA SUBMERSIVEL, ELETRICA, TRIFASICA, POTENCIA 1,97 HP, DIAMETRO DO ROTOR 144 MM SEMIABERTO, BOCAL DE SAIDA DIAMETRO DE 2 POLEGADAS, HM/Q = 2 M / 26,8 M3/H A 28 M / 4,6 M3/H</t>
  </si>
  <si>
    <t>MESA VIBRATORIA COM DIMENSOES DE 2,0 X 1,0 M, COM MOTOR ELETRICO DE 2 POLOS E POTENCIA DE 3 CV</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</si>
  <si>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</si>
  <si>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</si>
  <si>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ROLO COMPACTADOR VIBRATORIO DE UM CILINDRO LISO DE ACO, POTENCIA 125 HP, PESO SEM/COM LASTRO 10,75/12,92 T, IMPACTO DINAMICO 31,5/18,5 T, LARGURA TRABALHO 2,15 M</t>
  </si>
  <si>
    <t>REGUA VIBRATORIA DE CONCRETO TRELICADA, EQUIPADA COM MOTOR A GASOLINA DE 9 HP</t>
  </si>
  <si>
    <t>CONTAINER ALMOXARIFADO, DE *2,40* X *6,00* M, PADRAO SIMPLES, SEM REVESTIMENTO E SEM DIVISORIAS INTERNOS E SEM SANITARIO, PARA USO EM CANTEIRO DE OBRAS</t>
  </si>
  <si>
    <t>ESCAVADEIRA HIDRAULICA SOBRE ESTEIRAS, CACAMBA 0,62M3, PESO OPERACIONAL 12,61T, POTENCIA LIQUIDA 95HP</t>
  </si>
  <si>
    <t>ESCAVADEIRA HIDRAULICA SOBRE ESTEIRAS, CACAMBA 0,4 A 1,70 M3, PESO OPERACIONAL 23,2 T, POTENCIA BRUTA 183 HP</t>
  </si>
  <si>
    <t>COROA PARA PERFURATRIZ T38, D = 2 1/2", 6 X 4 BOTOES BALISTICOS, FACE PLANA</t>
  </si>
  <si>
    <t>LUVA PARA PERFURATRIZ DE ESTEIRA T38, D = 1 1/2"</t>
  </si>
  <si>
    <t>HASTE PARA PERFURATRIZ DE ESTEIRA T38, D= 1 1/2" X *3 M*, PARA PROLONGAR BROCA</t>
  </si>
  <si>
    <t>PUNHO PARA PERFURATRIZ DE ESTEIRA T38, D = 1 1/2" (38 MM), C = 380 MM</t>
  </si>
  <si>
    <t>CARPETE DE NYLON EM MANTA PARA TRAFEGO COMERCIAL PESADO, E = 6 A 7 MM (INSTALADO)</t>
  </si>
  <si>
    <t>CARPETE DE POLIESTER EM MANTA PARA TRAFEGO COMERCIAL PESADO, E = 4 A 5 MM (INSTALADO)</t>
  </si>
  <si>
    <t>CARPETE DE NYLON EM MANTA PARA TRAFEGO COMERCIAL PESADO, E = 9 A 10 MM (INSTALADO)</t>
  </si>
  <si>
    <t>CARPETE DE POLIPROPILENO EM MANTA PARA TRAFEGO COMERCIAL MEDIO, E = 5 A 6 MM (INSTALADO)</t>
  </si>
  <si>
    <t>CARPETE DE NYLON EM PLACAS 50 X 50 CM PARA TRAFEGO COMERCIAL PESADO, E = 6,5 MM (INSTALADO)</t>
  </si>
  <si>
    <t>PEDRA ARDOSIA, CINZA, *40 X 40* CM, E= *1 CM</t>
  </si>
  <si>
    <t>PEDRA ARDOSIA, CINZA, 20 X 40 CM, E= *1 CM</t>
  </si>
  <si>
    <t>PEDRA PORTUGUESA OU PETIT PAVE, BRANCA OU PRETA</t>
  </si>
  <si>
    <t>PEDRA QUARTZITO OU CALCARIO LAMINADO, SERRADA, TIPO CARIRI, ITACOLOMI, LAGOA SANTA, LUMINARIA, PIRENOPOLIS, SAO TOME OU OUTRAS SIMILARES DA REGIAO, *20 X *40 CM, E= *1,5 A *2,5 CM</t>
  </si>
  <si>
    <t>PEDRA QUARTZITO OU CALCARIO LAMINADO, CACO, TIPO CARIRI, ITACOLOMI, LAGOA SANTA, LUMINARIA, PIRENOPOLIS, SAO TOME OU OUTRAS SIMILARES DA REGIAO, E= *1,5 A *2,5 CM</t>
  </si>
  <si>
    <t>PEDRA ARDOSIA, CINZA, 30 X 30, E= *1 CM</t>
  </si>
  <si>
    <t>PEDRA GRANITICA, SERRADA, TIPO MIRACEMA, MADEIRA, PADUANA, RACHINHA, SANTA ISABEL OU OUTRAS SIMILARES, *11,5 X *23 CM, E= *1,0 A *2,0 CM</t>
  </si>
  <si>
    <t>PEDRA GRANITICA OU BASALTO, CACO, RETALHO, CAVACO, TIPO MIRACEMA, MADEIRA, PADUANA, RACHINHA, SANTA ISABEL OU OUTRAS SIMILARES, E= *1,0 A *2,0 CM</t>
  </si>
  <si>
    <t>RODAPE ARDOSIA, CINZA, 10 CM, E= *1CM</t>
  </si>
  <si>
    <t>TALHA ELETRICA 3 T, VELOCIDADE 2,1 M / MIN, POTENCIA 1,3 KW</t>
  </si>
  <si>
    <t>TROLEY MANUAL CAPACIDADE 1 T</t>
  </si>
  <si>
    <t>TALHA MANUAL DE CORRENTE, CAPACIDADE DE 1 T COM ELEVACAO DE 3 M</t>
  </si>
  <si>
    <t>CARRINHO COM 2 PNEUS PARA TRANSPORTAR TUBO CONCRETO, ALTURA ATE 1,0 M E DIAMETRO ATE 1000MM, COM ESTRUTURA EM PERFIL OU TUBO METALICO</t>
  </si>
  <si>
    <t>CAVALETE PARA TALHA COM ESTRUTURA EM TUBO METALICO ALTURA MINIMA 3,2 M EQUIPADO COM RODAS DE BORRACHA PARA MOVIMENTACAO DE TUBOS DE CONCRETO NA CENTRAL DE PREMOLDADOS COM CAPACIDADE DE CARGA DE 3 TONELADAS</t>
  </si>
  <si>
    <t>GUINCHO DE ALAVANCA MANUAL, CAPACIDADE 3,2 T COM 20 M DE CABO DE ACO DIAMETRO 16,3 MM</t>
  </si>
  <si>
    <t>GUINCHO DE ALAVANCA MANUAL, CAPACIDADE DE 1,6 T, COM 20 M DE CABO DE ACO (AQUISICAO)</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</si>
  <si>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</si>
  <si>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</si>
  <si>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4,30 M, ALT. 2,50 M, PARA SANITARIO, COM 3 BACIAS, 4 CHUVEIROS, 1 LAVATORIO E 1 MICTORIO (NAO INCLUI MOBILIZACAO/DESMOBILIZACAO)</t>
  </si>
  <si>
    <t>LOCACAO DE CONTAINER 2,30 X 6,00 M, ALT. 2,50 M, PARA SANITARIO, COM 4 BACIAS, 8 CHUVEIROS,1 LAVATORIO E 1 MICTORIO (NAO INCLUI MOBILIZACAO/DESMOBILIZACAO)</t>
  </si>
  <si>
    <t>LOCACAO DE CONTAINER 2,30 X 4,30 M, ALT. 2,50 M, P/ SANITARIO, C/ 5 BACIAS, 1 LAVATORIO E 4 MICTORIOS (NAO INCLUI MOBILIZACAO/DESMOBILIZACAO)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</si>
  <si>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</si>
  <si>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</si>
  <si>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PRETO SAO GABRIEL/ TIJUCA OU OUTROS EQUIVALENTES DA REGIAO, FORMATO MENOR OU IGUAL A 3025 CM2, E= *2* CM</t>
  </si>
  <si>
    <t>GRANITO PARA BANCADA, POLIDO, TIPO ANDORINHA/ QUARTZ/ CASTELO/ CORUMBA OU OUTROS EQUIVALENTES DA REGIAO, E= *2,5* CM</t>
  </si>
  <si>
    <t>RODAPE OU RODABANCADA EM GRANITO, POLIDO, TIPO ANDORINHA/ QUARTZ/ CASTELO/ CORUMBA OU OUTROS EQUIVALENTES DA REGIAO, H= 10 CM, E= *2,0* CM</t>
  </si>
  <si>
    <t>SOLEIRA EM GRANITO, POLIDO, TIPO ANDORINHA/ QUARTZ/ CASTELO/ CORUMBA OU OUTROS EQUIVALENTES DA REGIAO, L= *15* CM, E= *2,0* CM</t>
  </si>
  <si>
    <t>BANCADA/ BANCA EM GRANITO, POLIDO, TIPO ANDORINHA/ QUARTZ/ CASTELO/ CORUMBA OU OUTROS EQUIVALENTES DA REGIAO, COM CUBA INOX, FORMATO *120 X 60* CM, E= *2* CM</t>
  </si>
  <si>
    <t>DIVISORIA EM GRANITO, COM DUAS FACES POLIDAS, TIPO ANDORINHA/ QUARTZ/ CASTELO/ CORUMBA OU OUTROS EQUIVALENTES DA REGIAO, E= *3,0* CM</t>
  </si>
  <si>
    <t>PISO EM GRANITO, POLIDO, TIPO MARFIM, DALLAS, CARAVELAS OU OUTROS EQUIVALENTES DA REGIAO, FORMATO MENOR OU IGUAL A 3025 CM2, E= *2*CM</t>
  </si>
  <si>
    <t>PISO/ REVESTIMENTO EM GRANITO, POLIDO, TIPO ANDORINHA/ QUARTZ/ CASTELO/ CORUMBA OU OUTROS EQUIVALENTES DA REGIAO, FORMATO MAIOR OU IGUAL A 3025 CM2, E = *2*CM</t>
  </si>
  <si>
    <t>ESGUICHO TIPO JATO SOLIDO, EM LATAO, ENGATE RAPIDO 1 1/2" X 13 MM, PARA MANGUEIRA EM INSTALACAO PREDIAL COMBATE A INCENDIO</t>
  </si>
  <si>
    <t>ESGUICHO TIPO JATO SOLIDO, EM LATAO, ENGATE RAPIDO 2 1/2" X 13 MM, PARA MANGUEIRA EM INSTALACAO PREDIAL COMBATE A INCENDIO</t>
  </si>
  <si>
    <t>TAMPAO COM CORRENTE, EM LATAO, ENGATE RAPIDO 2 1/2", PARA INSTALACAO PREDIAL DE COMBATE A INCENDIO</t>
  </si>
  <si>
    <t>TAMPAO COM CORRENTE, EM LATAO, ENGATE RAPIDO 1 1/2", PARA INSTALACAO PREDIAL DE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</si>
  <si>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</si>
  <si>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</si>
  <si>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</si>
  <si>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</si>
  <si>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REDUCAO FIXA TIPO STORZ, ENGATE RAPIDO 2.1/2" X 1.1/2", EM LATAO, PARA INSTALACAO PREDIAL COMBATE A INCENDIO PREDIAL</t>
  </si>
  <si>
    <t>UNIAO TIPO STORZ, COM EMPATACAO INTERNA TIPO ANEL DE EXPANSAO, ENGATE RAPIDO 1 1/2", PARA MANGUEIRA DE COMBATE A INCENDIO PREDIAL</t>
  </si>
  <si>
    <t>UNIAO TIPO STORZ, COM EMPATACAO INTERNA TIPO ANEL DE EXPANSAO, ENGATE RAPIDO 2 1/2", PARA MANGUEIRA DE COMBATE A INCENDIO PREDIAL</t>
  </si>
  <si>
    <t>ANEL DE EXPANSAO EM COBRE, ENGATE RAPIDO 1 1/2", PARA EMPATACAO MANGUEIRA DE COMBATE A INCENDIO PREDIAL</t>
  </si>
  <si>
    <t>ANEL DE EXPANSAO EM COBRE, ENGATE RAPIDO 2 1/2", PARA EMPATACAO MANGUEIRA DE COMBATE A INCENDIO PREDIAL</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</si>
  <si>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</si>
  <si>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</si>
  <si>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</si>
  <si>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ELETRODO REVESTIDO AWS - E6013, DIAMETRO IGUAL A 4,00 MM</t>
  </si>
  <si>
    <t>CHAPA DE ACO GALVANIZADA BITOLA GSG 22, E = 0,80 MM (6,40 KG/M2)</t>
  </si>
  <si>
    <t>CALHA MOLDURA AMERICANA DE CHAPA DE ACO GALVANIZADA NUM 26, CORTE 33 CM</t>
  </si>
  <si>
    <t>CALHA QUADRADA DE CHAPA DE ACO GALVANIZADA NUM 26, CORTE 33 CM</t>
  </si>
  <si>
    <t>CALHA PLATIBANDA DE CHAPA DE ACO GALVANIZADA NUM 26, CORTE 45 CM</t>
  </si>
  <si>
    <t>RUFO INTERNO DE CHAPA DE ACO GALVANIZADA NUM 26, CORTE 50 CM</t>
  </si>
  <si>
    <t>RUFO EXTERNO DE CHAPA DE ACO GALVANIZADA NUM 26, CORTE 28 CM</t>
  </si>
  <si>
    <t>RUFO EXTERNO DE CHAPA DE ACO GALVANIZADA NUM 26, CORTE 25 CM</t>
  </si>
  <si>
    <t>CALHA PARA AGUA FURTADA DE CHAPA DE ACO GALVANIZADA NUM 26, CORTE 40 CM</t>
  </si>
  <si>
    <t>CALHA PARA AGUA FURTADA DE CHAPA DE ACO GALVANIZADA NUM 26, CORTE 50 CM</t>
  </si>
  <si>
    <t>CALHA QUADRADA DE CHAPA DE ACO GALVANIZADA NUM 28, CORTE 25 CM</t>
  </si>
  <si>
    <t>CHAPA DE ACO FINA A QUENTE BITOLA MSG 14, E = 2,00 MM (16,0 KG/M2)</t>
  </si>
  <si>
    <t>CHAPA DE ACO FINA A QUENTE BITOLA MSG 3/16", E = 4,75 MM (38,00 KG/M2)</t>
  </si>
  <si>
    <t>CHAPA DE ACO FINA A QUENTE BITOLA MSG 13, E = 2,25 MM (18,00 KG/M2)</t>
  </si>
  <si>
    <t>CHAPA DE ACO FINA A QUENTE BITOLA MSG 16, E = 1,50 MM (12,00 KG/M2)</t>
  </si>
  <si>
    <t>CHAPA DE ACO FINA A QUENTE BITOLA MSG 18, E = 1,20 MM (9,60 KG/M2)</t>
  </si>
  <si>
    <t>CHAPA DE ACO FINA A FRIO BITOLA MSG 20, E = 0,90 MM (7,20 KG/M2)</t>
  </si>
  <si>
    <t>CHAPA DE ACO FINA A FRIO BITOLA MSG 24, E = 0,60 MM (4,80 KG/M2)</t>
  </si>
  <si>
    <t>CHAPA DE ACO FINA A FRIO BITOLA MSG 26, E = 0,45 MM (3,60 KG/M2)</t>
  </si>
  <si>
    <t>CHAPA DE ACO GROSSA, ASTM A36, E = 7/8" (22,23 MM) 174,28 KG/M2</t>
  </si>
  <si>
    <t>CHAPA DE ACO XADREZ PARA PISOS, E = 1/4" (6,30 MM) 54,53 KG/M2</t>
  </si>
  <si>
    <t>PORTA DE ENROLAR MANUAL COMPLETA, PERFIL MEIA CANA CEGA, EM ACO GALVANIZADO NATURAL, CHAPA NUMERO 24 (SEM INSTALACAO)</t>
  </si>
  <si>
    <t>PORTA DE ENROLAR MANUAL COMPLETA, ARTICULADA RAIADA LARGA, EM ACO GALVANIZADO NATURAL, CHAPA NUMERO 24 (SEM INSTALACAO)</t>
  </si>
  <si>
    <t>PORTA DE ENROLAR MANUAL COMPLETA, PERFIL MEIA CANA VAZADA TIJOLINHO, EM ACO GALVANIZADO NATURAL, CHAPA NUMERO 24 (SEM INSTALACAO)</t>
  </si>
  <si>
    <t>PORTA GRADE DE ENROLAR MANUAL COMPLETA, PERFIL TUBULAR TIJOLINHO 3/4 ", EM ACO GALVANIZADO NATURAL (SEM INSTALACAO)</t>
  </si>
  <si>
    <t>CHAPA DE ACO GROSSA, ASTM A36, E = 3/4" (19,05 MM) 149,39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</si>
  <si>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</si>
  <si>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</si>
  <si>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</si>
  <si>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</si>
  <si>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26, E = 0,50 MM (4,00 KG/M2)</t>
  </si>
  <si>
    <t>CHAPA DE ACO GALVANIZADA BITOLA GSG 30, E = 0,35 MM (2,80 KG/M2)</t>
  </si>
  <si>
    <t>CAIXA DE PASSAGEM/ LUZ / TELEFONIA, DE EMBUTIR, EM CHAPA DE ACO GALVANIZADO, DIMENSOES 150 X 150 X 15 CM (PADRAO CONCESSIONARIA LOCAL)</t>
  </si>
  <si>
    <t>CAIXA DE PASSAGEM/ LUZ / TELEFONIA, DE EMBUTIR, EM CHAPA DE ACO GALVANIZADO, DIMENSOES 200 X 200 X 20 CM (PADRAO CONCESSIONARIA LOCAL)</t>
  </si>
  <si>
    <t>QUADRO DE DISTRIBUICAO COM BARRAMENTO TRIFASICO, DE EMBUTIR, EM CHAPA DE ACO GALVANIZADO, PARA 28 DISJUNTORES DIN, 100 A</t>
  </si>
  <si>
    <t>CAIXA DE PASSAGEM/ LUZ / TELEFONIA, DE EMBUTIR, EM CHAPA DE ACO GALVANIZADO, DIMENSOES 120 X 120 X *12* CM (PADRAO CONCESSIONARIA LOCAL)</t>
  </si>
  <si>
    <t>CAIXA DE PASSAGEM METALICA, DE SOBREPOR, COM TAMPA APARAFUSADA, DIMENSOES 35 X 35 X *12* CM</t>
  </si>
  <si>
    <t>PORTA DE ENROLAR MANUAL COMPLETA, PERFIL MEIA CANA CEGA, EM ACO GALVANIZADO COM PINTURA ELETROSTATICA, CHAPA NUMERO 24" (SEM INSTALACAO)</t>
  </si>
  <si>
    <t>CAIXA INTERNA/EXTERNA DE MEDICAO PARA 4 MEDIDORES MONOFASICOS, COM VISOR, EM CHAPA DE ACO 18 USG (PADRAO DA CONCESSIONARIA LOCAL)</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</si>
  <si>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</si>
  <si>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</si>
  <si>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DE PROTECAO PARA TRANSFORMADOR CORRENTE, EM CHAPA DE ACO 18 USG (PADRAO DA CONCESSIONARIA LOCAL)</t>
  </si>
  <si>
    <t>CAIXA DE PROTECAO EXTERNA PARA MEDIDOR HOROSAZONAL, DE BAIXA TENSAO, COM MODULO, EM CHAPA DE ACO (PADRAO DA CONCESSIONARIA LOCAL)</t>
  </si>
  <si>
    <t>QUADRO DE DISTRIBUICAO COM BARRAMENTO TRIFASICO, DE SOBREPOR, EM CHAPA DE ACO GALVANIZADO, PARA 12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</si>
  <si>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</si>
  <si>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</si>
  <si>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</si>
  <si>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*42* DISJUNTORES DIN, 100 A</t>
  </si>
  <si>
    <t>QUADRO DE DISTRIBUICAO COM BARRAMENTO TRIFASICO, DE SOBREPOR, EM CHAPA DE ACO GALVANIZADO, PARA 48 DISJUNTORES DIN, 100 A</t>
  </si>
  <si>
    <t>QUADRO DE DISTRIBUICAO COM BARRAMENTO TRIFASICO, DE EMBUTIR, EM CHAPA DE ACO GALVANIZADO, PARA 36 DISJUNTORES DIN, 100 A</t>
  </si>
  <si>
    <t>QUADRO DE DISTRIBUICAO COM BARRAMENTO TRIFASICO, DE EMBUTIR, EM CHAPA DE ACO GALVANIZADO, PARA 48 DISJUNTORES DIN, 100 A</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</si>
  <si>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</si>
  <si>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</si>
  <si>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</si>
  <si>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</si>
  <si>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</si>
  <si>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</si>
  <si>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</si>
  <si>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CHAPA DE ACO GROSSA, SAE 1020, BITOLA 1/4", E = 6,35 MM (49,85 KG/M2)</t>
  </si>
  <si>
    <t>CHAPA DE ACO CARBONO GALVANIZADA, PERFURADA (GRADE FUROS) E = 1,5 MM, DIAMETRO DO FURO = 9,52 MM (FUROS ALTERNADOS HORIZ.)</t>
  </si>
  <si>
    <t>CHAPA DE ACO GALVANIZADA BITOLA GSG 24, E = 0,64 (5,12 KG/M2)</t>
  </si>
  <si>
    <t>CHAPA DE ACO GROSSA, ASTM A36, E = 1" (25,40 MM) 199,18 KG/M2</t>
  </si>
  <si>
    <t>CHAPA DE ACO GALVANIZADA BITOLA GSG 20, E = 0,95 MM (7,60 KG/M2)</t>
  </si>
  <si>
    <t>COMPACTADOR DE SOLO TIPO PLACA VIBRATORIA REVERSIVEL, A GASOLINA 4 TEMPOS, PESO 150 A 175 KG, FORCA CENTRIF. 2800 A 3100 KGF, LARG. TRABALHO DE 450 A 520 MM, FREQ. VIBRACAO 4000 A 4300 RPM, VELOC. TRABALHO DE 15 A 20 M/MIN, POT. DE 6,0 A 7,0 HP</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</si>
  <si>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</si>
  <si>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</si>
  <si>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 TIPO PLACA VIBRATORIA REVERSIVEL, A DIESEL, PESO 700 A 820 KG, FORCA CENTRIF. DE 6.200 A 10.000 KGF, LARG. TRABALHO DE 650 A 720 MM, FREQ. VIBRACAO DE 3.000 A 3.500 RPM, VELOCIDADE TRABALHO DE 25 A 30 M/MIN, POT. DE 13,0 A 15,0 HP</t>
  </si>
  <si>
    <t>ESMERILHADEIRA ANGULAR ELETRICA, DIAMETRO DO DISCO 7" (180 MM), ROTACAO 8500 RPM, POTENCIA 2400 W</t>
  </si>
  <si>
    <t>LIXADEIRA ELETRICA ANGULAR PARA CONCRETO, POTENCIA 1.400 W, PRATO DIAMANTADO DE 5"</t>
  </si>
  <si>
    <t>MAQUINA PARA CORTE COM DISCO ABRASIVO DE DIAMETRO DE 18" (450 MM), COM MOTOR ELETRICO TRIFASICO DE 10 CV</t>
  </si>
  <si>
    <t>LIXADEIRA ELETRICA ANGULAR, PARA DISCO DE 7" (180 MM), POTENCIA DE 2.200 W, *5.000* RPM, 220 V</t>
  </si>
  <si>
    <t>SERRA CIRCULAR DE BANCADA, MODELO PICA-PAU, DIAMETRO DE 350 MM. CARACTERISTICAS DO MOTOR: TRIFASICO, POTENCIA DE 5 HP, FREQUENCIA DE 60 HZ</t>
  </si>
  <si>
    <t>CORTADEIRA HIDRAULICA DE VERGALHAO, PARA ACO DE DIAMETRO ATE 50 MM, MOTOR ELETRICO TRIFASICO, POTENCIA DE 5,5 HP A 7,5 HP</t>
  </si>
  <si>
    <t>DOBRADEIRA ELETROMECANICA DE VERGALHAO, PARA ACO DE DIAMETRO ATE 1 1/2", MOTOR ELETRICO TRIFASICO, POTENCIA DE 3 HP ATE 5 HP</t>
  </si>
  <si>
    <t>VIBRADOR DE IMERSAO, DIAMETRO DA PONTEIRA DE *35* MM, COM MOTOR 4 TEMPOS A GASOLINA DE 5,5 HP (5,5 CV)</t>
  </si>
  <si>
    <t>VIBRADOR DE IMERSAO, DIAMETRO DA PONTEIRA DE *45* MM, COM MOTOR 4 TEMPOS A GASOLINA DE 5,5 HP (5,5 CV)</t>
  </si>
  <si>
    <t>VIBRADOR DE IMERSAO, COM PONTEIRA DE *35* MM, MANGOTE DE 5 M, SEM MOTOR</t>
  </si>
  <si>
    <t>VIBRADOR DE IMERSAO, COM PONTEIRA DE *45* MM, MANGOTE DE 5 M, SEM MOTOR.</t>
  </si>
  <si>
    <t>VIBRADOR DE IMERSAO, COM PONTEIRA DE *60* MM, MANGOTE DE 5 M, SEM MOTOR.</t>
  </si>
  <si>
    <t>MOTOR ELETRICO PARA VIBRADOR DE IMERSAO, DE 2 CV, MONOFASICO, 110/220 V</t>
  </si>
  <si>
    <t>MOTOR ELETRICO PARA VIBRADOR DE IMERSAO, DE 2 CV, TRIFASICO, 220/380 V</t>
  </si>
  <si>
    <t>MOTOR A GASOLINA PARA VIBRADOR DE IMERSAO, 4 TEMPOS, DE 5,5 CV</t>
  </si>
  <si>
    <t>MOTOR A DIESEL PARA VIBRADOR DE IMERSAO, DE *4,7* CV</t>
  </si>
  <si>
    <t>CAIXA SIFONADA, PVC, 150 X 150 X 50 MM, COM GRELHA QUADRADA, BRANCA (NBR 5688)</t>
  </si>
  <si>
    <t>RALO SECO / RALO DE PASSAGEM EM PVC, QUADRADO, 100 X 100 X 53 MM, SAIDA 40 MM, COM GRELHA BRANCA</t>
  </si>
  <si>
    <t>CAIXA SIFONADA PVC, 100 X 100 X 50 MM, COM GRELHA REDONDA, BRANCA</t>
  </si>
  <si>
    <t>ANEL DE VEDACAO, PVC FLEXIVEL, 100 MM, PARA SAIDA DE BACIA / VASO SANITARIO</t>
  </si>
  <si>
    <t>DUCHA / CHUVEIRO PLASTICO SIMPLES, 5", BRANCO, PARA ACOPLAR EM HASTE 1/2", AGUA FRIA</t>
  </si>
  <si>
    <t>BRACO OU HASTE RETA COM CANOPLA PLASTICA, 1/2 ", PARA CHUVEIRO ELETRICO</t>
  </si>
  <si>
    <t>BRACO OU HASTE COM CANOPLA PLASTICA, 1/2 ", PARA CHUVEIRO SIMPLES</t>
  </si>
  <si>
    <t>RALO SECO CONICO, PVC, 100 X 40 MM, COM GRELHA QUADRADA BRANCA</t>
  </si>
  <si>
    <t>CAIXA SIFONADA, PVC, 150 X *185* X 75 MM, COM GRELHA QUADRADA, BRANCA</t>
  </si>
  <si>
    <t>CAIXA SIFONADA, PVC, 150 X 150 X 50 MM, COM GRELHA REDONDA, BRANCA</t>
  </si>
  <si>
    <t>GRELHA FIXA, EM PVC BRANCA, QUADRADA, 150 X 150 MM, PARA RALOS E CAIXAS</t>
  </si>
  <si>
    <t>GRELHA FIXA, PVC CROMADA, REDONDA, 150 MM, PARA RALOS E CAIXAS</t>
  </si>
  <si>
    <t>PROLONGAMENTO / PROLONGADOR PARA CAIXA SIFONADA, PVC, 100 MM X 200 MM (NBR 5688)</t>
  </si>
  <si>
    <t>PROLONGAMENTO / PROLONGADOR PARA CAIXA SIFONADA, PVC, 150 MM X 150 MM (NBR 5688)</t>
  </si>
  <si>
    <t>PROLONGAMENTO / PROLONGADOR PARA CAIXA SIFONADA, PVC, 150 MM X 200 MM (NBR 5688)</t>
  </si>
  <si>
    <t>RALO SECO CONICO, PVC, 100 X 40 MM, COM GRELHA REDONDA BRANCA</t>
  </si>
  <si>
    <t>RALO SIFONADO CILINDRICO, PVC, 100 X 40 MM, COM GRELHA REDONDA BRANCA</t>
  </si>
  <si>
    <t>RALO SIFONADO REDONDO CONICO, PVC, 100 X 40 MM, COM GRELHA REDONDA BRANCA</t>
  </si>
  <si>
    <t>RALO SIFONADO QUADRADO, PVC, 100 X 53 MM, SAIDA 40 MM, COM GRELHA QUADRADA BRANCA</t>
  </si>
  <si>
    <t>CAIXA SIFONADA PVC, 250 X 230 X 75 MM, COM TAMPA CEGA QUADRADA, BRANCA</t>
  </si>
  <si>
    <t>TUBO DE DESCARGA, TIPO BENGALA, PARA LIGACAO CAIXA DE DESCARGA - EMBUTIR, PVC, 40 MM X 150 CM</t>
  </si>
  <si>
    <t>CAIXA DE GORDURA EM PVC, DIAMETRO MINIMO 300 MM, DIAMETRO DE SAIDA 100 MM, CAPACIDADE APROXIMADA 18 LITROS, COM TAMPA E CESTO</t>
  </si>
  <si>
    <t>CAIXA DE INSPECAO PARA ATERRAMENTO OU OUTRO USO, EM PVC, DN = 300 X *300* MM</t>
  </si>
  <si>
    <t>CAIXA DE INSPECAO PARA ATERRAMENTO OU OUTRO USO, EM PVC, DN = 300 X 250 MM</t>
  </si>
  <si>
    <t>CAIXA DE INSPECAO PARA ATERRAMENTO OU OUTRO USO, EM PVC, DN = 300 X 600 MM</t>
  </si>
  <si>
    <t>CAIXA DE INSPECAO PARA ATERRAMENTO OU OUTRO USO, EM PVC, DN = 250 X 250 MM</t>
  </si>
  <si>
    <t>SABONETEIRA DE PAREDE EM METAL CROMADO</t>
  </si>
  <si>
    <t>PAPELEIRA DE PAREDE EM METAL CROMADO SEM TAMPA</t>
  </si>
  <si>
    <t>PORTA TOALHA ROSTO EM METAL CROMADO, TIPO ARGOLA</t>
  </si>
  <si>
    <t>PORTA TOALHA BANHO EM METAL CROMADO, TIPO BARRA</t>
  </si>
  <si>
    <t>CABIDE/GANCHO DE BANHEIRO SIMPLES EM METAL CROMADO</t>
  </si>
  <si>
    <t>KIT DE ACESSORIOS PARA BANHEIRO EM METAL CROMADO, 5 PECAS</t>
  </si>
  <si>
    <t>SABONETEIRA PLASTICA TIPO DISPENSER PARA SABONETE LIQUIDO COM RESERVATORIO 800 A 1500 ML</t>
  </si>
  <si>
    <t>PAPELEIRA PLASTICA TIPO DISPENSER PARA PAPEL HIGIENICO ROLAO</t>
  </si>
  <si>
    <t>TOALHEIRO PLASTICO TIPO DISPENSER PARA PAPEL TOALHA INTERFOLHADO</t>
  </si>
  <si>
    <t>AQUECEDOR DE AGUA ELETRICO RESERVATORIO DE 100 L CILINDRICO EM COBRE, REFORCADO COM ACO CARBONO, MONOFASICO, TENSAO NOMINAL 220 V</t>
  </si>
  <si>
    <t>AQUECEDOR DE AGUA ELETRICO HORIZONTAL, RESERVATORIO DE 200 L CILINDRICO EM COBRE, REFORCADO COM ACO CARBONO, MONOFASICO, TENSAO NOMINAL 220 V</t>
  </si>
  <si>
    <t>AQUECEDOR DE AGUA ELETRICO RESERVATORIO DE 500 L CILINDRICO EM COBRE, REFORCADO COM ACO CARBONO, MONOFASICO, TENSAO NOMINAL 220 V</t>
  </si>
  <si>
    <t>AQUECEDOR DE AGUA ELETRICO RESERVATORIO DE 700 L CILINDRICO EM COBRE, REFORCADO COM ACO CARBONO, MONOFASICO, TENSAO NOMINAL 220 V</t>
  </si>
  <si>
    <t>AQUECEDOR DE AGUA ELETRICO RESERVATORIO DE 500 L CILINDRICO EM COBRE, REFORCADO COM ACO CARBONO, TRIFASICO, TENSAO NOMINAL 220/380/400 V, POTENCIA 24 KW</t>
  </si>
  <si>
    <t>AQUECEDOR DE AGUA A GAS GLP/GN COM CAPACIDADE DE ARMAZENAMENTO DE 50 A 80 L</t>
  </si>
  <si>
    <t>CONECTOR METALICO TIPO PARAFUSO FENDIDO (SPLIT BOLT), PARA CABOS ATE 10 MM2</t>
  </si>
  <si>
    <t>TERMINAL METALICO A PRESSAO PARA 1 CABO DE 6 A 10 MM2, COM 1 FURO DE FIXACAO</t>
  </si>
  <si>
    <t>CONECTOR METALICO TIPO PARAFUSO FENDIDO (SPLIT BOLT), PARA CABOS ATE 16 MM2</t>
  </si>
  <si>
    <t>TERMINAL METALICO A PRESSAO 1 CABO, PARA CABOS DE 4 A 10 MM2, COM 2 FUROS PARA FIXACAO</t>
  </si>
  <si>
    <t>TERMINAL METALICO A PRESSAO PARA 1 CABO DE 16 A 25 MM2, COM 2 FUROS PARA FIXACAO</t>
  </si>
  <si>
    <t>TERMINAL METALICO A PRESSAO PARA 1 CABO DE 50 A 70 MM2, COM 2 FUROS PARA FIXACAO</t>
  </si>
  <si>
    <t>TERMINAL METALICO A PRESSAO PARA 1 CABO DE 95 A 120 MM2, COM 2 FUROS PARA FIXACAO</t>
  </si>
  <si>
    <t>TERMINAL METALICO A PRESSAO PARA 1 CABO DE 150 A 185 MM2, COM 2 FUROS PARA FIXACAO</t>
  </si>
  <si>
    <t>CONECTOR METALICO TIPO PARAFUSO FENDIDO (SPLIT BOLT), PARA CABOS ATE 25 MM2</t>
  </si>
  <si>
    <t>CONECTOR METALICO TIPO PARAFUSO FENDIDO (SPLIT BOLT), COM SEPARADOR DE CABOS BIMETALICOS, PARA CABOS ATE 50 MM2</t>
  </si>
  <si>
    <t>CONECTOR METALICO TIPO PARAFUSO FENDIDO (SPLIT BOLT), COM SEPARADOR DE CABOS BIMETALICOS, PARA CABOS ATE 70 MM2</t>
  </si>
  <si>
    <t>TERMINAL A COMPRESSAO EM COBRE ESTANHADO PARA CABO 35 MM2, 1 FURO E 1 COMPRESSAO, PARA PARAFUSO DE FIXACAO M8</t>
  </si>
  <si>
    <t>TERMINAL A COMPRESSAO EM COBRE ESTANHADO PARA CABO 70 MM2, 1 FURO E 1 COMPRESSAO, PARA PARAFUSO DE FIXACAO M10</t>
  </si>
  <si>
    <t>TERMINAL METALICO A PRESSAO PARA 1 CABO DE 16 MM2, COM 1 FURO DE FIXACAO</t>
  </si>
  <si>
    <t>TERMINAL METALICO A PRESSAO PARA 1 CABO DE 25 MM2, COM 1 FURO DE FIXACAO</t>
  </si>
  <si>
    <t>TERMINAL METALICO A PRESSAO PARA 1 CABO DE 35 MM2, COM 1 FURO DE FIXACAO</t>
  </si>
  <si>
    <t>TERMINAL METALICO A PRESSAO PARA 1 CABO DE 50 MM2, COM 1 FURO DE FIXACAO</t>
  </si>
  <si>
    <t>TERMINAL METALICO A PRESSAO PARA 1 CABO DE 70 MM2, COM 1 FURO DE FIXACAO</t>
  </si>
  <si>
    <t>TERMINAL METALICO A PRESSAO PARA 1 CABO DE 95 MM2, COM 1 FURO DE FIXACAO</t>
  </si>
  <si>
    <t>TERMINAL METALICO A PRESSAO PARA 1 CABO DE 120 MM2, COM 1 FURO DE FIXACAO</t>
  </si>
  <si>
    <t>TERMINAL METALICO A PRESSAO PARA 1 CABO DE 185 MM2, COM 1 FURO DE FIXACAO</t>
  </si>
  <si>
    <t>TERMINAL METALICO A PRESSAO PARA 1 CABO DE 25 A 35 MM2, COM 2 FUROS PARA FIXACAO</t>
  </si>
  <si>
    <t>CONECTOR DE ALUMINIO TIPO PRENSA CABO, BITOLA 3/8", PARA CABOS DE DIAMETRO DE 9 A 10 MM</t>
  </si>
  <si>
    <t>CONECTOR DE ALUMINIO TIPO PRENSA CABO, BITOLA 1/2", PARA CABOS DE DIAMETRO DE 12,5 A 15 MM</t>
  </si>
  <si>
    <t>CONECTOR DE ALUMINIO TIPO PRENSA CABO, BITOLA 3/4", PARA CABOS DE DIAMETRO DE 17,5 A 20 MM</t>
  </si>
  <si>
    <t>CONECTOR DE ALUMINIO TIPO PRENSA CABO, BITOLA 1", PARA CABOS DE DIAMETRO DE 22,5 A 25 MM</t>
  </si>
  <si>
    <t>CONECTOR DE ALUMINIO TIPO PRENSA CABO, BITOLA 1 1/4", PARA CABOS DE DIAMETRO DE 31 A 34 MM</t>
  </si>
  <si>
    <t>CONECTOR DE ALUMINIO TIPO PRENSA CABO, BITOLA 1 1/2", PARA CABOS DE DIAMETRO DE 37 A 40 MM</t>
  </si>
  <si>
    <t>CONECTOR DE ALUMINIO TIPO PRENSA CABO, BITOLA 2", PARA CABOS DE DIAMETRO DE 47,5 A 50 MM</t>
  </si>
  <si>
    <t>CONECTOR METALICO TIPO PARAFUSO FENDIDO (SPLIT BOLT), COM SEPARADOR DE CABOS BIMETALICOS, PARA CABOS ATE 25 MM2</t>
  </si>
  <si>
    <t>TERMINAL METALICO A PRESSAO PARA 1 CABO DE 240 MM2, COM 1 FURO DE FIXACAO</t>
  </si>
  <si>
    <t>TERMINAL METALICO A PRESSAO PARA 1 CABO DE 300 MM2, COM 1 FURO DE FIXACAO</t>
  </si>
  <si>
    <t>CONECTOR METALICO TIPO PARAFUSO FENDIDO (SPLIT BOLT), PARA CABOS ATE 120 MM2</t>
  </si>
  <si>
    <t>CONECTOR METALICO TIPO PARAFUSO FENDIDO (SPLIT BOLT), PARA CABOS ATE 150 MM2</t>
  </si>
  <si>
    <t>CONECTOR METALICO TIPO PARAFUSO FENDIDO (SPLIT BOLT), PARA CABOS ATE 185 MM2</t>
  </si>
  <si>
    <t>CONECTOR METALICO TIPO PARAFUSO FENDIDO (SPLIT BOLT), PARA CABOS ATE 6 MM2</t>
  </si>
  <si>
    <t>TERMINAL METALICO A PRESSAO PARA 1 CABO DE 150 MM2, COM 1 FURO DE FIXACAO</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</si>
  <si>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</si>
  <si>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</si>
  <si>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</si>
  <si>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</si>
  <si>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</si>
  <si>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</si>
  <si>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</si>
  <si>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</si>
  <si>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COBRE 90 GRAUS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</si>
  <si>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</si>
  <si>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</si>
  <si>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</si>
  <si>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</si>
  <si>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</si>
  <si>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</si>
  <si>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</si>
  <si>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</si>
  <si>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COBRE SEM ANEL DE SOLDA, BOLSA X BOLSA, 104 MM</t>
  </si>
  <si>
    <t>SOLDA ESTANHO/COBRE PARA CONEXOES DE COBRE, FIO 2,5 MM, CARRETEL 500 GR (SEM CHUMBO)</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</si>
  <si>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</si>
  <si>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</si>
  <si>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</si>
  <si>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</si>
  <si>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</si>
  <si>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</si>
  <si>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</si>
  <si>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</si>
  <si>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COBRE SEM ANEL DE SOLDA, BOLSA X BOLSA X BOLSA, 104 MM</t>
  </si>
  <si>
    <t>TUBO DE COBRE FLEXIVEL, D = 3/16 ", E = 0,79 MM, PARA AR-CONDICIONADO/ INSTALACOES GAS RESIDENCIAIS E COMERCIAIS</t>
  </si>
  <si>
    <t>TUBO DE COBRE FLEXIVEL, D = 5/16 ", E = 0,79 MM, PARA AR-CONDICIONADO/ INSTALACOES GAS RESIDENCIAIS E COMERCIAIS</t>
  </si>
  <si>
    <t>TUBO DE COBRE FLEXIVEL, D = 3/4 ", E = 0,79 MM, PARA AR-CONDICIONADO/ INSTALACOES GAS RESIDENCIAIS E COMERCIAIS</t>
  </si>
  <si>
    <t>TUBO DE COBRE CLASSE "A", DN = 2" (54 MM), PARA INSTALACOES DE MEDIA PRESSAO PARA GASES COMBUSTIVEIS E MEDICINAIS</t>
  </si>
  <si>
    <t>TUBO DE COBRE CLASSE "A", DN = 2 1/2" (66 MM), PARA INSTALACOES DE MEDIA PRESSAO PARA GASES COMBUSTIVEIS E MEDICINAIS</t>
  </si>
  <si>
    <t>TUBO DE COBRE CLASSE "A", DN = 3" (79 MM), PARA INSTALACOES DE MEDIA PRESSAO PARA GASES COMBUSTIVEIS E MEDICINAIS</t>
  </si>
  <si>
    <t>TUBO DE COBRE CLASSE "A", DN = 4" (104 MM), PARA INSTALACOES DE MEDIA PRESSAO PARA GASES COMBUSTIVEIS E MEDICINAIS</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</si>
  <si>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</si>
  <si>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</si>
  <si>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</si>
  <si>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</si>
  <si>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</si>
  <si>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</si>
  <si>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</si>
  <si>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</si>
  <si>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</si>
  <si>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</si>
  <si>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</si>
  <si>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CURVA DE TRANSPOSICAO BRONZE/LATAO SEM ANEL DE SOLDA, BOLSA X BOLSA, 15 MM</t>
  </si>
  <si>
    <t>CURVA DE TRANSPOSICAO BRONZE/LATAO SEM ANEL DE SOLDA, BOLSA X BOLSA, 22 MM</t>
  </si>
  <si>
    <t>CURVA DE TRANSPOSICAO BRONZE/LATAO SEM ANEL DE SOLDA, BOLSA X BOLSA, 28 MM</t>
  </si>
  <si>
    <t>COTOVELO BRONZE/LATAO SEM ANEL DE SOLDA, BOLSA X ROSCA F, 15MM X 1/2"</t>
  </si>
  <si>
    <t>COTOVELO BRONZE/LATAO SEM ANEL DE SOLDA, BOLSA X ROSCA F, 22MM X 1/2"</t>
  </si>
  <si>
    <t>COTOVELO BRONZE/LATAO SEM ANEL DE SOLDA, BOLSA X ROSCA F, 22MM X 3/4"</t>
  </si>
  <si>
    <t>JUNTA DE EXPANSAO DE COBRE, PONTA X PONTA, 15 MM</t>
  </si>
  <si>
    <t>JUNTA DE EXPANSAO DE COBRE, PONTA X PONTA, 22 MM</t>
  </si>
  <si>
    <t>JUNTA DE EXPANSAO DE COBRE, PONTA X PONTA, 28 MM</t>
  </si>
  <si>
    <t>JUNTA DE EXPANSAO BRONZE/LATAO, PONTA X PONTA, 35 MM</t>
  </si>
  <si>
    <t>JUNTA DE EXPANSAO BRONZE/LATAO, PONTA X PONTA, 42 MM</t>
  </si>
  <si>
    <t>JUNTA DE EXPANSAO BRONZE/LATAO, PONTA X PONTA, 54 MM</t>
  </si>
  <si>
    <t>JUNTA DE EXPANSAO BRONZE/LATAO, PONTA X PONTA, 66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</si>
  <si>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</si>
  <si>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</si>
  <si>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</si>
  <si>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</si>
  <si>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</si>
  <si>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</si>
  <si>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</si>
  <si>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</si>
  <si>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</si>
  <si>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</si>
  <si>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</si>
  <si>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</si>
  <si>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</si>
  <si>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TE DUPLA CURVA BRONZE/LATAO SEM ANEL DE SOLDA, ROSCA F X BOLSA X ROSCA F, 1/2" X 15 X 1/2"</t>
  </si>
  <si>
    <t>TE DUPLA CURVA BRONZE/LATAO SEM ANEL DE SOLDA, ROSCA F X BOLSA X ROSCA F, 3/4" X 22 X 3/4"</t>
  </si>
  <si>
    <t>PASTA PARA SOLDA DE TUBOS E CONEXOES DE COBRE (EMBALAGEM COM 250 G)</t>
  </si>
  <si>
    <t>SOLDA EM VARETA FOSCOPER, D = *2,5* MM X COMPRIMENTO 500 MM</t>
  </si>
  <si>
    <t>HIDROMETRO UNIJATO / MEDIDOR DE AGUA, DN 1/2", VAZAO MAXIMA DE 1,5 M3/H, PARA AGUA POTAVEL FRIA, RELOJOARIA PLANA, CLASSE B, HORIZONTAL (SEM CONEXOES)</t>
  </si>
  <si>
    <t>HIDROMETRO MULTIJATO / MEDIDOR DE AGUA, DN 2", VAZAO MAXIMA DE 30 M3/H, PARA AGUA POTAVEL FRIA, RELOJOARIA PLANA, CLASSE B, HORIZONTAL (SEM CONEXOES)</t>
  </si>
  <si>
    <t>HIDROMETRO MULTIJATO / MEDIDOR DE AGUA, DN 1", VAZAO MAXIMA DE 10 M3/H, PARA AGUA POTAVEL FRIA, RELOJOARIA PLANA, CLASSE B, HORIZONTAL (SEM CONEXOES)</t>
  </si>
  <si>
    <t>HIDROMETRO MULTIJATO / MEDIDOR DE AGUA, DN 1 1/2", VAZAO MAXIMA DE 20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</si>
  <si>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</si>
  <si>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</si>
  <si>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MULTIJATO / MEDIDOR DE AGUA, DN 1", VAZAO MAXIMA DE 7 M3/H, PARA AGUA POTAVEL FRIA, RELOJOARIA PLANA, CLASSE B, HORIZONTAL (SEM CONEXOES)</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</si>
  <si>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</si>
  <si>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</si>
  <si>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CAPACETE DE SEGURANCA ABA FRONTAL COM SUSPENSAO DE POLIETILENO, SEM JUGULAR (CLASSE B)</t>
  </si>
  <si>
    <t>BALDE VERMELHO PARA SINALIZACAO DE VIAS</t>
  </si>
  <si>
    <t>LUVA RASPA DE COURO, CANO CURTO (PUNHO *7* CM)</t>
  </si>
  <si>
    <t>BOTA DE SEGURANCA COM BIQUEIRA DE ACO E COLARINHO ACOLCHOADO</t>
  </si>
  <si>
    <t>CAPA PARA CHUVA EM PVC COM FORRO DE POLIESTER, COM CAPUZ (AMARELA OU AZUL)</t>
  </si>
  <si>
    <t>MASCARA DE SEGURANCA PARA SOLDA COM ESCUDO DE CELERON E CARNEIRA DE PLASTICO COM REGULAGEM</t>
  </si>
  <si>
    <t>PROTETOR AUDITIVO TIPO PLUG DE INSERCAO COM CORDAO, ATENUACAO SUPERIOR A 15 DB</t>
  </si>
  <si>
    <t>PROTETOR AUDITIVO TIPO CONCHA COM ABAFADOR DE RUIDOS, ATENUACAO ACIMA DE 22 DB</t>
  </si>
  <si>
    <t>RESPIRADOR DESCARTAVEL SEM VALVULA DE EXALACAO, PFF 1</t>
  </si>
  <si>
    <t>BOTA DE PVC PRETA, CANO MEDIO, SEM FORRO</t>
  </si>
  <si>
    <t>PROTETOR SOLAR FPS 30, EMBALAGEM 2 LITROS</t>
  </si>
  <si>
    <t>LUVA DE BORRACHA ISOLANTE PARA ALTA TENSAO, RESISTENTE A OZONIO, TENSAO DE ENSAIO 2,5 KV (PAR)</t>
  </si>
  <si>
    <t>CINTURAO DE SEGURANCA TIPO PARAQUEDISTA, FIVELA EM ACO, AJUSTE NO SUSPENSORIO, CINTURA E PERNAS</t>
  </si>
  <si>
    <t>TRAVA-QUEDAS EM ACO PARA CORDA DE 12 MM, EXTENSOR DE 25 X 300 MM, COM MOSQUETAO TIPO GANCHO TRAVA DUPLA</t>
  </si>
  <si>
    <t>AVENTAL DE SEGURANCA DE RASPA DE COURO 1,00 X 0,60 M</t>
  </si>
  <si>
    <t>MANGOTE DE SEGURANCA EM RASPA DE COURO</t>
  </si>
  <si>
    <t>OCULOS DE SEGURANCA CONTRA IMPACTOS COM LENTE INCOLOR, ARMACAO NYLON, COM PROTECAO UVA E UVB</t>
  </si>
  <si>
    <t>TALABARTE DE SEGURANCA, 2 MOSQUETOES TRAVA DUPLA *53* MM DE ABERTURA, COM ABSORVEDOR DE ENERGIA</t>
  </si>
  <si>
    <t>CORDA DE POLIAMIDA 12 MM TIPO BOMBEIRO, PARA TRABALHO EM ALTURA</t>
  </si>
  <si>
    <t>100M</t>
  </si>
  <si>
    <t>CADEIRA SUSPENSA MANUAL / BALANCIM INDIVIDUAL (NBR 14751)</t>
  </si>
  <si>
    <t>MANOMETRO COM CAIXA EM ACO PINTADO, ESCALA *10* KGF/CM2 (*10* BAR), DIAMETRO NOMINAL DE 100 MM, CONEXAO DE 1/2"</t>
  </si>
  <si>
    <t>CONE DE SINALIZACAO EM PVC RIGIDO COM FAIXA REFLETIVA, H = 70 / 76 CM</t>
  </si>
  <si>
    <t>CONE DE SINALIZACAO EM PVC FLEXIVEL, H = 70 / 76 CM (NBR 15071)</t>
  </si>
  <si>
    <t>SOQUETE DE PVC / TERMOPLASTICO BASE E27, COM RABICHO, PARA LAMPADAS</t>
  </si>
  <si>
    <t>SOQUETE DE PORCELANA BASE E27, PARA USO AO TEMPO, PARA LAMPADAS</t>
  </si>
  <si>
    <t>SOQUETE DE PORCELANA BASE E27, FIXO DE TETO, PARA LAMPADAS</t>
  </si>
  <si>
    <t>SOQUETE DE PVC / TERMOPLASTICO BASE E27, COM CHAVE, PARA LAMPADAS</t>
  </si>
  <si>
    <t>ROLDANA PLASTICA COM PREGO, TAMANHO 30 X 30 MM, PARA INSTALACAO ELETRICA APARENTE</t>
  </si>
  <si>
    <t>TORNEIRA DE MESA/BANCADA, PARA LAVATORIO, FIXA, METALICA CROMADA, PADRAO POPULAR, 1/2" OU 3/4" (REF 1193)</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</si>
  <si>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</si>
  <si>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</si>
  <si>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PARA TANQUE / JARDIM, SEM BICO, CANO LONGO, DE PAREDE, PADRAO POPULAR / USO GERAL, 1/2" OU 3/4"</t>
  </si>
  <si>
    <t>TORNEIRA METALICA CROMADA PARA JARDIM / TANQUE, COM BICO PLASTICO, CANO LONGO, DE PAREDE, PADRAO POPULAR / USO GERAL, 1/2" OU 3/4"</t>
  </si>
  <si>
    <t>MISTURADOR DE METAL CROMADO, DE MESA/BANCADA, COM BICA BAIXA, PARA LAVATORIO</t>
  </si>
  <si>
    <t>MISTURADOR DE PAREDE, DE METAL CROMADO, PARA COZINHA, BICA ALTA MOVEL, COM AREJADOR ARTICULADO</t>
  </si>
  <si>
    <t>TORNEIRA METALICA CROMADA, DE MESA/BANCADA, PARA COZINHA, BICA MOVEL, COM AREJADOR, 1/2" OU 3/4"</t>
  </si>
  <si>
    <t>TORNEIRA METALICA CROMADA DE PAREDE, PARA COZINHA, BICA MOVEL, COM AREJADOR, 1/2" OU 3/4"</t>
  </si>
  <si>
    <t>TORNEIRA METALICA CROMADA, RETA, DE PAREDE, PARA COZINHA, SEM BICO, SEM AREJADOR, PADRAO POPULAR, 1/2" OU 3/4"</t>
  </si>
  <si>
    <t>TORNEIRA METALICA CROMADA CANO CURTO, SEM BICO, SEM AREJADOR, DE PAREDE, PARA TANQUE E USO GERAL, 1/2" OU 3/4"</t>
  </si>
  <si>
    <t>TORNEIRA METALICA CROMADA, RETA, DE PAREDE, PARA COZINHA, COM AREJADOR, PADRAO POPULAR, 1/2" OU 3/4"</t>
  </si>
  <si>
    <t>TORNEIRA METALICA CROMADA, CANO CURTO, COM AREJADOR, SEM BICO PLASTICO, DE PAREDE, PARA USO GERAL, 1/2" OU 3/4"</t>
  </si>
  <si>
    <t>TORNEIRA METALICA CROMADA DE MESA PARA LAVATORIO, BICA ALTA, COM AREJADOR</t>
  </si>
  <si>
    <t>TORNEIRA METALICA CROMADA DE PAREDE LONGA PARA LAVATORIO, COM AREJADOR, ACIONAMENTO ALAVANCA, 1/4 DE VOLTA</t>
  </si>
  <si>
    <t>MISTURADOR DE METAL CROMADO DE PAREDE PARA LAVATORIO</t>
  </si>
  <si>
    <t>TORNEIRA METALICA CROMADA DE MESA PARA LAVATORIO, COM SENSOR DE PRESENCA A PILHA, COM AREJADOR EMBUTIDO</t>
  </si>
  <si>
    <t>TORNEIRA METALICA CROMADA DE MESA, PARA LAVATORIO, TEMPORIZADA PRESSAO FECHAMENTO AUTOMATICO, BICA BAIXA</t>
  </si>
  <si>
    <t>MISTURADOR METALICO, BASE PARA CHUVEIRO/BANHEIRA, 1/2" OU 3/4 ", SOLDAVEL OU ROSCAVEL (NAO INCLUI ACABAMENTOS)</t>
  </si>
  <si>
    <t>ACABAMENTO DE METAL CROMADO PARA REGISTRO PEQUENO, DE PAREDE, 1/2" OU 3/4"</t>
  </si>
  <si>
    <t>MISTURADOR MONOCOMANDO PARA CHUVEIRO, BASE BRUTA, METALICO COM ACABAMENTO CROMADO</t>
  </si>
  <si>
    <t>BASE DE MISTURADOR MONOCOMANDO PARA CHUVEIRO, DE PAREDE (NAO INCLUI ACABAMENTOS)</t>
  </si>
  <si>
    <t>DUCHA / CHUVEIRO METALICO, DE PAREDE, ARTICULAVEL, COM BRACO/CANO, SEM DESVIADOR</t>
  </si>
  <si>
    <t>DUCHA / CHUVEIRO METALICO, DE PAREDE, ARTICULAVEL, COM DESVIADOR E DUCHA MANUAL</t>
  </si>
  <si>
    <t>TORNEIRA DE MESA PARA LAVATORIO, METALICA CROMADA, COM SENSOR DE APROXIMACAO ELETRICO, BIVOLT</t>
  </si>
  <si>
    <t>TORNEIRA DE MESA PARA LAVATORIO, METALICA CROMADA, COM MISTURADOR MONOCOMANDO, BICA BAIXA</t>
  </si>
  <si>
    <t>COMPRESSOR DE AR ESTACIONARIO, VAZAO 620 PCM, PRESSAO EFETIVA DE TRABALHO 109 PSI, MOTOR ELETRICO, POTENCIA 127 CV</t>
  </si>
  <si>
    <t>COMPRESSOR DE AR REBOCAVEL VAZAO 860 PCM, PRESSAO EFETIVA DE TRABALHO 102 PSI, MOTOR DIESEL, POTENCIA 250 CV</t>
  </si>
  <si>
    <t>COMPRESSOR DE AR REBOCAVEL, VAZAO 152 PCM, PRESSAO EFETIVA DE TRABALHO 102 PSI, MOTOR DIESEL, POTENCIA 31,5 KW</t>
  </si>
  <si>
    <t>FINCAPINO LONGO CALIBRE 22, CARGA FORTE POTENCIA 7 (PARA FERRAMENTA DE ACAO DIRETA), COR AMARELA</t>
  </si>
  <si>
    <t>PINO DE ACO COM ROSCA 1/4 ", COMPRIMENTO DA HASTE = 30 MM E ROSCA = 20 MM (ACAO DIRETA)</t>
  </si>
  <si>
    <t>PORCA UNIAO/JUNCAO ZINCADA SEXTAVADA 1/4 ", CHAVE 7/16 ", COMPRIMENTO = 25 MM</t>
  </si>
  <si>
    <t>SUPORTE "Y" PARA FITA PERFURADA</t>
  </si>
  <si>
    <t>FITA METALICA GRAVADA, L = 17 MM, ROLO DE 25 M, CARGA RECOMENDADA = *120* KGF</t>
  </si>
  <si>
    <t>FITA METALICA PERFURADA, L = 17 MM, ROLO DE 30 M, CARGA RECOMENDADA = *19* KGF</t>
  </si>
  <si>
    <t>FITA METALICA PERFURADA, L = 25 MM, ROLO DE 30 M, CARGA RECOMENDADA = *222,5* KGF</t>
  </si>
  <si>
    <t>JUNCAO 2 GARRAS PARA FITA PERFURADA</t>
  </si>
  <si>
    <t>FINCAPINO CURTO CALIBRE 22, CARGA MEDIA POTENCIA 5 (PARA FERRAMENTA DE ACAO DIRETA) COR VERMELHA</t>
  </si>
  <si>
    <t>PINO DE ACO COM FURO, HASTE = 27 MM (ACAO DIRETA)</t>
  </si>
  <si>
    <t>PINO DE ACO LISO 1/4 ", HASTE = *36,5* MM (ACAO DIRETA)</t>
  </si>
  <si>
    <t>PINO DE ACO LISO 1/4 ", HASTE = *53* MM (ACAO DIRETA)</t>
  </si>
  <si>
    <t>PINO DE ACO COM ARRUELA CONICA, DIAMETRO ARRUELA = *23* MM E COMP HASTE = *27* MM (ACAO INDIRETA)</t>
  </si>
  <si>
    <t>GRUPO GERADOR DIESEL, SEM CARENAGEM, POTENCIA STANDART ENTRE 80 E 90 KVA, VELOCIDADE DE 1800 RPM, FREQUENCIA DE 60 HZ</t>
  </si>
  <si>
    <t>GRUPO GERADOR DE SOLDA ELETRICA, COM MAQUINA DE SOLDA, ATE 400 AMPERES E GERADOR A DIESEL 30 CV, MOTOR 4 CILINDROS, TANQUE COMBUST., CARENAGEM DE PROTECAO SOBRE RODAS</t>
  </si>
  <si>
    <t>GRUPO GERADOR A GASOLINA, POTENCIA NOMINAL 2,2 KW, TENSAO DE SAIDA 110/220 V, MOTOR POTENCIA 6,5 HP</t>
  </si>
  <si>
    <t>GRUPO GERADOR DIESEL, COM CARENAGEM, POTENCIA STANDART ENTRE 50 E 55 KVA, VELOCIDADE DE 1800 RPM, FREQUENCIA DE 60 HZ</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</si>
  <si>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</si>
  <si>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</si>
  <si>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</si>
  <si>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</si>
  <si>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</si>
  <si>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</si>
  <si>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GRUPO GERADOR ESTACIONARIO, SILENCIADO, POTENCIA 180 KVA, MOTOR  DIESEL</t>
  </si>
  <si>
    <t>GRUPO GERADOR ESTACIONARIO SILENCIADO, POTENCIA 50 KVA, MOTOR  DIESEL</t>
  </si>
  <si>
    <t>FITA ISOLANTE ADESIVA ANTICHAMA, USO ATE 750 V, EM ROLO DE 19 MM X 20 M</t>
  </si>
  <si>
    <t>FITA ISOLANTE DE BORRACHA AUTOFUSAO, USO ATE 69 KV (ALTA TENSAO), LARGURA DE 19 MM</t>
  </si>
  <si>
    <t>AQUECEDOR DE OLEO BPF (FLUIDO) TERMICO, CAPACIDADE DE 300.000  KCAL/H</t>
  </si>
  <si>
    <t>SISAL EM FIBRA / ESTOPA SISAL PARA GESSO</t>
  </si>
  <si>
    <t>SACO DE RAFIA PARA ENTULHO, NOVO, LISO (SEM CLICHE), *60 X 90* CM</t>
  </si>
  <si>
    <t>TELA DE ANIAGEM ( JUTA)</t>
  </si>
  <si>
    <t>CAIXA DE INCENDIO/ABRIGO PARA MANGUEIRA, DE SOBREPOR/EXTERNA, COM 75 X 45 X 17 CM, EM CHAPA DE ACO, PORTA COM VENTILACAO, VISOR COM A INSCRICAO "INCENDIO", SUPORTE/CESTA INTERNA PARA A MANGUEIRA, PINTURA ELETROSTATICA VERMELHA</t>
  </si>
  <si>
    <t>TUBO ACO CARBONO COM COSTURA, NBR 5580, CLASSE L, DN = 25 MM, E = 2,65 MM, 2,02 KG/M</t>
  </si>
  <si>
    <t>TUBO ACO CARBONO COM COSTURA, NBR 5580, CLASSE L, DN = 15 MM, E = 2,25 MM, 1,06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</si>
  <si>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</si>
  <si>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</si>
  <si>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</si>
  <si>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</si>
  <si>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</si>
  <si>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GALVANIZADO COM COSTURA, CLASSE MEDIA, DN 5", E = *5,40* MM, PESO *17,80* KG/M (NBR 5580)</t>
  </si>
  <si>
    <t>TUBO ACO GALVANIZADO COM COSTURA, CLASSE MEDIA, DN 6", E = 4,85* MM, PESO 19,68* KG/M (NBR 5580)</t>
  </si>
  <si>
    <t>TUBO ACO INDUSTRIAL DN 2" (50,8 MM) E=1,50MM, PESO= 1,8237 KG/M</t>
  </si>
  <si>
    <t>TUBO ACO GALVANIZADO COM COSTURA, CLASSE LEVE, DN 15 MM (1/2"), E = 2,25 MM, *1,2* KG/M (NBR 5580)</t>
  </si>
  <si>
    <t>TUBO ACO GALVANIZADO COM COSTURA, CLASSE LEVE, DN 65 MM (2 1/2"), E = 3,35 MM, * 6,23* KG/M (NBR 5580)</t>
  </si>
  <si>
    <t>TUBO ACO GALVANIZADO COM COSTURA, CLASSE LEVE, DN 80 MM (3"), E = 3,35 MM, *7,32* KG/M (NBR 5580)</t>
  </si>
  <si>
    <t>TUBO ACO GALVANIZADO COM COSTURA, CLASSE LEVE, DN 100 MM (4"), E = 3,75 MM, *10,55* KG/M (NBR 5580)</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</si>
  <si>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</si>
  <si>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</si>
  <si>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</si>
  <si>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</si>
  <si>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</si>
  <si>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</si>
  <si>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</si>
  <si>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</si>
  <si>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20 M, TECIDO EM FIO DE POLIESTER E TUBO INTERNO EM BORRACHA SINTETICA, COM UNIOES</t>
  </si>
  <si>
    <t>SPRINKLER TIPO PENDENTE, BULBO VERMELHO RESPOSTA RAPIDA, 68 GRAUS CELSIUS, ACABAMENTO NATURAL, D = 15 MM (1/2")</t>
  </si>
  <si>
    <t>SPRINKLER TIPO PENDENTE, BULBO VERMELHO DE RESPOSTA RAPIDA, 68 GRAUS CELSIUS, ACABAMENTO NATURAL,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</si>
  <si>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</si>
  <si>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</si>
  <si>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</si>
  <si>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</si>
  <si>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AMARELO DE RESPOSTA RAPIDA, 79 GRAUS CELSIUS, ACABAMENTO CROMADO, D = 20 MM (3/4")</t>
  </si>
  <si>
    <t>CANOPLA ACABAMENTO CROMADO PARA INSTALACAO DE SPRINKLER, SOB FORRO, 15 MM</t>
  </si>
  <si>
    <t>JOELHO CPVC, SOLDAVEL, 90 GRAUS, 15 MM, PARA AGUA QUENTE</t>
  </si>
  <si>
    <t>LUVA CPVC, SOLDAVEL, 15 MM, PARA AGUA QUENTE PREDIAL</t>
  </si>
  <si>
    <t>LUVA DE TRANSICAO, CPVC, 15 MM X 1/2", PARA AGUA QUENTE PREDIAL</t>
  </si>
  <si>
    <t>TE CPVC, SOLDAVEL, 90 GRAUS, 15 MM, PARA AGUA QUENTE PREDIAL</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</si>
  <si>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</si>
  <si>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</si>
  <si>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</si>
  <si>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</si>
  <si>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</si>
  <si>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</si>
  <si>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</si>
  <si>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</si>
  <si>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</si>
  <si>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</si>
  <si>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</si>
  <si>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</si>
  <si>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</si>
  <si>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</si>
  <si>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</si>
  <si>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CURVA CPVC, 90 GRAUS, SOLDAVEL, 15 MM, PARA AGUA QUENTE</t>
  </si>
  <si>
    <t>CURVA CPVC, 90 GRAUS, SOLDAVEL, 22 MM, PARA AGUA QUENTE</t>
  </si>
  <si>
    <t>CURVA CPVC, 90 GRAUS, SOLDAVEL, 28 MM, PARA AGUA QUENTE</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</si>
  <si>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</si>
  <si>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</si>
  <si>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</si>
  <si>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</si>
  <si>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</si>
  <si>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</si>
  <si>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</si>
  <si>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</si>
  <si>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</si>
  <si>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</si>
  <si>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</si>
  <si>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</si>
  <si>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</si>
  <si>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SOLDAVEL, 42 MM X 1 1/2", PARA AGUA QUENTE</t>
  </si>
  <si>
    <t>LUVA DE TRANSICAO, CPVC, SOLDAVEL, 54 MM X 2", PARA AGUA QUENTE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</si>
  <si>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</si>
  <si>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</si>
  <si>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</si>
  <si>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</si>
  <si>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</si>
  <si>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</si>
  <si>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</si>
  <si>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</si>
  <si>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ADAPTADOR CPVC, SOLDAVEL, 15 MM, PARA AGUA QUENTE</t>
  </si>
  <si>
    <t>ADAPTADOR CPVC, SOLDAVEL, 22 MM, PARA AGUA QUENTE</t>
  </si>
  <si>
    <t>CURVA DE TRANSPOSICAO, CPVC, SOLDAVEL, 15 MM</t>
  </si>
  <si>
    <t>CURVA DE TRANSPOSICAO, CPVC, SOLDAVEL, 22 MM</t>
  </si>
  <si>
    <t>BUCHA DE REDUCAO, CPVC, SOLDAVEL, 22 X 15 MM, PARA AGUA QUENTE</t>
  </si>
  <si>
    <t>BUCHA DE REDUCAO, CPVC, SOLDAVEL, 28 X 22 MM, PARA AGUA QUENTE</t>
  </si>
  <si>
    <t>BUCHA DE REDUCAO, CPVC, SOLDAVEL, 35 X 28 MM, PARA AGUA QUENTE</t>
  </si>
  <si>
    <t>BUCHA DE REDUCAO, CPVC, SOLDAVEL, 42 X 22 MM, PARA AGUA QUENTE</t>
  </si>
  <si>
    <t>CONECTOR, CPVC, SOLDAVEL, 15 MM X 1/2", PARA AGUA QUENTE</t>
  </si>
  <si>
    <t>CONECTOR, CPVC, SOLDAVEL, 22 MM X 1/2", PARA AGUA QUENTE</t>
  </si>
  <si>
    <t>CONECTOR, CPVC, SOLDAVEL, 28 MM X 1", PARA AGUA QUENTE</t>
  </si>
  <si>
    <t>CONECTOR, CPVC, SOLDAVEL, 35 MM X 1 1/4", PARA AGUA QUENTE</t>
  </si>
  <si>
    <t>CONECTOR, CPVC, SOLDAVEL, 42 MM X 1 1/2", PARA AGUA QUENTE</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</si>
  <si>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</si>
  <si>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</si>
  <si>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</si>
  <si>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</si>
  <si>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</si>
  <si>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</si>
  <si>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</si>
  <si>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TRANSICAO, CPVC, SOLDAVEL, 15 MM X 1/2", PARA AGUA QUENTE</t>
  </si>
  <si>
    <t>TE DE TRANSICAO, CPVC, SOLDAVEL, 22 MM X 1/2", PARA AGUA QUENTE</t>
  </si>
  <si>
    <t>TE MISTURADOR, CPVC, SOLDAVEL, 15 MM, PARA AGUA QUENTE</t>
  </si>
  <si>
    <t>TE MISTURADOR, CPVC, SOLDAVEL, 22 MM, PARA AGUA QUENTE</t>
  </si>
  <si>
    <t>CONECTOR, CPVC, SOLDAVEL, 22 MM X 3/4", PARA AGUA QUENTE</t>
  </si>
  <si>
    <t>JOELHO DE TRANSICAO, CPVC, SOLDAVEL, 90 GRAUS, 15 MM X 1/2", PARA AGUA QUENTE</t>
  </si>
  <si>
    <t>JOELHO DE TRANSICAO, CPVC, SOLDAVEL, 90 GRAUS, 22 MM X 3/4", PARA AGUA QUENTE</t>
  </si>
  <si>
    <t>JOELHO DE TRANSICAO, CPVC, SOLDAVEL, 90 GRAUS, 22 MM X 1/2", PARA AGUA QUENTE</t>
  </si>
  <si>
    <t>TE MISTURADOR DE TRANSICAO, CPVC, COM ROSCA, 22 MM X 3/4", PARA AGUA QUENTE</t>
  </si>
  <si>
    <t>LUVA DE TRANSICAO, CPVC, 22 MM X 1/2", PARA AGUA QUENTE</t>
  </si>
  <si>
    <t>TE DE REDUCAO, CPVC, 22 X 15 MM, PARA AGUA QUENTE PREDIAL</t>
  </si>
  <si>
    <t>TE DE REDUCAO, CPVC, 28 X 22 MM, PARA AGUA QUENTE PREDIAL</t>
  </si>
  <si>
    <t>TE DE REDUCAO, CPVC, 35 X 28 MM, PARA AGUA QUENTE PREDIAL</t>
  </si>
  <si>
    <t>TE DE REDUCAO, CPVC, 42 X 35 MM, PARA AGUA QUENTE PREDIAL</t>
  </si>
  <si>
    <t>CONECTOR, CPVC, SOLDAVEL, 114 MM X 4", PARA AGUA QUENTE</t>
  </si>
  <si>
    <t>CONECTOR, CPVC, SOLDAVEL, 54 MM X 2", PARA AGUA QUENTE</t>
  </si>
  <si>
    <t>CONECTOR, CPVC, SOLDAVEL, 73 MM X 2 1/2", PARA AGUA QUENTE</t>
  </si>
  <si>
    <t>CONECTOR, CPVC, SOLDAVEL, 89 MM X 3", PARA AGUA QUENTE</t>
  </si>
  <si>
    <t>JOELHO CPVC, SOLDAVEL, 90 GRAUS, 114 MM, PARA AGUA QUENTE</t>
  </si>
  <si>
    <t>LUVA CPVC, SOLDAVEL, 114 MM, PARA AGUA QUENTE PREDIAL</t>
  </si>
  <si>
    <t>TE CPVC, SOLDAVEL, 90 GRAUS, 114 MM, PARA AGUA QUENTE PREDIAL</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</si>
  <si>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</si>
  <si>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</si>
  <si>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</si>
  <si>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</si>
  <si>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</si>
  <si>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</si>
  <si>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BUCHA DE REDUCAO, CPVC, SOLDAVEL, 54 X 35 MM, PARA AGUA QUENTE</t>
  </si>
  <si>
    <t>BUCHA DE REDUCAO CPVC, SOLDAVEL, 54 X 28 MM, PARA AGUA QUENTE</t>
  </si>
  <si>
    <t>ELETRODUTO EM ACO GALVANIZADO ELETROLITICO, LEVE, DIAMETRO 3/4", PAREDE DE 0,90 MM</t>
  </si>
  <si>
    <t>ELETRODUTO FLEXIVEL, EM FITA DE ACO GALVANIZADO, REVESTIDO COM PVC PRETO, DIAMETRO EXTERNO DE 60 MM, DN = 2",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</si>
  <si>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</si>
  <si>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</si>
  <si>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</si>
  <si>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25 MM, DN = 3/4", TIPO SEALTUBO</t>
  </si>
  <si>
    <t>ELETRODUTO FLEXIVEL, EM FITA DE ACO GALVANIZADO, REVESTIDO COM PVC PRETO, DIAMETRO EXTERNO DE 75 MM, DN = 2 1/2", TIPO SEALTUBO</t>
  </si>
  <si>
    <t>CURVA 45 GRAUS PARA ELETRODUTO, EM ACO GALVANIZADO ELETROLITICO, COM ROSCA, DIAMETRO DE 20 MM (3/4"), ESPESSURA DE 1,50 MM</t>
  </si>
  <si>
    <t>CURVA 45 GRAUS PARA ELETRODUTO, EM ACO GALVANIZADO ELETROLITICO, COM ROSCA, DIAMETRO DE 40 MM (1 1/2"), ESPESSURA DE 1,50 MM</t>
  </si>
  <si>
    <t>CURVA 90 GRAUS PARA ELETRODUTO, EM ACO GALVANIZADO ELETROLITICO, COM ROSCA, DIAMETRO DE 15 MM (1/2"),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</si>
  <si>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</si>
  <si>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</si>
  <si>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65 MM (2 1/2")</t>
  </si>
  <si>
    <t>CURVA 90 GRAUS PARA ELETRODUTO, EM ACO GALVANIZADO ELETROLITICO, COM ROSCA, DIAMETRO DE 80 MM (3")</t>
  </si>
  <si>
    <t>CURVA 90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</si>
  <si>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</si>
  <si>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</si>
  <si>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</si>
  <si>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</si>
  <si>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</si>
  <si>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65 MM (2 1/2")</t>
  </si>
  <si>
    <t>CURVA 135 GRAUS PARA ELETRODUTO, EM ACO GALVANIZADO ELETROLITICO, COM ROSCA, DIAMETRO DE 100 MM (4")</t>
  </si>
  <si>
    <t>CURVA 135 GRAUS PARA ELETRODUTO, EM ACO GALVANIZADO ELETROLITICO, COM ROSCA, DIAMETRO DE 80 MM (3")</t>
  </si>
  <si>
    <t>CURVA 135 GRAUS PARA ELETRODUTO, EM ACO GALVANIZADO ELETROLITICO, COM ROSCA, DIAMETRO DE 50 MM (2")</t>
  </si>
  <si>
    <t>CURVA 90 GRAUS PARA ELETRODUTO, EM ACO GALVANIZADO ELETROLITICO, COM ROSCA, DIAMETRO DE 50 MM (2")</t>
  </si>
  <si>
    <t>CURVA 90 GRAUS PARA ELETRODUTO, EM ACO GALVANIZADO ELETROLITICO, COM ROSCA, DIAMETRO DE 40 MM (1 1/2"), ESPESSURA DE 1,50 MM</t>
  </si>
  <si>
    <t>CURVA 90 GRAUS PARA ELETRODUTO, EM ACO GALVANIZADO ELETROLITICO, COM ROSCA, DIAMETRO DE 20 MM (3/4"), ESPESSURA DE 1,50 MM</t>
  </si>
  <si>
    <t>CURVA 45 GRAUS PARA ELETRODUTO, EM ACO GALVANIZADO ELETROLITICO, COM ROSCA, DIAMETRO DE 25 MM (1"), ESPESSURA DE 1,50 MM</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</si>
  <si>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</si>
  <si>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</si>
  <si>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</si>
  <si>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</si>
  <si>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65 MM (2 1/2")</t>
  </si>
  <si>
    <t>LUVA PARA ELETRODUTO, EM ACO GALVANIZADO ELETROLITICO, COM ROSCA, DIAMETRO DE 100 MM (4")</t>
  </si>
  <si>
    <t>LUVA PARA ELETRODUTO, EM ACO GALVANIZADO ELETROLITICO, COM ROSCA, DIAMETRO DE 80 MM (3")</t>
  </si>
  <si>
    <t>LUVA PARA ELETRODUTO, EM ACO GALVANIZADO ELETROLITICO, COM ROSCA,DIAMETRO DE 50 MM (2")</t>
  </si>
  <si>
    <t>LUVA PARA ELETRODUTO, EM ACO GALVANIZADO ELETROLITICO, COM ROSCA, DIAMETRO DE 40 MM (1 1/2")</t>
  </si>
  <si>
    <t>PLACA/TAMPA CEGA EM LATAO ESCOVADO PARA CONDULETE EM LIGA DE ALUMINIO 4 X 4"</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</si>
  <si>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</si>
  <si>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</si>
  <si>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</si>
  <si>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</si>
  <si>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</si>
  <si>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</si>
  <si>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</si>
  <si>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ELETRODUTO FLEXIVEL, EM FITA DE ACO GALVANIZADO, REVESTIDO COM PVC PRETO, DIAMETRO EXTERNO DE 15 MM, DN = 3/8", TIPO SEALTUBO</t>
  </si>
  <si>
    <t>CAIBRO ROLICO DE MADEIRA TRATADA, D = 4 A 7 CM, H = 3,00 M, EM EUCALIPTO OU EQUIVALENTE DA REGIAO</t>
  </si>
  <si>
    <t>POSTE ROLICO DE MADEIRA TRATADA, D = 20 A 25 CM, H = 12,00 M, EM EUCALIPTO OU EQUIVALENTE DA REGIAO</t>
  </si>
  <si>
    <t>PONTALETE ROLICO SEM TRATAMENTO, D = 8 A 11 CM, H = 3 M, EM EUCALIPTO OU EQUIVALENTE DA REGIAO - BRUTA (PARA ESCORAMENTO)</t>
  </si>
  <si>
    <t>CRUZETA DE MADEIRA TRATADA, *90 X 115 X 2400* MM, EM EUCALIPTO OU EQUIVALENTE DA REGIAO</t>
  </si>
  <si>
    <t>TUBO 30" EM CHAPA PRETA, E= 1/4", 175 KG/6 M</t>
  </si>
  <si>
    <t>TUBO ACO CARBONO SEM COSTURA 8", E= *8,18 MM, SCHEDULE 40, *42,55 KG/M</t>
  </si>
  <si>
    <t>TUBO 26" EM CHAPA PRETA, E= 3/16", 147 KG/6 M</t>
  </si>
  <si>
    <t>TUBO ACO CARBONO SEM COSTURA 6", E= 7,11 MM, SCHEDULE 40, *28,26 KG/M</t>
  </si>
  <si>
    <t>TUBO 30" EM CHAPA PRETA, E= 3/8", 177 KG/6 M</t>
  </si>
  <si>
    <t>TUBO ACO CARBONO SEM COSTURA 8", E= *6,35 MM, SCHEDULE 20, *33,27 KG/M</t>
  </si>
  <si>
    <t>TUBO ACO CARBONO SEM COSTURA 20", E= *6,35 MM, SCHEDULE 10, *78,46 KG/M</t>
  </si>
  <si>
    <t>TUBO ACO CARBONO SEM COSTURA 1/2", E= *3,73 MM, SCHEDULE 80, *1,62 KG/M</t>
  </si>
  <si>
    <t>TUBO ACO CARBONO SEM COSTURA 3/4", E= *3,91 MM, SCHEDULE 80, *2,19 KG/M.</t>
  </si>
  <si>
    <t>TUBO ACO CARBONO SEM COSTURA 4", E= *8,56 MM, SCHEDULE 80, *22,31 KG/M</t>
  </si>
  <si>
    <t>TUBO ACO CARBONO SEM COSTURA 8", E= *7,04 MM, SCHEDULE 30, *36,75 KG/M</t>
  </si>
  <si>
    <t>TUBO ACO CARBONO SEM COSTURA 20", E= *12,70 MM, SCHEDULE 30, *154,97 KG/M</t>
  </si>
  <si>
    <t>TUBO ACO CARBONO SEM COSTURA 14", E= *11,13 MM, SCHEDULE 40, *94,55 KG/M</t>
  </si>
  <si>
    <t>TUBO ACO CARBONO SEM COSTURA 6", E= *10,97 MM, SCHEDULE 80, *42,56 KG/M</t>
  </si>
  <si>
    <t>TUBO ACO CARBONO SEM COSTURA 8", E= *12,70 MM, SCHEDULE 80, *64,64 KG/M</t>
  </si>
  <si>
    <t>TUBO ACO CARBONO SEM COSTURA 4", E= *6,02 MM, SCHEDULE 40, *16,06 KG/M</t>
  </si>
  <si>
    <t>TUBO DE REVESTIMENTO, EM ACO, CORPO SCHEDULE 40, PONTEIRA SCHEDULE 80, ROSQUEAVEL E SEGMENTADO PARA PERFURACAO, DIAMETRO 8" (200 MM)</t>
  </si>
  <si>
    <t>TUBO DE REVESTIMENTO, EM ACO, CORPO SCHEDULE 40, PONTEIRA SCHEDULE 80, ROSQUEAVEL E SEGMENTADO PARA PERFURACAO, DIAMETRO 6" (200 MM)</t>
  </si>
  <si>
    <t>TUBO DE REVESTIMENTO, EM ACO, CORPO SCHEDULE 40, PONTEIRA SCHEDULE 80, ROSQUEAVEL E SEGMENTADO PARA PERFURACAO, DIAMETRO 10" (273 MM)</t>
  </si>
  <si>
    <t>TUBO DE REVESTIMENTO, EM ACO, CORPO SCHEDULE 40, PONTEIRA SCHEDULE 80, ROSQUEAVEL E SEGMENTADO PARA PERFURACAO, DIAMETRO 16" (450 MM)</t>
  </si>
  <si>
    <t>TUBO ACO CARBONO SEM COSTURA 3", E= *5,49 MM, SCHEDULE 40, *11,28* KG/M</t>
  </si>
  <si>
    <t>TUBO ACO CARBONO SEM COSTURA 5", E= *6,55 MM, SCHEDULE 40, *21,75* KG/M</t>
  </si>
  <si>
    <t>TUBO DE REVESTIMENTO, EM ACO, CORPO SCHEDULE 40, PONTEIRA SCHEDULE 80, ROSQUEAVEL E SEGMENTADO PARA PERFURACAO, DIAMETRO 12" (320 MM)</t>
  </si>
  <si>
    <t>TELHA ONDULADA EM ACO ZINCADO, ALTURA DE 17 MM, ESPESSURA DE 0,50 MM, LARGURA UTIL DE APROXIMADAMENTE 985 MM, SEM PINTURA</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</si>
  <si>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</si>
  <si>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</si>
  <si>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</si>
  <si>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</si>
  <si>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</si>
  <si>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TERMOISOLANTE REVESTIDA EM ACO GALVALUME, FACE SUPERIOR TRAPEZOIDAL E FACE INFERIOR PLANA (NAO INCLUI ACESSORIOS DE FIXACAO), REVEST COM ESPESSURA DE 0,50 MM, COM PRE-PINTURA DE COR BRANCA NAS DUAS FACES, NUCLEO EM POLIISOCIANURATO (PIR) COM ESPESSURA DE 50 MM</t>
  </si>
  <si>
    <t>CHAPA EM ACO GALVANIZADO PARA STEEL DECK, COM NERVURAS TRAPEZOIDAIS, LARGURA UTIL DE 915 MM E ESPESSURA DE 0,95 MM</t>
  </si>
  <si>
    <t>CHAPA EM ACO GALVANIZADO PARA STEEL DECK, COM NERVURAS TRAPEZOIDAIS, LARGURA UTIL DE 915 MM E ESPESSURA DE 1,25 MM</t>
  </si>
  <si>
    <t>CHAPA EM ACO GALVANIZADO PARA STEEL DECK, COM NERVURAS TRAPEZOIDAIS, LARGURA UTIL DE 915 MM E ESPESSURA DE 0,80 MM</t>
  </si>
  <si>
    <t>AQUECEDOR SOLAR DE INSTALACAO EXTERNA, KIT COMPACTO, CONJUNTO COM RESERVATORIO TERMICO DE 200 L, PLACA COLETORA DE *2,0* M2 E INCLUSO ACESSORIOS (RESIDENCIAS ATE 120,00 M2 E DE 4 A 5 BANHOS POR DIA) (SEM INSTALACAO)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</si>
  <si>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</si>
  <si>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</si>
  <si>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</si>
  <si>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</si>
  <si>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CONCRETO USINADO BOMBEAVEL, CLASSE DE RESISTENCIA C35, BRITA 0 E 1, SLUMP = 100 +/- 20 MM, COM BOMBEAMENTO (DISPONIBILIZACAO DE BOMBA), SEM O LANCAMENTO (NBR 8953)</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</si>
  <si>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</si>
  <si>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</si>
  <si>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USINADO CONVENCIONAL (NAO BOMBEAVEL) CLASSE DE RESISTENCIA C10, COM BRITA 1 E 2, SLUMP = 80 MM +/- 10 MM (NBR 8953)</t>
  </si>
  <si>
    <t>CONCRETO USINADO BOMBEAVEL, CLASSE DE RESISTENCIA C40, BRITA 0 E 1, SLUMP = 100 +/- 20 MM, COM BOMBEAMENTO (DISPONIBILIZACAO DE BOMBA), SEM O LANCAMENTO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</si>
  <si>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</si>
  <si>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</si>
  <si>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</si>
  <si>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AUTOADENSAVEL (CAA) CLASSE DE RESISTENCIA C30, ESPALHAMENTO SF2, COM BOMBEAMENTO (DISPONIBILIZACAO DE BOMBA), SEM O LANCAMENTO (NBR 15823)</t>
  </si>
  <si>
    <t>CONCRETO USINADO BOMBEAVEL, CLASSE DE RESISTENCIA C30, COM BRITA 0 E 1, SLUMP = 100 +/- 20 MM, EXCLUI SERVICO DE BOMBEAMENTO (NBR 8953)</t>
  </si>
  <si>
    <t>CONCRETO USINADO BOMBEAVEL, CLASSE DE RESISTENCIA C35, COM BRITA 0 E 1, SLUMP = 100 +/- 20 MM, EXCLUI SERVICO DE BOMBEAMENTO (NBR 8953)</t>
  </si>
  <si>
    <t>CONCRETO USINADO BOMBEAVEL, CLASSE DE RESISTENCIA C40, COM BRITA 0 E 1, SLUMP = 100 +/- 20 MM, EXCLUI SERVICO DE BOMBEAMENTO (NBR 8953)</t>
  </si>
  <si>
    <t>CONCRETO USINADO BOMBEAVEL, CLASSE DE RESISTENCIA C20, COM BRITA 0 E 1, SLUMP = 130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</si>
  <si>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</si>
  <si>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</si>
  <si>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C20, COM BRITA 0, SLUMP = 220 +/- 20 MM, COM BOMBEAMENTO (DISPONIBILIZACAO DE BOMBA), SEM O LANCAMENTO (NBR 8953)</t>
  </si>
  <si>
    <t>ARGAMASSA USINADA AUTOADENSAVEL E AUTONIVELANTE PARA CONTRAPISO, COM BOMBEAMENTO (DISPONIBILIZACAO DE BOMBA), SEM O LANCAMENTO</t>
  </si>
  <si>
    <t>CONCRETO USINADO BOMBEAVEL, CLASSE DE RESISTENCIA C20, COM BRITA 0 E 1, SLUMP = 190 +/- 20 MM, COM BOMBEAMENTO (DISPONIBILIZACAO DE BOMBA), SEM O LANCAMENTO (NBR 8953)</t>
  </si>
  <si>
    <t>CHAPA DE MDF BRANCO LISO 1 FACE, E = 15 MM, DE *2,75 X 1,85* M</t>
  </si>
  <si>
    <t>CHAPA DE MDF BRANCO LISO 1 FACE, E = 12 MM, DE *2,75 X 1,85* M</t>
  </si>
  <si>
    <t>CHAPA DE MDF BRANCO LISO 1 FACE, E = 18 MM, DE *2,75 X 1,85* M</t>
  </si>
  <si>
    <t>CHAPA DE MDF BRANCO LISO 1 FACE, E = 25 MM, DE *2,75 X 1,85* M</t>
  </si>
  <si>
    <t>CHAPA DE MDF BRANCO LISO 2 FACES, E = 15 MM, DE *2,75 X 1,85* M</t>
  </si>
  <si>
    <t>CHAPA DE MDF BRANCO LISO 2 FACES, E = 18 MM, DE *2,75 X 1,85* M</t>
  </si>
  <si>
    <t>CHAPA DE MDF BRANCO LISO 2 FACES, E = 25 MM, DE *2,75 X 1,85* M</t>
  </si>
  <si>
    <t>CHAPA DE MDF BRANCO LISO 1 FACE, E = 6 MM, DE *2,75 X 1,85* M</t>
  </si>
  <si>
    <t>CHAPA DE MDF BRANCO LISO 1 FACE, E = 9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</si>
  <si>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</si>
  <si>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</si>
  <si>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</si>
  <si>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</si>
  <si>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</si>
  <si>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</si>
  <si>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</si>
  <si>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</si>
  <si>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</si>
  <si>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DE MDF BRANCO LISO 2 FACES, E = 12 MM, DE *2,75 X 1,85* M</t>
  </si>
  <si>
    <t>BLOCO DE VEDACAO DE CONCRETO CELULAR AUTOCLAVADO 15 X 30 X 60 CM (E X A X C)</t>
  </si>
  <si>
    <t>BLOCO DE VEDACAO DE CONCRETO CELULAR AUTOCLAVADO 20 X 30 X 60 CM (E X A X C)</t>
  </si>
  <si>
    <t>BLOCO DE VEDACAO DE CONCRETO CELULAR AUTOCLAVADO 10 X 30 X 60 CM (E X A X C)</t>
  </si>
  <si>
    <t>BLOCO CONCRETO CELULAR AUTOCLAVADO 7,5 X 30 X 60 CM (E X A X C)</t>
  </si>
  <si>
    <t>BLOCO CONCRETO CELULAR AUTOCLAVADO 12,5 X 30 X 60 CM (E X A X C)</t>
  </si>
  <si>
    <t>CAIXA D'AGUA / RESERVATORIO EM POLIETILENO, 1000 LITROS, COM TAMPA</t>
  </si>
  <si>
    <t>CAIXA D'AGUA / RESERVATORIO EM POLIESTER REFORCADO COM FIBRA DE VIDRO,1000 LITROS, COM TAMPA</t>
  </si>
  <si>
    <t>CAIXA D'AGUA / RESERVATORIO EM POLIESTER REFORCADO COM FIBRA DE VIDRO, 1500 LITROS, COM TAMPA</t>
  </si>
  <si>
    <t>CAIXA D'AGUA / RESERVATORIO EM POLIESTER REFORCADO COM FIBRA DE VIDRO, 500 LITROS, COM TAMPA</t>
  </si>
  <si>
    <t>CAIXA D'AGUA / RESERVATORIO EM POLIETILENO, 500 LITROS, COM TAMPA</t>
  </si>
  <si>
    <t>CAIXA D'AGUA / RESERVATORIO EM POLIETILENO, 750 LITROS, COM TAMPA</t>
  </si>
  <si>
    <t>CAIXA D'AGUA / RESERVATORIO EM POLIETILENO, 1500 LITROS, COM TAMPA</t>
  </si>
  <si>
    <t>CAIXA D'AGUA / RESERVATORIO EM POLIETILENO, 2000 LITROS, COM TAMPA</t>
  </si>
  <si>
    <t>CAIXA D'AGUA / RESERVATORIO EM POLIESTER REFORCADO COM FIBRA DE VIDRO, 2000 LITROS, COM TAMPA</t>
  </si>
  <si>
    <t>CAIXA D'AGUA / RESERVATORIO EM POLIESTER REFORCADO COM FIBRA DE VIDRO, 5000 LITROS, COM TAMPA</t>
  </si>
  <si>
    <t>CAIXA D'AGUA / RESERVATORIO EM POLIESTER REFORCADO COM FIBRA DE VIDRO, 10000 LITROS, COM TAMPA</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</si>
  <si>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</si>
  <si>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</si>
  <si>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 SEM FILTRO, EM POLIETILENO DE ALTA DENSIDADE (PEAD), PARA 15 A 30 CONTRIBUINTES, CILINDRICA, COM TAMPA, CAPACIDADE APROXIMADA DE *5500* LITROS (NBR 7229)</t>
  </si>
  <si>
    <t>FOSSA SEPTICA,SEM FILTRO, EM POLIETILENO DE ALTA DENSIDADE (PEAD), PARA 40 A 52 CONTRIBUINTES, CILINDRICA, COM TAMPA, CAPACIDADE APROXIMADA DE *10000* LITROS (NBR 7229)</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</si>
  <si>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</si>
  <si>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</si>
  <si>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</si>
  <si>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CAIXA D'AGUA / RESERVATORIO EM POLIETILENO, 3000 LITROS, COM TAMPA</t>
  </si>
  <si>
    <t>CAIXA D'AGUA / RESERVATORIO EM POLIESTER REFORCADO COM FIBRA DE VIDRO, 3000 LITROS, COM TAMPA</t>
  </si>
  <si>
    <t>CAIXA D'AGUA / RESERVATORIO EM POLIESTER REFORCADO COM FIBRA DE VIDRO, 750 LITROS, COM TAMPA</t>
  </si>
  <si>
    <t>CAIXA D'AGUA / RESERVATORIO EM POLIESTER REFORCADO COM FIBRA DE VIDRO, 7000 LITROS, COM TAMPA</t>
  </si>
  <si>
    <t>CAIXA D'AGUA / RESERVATORIO EM POLIESTER REFORCADO COM FIBRA DE VIDRO, 15000 LITROS, COM TAMPA</t>
  </si>
  <si>
    <t>CAIXA D'AGUA / RESERVATORIO EM POLIESTER REFORCADO COM FIBRA DE VIDRO, 20000 LITROS, COM TAMPA</t>
  </si>
  <si>
    <t>BARRA DE APOIO RETA, EM ALUMINIO, COMPRIMENTO 80 CM, DIAMETRO MINIMO 3 CM</t>
  </si>
  <si>
    <t>BARRA DE APOIO RETA, EM ALUMINIO, COMPRIMENTO 60CM, DIAMETRO MINIMO 3 CM</t>
  </si>
  <si>
    <t>BARRA DE APOIO RETA, EM ALUMINIO, COMPRIMENTO 70CM, DIAMETRO MINIMO 3 CM</t>
  </si>
  <si>
    <t>BARRA DE APOIO RETA, EM ALUMINIO, COMPRIMENTO 90 CM, DIAMETRO MINIMO 3 CM</t>
  </si>
  <si>
    <t>BARRA DE APOIO RETA, EM ACO INOX POLIDO, COMPRIMENTO 80CM, DIAMETRO MINIMO 3 CM</t>
  </si>
  <si>
    <t>BARRA DE APOIO RETA, EM ACO INOX POLIDO, COMPRIMENTO 60CM, DIAMETRO MINIMO 3 CM</t>
  </si>
  <si>
    <t>BARRA DE APOIO RETA, EM ACO INOX POLIDO, COMPRIMENTO 70CM, DIAMETRO MINIMO 3 CM</t>
  </si>
  <si>
    <t>BARRA DE APOIO RETA, EM ACO INOX POLIDO, COMPRIMENTO 90 CM, DIAMETRO MINIMO 3 CM</t>
  </si>
  <si>
    <t>BARRA DE APOIO EM "L", EM ACO INOX POLIDO 70 X 70 CM, DIAMETRO MINIMO 3 CM</t>
  </si>
  <si>
    <t>BARRA DE APOIO EM "L", EM ACO INOX POLIDO 80 X 80 CM, DIAMETRO MINIMO 3 CM</t>
  </si>
  <si>
    <t>BARRA DE APOIO LATERAL ARTICULADA, COM TRAVA, EM ACO INOX POLIDO, 70 CM, DIAMETRO MINIMO 3 CM</t>
  </si>
  <si>
    <t>BANCO ARTICULADO PARA BANHO, EM ACO INOX POLIDO, 70* CM X 45* CM</t>
  </si>
  <si>
    <t>TUBO PVC PBA JEI, CLASSE 12, DN 50 MM, PARA REDE DE AGUA (NBR 5647)</t>
  </si>
  <si>
    <t>ADAPTADOR PVC PBA, PONTA/ROSCA, JE, DN 75 / DE 85 MM</t>
  </si>
  <si>
    <t>ADAPTADOR PVC PBA, BOLSA/ROSCA, JE, DN 75 / DE 85 MM</t>
  </si>
  <si>
    <t>ADAPTADOR PVC PBA, BOLSA/ROSCA, JE, DN 100 / DE 110 MM</t>
  </si>
  <si>
    <t>ADAPTADOR PVC PBA, BOLSA/ROSCA, JE, DN 50 / DE 60 MM</t>
  </si>
  <si>
    <t>ADAPTADOR PVC PBA, PONTA/ROSCA, JE, DN 50 / DE 60 MM</t>
  </si>
  <si>
    <t>CAP, PVC PBA, JE, DN 75 / DE 85 MM, PARA REDE DE AGUA (NBR 10351)</t>
  </si>
  <si>
    <t>CAP, PVC PBA, JE, DN 50 / DE 60 MM, PARA REDE DE AGUA (NBR 10351)</t>
  </si>
  <si>
    <t>CAP, PVC PBA, JE, DN 100 / DE 110 MM, PARA REDE DE AGUA (NBR 10351)</t>
  </si>
  <si>
    <t>COLAR TOMADA PVC, COM TRAVAS, SAIDA COM ROSCA, DE 32 MM X 1/2" OU 32 MM X 3/4", PARA LIGACAO PREDIAL DE AGUA</t>
  </si>
  <si>
    <t>COLAR TOMADA PVC, COM TRAVAS, SAIDA ROSCAVEL COM BUCHA DE LATAO, DE 60 MM X 1/2" OU 60 MM X 3/4", PARA LIGACAO PREDIAL DE AGUA</t>
  </si>
  <si>
    <t>COLAR TOMADA PVC, COM TRAVAS, SAIDA COM ROSCA, DE 85 MM X 1/2" OU 85 MM X 3/4", PARA LIGACAO PREDIAL DE AGUA</t>
  </si>
  <si>
    <t>COLAR TOMADA PVC, COM TRAVAS, SAIDA COM ROSCA, DE 75 MM X 1/2" OU 75 MM X 3/4", PARA LIGACAO PREDIAL DE AGUA</t>
  </si>
  <si>
    <t>COLAR TOMADA PVC, COM TRAVAS, SAIDA COM ROSCA, DE 60 MM X 1/2" OU 60 MM X 3/4", PARA LIGACAO PREDIAL DE AGUA</t>
  </si>
  <si>
    <t>COLAR TOMADA PVC, COM TRAVAS, SAIDA COM ROSCA, DE 50 MM X 1/2" OU 50 MM X 3/4", PARA LIGACAO PREDIAL DE AGUA</t>
  </si>
  <si>
    <t>COLAR TOMADA PVC, COM TRAVAS, SAIDA COM ROSCA, DE 40 MM X 1/2" OU 40 MM X 3/4", PARA LIGACAO PREDIAL DE AGUA</t>
  </si>
  <si>
    <t>COLAR TOMADA PVC, COM TRAVAS, SAIDA COM ROSCA, DE 110 MM X 1/2" OU 110 MM X 3/4", PARA LIGACAO PREDIAL DE AGUA</t>
  </si>
  <si>
    <t>CURVA PVC PBA, JE, PB, 90 GRAUS, DN 75 / DE 85 MM, PARA REDE DE AGUA</t>
  </si>
  <si>
    <t>CURVA PVC PBA, JE, PB, 90 GRAUS, DN 100 / DE 110 MM, PARA REDE DE AGUA</t>
  </si>
  <si>
    <t>CURVA PVC PBA, JE, PB, 90 GRAUS, DN 50 / DE 60 MM, PARA REDE DE AGUA</t>
  </si>
  <si>
    <t>EXTREMIDADE PVC PBA, BF, JE, DN 100/ DE 110 MM</t>
  </si>
  <si>
    <t>EXTREMIDADE PVC PBA, BF, JE, DN 75/ DE 85 MM</t>
  </si>
  <si>
    <t>EXTREMIDADE PVC PBA, PF, JE, DN 75 / DE 85 MM</t>
  </si>
  <si>
    <t>EXTREMIDADE PVC PBA, PF, JE, DN 100 / DE 110 MM</t>
  </si>
  <si>
    <t>LUVA DE CORRER PVC PBA, JE, DN 50 / DE 60 MM, PARA REDE DE AGUA</t>
  </si>
  <si>
    <t>LUVA DE CORRER PVC PBA, JE, DN 100 / DE 110 MM, PARA REDE DE AGUA</t>
  </si>
  <si>
    <t>LUVA DE CORRER PVC PBA, JE, DN 75 / DE 85 MM, PARA REDE DE AGUA</t>
  </si>
  <si>
    <t>LUVA DE CORRER COM TRAVAS DEFOFO, PVC, JE, DN 150 MM</t>
  </si>
  <si>
    <t>LUVA DE CORRER COM TRAVAS DEFOFO, PVC, JE, DN 250 MM</t>
  </si>
  <si>
    <t>LUVA DE CORRER COM TRAVAS DEFOFO, PVC, JE, DN 100 MM</t>
  </si>
  <si>
    <t>LUVA DE CORRER COM TRAVAS DEFOFO, PVC, JE, DN 300 MM</t>
  </si>
  <si>
    <t>LUVA DE CORRER COM TRAVAS DEFOFO, PVC, JE, DN 200 MM</t>
  </si>
  <si>
    <t>TE, PVC PBA, BBB, 90 GRAUS, DN 50 / DE 60 MM, PARA REDE DE AGUA</t>
  </si>
  <si>
    <t>TE, PVC PBA, BBB, 90 GRAUS, DN 75 / DE 85 MM, PARA REDE DE AGUA</t>
  </si>
  <si>
    <t>TUBO PVC DEFOFO, JEI, 1 MPA, DN 150 MM, PARA REDE DE AGUA (NBR 7665)</t>
  </si>
  <si>
    <t>EXTREMIDADE/TUBETE PARA HIDROMETRO PVC, COM ROSCA, CURTA, COM BUCHA LATAO, 3/4" OU 1/2"</t>
  </si>
  <si>
    <t>REDUCAO PVC PBA, JE, PB, DN 100 X 50 / DE 110 X 60 MM, PARA REDE DE AGUA</t>
  </si>
  <si>
    <t>REDUCAO PVC PBA, JE, PB, DN 100 X 75 / DE 110 X 85 MM, PARA REDE DE AGUA</t>
  </si>
  <si>
    <t>TE DE REDUCAO, PVC PBA, BBB, JE, DN 100 X 75 / DE 110 X 85 MM, PARA REDE DE AGUA</t>
  </si>
  <si>
    <t>TE DE REDUCAO, PVC PBA, BBB, JE, DN 75 X 50 / DE 85 X 60 MM, PARA REDE DE AGUA</t>
  </si>
  <si>
    <t>REDUCAO PVC PBA, JE, PB, DN 75 X 50 / DE 85 X 60 MM, PARA REDE DE AGUA</t>
  </si>
  <si>
    <t>TUBO PVC PBA JEI, CLASSE 12, DN 75 MM, PARA REDE DE AGUA (NBR 5647)</t>
  </si>
  <si>
    <t>TUBO PVC PBA JEI, CLASSE 12, DN 100 MM, PARA REDE DE AGUA (NBR 5647)</t>
  </si>
  <si>
    <t>TUBO PVC PBA JEI, CLASSE 20, DN 50 MM, PARA REDE DE AGUA (NBR 5647)</t>
  </si>
  <si>
    <t>TUBO PVC PBA JEI, CLASSE 20, DN 75 MM, PARA REDE DE AGUA (NBR 5647)</t>
  </si>
  <si>
    <t>TUBO PVC PBA JEI, CLASSE 20, DN 100 MM, PARA REDE DE AGUA (NBR 5647)</t>
  </si>
  <si>
    <t>TE, PVC PBA, BBB, 90 GRAUS, DN 100 / DE 110 MM, PARA REDE DE AGUA</t>
  </si>
  <si>
    <t>BLOQUETE/PISO INTERTRAVADO DE CONCRETO - MODELO ONDA/16 FACES/RETANGULAR/TIJOLINHO/PAVER/HOLANDES/PARALELEPIPEDO, *20 X 10* CM, E = 8 CM, RESISTENCIA DE 35 MPA, COR NATURAL</t>
  </si>
  <si>
    <t>BLOQUETE/PISO INTERTRAVADO DE CONCRETO - MODELO SEXTAVADO / HEXAGONAL, *25 X 25* CM, E = 10 CM, RESISTENCIA DE 35 MPA, COR NATURAL</t>
  </si>
  <si>
    <t>BLOQUETE/PISO INTERTRAVADO DE CONCRETO - MODELO RAQUETE, *22 X 13,5* CM, E = 6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</si>
  <si>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</si>
  <si>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</si>
  <si>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</si>
  <si>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</si>
  <si>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6 CM, RESISTENCIA DE 35 MPA, COLORIDO</t>
  </si>
  <si>
    <t>PISO TATIL / PODOTATIL, LADRILHO HIDRAULICO/CONCRETO, *40 X 40* CM, E= 2,5* CM, PADRAO TATIL ALERTA OU DIRECIONAL, COR NATURAL</t>
  </si>
  <si>
    <t>BLOQUETE/PISO DE CONCRETO - MODELO PISOGRAMA/CONCREGRAMA/PAVI-GRADE/GRAMEIRO, DIMENSOES APROXIMADAS DE *60 X 45* CM E ESPESSURA DE 8 CM (+/- 1 CM), COR NATURAL</t>
  </si>
  <si>
    <t>BLOQUETE/PISO DE CONCRETO - MODELO PISOGRAMA/CONCREGRAMA 2 FUROS, DIMENSOES APROX. DE *35 X 15* CM E ESPESSURA DE 7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</si>
  <si>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</si>
  <si>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</si>
  <si>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PLACA/PISO DE CONCRETO POROSO/ PAVIMENTO PERMEAVEL/BLOCO DRENANTE DE CONCRETO, *40 X 40* CM, E = 6 CM, COR NATURAL</t>
  </si>
  <si>
    <t>FORRO DE PVC, FRISADO, BRANCO, REGUA DE 10 CM, ESPESSURA APROXIMADA DE 8 MM E COMPRIMENTO 6 M (SEM COLOCACAO)</t>
  </si>
  <si>
    <t>FORRO COMPOSTO POR PAINEIS DE LA DE VIDRO, REVESTIDOS EM PVC MICROPERFURADO, DE *1250 X 625* MM, ESPESSURA 15 MM (COM COLOCACAO)</t>
  </si>
  <si>
    <t>FORRO DE PVC LISO, BRANCO, REGUA DE 10 CM, ESPESSURA APROXIMADA DE 8 MM (COM COLOCACAO / SEM ESTRUTURA METALICA)</t>
  </si>
  <si>
    <t>FORRO DE PVC LISO, BRANCO, REGUA DE 20 CM, ESPESSURA APROXIMADA DE 8 MM, COMPRIMENTO 6 M (SEM COLOCACAO)</t>
  </si>
  <si>
    <t>FORRO DE PVC, FRISADO, BRANCO, REGUA DE 20 CM, ESPESSURA APROXIMADA DE 8 MM E COMPRIMENTO 6 M (SEM COLOCACAO)</t>
  </si>
  <si>
    <t>ACABAMENTO SIMPLES/CONVENCIONAL PARA FORRO PVC, TIPO "U" OU "C", COR BRANCA, COMPRIMENTO 6 M</t>
  </si>
  <si>
    <t>RODAFORRO EM PVC, PARA FORRO DE PVC, COMPRIMENTO 6 M</t>
  </si>
  <si>
    <t>PISO ELEVADO COM 2 PLACAS DE ACO COM ENCHIMENTO DE CONCRETO CELULAR, INCLUSO BASE/HASTE/CRUZETAS, 60 X 60 CM, H = *28* CM, RESISTENCIA CARGA CONCENTRADA 496 KG (COM COLOCACAO)</t>
  </si>
  <si>
    <t>TE NORMAL, PPR, F/F/F, SOLDAVEL, 90 GRAUS, DN 25 X 25 X 25 MM, PARA AGUA QUENTE PREDIAL</t>
  </si>
  <si>
    <t>UNIAO DUPLA PPR, DN 20 MM, PARA AGUA QUENTE PREDIAL</t>
  </si>
  <si>
    <t>UNIAO DUPLA PPR DN 25 MM, PARA AGUA QUENTE PREDIAL</t>
  </si>
  <si>
    <t>LUVA SIMPLES PPR, F/F, SOLDAVEL, DN 20 MM, PARA AGUA QUENTE PREDIAL</t>
  </si>
  <si>
    <t>LUVA SIMPLES PPR, F/F, SOLDAVEL, DN 25 MM, PARA AGUA QUENTE PREDIAL</t>
  </si>
  <si>
    <t>BUCHA DE REDUCAO, PPR, DN 25 X 20 MM, PARA AGUA QUENTE PREDIAL</t>
  </si>
  <si>
    <t>CAP PPR DN 20 MM, PARA AGUA QUENTE PREDIAL</t>
  </si>
  <si>
    <t>CAP PPR DN 25 MM, PARA AGUA QUENTE PREDIAL</t>
  </si>
  <si>
    <t>JOELHO PPR 45 GRAUS, SOLDAVEL, F/F, DN 20 MM, PARA AGUA QUENTE PREDIAL</t>
  </si>
  <si>
    <t>JOELHO PPR 45 GRAUS, SOLDAVEL, F/F, DN 25 MM, PARA AGUA QUENTE PREDIAL</t>
  </si>
  <si>
    <t>CURVA PPR 90 GRAUS, F/F, DN 20 MM, PARA AGUA QUENTE PREDIAL</t>
  </si>
  <si>
    <t>CURVA PPR 90 GRAUS, F/F, DN 25 MM, PARA AGUA QUENTE PREDIAL</t>
  </si>
  <si>
    <t>UNIAO COM FLANGE PPR, COM PARAFUSOS, DN 40 MM, PARA AGUA QUENTE PREDIAL</t>
  </si>
  <si>
    <t>JOELHO PPR, 90 GRAUS, SOLDAVEL, F/F, DN 20 MM, PARA AGUA QUENTE PREDIAL</t>
  </si>
  <si>
    <t>JOELHO PPR, 90 GRAUS, SOLDAVEL, F/F, DN 25 MM, PARA AGUA QUENTE PREDIAL</t>
  </si>
  <si>
    <t>TE NORMAL, PPR, F/F/F, SOLDAVEL, 90 GRAUS, DN 20 X 20 X 20 MM, PARA AGUA QUENTE PREDIAL</t>
  </si>
  <si>
    <t>JOELHO PPR, 45 GRAUS, SOLDAVEL, F/F, DN 32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</si>
  <si>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</si>
  <si>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</si>
  <si>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</si>
  <si>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</si>
  <si>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</si>
  <si>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</si>
  <si>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PPR, 90 GRAUS, SOLDAVEL, F/F, DN 110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</si>
  <si>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</si>
  <si>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</si>
  <si>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</si>
  <si>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</si>
  <si>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</si>
  <si>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</si>
  <si>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PPR, F/F, SOLDAVEL, DN 110 MM, PARA AGUA QUENTE PREDIAL</t>
  </si>
  <si>
    <t>TE MISTURADOR, PPR, F/M/M, DN 20 X 20 MM, PARA AGUA QUENTE PREDIAL</t>
  </si>
  <si>
    <t>TE MISTURADOR, PPR, F/M/M, DN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</si>
  <si>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</si>
  <si>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</si>
  <si>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</si>
  <si>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</si>
  <si>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</si>
  <si>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</si>
  <si>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NORMAL, PPR, F/F/F, SOLDAVEL, 90 GRAUS, DN 110 X 110 X 110 MM, PARA AGUA QUENTE PREDIAL</t>
  </si>
  <si>
    <t>JOELHO PPR 45 GRAUS, SOLDAVEL, F/F, DN 40 MM, PARA AQUA QUENTE E FRIA PREDIAL</t>
  </si>
  <si>
    <t>JOELHO PPR 45 GRAUS, SOLDAVEL, F/F, DN 50 MM, PARA AQUA QUENTE E FRIA PREDIAL</t>
  </si>
  <si>
    <t>JOELHO PPR 45 GRAUS, SOLDAVEL, F/F, DN 75 MM, PARA AQUA QUENTE E FRIA PREDIAL</t>
  </si>
  <si>
    <t>JOELHO PPR 45 GRAUS, SOLDAVEL, F/F, DN 90 MM, PARA AQUA QUENTE E FRIA PREDIAL</t>
  </si>
  <si>
    <t>BUCHA DE REDUCAO, PPR, DN 32 X 25 MM, PARA AGUA QUENTE E FRIA PREDIAL</t>
  </si>
  <si>
    <t>BUCHA DE REDUCAO, PPR, DN 40 X 25 MM, PARA AGUA QUENTE E FRIA PREDIAL</t>
  </si>
  <si>
    <t>CONECTOR / ADAPTADOR F/M, COM INSERTO METALICO, PPR, DN 25 MM X 1/2", PARA AGUA QUENTE E FRIA PREDIAL</t>
  </si>
  <si>
    <t>CONECTOR / ADAPTADOR F/M, COM INSERTO METALICO, PPR, DN 32 MM X 3/4", PARA AGUA QUENTE E FRIA PREDIAL</t>
  </si>
  <si>
    <t>CONECTOR / ADAPTADOR F/F, COM INSERTO METALICO, PPR, DN 25 MM X 1/2", PARA AGUA QUENTE E FRIA PREDIAL</t>
  </si>
  <si>
    <t>CONECTOR / ADAPTADOR F/F, COM INSERTO METALICO, PPR, DN 32 MM X 3/4", PARA AGUA QUENTE E FRIA PREDIAL</t>
  </si>
  <si>
    <t>TE MISTURADOR COM INSERTO METALICO, FEMEA, PPR, DN 25 MM X 3/4", PARA AGUA QUENTE E FRIA PREDIAL</t>
  </si>
  <si>
    <t>CONECTOR / ADAPTADOR F/M, COM INSERTO METALICO, PPR, DN 25 MM X 3/4", PARA AGUA QUENTE E FRIA PREDIAL</t>
  </si>
  <si>
    <t>CONECTOR / ADAPTADOR F/M, COM INSERTO METALICO, PPR, DN 32 MM X 1", PARA AGUA QUENTE E FRIA PREDIAL</t>
  </si>
  <si>
    <t>BUCHA DE REDUCAO, PPR, DN 50 X 25 MM, PARA AGUA QUENTE E FRIA PREDIAL</t>
  </si>
  <si>
    <t>TUBO PPR, CLASSE PN 20, SOLDAVEL, DN 32 MM PARA AGUA FRIA OU QUENTE PREDIAL</t>
  </si>
  <si>
    <t>BUCHA DE REDUCAO, PPR, DN 50 X 32 MM, PARA AGUA QUENTE E FRIA PREDIAL</t>
  </si>
  <si>
    <t>JANELA DE CORRER, EM ALUMINIO PERFIL 25, 100 X 150 CM (A X L), 2 FLS MOVEIS, SEM BANDEIRA, ACABAMENTO BRANCO OU BRILHANTE, BATENTE DE 6 A 7 CM, COM VIDRO 4 MM, SEM GUARNICAO</t>
  </si>
  <si>
    <t>JANELA DE CORRER, EM ALUMINIO PERFIL 25, 100 X 200 CM (A X L), 4 FLS, SEM BANDEIRA, ACABAMENTO BRANCO OU BRILHANTE, BATENTE DE 6 A 7 CM, COM VIDRO 4 MM, SEM GUARNICAO/ALIZAR</t>
  </si>
  <si>
    <t>JANELA BASCULANTE, EM ALUMINIO PERFIL 20, 80 X 60 CM (A X L), 4 FLS (1 FIXA E 3 MOVEIS), ACABAMENTO BRANCO OU BRILHANTE, BATENTE DE 3 A 4 CM, COM VIDRO 4 MM, SEM GUARNICAO</t>
  </si>
  <si>
    <t>JANELA DE CORRER, EM ALUMINIO PERFIL 25, 100 X 150 CM (A X L), 4 FLS MOVEIS, SEM BANDEIRA, ACABAMENTO BRANCO OU BRILHANTE, BATENTE DE 6 A 7 CM, COM VIDRO 4 MM, SEM GUARNICAO/ALIZAR</t>
  </si>
  <si>
    <t>JANELA INTEGRADA VENEZIANA EM ALUMINIO PERFIL 25, 120 X 120 CM (A X L), 2 FLS (2 VIDROS) E VENEZIANA COM ACIONAMENTO MANUAL, SEM BANDEIRA, ACABAMENTO BRILHANTE, BATENTE DE 11,50 A 12,50 CM, COM VIDRO 4 MM, INCLUSO GUARNICAO</t>
  </si>
  <si>
    <t>JANELA VENEZIANA DE CORRER, EM ALUMINIO PERFIL 25, 100 X 150 CM (A X L), 6 FLS (4 VENEZIANAS E 2 VIDROS), SEM BANDEIRA, ACABAMENTO BRANCO OU BRILHANTE, BATENTE DE 8 A 9 CM, COM VIDRO 4 MM, SEM GUARNICAO / ALIZAR</t>
  </si>
  <si>
    <t>ALIMENTACAO - HORISTA (COLETADO CAIXA - ENCARGOS COMPLEMENTARES)</t>
  </si>
  <si>
    <t>TRANSPORTE - HORISTA (COLETADO CAIXA - ENCARGOS COMPLEMENTARES)</t>
  </si>
  <si>
    <t>EXAMES - HORISTA (COLETADO CAIXA - ENCARGOS COMPLEMENTARES)</t>
  </si>
  <si>
    <t>SEGURO - HORISTA (COLETADO CAIXA - ENCARGOS COMPLEMENTARES)</t>
  </si>
  <si>
    <t>MANGUEIRA CRISTAL, LISA, PVC TRANSPARENTE, 1/2" X 2 MM</t>
  </si>
  <si>
    <t>MANGUEIRA DE PVC FLEXIVEL, TIPO FLAT/ACHATADA, D = 1 1/2" (40 MM), PARA CONDUCAO DE AGUA, SERVICOS LEVES E MEDIOS</t>
  </si>
  <si>
    <t>MANGUEIRA PARA GAS - GLP, PVC, TRANCADA, DIAMETRO DE 3/8", COMPRIMENTO DE 1M (NORMATIZADA)</t>
  </si>
  <si>
    <t>MANGUEIRA CRISTAL, LISA, PVC TRANSPARENTE, 1/4" X1 MM</t>
  </si>
  <si>
    <t>MANGUEIRA CRISTAL, LISA, PVC TRANSPARENTE, 1/4" X1,5 MM</t>
  </si>
  <si>
    <t>MANGUEIRA CRISTAL, LISA, PVC TRANSPARENTE, 5/16" X 1 MM</t>
  </si>
  <si>
    <t>MANGUEIRA CRISTAL, LISA, PVC TRANSPARENTE, 3/8" X 1,5 MM</t>
  </si>
  <si>
    <t>MANGUEIRA CRISTAL, LISA, PVC TRANSPARENTE, 3/4" X 2 MM</t>
  </si>
  <si>
    <t>MANGUEIRA CRISTAL TRANCADA, PVC COM REFORCO, PRESSAO DE TRABALHO (PT) 250 LBS/POL2, DE 1" X *3,1* MM</t>
  </si>
  <si>
    <t>MANGUEIRA CRISTAL TRANCADA, PVC COM REFORCO, COM PRESSAO DE TRABALHO (PT) 250 LBS/POL2, DE 3/4" X *2,8* MM</t>
  </si>
  <si>
    <t>MINICARREGADEIRA SOBRE RODAS, POTENCIA LIQUIDA DE *72* HP, CAPACIDADE NOMINAL DE OPERACAO DE *1200* KG</t>
  </si>
  <si>
    <t>MINIESCAVADEIRA SOBRE ESTEIRAS, POTENCIA LIQUIDA DE *42* HP, PESO OPERACIONAL DE *4.500* KG</t>
  </si>
  <si>
    <t>MINIESCAVADEIRA SOBRE ESTEIRAS, POTENCIA LIQUIDA DE *42* HP, PESO OPERACIONAL DE *5.300* KG</t>
  </si>
  <si>
    <t>MANIPULADOR TELESCOPICO, POTENCIA DE 101 HP, CAPACIDADE DE CARGA DE 3.500 KG, ALTURA MAXIMA DE ELEVACAO DE 12 M</t>
  </si>
  <si>
    <t>TELA PLASTICA LARANJA, TIPO TAPUME PARA SINALIZACAO, MALHA RETANGULAR, ROLO 1.20 X 50 M (L X C)</t>
  </si>
  <si>
    <t>TELA FACHADEIRA EM POLIETILENO, ROLO DE 3 X 100 M (L X C), COR BRANCA, SEM LOGOMARCA - PARA PROTECAO DE OBRAS</t>
  </si>
  <si>
    <t>TELA DE FIBRA DE VIDRO, ACABAMENTO ANTI-ALCALINO, MALHA 10 X 10 MM</t>
  </si>
  <si>
    <t>TELA PLASTICA TECIDA LISTRADA BRANCA E LARANJA, TIPO GUARDA CORPO, EM POLIETILENO MONOFILADO, ROLO 1,20 X 50 M (L X C)</t>
  </si>
  <si>
    <t>EMULSAO EXPLOSIVA EM CARTUCHOS DE 2" X 24", DENSIDADE 1.15 G/CM3, INICIACAO ESPOLETA N. 8 / CORDEL</t>
  </si>
  <si>
    <t>POLVORA NEGRA</t>
  </si>
  <si>
    <t>EMULSAO EXPLOSIVA EM CARTUCHOS DE 1" X 8", DENSIDADE 1.15 G/CM3, INICIACAO ESPOLETA N. 8 / CORDEL</t>
  </si>
  <si>
    <t>EMULSAO EXPLOSIVA EM CARTUCHOS DE 1" X 12", DENSIDADE 1.15 G/CM3, INICIACAO ESPOLETA N. 8 / CORDEL</t>
  </si>
  <si>
    <t>EMULSAO EXPLOSIVA EM CARTUCHOS DE 1" X 24", DENSIDADE 1.15 G/CM3, INICIACAO ESPOLETA N. 8 / CORDEL</t>
  </si>
  <si>
    <t>EMULSAO EXPLOSIVA EM CARTUCHOS DE 2 1/4" X 24", DENSIDADE 1.15 G/CM3, INICIACAO ESPOLETA N. 8 / CORDEL</t>
  </si>
  <si>
    <t>EMULSAO EXPLOSIVA EM CARTUCHOS DE 2 1/2" X 24", DENSIDADE 1.15 G/CM3, INICIACAO ESPOLETA N. 8 / CORDEL</t>
  </si>
  <si>
    <t>PLACA DE SINALIZACAO DE SEGURANCA CONTRA INCENDIO, FOTOLUMINESCENTE, RETANGULAR, *13 X 26*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</si>
  <si>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</si>
  <si>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</si>
  <si>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RETANGULAR, *20 X 40*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</si>
  <si>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</si>
  <si>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 ALERTA, TRIANGULAR, BASE DE *30* CM, EM PVC *2* MM ANTI-CHAMAS (SIMBOLOS, CORES E PICTOGRAMAS CONFORME NBR 16820)</t>
  </si>
  <si>
    <t>CARROCERIA FIXA ABERTA DE MADEIRA PARA TRANSPORTE GERAL DE CARGA SECA DIMENSOES APROXIMADAS 2,25 X 4,10 X 0,50 M (INCLUI MONTAGEM, NAO INCLUI CAMINHAO)</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</si>
  <si>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</si>
  <si>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</si>
  <si>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CARROCERIA FIXA ABERTA DE MADEIRA PARA TRANSPORTE GERAL DE CARGA SECA DIMENSOES APROXIMADAS 2,5 X 7,5 X 0,50 M (INCLUI MONTAGEM, NAO INCLUI CAMINHAO)</t>
  </si>
  <si>
    <t>CACAMBA METALICA BASCULANTE COM CAPACIDADE DE 8 M3 (INCLUI MONTAGEM, NAO INCLUI CAMINHAO)</t>
  </si>
  <si>
    <t>SEMIRREBOQUE COM TRES EIXOS, PARA TRANSPORTE DE CARGA SECA, DIMENSOES APROXIMADAS 2,60 X 12,50 X 0,50 M (NAO INCLUI CAVALO MECANICO)</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</si>
  <si>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</si>
  <si>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</si>
  <si>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CACAMBA METALICA BASCULANTE COM CAPACIDADE DE 12 M3 (INCLUI MONTAGEM, NAO INCLUI CAMINHAO)</t>
  </si>
  <si>
    <t>TANQUE DE ASFALTO ESTACIONARIO COM SERPENTINA, CAPACIDADE 20.000 L</t>
  </si>
  <si>
    <t>TANQUE DE ACO PARA TRANSPORTE DE AGUA COM CAPACIDADE DE 8 M3 (INCLUI MONTAGEM, NAO INCLUI CAMINHAO)</t>
  </si>
  <si>
    <t>TANQUE DE ACO PARA TRANSPORTE DE AGUA COM CAPACIDADE DE 14 M3 (INCLUI MONTAGEM, NAO INCLUI CAMINHAO)</t>
  </si>
  <si>
    <t>TANQUE DE ACO PARA TRANSPORTE DE AGUA COM CAPACIDADE DE 4 M3 (INCLUI MONTAGEM, NAO INCLUI CAMINHAO)</t>
  </si>
  <si>
    <t>LIMPADORA DE SUCCAO, TANQUE 11000 L, BOMBA 340 M3/MIN (INCLUI MONTAGEM, NAO INCLUI CAMINHAO)</t>
  </si>
  <si>
    <t>LIMPADORA DE SUCCAO, TANQUE 5500 L, BOMBA 60M3/MIN, VACUO 500 MBAR (INCLUI MONTAGEM, NAO INCLUI CAMINHAO)</t>
  </si>
  <si>
    <t>HIDROJATEADORA PARA DESOBSTRUCAO DE REDES E GALERIAS, TANQUE 7000 L, BOMBA TRIPLEX 140 KGF/CM2 260 L/MIN ALIMENTADA POR MOTOR INDEPENDENTE A DIESEL POTENCIA 125 CV (INCLUI MONTAGEM, NAO INCLUI CAMINHAO)</t>
  </si>
  <si>
    <t>HIDROJATEADORA PARA DESOBSTRUCAO DE REDES E GALERIAS, TANQUE 7000 L, BOMBA TRIPLEX 120 KGF/CM2 128 L/MIN (INCLUI MONTAGEM, NAO INCLUI CAMINHAO)</t>
  </si>
  <si>
    <t>LIMPADORA DE SUCCAO TANQUE 7000 L, BOMBA 12 M3/MIN 95% VACUO (INCLUI MONTAGEM, NAO INCLUI CAMINHAO)</t>
  </si>
  <si>
    <t>EQUIPAMENTO DE LIMPEZA COMBINADO (VACUO/ALTA PRESSAO) 95% VACUO, TANQUE 7000 L, BOMBA 140 KGF/CM2 66 L/MIN COM MOTOR INDEPENDENTE A DIESEL DE 60 CV (INCLUI MONTAGEM, NAO INCLUI CAMINHAO)</t>
  </si>
  <si>
    <t>TUBO DRENO, CORRUGADO, ESPIRALADO, FLEXIVEL, PERFURADO, EM POLIETILENO DE ALTA DENSIDADE (PEAD), DN 65 MM, (2 1/2") PARA DRENAGEM - EM ROLO (NORMA DNIT 093/2006 - EM)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</si>
  <si>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</si>
  <si>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</si>
  <si>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MASSA PLASTICA PARA MARMORE/GRANITO</t>
  </si>
  <si>
    <t>TERRA VEGETAL (ENSACADA)</t>
  </si>
  <si>
    <t>TERRA VEGETAL (GRANEL)</t>
  </si>
  <si>
    <t>FERTILIZANTE ORGANICO COMPOSTO, CLASSE A</t>
  </si>
  <si>
    <t>DISCO DE CORTE DIAMANTADO SEGMENTADO, DIAMETRO DE *110* MM, FURO DE 20 MM</t>
  </si>
  <si>
    <t>REBOLO ABRASIVO RETO DE USO GERAL GRAO 36, DE 6 X 3/4" (DIAMETRO X ESPESSURA)</t>
  </si>
  <si>
    <t>DISCO DE CORTE PARA METAL COM DUAS TELAS 12 X 1/8 X 3/4" (300 X 3,2 X 19,05 MM)</t>
  </si>
  <si>
    <t>PONTEIRO PARA MARTELO ROMPEDOR, DIAMETRO = *28* MM, COMPRIMENTO = *520* MM, ENCAIXE  SEXTAVADO</t>
  </si>
  <si>
    <t>REBOLO ABRASIVO RETO DE USO GERAL GRAO 36, DE 6 X 1" (DIAMETRO X ESPESSURA)</t>
  </si>
  <si>
    <t>DISCO DE CORTE DIAMANTADO SEGMENTADO DIAMETRO DE 180 MM PARA ESMERILHADEIRA 7"</t>
  </si>
  <si>
    <t>DISCO DE BORRACHA PARA LIXADEIRA RIGIDO 7" COM ARRUELA CENTRAL</t>
  </si>
  <si>
    <t>DISCO DE DESBASTE PARA METAL FERROSO EM GERAL, COM TRES TELAS, 9 X 1/4 X 7/8" (228,6 X 6,4 X 22,2 MM)</t>
  </si>
  <si>
    <t>DISCO DE LIXA PARA METAL, DIAMETRO = 180 MM, GRAO  120</t>
  </si>
  <si>
    <t>ESCOVA CIRCULAR EM ACO LATONADO, 6 X 1" (DIAMETRO X ESPESSURA), FURO DE 1 1/4 ", FIO ONDULADO *0,30* MM</t>
  </si>
  <si>
    <t>LAMPADA LED TIPO DICROICA BIVOLT, LUZ BRANCA, 5 W (BASE GU10)</t>
  </si>
  <si>
    <t>LUMINARIA LED REFLETOR RETANGULAR BIVOLT, LUZ BRANCA, 10 W</t>
  </si>
  <si>
    <t>LUMINARIA LED REFLETOR RETANGULAR BIVOLT, LUZ BRANCA, 30 W</t>
  </si>
  <si>
    <t>LUMINARIA LED REFLETOR RETANGULAR BIVOLT, LUZ BRANCA, 50 W</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</si>
  <si>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</si>
  <si>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ROLO DE ESPUMA POLIESTER, 23 CM X 68 MM (COMPRIMENTO X DIAMETRO), SEM CABO</t>
  </si>
  <si>
    <t>FITA CREPE ROLO DE *25* MM X 50 M</t>
  </si>
  <si>
    <t>ESPATULA DE PLASTICO LISA, LARGURA *10* CM</t>
  </si>
  <si>
    <t>DESEMPENADEIRA PLASTICA LISA *14 X 27* CM</t>
  </si>
  <si>
    <t>BANDEJA DE PINTURA PARA ROLO 23 CM</t>
  </si>
  <si>
    <t>LINHA PARA PEDREIRO LISA, 0,8 MM X 100 M</t>
  </si>
  <si>
    <t>ESTILETE DE METAL, LAMINA 18 MM</t>
  </si>
  <si>
    <t>MISTURADOR MANUAL DE TINTAS PARA FURADEIRA, HASTE METALICA *60* CM, COM HELICE (MEXEDOR DE TINTA)</t>
  </si>
  <si>
    <t>TRINCHA CERDAS GRIS 1.1/2" (38 MM)</t>
  </si>
  <si>
    <t>ROLO DE LA DE CARNEIRO 25 MM X 23 CM (ALTURA DA LA X COMPRIMENTO), SEM CABO</t>
  </si>
  <si>
    <t>PROLONGADOR/ EXTENSOR TELESCOPICO, EM CHAPA METALICA, COM 3 METROS, PARA ROLO DE PINTURA</t>
  </si>
  <si>
    <t>KIT ACESSORIOS PARA COMPRESSOR DE AR, 5 PECAS (PISTOLAS PINTURA, LIMPEZA E PULVERIZACAO, CALIBRADOR E MANGUEIRA)</t>
  </si>
  <si>
    <t>BLOCO DE ESPUMA MULTIUSO *23X 13 X 8* CM</t>
  </si>
  <si>
    <t>MAQUINA TRANSFORMADORA MONOFASICA PARA SOLDA ELETRICA, TENSAO DE 220 V, FREQUENCIA DE 60 HZ, FAIXA DE CORRENTE ENTRE 80 A (+/- 10 A) E 250 A, POTENCIA ENTRE 14,00 KVA E 15,0 KVA, CICLO DE TRABALHO ENTRE 10% E 20% A 250 A</t>
  </si>
  <si>
    <t>ALICATE DE CORTE DIAGONAL 6" COM ISOLAMENTO</t>
  </si>
  <si>
    <t>SELADOR HORIZONTAL PARA FITA DE ACO 1" (25 MM)</t>
  </si>
  <si>
    <t>MARTELO DE SOLDADOR/PICADOR DE SOLDA</t>
  </si>
  <si>
    <t>TALHADEIRA COM PUNHO DE PROTECAO *20 X 250* MM</t>
  </si>
  <si>
    <t>ALICATE DE PRESSAO 11" PARA SOLDA, TIPO C</t>
  </si>
  <si>
    <t>ALICATE DE PRESSAO 11" PARA SOLDA, TIPO U</t>
  </si>
  <si>
    <t>ALICATE DE PRESSAO PARA SOLDA DE CHAPA 18"</t>
  </si>
  <si>
    <t>ALICATE PARA ANEIS DE PISTAO, CAPACIDADE *50* A 100 MM</t>
  </si>
  <si>
    <t>MACARICO DE SOLDA 201 PARA EXTENSAO GLP OU ACETILENO</t>
  </si>
  <si>
    <t>EXTENSAO DE SOLDA 201 GLP, E = *2,5 A 4,0* MM</t>
  </si>
  <si>
    <t>EXTENSAO DE SOLDA 201 ACETILENO, E = *1,5 A 2,5* MM</t>
  </si>
  <si>
    <t>ALICATE DE CRIMPAR RJ11, RJ12 E RJ45, COM CATRACA</t>
  </si>
  <si>
    <t>CONECTOR/ADAPTADOR FIXO, ROSCA FEMEA, METALICA, COM ANEL DESLIZANTE, DN 16 MM X 1/2", PARA TUBO PEX PARA INST. AGUA QUENTE/FRIA</t>
  </si>
  <si>
    <t>TAMPAO / CAP, ROSCA MACHO, DN 3/4", PARA TUBO PEX PARA INST. AGUA QUENTE/FRIA</t>
  </si>
  <si>
    <t>TAMPAO / CAP, ROSCA MACHO, DN 1", PARA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</si>
  <si>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</si>
  <si>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</si>
  <si>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3/4", PARA TUBO PEX PARA INST. AGUA QUENTE/FRIA</t>
  </si>
  <si>
    <t>CONECTOR/ADAPTADOR FIXO, ROSCA FEMEA, METALICA, COM ANEL DESLIZANTE, DN 25 MM X 1",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</si>
  <si>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</si>
  <si>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</si>
  <si>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DISTRIBUIDOR METALICO, COM ROSCA, 2 SAIDAS, DN 3/4" X 1/2", PARA CONEXAO COM ANEL DESLIZANTE EM TUBO PEX PARA INST. AGUA QUENTE/FRIA</t>
  </si>
  <si>
    <t>DISTRIBUIDOR METALICO, COM ROSCA, 2 SAIDAS, DN 1" X 1/2", PARA CONEXAO COM ANEL DESLIZANTE EM TUBO PEX PARA INST. AGUA QUENTE/FRIA</t>
  </si>
  <si>
    <t>DISTRIBUIDOR METALICO, COM ROSCA, 3 SAIDAS, DN 3/4" X 1/2", PARA CONEXAO COM ANEL DESLIZANTE EM TUBO PEX PARA INST. AGUA QUENTE/FRIA</t>
  </si>
  <si>
    <t>DISTRIBUIDOR METALICO, COM ROSCA, 3 SAIDAS, DN 1" X 1/2", PARA CONEXAO COM ANEL DESLIZANTE EM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</si>
  <si>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</si>
  <si>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</si>
  <si>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</si>
  <si>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</si>
  <si>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</si>
  <si>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</si>
  <si>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</si>
  <si>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</si>
  <si>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</si>
  <si>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</si>
  <si>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</si>
  <si>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</si>
  <si>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</si>
  <si>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</si>
  <si>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</si>
  <si>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</si>
  <si>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</si>
  <si>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</si>
  <si>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25 MM X 1/2", EM TUBO PEX PARA INST. AGUA QUENTE/FRIA</t>
  </si>
  <si>
    <t>JOELHO/COTOVELO 90 GRAUS, ROSCA FEMEA MOVEL, METALICO, PARA CONEXAO COM ANEL DESLIZANTE, DN 20 MM X 3/4", EM TUBO PEX PARA INST. AGUA QUENTE/FRIA</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</si>
  <si>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</si>
  <si>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</si>
  <si>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</si>
  <si>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</si>
  <si>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</si>
  <si>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</si>
  <si>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</si>
  <si>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</si>
  <si>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</si>
  <si>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</si>
  <si>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</si>
  <si>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</si>
  <si>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</si>
  <si>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</si>
  <si>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</si>
  <si>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</si>
  <si>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</si>
  <si>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</si>
  <si>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</si>
  <si>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</si>
  <si>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</si>
  <si>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</si>
  <si>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</si>
  <si>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</si>
  <si>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</si>
  <si>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</si>
  <si>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</si>
  <si>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</si>
  <si>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</si>
  <si>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</si>
  <si>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</si>
  <si>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</si>
  <si>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TE, PLASTICO, DN 16 MM, PARA CONEXAO COM CRIMPAGEM, EM TUBO PEX PARA INST. AGUA QUENTE/FRIA</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</si>
  <si>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</si>
  <si>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</si>
  <si>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</si>
  <si>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</si>
  <si>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</si>
  <si>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</si>
  <si>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</si>
  <si>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</si>
  <si>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PROTETOR/PONTEIRA PLASTICA PARA PONTA DE VERGALHAO DE ATE 1", TIPO PROTETOR DE ESPERA</t>
  </si>
  <si>
    <t>ESPACADOR/SEPARADOR DE CORDOALHA TIPO DISCO 12 FUROS DE 14 MM, PARA TIRANTES</t>
  </si>
  <si>
    <t>ESPACADOR/SEPARADOR /CENTRALIZADOR DE BARRA DE ACO, PLASTICO, (CHUMBADOR TIPO CARAMBOLA - CB), DIAMETRO INTERNO ENTRE 25 A 32 MM</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</si>
  <si>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</si>
  <si>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</si>
  <si>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</si>
  <si>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PORTAO BASCULANTE, MANUAL, EM ACO GALVANIZADO, CHAPA 26, TIPO LAMBRIL, COM REQUADRO, ACABAMENTO NATURAL</t>
  </si>
  <si>
    <t>PLACA / CHAPA DE GESSO ACARTONADO, STANDARD (ST), COR BRANCA, E = 12,5 MM, 1200 X 1800 MM (L X C)</t>
  </si>
  <si>
    <t>GESSO EM PO PARA REVESTIMENTOS/MOLDURAS/SANCAS E USO GERAL</t>
  </si>
  <si>
    <t>PLACA DE GESSO PARA FORRO, *60 X 60* CM, ESPESSURA DE 12 MM (SEM COLOCACAO)</t>
  </si>
  <si>
    <t>BLOCO DE GESSO COMPACTO / MACICO, BRANCO, E = 10 CM, DIMENSOES *67 X 50* CM</t>
  </si>
  <si>
    <t>BLOCO DE GESSO VAZADO, BRANCO, E = *7* CM, DIMENSOES *67 X 50* CM</t>
  </si>
  <si>
    <t>GESSO PROJETADO</t>
  </si>
  <si>
    <t>PLACA / CHAPA DE GESSO ACARTONADO, STANDARD (ST), COR BRANCA, E = 12,5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</si>
  <si>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</si>
  <si>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</si>
  <si>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 UMIDADE (RU), COR VERDE, E = 12,5 MM, 1200 X 1800 MM (L X C)</t>
  </si>
  <si>
    <t>PLACA / CHAPA DE GESSO ACARTONADO, RESISTENTE A UMIDADE (RU), COR VERDE, E = 12,5 MM, 1200 X 2400 MM (L X C)</t>
  </si>
  <si>
    <t>FITA DE PAPEL MICROPERFURADO, 50 X 150 MM, PARA TRATAMENTO DE JUNTAS DE CHAPA DE GESSO PARA DRYWALL</t>
  </si>
  <si>
    <t>MASSA DE REJUNTE PRONTA PARA TRATAMENTO DE JUNTAS DE CHAPA DE GESSO PARA DRYWALL, SEM ADICAO DE AGUA</t>
  </si>
  <si>
    <t>MASSA DE REJUNTE EM PO PARA DRYWALL, A BASE DE GESSO, SECAGEM RAPIDA, PARA TRATAMENTO DE JUNTAS DE CHAPA DE GESSO (NECESSITA ADICAO DE AGUA)</t>
  </si>
  <si>
    <t>PLACA / CHAPA DE GESSO ACARTONADO, ACABAMENTO VINILICO LISO EM UMA DAS FACES, COR BRANCA, BORDA QUADRADA, E = 9,5 MM, *625 X 625* MM (L X C), PARA FORRO REMOVIVEL</t>
  </si>
  <si>
    <t>PLACA / CHAPA DE GESSO ACARTONADO, ACABAMENTO VINILICO LISO EM UMA DAS FACES, COR BRANCA, BORDA QUADRADA, E = 9,5 MM, *625 X 1250* MM (L X C), PARA FORRO REMOVIVEL</t>
  </si>
  <si>
    <t>PLACA / CHAPA DE GESSO ACARTONADO, RESISTENTE AO FOGO (RF), COR ROSA, E = 15 MM, 1200 X 2400 MM (L X C)</t>
  </si>
  <si>
    <t>PLACA / CHAPA DE GESSO ACARTONADO, STANDARD (ST), COR BRANCA, E = 15 MM, 1200 X 2400 MM (L X C)</t>
  </si>
  <si>
    <t>PLACA / CHAPA DE GESSO ACARTONADO, RESISTENTE A UMIDADE (RU), COR VERDE, E = 15 MM, 1200 X 2400 MM (L X C)</t>
  </si>
  <si>
    <t>GESSO COLA, EM PO, PARA FIXACAO DE MOLDURAS, SANCAS E BLOCOS DE GESSO</t>
  </si>
  <si>
    <t>PERFIL MONTANTE, FORMATO C, EM ACO ZINCADO, PARA ESTRUTURA PAREDE DRYWALL, E = 0,5 MM, 70 X 3000 MM (L X C)</t>
  </si>
  <si>
    <t>PERFILADO PERFURADO DUPLO 38 X 76 MM, CHAPA 22</t>
  </si>
  <si>
    <t>PERFILADO PERFURADO 19 X 38 MM, CHAPA 22</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</si>
  <si>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</si>
  <si>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</si>
  <si>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</si>
  <si>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MONTANTE, FORMATO C, EM ACO ZINCADO, PARA ESTRUTURA PAREDE DRYWALL, E = 0,5 MM, 48 X 3000 MM (L X C)</t>
  </si>
  <si>
    <t>PERFIL MONTANTE, FORMATO C, EM ACO ZINCADO, PARA ESTRUTURA PAREDE DRYWALL, E = 0,5 MM, 90 X 3000 MM (L X C)</t>
  </si>
  <si>
    <t>PERFIL CANTONEIRA L, LISA, EM ACO, 25 X 30 MM, E = 0,5 MM, PARA ESTRUTURA DRYWALL</t>
  </si>
  <si>
    <t>PERFIL CANTONEIRA L, PERFURADA, EM ACO, 23 X 23 MM, E = 0,5 MM, PARA ESTRUTURA DRYWALL</t>
  </si>
  <si>
    <t>PERFIL RODAPE DE IMPERMEABILIZACAO, FORMATO L, EM ACO ZINCADO, PARA ESTRUTURA DRYWALL, E = 0,5 MM, 220 X 3000 MM (H X C)</t>
  </si>
  <si>
    <t>PERFIL CANALETA, FORMATO C, EM ACO ZINCADO, PARA ESTRUTURA FORRO DRYWALL, E = 0,5 MM, *46 X 18* (L X H), COMPRIMENTO 3 M</t>
  </si>
  <si>
    <t>PERFIL TABICA FECHADA, LISA, FORMATO Z, EM ACO GALVANIZADO NATURAL, LARGURA TOTAL NA HORIZONTAL *40* MM, PARA ESTRUTURA FORRO DRYWALL</t>
  </si>
  <si>
    <t>PERFIL TABICA ABERTA, PERFURADA, FORMATO Z, EM ACO GALVANIZADO NATURAL, LARGURA APROXIMADA 40 MM, PARA ESTRUTURA FORRO DRYWALL</t>
  </si>
  <si>
    <t>PENDURAL OU PRESILHA REGULADORA, EM ACO GALVANIZADO, COM CORPO, MOLA E REBITE, PARA PERFIL TIPO CANALETA DE ESTRUTURA EM FORROS DRYWALL</t>
  </si>
  <si>
    <t>PERFIL TRAVESSA (SECUNDARIO), T CLICADO, EM ACO GALVANIZADO, BRANCO, PARA FORRO REMOVIVEL, 24 X 625 MM (L X C)</t>
  </si>
  <si>
    <t>PERFIL TRAVESSA (SECUNDARIO), T CLICADO, EM ACO GALVANIZADO, BRANCO, PARA FORRO REMOVIVEL, 24 X 1250 MM (L X C)</t>
  </si>
  <si>
    <t>PERFIL LONGARINA (PRINCIPAL), T CLICADO, EM ACO, BRANCO NAS FACES APARENTES, PARA FORRO REMOVIVEL, 24 X 32 X 3750 MM (L X H X C</t>
  </si>
  <si>
    <t>PERFIL TIPO CANTONEIRA EM L, EM ACO GALVANIZADO, BRANCO, PARA FORRO REMOVIVEL, *23* X 3000 MM (L X C)</t>
  </si>
  <si>
    <t>PENDURAL OU REGULADOR, COM MOLA, EM ACO GALVANIZADO, PARA PERFIL TIPO T CLICADO DE FORROS REMOVIVEL</t>
  </si>
  <si>
    <t>TIRANTE COM ELO, EM ARAME GALVANIZADO RIGIDO, NUMERO 10, COMPRIMENTO 2000 MM, PARA PENDURAL DE FORRO REMOVIVEL</t>
  </si>
  <si>
    <t>PLACA DE FIBRA MINERAL PARA FORRO, DE 625 X 625 MM, E = 15 MM, BORDA RETA, COM PINTURA ANTIMOFO (NAO INCLUI PERFIS)</t>
  </si>
  <si>
    <t>FORRO DE FIBRA MINERAL EM PLACAS DE 625 X 625 MM, E = 15 MM, BORDA RETA, COM PINTURA ANTIMOFO, APOIADO EM PERFIL DE ACO GALVANIZADO COM 24 MM DE BASE - INSTALADO</t>
  </si>
  <si>
    <t>FORRO DE FIBRA MINERAL EM PLACAS DE 1250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</si>
  <si>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</si>
  <si>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PLACA DE FIBRA MINERAL PARA FORRO, DE 1250 X 625 MM, E = 15 MM, BORDA RETA, COM PINTURA ANTIMOFO (NAO INCLUI PERFIS)</t>
  </si>
  <si>
    <t>PLACA DE FIBRA MINERAL PARA FORRO, DE 625 X 625 MM, E = 15 MM, BORDA REBAIXADA PARA PERFIL 24 MM, COM PINTURA ANTIMOFO (NAO INCLUI PERFIS)</t>
  </si>
  <si>
    <t>ESTABILIZADOR BIVOLT AUTOMATICO, 1000 VA</t>
  </si>
  <si>
    <t>NOBREAK TRIFASICO, DE 5 KVA FATOR DE POTENCIA DE 0,8, AUTONOMIA MINIMA DE 30 MINUTOS A PLENA CARGA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</si>
  <si>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</si>
  <si>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</si>
  <si>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</si>
  <si>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</si>
  <si>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ESTABILIZADOR BIVOLT AUTOMATICO, 300 VA</t>
  </si>
  <si>
    <t>ESTABILIZADOR BIVOLT AUTOMATICO, 500 VA</t>
  </si>
  <si>
    <t>ESTABILIZADOR BIVOLT AUTOMATICO, 1500 VA</t>
  </si>
  <si>
    <t>ESTABILIZADOR BIVOLT AUTOMATICO, 2000 VA</t>
  </si>
  <si>
    <t>MANTA ALUMINIZADA 1 FACE PARA SUBCOBERTURA, E = *1* MM</t>
  </si>
  <si>
    <t>MANTA DE POLIETILENO EXPANDIDO, COM 1 FACE METALIZADA PARA SUBCOBERTURA, E = *5* MM</t>
  </si>
  <si>
    <t>TUBO DE ESPUMA DE POLIETILENO EXPANDIDO FLEXIVEL PARA ISOLAMENTO TERMICO DE TUBULACAO DE AR CONDICIONADO, AGUA QUENTE, DN 1/2", E= 10 MM</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</si>
  <si>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</si>
  <si>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</si>
  <si>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</si>
  <si>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</si>
  <si>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</si>
  <si>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1/4", E= 10 MM</t>
  </si>
  <si>
    <t>TUBO DE ESPUMA DE POLIETILENO EXPANDIDO FLEXIVEL PARA ISOLAMENTO TERMICO DE TUBULACAO DE AR CONDICIONADO, AGUA QUENTE, DN 1",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</si>
  <si>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</si>
  <si>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</si>
  <si>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</si>
  <si>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</si>
  <si>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</si>
  <si>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QUADRO DE DISTRIBUICAO, SEM BARRAMENTO, EM PVC, DE EMBUTIR, PARA 18 DISJUNTORES NEMA OU 24 DISJUNTORES DIN</t>
  </si>
  <si>
    <t>QUADRO DE DISTRIBUICAO, SEM BARRAMENTO, EM PVC, DE EMBUTIR, PARA 12 DISJUNTORES NEMA OU 16 DISJUNTORES DIN</t>
  </si>
  <si>
    <t>QUADRO DE DISTRIBUICAO, SEM BARRAMENTO, EM PVC, DE EMBUTIR, PARA 27 DISJUNTORES NEMA OU 36 DISJUNTORES DIN</t>
  </si>
  <si>
    <t>QUADRO DE DISTRIBUICAO, SEM BARRAMENTO, EM PVC, DE SOBREPOR, PARA 3 DISJUNTORES NEMA OU 4 DISJUNTORES DIN</t>
  </si>
  <si>
    <t>QUADRO DE DISTRIBUICAO, SEM BARRAMENTO, EM PVC, DE SOBREPOR,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</si>
  <si>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</si>
  <si>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</si>
  <si>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</si>
  <si>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EM PVC, DE EMBUTIR, COM BARRAMENTO TERRA / NEUTRO, PARA 6 DISJUNTORES NEMA OU 8 DISJUNTORES DIN</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</si>
  <si>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</si>
  <si>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</si>
  <si>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</si>
  <si>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</si>
  <si>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</si>
  <si>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</si>
  <si>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CENTRO DE MEDICAO AGRUPADA, EM POLICARBONATO / PVC, COM 4 MEDIDORES E PROTECAO GERAL (INCLUI BARRAMENTO, DISJUNTORES E ACESSORIOS DE FIXACAO) (PADRAO CONCESSIONARIA LOCAL)</t>
  </si>
  <si>
    <t>CAIXA DE DERIVACAO PARA MEDIDOR DE ENERGIA, COM BARRAMENTO POLIFASICO, EM POLICARBONATO / TERMOPLASTICO - MODULO (PADRAO CONCESSIONARIA LOCAL)</t>
  </si>
  <si>
    <t>CAIXA DE DERIVACAO PARA MEDIDOR DE ENERGIA, COM BARRAMENTO MONOFASICO, EM POLICARBONATO / TERMOPLASTICO - MODULO (PADRAO CONCESSIONARIA LOCAL)</t>
  </si>
  <si>
    <t>CAIXA MODULAR PARA MEDIDOR DE ENERGIA AGRUPADA, EM POLICARBONATO / TERMOPLASTICO, COM SUPORTE PARA DISJUNTOR (PADRAO DA CONCESSIONARIA LOCAL)</t>
  </si>
  <si>
    <t>CAIXA DE PASSAGEM ELETRICA DE PAREDE, DE EMBUTIR, EM TERMOPLASTICO / PVC, COM TAMPA APARAFUSADA, DIMENSOES 400 X 400 X *120* MM</t>
  </si>
  <si>
    <t>CAIXA DE PASSAGEM ELETRICA DE PAREDE, DE SOBREPOR, EM TERMOPLASTICO / PVC, COM TAMPA APARAFUSADA, DIMENSOES, 150 X 150 X *100* MM</t>
  </si>
  <si>
    <t>CAIXA DE PASSAGEM ELETRICA DE PAREDE, DE SOBREPOR, EM TERMOPLASTICO / PVC, COM TAMPA APARAFUSADA, DIMENSOES 200 X 200 X *100* MM</t>
  </si>
  <si>
    <t>QUADRO DE DISTRIBUICAO, EM PVC, DE EMBUTIR, COM BARRAMENTO TERRA / NEUTRO, PARA 48 DISJUNTORES DIN</t>
  </si>
  <si>
    <t>CAIXA DE PASSAGEM ELETRICA DE PAREDE, DE SOBREPOR, EM PVC, COM TAMPA APARAFUSADA, DIMENSOES 300 X 300 X *100* MM</t>
  </si>
  <si>
    <t>CAIXA DE PASSAGEM ELETRICA DE PAREDE, DE SOBREPOR, EM PVC, COM TAMPA APARAFUSADA, DIMENSOES, 400 X 400 X *120* MM</t>
  </si>
  <si>
    <t>CAIXA DE PASSAGEM ELETRICA, PARA PISO, EM PVC, DIMENSOES DE 3/4" A 4"</t>
  </si>
  <si>
    <t>RODAPE EM POLIESTIRENO, BRANCO, H = *5* CM, E = *1,5* CM</t>
  </si>
  <si>
    <t>GUARNICAO/ALIZAR/VISTA, E = *1,3* CM, L = *7,0* CM, EM POLIESTIRENO, BRANCO (JOGO PARA 1 FACE)</t>
  </si>
  <si>
    <t>GUARNICAO / ALIZAR / VISTA, E = *1,5* CM, L = *5,0* CM, EM POLIESTIRENO, BRANCO (JOGO PARA 1 FACE)</t>
  </si>
  <si>
    <t>GUARNICAO/ALIZAR/VISTA, E = *1,3* CM, L = *5,0* CM HASTE REGULAVEL = *35* MM, EM MDF/PVC WOOD/ POLIESTIRENO OU MADEIRA LAMINADA, PRIMER BRANCO (JOGO PARA 1 FACE)</t>
  </si>
  <si>
    <t>BATENTE/PORTAL/ADUELA/MARCO, EM MDF/PVC WOOD/POLIESTIRENO OU MADEIRA LAMINADA, L = *9,0* CM COM GUARNICAO REGULAVEL 2 FACES = *35* MM, PRIMER</t>
  </si>
  <si>
    <t>TORNEIRA PLASTICA DE BOIA CONVENCIONAL PARA CAIXA DE AGUA, AGUA FRIA, 3/4 ", COM HASTE METALICA E COM TORNEIRA E BALAO PLASTICOS (PADRAO POPULAR)</t>
  </si>
  <si>
    <t>TORNEIRA DE BOIA BALAO METALICO, VAZAO TOTAL, PARA CAIXA D'AGUA, AGUA QUENTE, ROSCA 3/4 ", COM HASTE, TORNEIRA E BALAO METALICOS</t>
  </si>
  <si>
    <t>TORNEIRA DE BOIA CONVENCIONAL PARA CAIXA D'AGUA, AGUA FRIA, 1.1/2", COM HASTE E TORNEIRA METALICOS E BALAO PLASTICO</t>
  </si>
  <si>
    <t>TORNEIRA DE BOIA CONVENCIONAL PARA CAIXA D'AGUA, AGUA FRIA, 1.1/4",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</si>
  <si>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</si>
  <si>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</si>
  <si>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CONVENCIONAL PARA CAIXA D'AGUA, 2", AGUA FRIA, COM HASTE E TORNEIRA METALICOS E BALAO PLASTICO</t>
  </si>
  <si>
    <t>TORNEIRA PLASTICA DE BOIA PARA CAIXA DE DESCARGA, 1/2", BALAO E TORNEIRA PLASTICOS, COM HASTE METALICA</t>
  </si>
  <si>
    <t>TORNEIRA DE BOIA VAZAO TOTAL PARA CAIXA D'AGUA, AGUA FRIA, BITOLA 3/4", COM HASTE E TORNEIRA METALICOS E BALAO PLASTICO</t>
  </si>
  <si>
    <t>TORNEIRA DE BOIA CONVENCIONAL PARA CAIXA D'AGUA, 1", AGUA FRIA, COM HASTE E TORNEIRA METALICOS E BALAO PLASTICO</t>
  </si>
  <si>
    <t>TORNEIRA DE BOIA BALAO METALICO, VAZAO TOTAL, PARA CAIXA D'AGUA, AGUA QUENTE, ROSCA 1/2 ", COM HASTE, TORNEIRA E BALAO METALICOS</t>
  </si>
  <si>
    <t>TORNEIRA DE BOIA CONVENCIONAL PARA CAIXA D'AGUA, AGUA FRIA, 1/2", COM HASTE E TORNEIRA METALICOS E BALAO PLASTICO</t>
  </si>
  <si>
    <t>TORNEIRA DE BOIA CONVENCIONAL PARA CAIXA D'AGUA, AGUA FRIA, 3/4", COM HASTE E TORNEIRA METALICOS E BALAO PLASTICO</t>
  </si>
  <si>
    <t>LUVA EM ACO CARBONO, SOLDAVEL, PRESSAO 3.000 LBS, DN 1/2"</t>
  </si>
  <si>
    <t>LUVA DE REDUCAO EM ACO CARBONO, COM ENCAIXE PARA SOLDA DN SW, PRESSAO 3.000 LBS, 3/4" X 1/2"</t>
  </si>
  <si>
    <t>NIPLE SEXTAVADO EM ACO CARBONO, COM ROSCA BSP, PRESSAO 3.000 LBS, DN 1/2"</t>
  </si>
  <si>
    <t>LUVA EM ACO CARBONO, SOLDAVEL, PRESSAO 3.000 LBS, DN 3/4"</t>
  </si>
  <si>
    <t>LUVA DE REDUCAO EM ACO CARBONO, COM ENCAIXE PARA SOLDA DN SW, PRESSAO 3.000 LBS, DN 1" X 3/4"</t>
  </si>
  <si>
    <t>NIPLE SEXTAVADO EM ACO CARBONO, COM ROSCA BSP, PRESSAO 3.000 LBS, DN 3/4"</t>
  </si>
  <si>
    <t>LUVA EM ACO CARBONO, SOLDAVEL, PRESSAO 3.000 LBS, DN 1"</t>
  </si>
  <si>
    <t>LUVA DE REDUCAO EM ACO CARBONO, COM ENCAIXE PARA SOLDA DN SW, PRESSAO 3.000 LBS, DN 1 1/4" X 1"</t>
  </si>
  <si>
    <t>NIPLE SEXTAVADO EM ACO CARBONO, COM ROSCA BSP, PRESSAO 3.000 LBS, DN 1"</t>
  </si>
  <si>
    <t>LUVA EM ACO CARBONO, SOLDAVEL, PRESSAO 3.000 LBS, DN 1 1/4"</t>
  </si>
  <si>
    <t>LUVA DE REDUCAO EM ACO CARBONO, COM ENCAIXE PARA SOLDA DN SW, PRESSAO 3.000 LBS, DN 1 1/2" X 1 1/4"</t>
  </si>
  <si>
    <t>NIPLE SEXTAVADO EM ACO CARBONO, COM ROSCA BSP, PRESSAO 3.000 LBS, DN 1 1/4"</t>
  </si>
  <si>
    <t>LUVA EM ACO CARBONO, SOLDAVEL, PRESSAO 3.000 LBS, DN 1 1/2"</t>
  </si>
  <si>
    <t>LUVA DE REDUCAO EM ACO CARBONO, COM ENCAIXE PARA SOLDA DN SW, PRESSAO 3.000 LBS, DN 2" X 1 1/2"</t>
  </si>
  <si>
    <t>NIPLE SEXTAVADO EM ACO CARBONO, COM ROSCA BSP, PRESSAO 3.000 LBS, DN 1 1/2"</t>
  </si>
  <si>
    <t>LUVA EM ACO CARBONO, SOLDAVEL, PRESSAO 3.000 LBS, DN 2"</t>
  </si>
  <si>
    <t>LUVA DE REDUCAO EM ACO CARBONO, COM ENCAIXE PARA SOLDA DN SW, PRESSAO 3.000 LBS, DN 2 1/2" X 2"</t>
  </si>
  <si>
    <t>NIPLE SEXTAVADO EM ACO CARBONO, COM ROSCA BSP, PRESSAO 3.000 LBS, DN 2"</t>
  </si>
  <si>
    <t>LUVA EM ACO CARBONO, SOLDAVEL, PRESSAO 3.000 LBS, DN 2 1/2"</t>
  </si>
  <si>
    <t>LUVA DE REDUCAO EM ACO CARBONO, COM ENCAIXE PARA SOLDA DN SW, PRESSAO 3.000 LBS, DN 3" X 2 1/2"</t>
  </si>
  <si>
    <t>NIPLE SEXTAVADO EM ACO CARBONO, COM ROSCA BSP, PRESSAO 3.000 LBS, DN 2 1/2"</t>
  </si>
  <si>
    <t>LUVA EM ACO CARBONO, SOLDAVEL, PRESSAO 3.000 LBS, DN 3"</t>
  </si>
  <si>
    <t>CURVA 90 GRAUS EM ACO CARBONO, RAIO CURTO, SOLDAVEL, PRESSAO 3.000 LBS, DN 1/2"</t>
  </si>
  <si>
    <t>CURVA 45 GRAUS EM ACO CARBONO, SOLDAVEL, PRESSAO 3.000 LBS, DN 1/2"</t>
  </si>
  <si>
    <t>CURVA 90 GRAUS EM ACO CARBONO, RAIO CURTO, SOLDAVEL, PRESSAO 3.000 LBS, DN 3/4"</t>
  </si>
  <si>
    <t>CURVA 45 GRAUS EM ACO CARBONO, SOLDAVEL, PRESSAO 3.000 LBS, DN 3/4"</t>
  </si>
  <si>
    <t>CURVA 90 GRAUS EM ACO CARBONO, RAIO CURTO, SOLDAVEL, PRESSAO 3.000 LBS, DN 1"</t>
  </si>
  <si>
    <t>CURVA 90 GRAUS EM ACO CARBONO, RAIO CURTO, SOLDAVEL, PRESSAO 3.000 LBS, DN 1 1/4"</t>
  </si>
  <si>
    <t>CURVA 45 GRAUS EM ACO CARBONO, SOLDAVEL, PRESSAO 3.000 LBS, DN 1 1/4"</t>
  </si>
  <si>
    <t>CURVA 90 GRAUS EM ACO CARBONO, RAIO CURTO, SOLDAVEL, PRESSAO 3.000 LBS, DN 1 1/2"</t>
  </si>
  <si>
    <t>CURVA 45 GRAUS EM ACO CARBONO, SOLDAVEL, PRESSAO 3.000 LBS, DN 1 1/2"</t>
  </si>
  <si>
    <t>CURVA 90 GRAUS EM ACO CARBONO, RAIO CURTO, SOLDAVEL, PRESSAO 3.000 LBS, DN 2"</t>
  </si>
  <si>
    <t>CURVA 45 GRAUS EM ACO CARBONO, SOLDAVEL, PRESSAO 3.000 LBS, DN 2"</t>
  </si>
  <si>
    <t>CURVA 45 GRAUS EM ACO CARBONO, SOLDAVEL, PRESSAO 3.000 LBS, DN 2 1/2"</t>
  </si>
  <si>
    <t>CURVA 90 GRAUS EM ACO CARBONO, RAIO CURTO, SOLDAVEL, PRESSAO 3.000 LBS, DN 3"</t>
  </si>
  <si>
    <t>CURVA 45 GRAUS EM ACO CARBONO, SOLDAVEL, PRESSAO 3.000 LBS, DN 3"</t>
  </si>
  <si>
    <t>TE 90 GRAUS EM ACO CARBONO, SOLDAVEL, PRESSAO 3.000 LBS, DN 1/2"</t>
  </si>
  <si>
    <t>TE 90 GRAUS EM ACO CARBONO, SOLDAVEL, PRESSAO 3.000 LBS, DN 3/4"</t>
  </si>
  <si>
    <t>TE 90 GRAUS EM ACO CARBONO, SOLDAVEL, PRESSAO 3.000 LBS, DN 1"</t>
  </si>
  <si>
    <t>TE 90 GRAUS EM ACO CARBONO, SOLDAVEL, PRESSAO 3.000 LBS, DN 1 1/4"</t>
  </si>
  <si>
    <t>TE 90 GRAUS EM ACO CARBONO, SOLDAVEL, PRESSAO 3.000 LBS, DN 1 1/2"</t>
  </si>
  <si>
    <t>TE 90 GRAUS EM ACO CARBONO, SOLDAVEL, PRESSAO 3.000 LBS, DN 2"</t>
  </si>
  <si>
    <t>TE 90 GRAUS EM ACO CARBONO, SOLDAVEL, PRESSAO 3.000 LBS, DN 2 1/2"</t>
  </si>
  <si>
    <t>TE 90 GRAUS EM ACO CARBONO, SOLDAVEL, PRESSAO 3.000 LBS, DN 3"</t>
  </si>
  <si>
    <t>CURVA 90 GRAUS EM ACO CARBONO, RAIO CURTO, SOLDAVEL, PRESSAO 3.000 LBS, DN 2 1/2"</t>
  </si>
  <si>
    <t>CURVA 45 GRAUS EM ACO CARBONO, SOLDAVEL, PRESSAO 3.000 LBS, DN 1"</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</si>
  <si>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</si>
  <si>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</si>
  <si>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</si>
  <si>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CURVA 90 GRAUS RANHURADA EM FERRO FUNDIDO, DN 50 MM (2")</t>
  </si>
  <si>
    <t>CURVA 45 GRAUS RANHURADA EM FERRO FUNDIDO, DN 50 MM (2")</t>
  </si>
  <si>
    <t>CURVA 90 GRAUS RANHURADA EM FERRO FUNDIDO, DN 65 MM (2 1/2")</t>
  </si>
  <si>
    <t>CURVA 45 GRAUS RANHURADA EM FERRO FUNDIDO, DN 65 MM (2 1/2")</t>
  </si>
  <si>
    <t>CURVA 90 GRAUS RANHURADA EM FERRO FUNDIDO, DN 80 MM (3")</t>
  </si>
  <si>
    <t>TE RANHURADO EM FERRO FUNDIDO, DN 50 (2")</t>
  </si>
  <si>
    <t>TE RANHURADO EM FERRO FUNDIDO, DN 65 (2 1/2")</t>
  </si>
  <si>
    <t>MARTELO PERFURADOR PNEUMATICO MANUAL, PESO DE 25 KG, COM SILENCIADOR</t>
  </si>
  <si>
    <t>MARTELO PERFURADOR PNEUMATICO MANUAL, DE SUPERFICIE, COM AVANCO DE COLUNA, PESO DE 22 KG</t>
  </si>
  <si>
    <t>MARTELO DEMOLIDOR PNEUMATICO MANUAL, COM REDUCAO DE VIBRACAO, PESO DE 21 KG</t>
  </si>
  <si>
    <t>ROMPEDOR ELETRICO PESO 26 KG, POTENCIA OPERACIONAL DE 2,5 KW</t>
  </si>
  <si>
    <t>MARTELO DEMOLIDOR PNEUMATICO MANUAL, COM REDUCAO DE VIBRACAO, PESO DE 31,5 KG</t>
  </si>
  <si>
    <t>PERFURATRIZ MANUAL, TORQUE MAXIMO 83 N.M, POTENCIA 5 CV, COM DIAMETRO MAXIMO 4" (NAO INCLUI SUPORTE / CHASSI)</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</si>
  <si>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</si>
  <si>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</si>
  <si>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</si>
  <si>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</si>
  <si>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CAVALO MECANICO TRACAO 4X2, PESO BRUTO TOTAL 16000 KG, CAPACIDADE MAXIMA DE TRACAO *80000* KG, POTENCIA *380* CV (INCLUI CABINE E CHASSI, NAO INCLUI SEMIRREBOQUE)</t>
  </si>
  <si>
    <t>CAVALO MECANICO TRACAO 4X2, PESO BRUTO TOTAL COMBINADO 49000 KG, CAPACIDADE MAXIMA DE TRACAO *66000* KG, POTENCIA *360* CV (INCLUI CABINE E CHASSI, NAO INCLUI SEMIRREBOQUE)</t>
  </si>
  <si>
    <t>AR-CONDICIONADO FRIO SPLITAO MODULAR 20 TR</t>
  </si>
  <si>
    <t>AR-CONDICIONADO FRIO SPLITAO INVERTER 30 TR</t>
  </si>
  <si>
    <t>ALONGADOR COM TRES ALTURAS, EM TUBO DE ACO CARBONO, PINTURA NO PROCESSO ELETROSTATICO - EQUIPAMENTO DE GINASTICA PARA ACADEMIA AO AR LIVRE / ACADEMIA DA TERCEIRA IDADE - ATI</t>
  </si>
  <si>
    <t>ESQUI TRIPLO, EM TUBO DE ACO CARBONO, PINTURA NO PROCESSO ELETROSTATICO - EQUIPAMENTO DE GINASTICA PARA ACADEMIA AO AR LIVRE / ACADEMIA DA TERCEIRA IDADE - ATI</t>
  </si>
  <si>
    <t>MULTIEXERCITADOR COM SEIS FUNCOES, EM TUBO DE ACO CARBONO, PINTURA NO PROCESSO ELETROSTATICO - EQUIPAMENTO DE GINASTICA PARA ACADEMIA AO AR LIVRE / ACADEMIA DA TERCEIRA IDADE - ATI</t>
  </si>
  <si>
    <t>PRESSAO DE PERNAS TRIPLO, EM TUBO DE ACO CARBONO, PINTURA NO PROCESSO ELETROSTATICO - EQUIPAMENTO DE GINASTICA PARA ACADEMIA AO AR LIVRE / ACADEMIA DA TERCEIRA IDADE - ATI</t>
  </si>
  <si>
    <t>ROTACAO DIAGONAL DUPLA, APARELHO TRIPLO, EM TUBO DE ACO CARBONO, PINTURA NO PROCESSO ELETROSTATICO - EQUIPAMENTO DE GINASTICA PARA ACADEMIA AO AR LIVRE / ACADEMIA DA TERCEIRA IDADE - ATI</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</si>
  <si>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</si>
  <si>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</si>
  <si>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</si>
  <si>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SURF DUPLO,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</si>
  <si>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</si>
  <si>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PLACA ORIENTATIVA SOBRE EXERCICIOS, 2,00 M X 1,00 M (CHAPA GALVANIZADA #20), ESTRUTURA EM TUBOS REDONDOS DE ACO CARBONO, PINTURA NO PROCESSO ELETROSTATICO, ADESIVO FRENTE E VERSO - PARA ACADEMIA AO AR LIVRE / ACADEMIA DA TERCEIRA IDADE - ATI</t>
  </si>
  <si>
    <t>BANCO COM ENCOSTO, 1,60M* DE COMPRIMENTO, EM TUBO DE ACO CARBONO E PINTURA NO PROCESSO ELETROSTATICO - PARA ACADEMIA AO AR LIVRE / ACADEMIA DA TERCEIRA IDADE - ATI</t>
  </si>
  <si>
    <t>LIXEIRA DUPLA, COM CAPACIDADE VOLUMETRICA DE 60L*, FABRICADA EM TUBO DE ACO CARBONO, CESTOS EM CHAPA DE ACO E PINTURA NO PROCESSO ELETROSTATICO - PARA ACADEMIA AO AR LIVRE / ACADEMIA DA TERCEIRA IDADE - ATI</t>
  </si>
  <si>
    <t>ACO CA-25, 32,0 MM, VERGALHAO</t>
  </si>
  <si>
    <t>ACO CA-50, 6,3 MM, DOBRADO E CORTADO</t>
  </si>
  <si>
    <t>ACO CA-25, 16,0 MM, BARRA DE TRANSFERENCIA</t>
  </si>
  <si>
    <t>ACO CA-25, 20,0 MM, BARRA DE TRANSFERENCIA</t>
  </si>
  <si>
    <t>ACO CA-25, 25,0 MM, BARRA DE TRANSFERENCIA</t>
  </si>
  <si>
    <t>ACO CA-25, 32,0 MM, BARRA DE TRANSFERENCIA</t>
  </si>
  <si>
    <t>ACO CA-50, 10,0 MM, OU 12,5 MM, OU 16,0 MM, OU 20,0 MM, DOBRADO E CORTADO</t>
  </si>
  <si>
    <t>ACO CA-60, 8,0 MM OU 9,5 MM, VERGALHAO</t>
  </si>
  <si>
    <t>ACO CA-60, 4,2 MM OU 5,0 MM, DOBRADO E CORTADO</t>
  </si>
  <si>
    <t>ACO CA-60, 6,0 MM OU 7,0 MM, DOBRADO E CORTADO</t>
  </si>
  <si>
    <t>SUPORTE MAO-FRANCESA EM ACO, ABAS IGUAIS 30 CM, CAPACIDADE MINIMA 60 KG, BRANCO</t>
  </si>
  <si>
    <t>PERFIL "U" SIMPLES, EM CHAPA DOBRADA DE ACO LAMINADO, E = 4,75 MM, H = 100 MM, L = 75 MM (8,74 KG/M)</t>
  </si>
  <si>
    <t>ARAME FARPADO GALVANIZADO, 14 BWG (2,11 MM), CLASSE 250</t>
  </si>
  <si>
    <t>ARAME FARPADO GALVANIZADO, 16 BWG (1,65 MM), CLASSE 250</t>
  </si>
  <si>
    <t>ARAME DE ACO OVALADO 15 X 17 (45,7 KG, 700 KGF), ROLO 1000 M</t>
  </si>
  <si>
    <t>ARAME DE AMARRACAO PARA GABIAO GALVANIZADO, DIAMETRO 2,2 MM</t>
  </si>
  <si>
    <t>ARAME PROTEGIDO COM POLIMERO PARA GABIAO, DIAMETRO 2,2 MM</t>
  </si>
  <si>
    <t>GABIAO TIPO CAIXA MALHA HEXAGONAL 8 X 10 CM (ZN/AL REVESTIDO COM POLIMERO), FIO 2,4 MM, H = 0,50 M</t>
  </si>
  <si>
    <t>GABIAO MANTA (COLCHAO) MALHA HEXAGONAL 6 X 8 CM (ZN/AL REVESTIDO COM POLIMERO), FIO 2 MM, DIMENSOES 4,0 X 2,0 X 0,23 M (C X L X A)</t>
  </si>
  <si>
    <t>GABIAO TIPO CAIXA, MALHA HEXAGONAL 8 X 10 CM (ZN/AL REVESTIDO COM POLIMERO), FIO 2,4 MM, DIMENSOES 2,0 X 1,0 X 0,5 M (C X L X A)</t>
  </si>
  <si>
    <t>GABIAO TIPO CAIXA MALHA HEXAGONAL 8 X 10 CM (ZN/AL REVESTIDO COM POLIMERO), FIO 2,4 MM, DIMENSOES 2,0 X 1,0 X 1,0 M (C X L X A)</t>
  </si>
  <si>
    <t>GABIAO SACO MALHA HEXAGONAL 8 X 10 CM (ZN/AL REVESTIDO COM POLIMERO), FIO 2,4 MM, DIMENSOES 3,0 X 0,65 M</t>
  </si>
  <si>
    <t>GABIAO TIPO CAIXA, MALHA HEXAGONAL 8 X 10 CM (ZN/AL), FIO 2,7 MM, DIMENSOES 2,0 X 1,0 X 0,5 M (C X L X A)</t>
  </si>
  <si>
    <t>GABIAO TIPO CAIXA MALHA HEXAGONAL 8 X 10 CM (ZN/AL), FIO 2,7 MM, DIMENSOES 2,0 X 1,0 X 1,0 M (C X L X A)</t>
  </si>
  <si>
    <t>GABIAO SACO MALHA HEXAGONAL 8 X 10 CM (ZN/AL), FIO 2,7 MM, DIMENSOES 4,0 X 0,65 M</t>
  </si>
  <si>
    <t>GABIAO MANTA (COLCHAO) MALHA HEXAGONAL 6 X 8 CM (ZN/AL REVESTIDO COM POLIMERO), FIO 2 MM, DIMENSOES 4,0 X 2,0 X 0,3 M (C X L X A)</t>
  </si>
  <si>
    <t>GABIAO TIPO CAIXA PARA SOLO REFORCADO, MALHA HEXAGONAL DE DUPLA TORCAO 8 X 10 CM (ZN/AL REVESTIDO COM POLIMERO), FIO 2,7 MM, DIMENSOES 2,0 X 1,0 X 0,5 M, COM CAUDA DE 3,0 M</t>
  </si>
  <si>
    <t>TELA EM MALHA HEXAGONAL DE DUPLA TORCAO 8 X 10 CM (ZN/AL REVESTIDO COM POLIMERO), FIO 2,7 MM, COM GEOMANTA OU BIOMANTA, DIMENSOES 4,0 X 2,0 X 0,6 M, COM INCLINACAO DE 70 GRAUS, PARA SOLO REFORCADO</t>
  </si>
  <si>
    <t>GABIAO TIPO CAIXA PARA SOLO REFORCADO, MALHA HEXAGONAL DE DUPLA TORCAO 8 X 10 CM (ZN/AL REVESTIDO COM POLIMERO), FIO 2,7 MM, DIMENSOES 2,0 X 1,0 X 1,0 M, COM CAUDA DE 4,0 M</t>
  </si>
  <si>
    <t>GABIAO TIPO CAIXA PARA SOLO REFORCADO, MALHA HEXAGONAL DE DUPLA TORCAO 8 X 10 CM (ZN/AL REVESTIDO COM POLIMERO), FIO 2,7 MM, DIMENSOES 2,0 X 1,0 X 1,0 M, COM CAUDA DE 3,0 M</t>
  </si>
  <si>
    <t>GABIAO TIPO CAIXA, MALHA HEXAGONAL 8 X 10 CM (ZN/AL REVESTIDO COM POLIMERO), FIO DE 2,4 MM, DIMENSOES 2,0 X 1,0 X 1,0 M (C X L X A)</t>
  </si>
  <si>
    <t>GABIAO MANTA (COLCHAO) MALHA HEXAGONAL 6 X 8 CM (ZN/AL REVESTIDO COM POLIMERO), DIMENSOES 4,0 X 2,0 X 0,17 M (C X L X A) FIO 2 MM</t>
  </si>
  <si>
    <t>TELA ARAME GALVANIZADO REVESTIDO COM POLIMERO, MALHA HEXAGONAL DUPLA TORCAO, 8 X 10 CM (ZN/AL REVESTIDO COM POLIMERO), FIO *2,4* MM</t>
  </si>
  <si>
    <t>CABO DE ACO GALVANIZADO, DIAMETRO 12,7 MM (1/2"), COM ALMA DE FIBRA 6 X 25 F</t>
  </si>
  <si>
    <t>CABO DE ACO GALVANIZADO, DIAMETRO 9,53 MM (3/8"), COM ALMA DE FIBRA 6 X 25 F</t>
  </si>
  <si>
    <t>CABO DE ACO GALVANIZADO, DIAMETRO 12,7 MM (1/2"), COM ALMA DE ACO CABO INDEPENDENTE 6 X 25 F</t>
  </si>
  <si>
    <t>ARAME GALVANIZADO 6 BWG, D = 5,16 MM (0,157 KG/M), OU 8 BWG, D = 4,19 MM (0,101 KG/M), OU 10 BWG, D = 3,40 MM (0,0713 KG/M)</t>
  </si>
  <si>
    <t>FERRAMENTAS - FAMILIA ALMOXARIFE - HORISTA (ENCARGOS COMPLEMENTARES - COLETADO CAIXA)</t>
  </si>
  <si>
    <t>FERRAMENTAS - FAMILIA CARPINTEIRO DE FORMAS - HORISTA (ENCARGOS COMPLEMENTARES - COLETADO CAIXA)</t>
  </si>
  <si>
    <t>FERRAMENTAS - FAMILIA ELETRICISTA - HORISTA (ENCARGOS COMPLEMENTARES - COLETADO CAIXA)</t>
  </si>
  <si>
    <t>FERRAMENTAS - FAMILIA ENCANADOR - HORISTA (ENCARGOS COMPLEMENTARES - COLETADO CAIXA)</t>
  </si>
  <si>
    <t>FERRAMENTAS - FAMILIA ENGENHEIRO CIVIL - HORISTA (ENCARGOS COMPLEMENTARES - COLETADO CAIXA)</t>
  </si>
  <si>
    <t>FERRAMENTAS - FAMILIA ENCARREGADO GERAL - HORISTA (ENCARGOS COMPLEMENTARES - COLETADO CAIXA)</t>
  </si>
  <si>
    <t>FERRAMENTAS - FAMILIA OPERADOR ESCAVADEIRA - HORISTA (ENCARGOS COMPLEMENTARES - COLETADO CAIXA)</t>
  </si>
  <si>
    <t>FERRAMENTAS - FAMILIA PEDREIRO - HORISTA (ENCARGOS COMPLEMENTARES - COLETADO CAIXA)</t>
  </si>
  <si>
    <t>FERRAMENTAS - FAMILIA PINTOR - HORISTA (ENCARGOS COMPLEMENTARES - COLETADO CAIXA)</t>
  </si>
  <si>
    <t>FERRAMENTAS - FAMILIA SERVENTE - HORISTA (ENCARGOS COMPLEMENTARES - COLETADO CAIXA)</t>
  </si>
  <si>
    <t>FERRAMENTAS - FAMILIA SOLDADOR - HORISTA (ENCARGOS COMPLEMENTARES - COLETADO CAIXA)</t>
  </si>
  <si>
    <t>FERRAMENTAS - FAMILIA TOPOGRAFO - HORISTA (ENCARGOS COMPLEMENTARES - COLETADO CAIXA)</t>
  </si>
  <si>
    <t>FERRAMENTAS - FAMILIA ALMOXARIFE - MENSALISTA (ENCARGOS COMPLEMENTARES - COLETADO CAIXA)</t>
  </si>
  <si>
    <t>FERRAMENTAS - FAMILIA CARPINTEIRO DE FORMAS - MENSALISTA (ENCARGOS COMPLEMENTARES - COLETADO CAIXA)</t>
  </si>
  <si>
    <t>FERRAMENTAS - FAMILIA ELETRICISTA - MENSALISTA (ENCARGOS COMPLEMENTARES - COLETADO CAIXA)</t>
  </si>
  <si>
    <t>FERRAMENTAS - FAMILIA ENCANADOR - MENSALISTA (ENCARGOS COMPLEMENTARES - COLETADO CAIXA)</t>
  </si>
  <si>
    <t>FERRAMENTAS - FAMILIA ENGENHEIRO CIVIL - MENSALISTA (ENCARGOS COMPLEMENTARES - COLETADO CAIXA)</t>
  </si>
  <si>
    <t>FERRAMENTAS - FAMILIA ENCARREGADO GERAL - MENSALISTA (ENCARGOS COMPLEMENTARES - COLETADO CAIXA)</t>
  </si>
  <si>
    <t>FERRAMENTAS - FAMILIA OPERADOR ESCAVADEIRA - MENSALISTA (ENCARGOS COMPLEMENTARES - COLETADO CAIXA)</t>
  </si>
  <si>
    <t>FERRAMENTAS - FAMILIA PEDREIRO - MENSALISTA (ENCARGOS COMPLEMENTARES - COLETADO CAIXA)</t>
  </si>
  <si>
    <t>FERRAMENTAS - FAMILIA PINTOR - MENSALISTA (ENCARGOS COMPLEMENTARES - COLETADO CAIXA)</t>
  </si>
  <si>
    <t>FERRAMENTAS - FAMILIA SERVENTE - MENSALISTA (ENCARGOS COMPLEMENTARES - COLETADO CAIXA)</t>
  </si>
  <si>
    <t>FERRAMENTAS - FAMILIA SOLDADOR - MENSALISTA (ENCARGOS COMPLEMENTARES - COLETADO CAIXA)</t>
  </si>
  <si>
    <t>FERRAMENTAS - FAMILIA TOPOGRAFO - MENSALISTA (ENCARGOS COMPLEMENTARES - COLETADO CAIXA)</t>
  </si>
  <si>
    <t>EPI - FAMILIA ALMOXARIFE - HORISTA (ENCARGOS COMPLEMENTARES - COLETADO CAIXA)</t>
  </si>
  <si>
    <t>EPI - FAMILIA CARPINTEIRO DE FORMAS - HORISTA (ENCARGOS COMPLEMENTARES - COLETADO CAIXA)</t>
  </si>
  <si>
    <t>EPI - FAMILIA ELETRICISTA - HORISTA (ENCARGOS COMPLEMENTARES - COLETADO CAIXA)</t>
  </si>
  <si>
    <t>EPI - FAMILIA ENCANADOR - HORISTA (ENCARGOS COMPLEMENTARES - COLETADO CAIXA)</t>
  </si>
  <si>
    <t>EPI - FAMILIA ENGENHEIRO CIVIL - HORISTA (ENCARGOS COMPLEMENTARES - COLETADO CAIXA)</t>
  </si>
  <si>
    <t>EPI - FAMILIA ENCARREGADO GERAL - HORISTA (ENCARGOS COMPLEMENTARES - COLETADO CAIXA)</t>
  </si>
  <si>
    <t>EPI - FAMILIA OPERADOR ESCAVADEIRA - HORISTA (ENCARGOS COMPLEMENTARES - COLETADO CAIXA)</t>
  </si>
  <si>
    <t>EPI - FAMILIA PEDREIRO - HORISTA (ENCARGOS COMPLEMENTARES - COLETADO CAIXA)</t>
  </si>
  <si>
    <t>EPI - FAMILIA PINTOR - HORISTA (ENCARGOS COMPLEMENTARES - COLETADO CAIXA)</t>
  </si>
  <si>
    <t>EPI - FAMILIA SERVENTE - HORISTA (ENCARGOS COMPLEMENTARES - COLETADO CAIXA)</t>
  </si>
  <si>
    <t>EPI - FAMILIA SOLDADOR - HORISTA (ENCARGOS COMPLEMENTARES - COLETADO CAIXA)</t>
  </si>
  <si>
    <t>EPI - FAMILIA TOPOGRAFO - HORISTA (ENCARGOS COMPLEMENTARES - COLETADO CAIXA)</t>
  </si>
  <si>
    <t>EPI - FAMILIA ALMOXARIFE - MENSALISTA (ENCARGOS COMPLEMENTARES - COLETADO CAIXA)</t>
  </si>
  <si>
    <t>EPI - FAMILIA CARPINTEIRO DE FORMAS - MENSALISTA (ENCARGOS COMPLEMENTARES - COLETADO CAIXA)</t>
  </si>
  <si>
    <t>EPI - FAMILIA ELETRICISTA - MENSALISTA (ENCARGOS COMPLEMENTARES - COLETADO CAIXA)</t>
  </si>
  <si>
    <t>EPI - FAMILIA ENCANADOR - MENSALISTA (ENCARGOS COMPLEMENTARES - COLETADO CAIXA)</t>
  </si>
  <si>
    <t>EPI - FAMILIA ENGENHEIRO CIVIL - MENSALISTA (ENCARGOS COMPLEMENTARES - COLETADO CAIXA)</t>
  </si>
  <si>
    <t>EPI - FAMILIA ENCARREGADO GERAL - MENSALISTA (ENCARGOS COMPLEMENTARES - COLETADO CAIXA)</t>
  </si>
  <si>
    <t>EPI - FAMILIA OPERADOR ESCAVADEIRA - MENSALISTA (ENCARGOS COMPLEMENTARES - COLETADO CAIXA)</t>
  </si>
  <si>
    <t>EPI - FAMILIA PEDREIRO - MENSALISTA (ENCARGOS COMPLEMENTARES - COLETADO CAIXA)</t>
  </si>
  <si>
    <t>EPI - FAMILIA PINTOR - MENSALISTA (ENCARGOS COMPLEMENTARES - COLETADO CAIXA)</t>
  </si>
  <si>
    <t>EPI - FAMILIA SERVENTE - MENSALISTA (ENCARGOS COMPLEMENTARES - COLETADO CAIXA)</t>
  </si>
  <si>
    <t>EPI - FAMILIA SOLDADOR - MENSALISTA (ENCARGOS COMPLEMENTARES - COLETADO CAIXA)</t>
  </si>
  <si>
    <t>EPI - FAMILIA TOPOGRAFO - MENSALISTA (ENCARGOS COMPLEMENTARES - COLETADO CAIXA)</t>
  </si>
  <si>
    <t>MASSA CORRIDA PARA SUPERFICIES DE AMBIENTES INTERNOS</t>
  </si>
  <si>
    <t>LIXA EM FOLHA PARA PAREDE OU MADEIRA, NUMERO 120, COR VERMELHA</t>
  </si>
  <si>
    <t>LIXA EM FOLHA PARA FERRO, NUMERO 150</t>
  </si>
  <si>
    <t>MASSA EPOXI BICOMPONENTE (MASSA + CATALISADOR)</t>
  </si>
  <si>
    <t>MASSA ACRILICA PARA SUPERFICIES INTERNAS E EXTERNAS</t>
  </si>
  <si>
    <t>MASSA PARA MADEIRA - INTERIOR E EXTERIOR</t>
  </si>
  <si>
    <t>FUNDO SINTETICO NIVELADOR BRANCO FOSCO PARA MADEIRA</t>
  </si>
  <si>
    <t>CHAPA/PAINEL DE MADEIRA COMPENSADA PLASTIFICADA (MADEIRITE PLASTIFICADO) PARA FORMA DE CONCRETO, DE 2200 X 1100 MM, E = 10 MM</t>
  </si>
  <si>
    <t>CHAPA/PAINEL DE MADEIRA COMPENSADA RESINADA (MADEIRITE RESINADO ROSA) PARA FORMA DE CONCRETO, DE 2200 X 1100 MM, E = 14 MM</t>
  </si>
  <si>
    <t>COMPENSADO NAVAL - CHAPA/PAINEL EM MADEIRA COMPENSADA PRENSADA, DE 2200 X 1600 MM, E = 6 MM</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</si>
  <si>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</si>
  <si>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</si>
  <si>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</si>
  <si>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20 MM</t>
  </si>
  <si>
    <t>PAR DE TABELAS DE BASQUETE EM COMPENSADO NAVAL, OFICIAL, 1800 X 1200 MM, INCLUINDO ARO DE METAL E REDE EM POLIPROPILENO 100% (SEM SUPORTE DE FIXACAO)</t>
  </si>
  <si>
    <t>COMPENSADO NAVAL - CHAPA/PAINEL EM MADEIRA COMPENSADA PRENSADA, DE 2200 X 1600 MM, E = 18 MM</t>
  </si>
  <si>
    <t>COMPENSADO NAVAL - CHAPA/PAINEL EM MADEIRA COMPENSADA PRENSADA, DE 2200 X 1600 MM, E = 25 MM</t>
  </si>
  <si>
    <t>COMPENSADO NAVAL - CHAPA/PAINEL EM MADEIRA COMPENSADA PRENSADA, DE 2200 X 1600 MM, E = 4 MM</t>
  </si>
  <si>
    <t>CHAPA/PAINEL DE MADEIRA COMPENSADA PLASTIFICADA (MADEIRITE PLASTIFICADO) PARA FORMA DE CONCRETO, DE 2200 X 1100 MM, E = 14 MM</t>
  </si>
  <si>
    <t>CHAPA/PAINEL DE MADEIRA COMPENSADA PLASTIFICADA (MADEIRITE PLASTIFICADO) PARA FORMA DE CONCRETO, DE 2200 X 1100 MM, E = 6 MM</t>
  </si>
  <si>
    <t>CHAPA/PAINEL DE MADEIRA COMPENSADA PLASTIFICADA (MADEIRITE PLASTIFICADO) PARA FORMA DE CONCRETO, DE 2200 X 1100 MM, E = 20 MM</t>
  </si>
  <si>
    <t>CHAPA/BOBINA LISA EM ALUMINIO, LIGA 1.200 - H14, QUALQUER ESPESSURA, QUALQUER LARGURA</t>
  </si>
  <si>
    <t>TELHA TRAPEZOIDAL EM ALUMINIO, ALTURA DE *38* MM E ESPESSURA DE 0,5 MM (LARGURA TOTAL DE 1056 MM E COMPRIMENTO DE 5000 MM)</t>
  </si>
  <si>
    <t>TELHA TRAPEZOIDAL EM ALUMINIO, ALTURA DE *38* MM E ESPESSURA DE 0,7 MM (LARGURA TOTAL DE 1056 MM E COMPRIMENTO DE 5000 MM)</t>
  </si>
  <si>
    <t>LAMBRI EM ALUMINIO, DE APROXIMADAMENTE 0,6 KG/M, COM APROXIMADAMENTE 168,0 MM DE LARGURA, 6,0 MM DE ALTURA E 6,0 M DE EXTENSAO</t>
  </si>
  <si>
    <t>CABO DE REDE, PAR TRANCADO U/UTP, 4 PARES, CATEGORIA 5E (CAT 5E), ISOLAMENTO PVC (CMX)</t>
  </si>
  <si>
    <t>CABO TELEFONICO CTP - APL - 50, 100 PARES, USO EXTERNO</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</si>
  <si>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</si>
  <si>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</si>
  <si>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</si>
  <si>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</si>
  <si>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</si>
  <si>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</si>
  <si>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</si>
  <si>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</si>
  <si>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CABO DE REDE, PAR TRANCADO U/UTP, 4 PARES, CATEGORIA 5E (CAT 5E), ISOLAMENTO PVC (CM)</t>
  </si>
  <si>
    <t>CABO DE REDE, PAR TRANCADO U/UTP, 4 PARES, CATEGORIA 6 (CAT 6), ISOLAMENTO PVC (CM)</t>
  </si>
  <si>
    <t>CAMINHAO TRUCADO, PESO BRUTO TOTAL 23000 KG, CARGA UTIL MAXIMA 16360 KG, CABINE ESTENDIDA, DISTANCIA ENTRE EIXOS 3,56 M, POTENCIA 277 CV (INCLUI CABINE E CHASSI, NAO INCLUI CARROCERIA)</t>
  </si>
  <si>
    <t>CAMINHAO TOCO, PESO BRUTO TOTAL 9600 KG, CARGA UTIL MAXIMA 6190 KG, DISTANCIA ENTRE EIXOS 3,70 M, POTENCIA 156 CV (INCLUI CABINE E CHASSI, NAO INCLUI CARROCERIA)</t>
  </si>
  <si>
    <t>CAMINHAO TOCO, PESO BRUTO TOTAL 16000 KG, CARGA UTIL MAXIMA 10600 KG, DISTANCIA ENTRE EIXOS 4,80 M, POTENCIA 277 CV (INCLUI CABINE E CHASSI, NAO INCLUI CARROCERIA)</t>
  </si>
  <si>
    <t>CAMINHAO TOCO, PESO BRUTO TOTAL 8500 KG, CARGA UTIL MAXIMA 5600 KG, DISTANCIA ENTRE EIXOS 3,40 M, POTENCIA 167 CV (INCLUI CABINE E CHASSI, NAO INCLUI CARROCERIA)</t>
  </si>
  <si>
    <t>GRANALHA DE ACO, ESFERICA (SHOT), PARA JATEAMENTO, PENEIRA 1,19 A 1,00 MM  (SAE S390)</t>
  </si>
  <si>
    <t>SC25KG</t>
  </si>
  <si>
    <t>GRANALHA DE ACO, ESFERICA (SHOT), PARA JATEAMENTO, PENEIRA 0,40 A 1,00 MM (SAE S-170 A S-280)</t>
  </si>
  <si>
    <t>GRANALHA DE ACO, ANGULAR (GRIT), PARA JATEAMENTO, PENEIRA 1,41 A 1,19 MM (SAE G16)</t>
  </si>
  <si>
    <t>GRANALHA DE ACO, ANGULAR (GRIT), PARA JATEAMENTO, PENEIRA 0,117 A 1,00 MM, (SAE G-40 A G-80)</t>
  </si>
  <si>
    <t>SIFAO / TUBO SINFONADO EXTENSIVEL/SANFONADO, UNIVERSAL/ SIMPLES, ENTRE *50 A 70* CM, DE PLASTICO BRANCO</t>
  </si>
  <si>
    <t>ENGATE/RABICHO FLEXIVEL PLASTICO (PVC OU ABS) BRANCO 1/2" X 30 CM</t>
  </si>
  <si>
    <t>SIFAO PLASTICO TIPO COPO PARA PIA AMERICANA 1.1/2 X 1.1/2"</t>
  </si>
  <si>
    <t>SIFAO PLASTICO TIPO COPO PARA TANQUE, 1.1/4 X 1.1/2"</t>
  </si>
  <si>
    <t>SIFAO PLASTICO TIPO COPO PARA PIA OU LAVATORIO, 1 X 1.1/2"</t>
  </si>
  <si>
    <t>VALVULA EM PLASTICO BRANCO PARA TANQUE OU LAVATORIO 1 ", SEM UNHO E SEM LADRAO</t>
  </si>
  <si>
    <t>VALVULA EM PLASTICO CROMADO PARA LAVATORIO 1 ", SEM UNHO, COM LADRAO</t>
  </si>
  <si>
    <t>VALVULA EM PLASTICO CROMADO TIPO AMERICANA PARA PIA DE COZINHA 3.1/2" X 1.1/2 ", SEM ADAPTADOR</t>
  </si>
  <si>
    <t>VALVULA EM PLASTICO BRANCO PARA TANQUE 1.1/4" X 1.1/2 ", SEM UNHO E SEM LADRAO</t>
  </si>
  <si>
    <t>VALVULA EM PLASTICO BRANCO PARA LAVATORIO 1 ", SEM UNHO, COM LADRAO</t>
  </si>
  <si>
    <t>ENGATE/RABICHO FLEXIVEL PLASTICO (PVC OU ABS) BRANCO 1/2" X 40 CM</t>
  </si>
  <si>
    <t>TORNEIRA PLASTICA DE MESA, BICA MOVEL, PARA COZINHA 1/2"</t>
  </si>
  <si>
    <t>TORNEIRA PLASTICA PARA TANQUE 1/2" OU 3/4" COM BICO PARA MANGUEIRA</t>
  </si>
  <si>
    <t>SIFAO PLASTICO EXTENSIVEL UNIVERSAL, TIPO COPO</t>
  </si>
  <si>
    <t>PISO EM PORCELANATO, RETIFICADO, LISO, MONOCOLOR, ACETINADO OU POLIDO, FORMATO MAIOR QUE 2500 ATE 6400 CM2</t>
  </si>
  <si>
    <t>REVESTIMENTO PARA PAREDE, EM CERAMICA ESMALTADA, FORMATO MENOR OU IGUAL A 2025 CM2</t>
  </si>
  <si>
    <t>PISO EM CERAMICA ESMALTADA, COR LISA, PEI MAIOR OU IGUAL A 4, FORMATO MENOR OU IGUAL A 2025 CM2</t>
  </si>
  <si>
    <t>PISO EM CERAMICA ESMALTADA, COR LISA, PEI MAIOR OU IGUAL A 4, FORMATO MAIOR QUE 2025 CM2</t>
  </si>
  <si>
    <t>PASTILHA CERAMICA/PORCELANA, REVEST INT/EXT E PISCINA, CORES BRANCA OU FRIAS, SOLIDAS, SEM MESCLAGEM/MISTURA, ACABAMENTO LISO *2,5 X 2,5* CM</t>
  </si>
  <si>
    <t>PASTILHA CERAMICA/PORCELANA, REVEST INT/EXT E PISCINA, CORES LISAS/SOLIDAS, QUENTES, SEM MESCLAGEM/MISTURA, *2,5 X 2,5* CM</t>
  </si>
  <si>
    <t>REVESTIMENTO EM CERAMICA ESMALTADA, FORMATO MAIOR A 2025 CM2</t>
  </si>
  <si>
    <t>PASTILHA CERAMICA/PORCELANA, REVEST INT/EXT E PISCINA, CORES BRANCA OU FRIAS, SOLIDAS, SEM MESCLAGEM/MISTURA, ACABAMENTO LISO *5 X 5* CM</t>
  </si>
  <si>
    <t>PASTILHA CERAMICA/PORCELANA, REVEST INT/EXT E PISCINA, CORES LISAS/SOLIDAS, QUENTES, SEM MESCLAGEM/MISTURA, *5 X 5* CM</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</si>
  <si>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</si>
  <si>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</si>
  <si>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PISO EM PORCELANATO, RETIFICADO, LISO, MONOCOLOR, ACETINADO OU POLIDO, FORMATO MENOR OU IGUAL A 2500 CM2</t>
  </si>
  <si>
    <t>PISO EM PORCELANATO,RETIFICADO, LISO, MONOCOLOR, ACETINADO OU POLIDO, FORMATO MAIOR QUE 6400 CM2</t>
  </si>
  <si>
    <r>
      <rPr>
        <sz val="20"/>
        <color rgb="FF3A3838"/>
        <rFont val="Arial"/>
      </rPr>
      <t xml:space="preserve">Sobre o </t>
    </r>
    <r>
      <rPr>
        <b/>
        <sz val="20"/>
        <color rgb="FF3A3838"/>
        <rFont val="Arial"/>
      </rPr>
      <t>Sienge Plataforma</t>
    </r>
  </si>
  <si>
    <t>O Sienge Plataforma é a principal solução de gestão da Indústria da Construção, que proporciona eficiência operacional, previsibilidade e produtividade a médias e grandes construtoras e incorporadoras. Líder no setor, atende mais de 5 mil clientes em todo o Brasil.
Além de atuar como ERP especialista na construção, é a espinha dorsal tecnológica que possibilita uma gestão integrada e centralizada da operação, com conexão de mais de 40 soluções parceiras que potencializam os resultados construídos a partir do Sienge Plataforma.
É uma das soluções do Sienge, o Ecossistema da Indústria da Construção e do Mercado Imobiliário, que integra a cadeia da incorporação de ponta a ponta.
Clique abaixo e peça uma demonstração, ou ligue para: (48) 3027 8140</t>
  </si>
  <si>
    <t xml:space="preserve">PEÇA UMA DEMONSTRAÇÃO AGORA </t>
  </si>
  <si>
    <t>Aproveite e conheça mais materiais que podem apoiá-lo no seu dia a dia!</t>
  </si>
  <si>
    <t>[Conheça os materiais gratuitos do Sienge!]</t>
  </si>
  <si>
    <t>M3XKM</t>
  </si>
  <si>
    <t>PREPARO DE FUNDO DE VALA COM LARGURA MENOR QUE 1,5 M, COM CAMADA DE AREIA, LANÇAMENTO MANUAL. AF_08/2020</t>
  </si>
  <si>
    <t>REGISTRO DE ESFERA, PVC, SOLDÁVEL, COM VOLANTE, DN  25 MM - FORNECIMENTO E INSTALAÇÃO. AF_08/2021</t>
  </si>
  <si>
    <t>REGISTRO DE ESFERA, PVC, SOLDÁVEL, COM VOLANTE, DN  32 MM - FORNECIMENTO E INSTALAÇÃO. AF_08/2021</t>
  </si>
  <si>
    <t>TUBO, PVC, SOLDÁVEL, DE  25MM, INSTALADO EM RESERVAÇÃO PREDIAL DE ÁGUA - FORNECIMENTO E INSTALAÇÃO. AF_04/2024</t>
  </si>
  <si>
    <t>TUBO, PVC, SOLDÁVEL, DE 32MM, INSTALADO EM RESERVAÇÃO PREDIAL DE ÁGUA - FORNECIMENTO E INSTALAÇÃO. AF_04/2024</t>
  </si>
  <si>
    <t>JOELHO 90 GRAUS COM BUCHA DE LATÃO, PVC, SOLDÁVEL, DN  25 MM X 3/4", INSTALADO EM RESERVAÇÃO PREDIAL DE ÁGUA - FORNECIMENTO E INSTALAÇÃO. AF_04/2024</t>
  </si>
  <si>
    <t>JOELHO 90 GRAUS, PVC, SOLDÁVEL, DN 32 MM INSTALADO EM RESERVAÇÃO PREDIAL DE ÁGUA - FORNECIMENTO E INSTALAÇÃO. AF_04/2024</t>
  </si>
  <si>
    <t>TÊ, PVC, SOLDÁVEL, DN  25 MM INSTALADO EM RESERVAÇÃO PREDIAL DE ÁGUA - FORNECIMENTO E INSTALAÇÃO. AF_04/2024</t>
  </si>
  <si>
    <t>TÊ, PVC, SOLDÁVEL, DN 32 MM INSTALADO EM RESERVAÇÃO PREDIAL DE ÁGUA - FORNECIMENTO E INSTALAÇÃO. AF_04/2024</t>
  </si>
  <si>
    <t>ADAPTADOR COM FLANGE E ANEL DE VEDAÇÃO, PVC, SOLDÁVEL, DN  25 MM X 3/4", INSTALADO EM RESERVAÇÃO PREDIAL DE ÁGUA - FORNECIMENTO E INSTALAÇÃO. AF_04/2024</t>
  </si>
  <si>
    <t>ADAPTADOR COM FLANGE E ANEL DE VEDAÇÃO, PVC, SOLDÁVEL, DN 32 MM X 1", INSTALADO EM RESERVAÇÃO PREDIAL DE ÁGUA - FORNECIMENTO E INSTALAÇÃO. AF_04/2024</t>
  </si>
  <si>
    <t>TORNEIRA DE BOIA PARA CAIXA D'ÁGUA, ROSCÁVEL, 3/4" - FORNECIMENTO E INSTALAÇÃO. AF_08/2021</t>
  </si>
  <si>
    <t>FURO EM CAIXA D'ÁGUA COM ESPESSURA DE 2 ATÉ 5 MM E DIÂMETRO DE 25 MM. AF_06/2021</t>
  </si>
  <si>
    <t>FURO EM CAIXA D'ÁGUA COM ESPESSURA DE 2 ATÉ 5 MM E DIÂMETRO DE 32 MM. AF_06/2021</t>
  </si>
  <si>
    <t>CAIXA D´ÁGUA EM POLIETILENO, 500 LITROS - FORNECIMENTO E INSTALAÇÃO. AF_06/2021</t>
  </si>
  <si>
    <t>REGISTRO DE ESFERA, PVC, SOLDÁVEL, COM VOLANTE, DN  40 MM - FORNECIMENTO E INSTALAÇÃO. AF_08/2021</t>
  </si>
  <si>
    <t>TUBO, PVC, SOLDÁVEL, DE 40MM, INSTALADO EM RESERVAÇÃO PREDIAL DE ÁGUA - FORNECIMENTO E INSTALAÇÃO. AF_04/2024</t>
  </si>
  <si>
    <t>JOELHO 90 GRAUS, PVC, SOLDÁVEL, DN 40 MM INSTALADO EM RESERVAÇÃO PREDIAL DE ÁGUA - FORNECIMENTO E INSTALAÇÃO. AF_04/2024</t>
  </si>
  <si>
    <t>TÊ, PVC, SOLDÁVEL, DN 40 MM INSTALADO EM RESERVAÇÃO PREDIAL DE ÁGUA - FORNECIMENTO E INSTALAÇÃO. AF_04/2024</t>
  </si>
  <si>
    <t>ADAPTADOR COM FLANGE E ANEL DE VEDAÇÃO, PVC, SOLDÁVEL, DN 40 MM X 1 1/4", INSTALADO EM RESERVAÇÃO PREDIAL DE ÁGUA - FORNECIMENTO E INSTALAÇÃO. AF_04/2024</t>
  </si>
  <si>
    <t>FURO EM CAIXA D'ÁGUA COM ESPESSURA DE 2 ATÉ 5 MM E DIÂMETRO DE 40 MM. AF_06/2021</t>
  </si>
  <si>
    <t>CAIXA D´ÁGUA EM POLIETILENO, 1000 LITROS - FORNECIMENTO E INSTALAÇÃO. AF_06/2021</t>
  </si>
  <si>
    <t>MARMORISTA/GRANITEIRO COM ENCARGOS COMPLEMENTARES</t>
  </si>
  <si>
    <t>TANQUE DE LOUÇA BRANCA COM COLUNA, 30L OU EQUIVALENTE - FORNECIMENTO E INSTALAÇÃO. AF_01/2020</t>
  </si>
  <si>
    <t>VÁLVULA EM METAL CROMADO 1.1/2" X 1.1/2" PARA TANQUE OU LAVATÓRIO, COM OU SEM LADRÃO - FORNECIMENTO E INSTALAÇÃO. AF_01/2020</t>
  </si>
  <si>
    <t>SIFÃO DO TIPO FLEXÍVEL EM PVC 1  X 1.1/2  - FORNECIMENTO E INSTALAÇÃO. AF_01/2020</t>
  </si>
  <si>
    <t>TORNEIRA CROMADA 1/2" OU 3/4" PARA TANQUE, PADRÃO MÉDIO - FORNECIMENTO E INSTALAÇÃO. AF_01/2020</t>
  </si>
  <si>
    <t>VÁLVULA EM PLÁSTICO 1" PARA PIA, TANQUE OU LAVATÓRIO, COM OU SEM LADRÃO - FORNECIMENTO E INSTALAÇÃO. AF_01/2020</t>
  </si>
  <si>
    <t>TORNEIRA CROMADA 1/2" OU 3/4" PARA TANQUE, PADRÃO POPULAR - FORNECIMENTO E INSTALAÇÃO. AF_01/2020</t>
  </si>
  <si>
    <t>TORNEIRA PLÁSTICA 3/4" PARA TANQUE - FORNECIMENTO E INSTALAÇÃO. AF_01/2020</t>
  </si>
  <si>
    <t>TANQUE DE LOUÇA BRANCA SUSPENSO, 18L OU EQUIVALENTE - FORNECIMENTO E INSTALAÇÃO. AF_01/2020</t>
  </si>
  <si>
    <t>SIFÃO DO TIPO GARRAFA EM METAL CROMADO 1 X 1.1/2" - FORNECIMENTO E INSTALAÇÃO. AF_01/2020</t>
  </si>
  <si>
    <t>SIFÃO DO TIPO GARRAFA/COPO EM PVC 1.1/4  X 1.1/2" - FORNECIMENTO E INSTALAÇÃO. AF_01/2020</t>
  </si>
  <si>
    <t>TANQUE DE MÁRMORE SINTÉTICO COM COLUNA, 22L OU EQUIVALENTE   FORNECIMENTO E INSTALAÇÃO. AF_01/2020</t>
  </si>
  <si>
    <t>TANQUE DE MÁRMORE SINTÉTICO SUSPENSO, 22L OU EQUIVALENTE - FORNECIMENTO E INSTALAÇÃO. AF_01/2020</t>
  </si>
  <si>
    <t>ENGATE FLEXÍVEL EM PLÁSTICO BRANCO, 1/2" X 40CM - FORNECIMENTO E INSTALAÇÃO. AF_01/2020</t>
  </si>
  <si>
    <t>VASO SANITÁRIO SIFONADO COM CAIXA ACOPLADA LOUÇA BRANCA - FORNECIMENTO E INSTALAÇÃO. AF_01/2020</t>
  </si>
  <si>
    <t>ENGATE FLEXÍVEL EM INOX, 1/2  X 40CM - FORNECIMENTO E INSTALAÇÃO. AF_01/2020</t>
  </si>
  <si>
    <t>VÁLVULA EM PLÁSTICO CROMADO TIPO AMERICANA 3.1/2" X 1.1/2" SEM ADAPTADOR PARA PIA - FORNECIMENTO E INSTALAÇÃO. AF_01/2020</t>
  </si>
  <si>
    <t>BANCADA DE MÁRMORE SINTÉTICO, DE 120 X 60CM, COM CUBA INTEGRADA - FORNECIMENTO E INSTALAÇÃO. AF_01/2020</t>
  </si>
  <si>
    <t>TORNEIRA CROMADA LONGA, DE PAREDE, 1/2" OU 3/4", PARA PIA DE COZINHA, PADRÃO POPULAR - FORNECIMENTO E INSTALAÇÃO. AF_01/2020</t>
  </si>
  <si>
    <t>VÁLVULA EM METAL CROMADO TIPO AMERICANA 3.1/2" X 1.1/2" PARA PIA - FORNECIMENTO E INSTALAÇÃO. AF_01/2020</t>
  </si>
  <si>
    <t>CUBA DE EMBUTIR RETANGULAR DE AÇO INOXIDÁVEL, 46 X 30 X 12 CM - FORNECIMENTO E INSTALAÇÃO. AF_01/2020</t>
  </si>
  <si>
    <t>CUBA DE EMBUTIR OVAL EM LOUÇA BRANCA, 35 X 50CM OU EQUIVALENTE - FORNECIMENTO E INSTALAÇÃO. AF_01/2020</t>
  </si>
  <si>
    <t>ENGATE FLEXÍVEL EM PLÁSTICO BRANCO, 1/2" X 30CM - FORNECIMENTO E INSTALAÇÃO. AF_01/2020</t>
  </si>
  <si>
    <t>LAVATÓRIO LOUÇA BRANCA COM COLUNA, *44 X 35,5* CM, PADRÃO POPULAR - FORNECIMENTO E INSTALAÇÃO. AF_01/2020</t>
  </si>
  <si>
    <t>TORNEIRA CROMADA DE MESA, 1/2" OU 3/4", PARA LAVATÓRIO, PADRÃO POPULAR - FORNECIMENTO E INSTALAÇÃO. AF_01/2020</t>
  </si>
  <si>
    <t>LAVATÓRIO LOUÇA BRANCA COM COLUNA, 45 X 55CM OU EQUIVALENTE, PADRÃO MÉDIO - FORNECIMENTO E INSTALAÇÃO. AF_01/2020</t>
  </si>
  <si>
    <t>APARELHO MISTURADOR DE MESA PARA LAVATÓRIO, PADRÃO MÉDIO - FORNECIMENTO E INSTALAÇÃO. AF_01/2020</t>
  </si>
  <si>
    <t>TORNEIRA CROMADA DE MESA, 1/2" OU 3/4", PARA LAVATÓRIO, PADRÃO MÉDIO - FORNECIMENTO E INSTALAÇÃO. AF_01/2020</t>
  </si>
  <si>
    <t>LAVATÓRIO LOUÇA BRANCA SUSPENSO, 29,5 X 39CM OU EQUIVALENTE, PADRÃO POPULAR - FORNECIMENTO E INSTALAÇÃO. AF_01/2020</t>
  </si>
  <si>
    <t>BANCADA DE MÁRMORE BRANCO POLIDO, DE 0,50 X 0,60 M, PARA LAVATÓRIO - FORNECIMENTO E INSTALAÇÃO. AF_01/2020</t>
  </si>
  <si>
    <t>CUBA DE EMBUTIR OVAL EM LOUÇA BRANCA, 35 X 50CM OU EQUIVALENTE, INCLUSO VÁLVULA E SIFÃO TIPO GARRAFA EM METAL CROMADO - FORNECIMENTO E INSTALAÇÃO. AF_01/2020</t>
  </si>
  <si>
    <t>BANCADA DE GRANITO CINZA POLIDO, DE 0,50 X 0,60 M, PARA LAVATÓRIO - FORNECIMENTO E INSTALAÇÃO. AF_01/2020</t>
  </si>
  <si>
    <t>CUBA DE EMBUTIR OVAL EM LOUÇA BRANCA, 35 X 50CM OU EQUIVALENTE, INCLUSO VÁLVULA EM METAL CROMADO E SIFÃO FLEXÍVEL EM PVC - FORNECIMENTO E INSTALAÇÃO. AF_01/2020</t>
  </si>
  <si>
    <t>BANCADA DE GRANITO CINZA POLIDO, DE 1,50 X 0,60 M, PARA PIA DE COZINHA - FORNECIMENTO E INSTALAÇÃO. AF_01/2020</t>
  </si>
  <si>
    <t>CUBA DE EMBUTIR DE AÇO INOXIDÁVEL MÉDIA, INCLUSO VÁLVULA TIPO AMERICANA EM METAL CROMADO E SIFÃO FLEXÍVEL EM PVC - FORNECIMENTO E INSTALAÇÃO. AF_01/2020</t>
  </si>
  <si>
    <t>BANCADA DE MÁRMORE BRANCO POLIDO, DE 1,50 X 0,60 M, PARA PIA DE COZINHA - FORNECIMENTO E INSTALAÇÃO. AF_01/2020</t>
  </si>
  <si>
    <t>TORNEIRA CROMADA TUBO MÓVEL, DE MESA, 1/2" OU 3/4", PARA PIA DE COZINHA, PADRÃO ALTO - FORNECIMENTO E INSTALAÇÃO. AF_01/2020</t>
  </si>
  <si>
    <t>CUBA DE EMBUTIR DE AÇO INOXIDÁVEL MÉDIA, INCLUSO VÁLVULA TIPO AMERICANA E SIFÃO TIPO GARRAFA EM METAL CROMADO - FORNECIMENTO E INSTALAÇÃO. AF_01/2020</t>
  </si>
  <si>
    <t>VASO SANITARIO SIFONADO CONVENCIONAL COM  LOUÇA BRANCA - FORNECIMENTO E INSTALAÇÃO. AF_01/2020</t>
  </si>
  <si>
    <t>VASO SANITARIO SIFONADO CONVENCIONAL PARA PCD SEM FURO FRONTAL COM  LOUÇA BRANCA SEM ASSENTO -  FORNECIMENTO E INSTALAÇÃO. AF_01/2020</t>
  </si>
  <si>
    <t>TUBO, PVC, SOLDÁVEL, DE 20MM, INSTALADO EM RAMAL OU SUB-RAMAL DE ÁGUA - FORNECIMENTO E INSTALAÇÃO. AF_06/2022</t>
  </si>
  <si>
    <t>LUVA, PVC, SOLDÁVEL, DN 20MM, INSTALADO EM RAMAL OU SUB-RAMAL DE ÁGUA - FORNECIMENTO E INSTALAÇÃO. AF_06/2022</t>
  </si>
  <si>
    <t>ADAPTADOR CURTO COM BOLSA E ROSCA PARA REGISTRO, PVC, SOLDÁVEL, DN 20MM X 1/2 , INSTALADO EM RAMAL OU SUB-RAMAL DE ÁGUA - FORNECIMENTO E INSTALAÇÃO. AF_06/2022</t>
  </si>
  <si>
    <t>TUBO, PVC, SOLDÁVEL, DE 25MM, INSTALADO EM RAMAL OU SUB-RAMAL DE ÁGUA - FORNECIMENTO E INSTALAÇÃO. AF_06/2022</t>
  </si>
  <si>
    <t>LUVA, PVC, SOLDÁVEL, DN 25MM, INSTALADO EM RAMAL OU SUB-RAMAL DE ÁGUA - FORNECIMENTO E INSTALAÇÃO. AF_06/2022</t>
  </si>
  <si>
    <t>ADAPTADOR CURTO COM BOLSA E ROSCA PARA REGISTRO, PVC, SOLDÁVEL, DN 25MM X 3/4 , INSTALADO EM RAMAL OU SUB-RAMAL DE ÁGUA - FORNECIMENTO E INSTALAÇÃO. AF_06/2022</t>
  </si>
  <si>
    <t>TUBO, PVC, SOLDÁVEL, DE 32MM, INSTALADO EM RAMAL OU SUB-RAMAL DE ÁGUA - FORNECIMENTO E INSTALAÇÃO. AF_06/2022</t>
  </si>
  <si>
    <t>LUVA, PVC, SOLDÁVEL, DN 32MM, INSTALADO EM RAMAL OU SUB-RAMAL DE ÁGUA - FORNECIMENTO E INSTALAÇÃO. AF_06/2022</t>
  </si>
  <si>
    <t>ADAPTADOR CURTO COM BOLSA E ROSCA PARA REGISTRO, PVC, SOLDÁVEL, DN 32MM X 1 , INSTALADO EM RAMAL OU SUB-RAMAL DE ÁGUA - FORNECIMENTO E INSTALAÇÃO. AF_06/2022</t>
  </si>
  <si>
    <t>MONTAGEM E DESMONTAGEM DE FÔRMA DE LAJE MACIÇA, PÉ-DIREITO SIMPLES, EM CHAPA DE MADEIRA COMPENSADA PLASTIFICADA, 10 UTILIZAÇÕES. AF_09/2020</t>
  </si>
  <si>
    <t>MONTAGEM E DESMONTAGEM DE FÔRMA DE PILARES RETANGULARES E ESTRUTURAS SIMILARES, PÉ-DIREITO SIMPLES, EM CHAPA DE MADEIRA COMPENSADA PLASTIFICADA, 18 UTILIZAÇÕES. AF_09/2020</t>
  </si>
  <si>
    <t>CONCRETO FCK = 25MPA, TRAÇO 1:2,3:2,7 (EM MASSA SECA DE CIMENTO/ AREIA MÉDIA/ BRITA 1) - PREPARO MECÂNICO COM BETONEIRA 400 L. AF_05/2021</t>
  </si>
  <si>
    <t>LANÇAMENTO COM USO DE BALDES, ADENSAMENTO E ACABAMENTO DE CONCRETO EM ESTRUTURAS. AF_02/2022</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</si>
  <si>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</si>
  <si>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</si>
  <si>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MINIESCAVADEIRA SOBRE ESTEIRAS, POTÊNCIA LÍQUIDA DE *30* HP, PESO OPERACIONAL DE *3.500* KG - CHP DIURNO. AF_04/2017</t>
  </si>
  <si>
    <t>MINIESCAVADEIRA SOBRE ESTEIRAS, POTÊNCIA LÍQUIDA DE *30* HP, PESO OPERACIONAL DE *3.500* KG - CHI DIURNO. AF_04/2017</t>
  </si>
  <si>
    <t>TRATOR DE ESTEIRAS, POTÊNCIA 100 HP, PESO OPERACIONAL 9,4 T, COM LÂMINA 2,19 M3 - CHI DIURNO. AF_06/2014</t>
  </si>
  <si>
    <t>TRATOR DE ESTEIRAS, POTÊNCIA 100 HP, PESO OPERACIONAL 9,4 T, COM LÂMINA 2,19 M3 - CHP DIURNO. AF_06/2014</t>
  </si>
  <si>
    <t>TRATOR DE ESTEIRAS, POTÊNCIA 150 HP, PESO OPERACIONAL 16,7 T, COM RODA MOTRIZ ELEVADA E LÂMINA 3,18 M3 - CHP DIURNO. AF_06/2014</t>
  </si>
  <si>
    <t>TRATOR DE ESTEIRAS, POTÊNCIA 150 HP, PESO OPERACIONAL 16,7 T, COM RODA MOTRIZ ELEVADA E LÂMINA 3,18 M3 - CHI DIURNO. AF_06/2014</t>
  </si>
  <si>
    <t>TRATOR DE ESTEIRAS, POTÊNCIA 170 HP, PESO OPERACIONAL 19 T, CAÇAMBA 5,2 M3 - CHP DIURNO. AF_06/2014</t>
  </si>
  <si>
    <t>TRATOR DE ESTEIRAS, POTÊNCIA 170 HP, PESO OPERACIONAL 19 T, CAÇAMBA 5,2 M3 - CHI DIURNO. AF_06/2014</t>
  </si>
  <si>
    <t>TRATOR DE ESTEIRAS, POTÊNCIA 347 HP, PESO OPERACIONAL 38,5 T, COM LÂMINA 8,70 M3 - CHP DIURNO. AF_06/2014</t>
  </si>
  <si>
    <t>TRATOR DE ESTEIRAS, POTÊNCIA 347 HP, PESO OPERACIONAL 38,5 T, COM LÂMINA 8,70 M3 - CHI DIURNO. AF_06/2014</t>
  </si>
  <si>
    <t>TRATOR DE ESTEIRAS, POTÊNCIA 125 HP, PESO OPERACIONAL 12,9 T, COM LÂMINA 2,7 M3 - CHP DIURNO. AF_10/2014</t>
  </si>
  <si>
    <t>TRATOR DE ESTEIRAS, POTÊNCIA 125 HP, PESO OPERACIONAL 12,9 T, COM LÂMINA 2,7 M3 - CHI DIURNO. AF_10/2014</t>
  </si>
  <si>
    <t>CARGA, MANOBRA E DESCARGA DE SOLOS E MATERIAIS GRANULARES EM CAMINHÃO BASCULANTE 10 M³ - CARGA COM PÁ CARREGADEIRA (CAÇAMBA DE 1,7 A 2,8 M³ / 128 HP) E DESCARGA LIVRE (UNIDADE: M3). AF_07/2020</t>
  </si>
  <si>
    <t>TRANSPORTE COM CAMINHÃO BASCULANTE DE 10 M³, EM VIA URBANA EM REVESTIMENTO PRIMÁRIO (UNIDADE: M3XKM). AF_07/2020</t>
  </si>
  <si>
    <t>TRANSPORTE COM CAMINHÃO BASCULANTE DE 14 M³, EM VIA URBANA EM REVESTIMENTO PRIMÁRIO (UNIDADE: M3XKM). AF_07/2020</t>
  </si>
  <si>
    <t>CARGA, MANOBRA E DESCARGA DE SOLOS E MATERIAIS GRANULARES EM CAMINHÃO BASCULANTE 14 M³ - CARGA COM PÁ CARREGADEIRA (CAÇAMBA DE 1,7 A 2,8 M³ / 128 HP) E DESCARGA LIVRE (UNIDADE: M3). AF_07/2020</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</si>
  <si>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</si>
  <si>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</si>
  <si>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</si>
  <si>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</si>
  <si>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CAMINHÃO BASCULANTE 10 M3, TRUCADO CABINE SIMPLES, PESO BRUTO TOTAL 23.000 KG, CARGA ÚTIL MÁXIMA 15.935 KG, DISTÂNCIA ENTRE EIXOS 4,80 M, POTÊNCIA 230 CV INCLUSIVE CAÇAMBA METÁLICA - CHP DIURNO. AF_06/2014</t>
  </si>
  <si>
    <t>CAMINHÃO BASCULANTE 10 M3, TRUCADO CABINE SIMPLES, PESO BRUTO TOTAL 23.000 KG, CARGA ÚTIL MÁXIMA 15.935 KG, DISTÂNCIA ENTRE EIXOS 4,80 M, POTÊNCIA 230 CV INCLUSIVE CAÇAMBA METÁLICA - CHI DIURNO. AF_06/2014</t>
  </si>
  <si>
    <t>COMPRESSOR DE AR REBOCÁVEL, VAZÃO 189 PCM, PRESSÃO EFETIVA DE TRABALHO 102 PSI, MOTOR DIESEL, POTÊNCIA 63 CV - CHP DIURNO. AF_06/2015</t>
  </si>
  <si>
    <t>COMPRESSOR DE AR REBOCÁVEL, VAZÃO 189 PCM, PRESSÃO EFETIVA DE TRABALHO 102 PSI, MOTOR DIESEL, POTÊNCIA 63 CV - CHI DIURNO. AF_06/2015</t>
  </si>
  <si>
    <t>COMPACTADOR DE SOLOS DE PERCUSSÃO (SOQUETE) COM MOTOR A GASOLINA 4 TEMPOS, POTÊNCIA 4 CV - CHP DIURNO. AF_08/2015</t>
  </si>
  <si>
    <t>MOTONIVELADORA POTÊNCIA BÁSICA LÍQUIDA (PRIMEIRA MARCHA) 125 HP, PESO BRUTO 13032 KG, LARGURA DA LÂMINA DE 3,7 M - CHP DIURNO. AF_06/2014</t>
  </si>
  <si>
    <t>MOTONIVELADORA POTÊNCIA BÁSICA LÍQUIDA (PRIMEIRA MARCHA) 125 HP, PESO BRUTO 13032 KG, LARGURA DA LÂMINA DE 3,7 M - CHI DIURNO. AF_06/2014</t>
  </si>
  <si>
    <t>ROLO COMPACTADOR VIBRATÓRIO PÉ DE CARNEIRO PARA SOLOS, POTÊNCIA 80 HP, PESO OPERACIONAL SEM/COM LASTRO 7,4 / 8,8 T, LARGURA DE TRABALHO 1,68 M - CHP DIURNO. AF_02/2016</t>
  </si>
  <si>
    <t>ROLO COMPACTADOR VIBRATÓRIO PÉ DE CARNEIRO PARA SOLOS, POTÊNCIA 80 HP, PESO OPERACIONAL SEM/COM LASTRO 7,4 / 8,8 T, LARGURA DE TRABALHO 1,68 M - CHI DIURNO. AF_02/2016</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</si>
  <si>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</si>
  <si>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</si>
  <si>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MINICARREGADEIRA SOBRE RODAS, POTÊNCIA LÍQUIDA DE 47 HP, CAPACIDADE NOMINAL DE OPERAÇÃO DE 646 KG - CHP DIURNO. AF_06/2015</t>
  </si>
  <si>
    <t>MINICARREGADEIRA SOBRE RODAS, POTÊNCIA LÍQUIDA DE 47 HP, CAPACIDADE NOMINAL DE OPERAÇÃO DE 646 KG - CHI DIURNO. AF_06/2015</t>
  </si>
  <si>
    <t>CAMINHÃO BASCULANTE 6 M3 TOCO, PESO BRUTO TOTAL 16.000 KG, CARGA ÚTIL MÁXIMA 11.130 KG, DISTÂNCIA ENTRE EIXOS 5,36 M, POTÊNCIA 185 CV, INCLUSIVE CAÇAMBA METÁLICA - CHP DIURNO. AF_06/2014</t>
  </si>
  <si>
    <t>CAMINHÃO BASCULANTE 6 M3 TOCO, PESO BRUTO TOTAL 16.000 KG, CARGA ÚTIL MÁXIMA 11.130 KG, DISTÂNCIA ENTRE EIXOS 5,36 M, POTÊNCIA 185 CV, INCLUSIVE CAÇAMBA METÁLICA - CHI DIURNO. AF_06/2014</t>
  </si>
  <si>
    <t>COMPACTADOR DE SOLOS DE PERCUSSÃO (SOQUETE) COM MOTOR A GASOLINA 4 TEMPOS, POTÊNCIA 4 CV - CHI DIURNO. AF_08/2015</t>
  </si>
  <si>
    <t>ARGAMASSA TRAÇO 1:2:8 (EM VOLUME DE CIMENTO, CAL E AREIA MÉDIA ÚMIDA) PARA EMBOÇO/MASSA ÚNICA/ASSENTAMENTO DE ALVENARIA DE VEDAÇÃO, PREPARO MANUAL. AF_08/2019</t>
  </si>
  <si>
    <t>ARGAMASSA TRAÇO 1:1:6 (EM VOLUME DE CIMENTO, CAL E AREIA MÉDIA ÚMIDA) PARA EMBOÇO/MASSA ÚNICA/ASSENTAMENTO DE ALVENARIA DE VEDAÇÃO, PREPARO MECÂNICO COM BETONEIRA 400 L. AF_08/2019</t>
  </si>
  <si>
    <t>ARGAMASSA TRAÇO 1:3 (EM VOLUME DE CIMENTO E AREIA MÉDIA ÚMIDA), PREPARO MECÂNICO COM BETONEIRA 600 L. AF_08/2019</t>
  </si>
  <si>
    <t>ARGAMASSA TRAÇO 1:2:9 (EM VOLUME DE CIMENTO, CAL E AREIA MÉDIA ÚMIDA) PARA EMBOÇO/MASSA ÚNICA/ASSENTAMENTO DE ALVENARIA DE VEDAÇÃO, PREPARO MECÂNICO COM BETONEIRA 400 L. AF_08/2019</t>
  </si>
  <si>
    <t>ARGAMASSA TRAÇO 1:0,5:4,5 (EM VOLUME DE CIMENTO, CAL E AREIA MÉDIA ÚMIDA), PREPARO MECÂNICO COM BETONEIRA 400 L. AF_08/2019</t>
  </si>
  <si>
    <t>REMOÇÃO DE PISO DE BLOCO INTERTRAVADO OU DE PEDRA PORTUGUESA, DE FORMA MANUAL, COM REAPROVEITAMENTO. AF_09/2023</t>
  </si>
  <si>
    <t>USINAGEM DE BRITA GRADUADA SIMPLES. AF_03/2020</t>
  </si>
  <si>
    <t>ROLO COMPACTADOR VIBRATÓRIO TANDEM AÇO LISO, POTÊNCIA 58 HP, PESO SEM/COM LASTRO 6,5 / 9,4 T, LARGURA DE TRABALHO 1,2 M - CHP DIURNO. AF_06/2014</t>
  </si>
  <si>
    <t>ROLO COMPACTADOR VIBRATÓRIO TANDEM AÇO LISO, POTÊNCIA 58 HP, PESO SEM/COM LASTRO 6,5 / 9,4 T, LARGURA DE TRABALHO 1,2 M - CHI DIURNO. AF_06/2014</t>
  </si>
  <si>
    <t>ROLO COMPACTADOR VIBRATÓRIO DE UM CILINDRO AÇO LISO, POTÊNCIA 80 HP, PESO OPERACIONAL MÁXIMO 8,1 T, IMPACTO DINÂMICO 16,15 / 9,5 T, LARGURA DE TRABALHO 1,68 M - CHP DIURNO. AF_06/2014</t>
  </si>
  <si>
    <t>ROLO COMPACTADOR VIBRATÓRIO DE UM CILINDRO AÇO LISO, POTÊNCIA 80 HP, PESO OPERACIONAL MÁXIMO 8,1 T, IMPACTO DINÂMICO 16,15 / 9,5 T, LARGURA DE TRABALHO 1,68 M - CHI DIURNO. AF_06/2014</t>
  </si>
  <si>
    <t>CALCETEIRO COM ENCARGOS COMPLEMENTARES</t>
  </si>
  <si>
    <t>DEMOLIÇÃO PARCIAL DE PAVIMENTO ASFÁLTICO, DE FORMA MECANIZADA, SEM REAPROVEITAMENTO. AF_09/2023</t>
  </si>
  <si>
    <t>GRADE DE DISCO REBOCÁVEL COM 20 DISCOS 24" X 6 MM COM PNEUS PARA TRANSPORTE - CHP DIURNO. AF_06/2014</t>
  </si>
  <si>
    <t>GRADE DE DISCO REBOCÁVEL COM 20 DISCOS 24" X 6 MM COM PNEUS PARA TRANSPORTE - CHI DIURNO. AF_06/2014</t>
  </si>
  <si>
    <t>TRATOR DE PNEUS, POTÊNCIA 85 CV, TRAÇÃO 4X4, PESO COM LASTRO DE 4.675 KG - CHP DIURNO. AF_06/2014</t>
  </si>
  <si>
    <t>TRATOR DE PNEUS, POTÊNCIA 85 CV, TRAÇÃO 4X4, PESO COM LASTRO DE 4.675 KG - CHI DIURNO. AF_06/2014</t>
  </si>
  <si>
    <t>USINAGEM DE BRITA GRADUADA TRATADA COM CIMENTO. AF_03/2020</t>
  </si>
  <si>
    <t>USINAGEM DE CONCRETO PARA COMPACTAÇÃO COM ROLO. AF_03/2020</t>
  </si>
  <si>
    <t>CORTADORA DE PISO COM MOTOR 4 TEMPOS A GASOLINA, POTÊNCIA DE 13 HP, COM DISCO DE CORTE DIAMANTADO SEGMENTADO PARA CONCRETO, DIÂMETRO DE 350 MM, FURO DE 1" (14 X 1") - CHP DIURNO. AF_08/2015</t>
  </si>
  <si>
    <t>CORTADORA DE PISO COM MOTOR 4 TEMPOS A GASOLINA, POTÊNCIA DE 13 HP, COM DISCO DE CORTE DIAMANTADO SEGMENTADO PARA CONCRETO, DIÂMETRO DE 350 MM, FURO DE 1" (14 X 1") - CHI DIURNO. AF_08/2015</t>
  </si>
  <si>
    <t>RÉGUA VIBRATÓRIA DUPLA PARA CONCRETO, PESO DE 60KG, COMPRIMENTO 4 M, COM MOTOR A GASOLINA, POTÊNCIA 5,5 HP - CHP DIURNO. AF_09/2016</t>
  </si>
  <si>
    <t>APLICAÇÃO DE LONA PLÁSTICA PARA EXECUÇÃO DE PAVIMENTOS DE CONCRETO. AF_04/2022</t>
  </si>
  <si>
    <t>APLICAÇÃO DE GRAXA EM BARRAS DE TRANSFERÊNCIA PARA EXECUÇÃO DE PAVIMENTO DE CONCRETO. AF_04/2022</t>
  </si>
  <si>
    <t>BARRAS DE TRANSFERÊNCIA, AÇO CA-25 DE 20,0 MM, PARA EXECUÇÃO DE PAVIMENTO DE CONCRETO - FORNECIMENTO E INSTALAÇÃO. AF_04/2022</t>
  </si>
  <si>
    <t>BARRAS DE LIGAÇÃO, AÇO CA-50 DE 10 MM, PARA EXECUÇÃO DE PAVIMENTO DE CONCRETO - FORNECIMENTO E INSTALAÇÃO. AF_04/2022</t>
  </si>
  <si>
    <t>RÉGUA VIBRATÓRIA DUPLA PARA CONCRETO, PESO DE 60KG, COMPRIMENTO 4 M, COM MOTOR A GASOLINA, POTÊNCIA 5,5 HP - CHI DIURNO. AF_09/2016</t>
  </si>
  <si>
    <t>BARRAS DE TRANSFERÊNCIA, AÇO CA-25 DE 25,0 MM, PARA EXECUÇÃO DE PAVIMENTO DE CONCRETO - FORNECIMENTO E INSTALAÇÃO. AF_04/2022</t>
  </si>
  <si>
    <t>BARRAS DE TRANSFERÊNCIA, AÇO CA-25 DE 32,0 MM, PARA EXECUÇÃO DE PAVIMENTO DE CONCRETO - FORNECIMENTO E INSTALAÇÃO. AF_04/2022</t>
  </si>
  <si>
    <t>BARRAS DE TRANSFERÊNCIA, AÇO CA-25 DE 16,0 MM, PARA EXECUÇÃO DE PAVIMENTO DE CONCRETO - FORNECIMENTO E INSTALAÇÃO. AF_04/2022</t>
  </si>
  <si>
    <t>DESEMPENADEIRA DE CONCRETO, PESO DE 78 KG, 4 PÁS, MOTOR A GASOLINA, POTÊNCIA 5,5 HP - CHI DIURNO. AF_05/2023</t>
  </si>
  <si>
    <t>PINTURA IMUNIZANTE PARA MADEIRA, 2 DEMÃOS. AF_01/2021</t>
  </si>
  <si>
    <t>PINTURA FUNDO NIVELADOR ALQUÍDICO BRANCO EM MADEIRA. AF_01/2021</t>
  </si>
  <si>
    <t>PINTURA TINTA DE ACABAMENTO (PIGMENTADA) ESMALTE SINTÉTICO FOSCO EM MADEIRA, 2 DEMÃOS. AF_01/2021</t>
  </si>
  <si>
    <t>CONCRETO FCK = 15MPA, TRAÇO 1:3,4:3,4 (EM MASSA SECA DE CIMENTO/ AREIA MÉDIA/ SEIXO ROLADO) - PREPARO MANUAL. AF_05/2021</t>
  </si>
  <si>
    <t>VIBROACABADORA DE ASFALTO SOBRE ESTEIRAS, LARGURA DE PAVIMENTAÇÃO 1,90 M A 5,30 M, POTÊNCIA 105 HP CAPACIDADE 450 T/H - CHP DIURNO. AF_11/2014</t>
  </si>
  <si>
    <t>VIBROACABADORA DE ASFALTO SOBRE ESTEIRAS, LARGURA DE PAVIMENTAÇÃO 1,90 M A 5,30 M, POTÊNCIA 105 HP CAPACIDADE 450 T/H - CHI DIURNO. AF_11/2014</t>
  </si>
  <si>
    <t>RASTELEIRO COM ENCARGOS COMPLEMENTARES</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</si>
  <si>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</si>
  <si>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</si>
  <si>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TRATOR DE PNEUS COM POTÊNCIA DE 85 CV, TRAÇÃO 4X4, COM VASSOURA MECÂNICA ACOPLADA - CHI DIURNO. AF_02/2017</t>
  </si>
  <si>
    <t>TRATOR DE PNEUS COM POTÊNCIA DE 85 CV, TRAÇÃO 4X4, COM VASSOURA MECÂNICA ACOPLADA - CHP DIURNO. AF_03/2017</t>
  </si>
  <si>
    <t>CAMINHÃO BASCULANTE 6 M3, PESO BRUTO TOTAL 16.000 KG, CARGA ÚTIL MÁXIMA 13.071 KG, DISTÂNCIA ENTRE EIXOS 4,80 M, POTÊNCIA 230 CV INCLUSIVE CAÇAMBA METÁLICA - CHP DIURNO. AF_06/2014</t>
  </si>
  <si>
    <t>FRESADORA DE ASFALTO A FRIO SOBRE RODAS, LARGURA FRESAGEM DE 1,0 M, POTÊNCIA 208 HP - CHP DIURNO. AF_11/2014</t>
  </si>
  <si>
    <t>FRESADORA DE ASFALTO A FRIO SOBRE RODAS, LARGURA FRESAGEM DE 1,0 M, POTÊNCIA 208 HP - CHI DIURNO. AF_11/2014</t>
  </si>
  <si>
    <t>MINICARREGADEIRA SOBRE RODAS POTENCIA 47HP CAPACIDADE OPERACAO 646 KG, COM VASSOURA MECÂNICA ACOPLADA - CHI DIURNO. AF_03/2017</t>
  </si>
  <si>
    <t>MINICARREGADEIRA SOBRE RODAS POTENCIA 47HP CAPACIDADE OPERACAO 646 KG, COM VASSOURA MECÂNICA ACOPLADA - CHP DIURNO. AF_03/2017</t>
  </si>
  <si>
    <t>GRUPO GERADOR ESTACIONÁRIO, POTÊNCIA 150 KVA, MOTOR A DIESEL- CHP DIURNO. AF_03/2016</t>
  </si>
  <si>
    <t>USINA MISTURADORA DE SOLOS, CAPACIDADE DE 200 A 500 TON/H, POTENCIA 75KW - CHP DIURNO. AF_07/2016</t>
  </si>
  <si>
    <t>USINA MISTURADORA DE SOLOS, CAPACIDADE DE 200 A 500 TON/H, POTENCIA 75KW - CHI DIURNO. AF_07/2016</t>
  </si>
  <si>
    <t>USINA DE CONCRETO FIXA, CAPACIDADE NOMINAL DE 90 A 120 M3/H, SEM SILO - CHP DIURNO. AF_07/2016</t>
  </si>
  <si>
    <t>USINA DE CONCRETO FIXA, CAPACIDADE NOMINAL DE 90 A 120 M3/H, SEM SILO - CHI DIURNO. AF_07/2016</t>
  </si>
  <si>
    <t>GRUPO GERADOR COM CARENAGEM, MOTOR DIESEL POTÊNCIA STANDART ENTRE 250 E 260 KVA - CHP DIURNO. AF_12/2016</t>
  </si>
  <si>
    <t>GRUPO GERADOR COM CARENAGEM, MOTOR DIESEL POTÊNCIA STANDART ENTRE 250 E 260 KVA - CHI DIURNO. AF_12/2016</t>
  </si>
  <si>
    <t>PINTOR COM ENCARGOS COMPLEMENTARES</t>
  </si>
  <si>
    <t>MÁQUINA JATO DE PRESSAO PORTÁTIL, CAMARA DE 1 SAIDA, CAPACIDADE 280 L, DIAMETRO 670 MM, BICO DE JATO CURTO VENTURI DE 5/16" , MANGUEIRA DE 1" COM COMPRESSOR DE AR REBOCÁVEL 189 PCM E MOTOR DIESEL 63 CV - CHP DIURNO. AF_05/2023</t>
  </si>
  <si>
    <t>MÁQUINA JATO DE PRESSAO PORTÁTIL, CAMARA DE 1 SAIDA, CAPACIDADE 280 L, DIAMETRO 670 MM, BICO DE JATO CURTO VENTURI DE 5/16" , MANGUEIRA DE 1" COM COMPRESSOR DE AR REBOCÁVEL 189 PCM E MOTOR DIESEL 63 CV - CHI DIURNO. AF_05/2023</t>
  </si>
  <si>
    <t>PINTOR PARA TINTA EPÓXI COM ENCARGOS COMPLEMENTARES</t>
  </si>
  <si>
    <t>POLIDORA DE PISO (POLITRIZ), PESO DE 100KG, DIÂMETRO 450 MM, MOTOR ELÉTRICO, POTÊNCIA 4 HP - CHP DIURNO. AF_05/2023</t>
  </si>
  <si>
    <t>POLIDORA DE PISO (POLITRIZ), PESO DE 100KG, DIÂMETRO 450 MM, MOTOR ELÉTRICO, POTÊNCIA 4 HP - CHI DIURNO. AF_05/2023</t>
  </si>
  <si>
    <t>MÁQUINA DEMARCADORA DE FAIXA DE TRÁFEGO À FRIO, AUTOPROPELIDA, POTÊNCIA 38 HP - CHP DIURNO. AF_07/2016</t>
  </si>
  <si>
    <t>MÁQUINA DEMARCADORA DE FAIXA DE TRÁFEGO À FRIO, AUTOPROPELIDA, POTÊNCIA 38 HP - CHI DIURNO. AF_07/2016</t>
  </si>
  <si>
    <t>AZULEJISTA OU LADRILHISTA COM ENCARGOS COMPLEMENTARES</t>
  </si>
  <si>
    <t>ARGAMASSA TRAÇO 1:4 (EM VOLUME DE CIMENTO E AREIA MÉDIA ÚMIDA) PARA CONTRAPISO, PREPARO MECÂNICO COM BETONEIRA 400 L. AF_08/2019</t>
  </si>
  <si>
    <t>ARGAMASSA TRAÇO 1:4 (EM VOLUME DE CIMENTO E AREIA MÉDIA ÚMIDA) PARA CONTRAPISO, PREPARO MANUAL. AF_08/2019</t>
  </si>
  <si>
    <t>ARGAMASSA PRONTA PARA CONTRAPISO, PREPARO COM MISTURADOR DE EIXO HORIZONTAL DE 300 KG. AF_08/2019</t>
  </si>
  <si>
    <t>ARGAMASSA PRONTA PARA CONTRAPISO, PREPARO MANUAL. AF_08/2019</t>
  </si>
  <si>
    <t>ARGAMASSA TRAÇO 1:3 (EM VOLUME DE CIMENTO E AREIA GROSSA ÚMIDA) PARA CHAPISCO CONVENCIONAL, PREPARO MANUAL. AF_08/2019</t>
  </si>
  <si>
    <t>ARGAMASSA TRAÇO 1:3 (EM VOLUME DE CIMENTO E AREIA GROSSA ÚMIDA) PARA CHAPISCO CONVENCIONAL, PREPARO MECÂNICO COM BETONEIRA 400 L. AF_08/2019</t>
  </si>
  <si>
    <t>ARGAMASSA TRAÇO 1:4 (EM VOLUME DE CIMENTO E AREIA GROSSA ÚMIDA) COM ADIÇÃO DE EMULSÃO POLIMÉRICA PARA CHAPISCO ROLADO, PREPARO MANUAL. AF_08/2019</t>
  </si>
  <si>
    <t>ARGAMASSA TRAÇO 1:4 (EM VOLUME DE CIMENTO E AREIA GROSSA ÚMIDA) COM ADIÇÃO DE EMULSÃO POLIMÉRICA PARA CHAPISCO ROLADO, PREPARO MECÂNICO COM BETONEIRA 400 L. AF_08/2019</t>
  </si>
  <si>
    <t>ARGAMASSA INDUSTRIALIZADA PARA CHAPISCO ROLADO, PREPARO MANUAL. AF_08/2019</t>
  </si>
  <si>
    <t>ARGAMASSA INDUSTRIALIZADA PARA CHAPISCO ROLADO, PREPARO COM MISTURADOR DE EIXO HORIZONTAL DE 300 KG. AF_08/2019</t>
  </si>
  <si>
    <t>ARGAMASSA INDUSTRIALIZADA PARA CHAPISCO COLANTE, PREPARO MANUAL. AF_08/2019</t>
  </si>
  <si>
    <t>ARGAMASSA INDUSTRIALIZADA PARA CHAPISCO COLANTE, PREPARO COM MISTURADOR DE EIXO HORIZONTAL DE 300 KG. AF_08/2019</t>
  </si>
  <si>
    <t>PROJETOR PNEUMÁTICO DE ARGAMASSA PARA CHAPISCO E REBOCO COM RECIPIENTE ACOPLADO, TIPO CANEQUINHA, COM COMPRESSOR DE AR REBOCÁVEL VAZÃO 89 PCM E MOTOR DIESEL DE 20 CV - CHP DIURNO. AF_05/2023</t>
  </si>
  <si>
    <t>PROJETOR PNEUMÁTICO DE ARGAMASSA PARA CHAPISCO E REBOCO COM RECIPIENTE ACOPLADO, TIPO CANEQUINHA, COM COMPRESSOR DE AR REBOCÁVEL VAZÃO 89 PCM E MOTOR DIESEL DE 20 CV - CHI DIURNO. AF_05/2023</t>
  </si>
  <si>
    <t>GESSEIRO COM ENCARGOS COMPLEMENTARES</t>
  </si>
  <si>
    <t>ARGAMASSA À BASE DE GESSO, MISTURA E PROJEÇÃO DE 1,5 M³/H DE ARGAMASSA. AF_08/2019</t>
  </si>
  <si>
    <t>ARGAMASSA INDUSTRIALIZADA PARA REVESTIMENTOS, MISTURA E PROJEÇÃO DE 1,5 M³/H DE ARGAMASSA. AF_08/2019</t>
  </si>
  <si>
    <t>ARGAMASSA PARA REVESTIMENTO DECORATIVO MONOCAMADA (MONOCAPA), PREPARO COM MISTURADOR DE EIXO HORIZONTAL DE 300 KG. AF_08/2019</t>
  </si>
  <si>
    <t>ARGAMASSA PARA REVESTIMENTO DECORATIVO MONOCAMADA (MONOCAPA), MISTURA E PROJEÇÃO DE 1,5 M3/H DE ARGAMASSA. AF_08/2019</t>
  </si>
  <si>
    <t>ARGAMASSA TRAÇO 1:6 (EM VOLUME DE CIMENTO E AREIA MÉDIA ÚMIDA) COM ADIÇÃO DE PLASTIFICANTE PARA EMBOÇO/MASSA ÚNICA/ASSENTAMENTO DE ALVENARIA DE VEDAÇÃO, PREPARO MECÂNICO COM BETONEIRA 400 L. AF_08/2019</t>
  </si>
  <si>
    <t>AUXILIAR DE SERVIÇOS GERAIS COM ENCARGOS COMPLEMENTARES</t>
  </si>
  <si>
    <t>MISTURADOR DE ARGAMASSA, EIXO HORIZONTAL, CAPACIDADE DE MISTURA 300 KG, MOTOR ELÉTRICO POTÊNCIA 5 CV - CHP DIURNO. AF_05/2023</t>
  </si>
  <si>
    <t>MISTURADOR DE ARGAMASSA, EIXO HORIZONTAL, CAPACIDADE DE MISTURA 300 KG, MOTOR ELÉTRICO POTÊNCIA 5 CV - CHI DIURNO. AF_05/2023</t>
  </si>
  <si>
    <t>MISTURADOR DE ARGAMASSA, EIXO HORIZONTAL, CAPACIDADE DE MISTURA 600 KG, MOTOR ELÉTRICO POTÊNCIA 7,5 CV - CHP DIURNO. AF_05/2023</t>
  </si>
  <si>
    <t>MISTURADOR DE ARGAMASSA, EIXO HORIZONTAL, CAPACIDADE DE MISTURA 600 KG, MOTOR ELÉTRICO POTÊNCIA 7,5 CV - CHI DIURNO. AF_05/2023</t>
  </si>
  <si>
    <t>MISTURADOR DE ARGAMASSA, EIXO HORIZONTAL, CAPACIDADE DE MISTURA 160 KG, MOTOR ELÉTRICO POTÊNCIA 3 CV - CHP DIURNO. AF_05/2023</t>
  </si>
  <si>
    <t>MISTURADOR DE ARGAMASSA, EIXO HORIZONTAL, CAPACIDADE DE MISTURA 160 KG, MOTOR ELÉTRICO POTÊNCIA 3 CV - CHI DIURNO. AF_05/2023</t>
  </si>
  <si>
    <t>PROJETOR DE ARGAMASSA, CAPACIDADE DE PROJEÇÃO 1,5 M3/H, ALCANCE DE 30 ATÉ 60 M, MOTOR ELÉTRICO POTÊNCIA 7,5 HP - CHP DIURNO. AF_06/2014</t>
  </si>
  <si>
    <t>PROJETOR DE ARGAMASSA, CAPACIDADE DE PROJEÇÃO 1,5 M3/H, ALCANCE DE 30 ATÉ 60 M, MOTOR ELÉTRICO POTÊNCIA 7,5 HP - CHI DIURNO. AF_06/2014</t>
  </si>
  <si>
    <t>PROJETOR DE ARGAMASSA, CAPACIDADE DE PROJEÇÃO 2 M3/H, ALCANCE ATÉ 50 M, MOTOR ELÉTRICO POTÊNCIA 7,5 HP - CHP DIURNO. AF_06/2014</t>
  </si>
  <si>
    <t>PROJETOR DE ARGAMASSA, CAPACIDADE DE PROJEÇÃO 2 M3/H, ALCANCE ATÉ 50 M, MOTOR ELÉTRICO POTÊNCIA 7,5 HP - CHI DIURNO. AF_06/2014</t>
  </si>
  <si>
    <t>PENEIRA ROTATIVA COM MOTOR ELÉTRICO TRIFÁSICO DE 2 CV, CILINDRO DE 1 M X 0,60 M, COM FUROS DE 3,17 MM - CHP DIURNO. AF_05/2023</t>
  </si>
  <si>
    <t>PENEIRA ROTATIVA COM MOTOR ELÉTRICO TRIFÁSICO DE 2 CV, CILINDRO DE 1 M X 0,60 M, COM FUROS DE 3,17 MM - CHI DIURNO. AF_05/2023</t>
  </si>
  <si>
    <t>DOSADOR DE AREIA, CAPACIDADE DE 26 LITROS - CHP DIURNO. AF_05/2023</t>
  </si>
  <si>
    <t>DOSADOR DE AREIA, CAPACIDADE DE 26 LITROS - CHI DIURNO. AF_05/2023</t>
  </si>
  <si>
    <t>MANIPULADOR TELESCÓPICO, POTÊNCIA DE 85 HP, CAPACIDADE DE CARGA DE 3.500 KG, ALTURA MÁXIMA DE ELEVAÇÃO DE 12,3 M - CHP DIURNO. AF_05/2023</t>
  </si>
  <si>
    <t>MANIPULADOR TELESCÓPICO, POTÊNCIA DE 85 HP, CAPACIDADE DE CARGA DE 3.500 KG, ALTURA MÁXIMA DE ELEVAÇÃO DE 12,3 M - CHI DIURNO. AF_05/2023</t>
  </si>
  <si>
    <t>LAVADORA DE ALTA PRESSAO (LAVA-JATO) PARA AGUA FRIA, PRESSAO DE OPERACAO ENTRE 1400 E 1900 LIB/POL2, VAZAO MAXIMA ENTRE 400 E 700 L/H - CHP DIURNO. AF_05/2023</t>
  </si>
  <si>
    <t>TRANSPORTE HORIZONTAL MANUAL, DE TUBO DE AÇO CARBONO LEVE OU MÉDIO, PRETO OU GALVANIZADO, COM DIÂMETRO MAIOR QUE 32 MM E MENOR OU IGUAL A 65 MM (UNIDADE: MXKM). AF_07/2019</t>
  </si>
  <si>
    <t>MXKM</t>
  </si>
  <si>
    <t>MONTAGEM E DESMONTAGEM DE ANDAIME MODULAR FACHADEIRO, COM PISO METÁLICO, PARA EDIFÍCIOS COM MULTIPLOS PAVIMENTOS (EXCLUSIVE ANDAIME E LIMPEZA). AF_03/2024</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</si>
  <si>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</si>
  <si>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</si>
  <si>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CAMINHÃO TOCO, PBT 16.000 KG, CARGA ÚTIL MÁX. 10.685 KG, DIST. ENTRE EIXOS 4,8 M, POTÊNCIA 189 CV, INCLUSIVE CARROCERIA FIXA ABERTA DE MADEIRA P/ TRANSPORTE GERAL DE CARGA SECA, DIMEN. APROX. 2,5 X 7,00 X 0,50 M - CHP DIURNO. AF_06/2014</t>
  </si>
  <si>
    <t>CAMINHÃO TOCO, PBT 16.000 KG, CARGA ÚTIL MÁX. 10.685 KG, DIST. ENTRE EIXOS 4,8 M, POTÊNCIA 189 CV, INCLUSIVE CARROCERIA FIXA ABERTA DE MADEIRA P/ TRANSPORTE GERAL DE CARGA SECA, DIMEN. APROX. 2,5 X 7,00 X 0,50 M - CHI DIURNO. AF_06/2014</t>
  </si>
  <si>
    <t>CAMINHÃO DE TRANSPORTE DE MATERIAL ASFÁLTICO 30.000 L, COM CAVALO MECÂNICO DE CAPACIDADE MÁXIMA DE TRAÇÃO COMBINADO DE 66.000 KG, POTÊNCIA 360 CV, INCLUSIVE TANQUE DE ASFALTO COM SERPENTINA - CHP DIURNO. AF_08/2015</t>
  </si>
  <si>
    <t>CAMINHÃO DE TRANSPORTE DE MATERIAL ASFÁLTICO 30.000 L, COM CAVALO MECÂNICO DE CAPACIDADE MÁXIMA DE TRAÇÃO COMBINADO DE 66.000 KG, POTÊNCIA 360 CV, INCLUSIVE TANQUE DE ASFALTO COM SERPENTINA - CHI DIURNO. AF_08/2015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</si>
  <si>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</si>
  <si>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20.000 L, COM CAVALO MECÂNICO DE CAPACIDADE MÁXIMA DE TRAÇÃO COMBINADO DE 45.000 KG, POTÊNCIA 330 CV, INCLUSIVE TANQUE DE ASFALTO COM MAÇARICO - CHI DIURNO. AF_12/2015</t>
  </si>
  <si>
    <t>CERCA COM MOURÕES DE MADEIRA ROLIÇA, DIÂMETRO 11 CM, ESPAÇAMENTO DE 2,5 M, ALTURA LIVRE DE 1,7 M, CRAVADOS 0,5 M, COM 5 FIOS DE ARAME FARPADO Nº 14 CLASSE 250 - FORNECIMENTO E INSTALAÇÃO. AF_05/2020</t>
  </si>
  <si>
    <t>JARDINEIRO COM ENCARGOS COMPLEMENTARES</t>
  </si>
  <si>
    <t>GUARDA-CORPO DE AÇO GALVANIZADO DE 1,10M, MONTANTES TUBULARES DE 1.1/4" ESPAÇADOS DE 1,20M, TRAVESSA SUPERIOR DE 1.1/2", GRADIL FORMADO POR TUBOS HORIZONTAIS DE 1" E VERTICAIS DE 3/4", FIXADO COM CHUMBADOR MECÂNICO. AF_04/2019_PS</t>
  </si>
  <si>
    <t>EXECUÇÃO DE PASSEIO (CALÇADA) OU PISO DE CONCRETO COM CONCRETO MOLDADO IN LOCO, USINADO C25, ACABAMENTO CONVENCIONAL, NÃO ARMADO. AF_03/2023</t>
  </si>
  <si>
    <t>PISO PODOTÁTIL DE ALERTA OU DIRECIONAL, DE CONCRETO, ASSENTADO SOBRE ARGAMASSA. AF_03/2024</t>
  </si>
  <si>
    <t>MONTAGEM E DESMONTAGEM DE ANDAIME TUBULAR TIPO "TORRE" (EXCLUSIVE ANDAIME E LIMPEZA). AF_03/2024</t>
  </si>
  <si>
    <t>GUINDASTE HIDRÁULICO AUTOPROPELIDO, COM LANÇA TELESCÓPICA 28,80 M, CAPACIDADE MÁXIMA 30 T, POTÊNCIA 97 KW, TRAÇÃO 4 X 4 - CHP DIURNO. AF_11/2014</t>
  </si>
  <si>
    <t>GUINDASTE HIDRÁULICO AUTOPROPELIDO, COM LANÇA TELESCÓPICA 28,80 M, CAPACIDADE MÁXIMA 30 T, POTÊNCIA 97 KW, TRAÇÃO 4 X 4 - CHI DIURNO. AF_11/2014</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</si>
  <si>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</si>
  <si>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</si>
  <si>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</si>
  <si>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</si>
  <si>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</si>
  <si>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</si>
  <si>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</si>
  <si>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</si>
  <si>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</si>
  <si>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</si>
  <si>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</si>
  <si>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</si>
  <si>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</si>
  <si>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</si>
  <si>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</si>
  <si>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</si>
  <si>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</si>
  <si>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</si>
  <si>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</si>
  <si>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</si>
  <si>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</si>
  <si>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</si>
  <si>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</si>
  <si>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</si>
  <si>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</si>
  <si>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</si>
  <si>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</si>
  <si>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</si>
  <si>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</si>
  <si>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</si>
  <si>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</si>
  <si>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</si>
  <si>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</si>
  <si>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</si>
  <si>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</si>
  <si>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</si>
  <si>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</si>
  <si>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</si>
  <si>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</si>
  <si>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</si>
  <si>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</si>
  <si>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</si>
  <si>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</si>
  <si>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</si>
  <si>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</si>
  <si>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</si>
  <si>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</si>
  <si>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</si>
  <si>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</si>
  <si>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</si>
  <si>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</si>
  <si>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</si>
  <si>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</si>
  <si>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</si>
  <si>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</si>
  <si>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</si>
  <si>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</si>
  <si>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</si>
  <si>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</si>
  <si>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</si>
  <si>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</si>
  <si>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</si>
  <si>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</si>
  <si>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</si>
  <si>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</si>
  <si>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</si>
  <si>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</si>
  <si>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</si>
  <si>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</si>
  <si>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</si>
  <si>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</si>
  <si>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</si>
  <si>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</si>
  <si>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</si>
  <si>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</si>
  <si>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</si>
  <si>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</si>
  <si>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</si>
  <si>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</si>
  <si>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</si>
  <si>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</si>
  <si>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</si>
  <si>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</si>
  <si>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</si>
  <si>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</si>
  <si>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</si>
  <si>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</si>
  <si>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</si>
  <si>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</si>
  <si>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</si>
  <si>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</si>
  <si>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</si>
  <si>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</si>
  <si>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</si>
  <si>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</si>
  <si>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</si>
  <si>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</si>
  <si>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</si>
  <si>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</si>
  <si>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</si>
  <si>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</si>
  <si>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CURSO DE CAPACITAÇÃO PARA VIGIA DIURNO (ENCARGOS COMPLEMENTARES) - HORISTA</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</si>
  <si>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</si>
  <si>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</si>
  <si>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</si>
  <si>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</si>
  <si>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</si>
  <si>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</si>
  <si>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TECNICO DE EDIFICACOES (ENCARGOS COMPLEMENTARES) - HORISTA</t>
  </si>
  <si>
    <t>CURSO DE CAPACITAÇÃO PARA TECNICO DE EDIFICACOES (ENCARGOS COMPLEMENTARES) - MENSALISTA</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</si>
  <si>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</si>
  <si>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</si>
  <si>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</si>
  <si>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</si>
  <si>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</si>
  <si>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</si>
  <si>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</si>
  <si>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</si>
  <si>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</si>
  <si>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</si>
  <si>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</si>
  <si>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</si>
  <si>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</si>
  <si>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</si>
  <si>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</si>
  <si>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</si>
  <si>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</si>
  <si>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</si>
  <si>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</si>
  <si>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</si>
  <si>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</si>
  <si>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</si>
  <si>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</si>
  <si>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</si>
  <si>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</si>
  <si>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</si>
  <si>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</si>
  <si>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GESSEIRO (ENCARGOS COMPLEMENTARES) - MENSALISTA</t>
  </si>
  <si>
    <t>CURSO DE CAPACITAÇÃO PARA IMPERMEABILIZADOR (ENCARGOS COMPLEMENTARES) - MENSALISTA</t>
  </si>
  <si>
    <t>CURSO DE CAPACITAÇÃO PARA INSTALADOR DE TUBULAÇÕES (ENCARGOS COMPLEMENTARES) - MENSALISTA</t>
  </si>
  <si>
    <t>CURSO DE CAPACITAÇÃO PARA JARDINEIRO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</si>
  <si>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</si>
  <si>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</si>
  <si>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</si>
  <si>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</si>
  <si>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</si>
  <si>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MONTADOR DE ELETROELETRONICOS(ENCARGOS COMPLEMENTARES) - MENSALISTA</t>
  </si>
  <si>
    <t>CURSO DE CAPACITAÇÃO PARA MONTADOR DE ESTRUTURAS METALICAS (ENCARGOS COMPLEMENTARES) - MENSALISTA</t>
  </si>
  <si>
    <t>CURSO DE CAPACITAÇÃO PARA MONTADOR DE MAQUINAS (ENCARGOS COMPLEMENTARES) - MENSALISTA</t>
  </si>
  <si>
    <t>CURSO DE CAPACITAÇÃO PARA MOTORISTA DE CAMINHAO-BASCULANTE (ENCARGOS COMPLEMENTARES) - MENSALISTA</t>
  </si>
  <si>
    <t>CURSO DE CAPACITAÇÃO PARA MOTORISTA DE CAMINHAO-CARRETA (ENCARGOS COMPLEMENTARES) - MENSALISTA</t>
  </si>
  <si>
    <t>CURSO DE CAPACITAÇÃO PARA MOTORISTA DE CARRO DE PASSEIO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</si>
  <si>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</si>
  <si>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</si>
  <si>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</si>
  <si>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</si>
  <si>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</si>
  <si>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</si>
  <si>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</si>
  <si>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</si>
  <si>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</si>
  <si>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</si>
  <si>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</si>
  <si>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</si>
  <si>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</si>
  <si>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</si>
  <si>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</si>
  <si>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</si>
  <si>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</si>
  <si>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</si>
  <si>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</si>
  <si>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</si>
  <si>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</si>
  <si>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</si>
  <si>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</si>
  <si>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</si>
  <si>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</si>
  <si>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</si>
  <si>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</si>
  <si>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</si>
  <si>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</si>
  <si>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</si>
  <si>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</si>
  <si>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</si>
  <si>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</si>
  <si>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</si>
  <si>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95,00</t>
  </si>
  <si>
    <t>20,82</t>
  </si>
  <si>
    <t>8,90</t>
  </si>
  <si>
    <t>13,70</t>
  </si>
  <si>
    <t>2,10</t>
  </si>
  <si>
    <t>14,35</t>
  </si>
  <si>
    <t>10,25</t>
  </si>
  <si>
    <t>8,61</t>
  </si>
  <si>
    <t>4,17</t>
  </si>
  <si>
    <t>5,41</t>
  </si>
  <si>
    <t>3,94</t>
  </si>
  <si>
    <t>8,17</t>
  </si>
  <si>
    <t>4,76</t>
  </si>
  <si>
    <t>3,80</t>
  </si>
  <si>
    <t>4,31</t>
  </si>
  <si>
    <t>7,84</t>
  </si>
  <si>
    <t>3,55</t>
  </si>
  <si>
    <t>5,11</t>
  </si>
  <si>
    <t>16,59</t>
  </si>
  <si>
    <t>17,04</t>
  </si>
  <si>
    <t>40,04</t>
  </si>
  <si>
    <t>54,73</t>
  </si>
  <si>
    <t>51,23</t>
  </si>
  <si>
    <t>11,76</t>
  </si>
  <si>
    <t>7,36</t>
  </si>
  <si>
    <t>49,41</t>
  </si>
  <si>
    <t>56,63</t>
  </si>
  <si>
    <t>33,13</t>
  </si>
  <si>
    <t>23,37</t>
  </si>
  <si>
    <t>18,48</t>
  </si>
  <si>
    <t>64,16</t>
  </si>
  <si>
    <t>29,04</t>
  </si>
  <si>
    <t>147,31</t>
  </si>
  <si>
    <t>7,11</t>
  </si>
  <si>
    <t>17,38</t>
  </si>
  <si>
    <t>16,97</t>
  </si>
  <si>
    <t>4,05</t>
  </si>
  <si>
    <t>45,06</t>
  </si>
  <si>
    <t>7,31</t>
  </si>
  <si>
    <t>7,05</t>
  </si>
  <si>
    <t>1,67</t>
  </si>
  <si>
    <t>3,26</t>
  </si>
  <si>
    <t>18,69</t>
  </si>
  <si>
    <t>34,10</t>
  </si>
  <si>
    <t>27,58</t>
  </si>
  <si>
    <t>95,90</t>
  </si>
  <si>
    <t>72,09</t>
  </si>
  <si>
    <t>52,69</t>
  </si>
  <si>
    <t>148,00</t>
  </si>
  <si>
    <t>16,75</t>
  </si>
  <si>
    <t>6,83</t>
  </si>
  <si>
    <t>12,01</t>
  </si>
  <si>
    <t>72,26</t>
  </si>
  <si>
    <t>16,67</t>
  </si>
  <si>
    <t>16,93</t>
  </si>
  <si>
    <t>22,53</t>
  </si>
  <si>
    <t>87,13</t>
  </si>
  <si>
    <t>11,58</t>
  </si>
  <si>
    <t>154,89</t>
  </si>
  <si>
    <t>27,29</t>
  </si>
  <si>
    <t>37,15</t>
  </si>
  <si>
    <t>8,75</t>
  </si>
  <si>
    <t>22,90</t>
  </si>
  <si>
    <t>59,14</t>
  </si>
  <si>
    <t>7,87</t>
  </si>
  <si>
    <t>18,40</t>
  </si>
  <si>
    <t>553,09</t>
  </si>
  <si>
    <t>2,86</t>
  </si>
  <si>
    <t>346,27</t>
  </si>
  <si>
    <t>33,32</t>
  </si>
  <si>
    <t>280,00</t>
  </si>
  <si>
    <t>373,93</t>
  </si>
  <si>
    <t>173,41</t>
  </si>
  <si>
    <t>216,77</t>
  </si>
  <si>
    <t>6,07</t>
  </si>
  <si>
    <t>10,18</t>
  </si>
  <si>
    <t>31,17</t>
  </si>
  <si>
    <t>33,98</t>
  </si>
  <si>
    <t>26,73</t>
  </si>
  <si>
    <t>32,31</t>
  </si>
  <si>
    <t>49,85</t>
  </si>
  <si>
    <t>5.453,96</t>
  </si>
  <si>
    <t>5.654,06</t>
  </si>
  <si>
    <t>4.679,70</t>
  </si>
  <si>
    <t>60,81</t>
  </si>
  <si>
    <t>10.641,06</t>
  </si>
  <si>
    <t>8.720,90</t>
  </si>
  <si>
    <t>5.945,95</t>
  </si>
  <si>
    <t>2,82</t>
  </si>
  <si>
    <t>1,59</t>
  </si>
  <si>
    <t>2,34</t>
  </si>
  <si>
    <t>2,54</t>
  </si>
  <si>
    <t>3,31</t>
  </si>
  <si>
    <t>11,44</t>
  </si>
  <si>
    <t>3,12</t>
  </si>
  <si>
    <t>9,82</t>
  </si>
  <si>
    <t>14,90</t>
  </si>
  <si>
    <t>37,65</t>
  </si>
  <si>
    <t>84,04</t>
  </si>
  <si>
    <t>61,68</t>
  </si>
  <si>
    <t>85,49</t>
  </si>
  <si>
    <t>9,44</t>
  </si>
  <si>
    <t>19,01</t>
  </si>
  <si>
    <t>29,81</t>
  </si>
  <si>
    <t>2,20</t>
  </si>
  <si>
    <t>7,47</t>
  </si>
  <si>
    <t>6,25</t>
  </si>
  <si>
    <t>2,09</t>
  </si>
  <si>
    <t>4,03</t>
  </si>
  <si>
    <t>2,43</t>
  </si>
  <si>
    <t>2,77</t>
  </si>
  <si>
    <t>3,25</t>
  </si>
  <si>
    <t>5,04</t>
  </si>
  <si>
    <t>5,52</t>
  </si>
  <si>
    <t>20,74</t>
  </si>
  <si>
    <t>24,75</t>
  </si>
  <si>
    <t>29,52</t>
  </si>
  <si>
    <t>35,02</t>
  </si>
  <si>
    <t>47,74</t>
  </si>
  <si>
    <t>58,83</t>
  </si>
  <si>
    <t>68,24</t>
  </si>
  <si>
    <t>85,74</t>
  </si>
  <si>
    <t>2,47</t>
  </si>
  <si>
    <t>52,52</t>
  </si>
  <si>
    <t>107,88</t>
  </si>
  <si>
    <t>44,00</t>
  </si>
  <si>
    <t>70,97</t>
  </si>
  <si>
    <t>170,34</t>
  </si>
  <si>
    <t>2,55</t>
  </si>
  <si>
    <t>106,46</t>
  </si>
  <si>
    <t>78,00</t>
  </si>
  <si>
    <t>79,01</t>
  </si>
  <si>
    <t>39,00</t>
  </si>
  <si>
    <t>895,19</t>
  </si>
  <si>
    <t>41,80</t>
  </si>
  <si>
    <t>88,95</t>
  </si>
  <si>
    <t>1,75</t>
  </si>
  <si>
    <t>3,60</t>
  </si>
  <si>
    <t>3,46</t>
  </si>
  <si>
    <t>4,00</t>
  </si>
  <si>
    <t>5,15</t>
  </si>
  <si>
    <t>5,73</t>
  </si>
  <si>
    <t>7,40</t>
  </si>
  <si>
    <t>1,82</t>
  </si>
  <si>
    <t>1,86</t>
  </si>
  <si>
    <t>8,40</t>
  </si>
  <si>
    <t>1,71</t>
  </si>
  <si>
    <t>2,00</t>
  </si>
  <si>
    <t>3,24</t>
  </si>
  <si>
    <t>3,73</t>
  </si>
  <si>
    <t>4,66</t>
  </si>
  <si>
    <t>6,22</t>
  </si>
  <si>
    <t>0,53</t>
  </si>
  <si>
    <t>0,75</t>
  </si>
  <si>
    <t>0,80</t>
  </si>
  <si>
    <t>1,08</t>
  </si>
  <si>
    <t>1,31</t>
  </si>
  <si>
    <t>1,44</t>
  </si>
  <si>
    <t>2,13</t>
  </si>
  <si>
    <t>2,97</t>
  </si>
  <si>
    <t>5,71</t>
  </si>
  <si>
    <t>19,87</t>
  </si>
  <si>
    <t>0,21</t>
  </si>
  <si>
    <t>1,04</t>
  </si>
  <si>
    <t>0,16</t>
  </si>
  <si>
    <t>0,06</t>
  </si>
  <si>
    <t>34,97</t>
  </si>
  <si>
    <t>1,43</t>
  </si>
  <si>
    <t>21,12</t>
  </si>
  <si>
    <t>21,45</t>
  </si>
  <si>
    <t>10,85</t>
  </si>
  <si>
    <t>14,42</t>
  </si>
  <si>
    <t>15,91</t>
  </si>
  <si>
    <t>21,34</t>
  </si>
  <si>
    <t>12,13</t>
  </si>
  <si>
    <t>28,35</t>
  </si>
  <si>
    <t>18,28</t>
  </si>
  <si>
    <t>11,94</t>
  </si>
  <si>
    <t>7,17</t>
  </si>
  <si>
    <t>32,16</t>
  </si>
  <si>
    <t>1,63</t>
  </si>
  <si>
    <t>18,52</t>
  </si>
  <si>
    <t>16,82</t>
  </si>
  <si>
    <t>12,65</t>
  </si>
  <si>
    <t>14,99</t>
  </si>
  <si>
    <t>8,73</t>
  </si>
  <si>
    <t>275,90</t>
  </si>
  <si>
    <t>779,35</t>
  </si>
  <si>
    <t>345,84</t>
  </si>
  <si>
    <t>270,38</t>
  </si>
  <si>
    <t>305,91</t>
  </si>
  <si>
    <t>342,17</t>
  </si>
  <si>
    <t>415,40</t>
  </si>
  <si>
    <t>508,97</t>
  </si>
  <si>
    <t>9,34</t>
  </si>
  <si>
    <t>35,75</t>
  </si>
  <si>
    <t>48,22</t>
  </si>
  <si>
    <t>95,48</t>
  </si>
  <si>
    <t>17,83</t>
  </si>
  <si>
    <t>11,45</t>
  </si>
  <si>
    <t>35,94</t>
  </si>
  <si>
    <t>23,87</t>
  </si>
  <si>
    <t>29,86</t>
  </si>
  <si>
    <t>26,79</t>
  </si>
  <si>
    <t>16,15</t>
  </si>
  <si>
    <t>4,43</t>
  </si>
  <si>
    <t>11,84</t>
  </si>
  <si>
    <t>65,61</t>
  </si>
  <si>
    <t>31,14</t>
  </si>
  <si>
    <t>37,80</t>
  </si>
  <si>
    <t>37,54</t>
  </si>
  <si>
    <t>35,27</t>
  </si>
  <si>
    <t>22,22</t>
  </si>
  <si>
    <t>35,15</t>
  </si>
  <si>
    <t>59,42</t>
  </si>
  <si>
    <t>71,89</t>
  </si>
  <si>
    <t>11,21</t>
  </si>
  <si>
    <t>44,09</t>
  </si>
  <si>
    <t>17,97</t>
  </si>
  <si>
    <t>20,00</t>
  </si>
  <si>
    <t>37,87</t>
  </si>
  <si>
    <t>14,55</t>
  </si>
  <si>
    <t>27,17</t>
  </si>
  <si>
    <t>2,19</t>
  </si>
  <si>
    <t>127,88</t>
  </si>
  <si>
    <t>3,71</t>
  </si>
  <si>
    <t>4,60</t>
  </si>
  <si>
    <t>1,85</t>
  </si>
  <si>
    <t>2,74</t>
  </si>
  <si>
    <t>3,29</t>
  </si>
  <si>
    <t>34,85</t>
  </si>
  <si>
    <t>26,06</t>
  </si>
  <si>
    <t>20,12</t>
  </si>
  <si>
    <t>16,66</t>
  </si>
  <si>
    <t>30,91</t>
  </si>
  <si>
    <t>23,43</t>
  </si>
  <si>
    <t>27,99</t>
  </si>
  <si>
    <t>14,14</t>
  </si>
  <si>
    <t>16,06</t>
  </si>
  <si>
    <t>12,12</t>
  </si>
  <si>
    <t>5,20</t>
  </si>
  <si>
    <t>5,30</t>
  </si>
  <si>
    <t>4,24</t>
  </si>
  <si>
    <t>2,94</t>
  </si>
  <si>
    <t>4,89</t>
  </si>
  <si>
    <t>4,90</t>
  </si>
  <si>
    <t>5,19</t>
  </si>
  <si>
    <t>4,27</t>
  </si>
  <si>
    <t>5,05</t>
  </si>
  <si>
    <t>5,63</t>
  </si>
  <si>
    <t>4,28</t>
  </si>
  <si>
    <t>4,50</t>
  </si>
  <si>
    <t>6,56</t>
  </si>
  <si>
    <t>6,84</t>
  </si>
  <si>
    <t>7,42</t>
  </si>
  <si>
    <t>7,92</t>
  </si>
  <si>
    <t>5,91</t>
  </si>
  <si>
    <t>3,37</t>
  </si>
  <si>
    <t>3,03</t>
  </si>
  <si>
    <t>1,81</t>
  </si>
  <si>
    <t>1,78</t>
  </si>
  <si>
    <t>2,72</t>
  </si>
  <si>
    <t>2,38</t>
  </si>
  <si>
    <t>2,26</t>
  </si>
  <si>
    <t>3,85</t>
  </si>
  <si>
    <t>5,95</t>
  </si>
  <si>
    <t>4,68</t>
  </si>
  <si>
    <t>2,31</t>
  </si>
  <si>
    <t>2,42</t>
  </si>
  <si>
    <t>3,83</t>
  </si>
  <si>
    <t>3,87</t>
  </si>
  <si>
    <t>2,88</t>
  </si>
  <si>
    <t>3,19</t>
  </si>
  <si>
    <t>5,03</t>
  </si>
  <si>
    <t>2,85</t>
  </si>
  <si>
    <t>4,74</t>
  </si>
  <si>
    <t>4,77</t>
  </si>
  <si>
    <t>6,06</t>
  </si>
  <si>
    <t>3,08</t>
  </si>
  <si>
    <t>11,11</t>
  </si>
  <si>
    <t>19,64</t>
  </si>
  <si>
    <t>22,21</t>
  </si>
  <si>
    <t>19,40</t>
  </si>
  <si>
    <t>35,97</t>
  </si>
  <si>
    <t>39,73</t>
  </si>
  <si>
    <t>18,85</t>
  </si>
  <si>
    <t>955,00</t>
  </si>
  <si>
    <t>4.196,50</t>
  </si>
  <si>
    <t>8.443,07</t>
  </si>
  <si>
    <t>929,45</t>
  </si>
  <si>
    <t>1.566,74</t>
  </si>
  <si>
    <t>1.588,10</t>
  </si>
  <si>
    <t>1.679,55</t>
  </si>
  <si>
    <t>2.787,16</t>
  </si>
  <si>
    <t>2.343,49</t>
  </si>
  <si>
    <t>8.785,84</t>
  </si>
  <si>
    <t>4.073,93</t>
  </si>
  <si>
    <t>8.265,17</t>
  </si>
  <si>
    <t>1.450,47</t>
  </si>
  <si>
    <t>3.160,05</t>
  </si>
  <si>
    <t>3.944,21</t>
  </si>
  <si>
    <t>4.863,68</t>
  </si>
  <si>
    <t>13.799,66</t>
  </si>
  <si>
    <t>237.412,57</t>
  </si>
  <si>
    <t>1,89</t>
  </si>
  <si>
    <t>2,64</t>
  </si>
  <si>
    <t>3.262,27</t>
  </si>
  <si>
    <t>11,17</t>
  </si>
  <si>
    <t>23,11</t>
  </si>
  <si>
    <t>18,15</t>
  </si>
  <si>
    <t>6,40</t>
  </si>
  <si>
    <t>31,01</t>
  </si>
  <si>
    <t>49,89</t>
  </si>
  <si>
    <t>73,55</t>
  </si>
  <si>
    <t>71,50</t>
  </si>
  <si>
    <t>7,71</t>
  </si>
  <si>
    <t>71,86</t>
  </si>
  <si>
    <t>135,90</t>
  </si>
  <si>
    <t>371,95</t>
  </si>
  <si>
    <t>421,59</t>
  </si>
  <si>
    <t>393,00</t>
  </si>
  <si>
    <t>17,76</t>
  </si>
  <si>
    <t>6,03</t>
  </si>
  <si>
    <t>7,80</t>
  </si>
  <si>
    <t>17,35</t>
  </si>
  <si>
    <t>21,42</t>
  </si>
  <si>
    <t>30,94</t>
  </si>
  <si>
    <t>133,06</t>
  </si>
  <si>
    <t>79,55</t>
  </si>
  <si>
    <t>55,80</t>
  </si>
  <si>
    <t>11,37</t>
  </si>
  <si>
    <t>24,01</t>
  </si>
  <si>
    <t>46,11</t>
  </si>
  <si>
    <t>85,61</t>
  </si>
  <si>
    <t>118,23</t>
  </si>
  <si>
    <t>213,90</t>
  </si>
  <si>
    <t>307,01</t>
  </si>
  <si>
    <t>67,06</t>
  </si>
  <si>
    <t>32,96</t>
  </si>
  <si>
    <t>20,08</t>
  </si>
  <si>
    <t>54,64</t>
  </si>
  <si>
    <t>92,31</t>
  </si>
  <si>
    <t>223,44</t>
  </si>
  <si>
    <t>324,96</t>
  </si>
  <si>
    <t>669,91</t>
  </si>
  <si>
    <t>36,49</t>
  </si>
  <si>
    <t>56,00</t>
  </si>
  <si>
    <t>70,83</t>
  </si>
  <si>
    <t>200,01</t>
  </si>
  <si>
    <t>17,63</t>
  </si>
  <si>
    <t>42,22</t>
  </si>
  <si>
    <t>71,02</t>
  </si>
  <si>
    <t>88,60</t>
  </si>
  <si>
    <t>147,54</t>
  </si>
  <si>
    <t>256,04</t>
  </si>
  <si>
    <t>345,62</t>
  </si>
  <si>
    <t>698,39</t>
  </si>
  <si>
    <t>18,42</t>
  </si>
  <si>
    <t>25,52</t>
  </si>
  <si>
    <t>77,17</t>
  </si>
  <si>
    <t>100,60</t>
  </si>
  <si>
    <t>142,72</t>
  </si>
  <si>
    <t>415,42</t>
  </si>
  <si>
    <t>793,11</t>
  </si>
  <si>
    <t>1.983,88</t>
  </si>
  <si>
    <t>17,24</t>
  </si>
  <si>
    <t>24,54</t>
  </si>
  <si>
    <t>39,60</t>
  </si>
  <si>
    <t>139,24</t>
  </si>
  <si>
    <t>334,56</t>
  </si>
  <si>
    <t>670,74</t>
  </si>
  <si>
    <t>83,06</t>
  </si>
  <si>
    <t>110,94</t>
  </si>
  <si>
    <t>24,00</t>
  </si>
  <si>
    <t>280,05</t>
  </si>
  <si>
    <t>27,98</t>
  </si>
  <si>
    <t>68,23</t>
  </si>
  <si>
    <t>318,96</t>
  </si>
  <si>
    <t>41,53</t>
  </si>
  <si>
    <t>16,69</t>
  </si>
  <si>
    <t>148,32</t>
  </si>
  <si>
    <t>67,16</t>
  </si>
  <si>
    <t>29,00</t>
  </si>
  <si>
    <t>233,93</t>
  </si>
  <si>
    <t>20,53</t>
  </si>
  <si>
    <t>28,04</t>
  </si>
  <si>
    <t>33,72</t>
  </si>
  <si>
    <t>46,90</t>
  </si>
  <si>
    <t>70,07</t>
  </si>
  <si>
    <t>110,13</t>
  </si>
  <si>
    <t>148,90</t>
  </si>
  <si>
    <t>369,85</t>
  </si>
  <si>
    <t>220,14</t>
  </si>
  <si>
    <t>59,03</t>
  </si>
  <si>
    <t>9,23</t>
  </si>
  <si>
    <t>13,80</t>
  </si>
  <si>
    <t>23,22</t>
  </si>
  <si>
    <t>20,13</t>
  </si>
  <si>
    <t>32,70</t>
  </si>
  <si>
    <t>40,06</t>
  </si>
  <si>
    <t>58,25</t>
  </si>
  <si>
    <t>164,62</t>
  </si>
  <si>
    <t>288,45</t>
  </si>
  <si>
    <t>10,82</t>
  </si>
  <si>
    <t>12,94</t>
  </si>
  <si>
    <t>65,25</t>
  </si>
  <si>
    <t>132,20</t>
  </si>
  <si>
    <t>201,07</t>
  </si>
  <si>
    <t>7,74</t>
  </si>
  <si>
    <t>27,25</t>
  </si>
  <si>
    <t>36,30</t>
  </si>
  <si>
    <t>142,98</t>
  </si>
  <si>
    <t>396,77</t>
  </si>
  <si>
    <t>1.014,11</t>
  </si>
  <si>
    <t>13,01</t>
  </si>
  <si>
    <t>19,73</t>
  </si>
  <si>
    <t>47,37</t>
  </si>
  <si>
    <t>120,31</t>
  </si>
  <si>
    <t>67,95</t>
  </si>
  <si>
    <t>47,39</t>
  </si>
  <si>
    <t>271,92</t>
  </si>
  <si>
    <t>101,37</t>
  </si>
  <si>
    <t>55,70</t>
  </si>
  <si>
    <t>17,39</t>
  </si>
  <si>
    <t>45,29</t>
  </si>
  <si>
    <t>37,33</t>
  </si>
  <si>
    <t>24,16</t>
  </si>
  <si>
    <t>31,64</t>
  </si>
  <si>
    <t>48,53</t>
  </si>
  <si>
    <t>78,21</t>
  </si>
  <si>
    <t>154,64</t>
  </si>
  <si>
    <t>288,11</t>
  </si>
  <si>
    <t>730,05</t>
  </si>
  <si>
    <t>455,41</t>
  </si>
  <si>
    <t>101,47</t>
  </si>
  <si>
    <t>6,76</t>
  </si>
  <si>
    <t>9,20</t>
  </si>
  <si>
    <t>14,96</t>
  </si>
  <si>
    <t>20,92</t>
  </si>
  <si>
    <t>39,21</t>
  </si>
  <si>
    <t>71,53</t>
  </si>
  <si>
    <t>107,91</t>
  </si>
  <si>
    <t>170,17</t>
  </si>
  <si>
    <t>310,02</t>
  </si>
  <si>
    <t>511,33</t>
  </si>
  <si>
    <t>15,08</t>
  </si>
  <si>
    <t>22,44</t>
  </si>
  <si>
    <t>22,45</t>
  </si>
  <si>
    <t>25,02</t>
  </si>
  <si>
    <t>27,20</t>
  </si>
  <si>
    <t>43,54</t>
  </si>
  <si>
    <t>76,38</t>
  </si>
  <si>
    <t>116,37</t>
  </si>
  <si>
    <t>200,94</t>
  </si>
  <si>
    <t>14,79</t>
  </si>
  <si>
    <t>25,60</t>
  </si>
  <si>
    <t>6,30</t>
  </si>
  <si>
    <t>8,74</t>
  </si>
  <si>
    <t>12,90</t>
  </si>
  <si>
    <t>18,99</t>
  </si>
  <si>
    <t>39,24</t>
  </si>
  <si>
    <t>97,70</t>
  </si>
  <si>
    <t>157,29</t>
  </si>
  <si>
    <t>347,21</t>
  </si>
  <si>
    <t>576,91</t>
  </si>
  <si>
    <t>7,69</t>
  </si>
  <si>
    <t>10,02</t>
  </si>
  <si>
    <t>15,71</t>
  </si>
  <si>
    <t>26,03</t>
  </si>
  <si>
    <t>50,27</t>
  </si>
  <si>
    <t>83,19</t>
  </si>
  <si>
    <t>151,93</t>
  </si>
  <si>
    <t>134,18</t>
  </si>
  <si>
    <t>26,81</t>
  </si>
  <si>
    <t>60,06</t>
  </si>
  <si>
    <t>25,23</t>
  </si>
  <si>
    <t>8,64</t>
  </si>
  <si>
    <t>23,27</t>
  </si>
  <si>
    <t>65,17</t>
  </si>
  <si>
    <t>15,74</t>
  </si>
  <si>
    <t>13,50</t>
  </si>
  <si>
    <t>10,52</t>
  </si>
  <si>
    <t>14,98</t>
  </si>
  <si>
    <t>36,90</t>
  </si>
  <si>
    <t>46,75</t>
  </si>
  <si>
    <t>74,06</t>
  </si>
  <si>
    <t>140,62</t>
  </si>
  <si>
    <t>347,23</t>
  </si>
  <si>
    <t>1.162,55</t>
  </si>
  <si>
    <t>28,29</t>
  </si>
  <si>
    <t>54,93</t>
  </si>
  <si>
    <t>81,98</t>
  </si>
  <si>
    <t>151,99</t>
  </si>
  <si>
    <t>156,40</t>
  </si>
  <si>
    <t>218,62</t>
  </si>
  <si>
    <t>413,94</t>
  </si>
  <si>
    <t>495,99</t>
  </si>
  <si>
    <t>188,34</t>
  </si>
  <si>
    <t>24,11</t>
  </si>
  <si>
    <t>27,11</t>
  </si>
  <si>
    <t>77,32</t>
  </si>
  <si>
    <t>35,90</t>
  </si>
  <si>
    <t>37,13</t>
  </si>
  <si>
    <t>113,70</t>
  </si>
  <si>
    <t>62,13</t>
  </si>
  <si>
    <t>188,12</t>
  </si>
  <si>
    <t>291,45</t>
  </si>
  <si>
    <t>409,14</t>
  </si>
  <si>
    <t>5,86</t>
  </si>
  <si>
    <t>112,60</t>
  </si>
  <si>
    <t>33,76</t>
  </si>
  <si>
    <t>12,43</t>
  </si>
  <si>
    <t>10,69</t>
  </si>
  <si>
    <t>38,71</t>
  </si>
  <si>
    <t>21,85</t>
  </si>
  <si>
    <t>15,05</t>
  </si>
  <si>
    <t>46,54</t>
  </si>
  <si>
    <t>121,12</t>
  </si>
  <si>
    <t>107,25</t>
  </si>
  <si>
    <t>69,65</t>
  </si>
  <si>
    <t>50,70</t>
  </si>
  <si>
    <t>289,11</t>
  </si>
  <si>
    <t>185,57</t>
  </si>
  <si>
    <t>467,50</t>
  </si>
  <si>
    <t>62,15</t>
  </si>
  <si>
    <t>795,60</t>
  </si>
  <si>
    <t>163,63</t>
  </si>
  <si>
    <t>104,17</t>
  </si>
  <si>
    <t>53,32</t>
  </si>
  <si>
    <t>322,38</t>
  </si>
  <si>
    <t>595,19</t>
  </si>
  <si>
    <t>260,36</t>
  </si>
  <si>
    <t>471,17</t>
  </si>
  <si>
    <t>83,56</t>
  </si>
  <si>
    <t>103,67</t>
  </si>
  <si>
    <t>41,59</t>
  </si>
  <si>
    <t>47,85</t>
  </si>
  <si>
    <t>52,60</t>
  </si>
  <si>
    <t>17,11</t>
  </si>
  <si>
    <t>10,23</t>
  </si>
  <si>
    <t>35,91</t>
  </si>
  <si>
    <t>67,58</t>
  </si>
  <si>
    <t>97,20</t>
  </si>
  <si>
    <t>129,96</t>
  </si>
  <si>
    <t>51,16</t>
  </si>
  <si>
    <t>24,38</t>
  </si>
  <si>
    <t>157,32</t>
  </si>
  <si>
    <t>1,50</t>
  </si>
  <si>
    <t>5,53</t>
  </si>
  <si>
    <t>68,07</t>
  </si>
  <si>
    <t>14,13</t>
  </si>
  <si>
    <t>9,89</t>
  </si>
  <si>
    <t>5,17</t>
  </si>
  <si>
    <t>24,22</t>
  </si>
  <si>
    <t>33,15</t>
  </si>
  <si>
    <t>63,28</t>
  </si>
  <si>
    <t>87,35</t>
  </si>
  <si>
    <t>155,71</t>
  </si>
  <si>
    <t>253,93</t>
  </si>
  <si>
    <t>5,75</t>
  </si>
  <si>
    <t>15,01</t>
  </si>
  <si>
    <t>23,28</t>
  </si>
  <si>
    <t>88,38</t>
  </si>
  <si>
    <t>140,02</t>
  </si>
  <si>
    <t>171,98</t>
  </si>
  <si>
    <t>296,53</t>
  </si>
  <si>
    <t>193,87</t>
  </si>
  <si>
    <t>117,10</t>
  </si>
  <si>
    <t>45,89</t>
  </si>
  <si>
    <t>5,82</t>
  </si>
  <si>
    <t>0,87</t>
  </si>
  <si>
    <t>1,37</t>
  </si>
  <si>
    <t>2,17</t>
  </si>
  <si>
    <t>228,54</t>
  </si>
  <si>
    <t>115,57</t>
  </si>
  <si>
    <t>48,66</t>
  </si>
  <si>
    <t>32,90</t>
  </si>
  <si>
    <t>9,43</t>
  </si>
  <si>
    <t>3,95</t>
  </si>
  <si>
    <t>2,58</t>
  </si>
  <si>
    <t>1,79</t>
  </si>
  <si>
    <t>3,16</t>
  </si>
  <si>
    <t>5,13</t>
  </si>
  <si>
    <t>8,39</t>
  </si>
  <si>
    <t>123,67</t>
  </si>
  <si>
    <t>47,27</t>
  </si>
  <si>
    <t>52,65</t>
  </si>
  <si>
    <t>51,87</t>
  </si>
  <si>
    <t>4,01</t>
  </si>
  <si>
    <t>14,28</t>
  </si>
  <si>
    <t>5,46</t>
  </si>
  <si>
    <t>13,54</t>
  </si>
  <si>
    <t>20,11</t>
  </si>
  <si>
    <t>7,29</t>
  </si>
  <si>
    <t>17,59</t>
  </si>
  <si>
    <t>26,87</t>
  </si>
  <si>
    <t>182,02</t>
  </si>
  <si>
    <t>22,13</t>
  </si>
  <si>
    <t>32,25</t>
  </si>
  <si>
    <t>44,89</t>
  </si>
  <si>
    <t>66,22</t>
  </si>
  <si>
    <t>87,75</t>
  </si>
  <si>
    <t>105,21</t>
  </si>
  <si>
    <t>132,70</t>
  </si>
  <si>
    <t>160,31</t>
  </si>
  <si>
    <t>210,85</t>
  </si>
  <si>
    <t>15,33</t>
  </si>
  <si>
    <t>398,70</t>
  </si>
  <si>
    <t>476,94</t>
  </si>
  <si>
    <t>0,64</t>
  </si>
  <si>
    <t>1,14</t>
  </si>
  <si>
    <t>5,47</t>
  </si>
  <si>
    <t>8,24</t>
  </si>
  <si>
    <t>12,69</t>
  </si>
  <si>
    <t>19,43</t>
  </si>
  <si>
    <t>31,30</t>
  </si>
  <si>
    <t>86,20</t>
  </si>
  <si>
    <t>119,41</t>
  </si>
  <si>
    <t>162,12</t>
  </si>
  <si>
    <t>244,64</t>
  </si>
  <si>
    <t>305,86</t>
  </si>
  <si>
    <t>489,31</t>
  </si>
  <si>
    <t>1,30</t>
  </si>
  <si>
    <t>2,32</t>
  </si>
  <si>
    <t>5,58</t>
  </si>
  <si>
    <t>47,29</t>
  </si>
  <si>
    <t>112,09</t>
  </si>
  <si>
    <t>223,19</t>
  </si>
  <si>
    <t>51,73</t>
  </si>
  <si>
    <t>15,68</t>
  </si>
  <si>
    <t>9,78</t>
  </si>
  <si>
    <t>13,58</t>
  </si>
  <si>
    <t>1.143,50</t>
  </si>
  <si>
    <t>30,00</t>
  </si>
  <si>
    <t>12,11</t>
  </si>
  <si>
    <t>6,55</t>
  </si>
  <si>
    <t>32,85</t>
  </si>
  <si>
    <t>50,16</t>
  </si>
  <si>
    <t>26,08</t>
  </si>
  <si>
    <t>70,06</t>
  </si>
  <si>
    <t>18,24</t>
  </si>
  <si>
    <t>38,77</t>
  </si>
  <si>
    <t>90,27</t>
  </si>
  <si>
    <t>76,63</t>
  </si>
  <si>
    <t>56,58</t>
  </si>
  <si>
    <t>141,30</t>
  </si>
  <si>
    <t>3,44</t>
  </si>
  <si>
    <t>5,78</t>
  </si>
  <si>
    <t>9,58</t>
  </si>
  <si>
    <t>1,77</t>
  </si>
  <si>
    <t>32,40</t>
  </si>
  <si>
    <t>13,04</t>
  </si>
  <si>
    <t>0,95</t>
  </si>
  <si>
    <t>0,81</t>
  </si>
  <si>
    <t>1,58</t>
  </si>
  <si>
    <t>265.590,67</t>
  </si>
  <si>
    <t>97.316,40</t>
  </si>
  <si>
    <t>21,23</t>
  </si>
  <si>
    <t>3.715,07</t>
  </si>
  <si>
    <t>37,41</t>
  </si>
  <si>
    <t>37,51</t>
  </si>
  <si>
    <t>43,25</t>
  </si>
  <si>
    <t>41,65</t>
  </si>
  <si>
    <t>50,11</t>
  </si>
  <si>
    <t>87,90</t>
  </si>
  <si>
    <t>284,33</t>
  </si>
  <si>
    <t>119,70</t>
  </si>
  <si>
    <t>190,60</t>
  </si>
  <si>
    <t>0,60</t>
  </si>
  <si>
    <t>0,54</t>
  </si>
  <si>
    <t>0,58</t>
  </si>
  <si>
    <t>0,79</t>
  </si>
  <si>
    <t>0,86</t>
  </si>
  <si>
    <t>1,47</t>
  </si>
  <si>
    <t>2,27</t>
  </si>
  <si>
    <t>4,63</t>
  </si>
  <si>
    <t>2,63</t>
  </si>
  <si>
    <t>0,82</t>
  </si>
  <si>
    <t>2,59</t>
  </si>
  <si>
    <t>1,61</t>
  </si>
  <si>
    <t>2,78</t>
  </si>
  <si>
    <t>510,00</t>
  </si>
  <si>
    <t>500,25</t>
  </si>
  <si>
    <t>447,18</t>
  </si>
  <si>
    <t>145,00</t>
  </si>
  <si>
    <t>1.807,32</t>
  </si>
  <si>
    <t>327,80</t>
  </si>
  <si>
    <t>1.100,91</t>
  </si>
  <si>
    <t>7.172,32</t>
  </si>
  <si>
    <t>8.562,19</t>
  </si>
  <si>
    <t>1.512,81</t>
  </si>
  <si>
    <t>211,80</t>
  </si>
  <si>
    <t>397,71</t>
  </si>
  <si>
    <t>586,26</t>
  </si>
  <si>
    <t>6.099,70</t>
  </si>
  <si>
    <t>153,97</t>
  </si>
  <si>
    <t>21.046,29</t>
  </si>
  <si>
    <t>188,80</t>
  </si>
  <si>
    <t>2.703,06</t>
  </si>
  <si>
    <t>760,21</t>
  </si>
  <si>
    <t>14.845,23</t>
  </si>
  <si>
    <t>4.663,35</t>
  </si>
  <si>
    <t>180,07</t>
  </si>
  <si>
    <t>305,95</t>
  </si>
  <si>
    <t>156,73</t>
  </si>
  <si>
    <t>224,36</t>
  </si>
  <si>
    <t>77,33</t>
  </si>
  <si>
    <t>162,78</t>
  </si>
  <si>
    <t>123,96</t>
  </si>
  <si>
    <t>260,79</t>
  </si>
  <si>
    <t>178,97</t>
  </si>
  <si>
    <t>298,34</t>
  </si>
  <si>
    <t>432,25</t>
  </si>
  <si>
    <t>609,43</t>
  </si>
  <si>
    <t>91,38</t>
  </si>
  <si>
    <t>971,00</t>
  </si>
  <si>
    <t>447,69</t>
  </si>
  <si>
    <t>1.216,61</t>
  </si>
  <si>
    <t>625,27</t>
  </si>
  <si>
    <t>745,91</t>
  </si>
  <si>
    <t>824,40</t>
  </si>
  <si>
    <t>869,75</t>
  </si>
  <si>
    <t>1.304,65</t>
  </si>
  <si>
    <t>219,31</t>
  </si>
  <si>
    <t>2,21</t>
  </si>
  <si>
    <t>3,45</t>
  </si>
  <si>
    <t>1,93</t>
  </si>
  <si>
    <t>3,84</t>
  </si>
  <si>
    <t>7,53</t>
  </si>
  <si>
    <t>19,24</t>
  </si>
  <si>
    <t>38,65</t>
  </si>
  <si>
    <t>2,24</t>
  </si>
  <si>
    <t>2,65</t>
  </si>
  <si>
    <t>3,39</t>
  </si>
  <si>
    <t>19,21</t>
  </si>
  <si>
    <t>0,97</t>
  </si>
  <si>
    <t>1,35</t>
  </si>
  <si>
    <t>2,89</t>
  </si>
  <si>
    <t>4,18</t>
  </si>
  <si>
    <t>21,97</t>
  </si>
  <si>
    <t>12,50</t>
  </si>
  <si>
    <t>1,40</t>
  </si>
  <si>
    <t>0,65</t>
  </si>
  <si>
    <t>0,76</t>
  </si>
  <si>
    <t>9,31</t>
  </si>
  <si>
    <t>4,35</t>
  </si>
  <si>
    <t>4,99</t>
  </si>
  <si>
    <t>8,12</t>
  </si>
  <si>
    <t>10,41</t>
  </si>
  <si>
    <t>8,94</t>
  </si>
  <si>
    <t>9,87</t>
  </si>
  <si>
    <t>8,48</t>
  </si>
  <si>
    <t>2,90</t>
  </si>
  <si>
    <t>2,06</t>
  </si>
  <si>
    <t>5,02</t>
  </si>
  <si>
    <t>13,55</t>
  </si>
  <si>
    <t>8,49</t>
  </si>
  <si>
    <t>8,93</t>
  </si>
  <si>
    <t>7,94</t>
  </si>
  <si>
    <t>9,98</t>
  </si>
  <si>
    <t>7,75</t>
  </si>
  <si>
    <t>7,12</t>
  </si>
  <si>
    <t>8,96</t>
  </si>
  <si>
    <t>9,55</t>
  </si>
  <si>
    <t>10,99</t>
  </si>
  <si>
    <t>10,62</t>
  </si>
  <si>
    <t>14,87</t>
  </si>
  <si>
    <t>2,69</t>
  </si>
  <si>
    <t>3,35</t>
  </si>
  <si>
    <t>5,57</t>
  </si>
  <si>
    <t>1,97</t>
  </si>
  <si>
    <t>10,59</t>
  </si>
  <si>
    <t>100,16</t>
  </si>
  <si>
    <t>355,35</t>
  </si>
  <si>
    <t>1.889,36</t>
  </si>
  <si>
    <t>498,69</t>
  </si>
  <si>
    <t>1.147,16</t>
  </si>
  <si>
    <t>56,99</t>
  </si>
  <si>
    <t>313,22</t>
  </si>
  <si>
    <t>71,09</t>
  </si>
  <si>
    <t>835,12</t>
  </si>
  <si>
    <t>4.039,11</t>
  </si>
  <si>
    <t>1.353,37</t>
  </si>
  <si>
    <t>87,42</t>
  </si>
  <si>
    <t>46,87</t>
  </si>
  <si>
    <t>46,15</t>
  </si>
  <si>
    <t>66,10</t>
  </si>
  <si>
    <t>14,82</t>
  </si>
  <si>
    <t>27,83</t>
  </si>
  <si>
    <t>730,44</t>
  </si>
  <si>
    <t>1.353,51</t>
  </si>
  <si>
    <t>57,42</t>
  </si>
  <si>
    <t>68,58</t>
  </si>
  <si>
    <t>1.064,64</t>
  </si>
  <si>
    <t>1.648,40</t>
  </si>
  <si>
    <t>3.851,17</t>
  </si>
  <si>
    <t>125,90</t>
  </si>
  <si>
    <t>128,14</t>
  </si>
  <si>
    <t>137,03</t>
  </si>
  <si>
    <t>233,66</t>
  </si>
  <si>
    <t>289,89</t>
  </si>
  <si>
    <t>142,56</t>
  </si>
  <si>
    <t>155,49</t>
  </si>
  <si>
    <t>156,42</t>
  </si>
  <si>
    <t>143,44</t>
  </si>
  <si>
    <t>143,55</t>
  </si>
  <si>
    <t>156,49</t>
  </si>
  <si>
    <t>292,03</t>
  </si>
  <si>
    <t>250,75</t>
  </si>
  <si>
    <t>178,11</t>
  </si>
  <si>
    <t>208,70</t>
  </si>
  <si>
    <t>201,13</t>
  </si>
  <si>
    <t>465,96</t>
  </si>
  <si>
    <t>469,60</t>
  </si>
  <si>
    <t>61,18</t>
  </si>
  <si>
    <t>68,83</t>
  </si>
  <si>
    <t>88,04</t>
  </si>
  <si>
    <t>156,50</t>
  </si>
  <si>
    <t>63,75</t>
  </si>
  <si>
    <t>78,33</t>
  </si>
  <si>
    <t>94,13</t>
  </si>
  <si>
    <t>163,55</t>
  </si>
  <si>
    <t>105,65</t>
  </si>
  <si>
    <t>112,63</t>
  </si>
  <si>
    <t>127,79</t>
  </si>
  <si>
    <t>240,56</t>
  </si>
  <si>
    <t>117,87</t>
  </si>
  <si>
    <t>121,52</t>
  </si>
  <si>
    <t>143,17</t>
  </si>
  <si>
    <t>295,43</t>
  </si>
  <si>
    <t>261,77</t>
  </si>
  <si>
    <t>16,63</t>
  </si>
  <si>
    <t>20,86</t>
  </si>
  <si>
    <t>35,85</t>
  </si>
  <si>
    <t>12,14</t>
  </si>
  <si>
    <t>41,22</t>
  </si>
  <si>
    <t>110,50</t>
  </si>
  <si>
    <t>28,78</t>
  </si>
  <si>
    <t>33,85</t>
  </si>
  <si>
    <t>28,42</t>
  </si>
  <si>
    <t>28,79</t>
  </si>
  <si>
    <t>5.034,68</t>
  </si>
  <si>
    <t>5.924,38</t>
  </si>
  <si>
    <t>4.974,00</t>
  </si>
  <si>
    <t>5.040,72</t>
  </si>
  <si>
    <t>7,15</t>
  </si>
  <si>
    <t>10,01</t>
  </si>
  <si>
    <t>14,91</t>
  </si>
  <si>
    <t>12,15</t>
  </si>
  <si>
    <t>7,21</t>
  </si>
  <si>
    <t>4,98</t>
  </si>
  <si>
    <t>4,34</t>
  </si>
  <si>
    <t>13,96</t>
  </si>
  <si>
    <t>1,94</t>
  </si>
  <si>
    <t>3,68</t>
  </si>
  <si>
    <t>131,38</t>
  </si>
  <si>
    <t>205,83</t>
  </si>
  <si>
    <t>333,59</t>
  </si>
  <si>
    <t>737,33</t>
  </si>
  <si>
    <t>1.199,28</t>
  </si>
  <si>
    <t>1.847,47</t>
  </si>
  <si>
    <t>2.553,32</t>
  </si>
  <si>
    <t>498,52</t>
  </si>
  <si>
    <t>14,69</t>
  </si>
  <si>
    <t>9,88</t>
  </si>
  <si>
    <t>70,66</t>
  </si>
  <si>
    <t>7,56</t>
  </si>
  <si>
    <t>32,60</t>
  </si>
  <si>
    <t>48,61</t>
  </si>
  <si>
    <t>4,26</t>
  </si>
  <si>
    <t>34,11</t>
  </si>
  <si>
    <t>53,46</t>
  </si>
  <si>
    <t>2,04</t>
  </si>
  <si>
    <t>2,39</t>
  </si>
  <si>
    <t>10,34</t>
  </si>
  <si>
    <t>11,26</t>
  </si>
  <si>
    <t>13,53</t>
  </si>
  <si>
    <t>26,07</t>
  </si>
  <si>
    <t>124,12</t>
  </si>
  <si>
    <t>149,66</t>
  </si>
  <si>
    <t>275,45</t>
  </si>
  <si>
    <t>52,83</t>
  </si>
  <si>
    <t>16,85</t>
  </si>
  <si>
    <t>5,98</t>
  </si>
  <si>
    <t>9,33</t>
  </si>
  <si>
    <t>23,48</t>
  </si>
  <si>
    <t>10,36</t>
  </si>
  <si>
    <t>10,43</t>
  </si>
  <si>
    <t>18,37</t>
  </si>
  <si>
    <t>11,90</t>
  </si>
  <si>
    <t>24,51</t>
  </si>
  <si>
    <t>47,78</t>
  </si>
  <si>
    <t>132,68</t>
  </si>
  <si>
    <t>11,53</t>
  </si>
  <si>
    <t>19,33</t>
  </si>
  <si>
    <t>57,37</t>
  </si>
  <si>
    <t>169,67</t>
  </si>
  <si>
    <t>14,09</t>
  </si>
  <si>
    <t>14,18</t>
  </si>
  <si>
    <t>33,92</t>
  </si>
  <si>
    <t>45,13</t>
  </si>
  <si>
    <t>61,15</t>
  </si>
  <si>
    <t>190,91</t>
  </si>
  <si>
    <t>17,08</t>
  </si>
  <si>
    <t>18,72</t>
  </si>
  <si>
    <t>41,86</t>
  </si>
  <si>
    <t>157,21</t>
  </si>
  <si>
    <t>261,71</t>
  </si>
  <si>
    <t>261,98</t>
  </si>
  <si>
    <t>22,83</t>
  </si>
  <si>
    <t>37,67</t>
  </si>
  <si>
    <t>29,92</t>
  </si>
  <si>
    <t>32,57</t>
  </si>
  <si>
    <t>19,99</t>
  </si>
  <si>
    <t>11,88</t>
  </si>
  <si>
    <t>243,53</t>
  </si>
  <si>
    <t>12,29</t>
  </si>
  <si>
    <t>221,04</t>
  </si>
  <si>
    <t>264,72</t>
  </si>
  <si>
    <t>64,64</t>
  </si>
  <si>
    <t>35,87</t>
  </si>
  <si>
    <t>140,56</t>
  </si>
  <si>
    <t>13,65</t>
  </si>
  <si>
    <t>13,86</t>
  </si>
  <si>
    <t>17,75</t>
  </si>
  <si>
    <t>1,27</t>
  </si>
  <si>
    <t>1,36</t>
  </si>
  <si>
    <t>2,08</t>
  </si>
  <si>
    <t>2,30</t>
  </si>
  <si>
    <t>5,54</t>
  </si>
  <si>
    <t>6,26</t>
  </si>
  <si>
    <t>11,81</t>
  </si>
  <si>
    <t>6,24</t>
  </si>
  <si>
    <t>21,09</t>
  </si>
  <si>
    <t>18,19</t>
  </si>
  <si>
    <t>23,57</t>
  </si>
  <si>
    <t>22,27</t>
  </si>
  <si>
    <t>21,32</t>
  </si>
  <si>
    <t>47,41</t>
  </si>
  <si>
    <t>45,57</t>
  </si>
  <si>
    <t>41,58</t>
  </si>
  <si>
    <t>38,86</t>
  </si>
  <si>
    <t>75,36</t>
  </si>
  <si>
    <t>73,07</t>
  </si>
  <si>
    <t>69,95</t>
  </si>
  <si>
    <t>67,32</t>
  </si>
  <si>
    <t>84,31</t>
  </si>
  <si>
    <t>83,63</t>
  </si>
  <si>
    <t>79,97</t>
  </si>
  <si>
    <t>136,64</t>
  </si>
  <si>
    <t>133,41</t>
  </si>
  <si>
    <t>129,63</t>
  </si>
  <si>
    <t>1,02</t>
  </si>
  <si>
    <t>0,55</t>
  </si>
  <si>
    <t>0,66</t>
  </si>
  <si>
    <t>2,03</t>
  </si>
  <si>
    <t>3,75</t>
  </si>
  <si>
    <t>9,54</t>
  </si>
  <si>
    <t>0,98</t>
  </si>
  <si>
    <t>3,05</t>
  </si>
  <si>
    <t>64,97</t>
  </si>
  <si>
    <t>5,74</t>
  </si>
  <si>
    <t>3,66</t>
  </si>
  <si>
    <t>4,55</t>
  </si>
  <si>
    <t>7,43</t>
  </si>
  <si>
    <t>2,66</t>
  </si>
  <si>
    <t>4,11</t>
  </si>
  <si>
    <t>10,42</t>
  </si>
  <si>
    <t>17,03</t>
  </si>
  <si>
    <t>24,85</t>
  </si>
  <si>
    <t>49,10</t>
  </si>
  <si>
    <t>9,48</t>
  </si>
  <si>
    <t>31,16</t>
  </si>
  <si>
    <t>4,10</t>
  </si>
  <si>
    <t>10,08</t>
  </si>
  <si>
    <t>5,72</t>
  </si>
  <si>
    <t>2,70</t>
  </si>
  <si>
    <t>3,65</t>
  </si>
  <si>
    <t>7,03</t>
  </si>
  <si>
    <t>13,39</t>
  </si>
  <si>
    <t>10,51</t>
  </si>
  <si>
    <t>19,45</t>
  </si>
  <si>
    <t>25,26</t>
  </si>
  <si>
    <t>4.420,38</t>
  </si>
  <si>
    <t>101,35</t>
  </si>
  <si>
    <t>29,44</t>
  </si>
  <si>
    <t>103,10</t>
  </si>
  <si>
    <t>144,42</t>
  </si>
  <si>
    <t>98,17</t>
  </si>
  <si>
    <t>103,58</t>
  </si>
  <si>
    <t>110,73</t>
  </si>
  <si>
    <t>17.730,27</t>
  </si>
  <si>
    <t>18.036,35</t>
  </si>
  <si>
    <t>25.265,25</t>
  </si>
  <si>
    <t>17.176,91</t>
  </si>
  <si>
    <t>18.122,23</t>
  </si>
  <si>
    <t>19.374,06</t>
  </si>
  <si>
    <t>5.154,32</t>
  </si>
  <si>
    <t>199,90</t>
  </si>
  <si>
    <t>20,01</t>
  </si>
  <si>
    <t>45,82</t>
  </si>
  <si>
    <t>40,19</t>
  </si>
  <si>
    <t>53,76</t>
  </si>
  <si>
    <t>31,77</t>
  </si>
  <si>
    <t>247,02</t>
  </si>
  <si>
    <t>49,52</t>
  </si>
  <si>
    <t>372,18</t>
  </si>
  <si>
    <t>1.054,02</t>
  </si>
  <si>
    <t>9,18</t>
  </si>
  <si>
    <t>8,30</t>
  </si>
  <si>
    <t>11,47</t>
  </si>
  <si>
    <t>110,92</t>
  </si>
  <si>
    <t>36,14</t>
  </si>
  <si>
    <t>92,56</t>
  </si>
  <si>
    <t>99,44</t>
  </si>
  <si>
    <t>8,03</t>
  </si>
  <si>
    <t>154,32</t>
  </si>
  <si>
    <t>69,62</t>
  </si>
  <si>
    <t>139,84</t>
  </si>
  <si>
    <t>87,33</t>
  </si>
  <si>
    <t>57,72</t>
  </si>
  <si>
    <t>179,78</t>
  </si>
  <si>
    <t>15,41</t>
  </si>
  <si>
    <t>15,40</t>
  </si>
  <si>
    <t>53,66</t>
  </si>
  <si>
    <t>70,33</t>
  </si>
  <si>
    <t>40,99</t>
  </si>
  <si>
    <t>144,27</t>
  </si>
  <si>
    <t>37,08</t>
  </si>
  <si>
    <t>67,68</t>
  </si>
  <si>
    <t>968,84</t>
  </si>
  <si>
    <t>98,13</t>
  </si>
  <si>
    <t>58,37</t>
  </si>
  <si>
    <t>26,99</t>
  </si>
  <si>
    <t>101,38</t>
  </si>
  <si>
    <t>163,53</t>
  </si>
  <si>
    <t>61,33</t>
  </si>
  <si>
    <t>105,08</t>
  </si>
  <si>
    <t>603,99</t>
  </si>
  <si>
    <t>922,46</t>
  </si>
  <si>
    <t>1.354,98</t>
  </si>
  <si>
    <t>988,04</t>
  </si>
  <si>
    <t>1.494,69</t>
  </si>
  <si>
    <t>116,01</t>
  </si>
  <si>
    <t>86,65</t>
  </si>
  <si>
    <t>115,52</t>
  </si>
  <si>
    <t>113,55</t>
  </si>
  <si>
    <t>94,00</t>
  </si>
  <si>
    <t>2,92</t>
  </si>
  <si>
    <t>3,13</t>
  </si>
  <si>
    <t>2,41</t>
  </si>
  <si>
    <t>5,48</t>
  </si>
  <si>
    <t>8,88</t>
  </si>
  <si>
    <t>4,69</t>
  </si>
  <si>
    <t>6,50</t>
  </si>
  <si>
    <t>27,30</t>
  </si>
  <si>
    <t>86,02</t>
  </si>
  <si>
    <t>130,00</t>
  </si>
  <si>
    <t>3,92</t>
  </si>
  <si>
    <t>25,90</t>
  </si>
  <si>
    <t>27,57</t>
  </si>
  <si>
    <t>24,33</t>
  </si>
  <si>
    <t>27,15</t>
  </si>
  <si>
    <t>60,70</t>
  </si>
  <si>
    <t>25,44</t>
  </si>
  <si>
    <t>6,96</t>
  </si>
  <si>
    <t>4,49</t>
  </si>
  <si>
    <t>49.100,00</t>
  </si>
  <si>
    <t>22.731,29</t>
  </si>
  <si>
    <t>66.385,20</t>
  </si>
  <si>
    <t>62.627,55</t>
  </si>
  <si>
    <t>16,90</t>
  </si>
  <si>
    <t>12,07</t>
  </si>
  <si>
    <t>55,52</t>
  </si>
  <si>
    <t>19,31</t>
  </si>
  <si>
    <t>23,10</t>
  </si>
  <si>
    <t>144.875,00</t>
  </si>
  <si>
    <t>338.645,31</t>
  </si>
  <si>
    <t>102.997,07</t>
  </si>
  <si>
    <t>72.764,03</t>
  </si>
  <si>
    <t>1.525.714,84</t>
  </si>
  <si>
    <t>1.571.214,64</t>
  </si>
  <si>
    <t>845.821,00</t>
  </si>
  <si>
    <t>746.558,98</t>
  </si>
  <si>
    <t>656.464,84</t>
  </si>
  <si>
    <t>411.988,28</t>
  </si>
  <si>
    <t>261.567,29</t>
  </si>
  <si>
    <t>342.571,65</t>
  </si>
  <si>
    <t>2.510.525,30</t>
  </si>
  <si>
    <t>1.305.473,15</t>
  </si>
  <si>
    <t>4.267.892,99</t>
  </si>
  <si>
    <t>93,44</t>
  </si>
  <si>
    <t>37,71</t>
  </si>
  <si>
    <t>8,56</t>
  </si>
  <si>
    <t>47,13</t>
  </si>
  <si>
    <t>17,56</t>
  </si>
  <si>
    <t>133,48</t>
  </si>
  <si>
    <t>90,21</t>
  </si>
  <si>
    <t>10,70</t>
  </si>
  <si>
    <t>91,96</t>
  </si>
  <si>
    <t>104,74</t>
  </si>
  <si>
    <t>8,34</t>
  </si>
  <si>
    <t>46,02</t>
  </si>
  <si>
    <t>29,55</t>
  </si>
  <si>
    <t>867,65</t>
  </si>
  <si>
    <t>509,60</t>
  </si>
  <si>
    <t>124,65</t>
  </si>
  <si>
    <t>5,92</t>
  </si>
  <si>
    <t>96,54</t>
  </si>
  <si>
    <t>24,45</t>
  </si>
  <si>
    <t>56,43</t>
  </si>
  <si>
    <t>20,10</t>
  </si>
  <si>
    <t>45,26</t>
  </si>
  <si>
    <t>35,14</t>
  </si>
  <si>
    <t>74,17</t>
  </si>
  <si>
    <t>434,15</t>
  </si>
  <si>
    <t>891,67</t>
  </si>
  <si>
    <t>667,80</t>
  </si>
  <si>
    <t>941,76</t>
  </si>
  <si>
    <t>509,45</t>
  </si>
  <si>
    <t>601,13</t>
  </si>
  <si>
    <t>850,51</t>
  </si>
  <si>
    <t>1.077,92</t>
  </si>
  <si>
    <t>662,73</t>
  </si>
  <si>
    <t>216,40</t>
  </si>
  <si>
    <t>1,33</t>
  </si>
  <si>
    <t>1,41</t>
  </si>
  <si>
    <t>89,24</t>
  </si>
  <si>
    <t>499,69</t>
  </si>
  <si>
    <t>92,01</t>
  </si>
  <si>
    <t>413,41</t>
  </si>
  <si>
    <t>132,78</t>
  </si>
  <si>
    <t>203,57</t>
  </si>
  <si>
    <t>13,30</t>
  </si>
  <si>
    <t>85,00</t>
  </si>
  <si>
    <t>91,57</t>
  </si>
  <si>
    <t>108,38</t>
  </si>
  <si>
    <t>85,50</t>
  </si>
  <si>
    <t>83,96</t>
  </si>
  <si>
    <t>47,80</t>
  </si>
  <si>
    <t>60,21</t>
  </si>
  <si>
    <t>69,47</t>
  </si>
  <si>
    <t>57,43</t>
  </si>
  <si>
    <t>49,82</t>
  </si>
  <si>
    <t>72,07</t>
  </si>
  <si>
    <t>49,65</t>
  </si>
  <si>
    <t>54,65</t>
  </si>
  <si>
    <t>53,72</t>
  </si>
  <si>
    <t>84,15</t>
  </si>
  <si>
    <t>396,48</t>
  </si>
  <si>
    <t>675,77</t>
  </si>
  <si>
    <t>0,83</t>
  </si>
  <si>
    <t>1,15</t>
  </si>
  <si>
    <t>102,90</t>
  </si>
  <si>
    <t>35,46</t>
  </si>
  <si>
    <t>83,57</t>
  </si>
  <si>
    <t>61,89</t>
  </si>
  <si>
    <t>107,48</t>
  </si>
  <si>
    <t>210,00</t>
  </si>
  <si>
    <t>365,99</t>
  </si>
  <si>
    <t>65,27</t>
  </si>
  <si>
    <t>71,66</t>
  </si>
  <si>
    <t>80,79</t>
  </si>
  <si>
    <t>66,92</t>
  </si>
  <si>
    <t>50,02</t>
  </si>
  <si>
    <t>76,20</t>
  </si>
  <si>
    <t>20,28</t>
  </si>
  <si>
    <t>48,44</t>
  </si>
  <si>
    <t>54,52</t>
  </si>
  <si>
    <t>69,44</t>
  </si>
  <si>
    <t>158,76</t>
  </si>
  <si>
    <t>40,24</t>
  </si>
  <si>
    <t>8,05</t>
  </si>
  <si>
    <t>57,02</t>
  </si>
  <si>
    <t>70,02</t>
  </si>
  <si>
    <t>101,88</t>
  </si>
  <si>
    <t>24,23</t>
  </si>
  <si>
    <t>12,06</t>
  </si>
  <si>
    <t>20,23</t>
  </si>
  <si>
    <t>10,04</t>
  </si>
  <si>
    <t>35,12</t>
  </si>
  <si>
    <t>55,11</t>
  </si>
  <si>
    <t>5,85</t>
  </si>
  <si>
    <t>10,32</t>
  </si>
  <si>
    <t>6,63</t>
  </si>
  <si>
    <t>25,31</t>
  </si>
  <si>
    <t>27,69</t>
  </si>
  <si>
    <t>102,22</t>
  </si>
  <si>
    <t>39,09</t>
  </si>
  <si>
    <t>63,76</t>
  </si>
  <si>
    <t>6.838,58</t>
  </si>
  <si>
    <t>11.155,38</t>
  </si>
  <si>
    <t>1.170.000,00</t>
  </si>
  <si>
    <t>1.530.386,67</t>
  </si>
  <si>
    <t>1.453.870,89</t>
  </si>
  <si>
    <t>24,43</t>
  </si>
  <si>
    <t>30,37</t>
  </si>
  <si>
    <t>20,34</t>
  </si>
  <si>
    <t>27,38</t>
  </si>
  <si>
    <t>4.274,11</t>
  </si>
  <si>
    <t>25,38</t>
  </si>
  <si>
    <t>5.316,24</t>
  </si>
  <si>
    <t>3.560,22</t>
  </si>
  <si>
    <t>4.792,87</t>
  </si>
  <si>
    <t>4.441,68</t>
  </si>
  <si>
    <t>69,23</t>
  </si>
  <si>
    <t>29,47</t>
  </si>
  <si>
    <t>36,70</t>
  </si>
  <si>
    <t>56,71</t>
  </si>
  <si>
    <t>47,59</t>
  </si>
  <si>
    <t>67,56</t>
  </si>
  <si>
    <t>60,15</t>
  </si>
  <si>
    <t>58,38</t>
  </si>
  <si>
    <t>26,69</t>
  </si>
  <si>
    <t>11,67</t>
  </si>
  <si>
    <t>18,26</t>
  </si>
  <si>
    <t>21,68</t>
  </si>
  <si>
    <t>41,70</t>
  </si>
  <si>
    <t>5,97</t>
  </si>
  <si>
    <t>27,84</t>
  </si>
  <si>
    <t>44,46</t>
  </si>
  <si>
    <t>47,67</t>
  </si>
  <si>
    <t>5,96</t>
  </si>
  <si>
    <t>8,35</t>
  </si>
  <si>
    <t>26,38</t>
  </si>
  <si>
    <t>22,16</t>
  </si>
  <si>
    <t>21,94</t>
  </si>
  <si>
    <t>23,41</t>
  </si>
  <si>
    <t>28,81</t>
  </si>
  <si>
    <t>21,21</t>
  </si>
  <si>
    <t>27,33</t>
  </si>
  <si>
    <t>19,76</t>
  </si>
  <si>
    <t>16,77</t>
  </si>
  <si>
    <t>14,67</t>
  </si>
  <si>
    <t>21,47</t>
  </si>
  <si>
    <t>18,30</t>
  </si>
  <si>
    <t>18,93</t>
  </si>
  <si>
    <t>23,18</t>
  </si>
  <si>
    <t>17,92</t>
  </si>
  <si>
    <t>16,40</t>
  </si>
  <si>
    <t>3.878,24</t>
  </si>
  <si>
    <t>3.840,04</t>
  </si>
  <si>
    <t>4.098,10</t>
  </si>
  <si>
    <t>2.871,57</t>
  </si>
  <si>
    <t>5.043,14</t>
  </si>
  <si>
    <t>2.937,57</t>
  </si>
  <si>
    <t>2.568,13</t>
  </si>
  <si>
    <t>3.758,01</t>
  </si>
  <si>
    <t>3.204,55</t>
  </si>
  <si>
    <t>3.137,18</t>
  </si>
  <si>
    <t>4.615,39</t>
  </si>
  <si>
    <t>3.712,20</t>
  </si>
  <si>
    <t>4.781,75</t>
  </si>
  <si>
    <t>3.521,20</t>
  </si>
  <si>
    <t>3.459,76</t>
  </si>
  <si>
    <t>3.314,73</t>
  </si>
  <si>
    <t>4.056,43</t>
  </si>
  <si>
    <t>665.000,00</t>
  </si>
  <si>
    <t>922.133,28</t>
  </si>
  <si>
    <t>612.686,64</t>
  </si>
  <si>
    <t>590.520,00</t>
  </si>
  <si>
    <t>1.049.813,28</t>
  </si>
  <si>
    <t>136,90</t>
  </si>
  <si>
    <t>9,76</t>
  </si>
  <si>
    <t>5,39</t>
  </si>
  <si>
    <t>374,21</t>
  </si>
  <si>
    <t>206,11</t>
  </si>
  <si>
    <t>7,98</t>
  </si>
  <si>
    <t>60,58</t>
  </si>
  <si>
    <t>55,24</t>
  </si>
  <si>
    <t>48,81</t>
  </si>
  <si>
    <t>434,33</t>
  </si>
  <si>
    <t>455,01</t>
  </si>
  <si>
    <t>440,42</t>
  </si>
  <si>
    <t>597,79</t>
  </si>
  <si>
    <t>743,87</t>
  </si>
  <si>
    <t>54,41</t>
  </si>
  <si>
    <t>65,28</t>
  </si>
  <si>
    <t>78,07</t>
  </si>
  <si>
    <t>70,78</t>
  </si>
  <si>
    <t>123,19</t>
  </si>
  <si>
    <t>25,61</t>
  </si>
  <si>
    <t>29,82</t>
  </si>
  <si>
    <t>8,14</t>
  </si>
  <si>
    <t>11,07</t>
  </si>
  <si>
    <t>11,04</t>
  </si>
  <si>
    <t>15,12</t>
  </si>
  <si>
    <t>13,95</t>
  </si>
  <si>
    <t>1.614,20</t>
  </si>
  <si>
    <t>2.253,51</t>
  </si>
  <si>
    <t>3.143,47</t>
  </si>
  <si>
    <t>4.285,96</t>
  </si>
  <si>
    <t>0,26</t>
  </si>
  <si>
    <t>0,96</t>
  </si>
  <si>
    <t>1,17</t>
  </si>
  <si>
    <t>4,02</t>
  </si>
  <si>
    <t>1,92</t>
  </si>
  <si>
    <t>2,23</t>
  </si>
  <si>
    <t>13,20</t>
  </si>
  <si>
    <t>5,37</t>
  </si>
  <si>
    <t>7,72</t>
  </si>
  <si>
    <t>3,17</t>
  </si>
  <si>
    <t>2,01</t>
  </si>
  <si>
    <t>3,28</t>
  </si>
  <si>
    <t>1,73</t>
  </si>
  <si>
    <t>1,49</t>
  </si>
  <si>
    <t>1,99</t>
  </si>
  <si>
    <t>12,98</t>
  </si>
  <si>
    <t>7,38</t>
  </si>
  <si>
    <t>0,05</t>
  </si>
  <si>
    <t>0,08</t>
  </si>
  <si>
    <t>0,17</t>
  </si>
  <si>
    <t>0,44</t>
  </si>
  <si>
    <t>0,34</t>
  </si>
  <si>
    <t>43,75</t>
  </si>
  <si>
    <t>1,72</t>
  </si>
  <si>
    <t>33,23</t>
  </si>
  <si>
    <t>2,35</t>
  </si>
  <si>
    <t>4,45</t>
  </si>
  <si>
    <t>1,18</t>
  </si>
  <si>
    <t>0,28</t>
  </si>
  <si>
    <t>20,51</t>
  </si>
  <si>
    <t>14,95</t>
  </si>
  <si>
    <t>5,70</t>
  </si>
  <si>
    <t>0,59</t>
  </si>
  <si>
    <t>1,28</t>
  </si>
  <si>
    <t>1,10</t>
  </si>
  <si>
    <t>0,24</t>
  </si>
  <si>
    <t>11,01</t>
  </si>
  <si>
    <t>0,69</t>
  </si>
  <si>
    <t>18,10</t>
  </si>
  <si>
    <t>51,08</t>
  </si>
  <si>
    <t>0,20</t>
  </si>
  <si>
    <t>1,22</t>
  </si>
  <si>
    <t>21,25</t>
  </si>
  <si>
    <t>24,41</t>
  </si>
  <si>
    <t>8,41</t>
  </si>
  <si>
    <t>9,64</t>
  </si>
  <si>
    <t>0,73</t>
  </si>
  <si>
    <t>3,53</t>
  </si>
  <si>
    <t>4,82</t>
  </si>
  <si>
    <t>10,27</t>
  </si>
  <si>
    <t>4,59</t>
  </si>
  <si>
    <t>11,64</t>
  </si>
  <si>
    <t>0,49</t>
  </si>
  <si>
    <t>22,47</t>
  </si>
  <si>
    <t>48,43</t>
  </si>
  <si>
    <t>48,63</t>
  </si>
  <si>
    <t>0,11</t>
  </si>
  <si>
    <t>0,19</t>
  </si>
  <si>
    <t>0,25</t>
  </si>
  <si>
    <t>0,22</t>
  </si>
  <si>
    <t>0,27</t>
  </si>
  <si>
    <t>88,77</t>
  </si>
  <si>
    <t>0,33</t>
  </si>
  <si>
    <t>29,67</t>
  </si>
  <si>
    <t>201,34</t>
  </si>
  <si>
    <t>50,86</t>
  </si>
  <si>
    <t>122,92</t>
  </si>
  <si>
    <t>0,36</t>
  </si>
  <si>
    <t>0,56</t>
  </si>
  <si>
    <t>0,03</t>
  </si>
  <si>
    <t>0,04</t>
  </si>
  <si>
    <t>0,12</t>
  </si>
  <si>
    <t>15,00</t>
  </si>
  <si>
    <t>25,78</t>
  </si>
  <si>
    <t>34,80</t>
  </si>
  <si>
    <t>137,01</t>
  </si>
  <si>
    <t>2,29</t>
  </si>
  <si>
    <t>5,67</t>
  </si>
  <si>
    <t>8,16</t>
  </si>
  <si>
    <t>31,73</t>
  </si>
  <si>
    <t>29,33</t>
  </si>
  <si>
    <t>103,13</t>
  </si>
  <si>
    <t>10,58</t>
  </si>
  <si>
    <t>49,68</t>
  </si>
  <si>
    <t>137,50</t>
  </si>
  <si>
    <t>39,63</t>
  </si>
  <si>
    <t>61,32</t>
  </si>
  <si>
    <t>30,93</t>
  </si>
  <si>
    <t>21,19</t>
  </si>
  <si>
    <t>59,78</t>
  </si>
  <si>
    <t>91,67</t>
  </si>
  <si>
    <t>3,82</t>
  </si>
  <si>
    <t>10,31</t>
  </si>
  <si>
    <t>123,75</t>
  </si>
  <si>
    <t>30,61</t>
  </si>
  <si>
    <t>38,38</t>
  </si>
  <si>
    <t>25,63</t>
  </si>
  <si>
    <t>28,99</t>
  </si>
  <si>
    <t>57,29</t>
  </si>
  <si>
    <t>59,58</t>
  </si>
  <si>
    <t>57,09</t>
  </si>
  <si>
    <t>121,18</t>
  </si>
  <si>
    <t>210,84</t>
  </si>
  <si>
    <t>17,41</t>
  </si>
  <si>
    <t>78,19</t>
  </si>
  <si>
    <t>2.902,64</t>
  </si>
  <si>
    <t>89,80</t>
  </si>
  <si>
    <t>77,78</t>
  </si>
  <si>
    <t>73,47</t>
  </si>
  <si>
    <t>73,11</t>
  </si>
  <si>
    <t>255,68</t>
  </si>
  <si>
    <t>84,35</t>
  </si>
  <si>
    <t>21,99</t>
  </si>
  <si>
    <t>21,79</t>
  </si>
  <si>
    <t>17,44</t>
  </si>
  <si>
    <t>3.815,09</t>
  </si>
  <si>
    <t>3.849,73</t>
  </si>
  <si>
    <t>3.715,04</t>
  </si>
  <si>
    <t>3.054,18</t>
  </si>
  <si>
    <t>3.053,91</t>
  </si>
  <si>
    <t>21,75</t>
  </si>
  <si>
    <t>20,04</t>
  </si>
  <si>
    <t>3.806,07</t>
  </si>
  <si>
    <t>3.509,97</t>
  </si>
  <si>
    <t>108,50</t>
  </si>
  <si>
    <t>207,56</t>
  </si>
  <si>
    <t>103,78</t>
  </si>
  <si>
    <t>37,73</t>
  </si>
  <si>
    <t>122,65</t>
  </si>
  <si>
    <t>160,39</t>
  </si>
  <si>
    <t>256,62</t>
  </si>
  <si>
    <t>170,12</t>
  </si>
  <si>
    <t>208,32</t>
  </si>
  <si>
    <t>121,34</t>
  </si>
  <si>
    <t>156,24</t>
  </si>
  <si>
    <t>288,17</t>
  </si>
  <si>
    <t>154,50</t>
  </si>
  <si>
    <t>130,20</t>
  </si>
  <si>
    <t>202,24</t>
  </si>
  <si>
    <t>94,34</t>
  </si>
  <si>
    <t>99,90</t>
  </si>
  <si>
    <t>166,16</t>
  </si>
  <si>
    <t>353,95</t>
  </si>
  <si>
    <t>344,55</t>
  </si>
  <si>
    <t>214,98</t>
  </si>
  <si>
    <t>59,12</t>
  </si>
  <si>
    <t>77,71</t>
  </si>
  <si>
    <t>31,60</t>
  </si>
  <si>
    <t>24,26</t>
  </si>
  <si>
    <t>18,34</t>
  </si>
  <si>
    <t>173,09</t>
  </si>
  <si>
    <t>236,29</t>
  </si>
  <si>
    <t>225,08</t>
  </si>
  <si>
    <t>520,90</t>
  </si>
  <si>
    <t>585,05</t>
  </si>
  <si>
    <t>16,31</t>
  </si>
  <si>
    <t>400,00</t>
  </si>
  <si>
    <t>1.206,01</t>
  </si>
  <si>
    <t>1.920,01</t>
  </si>
  <si>
    <t>60,00</t>
  </si>
  <si>
    <t>132,00</t>
  </si>
  <si>
    <t>1.152,01</t>
  </si>
  <si>
    <t>924,00</t>
  </si>
  <si>
    <t>37,20</t>
  </si>
  <si>
    <t>432,50</t>
  </si>
  <si>
    <t>420,77</t>
  </si>
  <si>
    <t>0,61</t>
  </si>
  <si>
    <t>152,01</t>
  </si>
  <si>
    <t>109,82</t>
  </si>
  <si>
    <t>76,85</t>
  </si>
  <si>
    <t>51,49</t>
  </si>
  <si>
    <t>659,25</t>
  </si>
  <si>
    <t>520,22</t>
  </si>
  <si>
    <t>42,08</t>
  </si>
  <si>
    <t>102,13</t>
  </si>
  <si>
    <t>23,05</t>
  </si>
  <si>
    <t>419,70</t>
  </si>
  <si>
    <t>607,72</t>
  </si>
  <si>
    <t>389,31</t>
  </si>
  <si>
    <t>749,51</t>
  </si>
  <si>
    <t>768,55</t>
  </si>
  <si>
    <t>455,80</t>
  </si>
  <si>
    <t>322,28</t>
  </si>
  <si>
    <t>654,92</t>
  </si>
  <si>
    <t>477,42</t>
  </si>
  <si>
    <t>788,56</t>
  </si>
  <si>
    <t>240,00</t>
  </si>
  <si>
    <t>269,59</t>
  </si>
  <si>
    <t>304,47</t>
  </si>
  <si>
    <t>341,84</t>
  </si>
  <si>
    <t>340,26</t>
  </si>
  <si>
    <t>364,46</t>
  </si>
  <si>
    <t>297,41</t>
  </si>
  <si>
    <t>237,42</t>
  </si>
  <si>
    <t>225,19</t>
  </si>
  <si>
    <t>227,19</t>
  </si>
  <si>
    <t>247,76</t>
  </si>
  <si>
    <t>329,42</t>
  </si>
  <si>
    <t>206,18</t>
  </si>
  <si>
    <t>213,96</t>
  </si>
  <si>
    <t>227,44</t>
  </si>
  <si>
    <t>248,01</t>
  </si>
  <si>
    <t>689,60</t>
  </si>
  <si>
    <t>562,81</t>
  </si>
  <si>
    <t>572,02</t>
  </si>
  <si>
    <t>581,72</t>
  </si>
  <si>
    <t>866,84</t>
  </si>
  <si>
    <t>893,27</t>
  </si>
  <si>
    <t>958,12</t>
  </si>
  <si>
    <t>622,46</t>
  </si>
  <si>
    <t>701,43</t>
  </si>
  <si>
    <t>771,57</t>
  </si>
  <si>
    <t>806,86</t>
  </si>
  <si>
    <t>1.289,31</t>
  </si>
  <si>
    <t>1.307,62</t>
  </si>
  <si>
    <t>1.045,39</t>
  </si>
  <si>
    <t>1.073,70</t>
  </si>
  <si>
    <t>462,58</t>
  </si>
  <si>
    <t>538,37</t>
  </si>
  <si>
    <t>511,53</t>
  </si>
  <si>
    <t>580,17</t>
  </si>
  <si>
    <t>1.079,77</t>
  </si>
  <si>
    <t>1.016,25</t>
  </si>
  <si>
    <t>267,17</t>
  </si>
  <si>
    <t>500,00</t>
  </si>
  <si>
    <t>329,16</t>
  </si>
  <si>
    <t>582,62</t>
  </si>
  <si>
    <t>444,70</t>
  </si>
  <si>
    <t>272,77</t>
  </si>
  <si>
    <t>356,08</t>
  </si>
  <si>
    <t>462,27</t>
  </si>
  <si>
    <t>473,99</t>
  </si>
  <si>
    <t>810,00</t>
  </si>
  <si>
    <t>1.662,69</t>
  </si>
  <si>
    <t>2.550,87</t>
  </si>
  <si>
    <t>901,88</t>
  </si>
  <si>
    <t>1.446,12</t>
  </si>
  <si>
    <t>952,20</t>
  </si>
  <si>
    <t>1.078,54</t>
  </si>
  <si>
    <t>1.046,81</t>
  </si>
  <si>
    <t>777,22</t>
  </si>
  <si>
    <t>1.328,48</t>
  </si>
  <si>
    <t>82,03</t>
  </si>
  <si>
    <t>3.737,70</t>
  </si>
  <si>
    <t>4.948,60</t>
  </si>
  <si>
    <t>7.099,17</t>
  </si>
  <si>
    <t>8.863,46</t>
  </si>
  <si>
    <t>13.495,16</t>
  </si>
  <si>
    <t>5.004,61</t>
  </si>
  <si>
    <t>7.013,39</t>
  </si>
  <si>
    <t>9.405,53</t>
  </si>
  <si>
    <t>12.027,58</t>
  </si>
  <si>
    <t>15.462,71</t>
  </si>
  <si>
    <t>5.377,39</t>
  </si>
  <si>
    <t>8.246,02</t>
  </si>
  <si>
    <t>8.596,42</t>
  </si>
  <si>
    <t>14.046,26</t>
  </si>
  <si>
    <t>16.760,38</t>
  </si>
  <si>
    <t>497,70</t>
  </si>
  <si>
    <t>616,93</t>
  </si>
  <si>
    <t>1.203,15</t>
  </si>
  <si>
    <t>1.944,90</t>
  </si>
  <si>
    <t>703,34</t>
  </si>
  <si>
    <t>1.368,96</t>
  </si>
  <si>
    <t>2.188,80</t>
  </si>
  <si>
    <t>740,21</t>
  </si>
  <si>
    <t>1.185,73</t>
  </si>
  <si>
    <t>1.676,33</t>
  </si>
  <si>
    <t>2.536,65</t>
  </si>
  <si>
    <t>3.344,46</t>
  </si>
  <si>
    <t>4.502,30</t>
  </si>
  <si>
    <t>980,25</t>
  </si>
  <si>
    <t>1.827,83</t>
  </si>
  <si>
    <t>2.800,27</t>
  </si>
  <si>
    <t>3.945,53</t>
  </si>
  <si>
    <t>8.178,12</t>
  </si>
  <si>
    <t>1.552,18</t>
  </si>
  <si>
    <t>2.337,02</t>
  </si>
  <si>
    <t>3.423,76</t>
  </si>
  <si>
    <t>5.489,51</t>
  </si>
  <si>
    <t>7.361,60</t>
  </si>
  <si>
    <t>6.766,87</t>
  </si>
  <si>
    <t>9.683,47</t>
  </si>
  <si>
    <t>1.322,54</t>
  </si>
  <si>
    <t>456,67</t>
  </si>
  <si>
    <t>1.775,08</t>
  </si>
  <si>
    <t>270,31</t>
  </si>
  <si>
    <t>1.772,51</t>
  </si>
  <si>
    <t>2.087,14</t>
  </si>
  <si>
    <t>1.836,36</t>
  </si>
  <si>
    <t>1.855,46</t>
  </si>
  <si>
    <t>1.339,33</t>
  </si>
  <si>
    <t>4.068,28</t>
  </si>
  <si>
    <t>2.469,80</t>
  </si>
  <si>
    <t>12,00</t>
  </si>
  <si>
    <t>12,37</t>
  </si>
  <si>
    <t>14,56</t>
  </si>
  <si>
    <t>16,08</t>
  </si>
  <si>
    <t>12,20</t>
  </si>
  <si>
    <t>12,44</t>
  </si>
  <si>
    <t>12,58</t>
  </si>
  <si>
    <t>21,48</t>
  </si>
  <si>
    <t>13,67</t>
  </si>
  <si>
    <t>12,33</t>
  </si>
  <si>
    <t>13,62</t>
  </si>
  <si>
    <t>12,86</t>
  </si>
  <si>
    <t>13,51</t>
  </si>
  <si>
    <t>13,72</t>
  </si>
  <si>
    <t>12,19</t>
  </si>
  <si>
    <t>15,06</t>
  </si>
  <si>
    <t>12,30</t>
  </si>
  <si>
    <t>19,19</t>
  </si>
  <si>
    <t>130,53</t>
  </si>
  <si>
    <t>14,94</t>
  </si>
  <si>
    <t>8,10</t>
  </si>
  <si>
    <t>99,80</t>
  </si>
  <si>
    <t>19,46</t>
  </si>
  <si>
    <t>28,57</t>
  </si>
  <si>
    <t>31,40</t>
  </si>
  <si>
    <t>6,43</t>
  </si>
  <si>
    <t>18,73</t>
  </si>
  <si>
    <t>16,84</t>
  </si>
  <si>
    <t>16,65</t>
  </si>
  <si>
    <t>16,07</t>
  </si>
  <si>
    <t>43,94</t>
  </si>
  <si>
    <t>10,21</t>
  </si>
  <si>
    <t>17,22</t>
  </si>
  <si>
    <t>12,45</t>
  </si>
  <si>
    <t>6,87</t>
  </si>
  <si>
    <t>34,82</t>
  </si>
  <si>
    <t>13,75</t>
  </si>
  <si>
    <t>171,51</t>
  </si>
  <si>
    <t>222,21</t>
  </si>
  <si>
    <t>29,87</t>
  </si>
  <si>
    <t>53,75</t>
  </si>
  <si>
    <t>11,60</t>
  </si>
  <si>
    <t>7,91</t>
  </si>
  <si>
    <t>19,71</t>
  </si>
  <si>
    <t>49,24</t>
  </si>
  <si>
    <t>52,40</t>
  </si>
  <si>
    <t>66,18</t>
  </si>
  <si>
    <t>26,14</t>
  </si>
  <si>
    <t>135,88</t>
  </si>
  <si>
    <t>75,84</t>
  </si>
  <si>
    <t>19,47</t>
  </si>
  <si>
    <t>13,11</t>
  </si>
  <si>
    <t>19,66</t>
  </si>
  <si>
    <t>21,63</t>
  </si>
  <si>
    <t>44,44</t>
  </si>
  <si>
    <t>46,88</t>
  </si>
  <si>
    <t>81,50</t>
  </si>
  <si>
    <t>9,14</t>
  </si>
  <si>
    <t>9,36</t>
  </si>
  <si>
    <t>11,78</t>
  </si>
  <si>
    <t>26,41</t>
  </si>
  <si>
    <t>145,97</t>
  </si>
  <si>
    <t>17,86</t>
  </si>
  <si>
    <t>20,64</t>
  </si>
  <si>
    <t>49,91</t>
  </si>
  <si>
    <t>67,94</t>
  </si>
  <si>
    <t>40,81</t>
  </si>
  <si>
    <t>118,46</t>
  </si>
  <si>
    <t>40,33</t>
  </si>
  <si>
    <t>8,23</t>
  </si>
  <si>
    <t>16,09</t>
  </si>
  <si>
    <t>48,30</t>
  </si>
  <si>
    <t>22,11</t>
  </si>
  <si>
    <t>0,74</t>
  </si>
  <si>
    <t>13,10</t>
  </si>
  <si>
    <t>10,00</t>
  </si>
  <si>
    <t>52,20</t>
  </si>
  <si>
    <t>59,98</t>
  </si>
  <si>
    <t>53,17</t>
  </si>
  <si>
    <t>66,77</t>
  </si>
  <si>
    <t>192,89</t>
  </si>
  <si>
    <t>233,52</t>
  </si>
  <si>
    <t>73,42</t>
  </si>
  <si>
    <t>102,08</t>
  </si>
  <si>
    <t>106,77</t>
  </si>
  <si>
    <t>24,58</t>
  </si>
  <si>
    <t>52,89</t>
  </si>
  <si>
    <t>38,81</t>
  </si>
  <si>
    <t>23,31</t>
  </si>
  <si>
    <t>54,72</t>
  </si>
  <si>
    <t>56,57</t>
  </si>
  <si>
    <t>486,58</t>
  </si>
  <si>
    <t>93,00</t>
  </si>
  <si>
    <t>54,44</t>
  </si>
  <si>
    <t>150,79</t>
  </si>
  <si>
    <t>34,94</t>
  </si>
  <si>
    <t>81,15</t>
  </si>
  <si>
    <t>97,79</t>
  </si>
  <si>
    <t>16,52</t>
  </si>
  <si>
    <t>19,72</t>
  </si>
  <si>
    <t>28,64</t>
  </si>
  <si>
    <t>21,80</t>
  </si>
  <si>
    <t>22,03</t>
  </si>
  <si>
    <t>27,61</t>
  </si>
  <si>
    <t>18,55</t>
  </si>
  <si>
    <t>14,84</t>
  </si>
  <si>
    <t>7,13</t>
  </si>
  <si>
    <t>23,04</t>
  </si>
  <si>
    <t>96,67</t>
  </si>
  <si>
    <t>63,16</t>
  </si>
  <si>
    <t>21,74</t>
  </si>
  <si>
    <t>28,00</t>
  </si>
  <si>
    <t>44,45</t>
  </si>
  <si>
    <t>59,45</t>
  </si>
  <si>
    <t>61,40</t>
  </si>
  <si>
    <t>112,45</t>
  </si>
  <si>
    <t>16,50</t>
  </si>
  <si>
    <t>45,05</t>
  </si>
  <si>
    <t>440.000,00</t>
  </si>
  <si>
    <t>405.658,52</t>
  </si>
  <si>
    <t>456.097,53</t>
  </si>
  <si>
    <t>66,50</t>
  </si>
  <si>
    <t>37,35</t>
  </si>
  <si>
    <t>52,30</t>
  </si>
  <si>
    <t>747,19</t>
  </si>
  <si>
    <t>11,51</t>
  </si>
  <si>
    <t>49,59</t>
  </si>
  <si>
    <t>84,16</t>
  </si>
  <si>
    <t>35,42</t>
  </si>
  <si>
    <t>24,07</t>
  </si>
  <si>
    <t>20,60</t>
  </si>
  <si>
    <t>72,76</t>
  </si>
  <si>
    <t>152,43</t>
  </si>
  <si>
    <t>44,82</t>
  </si>
  <si>
    <t>17,66</t>
  </si>
  <si>
    <t>18,91</t>
  </si>
  <si>
    <t>19,67</t>
  </si>
  <si>
    <t>31,90</t>
  </si>
  <si>
    <t>3.442,77</t>
  </si>
  <si>
    <t>5.582,74</t>
  </si>
  <si>
    <t>3.091,01</t>
  </si>
  <si>
    <t>3.313,74</t>
  </si>
  <si>
    <t>3.309,55</t>
  </si>
  <si>
    <t>3.092,70</t>
  </si>
  <si>
    <t>3.459,90</t>
  </si>
  <si>
    <t>166,50</t>
  </si>
  <si>
    <t>211,82</t>
  </si>
  <si>
    <t>56,86</t>
  </si>
  <si>
    <t>38,18</t>
  </si>
  <si>
    <t>41,79</t>
  </si>
  <si>
    <t>26,92</t>
  </si>
  <si>
    <t>52,38</t>
  </si>
  <si>
    <t>209,26</t>
  </si>
  <si>
    <t>176,33</t>
  </si>
  <si>
    <t>41,62</t>
  </si>
  <si>
    <t>24,95</t>
  </si>
  <si>
    <t>24,56</t>
  </si>
  <si>
    <t>26,88</t>
  </si>
  <si>
    <t>4.297,41</t>
  </si>
  <si>
    <t>4.365,12</t>
  </si>
  <si>
    <t>4.704,15</t>
  </si>
  <si>
    <t>382,88</t>
  </si>
  <si>
    <t>354,76</t>
  </si>
  <si>
    <t>475,25</t>
  </si>
  <si>
    <t>21,27</t>
  </si>
  <si>
    <t>222,23</t>
  </si>
  <si>
    <t>12,21</t>
  </si>
  <si>
    <t>1.657,41</t>
  </si>
  <si>
    <t>19,50</t>
  </si>
  <si>
    <t>14,19</t>
  </si>
  <si>
    <t>5,18</t>
  </si>
  <si>
    <t>2,57</t>
  </si>
  <si>
    <t>5,25</t>
  </si>
  <si>
    <t>8,32</t>
  </si>
  <si>
    <t>370,00</t>
  </si>
  <si>
    <t>489,89</t>
  </si>
  <si>
    <t>59,65</t>
  </si>
  <si>
    <t>137,67</t>
  </si>
  <si>
    <t>174,96</t>
  </si>
  <si>
    <t>160,62</t>
  </si>
  <si>
    <t>180,41</t>
  </si>
  <si>
    <t>249,53</t>
  </si>
  <si>
    <t>64,24</t>
  </si>
  <si>
    <t>1.560,88</t>
  </si>
  <si>
    <t>528,32</t>
  </si>
  <si>
    <t>407,28</t>
  </si>
  <si>
    <t>97,51</t>
  </si>
  <si>
    <t>321,24</t>
  </si>
  <si>
    <t>15,77</t>
  </si>
  <si>
    <t>37,05</t>
  </si>
  <si>
    <t>85,18</t>
  </si>
  <si>
    <t>208,23</t>
  </si>
  <si>
    <t>39,58</t>
  </si>
  <si>
    <t>91,78</t>
  </si>
  <si>
    <t>144,55</t>
  </si>
  <si>
    <t>149,14</t>
  </si>
  <si>
    <t>499,06</t>
  </si>
  <si>
    <t>25,97</t>
  </si>
  <si>
    <t>3,63</t>
  </si>
  <si>
    <t>1,57</t>
  </si>
  <si>
    <t>2,95</t>
  </si>
  <si>
    <t>14,10</t>
  </si>
  <si>
    <t>9,45</t>
  </si>
  <si>
    <t>11,68</t>
  </si>
  <si>
    <t>20,75</t>
  </si>
  <si>
    <t>37,16</t>
  </si>
  <si>
    <t>37,03</t>
  </si>
  <si>
    <t>57,95</t>
  </si>
  <si>
    <t>41,82</t>
  </si>
  <si>
    <t>25,19</t>
  </si>
  <si>
    <t>23,68</t>
  </si>
  <si>
    <t>14,47</t>
  </si>
  <si>
    <t>12,64</t>
  </si>
  <si>
    <t>100,79</t>
  </si>
  <si>
    <t>21,83</t>
  </si>
  <si>
    <t>44,93</t>
  </si>
  <si>
    <t>25,91</t>
  </si>
  <si>
    <t>9,17</t>
  </si>
  <si>
    <t>2.615,00</t>
  </si>
  <si>
    <t>6,77</t>
  </si>
  <si>
    <t>4,04</t>
  </si>
  <si>
    <t>40,98</t>
  </si>
  <si>
    <t>64,39</t>
  </si>
  <si>
    <t>653,72</t>
  </si>
  <si>
    <t>54,68</t>
  </si>
  <si>
    <t>124,73</t>
  </si>
  <si>
    <t>11,65</t>
  </si>
  <si>
    <t>95,33</t>
  </si>
  <si>
    <t>107,33</t>
  </si>
  <si>
    <t>25,21</t>
  </si>
  <si>
    <t>50,19</t>
  </si>
  <si>
    <t>106,41</t>
  </si>
  <si>
    <t>331,64</t>
  </si>
  <si>
    <t>17,09</t>
  </si>
  <si>
    <t>60,12</t>
  </si>
  <si>
    <t>61,56</t>
  </si>
  <si>
    <t>612,84</t>
  </si>
  <si>
    <t>126,06</t>
  </si>
  <si>
    <t>231,74</t>
  </si>
  <si>
    <t>248,49</t>
  </si>
  <si>
    <t>265,17</t>
  </si>
  <si>
    <t>301,84</t>
  </si>
  <si>
    <t>210,22</t>
  </si>
  <si>
    <t>349,97</t>
  </si>
  <si>
    <t>496,47</t>
  </si>
  <si>
    <t>786,08</t>
  </si>
  <si>
    <t>190,22</t>
  </si>
  <si>
    <t>50,21</t>
  </si>
  <si>
    <t>45,73</t>
  </si>
  <si>
    <t>51,29</t>
  </si>
  <si>
    <t>49,49</t>
  </si>
  <si>
    <t>176,09</t>
  </si>
  <si>
    <t>18,64</t>
  </si>
  <si>
    <t>113,12</t>
  </si>
  <si>
    <t>685,24</t>
  </si>
  <si>
    <t>140,08</t>
  </si>
  <si>
    <t>208,51</t>
  </si>
  <si>
    <t>262,88</t>
  </si>
  <si>
    <t>159,47</t>
  </si>
  <si>
    <t>294,70</t>
  </si>
  <si>
    <t>348,92</t>
  </si>
  <si>
    <t>87,86</t>
  </si>
  <si>
    <t>99,42</t>
  </si>
  <si>
    <t>150,00</t>
  </si>
  <si>
    <t>11,46</t>
  </si>
  <si>
    <t>1,13</t>
  </si>
  <si>
    <t>1,26</t>
  </si>
  <si>
    <t>2,25</t>
  </si>
  <si>
    <t>4,40</t>
  </si>
  <si>
    <t>2,67</t>
  </si>
  <si>
    <t>3,91</t>
  </si>
  <si>
    <t>2,99</t>
  </si>
  <si>
    <t>1,69</t>
  </si>
  <si>
    <t>1,23</t>
  </si>
  <si>
    <t>2,53</t>
  </si>
  <si>
    <t>3,00</t>
  </si>
  <si>
    <t>2,37</t>
  </si>
  <si>
    <t>0,92</t>
  </si>
  <si>
    <t>0,77</t>
  </si>
  <si>
    <t>1,88</t>
  </si>
  <si>
    <t>1,96</t>
  </si>
  <si>
    <t>42,39</t>
  </si>
  <si>
    <t>42,97</t>
  </si>
  <si>
    <t>46,89</t>
  </si>
  <si>
    <t>87,45</t>
  </si>
  <si>
    <t>51,75</t>
  </si>
  <si>
    <t>45,72</t>
  </si>
  <si>
    <t>43,78</t>
  </si>
  <si>
    <t>34,70</t>
  </si>
  <si>
    <t>31,52</t>
  </si>
  <si>
    <t>30,41</t>
  </si>
  <si>
    <t>45,23</t>
  </si>
  <si>
    <t>42,74</t>
  </si>
  <si>
    <t>29,51</t>
  </si>
  <si>
    <t>131,68</t>
  </si>
  <si>
    <t>30,79</t>
  </si>
  <si>
    <t>20,65</t>
  </si>
  <si>
    <t>34,12</t>
  </si>
  <si>
    <t>7,55</t>
  </si>
  <si>
    <t>20,15</t>
  </si>
  <si>
    <t>12,84</t>
  </si>
  <si>
    <t>7,35</t>
  </si>
  <si>
    <t>37,53</t>
  </si>
  <si>
    <t>9,70</t>
  </si>
  <si>
    <t>45,00</t>
  </si>
  <si>
    <t>47,76</t>
  </si>
  <si>
    <t>143,04</t>
  </si>
  <si>
    <t>23,88</t>
  </si>
  <si>
    <t>9,95</t>
  </si>
  <si>
    <t>13,15</t>
  </si>
  <si>
    <t>7,44</t>
  </si>
  <si>
    <t>10,14</t>
  </si>
  <si>
    <t>21,01</t>
  </si>
  <si>
    <t>10,03</t>
  </si>
  <si>
    <t>14,12</t>
  </si>
  <si>
    <t>15,28</t>
  </si>
  <si>
    <t>17,65</t>
  </si>
  <si>
    <t>18,27</t>
  </si>
  <si>
    <t>22,14</t>
  </si>
  <si>
    <t>24,59</t>
  </si>
  <si>
    <t>26,84</t>
  </si>
  <si>
    <t>16,80</t>
  </si>
  <si>
    <t>18,83</t>
  </si>
  <si>
    <t>16,14</t>
  </si>
  <si>
    <t>30,21</t>
  </si>
  <si>
    <t>25,62</t>
  </si>
  <si>
    <t>21,38</t>
  </si>
  <si>
    <t>16,42</t>
  </si>
  <si>
    <t>22,96</t>
  </si>
  <si>
    <t>84,89</t>
  </si>
  <si>
    <t>54,12</t>
  </si>
  <si>
    <t>55,94</t>
  </si>
  <si>
    <t>2,56</t>
  </si>
  <si>
    <t>2,51</t>
  </si>
  <si>
    <t>3,07</t>
  </si>
  <si>
    <t>2,61</t>
  </si>
  <si>
    <t>8,25</t>
  </si>
  <si>
    <t>10,56</t>
  </si>
  <si>
    <t>17,36</t>
  </si>
  <si>
    <t>11,56</t>
  </si>
  <si>
    <t>19,44</t>
  </si>
  <si>
    <t>50,52</t>
  </si>
  <si>
    <t>80,74</t>
  </si>
  <si>
    <t>31,06</t>
  </si>
  <si>
    <t>34,73</t>
  </si>
  <si>
    <t>7,25</t>
  </si>
  <si>
    <t>18,79</t>
  </si>
  <si>
    <t>20,07</t>
  </si>
  <si>
    <t>6,08</t>
  </si>
  <si>
    <t>10,35</t>
  </si>
  <si>
    <t>41,89</t>
  </si>
  <si>
    <t>2.232,53</t>
  </si>
  <si>
    <t>64,08</t>
  </si>
  <si>
    <t>28,83</t>
  </si>
  <si>
    <t>51,55</t>
  </si>
  <si>
    <t>9.019,85</t>
  </si>
  <si>
    <t>11.210,21</t>
  </si>
  <si>
    <t>50,63</t>
  </si>
  <si>
    <t>8.857,48</t>
  </si>
  <si>
    <t>5.044,92</t>
  </si>
  <si>
    <t>15.640,00</t>
  </si>
  <si>
    <t>10.827,69</t>
  </si>
  <si>
    <t>89.291,10</t>
  </si>
  <si>
    <t>125.018,68</t>
  </si>
  <si>
    <t>24.373,70</t>
  </si>
  <si>
    <t>39.891,49</t>
  </si>
  <si>
    <t>65.096,59</t>
  </si>
  <si>
    <t>12.094,08</t>
  </si>
  <si>
    <t>158.081,77</t>
  </si>
  <si>
    <t>19.325,21</t>
  </si>
  <si>
    <t>34.192,71</t>
  </si>
  <si>
    <t>8.864,77</t>
  </si>
  <si>
    <t>1.400.000,00</t>
  </si>
  <si>
    <t>1.079.918,00</t>
  </si>
  <si>
    <t>4.585.785,54</t>
  </si>
  <si>
    <t>1.391.437,18</t>
  </si>
  <si>
    <t>2.062.409,72</t>
  </si>
  <si>
    <t>1.130.275,16</t>
  </si>
  <si>
    <t>1.113.149,80</t>
  </si>
  <si>
    <t>274.500,00</t>
  </si>
  <si>
    <t>178.889,31</t>
  </si>
  <si>
    <t>323.242,96</t>
  </si>
  <si>
    <t>374.551,37</t>
  </si>
  <si>
    <t>21.421,23</t>
  </si>
  <si>
    <t>264.430,70</t>
  </si>
  <si>
    <t>295.023,34</t>
  </si>
  <si>
    <t>110.313,06</t>
  </si>
  <si>
    <t>144.946,23</t>
  </si>
  <si>
    <t>244,00</t>
  </si>
  <si>
    <t>150,70</t>
  </si>
  <si>
    <t>955,49</t>
  </si>
  <si>
    <t>323,96</t>
  </si>
  <si>
    <t>3.198,65</t>
  </si>
  <si>
    <t>697,14</t>
  </si>
  <si>
    <t>1.081,59</t>
  </si>
  <si>
    <t>1.220,00</t>
  </si>
  <si>
    <t>205,04</t>
  </si>
  <si>
    <t>379,32</t>
  </si>
  <si>
    <t>332,57</t>
  </si>
  <si>
    <t>534,13</t>
  </si>
  <si>
    <t>607,94</t>
  </si>
  <si>
    <t>126,10</t>
  </si>
  <si>
    <t>405,98</t>
  </si>
  <si>
    <t>161,98</t>
  </si>
  <si>
    <t>475,69</t>
  </si>
  <si>
    <t>942,16</t>
  </si>
  <si>
    <t>241,94</t>
  </si>
  <si>
    <t>466,47</t>
  </si>
  <si>
    <t>710,47</t>
  </si>
  <si>
    <t>1.029,31</t>
  </si>
  <si>
    <t>2.852,21</t>
  </si>
  <si>
    <t>127,12</t>
  </si>
  <si>
    <t>133,27</t>
  </si>
  <si>
    <t>211,70</t>
  </si>
  <si>
    <t>394,70</t>
  </si>
  <si>
    <t>471,59</t>
  </si>
  <si>
    <t>522,85</t>
  </si>
  <si>
    <t>766,85</t>
  </si>
  <si>
    <t>1.101,07</t>
  </si>
  <si>
    <t>621,37</t>
  </si>
  <si>
    <t>465,44</t>
  </si>
  <si>
    <t>763,78</t>
  </si>
  <si>
    <t>504,40</t>
  </si>
  <si>
    <t>174,28</t>
  </si>
  <si>
    <t>125,07</t>
  </si>
  <si>
    <t>132,81</t>
  </si>
  <si>
    <t>234,40</t>
  </si>
  <si>
    <t>318,18</t>
  </si>
  <si>
    <t>440,10</t>
  </si>
  <si>
    <t>763,27</t>
  </si>
  <si>
    <t>1.025,21</t>
  </si>
  <si>
    <t>1.435,29</t>
  </si>
  <si>
    <t>721,74</t>
  </si>
  <si>
    <t>666,38</t>
  </si>
  <si>
    <t>876,55</t>
  </si>
  <si>
    <t>1.059,86</t>
  </si>
  <si>
    <t>1.609,57</t>
  </si>
  <si>
    <t>194,78</t>
  </si>
  <si>
    <t>262,45</t>
  </si>
  <si>
    <t>317,81</t>
  </si>
  <si>
    <t>547,46</t>
  </si>
  <si>
    <t>570,42</t>
  </si>
  <si>
    <t>611,02</t>
  </si>
  <si>
    <t>113,78</t>
  </si>
  <si>
    <t>4.059,83</t>
  </si>
  <si>
    <t>6.889,41</t>
  </si>
  <si>
    <t>5.085,04</t>
  </si>
  <si>
    <t>8.170,92</t>
  </si>
  <si>
    <t>111,74</t>
  </si>
  <si>
    <t>199,91</t>
  </si>
  <si>
    <t>753,20</t>
  </si>
  <si>
    <t>1.187,19</t>
  </si>
  <si>
    <t>1.666,99</t>
  </si>
  <si>
    <t>250,35</t>
  </si>
  <si>
    <t>374,06</t>
  </si>
  <si>
    <t>743,78</t>
  </si>
  <si>
    <t>1.369,27</t>
  </si>
  <si>
    <t>155,83</t>
  </si>
  <si>
    <t>196,84</t>
  </si>
  <si>
    <t>341,39</t>
  </si>
  <si>
    <t>524,90</t>
  </si>
  <si>
    <t>984,20</t>
  </si>
  <si>
    <t>1.514,23</t>
  </si>
  <si>
    <t>189,66</t>
  </si>
  <si>
    <t>348,57</t>
  </si>
  <si>
    <t>442,89</t>
  </si>
  <si>
    <t>202,99</t>
  </si>
  <si>
    <t>491,07</t>
  </si>
  <si>
    <t>86,11</t>
  </si>
  <si>
    <t>631,05</t>
  </si>
  <si>
    <t>276,80</t>
  </si>
  <si>
    <t>2.176,52</t>
  </si>
  <si>
    <t>1.977,63</t>
  </si>
  <si>
    <t>2.405,14</t>
  </si>
  <si>
    <t>163,00</t>
  </si>
  <si>
    <t>315,76</t>
  </si>
  <si>
    <t>656,13</t>
  </si>
  <si>
    <t>1.034,43</t>
  </si>
  <si>
    <t>123,02</t>
  </si>
  <si>
    <t>225,54</t>
  </si>
  <si>
    <t>715,59</t>
  </si>
  <si>
    <t>1.281,51</t>
  </si>
  <si>
    <t>574,11</t>
  </si>
  <si>
    <t>495,17</t>
  </si>
  <si>
    <t>184,53</t>
  </si>
  <si>
    <t>246,05</t>
  </si>
  <si>
    <t>322,94</t>
  </si>
  <si>
    <t>445,96</t>
  </si>
  <si>
    <t>615,12</t>
  </si>
  <si>
    <t>584,36</t>
  </si>
  <si>
    <t>717,64</t>
  </si>
  <si>
    <t>1.004,70</t>
  </si>
  <si>
    <t>62,00</t>
  </si>
  <si>
    <t>45,24</t>
  </si>
  <si>
    <t>73,26</t>
  </si>
  <si>
    <t>46,25</t>
  </si>
  <si>
    <t>80,43</t>
  </si>
  <si>
    <t>72,89</t>
  </si>
  <si>
    <t>114,07</t>
  </si>
  <si>
    <t>134,72</t>
  </si>
  <si>
    <t>109,04</t>
  </si>
  <si>
    <t>30,71</t>
  </si>
  <si>
    <t>40,16</t>
  </si>
  <si>
    <t>65,16</t>
  </si>
  <si>
    <t>84,28</t>
  </si>
  <si>
    <t>157,51</t>
  </si>
  <si>
    <t>38,54</t>
  </si>
  <si>
    <t>25,13</t>
  </si>
  <si>
    <t>117,29</t>
  </si>
  <si>
    <t>142,43</t>
  </si>
  <si>
    <t>192,70</t>
  </si>
  <si>
    <t>36,86</t>
  </si>
  <si>
    <t>51,61</t>
  </si>
  <si>
    <t>72,05</t>
  </si>
  <si>
    <t>104,72</t>
  </si>
  <si>
    <t>120,60</t>
  </si>
  <si>
    <t>5,06</t>
  </si>
  <si>
    <t>720,79</t>
  </si>
  <si>
    <t>9,99</t>
  </si>
  <si>
    <t>12,36</t>
  </si>
  <si>
    <t>59,52</t>
  </si>
  <si>
    <t>205,14</t>
  </si>
  <si>
    <t>2.594,18</t>
  </si>
  <si>
    <t>28,32</t>
  </si>
  <si>
    <t>38,41</t>
  </si>
  <si>
    <t>70,86</t>
  </si>
  <si>
    <t>225,98</t>
  </si>
  <si>
    <t>2.107,04</t>
  </si>
  <si>
    <t>26,55</t>
  </si>
  <si>
    <t>31,34</t>
  </si>
  <si>
    <t>45,33</t>
  </si>
  <si>
    <t>1.477,45</t>
  </si>
  <si>
    <t>147,83</t>
  </si>
  <si>
    <t>178,06</t>
  </si>
  <si>
    <t>186,25</t>
  </si>
  <si>
    <t>189,41</t>
  </si>
  <si>
    <t>287,10</t>
  </si>
  <si>
    <t>312,98</t>
  </si>
  <si>
    <t>317,88</t>
  </si>
  <si>
    <t>436,03</t>
  </si>
  <si>
    <t>13,09</t>
  </si>
  <si>
    <t>19,75</t>
  </si>
  <si>
    <t>20,97</t>
  </si>
  <si>
    <t>26,21</t>
  </si>
  <si>
    <t>39,31</t>
  </si>
  <si>
    <t>52,66</t>
  </si>
  <si>
    <t>65,39</t>
  </si>
  <si>
    <t>42,44</t>
  </si>
  <si>
    <t>14,59</t>
  </si>
  <si>
    <t>23,35</t>
  </si>
  <si>
    <t>28,67</t>
  </si>
  <si>
    <t>57,36</t>
  </si>
  <si>
    <t>71,54</t>
  </si>
  <si>
    <t>999,15</t>
  </si>
  <si>
    <t>1.609,27</t>
  </si>
  <si>
    <t>25,96</t>
  </si>
  <si>
    <t>2.825,29</t>
  </si>
  <si>
    <t>4.202,00</t>
  </si>
  <si>
    <t>58,06</t>
  </si>
  <si>
    <t>4.509,84</t>
  </si>
  <si>
    <t>121,86</t>
  </si>
  <si>
    <t>2.107,20</t>
  </si>
  <si>
    <t>2.749,18</t>
  </si>
  <si>
    <t>4.972,29</t>
  </si>
  <si>
    <t>261,58</t>
  </si>
  <si>
    <t>407,77</t>
  </si>
  <si>
    <t>16,34</t>
  </si>
  <si>
    <t>137,97</t>
  </si>
  <si>
    <t>60,25</t>
  </si>
  <si>
    <t>64,11</t>
  </si>
  <si>
    <t>167,04</t>
  </si>
  <si>
    <t>12,61</t>
  </si>
  <si>
    <t>5,51</t>
  </si>
  <si>
    <t>26,30</t>
  </si>
  <si>
    <t>25,57</t>
  </si>
  <si>
    <t>7,59</t>
  </si>
  <si>
    <t>48,82</t>
  </si>
  <si>
    <t>63,91</t>
  </si>
  <si>
    <t>7,62</t>
  </si>
  <si>
    <t>4,15</t>
  </si>
  <si>
    <t>8,69</t>
  </si>
  <si>
    <t>9,11</t>
  </si>
  <si>
    <t>20,47</t>
  </si>
  <si>
    <t>26,52</t>
  </si>
  <si>
    <t>10,81</t>
  </si>
  <si>
    <t>4,14</t>
  </si>
  <si>
    <t>45,92</t>
  </si>
  <si>
    <t>26,34</t>
  </si>
  <si>
    <t>216,73</t>
  </si>
  <si>
    <t>3,62</t>
  </si>
  <si>
    <t>7,19</t>
  </si>
  <si>
    <t>60,59</t>
  </si>
  <si>
    <t>23,36</t>
  </si>
  <si>
    <t>225,63</t>
  </si>
  <si>
    <t>17,54</t>
  </si>
  <si>
    <t>44,99</t>
  </si>
  <si>
    <t>77,34</t>
  </si>
  <si>
    <t>7,14</t>
  </si>
  <si>
    <t>15,47</t>
  </si>
  <si>
    <t>11,79</t>
  </si>
  <si>
    <t>25,49</t>
  </si>
  <si>
    <t>65,00</t>
  </si>
  <si>
    <t>30,77</t>
  </si>
  <si>
    <t>135,58</t>
  </si>
  <si>
    <t>166,91</t>
  </si>
  <si>
    <t>6,21</t>
  </si>
  <si>
    <t>22,26</t>
  </si>
  <si>
    <t>18,65</t>
  </si>
  <si>
    <t>21,41</t>
  </si>
  <si>
    <t>18,21</t>
  </si>
  <si>
    <t>59,16</t>
  </si>
  <si>
    <t>17,94</t>
  </si>
  <si>
    <t>183,07</t>
  </si>
  <si>
    <t>48,26</t>
  </si>
  <si>
    <t>44,77</t>
  </si>
  <si>
    <t>4,91</t>
  </si>
  <si>
    <t>8,82</t>
  </si>
  <si>
    <t>8,53</t>
  </si>
  <si>
    <t>9,84</t>
  </si>
  <si>
    <t>11,41</t>
  </si>
  <si>
    <t>10,22</t>
  </si>
  <si>
    <t>20,20</t>
  </si>
  <si>
    <t>60,57</t>
  </si>
  <si>
    <t>42,71</t>
  </si>
  <si>
    <t>14,05</t>
  </si>
  <si>
    <t>3,38</t>
  </si>
  <si>
    <t>14,08</t>
  </si>
  <si>
    <t>69,05</t>
  </si>
  <si>
    <t>28,18</t>
  </si>
  <si>
    <t>27,23</t>
  </si>
  <si>
    <t>111,28</t>
  </si>
  <si>
    <t>128,55</t>
  </si>
  <si>
    <t>9,40</t>
  </si>
  <si>
    <t>23,02</t>
  </si>
  <si>
    <t>40,50</t>
  </si>
  <si>
    <t>75,99</t>
  </si>
  <si>
    <t>59,40</t>
  </si>
  <si>
    <t>146,59</t>
  </si>
  <si>
    <t>200,38</t>
  </si>
  <si>
    <t>18,96</t>
  </si>
  <si>
    <t>22,40</t>
  </si>
  <si>
    <t>81,06</t>
  </si>
  <si>
    <t>6,57</t>
  </si>
  <si>
    <t>18,46</t>
  </si>
  <si>
    <t>21,28</t>
  </si>
  <si>
    <t>84,50</t>
  </si>
  <si>
    <t>12,91</t>
  </si>
  <si>
    <t>26,86</t>
  </si>
  <si>
    <t>82,05</t>
  </si>
  <si>
    <t>5,40</t>
  </si>
  <si>
    <t>11,10</t>
  </si>
  <si>
    <t>12,96</t>
  </si>
  <si>
    <t>14,88</t>
  </si>
  <si>
    <t>42,91</t>
  </si>
  <si>
    <t>31,44</t>
  </si>
  <si>
    <t>57,52</t>
  </si>
  <si>
    <t>47,99</t>
  </si>
  <si>
    <t>94,93</t>
  </si>
  <si>
    <t>127,11</t>
  </si>
  <si>
    <t>32,23</t>
  </si>
  <si>
    <t>55,43</t>
  </si>
  <si>
    <t>4,06</t>
  </si>
  <si>
    <t>2,44</t>
  </si>
  <si>
    <t>66,13</t>
  </si>
  <si>
    <t>71,83</t>
  </si>
  <si>
    <t>64,56</t>
  </si>
  <si>
    <t>109,75</t>
  </si>
  <si>
    <t>171,93</t>
  </si>
  <si>
    <t>252,93</t>
  </si>
  <si>
    <t>340,73</t>
  </si>
  <si>
    <t>450,06</t>
  </si>
  <si>
    <t>5,81</t>
  </si>
  <si>
    <t>38,88</t>
  </si>
  <si>
    <t>251,55</t>
  </si>
  <si>
    <t>35,96</t>
  </si>
  <si>
    <t>24,04</t>
  </si>
  <si>
    <t>146,57</t>
  </si>
  <si>
    <t>229,57</t>
  </si>
  <si>
    <t>353,34</t>
  </si>
  <si>
    <t>499,36</t>
  </si>
  <si>
    <t>581,56</t>
  </si>
  <si>
    <t>86,31</t>
  </si>
  <si>
    <t>71,55</t>
  </si>
  <si>
    <t>78,81</t>
  </si>
  <si>
    <t>469,25</t>
  </si>
  <si>
    <t>627,96</t>
  </si>
  <si>
    <t>327,84</t>
  </si>
  <si>
    <t>162,37</t>
  </si>
  <si>
    <t>35,39</t>
  </si>
  <si>
    <t>159,75</t>
  </si>
  <si>
    <t>63,97</t>
  </si>
  <si>
    <t>1.670,34</t>
  </si>
  <si>
    <t>147,75</t>
  </si>
  <si>
    <t>199,62</t>
  </si>
  <si>
    <t>262,74</t>
  </si>
  <si>
    <t>115,12</t>
  </si>
  <si>
    <t>270,93</t>
  </si>
  <si>
    <t>356,56</t>
  </si>
  <si>
    <t>3,99</t>
  </si>
  <si>
    <t>0,85</t>
  </si>
  <si>
    <t>15,62</t>
  </si>
  <si>
    <t>29,84</t>
  </si>
  <si>
    <t>48,32</t>
  </si>
  <si>
    <t>293,34</t>
  </si>
  <si>
    <t>256,64</t>
  </si>
  <si>
    <t>195,20</t>
  </si>
  <si>
    <t>205,17</t>
  </si>
  <si>
    <t>10,88</t>
  </si>
  <si>
    <t>17,81</t>
  </si>
  <si>
    <t>26,66</t>
  </si>
  <si>
    <t>44,02</t>
  </si>
  <si>
    <t>25,75</t>
  </si>
  <si>
    <t>41,56</t>
  </si>
  <si>
    <t>18,68</t>
  </si>
  <si>
    <t>276,60</t>
  </si>
  <si>
    <t>370,94</t>
  </si>
  <si>
    <t>0,78</t>
  </si>
  <si>
    <t>3,56</t>
  </si>
  <si>
    <t>8,09</t>
  </si>
  <si>
    <t>4,29</t>
  </si>
  <si>
    <t>10,73</t>
  </si>
  <si>
    <t>3,27</t>
  </si>
  <si>
    <t>6,97</t>
  </si>
  <si>
    <t>8,21</t>
  </si>
  <si>
    <t>2,02</t>
  </si>
  <si>
    <t>4,07</t>
  </si>
  <si>
    <t>3,51</t>
  </si>
  <si>
    <t>5,49</t>
  </si>
  <si>
    <t>18,13</t>
  </si>
  <si>
    <t>15,85</t>
  </si>
  <si>
    <t>0,57</t>
  </si>
  <si>
    <t>3,50</t>
  </si>
  <si>
    <t>1,20</t>
  </si>
  <si>
    <t>3,77</t>
  </si>
  <si>
    <t>6,82</t>
  </si>
  <si>
    <t>1,68</t>
  </si>
  <si>
    <t>4,78</t>
  </si>
  <si>
    <t>29,74</t>
  </si>
  <si>
    <t>14,38</t>
  </si>
  <si>
    <t>32,75</t>
  </si>
  <si>
    <t>5,21</t>
  </si>
  <si>
    <t>8,91</t>
  </si>
  <si>
    <t>6,14</t>
  </si>
  <si>
    <t>8,78</t>
  </si>
  <si>
    <t>32,00</t>
  </si>
  <si>
    <t>2,87</t>
  </si>
  <si>
    <t>6,20</t>
  </si>
  <si>
    <t>11,55</t>
  </si>
  <si>
    <t>12,53</t>
  </si>
  <si>
    <t>50,30</t>
  </si>
  <si>
    <t>64,44</t>
  </si>
  <si>
    <t>176,38</t>
  </si>
  <si>
    <t>4,61</t>
  </si>
  <si>
    <t>26,13</t>
  </si>
  <si>
    <t>62,66</t>
  </si>
  <si>
    <t>5,22</t>
  </si>
  <si>
    <t>12,73</t>
  </si>
  <si>
    <t>3,23</t>
  </si>
  <si>
    <t>1,09</t>
  </si>
  <si>
    <t>3,98</t>
  </si>
  <si>
    <t>2,52</t>
  </si>
  <si>
    <t>82,02</t>
  </si>
  <si>
    <t>98,06</t>
  </si>
  <si>
    <t>1,90</t>
  </si>
  <si>
    <t>2,33</t>
  </si>
  <si>
    <t>12,27</t>
  </si>
  <si>
    <t>0,70</t>
  </si>
  <si>
    <t>198,70</t>
  </si>
  <si>
    <t>17,90</t>
  </si>
  <si>
    <t>7,30</t>
  </si>
  <si>
    <t>4,97</t>
  </si>
  <si>
    <t>27,81</t>
  </si>
  <si>
    <t>4,80</t>
  </si>
  <si>
    <t>133,23</t>
  </si>
  <si>
    <t>13,46</t>
  </si>
  <si>
    <t>27,44</t>
  </si>
  <si>
    <t>11,75</t>
  </si>
  <si>
    <t>4,96</t>
  </si>
  <si>
    <t>1,76</t>
  </si>
  <si>
    <t>4,33</t>
  </si>
  <si>
    <t>4,09</t>
  </si>
  <si>
    <t>4,19</t>
  </si>
  <si>
    <t>12,83</t>
  </si>
  <si>
    <t>18,77</t>
  </si>
  <si>
    <t>42,13</t>
  </si>
  <si>
    <t>2,98</t>
  </si>
  <si>
    <t>6,31</t>
  </si>
  <si>
    <t>17,55</t>
  </si>
  <si>
    <t>5,09</t>
  </si>
  <si>
    <t>11,86</t>
  </si>
  <si>
    <t>4,57</t>
  </si>
  <si>
    <t>11,49</t>
  </si>
  <si>
    <t>17,87</t>
  </si>
  <si>
    <t>3,67</t>
  </si>
  <si>
    <t>44,80</t>
  </si>
  <si>
    <t>9,92</t>
  </si>
  <si>
    <t>1,45</t>
  </si>
  <si>
    <t>5,16</t>
  </si>
  <si>
    <t>12,04</t>
  </si>
  <si>
    <t>13,23</t>
  </si>
  <si>
    <t>136,80</t>
  </si>
  <si>
    <t>8,31</t>
  </si>
  <si>
    <t>47,06</t>
  </si>
  <si>
    <t>12,31</t>
  </si>
  <si>
    <t>10,83</t>
  </si>
  <si>
    <t>8,80</t>
  </si>
  <si>
    <t>8,33</t>
  </si>
  <si>
    <t>14,21</t>
  </si>
  <si>
    <t>40,92</t>
  </si>
  <si>
    <t>94,55</t>
  </si>
  <si>
    <t>6,42</t>
  </si>
  <si>
    <t>9,61</t>
  </si>
  <si>
    <t>8,86</t>
  </si>
  <si>
    <t>9,26</t>
  </si>
  <si>
    <t>55,17</t>
  </si>
  <si>
    <t>75,02</t>
  </si>
  <si>
    <t>161,09</t>
  </si>
  <si>
    <t>9,77</t>
  </si>
  <si>
    <t>43,08</t>
  </si>
  <si>
    <t>23,64</t>
  </si>
  <si>
    <t>30,10</t>
  </si>
  <si>
    <t>59,02</t>
  </si>
  <si>
    <t>20,40</t>
  </si>
  <si>
    <t>88,02</t>
  </si>
  <si>
    <t>40,43</t>
  </si>
  <si>
    <t>56,25</t>
  </si>
  <si>
    <t>24,40</t>
  </si>
  <si>
    <t>13,52</t>
  </si>
  <si>
    <t>14,83</t>
  </si>
  <si>
    <t>6,47</t>
  </si>
  <si>
    <t>24,86</t>
  </si>
  <si>
    <t>12,93</t>
  </si>
  <si>
    <t>31,33</t>
  </si>
  <si>
    <t>6,37</t>
  </si>
  <si>
    <t>7,67</t>
  </si>
  <si>
    <t>166,09</t>
  </si>
  <si>
    <t>365,94</t>
  </si>
  <si>
    <t>140,67</t>
  </si>
  <si>
    <t>69,07</t>
  </si>
  <si>
    <t>5,14</t>
  </si>
  <si>
    <t>21,05</t>
  </si>
  <si>
    <t>4,73</t>
  </si>
  <si>
    <t>27,21</t>
  </si>
  <si>
    <t>3.060.802,50</t>
  </si>
  <si>
    <t>1.578.906,70</t>
  </si>
  <si>
    <t>3.759.679,20</t>
  </si>
  <si>
    <t>155.184,21</t>
  </si>
  <si>
    <t>193.279,88</t>
  </si>
  <si>
    <t>9.899.102,66</t>
  </si>
  <si>
    <t>712.400,00</t>
  </si>
  <si>
    <t>658.491,12</t>
  </si>
  <si>
    <t>399.604,75</t>
  </si>
  <si>
    <t>537.335,18</t>
  </si>
  <si>
    <t>399,00</t>
  </si>
  <si>
    <t>323,24</t>
  </si>
  <si>
    <t>343,46</t>
  </si>
  <si>
    <t>73,19</t>
  </si>
  <si>
    <t>895,36</t>
  </si>
  <si>
    <t>371,11</t>
  </si>
  <si>
    <t>207,67</t>
  </si>
  <si>
    <t>128,47</t>
  </si>
  <si>
    <t>80,93</t>
  </si>
  <si>
    <t>508,76</t>
  </si>
  <si>
    <t>137,10</t>
  </si>
  <si>
    <t>96,53</t>
  </si>
  <si>
    <t>532,94</t>
  </si>
  <si>
    <t>736,09</t>
  </si>
  <si>
    <t>1.141,69</t>
  </si>
  <si>
    <t>372,67</t>
  </si>
  <si>
    <t>266,00</t>
  </si>
  <si>
    <t>158,99</t>
  </si>
  <si>
    <t>238,02</t>
  </si>
  <si>
    <t>116,98</t>
  </si>
  <si>
    <t>74,99</t>
  </si>
  <si>
    <t>451,51</t>
  </si>
  <si>
    <t>783,62</t>
  </si>
  <si>
    <t>141,61</t>
  </si>
  <si>
    <t>206,34</t>
  </si>
  <si>
    <t>81,93</t>
  </si>
  <si>
    <t>330,64</t>
  </si>
  <si>
    <t>70,27</t>
  </si>
  <si>
    <t>195,60</t>
  </si>
  <si>
    <t>214,94</t>
  </si>
  <si>
    <t>365,61</t>
  </si>
  <si>
    <t>374,63</t>
  </si>
  <si>
    <t>88,55</t>
  </si>
  <si>
    <t>174,56</t>
  </si>
  <si>
    <t>455,49</t>
  </si>
  <si>
    <t>469,30</t>
  </si>
  <si>
    <t>149,56</t>
  </si>
  <si>
    <t>303,18</t>
  </si>
  <si>
    <t>340,55</t>
  </si>
  <si>
    <t>162,77</t>
  </si>
  <si>
    <t>433,40</t>
  </si>
  <si>
    <t>92,02</t>
  </si>
  <si>
    <t>101,68</t>
  </si>
  <si>
    <t>510,24</t>
  </si>
  <si>
    <t>615,36</t>
  </si>
  <si>
    <t>146,43</t>
  </si>
  <si>
    <t>155,88</t>
  </si>
  <si>
    <t>551,40</t>
  </si>
  <si>
    <t>506,10</t>
  </si>
  <si>
    <t>840,19</t>
  </si>
  <si>
    <t>40,11</t>
  </si>
  <si>
    <t>34,51</t>
  </si>
  <si>
    <t>35,67</t>
  </si>
  <si>
    <t>2.152.752,00</t>
  </si>
  <si>
    <t>1.776.915,29</t>
  </si>
  <si>
    <t>1.907.307,48</t>
  </si>
  <si>
    <t>2.572.052,76</t>
  </si>
  <si>
    <t>5.220.807,00</t>
  </si>
  <si>
    <t>6.008.274,64</t>
  </si>
  <si>
    <t>1.764.131,61</t>
  </si>
  <si>
    <t>516,87</t>
  </si>
  <si>
    <t>54,89</t>
  </si>
  <si>
    <t>2.428,08</t>
  </si>
  <si>
    <t>4.190.451,89</t>
  </si>
  <si>
    <t>180,00</t>
  </si>
  <si>
    <t>157,50</t>
  </si>
  <si>
    <t>255,00</t>
  </si>
  <si>
    <t>750,00</t>
  </si>
  <si>
    <t>1.949,99</t>
  </si>
  <si>
    <t>149,99</t>
  </si>
  <si>
    <t>2.280,00</t>
  </si>
  <si>
    <t>464,99</t>
  </si>
  <si>
    <t>516,00</t>
  </si>
  <si>
    <t>239,99</t>
  </si>
  <si>
    <t>360,00</t>
  </si>
  <si>
    <t>259,07</t>
  </si>
  <si>
    <t>450,00</t>
  </si>
  <si>
    <t>372,00</t>
  </si>
  <si>
    <t>484,50</t>
  </si>
  <si>
    <t>298,47</t>
  </si>
  <si>
    <t>671,99</t>
  </si>
  <si>
    <t>861,75</t>
  </si>
  <si>
    <t>21,00</t>
  </si>
  <si>
    <t>21,43</t>
  </si>
  <si>
    <t>13,44</t>
  </si>
  <si>
    <t>700,00</t>
  </si>
  <si>
    <t>7,51</t>
  </si>
  <si>
    <t>805,00</t>
  </si>
  <si>
    <t>4.800,00</t>
  </si>
  <si>
    <t>6.545,89</t>
  </si>
  <si>
    <t>6.004,06</t>
  </si>
  <si>
    <t>5.491,52</t>
  </si>
  <si>
    <t>19.525,42</t>
  </si>
  <si>
    <t>23.731,52</t>
  </si>
  <si>
    <t>78.265,63</t>
  </si>
  <si>
    <t>12.722,32</t>
  </si>
  <si>
    <t>15.137,86</t>
  </si>
  <si>
    <t>12.028,65</t>
  </si>
  <si>
    <t>103.740,69</t>
  </si>
  <si>
    <t>14.085,38</t>
  </si>
  <si>
    <t>1.590,28</t>
  </si>
  <si>
    <t>58.513,46</t>
  </si>
  <si>
    <t>62.689,92</t>
  </si>
  <si>
    <t>622,34</t>
  </si>
  <si>
    <t>89.880,90</t>
  </si>
  <si>
    <t>60.210,08</t>
  </si>
  <si>
    <t>26.115,25</t>
  </si>
  <si>
    <t>5.150,00</t>
  </si>
  <si>
    <t>14.342,75</t>
  </si>
  <si>
    <t>9.503,56</t>
  </si>
  <si>
    <t>6.083,43</t>
  </si>
  <si>
    <t>9.656,25</t>
  </si>
  <si>
    <t>38.998,02</t>
  </si>
  <si>
    <t>42.532,56</t>
  </si>
  <si>
    <t>19.312,50</t>
  </si>
  <si>
    <t>5.905,23</t>
  </si>
  <si>
    <t>38.625,00</t>
  </si>
  <si>
    <t>10.009,86</t>
  </si>
  <si>
    <t>4.107,12</t>
  </si>
  <si>
    <t>4.263,71</t>
  </si>
  <si>
    <t>6.918,70</t>
  </si>
  <si>
    <t>9.614,80</t>
  </si>
  <si>
    <t>67.210,86</t>
  </si>
  <si>
    <t>28.136,25</t>
  </si>
  <si>
    <t>279.254,93</t>
  </si>
  <si>
    <t>940.000,00</t>
  </si>
  <si>
    <t>738.571,44</t>
  </si>
  <si>
    <t>181.554,32</t>
  </si>
  <si>
    <t>821.828,55</t>
  </si>
  <si>
    <t>601.465,48</t>
  </si>
  <si>
    <t>806.866,86</t>
  </si>
  <si>
    <t>833.762,51</t>
  </si>
  <si>
    <t>997.825,41</t>
  </si>
  <si>
    <t>625.341,67</t>
  </si>
  <si>
    <t>899.714,32</t>
  </si>
  <si>
    <t>8.337,56</t>
  </si>
  <si>
    <t>15.147,48</t>
  </si>
  <si>
    <t>6.993,97</t>
  </si>
  <si>
    <t>7.668,83</t>
  </si>
  <si>
    <t>19.404,00</t>
  </si>
  <si>
    <t>827.794,72</t>
  </si>
  <si>
    <t>696.043,57</t>
  </si>
  <si>
    <t>936.675,80</t>
  </si>
  <si>
    <t>1.143.500,22</t>
  </si>
  <si>
    <t>4.474.566,04</t>
  </si>
  <si>
    <t>6.861.001,29</t>
  </si>
  <si>
    <t>1.397.064,67</t>
  </si>
  <si>
    <t>991.862,14</t>
  </si>
  <si>
    <t>1.001.562,98</t>
  </si>
  <si>
    <t>1.146.287,66</t>
  </si>
  <si>
    <t>1.690.391,58</t>
  </si>
  <si>
    <t>3.167.001,37</t>
  </si>
  <si>
    <t>6.525.607,67</t>
  </si>
  <si>
    <t>9.068.453,90</t>
  </si>
  <si>
    <t>683,84</t>
  </si>
  <si>
    <t>265,22</t>
  </si>
  <si>
    <t>1.861,46</t>
  </si>
  <si>
    <t>950,88</t>
  </si>
  <si>
    <t>2.773.345,99</t>
  </si>
  <si>
    <t>6.362.564,48</t>
  </si>
  <si>
    <t>8.700.942,85</t>
  </si>
  <si>
    <t>14.858,74</t>
  </si>
  <si>
    <t>1.077.376,06</t>
  </si>
  <si>
    <t>165,02</t>
  </si>
  <si>
    <t>63,88</t>
  </si>
  <si>
    <t>202,73</t>
  </si>
  <si>
    <t>108,76</t>
  </si>
  <si>
    <t>207,02</t>
  </si>
  <si>
    <t>40,61</t>
  </si>
  <si>
    <t>163,17</t>
  </si>
  <si>
    <t>255,82</t>
  </si>
  <si>
    <t>79,77</t>
  </si>
  <si>
    <t>43,51</t>
  </si>
  <si>
    <t>84,12</t>
  </si>
  <si>
    <t>141,41</t>
  </si>
  <si>
    <t>17,53</t>
  </si>
  <si>
    <t>1.051,76</t>
  </si>
  <si>
    <t>9.966,55</t>
  </si>
  <si>
    <t>582,26</t>
  </si>
  <si>
    <t>721,12</t>
  </si>
  <si>
    <t>3.445,18</t>
  </si>
  <si>
    <t>4.469,78</t>
  </si>
  <si>
    <t>8.747,25</t>
  </si>
  <si>
    <t>2.567,14</t>
  </si>
  <si>
    <t>2.248,70</t>
  </si>
  <si>
    <t>832,50</t>
  </si>
  <si>
    <t>650,39</t>
  </si>
  <si>
    <t>945,23</t>
  </si>
  <si>
    <t>1.040,62</t>
  </si>
  <si>
    <t>465,00</t>
  </si>
  <si>
    <t>350,94</t>
  </si>
  <si>
    <t>506,91</t>
  </si>
  <si>
    <t>701,88</t>
  </si>
  <si>
    <t>69,21</t>
  </si>
  <si>
    <t>97,97</t>
  </si>
  <si>
    <t>974,84</t>
  </si>
  <si>
    <t>777,92</t>
  </si>
  <si>
    <t>448,42</t>
  </si>
  <si>
    <t>370,44</t>
  </si>
  <si>
    <t>229,00</t>
  </si>
  <si>
    <t>200,37</t>
  </si>
  <si>
    <t>634,15</t>
  </si>
  <si>
    <t>687,00</t>
  </si>
  <si>
    <t>317,07</t>
  </si>
  <si>
    <t>193,76</t>
  </si>
  <si>
    <t>273,03</t>
  </si>
  <si>
    <t>330,75</t>
  </si>
  <si>
    <t>144,89</t>
  </si>
  <si>
    <t>113,39</t>
  </si>
  <si>
    <t>118,56</t>
  </si>
  <si>
    <t>195,29</t>
  </si>
  <si>
    <t>173,24</t>
  </si>
  <si>
    <t>129,14</t>
  </si>
  <si>
    <t>119,66</t>
  </si>
  <si>
    <t>128,85</t>
  </si>
  <si>
    <t>214,19</t>
  </si>
  <si>
    <t>31,49</t>
  </si>
  <si>
    <t>236,24</t>
  </si>
  <si>
    <t>202,56</t>
  </si>
  <si>
    <t>289,79</t>
  </si>
  <si>
    <t>22,72</t>
  </si>
  <si>
    <t>34,33</t>
  </si>
  <si>
    <t>388,42</t>
  </si>
  <si>
    <t>472,49</t>
  </si>
  <si>
    <t>5.608,00</t>
  </si>
  <si>
    <t>5.079,58</t>
  </si>
  <si>
    <t>3.002,25</t>
  </si>
  <si>
    <t>3.161,95</t>
  </si>
  <si>
    <t>51,84</t>
  </si>
  <si>
    <t>54,34</t>
  </si>
  <si>
    <t>47,83</t>
  </si>
  <si>
    <t>49,78</t>
  </si>
  <si>
    <t>252,27</t>
  </si>
  <si>
    <t>235,00</t>
  </si>
  <si>
    <t>1.550,11</t>
  </si>
  <si>
    <t>25,28</t>
  </si>
  <si>
    <t>30,11</t>
  </si>
  <si>
    <t>21,62</t>
  </si>
  <si>
    <t>18,04</t>
  </si>
  <si>
    <t>25,48</t>
  </si>
  <si>
    <t>16,29</t>
  </si>
  <si>
    <t>8,50</t>
  </si>
  <si>
    <t>8,98</t>
  </si>
  <si>
    <t>9,74</t>
  </si>
  <si>
    <t>8,37</t>
  </si>
  <si>
    <t>9,28</t>
  </si>
  <si>
    <t>9,59</t>
  </si>
  <si>
    <t>9,42</t>
  </si>
  <si>
    <t>1,34</t>
  </si>
  <si>
    <t>1,38</t>
  </si>
  <si>
    <t>2,93</t>
  </si>
  <si>
    <t>414,64</t>
  </si>
  <si>
    <t>302,68</t>
  </si>
  <si>
    <t>617,71</t>
  </si>
  <si>
    <t>923,48</t>
  </si>
  <si>
    <t>10,40</t>
  </si>
  <si>
    <t>10,37</t>
  </si>
  <si>
    <t>11,31</t>
  </si>
  <si>
    <t>11,35</t>
  </si>
  <si>
    <t>1.246,96</t>
  </si>
  <si>
    <t>2.435,75</t>
  </si>
  <si>
    <t>53,68</t>
  </si>
  <si>
    <t>118,91</t>
  </si>
  <si>
    <t>197,05</t>
  </si>
  <si>
    <t>294,58</t>
  </si>
  <si>
    <t>368,99</t>
  </si>
  <si>
    <t>407,34</t>
  </si>
  <si>
    <t>462,52</t>
  </si>
  <si>
    <t>530,42</t>
  </si>
  <si>
    <t>778,31</t>
  </si>
  <si>
    <t>1.119,90</t>
  </si>
  <si>
    <t>314,06</t>
  </si>
  <si>
    <t>440,12</t>
  </si>
  <si>
    <t>649,58</t>
  </si>
  <si>
    <t>592,60</t>
  </si>
  <si>
    <t>64,85</t>
  </si>
  <si>
    <t>491,85</t>
  </si>
  <si>
    <t>380,52</t>
  </si>
  <si>
    <t>2.600,57</t>
  </si>
  <si>
    <t>3.270,79</t>
  </si>
  <si>
    <t>741,54</t>
  </si>
  <si>
    <t>2.317,47</t>
  </si>
  <si>
    <t>325,99</t>
  </si>
  <si>
    <t>376,66</t>
  </si>
  <si>
    <t>548,93</t>
  </si>
  <si>
    <t>677,94</t>
  </si>
  <si>
    <t>907,91</t>
  </si>
  <si>
    <t>814,90</t>
  </si>
  <si>
    <t>533,10</t>
  </si>
  <si>
    <t>910,91</t>
  </si>
  <si>
    <t>28,16</t>
  </si>
  <si>
    <t>55,36</t>
  </si>
  <si>
    <t>88,98</t>
  </si>
  <si>
    <t>133,09</t>
  </si>
  <si>
    <t>177,63</t>
  </si>
  <si>
    <t>214,67</t>
  </si>
  <si>
    <t>272,08</t>
  </si>
  <si>
    <t>91,69</t>
  </si>
  <si>
    <t>32,59</t>
  </si>
  <si>
    <t>42,45</t>
  </si>
  <si>
    <t>83,05</t>
  </si>
  <si>
    <t>23,56</t>
  </si>
  <si>
    <t>32,87</t>
  </si>
  <si>
    <t>10,87</t>
  </si>
  <si>
    <t>174,93</t>
  </si>
  <si>
    <t>966,10</t>
  </si>
  <si>
    <t>381,02</t>
  </si>
  <si>
    <t>13.450,00</t>
  </si>
  <si>
    <t>11.291,17</t>
  </si>
  <si>
    <t>9.746,37</t>
  </si>
  <si>
    <t>16.666,30</t>
  </si>
  <si>
    <t>7.534,32</t>
  </si>
  <si>
    <t>17.538,91</t>
  </si>
  <si>
    <t>133.217,07</t>
  </si>
  <si>
    <t>850,00</t>
  </si>
  <si>
    <t>11.743,22</t>
  </si>
  <si>
    <t>5.298,79</t>
  </si>
  <si>
    <t>1.279,01</t>
  </si>
  <si>
    <t>14.978,23</t>
  </si>
  <si>
    <t>876,34</t>
  </si>
  <si>
    <t>1.331,15</t>
  </si>
  <si>
    <t>948,45</t>
  </si>
  <si>
    <t>5.153,07</t>
  </si>
  <si>
    <t>96.807,14</t>
  </si>
  <si>
    <t>102.600,00</t>
  </si>
  <si>
    <t>3.780,00</t>
  </si>
  <si>
    <t>4.130,63</t>
  </si>
  <si>
    <t>3.390,99</t>
  </si>
  <si>
    <t>1.440,99</t>
  </si>
  <si>
    <t>1.566,29</t>
  </si>
  <si>
    <t>1.757,01</t>
  </si>
  <si>
    <t>1.806,46</t>
  </si>
  <si>
    <t>1.767,17</t>
  </si>
  <si>
    <t>2.192,81</t>
  </si>
  <si>
    <t>4.422,18</t>
  </si>
  <si>
    <t>13,29</t>
  </si>
  <si>
    <t>11,57</t>
  </si>
  <si>
    <t>17,71</t>
  </si>
  <si>
    <t>68,90</t>
  </si>
  <si>
    <t>54,23</t>
  </si>
  <si>
    <t>26,93</t>
  </si>
  <si>
    <t>9,46</t>
  </si>
  <si>
    <t>13,41</t>
  </si>
  <si>
    <t>16,91</t>
  </si>
  <si>
    <t>9,47</t>
  </si>
  <si>
    <t>10,12</t>
  </si>
  <si>
    <t>15,89</t>
  </si>
  <si>
    <t>101,13</t>
  </si>
  <si>
    <t>20,22</t>
  </si>
  <si>
    <t>43,74</t>
  </si>
  <si>
    <t>379,82</t>
  </si>
  <si>
    <t>81,02</t>
  </si>
  <si>
    <t>69,13</t>
  </si>
  <si>
    <t>151,36</t>
  </si>
  <si>
    <t>50,72</t>
  </si>
  <si>
    <t>46,00</t>
  </si>
  <si>
    <t>47,19</t>
  </si>
  <si>
    <t>36,05</t>
  </si>
  <si>
    <t>56,13</t>
  </si>
  <si>
    <t>31,25</t>
  </si>
  <si>
    <t>121,27</t>
  </si>
  <si>
    <t>53,90</t>
  </si>
  <si>
    <t>56,11</t>
  </si>
  <si>
    <t>4.100,00</t>
  </si>
  <si>
    <t>5.550,48</t>
  </si>
  <si>
    <t>8.924,67</t>
  </si>
  <si>
    <t>14.516,30</t>
  </si>
  <si>
    <t>11.206,13</t>
  </si>
  <si>
    <t>3.845,10</t>
  </si>
  <si>
    <t>6,61</t>
  </si>
  <si>
    <t>7,77</t>
  </si>
  <si>
    <t>66,31</t>
  </si>
  <si>
    <t>111,90</t>
  </si>
  <si>
    <t>135,22</t>
  </si>
  <si>
    <t>8,19</t>
  </si>
  <si>
    <t>22,17</t>
  </si>
  <si>
    <t>1,00</t>
  </si>
  <si>
    <t>1,56</t>
  </si>
  <si>
    <t>5,42</t>
  </si>
  <si>
    <t>11,70</t>
  </si>
  <si>
    <t>6,86</t>
  </si>
  <si>
    <t>6,98</t>
  </si>
  <si>
    <t>17,40</t>
  </si>
  <si>
    <t>25,80</t>
  </si>
  <si>
    <t>38,39</t>
  </si>
  <si>
    <t>12,28</t>
  </si>
  <si>
    <t>13,06</t>
  </si>
  <si>
    <t>15,16</t>
  </si>
  <si>
    <t>19,28</t>
  </si>
  <si>
    <t>44,15</t>
  </si>
  <si>
    <t>49,53</t>
  </si>
  <si>
    <t>74,79</t>
  </si>
  <si>
    <t>10,09</t>
  </si>
  <si>
    <t>37,98</t>
  </si>
  <si>
    <t>55,26</t>
  </si>
  <si>
    <t>10,24</t>
  </si>
  <si>
    <t>21,44</t>
  </si>
  <si>
    <t>34,79</t>
  </si>
  <si>
    <t>43,17</t>
  </si>
  <si>
    <t>58,74</t>
  </si>
  <si>
    <t>14,36</t>
  </si>
  <si>
    <t>5,80</t>
  </si>
  <si>
    <t>32,41</t>
  </si>
  <si>
    <t>26,33</t>
  </si>
  <si>
    <t>30,92</t>
  </si>
  <si>
    <t>11,72</t>
  </si>
  <si>
    <t>39,57</t>
  </si>
  <si>
    <t>60,74</t>
  </si>
  <si>
    <t>96,42</t>
  </si>
  <si>
    <t>335,73</t>
  </si>
  <si>
    <t>321,94</t>
  </si>
  <si>
    <t>795,52</t>
  </si>
  <si>
    <t>5,55</t>
  </si>
  <si>
    <t>11,14</t>
  </si>
  <si>
    <t>31,18</t>
  </si>
  <si>
    <t>50,93</t>
  </si>
  <si>
    <t>166,92</t>
  </si>
  <si>
    <t>255,57</t>
  </si>
  <si>
    <t>292,34</t>
  </si>
  <si>
    <t>7,06</t>
  </si>
  <si>
    <t>24,76</t>
  </si>
  <si>
    <t>56,61</t>
  </si>
  <si>
    <t>72,93</t>
  </si>
  <si>
    <t>144,15</t>
  </si>
  <si>
    <t>410,35</t>
  </si>
  <si>
    <t>642,01</t>
  </si>
  <si>
    <t>1.403,72</t>
  </si>
  <si>
    <t>583,00</t>
  </si>
  <si>
    <t>53,19</t>
  </si>
  <si>
    <t>67,50</t>
  </si>
  <si>
    <t>98,03</t>
  </si>
  <si>
    <t>132,38</t>
  </si>
  <si>
    <t>191,98</t>
  </si>
  <si>
    <t>270,46</t>
  </si>
  <si>
    <t>395,37</t>
  </si>
  <si>
    <t>40,74</t>
  </si>
  <si>
    <t>13,31</t>
  </si>
  <si>
    <t>19,52</t>
  </si>
  <si>
    <t>30,03</t>
  </si>
  <si>
    <t>50,67</t>
  </si>
  <si>
    <t>61,28</t>
  </si>
  <si>
    <t>47,87</t>
  </si>
  <si>
    <t>77,46</t>
  </si>
  <si>
    <t>98,54</t>
  </si>
  <si>
    <t>148,83</t>
  </si>
  <si>
    <t>179,06</t>
  </si>
  <si>
    <t>254,78</t>
  </si>
  <si>
    <t>329,60</t>
  </si>
  <si>
    <t>485,59</t>
  </si>
  <si>
    <t>736,27</t>
  </si>
  <si>
    <t>6,88</t>
  </si>
  <si>
    <t>24,71</t>
  </si>
  <si>
    <t>38,10</t>
  </si>
  <si>
    <t>58,46</t>
  </si>
  <si>
    <t>14,16</t>
  </si>
  <si>
    <t>17,57</t>
  </si>
  <si>
    <t>18,36</t>
  </si>
  <si>
    <t>40,83</t>
  </si>
  <si>
    <t>23,77</t>
  </si>
  <si>
    <t>447,81</t>
  </si>
  <si>
    <t>519,44</t>
  </si>
  <si>
    <t>570,53</t>
  </si>
  <si>
    <t>653,01</t>
  </si>
  <si>
    <t>817,56</t>
  </si>
  <si>
    <t>1.133,92</t>
  </si>
  <si>
    <t>1.497,73</t>
  </si>
  <si>
    <t>11,43</t>
  </si>
  <si>
    <t>18,35</t>
  </si>
  <si>
    <t>48,33</t>
  </si>
  <si>
    <t>114,63</t>
  </si>
  <si>
    <t>272,42</t>
  </si>
  <si>
    <t>20,49</t>
  </si>
  <si>
    <t>34,98</t>
  </si>
  <si>
    <t>49,32</t>
  </si>
  <si>
    <t>153,73</t>
  </si>
  <si>
    <t>50,99</t>
  </si>
  <si>
    <t>74,74</t>
  </si>
  <si>
    <t>53,59</t>
  </si>
  <si>
    <t>253,36</t>
  </si>
  <si>
    <t>92,16</t>
  </si>
  <si>
    <t>1.124,89</t>
  </si>
  <si>
    <t>481,12</t>
  </si>
  <si>
    <t>799,62</t>
  </si>
  <si>
    <t>98,93</t>
  </si>
  <si>
    <t>121,97</t>
  </si>
  <si>
    <t>352,37</t>
  </si>
  <si>
    <t>1.816,09</t>
  </si>
  <si>
    <t>2.371,76</t>
  </si>
  <si>
    <t>72,00</t>
  </si>
  <si>
    <t>30,75</t>
  </si>
  <si>
    <t>43,20</t>
  </si>
  <si>
    <t>388,14</t>
  </si>
  <si>
    <t>176,25</t>
  </si>
  <si>
    <t>44,55</t>
  </si>
  <si>
    <t>200,62</t>
  </si>
  <si>
    <t>640,24</t>
  </si>
  <si>
    <t>1.082,92</t>
  </si>
  <si>
    <t>194,55</t>
  </si>
  <si>
    <t>49,19</t>
  </si>
  <si>
    <t>116,86</t>
  </si>
  <si>
    <t>9,57</t>
  </si>
  <si>
    <t>41,38</t>
  </si>
  <si>
    <t>35,11</t>
  </si>
  <si>
    <t>45,10</t>
  </si>
  <si>
    <t>53,27</t>
  </si>
  <si>
    <t>352,38</t>
  </si>
  <si>
    <t>431,62</t>
  </si>
  <si>
    <t>112,66</t>
  </si>
  <si>
    <t>112,31</t>
  </si>
  <si>
    <t>75,78</t>
  </si>
  <si>
    <t>84,46</t>
  </si>
  <si>
    <t>85,32</t>
  </si>
  <si>
    <t>65,55</t>
  </si>
  <si>
    <t>126,76</t>
  </si>
  <si>
    <t>168,71</t>
  </si>
  <si>
    <t>797,37</t>
  </si>
  <si>
    <t>1.602,76</t>
  </si>
  <si>
    <t>133,18</t>
  </si>
  <si>
    <t>211,73</t>
  </si>
  <si>
    <t>31,55</t>
  </si>
  <si>
    <t>465,18</t>
  </si>
  <si>
    <t>401,73</t>
  </si>
  <si>
    <t>156,60</t>
  </si>
  <si>
    <t>329,91</t>
  </si>
  <si>
    <t>1.975,28</t>
  </si>
  <si>
    <t>297,42</t>
  </si>
  <si>
    <t>133.310,69</t>
  </si>
  <si>
    <t>99.828,17</t>
  </si>
  <si>
    <t>339.417,97</t>
  </si>
  <si>
    <t>196.741,66</t>
  </si>
  <si>
    <t>133.693,23</t>
  </si>
  <si>
    <t>158.542,44</t>
  </si>
  <si>
    <t>368.677,83</t>
  </si>
  <si>
    <t>85.837,66</t>
  </si>
  <si>
    <t>39.429,91</t>
  </si>
  <si>
    <t>74,98</t>
  </si>
  <si>
    <t>209,03</t>
  </si>
  <si>
    <t>53,89</t>
  </si>
  <si>
    <t>46,76</t>
  </si>
  <si>
    <t>60,92</t>
  </si>
  <si>
    <t>163,69</t>
  </si>
  <si>
    <t>1,39</t>
  </si>
  <si>
    <t>46,62</t>
  </si>
  <si>
    <t>44,28</t>
  </si>
  <si>
    <t>36,23</t>
  </si>
  <si>
    <t>37,95</t>
  </si>
  <si>
    <t>51,50</t>
  </si>
  <si>
    <t>124.879,50</t>
  </si>
  <si>
    <t>238.170,66</t>
  </si>
  <si>
    <t>212.898,11</t>
  </si>
  <si>
    <t>178.755,02</t>
  </si>
  <si>
    <t>8.600,61</t>
  </si>
  <si>
    <t>4.644,33</t>
  </si>
  <si>
    <t>112.469,48</t>
  </si>
  <si>
    <t>159.153,57</t>
  </si>
  <si>
    <t>136.951,18</t>
  </si>
  <si>
    <t>153.786,79</t>
  </si>
  <si>
    <t>180.381,49</t>
  </si>
  <si>
    <t>219.695,42</t>
  </si>
  <si>
    <t>254.384,16</t>
  </si>
  <si>
    <t>133.667,32</t>
  </si>
  <si>
    <t>192.083,16</t>
  </si>
  <si>
    <t>191.333,08</t>
  </si>
  <si>
    <t>104.284,34</t>
  </si>
  <si>
    <t>22,49</t>
  </si>
  <si>
    <t>3,06</t>
  </si>
  <si>
    <t>116.000,00</t>
  </si>
  <si>
    <t>89.991,11</t>
  </si>
  <si>
    <t>391.246,87</t>
  </si>
  <si>
    <t>246.246,87</t>
  </si>
  <si>
    <t>665.336,65</t>
  </si>
  <si>
    <t>793.072,01</t>
  </si>
  <si>
    <t>318.204,48</t>
  </si>
  <si>
    <t>25,11</t>
  </si>
  <si>
    <t>22,55</t>
  </si>
  <si>
    <t>313,00</t>
  </si>
  <si>
    <t>298,77</t>
  </si>
  <si>
    <t>377,91</t>
  </si>
  <si>
    <t>382,35</t>
  </si>
  <si>
    <t>23,26</t>
  </si>
  <si>
    <t>12,46</t>
  </si>
  <si>
    <t>38,22</t>
  </si>
  <si>
    <t>81,12</t>
  </si>
  <si>
    <t>28,19</t>
  </si>
  <si>
    <t>44,57</t>
  </si>
  <si>
    <t>95,50</t>
  </si>
  <si>
    <t>32,35</t>
  </si>
  <si>
    <t>18,97</t>
  </si>
  <si>
    <t>258,98</t>
  </si>
  <si>
    <t>172,98</t>
  </si>
  <si>
    <t>125,60</t>
  </si>
  <si>
    <t>280,87</t>
  </si>
  <si>
    <t>75,21</t>
  </si>
  <si>
    <t>52,15</t>
  </si>
  <si>
    <t>23,99</t>
  </si>
  <si>
    <t>93,33</t>
  </si>
  <si>
    <t>20,36</t>
  </si>
  <si>
    <t>18,50</t>
  </si>
  <si>
    <t>24,09</t>
  </si>
  <si>
    <t>47,15</t>
  </si>
  <si>
    <t>52,10</t>
  </si>
  <si>
    <t>67,99</t>
  </si>
  <si>
    <t>95,14</t>
  </si>
  <si>
    <t>109,30</t>
  </si>
  <si>
    <t>158,40</t>
  </si>
  <si>
    <t>35,60</t>
  </si>
  <si>
    <t>443,76</t>
  </si>
  <si>
    <t>552,47</t>
  </si>
  <si>
    <t>589,90</t>
  </si>
  <si>
    <t>714,65</t>
  </si>
  <si>
    <t>1.094,25</t>
  </si>
  <si>
    <t>1.247,52</t>
  </si>
  <si>
    <t>532,87</t>
  </si>
  <si>
    <t>635,34</t>
  </si>
  <si>
    <t>641,58</t>
  </si>
  <si>
    <t>837,62</t>
  </si>
  <si>
    <t>900,00</t>
  </si>
  <si>
    <t>28,94</t>
  </si>
  <si>
    <t>34,93</t>
  </si>
  <si>
    <t>33,61</t>
  </si>
  <si>
    <t>29,57</t>
  </si>
  <si>
    <t>43,60</t>
  </si>
  <si>
    <t>12,62</t>
  </si>
  <si>
    <t>34,03</t>
  </si>
  <si>
    <t>4,52</t>
  </si>
  <si>
    <t>9,62</t>
  </si>
  <si>
    <t>26,78</t>
  </si>
  <si>
    <t>68,43</t>
  </si>
  <si>
    <t>147,07</t>
  </si>
  <si>
    <t>169,55</t>
  </si>
  <si>
    <t>6,19</t>
  </si>
  <si>
    <t>15,69</t>
  </si>
  <si>
    <t>26,36</t>
  </si>
  <si>
    <t>55,97</t>
  </si>
  <si>
    <t>141,43</t>
  </si>
  <si>
    <t>204,62</t>
  </si>
  <si>
    <t>7,52</t>
  </si>
  <si>
    <t>17,21</t>
  </si>
  <si>
    <t>144,81</t>
  </si>
  <si>
    <t>166,34</t>
  </si>
  <si>
    <t>7,24</t>
  </si>
  <si>
    <t>15,54</t>
  </si>
  <si>
    <t>31,02</t>
  </si>
  <si>
    <t>123,40</t>
  </si>
  <si>
    <t>196,08</t>
  </si>
  <si>
    <t>15,49</t>
  </si>
  <si>
    <t>22,74</t>
  </si>
  <si>
    <t>35,29</t>
  </si>
  <si>
    <t>53,54</t>
  </si>
  <si>
    <t>127,50</t>
  </si>
  <si>
    <t>166,19</t>
  </si>
  <si>
    <t>253,06</t>
  </si>
  <si>
    <t>23,84</t>
  </si>
  <si>
    <t>10,44</t>
  </si>
  <si>
    <t>29,11</t>
  </si>
  <si>
    <t>33,47</t>
  </si>
  <si>
    <t>25,94</t>
  </si>
  <si>
    <t>29,93</t>
  </si>
  <si>
    <t>47,89</t>
  </si>
  <si>
    <t>58,63</t>
  </si>
  <si>
    <t>5,10</t>
  </si>
  <si>
    <t>83,68</t>
  </si>
  <si>
    <t>196,73</t>
  </si>
  <si>
    <t>228,77</t>
  </si>
  <si>
    <t>10,90</t>
  </si>
  <si>
    <t>12,26</t>
  </si>
  <si>
    <t>7,76</t>
  </si>
  <si>
    <t>9,56</t>
  </si>
  <si>
    <t>59,51</t>
  </si>
  <si>
    <t>87,10</t>
  </si>
  <si>
    <t>140,84</t>
  </si>
  <si>
    <t>221,06</t>
  </si>
  <si>
    <t>23,23</t>
  </si>
  <si>
    <t>12,52</t>
  </si>
  <si>
    <t>24,35</t>
  </si>
  <si>
    <t>11,73</t>
  </si>
  <si>
    <t>5,33</t>
  </si>
  <si>
    <t>8,04</t>
  </si>
  <si>
    <t>28,84</t>
  </si>
  <si>
    <t>43,52</t>
  </si>
  <si>
    <t>1.641,82</t>
  </si>
  <si>
    <t>95,57</t>
  </si>
  <si>
    <t>368,73</t>
  </si>
  <si>
    <t>535,48</t>
  </si>
  <si>
    <t>236,35</t>
  </si>
  <si>
    <t>193,43</t>
  </si>
  <si>
    <t>285,74</t>
  </si>
  <si>
    <t>29,89</t>
  </si>
  <si>
    <t>37,42</t>
  </si>
  <si>
    <t>59,21</t>
  </si>
  <si>
    <t>67,66</t>
  </si>
  <si>
    <t>92,87</t>
  </si>
  <si>
    <t>420,71</t>
  </si>
  <si>
    <t>60,10</t>
  </si>
  <si>
    <t>33,01</t>
  </si>
  <si>
    <t>9,67</t>
  </si>
  <si>
    <t>36,39</t>
  </si>
  <si>
    <t>14,07</t>
  </si>
  <si>
    <t>27,32</t>
  </si>
  <si>
    <t>56,72</t>
  </si>
  <si>
    <t>17,25</t>
  </si>
  <si>
    <t>14,62</t>
  </si>
  <si>
    <t>66,29</t>
  </si>
  <si>
    <t>87,03</t>
  </si>
  <si>
    <t>147,60</t>
  </si>
  <si>
    <t>9,49</t>
  </si>
  <si>
    <t>29,37</t>
  </si>
  <si>
    <t>78,69</t>
  </si>
  <si>
    <t>208,91</t>
  </si>
  <si>
    <t>106,43</t>
  </si>
  <si>
    <t>44,67</t>
  </si>
  <si>
    <t>26,18</t>
  </si>
  <si>
    <t>4,72</t>
  </si>
  <si>
    <t>6,12</t>
  </si>
  <si>
    <t>2,07</t>
  </si>
  <si>
    <t>25,99</t>
  </si>
  <si>
    <t>16,47</t>
  </si>
  <si>
    <t>7,41</t>
  </si>
  <si>
    <t>5,31</t>
  </si>
  <si>
    <t>24,17</t>
  </si>
  <si>
    <t>22,92</t>
  </si>
  <si>
    <t>50,58</t>
  </si>
  <si>
    <t>30,88</t>
  </si>
  <si>
    <t>56,95</t>
  </si>
  <si>
    <t>9,90</t>
  </si>
  <si>
    <t>9,39</t>
  </si>
  <si>
    <t>26,70</t>
  </si>
  <si>
    <t>98,67</t>
  </si>
  <si>
    <t>29,62</t>
  </si>
  <si>
    <t>203,98</t>
  </si>
  <si>
    <t>52,78</t>
  </si>
  <si>
    <t>138,29</t>
  </si>
  <si>
    <t>104,69</t>
  </si>
  <si>
    <t>3.939,24</t>
  </si>
  <si>
    <t>826,10</t>
  </si>
  <si>
    <t>3.090,17</t>
  </si>
  <si>
    <t>548,66</t>
  </si>
  <si>
    <t>3.984,26</t>
  </si>
  <si>
    <t>636,57</t>
  </si>
  <si>
    <t>1.923,58</t>
  </si>
  <si>
    <t>38,05</t>
  </si>
  <si>
    <t>50,49</t>
  </si>
  <si>
    <t>65,40</t>
  </si>
  <si>
    <t>444,20</t>
  </si>
  <si>
    <t>694,44</t>
  </si>
  <si>
    <t>3.471,25</t>
  </si>
  <si>
    <t>1.809,07</t>
  </si>
  <si>
    <t>837,51</t>
  </si>
  <si>
    <t>1.100,64</t>
  </si>
  <si>
    <t>169,62</t>
  </si>
  <si>
    <t>51,91</t>
  </si>
  <si>
    <t>310,72</t>
  </si>
  <si>
    <t>85,31</t>
  </si>
  <si>
    <t>1.089,63</t>
  </si>
  <si>
    <t>2.160,94</t>
  </si>
  <si>
    <t>1.517,57</t>
  </si>
  <si>
    <t>3.274,15</t>
  </si>
  <si>
    <t>4.654,21</t>
  </si>
  <si>
    <t>6.147,55</t>
  </si>
  <si>
    <t>58,42</t>
  </si>
  <si>
    <t>78,29</t>
  </si>
  <si>
    <t>213,55</t>
  </si>
  <si>
    <t>487,40</t>
  </si>
  <si>
    <t>4.015,42</t>
  </si>
  <si>
    <t>47,94</t>
  </si>
  <si>
    <t>50,09</t>
  </si>
  <si>
    <t>233,15</t>
  </si>
  <si>
    <t>276,41</t>
  </si>
  <si>
    <t>153,90</t>
  </si>
  <si>
    <t>158,93</t>
  </si>
  <si>
    <t>164,11</t>
  </si>
  <si>
    <t>167,53</t>
  </si>
  <si>
    <t>188,65</t>
  </si>
  <si>
    <t>123,65</t>
  </si>
  <si>
    <t>160,36</t>
  </si>
  <si>
    <t>105,89</t>
  </si>
  <si>
    <t>3.480,00</t>
  </si>
  <si>
    <t>11.310,87</t>
  </si>
  <si>
    <t>5.899,09</t>
  </si>
  <si>
    <t>7.829,24</t>
  </si>
  <si>
    <t>7.312,08</t>
  </si>
  <si>
    <t>420,00</t>
  </si>
  <si>
    <t>403,05</t>
  </si>
  <si>
    <t>453,43</t>
  </si>
  <si>
    <t>482,21</t>
  </si>
  <si>
    <t>467,82</t>
  </si>
  <si>
    <t>496,61</t>
  </si>
  <si>
    <t>472,60</t>
  </si>
  <si>
    <t>491,10</t>
  </si>
  <si>
    <t>396,57</t>
  </si>
  <si>
    <t>511,00</t>
  </si>
  <si>
    <t>533,94</t>
  </si>
  <si>
    <t>570,48</t>
  </si>
  <si>
    <t>610,06</t>
  </si>
  <si>
    <t>431,83</t>
  </si>
  <si>
    <t>446,23</t>
  </si>
  <si>
    <t>460,62</t>
  </si>
  <si>
    <t>480,51</t>
  </si>
  <si>
    <t>435,04</t>
  </si>
  <si>
    <t>448,45</t>
  </si>
  <si>
    <t>473,54</t>
  </si>
  <si>
    <t>496,39</t>
  </si>
  <si>
    <t>499,78</t>
  </si>
  <si>
    <t>505,79</t>
  </si>
  <si>
    <t>458,28</t>
  </si>
  <si>
    <t>498,55</t>
  </si>
  <si>
    <t>521,12</t>
  </si>
  <si>
    <t>43,18</t>
  </si>
  <si>
    <t>54,57</t>
  </si>
  <si>
    <t>49,27</t>
  </si>
  <si>
    <t>69,25</t>
  </si>
  <si>
    <t>99,47</t>
  </si>
  <si>
    <t>56,52</t>
  </si>
  <si>
    <t>70,16</t>
  </si>
  <si>
    <t>105,97</t>
  </si>
  <si>
    <t>36,02</t>
  </si>
  <si>
    <t>47,07</t>
  </si>
  <si>
    <t>38,85</t>
  </si>
  <si>
    <t>47,52</t>
  </si>
  <si>
    <t>39,67</t>
  </si>
  <si>
    <t>41,83</t>
  </si>
  <si>
    <t>51,04</t>
  </si>
  <si>
    <t>67,86</t>
  </si>
  <si>
    <t>82,73</t>
  </si>
  <si>
    <t>23,82</t>
  </si>
  <si>
    <t>32,02</t>
  </si>
  <si>
    <t>51,79</t>
  </si>
  <si>
    <t>119,90</t>
  </si>
  <si>
    <t>183,67</t>
  </si>
  <si>
    <t>81,63</t>
  </si>
  <si>
    <t>67,71</t>
  </si>
  <si>
    <t>114,56</t>
  </si>
  <si>
    <t>456,95</t>
  </si>
  <si>
    <t>643,47</t>
  </si>
  <si>
    <t>991,37</t>
  </si>
  <si>
    <t>462,13</t>
  </si>
  <si>
    <t>276,34</t>
  </si>
  <si>
    <t>427,44</t>
  </si>
  <si>
    <t>1.054,72</t>
  </si>
  <si>
    <t>1.196,42</t>
  </si>
  <si>
    <t>1.244,19</t>
  </si>
  <si>
    <t>2.843,47</t>
  </si>
  <si>
    <t>4.956,89</t>
  </si>
  <si>
    <t>1.764,60</t>
  </si>
  <si>
    <t>3.117,26</t>
  </si>
  <si>
    <t>5.775,98</t>
  </si>
  <si>
    <t>12.183,08</t>
  </si>
  <si>
    <t>1.959,51</t>
  </si>
  <si>
    <t>2.972,91</t>
  </si>
  <si>
    <t>5.093,88</t>
  </si>
  <si>
    <t>2.062,55</t>
  </si>
  <si>
    <t>1.843,87</t>
  </si>
  <si>
    <t>665,36</t>
  </si>
  <si>
    <t>3.541,24</t>
  </si>
  <si>
    <t>7.469,98</t>
  </si>
  <si>
    <t>11.800,69</t>
  </si>
  <si>
    <t>201,45</t>
  </si>
  <si>
    <t>162,42</t>
  </si>
  <si>
    <t>186,24</t>
  </si>
  <si>
    <t>210,95</t>
  </si>
  <si>
    <t>220,00</t>
  </si>
  <si>
    <t>185,78</t>
  </si>
  <si>
    <t>206,33</t>
  </si>
  <si>
    <t>230,49</t>
  </si>
  <si>
    <t>421,98</t>
  </si>
  <si>
    <t>484,29</t>
  </si>
  <si>
    <t>523,98</t>
  </si>
  <si>
    <t>952,70</t>
  </si>
  <si>
    <t>53,67</t>
  </si>
  <si>
    <t>46,93</t>
  </si>
  <si>
    <t>80,25</t>
  </si>
  <si>
    <t>20,93</t>
  </si>
  <si>
    <t>15,90</t>
  </si>
  <si>
    <t>6,69</t>
  </si>
  <si>
    <t>15,35</t>
  </si>
  <si>
    <t>12,72</t>
  </si>
  <si>
    <t>15,02</t>
  </si>
  <si>
    <t>10,17</t>
  </si>
  <si>
    <t>10,39</t>
  </si>
  <si>
    <t>8,60</t>
  </si>
  <si>
    <t>73,91</t>
  </si>
  <si>
    <t>137,19</t>
  </si>
  <si>
    <t>167,41</t>
  </si>
  <si>
    <t>29,95</t>
  </si>
  <si>
    <t>201,78</t>
  </si>
  <si>
    <t>127,39</t>
  </si>
  <si>
    <t>104,83</t>
  </si>
  <si>
    <t>165,88</t>
  </si>
  <si>
    <t>15,13</t>
  </si>
  <si>
    <t>52,63</t>
  </si>
  <si>
    <t>33,07</t>
  </si>
  <si>
    <t>45,69</t>
  </si>
  <si>
    <t>117,07</t>
  </si>
  <si>
    <t>380,35</t>
  </si>
  <si>
    <t>53,04</t>
  </si>
  <si>
    <t>522,04</t>
  </si>
  <si>
    <t>208,82</t>
  </si>
  <si>
    <t>328,91</t>
  </si>
  <si>
    <t>467,05</t>
  </si>
  <si>
    <t>127,48</t>
  </si>
  <si>
    <t>216,05</t>
  </si>
  <si>
    <t>32,19</t>
  </si>
  <si>
    <t>29,69</t>
  </si>
  <si>
    <t>34,15</t>
  </si>
  <si>
    <t>92,89</t>
  </si>
  <si>
    <t>78,49</t>
  </si>
  <si>
    <t>45,27</t>
  </si>
  <si>
    <t>19,38</t>
  </si>
  <si>
    <t>56,77</t>
  </si>
  <si>
    <t>40,76</t>
  </si>
  <si>
    <t>68,10</t>
  </si>
  <si>
    <t>51,44</t>
  </si>
  <si>
    <t>85,16</t>
  </si>
  <si>
    <t>116,89</t>
  </si>
  <si>
    <t>83,27</t>
  </si>
  <si>
    <t>100,36</t>
  </si>
  <si>
    <t>67,30</t>
  </si>
  <si>
    <t>66,39</t>
  </si>
  <si>
    <t>91,63</t>
  </si>
  <si>
    <t>65,92</t>
  </si>
  <si>
    <t>76,36</t>
  </si>
  <si>
    <t>17,45</t>
  </si>
  <si>
    <t>157,09</t>
  </si>
  <si>
    <t>69,81</t>
  </si>
  <si>
    <t>98,18</t>
  </si>
  <si>
    <t>114,54</t>
  </si>
  <si>
    <t>24,64</t>
  </si>
  <si>
    <t>120,40</t>
  </si>
  <si>
    <t>82,56</t>
  </si>
  <si>
    <t>33,54</t>
  </si>
  <si>
    <t>24,08</t>
  </si>
  <si>
    <t>4,58</t>
  </si>
  <si>
    <t>387,01</t>
  </si>
  <si>
    <t>8,52</t>
  </si>
  <si>
    <t>2,73</t>
  </si>
  <si>
    <t>20,55</t>
  </si>
  <si>
    <t>1,91</t>
  </si>
  <si>
    <t>3,57</t>
  </si>
  <si>
    <t>2,11</t>
  </si>
  <si>
    <t>9,02</t>
  </si>
  <si>
    <t>14,50</t>
  </si>
  <si>
    <t>126,11</t>
  </si>
  <si>
    <t>1,66</t>
  </si>
  <si>
    <t>3,40</t>
  </si>
  <si>
    <t>7,64</t>
  </si>
  <si>
    <t>12,67</t>
  </si>
  <si>
    <t>20,56</t>
  </si>
  <si>
    <t>59,63</t>
  </si>
  <si>
    <t>75,77</t>
  </si>
  <si>
    <t>265,80</t>
  </si>
  <si>
    <t>3,42</t>
  </si>
  <si>
    <t>9,72</t>
  </si>
  <si>
    <t>19,81</t>
  </si>
  <si>
    <t>36,73</t>
  </si>
  <si>
    <t>77,81</t>
  </si>
  <si>
    <t>10,64</t>
  </si>
  <si>
    <t>14,25</t>
  </si>
  <si>
    <t>6,79</t>
  </si>
  <si>
    <t>12,38</t>
  </si>
  <si>
    <t>23,85</t>
  </si>
  <si>
    <t>37,49</t>
  </si>
  <si>
    <t>107,93</t>
  </si>
  <si>
    <t>229,76</t>
  </si>
  <si>
    <t>12,79</t>
  </si>
  <si>
    <t>21,13</t>
  </si>
  <si>
    <t>34,32</t>
  </si>
  <si>
    <t>44,01</t>
  </si>
  <si>
    <t>75,65</t>
  </si>
  <si>
    <t>113,03</t>
  </si>
  <si>
    <t>9,37</t>
  </si>
  <si>
    <t>12,95</t>
  </si>
  <si>
    <t>17,33</t>
  </si>
  <si>
    <t>25,01</t>
  </si>
  <si>
    <t>39,52</t>
  </si>
  <si>
    <t>69,53</t>
  </si>
  <si>
    <t>95,58</t>
  </si>
  <si>
    <t>164,34</t>
  </si>
  <si>
    <t>228,36</t>
  </si>
  <si>
    <t>20,16</t>
  </si>
  <si>
    <t>67,78</t>
  </si>
  <si>
    <t>121,96</t>
  </si>
  <si>
    <t>11,29</t>
  </si>
  <si>
    <t>16,98</t>
  </si>
  <si>
    <t>24,29</t>
  </si>
  <si>
    <t>9,50</t>
  </si>
  <si>
    <t>24,02</t>
  </si>
  <si>
    <t>28,39</t>
  </si>
  <si>
    <t>16,51</t>
  </si>
  <si>
    <t>27,02</t>
  </si>
  <si>
    <t>14,72</t>
  </si>
  <si>
    <t>727,69</t>
  </si>
  <si>
    <t>675,96</t>
  </si>
  <si>
    <t>514,25</t>
  </si>
  <si>
    <t>716,53</t>
  </si>
  <si>
    <t>206,01</t>
  </si>
  <si>
    <t>293,82</t>
  </si>
  <si>
    <t>29,25</t>
  </si>
  <si>
    <t>622,63</t>
  </si>
  <si>
    <t>1.615,13</t>
  </si>
  <si>
    <t>579,41</t>
  </si>
  <si>
    <t>791,66</t>
  </si>
  <si>
    <t>16,89</t>
  </si>
  <si>
    <t>2,28</t>
  </si>
  <si>
    <t>1,83</t>
  </si>
  <si>
    <t>3,48</t>
  </si>
  <si>
    <t>7,26</t>
  </si>
  <si>
    <t>17,64</t>
  </si>
  <si>
    <t>360.000,00</t>
  </si>
  <si>
    <t>555.585,62</t>
  </si>
  <si>
    <t>546.477,66</t>
  </si>
  <si>
    <t>666.702,75</t>
  </si>
  <si>
    <t>686.761,02</t>
  </si>
  <si>
    <t>616.648,50</t>
  </si>
  <si>
    <t>693.602,96</t>
  </si>
  <si>
    <t>16,53</t>
  </si>
  <si>
    <t>110,19</t>
  </si>
  <si>
    <t>21,84</t>
  </si>
  <si>
    <t>19,61</t>
  </si>
  <si>
    <t>22,68</t>
  </si>
  <si>
    <t>36,56</t>
  </si>
  <si>
    <t>27,82</t>
  </si>
  <si>
    <t>38,60</t>
  </si>
  <si>
    <t>19.043,29</t>
  </si>
  <si>
    <t>25.834,95</t>
  </si>
  <si>
    <t>27.965,67</t>
  </si>
  <si>
    <t>30.096,38</t>
  </si>
  <si>
    <t>32.227,10</t>
  </si>
  <si>
    <t>36.754,88</t>
  </si>
  <si>
    <t>61.258,13</t>
  </si>
  <si>
    <t>81.699,70</t>
  </si>
  <si>
    <t>73.816,05</t>
  </si>
  <si>
    <t>216.267,85</t>
  </si>
  <si>
    <t>237.841,37</t>
  </si>
  <si>
    <t>279.656,70</t>
  </si>
  <si>
    <t>2.901.126,21</t>
  </si>
  <si>
    <t>1.948.961,71</t>
  </si>
  <si>
    <t>92.775,00</t>
  </si>
  <si>
    <t>85.950,00</t>
  </si>
  <si>
    <t>147.034,86</t>
  </si>
  <si>
    <t>125.259,91</t>
  </si>
  <si>
    <t>119.510,74</t>
  </si>
  <si>
    <t>57.060,45</t>
  </si>
  <si>
    <t>71.720,82</t>
  </si>
  <si>
    <t>105.784,61</t>
  </si>
  <si>
    <t>60.366,21</t>
  </si>
  <si>
    <t>295.000,00</t>
  </si>
  <si>
    <t>419.376,48</t>
  </si>
  <si>
    <t>711.748,80</t>
  </si>
  <si>
    <t>364.896,09</t>
  </si>
  <si>
    <t>342.998,80</t>
  </si>
  <si>
    <t>250.504,73</t>
  </si>
  <si>
    <t>565.124,71</t>
  </si>
  <si>
    <t>24,21</t>
  </si>
  <si>
    <t>41,61</t>
  </si>
  <si>
    <t>35,76</t>
  </si>
  <si>
    <t>214,28</t>
  </si>
  <si>
    <t>755,25</t>
  </si>
  <si>
    <t>33,62</t>
  </si>
  <si>
    <t>212,25</t>
  </si>
  <si>
    <t>75,40</t>
  </si>
  <si>
    <t>131,54</t>
  </si>
  <si>
    <t>41,39</t>
  </si>
  <si>
    <t>31,75</t>
  </si>
  <si>
    <t>8,27</t>
  </si>
  <si>
    <t>76,43</t>
  </si>
  <si>
    <t>4,42</t>
  </si>
  <si>
    <t>48,86</t>
  </si>
  <si>
    <t>10,15</t>
  </si>
  <si>
    <t>8,47</t>
  </si>
  <si>
    <t>5,43</t>
  </si>
  <si>
    <t>11,02</t>
  </si>
  <si>
    <t>23,09</t>
  </si>
  <si>
    <t>25,93</t>
  </si>
  <si>
    <t>280,54</t>
  </si>
  <si>
    <t>113,90</t>
  </si>
  <si>
    <t>210,18</t>
  </si>
  <si>
    <t>232,66</t>
  </si>
  <si>
    <t>379,01</t>
  </si>
  <si>
    <t>440,24</t>
  </si>
  <si>
    <t>729,33</t>
  </si>
  <si>
    <t>31,76</t>
  </si>
  <si>
    <t>19,95</t>
  </si>
  <si>
    <t>25,37</t>
  </si>
  <si>
    <t>14,68</t>
  </si>
  <si>
    <t>2,75</t>
  </si>
  <si>
    <t>60,17</t>
  </si>
  <si>
    <t>6,46</t>
  </si>
  <si>
    <t>44,25</t>
  </si>
  <si>
    <t>71,23</t>
  </si>
  <si>
    <t>403,48</t>
  </si>
  <si>
    <t>10,46</t>
  </si>
  <si>
    <t>2.201,31</t>
  </si>
  <si>
    <t>406,47</t>
  </si>
  <si>
    <t>58,92</t>
  </si>
  <si>
    <t>758,14</t>
  </si>
  <si>
    <t>44,90</t>
  </si>
  <si>
    <t>45,78</t>
  </si>
  <si>
    <t>97,28</t>
  </si>
  <si>
    <t>107,04</t>
  </si>
  <si>
    <t>172,88</t>
  </si>
  <si>
    <t>139,01</t>
  </si>
  <si>
    <t>184,83</t>
  </si>
  <si>
    <t>54,91</t>
  </si>
  <si>
    <t>44,42</t>
  </si>
  <si>
    <t>160,78</t>
  </si>
  <si>
    <t>79,00</t>
  </si>
  <si>
    <t>107,43</t>
  </si>
  <si>
    <t>275,32</t>
  </si>
  <si>
    <t>8,42</t>
  </si>
  <si>
    <t>13,77</t>
  </si>
  <si>
    <t>14,45</t>
  </si>
  <si>
    <t>27,90</t>
  </si>
  <si>
    <t>9,69</t>
  </si>
  <si>
    <t>6,02</t>
  </si>
  <si>
    <t>8,62</t>
  </si>
  <si>
    <t>9,86</t>
  </si>
  <si>
    <t>23,58</t>
  </si>
  <si>
    <t>22,78</t>
  </si>
  <si>
    <t>29,73</t>
  </si>
  <si>
    <t>43,01</t>
  </si>
  <si>
    <t>16,41</t>
  </si>
  <si>
    <t>20,79</t>
  </si>
  <si>
    <t>32,94</t>
  </si>
  <si>
    <t>44,27</t>
  </si>
  <si>
    <t>21,24</t>
  </si>
  <si>
    <t>20,48</t>
  </si>
  <si>
    <t>23,95</t>
  </si>
  <si>
    <t>10,78</t>
  </si>
  <si>
    <t>25,50</t>
  </si>
  <si>
    <t>35,30</t>
  </si>
  <si>
    <t>12,40</t>
  </si>
  <si>
    <t>19,53</t>
  </si>
  <si>
    <t>13,38</t>
  </si>
  <si>
    <t>15,87</t>
  </si>
  <si>
    <t>20,05</t>
  </si>
  <si>
    <t>22,19</t>
  </si>
  <si>
    <t>14,15</t>
  </si>
  <si>
    <t>139,30</t>
  </si>
  <si>
    <t>159,21</t>
  </si>
  <si>
    <t>152,58</t>
  </si>
  <si>
    <t>185,73</t>
  </si>
  <si>
    <t>18,84</t>
  </si>
  <si>
    <t>31,80</t>
  </si>
  <si>
    <t>35,17</t>
  </si>
  <si>
    <t>8,67</t>
  </si>
  <si>
    <t>13,48</t>
  </si>
  <si>
    <t>14,41</t>
  </si>
  <si>
    <t>10,72</t>
  </si>
  <si>
    <t>20,59</t>
  </si>
  <si>
    <t>12,89</t>
  </si>
  <si>
    <t>23,42</t>
  </si>
  <si>
    <t>11,39</t>
  </si>
  <si>
    <t>12,49</t>
  </si>
  <si>
    <t>16,79</t>
  </si>
  <si>
    <t>6,60</t>
  </si>
  <si>
    <t>14,04</t>
  </si>
  <si>
    <t>19,88</t>
  </si>
  <si>
    <t>26,28</t>
  </si>
  <si>
    <t>10,10</t>
  </si>
  <si>
    <t>190,67</t>
  </si>
  <si>
    <t>402,27</t>
  </si>
  <si>
    <t>59,73</t>
  </si>
  <si>
    <t>38,49</t>
  </si>
  <si>
    <t>1,48</t>
  </si>
  <si>
    <t>0,35</t>
  </si>
  <si>
    <t>1,74</t>
  </si>
  <si>
    <t>1,53</t>
  </si>
  <si>
    <t>584,00</t>
  </si>
  <si>
    <t>613,20</t>
  </si>
  <si>
    <t>587,04</t>
  </si>
  <si>
    <t>1.447,71</t>
  </si>
  <si>
    <t>547,50</t>
  </si>
  <si>
    <t>717,83</t>
  </si>
  <si>
    <t>674,74</t>
  </si>
  <si>
    <t>651,98</t>
  </si>
  <si>
    <t>18,14</t>
  </si>
  <si>
    <t>56,04</t>
  </si>
  <si>
    <t>41,09</t>
  </si>
  <si>
    <t>21,66</t>
  </si>
  <si>
    <t>26,53</t>
  </si>
  <si>
    <t>25,88</t>
  </si>
  <si>
    <t>0,30</t>
  </si>
  <si>
    <t>2,71</t>
  </si>
  <si>
    <t>43,53</t>
  </si>
  <si>
    <t>41,13</t>
  </si>
  <si>
    <t>26,45</t>
  </si>
  <si>
    <t>20,91</t>
  </si>
  <si>
    <t>27,91</t>
  </si>
  <si>
    <t>6,32</t>
  </si>
  <si>
    <t>6,78</t>
  </si>
  <si>
    <t>6,15</t>
  </si>
  <si>
    <t>7,34</t>
  </si>
  <si>
    <t>2,40</t>
  </si>
  <si>
    <t>16,49</t>
  </si>
  <si>
    <t>3,97</t>
  </si>
  <si>
    <t>1,54</t>
  </si>
  <si>
    <t>1,52</t>
  </si>
  <si>
    <t>3,47</t>
  </si>
  <si>
    <t>2,60</t>
  </si>
  <si>
    <t>27,94</t>
  </si>
  <si>
    <t>125,43</t>
  </si>
  <si>
    <t>114,99</t>
  </si>
  <si>
    <t>134,53</t>
  </si>
  <si>
    <t>44,91</t>
  </si>
  <si>
    <t>323,68</t>
  </si>
  <si>
    <t>1.947,67</t>
  </si>
  <si>
    <t>3.055,19</t>
  </si>
  <si>
    <t>2.634,05</t>
  </si>
  <si>
    <t>1.294,48</t>
  </si>
  <si>
    <t>392,90</t>
  </si>
  <si>
    <t>43.514,56</t>
  </si>
  <si>
    <t>54.421,12</t>
  </si>
  <si>
    <t>79.437,86</t>
  </si>
  <si>
    <t>96.132,82</t>
  </si>
  <si>
    <t>150.594,23</t>
  </si>
  <si>
    <t>156,07</t>
  </si>
  <si>
    <t>227,69</t>
  </si>
  <si>
    <t>712,65</t>
  </si>
  <si>
    <t>976,05</t>
  </si>
  <si>
    <t>1,65</t>
  </si>
  <si>
    <t>3,02</t>
  </si>
  <si>
    <t>4,70</t>
  </si>
  <si>
    <t>89,82</t>
  </si>
  <si>
    <t>65,76</t>
  </si>
  <si>
    <t>55,44</t>
  </si>
  <si>
    <t>75,05</t>
  </si>
  <si>
    <t>51,90</t>
  </si>
  <si>
    <t>49,84</t>
  </si>
  <si>
    <t>91,09</t>
  </si>
  <si>
    <t>129,90</t>
  </si>
  <si>
    <t>55,49</t>
  </si>
  <si>
    <t>82,75</t>
  </si>
  <si>
    <t>222,82</t>
  </si>
  <si>
    <t>40,94</t>
  </si>
  <si>
    <t>69,74</t>
  </si>
  <si>
    <t>117,18</t>
  </si>
  <si>
    <t>171,76</t>
  </si>
  <si>
    <t>239,61</t>
  </si>
  <si>
    <t>79,89</t>
  </si>
  <si>
    <t>136,06</t>
  </si>
  <si>
    <t>252,08</t>
  </si>
  <si>
    <t>546,32</t>
  </si>
  <si>
    <t>74,75</t>
  </si>
  <si>
    <t>177,31</t>
  </si>
  <si>
    <t>39,87</t>
  </si>
  <si>
    <t>1.389,76</t>
  </si>
  <si>
    <t>3.067,07</t>
  </si>
  <si>
    <t>5.980,78</t>
  </si>
  <si>
    <t>7.974,38</t>
  </si>
  <si>
    <t>256,67</t>
  </si>
  <si>
    <t>241,53</t>
  </si>
  <si>
    <t>143,19</t>
  </si>
  <si>
    <t>217,30</t>
  </si>
  <si>
    <t>73,60</t>
  </si>
  <si>
    <t>427,10</t>
  </si>
  <si>
    <t>132,13</t>
  </si>
  <si>
    <t>194,56</t>
  </si>
  <si>
    <t>515,84</t>
  </si>
  <si>
    <t>302,83</t>
  </si>
  <si>
    <t>302,19</t>
  </si>
  <si>
    <t>265,53</t>
  </si>
  <si>
    <t>386,10</t>
  </si>
  <si>
    <t>118,03</t>
  </si>
  <si>
    <t>25,34</t>
  </si>
  <si>
    <t>93,38</t>
  </si>
  <si>
    <t>203,92</t>
  </si>
  <si>
    <t>167,31</t>
  </si>
  <si>
    <t>111,50</t>
  </si>
  <si>
    <t>60,99</t>
  </si>
  <si>
    <t>261,65</t>
  </si>
  <si>
    <t>10,67</t>
  </si>
  <si>
    <t>71,74</t>
  </si>
  <si>
    <t>98,24</t>
  </si>
  <si>
    <t>77,65</t>
  </si>
  <si>
    <t>40,44</t>
  </si>
  <si>
    <t>43,67</t>
  </si>
  <si>
    <t>15,57</t>
  </si>
  <si>
    <t>12,51</t>
  </si>
  <si>
    <t>17,47</t>
  </si>
  <si>
    <t>16,68</t>
  </si>
  <si>
    <t>23,44</t>
  </si>
  <si>
    <t>45,83</t>
  </si>
  <si>
    <t>25,03</t>
  </si>
  <si>
    <t>58,62</t>
  </si>
  <si>
    <t>37,79</t>
  </si>
  <si>
    <t>92,45</t>
  </si>
  <si>
    <t>56,02</t>
  </si>
  <si>
    <t>72,06</t>
  </si>
  <si>
    <t>186,00</t>
  </si>
  <si>
    <t>144,79</t>
  </si>
  <si>
    <t>251,52</t>
  </si>
  <si>
    <t>146,41</t>
  </si>
  <si>
    <t>196,00</t>
  </si>
  <si>
    <t>20,89</t>
  </si>
  <si>
    <t>27,85</t>
  </si>
  <si>
    <t>39,53</t>
  </si>
  <si>
    <t>60,42</t>
  </si>
  <si>
    <t>88,26</t>
  </si>
  <si>
    <t>137,12</t>
  </si>
  <si>
    <t>125,48</t>
  </si>
  <si>
    <t>250,69</t>
  </si>
  <si>
    <t>567,18</t>
  </si>
  <si>
    <t>650,67</t>
  </si>
  <si>
    <t>32,13</t>
  </si>
  <si>
    <t>65,01</t>
  </si>
  <si>
    <t>99,85</t>
  </si>
  <si>
    <t>130,11</t>
  </si>
  <si>
    <t>213,77</t>
  </si>
  <si>
    <t>417,42</t>
  </si>
  <si>
    <t>682,89</t>
  </si>
  <si>
    <t>269,30</t>
  </si>
  <si>
    <t>27,12</t>
  </si>
  <si>
    <t>21,18</t>
  </si>
  <si>
    <t>19,49</t>
  </si>
  <si>
    <t>30,18</t>
  </si>
  <si>
    <t>26,95</t>
  </si>
  <si>
    <t>32,14</t>
  </si>
  <si>
    <t>34,69</t>
  </si>
  <si>
    <t>50,61</t>
  </si>
  <si>
    <t>53,88</t>
  </si>
  <si>
    <t>12.046,67</t>
  </si>
  <si>
    <t>27.731,64</t>
  </si>
  <si>
    <t>24.410,39</t>
  </si>
  <si>
    <t>20.015,85</t>
  </si>
  <si>
    <t>50.537,50</t>
  </si>
  <si>
    <t>28.264,34</t>
  </si>
  <si>
    <t>22.459,53</t>
  </si>
  <si>
    <t>31.301,65</t>
  </si>
  <si>
    <t>25.845,18</t>
  </si>
  <si>
    <t>81.125,09</t>
  </si>
  <si>
    <t>11.690,95</t>
  </si>
  <si>
    <t>36.597,78</t>
  </si>
  <si>
    <t>27.465,01</t>
  </si>
  <si>
    <t>179,74</t>
  </si>
  <si>
    <t>765,85</t>
  </si>
  <si>
    <t>874.277,32</t>
  </si>
  <si>
    <t>885.967,01</t>
  </si>
  <si>
    <t>1.072.081,68</t>
  </si>
  <si>
    <t>759.839,92</t>
  </si>
  <si>
    <t>769.068,62</t>
  </si>
  <si>
    <t>3.865,53</t>
  </si>
  <si>
    <t>3.353,17</t>
  </si>
  <si>
    <t>1.971,25</t>
  </si>
  <si>
    <t>4.434,06</t>
  </si>
  <si>
    <t>2.260,60</t>
  </si>
  <si>
    <t>7.353,00</t>
  </si>
  <si>
    <t>7.917,57</t>
  </si>
  <si>
    <t>11.700,65</t>
  </si>
  <si>
    <t>13.536,51</t>
  </si>
  <si>
    <t>14.160,91</t>
  </si>
  <si>
    <t>26.359,20</t>
  </si>
  <si>
    <t>34.017,07</t>
  </si>
  <si>
    <t>49.492,18</t>
  </si>
  <si>
    <t>84.215,28</t>
  </si>
  <si>
    <t>6.078,54</t>
  </si>
  <si>
    <t>10.024,88</t>
  </si>
  <si>
    <t>11.238,71</t>
  </si>
  <si>
    <t>12.697,36</t>
  </si>
  <si>
    <t>17.451,58</t>
  </si>
  <si>
    <t>21.173,25</t>
  </si>
  <si>
    <t>2.325,48</t>
  </si>
  <si>
    <t>2.603,87</t>
  </si>
  <si>
    <t>5.342,53</t>
  </si>
  <si>
    <t>5.601,95</t>
  </si>
  <si>
    <t>5.908,93</t>
  </si>
  <si>
    <t>7.841,21</t>
  </si>
  <si>
    <t>9.500,66</t>
  </si>
  <si>
    <t>10.686,66</t>
  </si>
  <si>
    <t>2.089,77</t>
  </si>
  <si>
    <t>3.006,91</t>
  </si>
  <si>
    <t>3.938,78</t>
  </si>
  <si>
    <t>1.790,25</t>
  </si>
  <si>
    <t>6.144,95</t>
  </si>
  <si>
    <t>7.615,78</t>
  </si>
  <si>
    <t>11.316,87</t>
  </si>
  <si>
    <t>11.731,56</t>
  </si>
  <si>
    <t>13.462,82</t>
  </si>
  <si>
    <t>2.271,00</t>
  </si>
  <si>
    <t>6.025,10</t>
  </si>
  <si>
    <t>6.434,22</t>
  </si>
  <si>
    <t>3.957,85</t>
  </si>
  <si>
    <t>2.424,64</t>
  </si>
  <si>
    <t>4.789,18</t>
  </si>
  <si>
    <t>5.175,40</t>
  </si>
  <si>
    <t>2.580,78</t>
  </si>
  <si>
    <t>2.701,34</t>
  </si>
  <si>
    <t>1.843,37</t>
  </si>
  <si>
    <t>2.090,75</t>
  </si>
  <si>
    <t>1.207,84</t>
  </si>
  <si>
    <t>1.235,91</t>
  </si>
  <si>
    <t>6,65</t>
  </si>
  <si>
    <t>7,68</t>
  </si>
  <si>
    <t>9,30</t>
  </si>
  <si>
    <t>9,01</t>
  </si>
  <si>
    <t>7,88</t>
  </si>
  <si>
    <t>10,11</t>
  </si>
  <si>
    <t>10,05</t>
  </si>
  <si>
    <t>10,71</t>
  </si>
  <si>
    <t>7,37</t>
  </si>
  <si>
    <t>6,33</t>
  </si>
  <si>
    <t>7,61</t>
  </si>
  <si>
    <t>8,02</t>
  </si>
  <si>
    <t>9,12</t>
  </si>
  <si>
    <t>16,86</t>
  </si>
  <si>
    <t>20,27</t>
  </si>
  <si>
    <t>8,66</t>
  </si>
  <si>
    <t>8,45</t>
  </si>
  <si>
    <t>17,77</t>
  </si>
  <si>
    <t>8,59</t>
  </si>
  <si>
    <t>29,06</t>
  </si>
  <si>
    <t>31,53</t>
  </si>
  <si>
    <t>26,19</t>
  </si>
  <si>
    <t>469,39</t>
  </si>
  <si>
    <t>443,27</t>
  </si>
  <si>
    <t>23,19</t>
  </si>
  <si>
    <t>29,85</t>
  </si>
  <si>
    <t>591,07</t>
  </si>
  <si>
    <t>1.390,74</t>
  </si>
  <si>
    <t>826,44</t>
  </si>
  <si>
    <t>687,34</t>
  </si>
  <si>
    <t>589,49</t>
  </si>
  <si>
    <t>16,55</t>
  </si>
  <si>
    <t>23,16</t>
  </si>
  <si>
    <t>1.529,91</t>
  </si>
  <si>
    <t>850,12</t>
  </si>
  <si>
    <t>1.097,72</t>
  </si>
  <si>
    <t>1.205,01</t>
  </si>
  <si>
    <t>1.093,22</t>
  </si>
  <si>
    <t>413,21</t>
  </si>
  <si>
    <t>1.289,11</t>
  </si>
  <si>
    <t>49,90</t>
  </si>
  <si>
    <t>67,54</t>
  </si>
  <si>
    <t>343,26</t>
  </si>
  <si>
    <t>275,29</t>
  </si>
  <si>
    <t>615,66</t>
  </si>
  <si>
    <t>393,06</t>
  </si>
  <si>
    <t>330,44</t>
  </si>
  <si>
    <t>146,77</t>
  </si>
  <si>
    <t>133,81</t>
  </si>
  <si>
    <t>70,62</t>
  </si>
  <si>
    <t>74,00</t>
  </si>
  <si>
    <t>25,68</t>
  </si>
  <si>
    <t>0,31</t>
  </si>
  <si>
    <t>0,01</t>
  </si>
  <si>
    <t>0,10</t>
  </si>
  <si>
    <t>0,07</t>
  </si>
  <si>
    <t>10,89</t>
  </si>
  <si>
    <t>92,26</t>
  </si>
  <si>
    <t>159,73</t>
  </si>
  <si>
    <t>59,28</t>
  </si>
  <si>
    <t>155,21</t>
  </si>
  <si>
    <t>371,21</t>
  </si>
  <si>
    <t>114,72</t>
  </si>
  <si>
    <t>232,31</t>
  </si>
  <si>
    <t>12,77</t>
  </si>
  <si>
    <t>1,06</t>
  </si>
  <si>
    <t>1,25</t>
  </si>
  <si>
    <t>1,24</t>
  </si>
  <si>
    <t>0,71</t>
  </si>
  <si>
    <t>148,04</t>
  </si>
  <si>
    <t>269,97</t>
  </si>
  <si>
    <t>226,41</t>
  </si>
  <si>
    <t>199,20</t>
  </si>
  <si>
    <t>140,23</t>
  </si>
  <si>
    <t>236,16</t>
  </si>
  <si>
    <t>162,97</t>
  </si>
  <si>
    <t>233,35</t>
  </si>
  <si>
    <t>325,51</t>
  </si>
  <si>
    <t>250,24</t>
  </si>
  <si>
    <t>337,87</t>
  </si>
  <si>
    <t>132,94</t>
  </si>
  <si>
    <t>1,21</t>
  </si>
  <si>
    <t>72,25</t>
  </si>
  <si>
    <t>14,51</t>
  </si>
  <si>
    <t>35,41</t>
  </si>
  <si>
    <t>23,92</t>
  </si>
  <si>
    <t>64,29</t>
  </si>
  <si>
    <t>37,40</t>
  </si>
  <si>
    <t>46,34</t>
  </si>
  <si>
    <t>37,96</t>
  </si>
  <si>
    <t>65,86</t>
  </si>
  <si>
    <t>90,26</t>
  </si>
  <si>
    <t>2.335,73</t>
  </si>
  <si>
    <t>79,47</t>
  </si>
  <si>
    <t>107,34</t>
  </si>
  <si>
    <t>29,27</t>
  </si>
  <si>
    <t>47,10</t>
  </si>
  <si>
    <t>77,43</t>
  </si>
  <si>
    <t>14,44</t>
  </si>
  <si>
    <t>41,50</t>
  </si>
  <si>
    <t>417,81</t>
  </si>
  <si>
    <t>527,84</t>
  </si>
  <si>
    <t>41,02</t>
  </si>
  <si>
    <t>1,46</t>
  </si>
  <si>
    <t>9,10</t>
  </si>
  <si>
    <t>16,02</t>
  </si>
  <si>
    <t>12,63</t>
  </si>
  <si>
    <t>43,76</t>
  </si>
  <si>
    <t>106,05</t>
  </si>
  <si>
    <t>5,88</t>
  </si>
  <si>
    <t>8,46</t>
  </si>
  <si>
    <t>16,62</t>
  </si>
  <si>
    <t>35,26</t>
  </si>
  <si>
    <t>15,26</t>
  </si>
  <si>
    <t>26,72</t>
  </si>
  <si>
    <t>36,15</t>
  </si>
  <si>
    <t>1,95</t>
  </si>
  <si>
    <t>496.848,50</t>
  </si>
  <si>
    <t>734.082,47</t>
  </si>
  <si>
    <t>446.716,03</t>
  </si>
  <si>
    <t>563.990,17</t>
  </si>
  <si>
    <t>513.678,69</t>
  </si>
  <si>
    <t>572.942,43</t>
  </si>
  <si>
    <t>710.806,66</t>
  </si>
  <si>
    <t>465.515,69</t>
  </si>
  <si>
    <t>541.609,63</t>
  </si>
  <si>
    <t>445.820,81</t>
  </si>
  <si>
    <t>687.530,90</t>
  </si>
  <si>
    <t>674.102,58</t>
  </si>
  <si>
    <t>180,68</t>
  </si>
  <si>
    <t>160,40</t>
  </si>
  <si>
    <t>134,38</t>
  </si>
  <si>
    <t>23,00</t>
  </si>
  <si>
    <t>21,86</t>
  </si>
  <si>
    <t>15,20</t>
  </si>
  <si>
    <t>27,35</t>
  </si>
  <si>
    <t>9,71</t>
  </si>
  <si>
    <t>59,90</t>
  </si>
  <si>
    <t>27,01</t>
  </si>
  <si>
    <t>36,28</t>
  </si>
  <si>
    <t>245,84</t>
  </si>
  <si>
    <t>249,94</t>
  </si>
  <si>
    <t>47,96</t>
  </si>
  <si>
    <t>179,47</t>
  </si>
  <si>
    <t>183,01</t>
  </si>
  <si>
    <t>96,61</t>
  </si>
  <si>
    <t>141,18</t>
  </si>
  <si>
    <t>99,07</t>
  </si>
  <si>
    <t>101,62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</si>
</sst>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0.00\ ;\-* #,##0.00\ ;* \-#\ ;@\ "/>
    <numFmt numFmtId="165" formatCode="mm/dd/yyyy"/>
    <numFmt numFmtId="166" formatCode="&quot; R$ &quot;* #,##0.00\ ;&quot;-R$ &quot;* #,##0.00\ ;&quot; R$ &quot;* \-#\ ;@\ "/>
    <numFmt numFmtId="167" formatCode="[$R$-416]* #,##0.00\ ;\-[$R$-416]* #,##0.00\ ;[$R$-416]* \-#\ ;@\ "/>
    <numFmt numFmtId="168" formatCode="0.0%"/>
    <numFmt numFmtId="169" formatCode="0.000"/>
  </numFmts>
  <fonts count="82">
    <font>
      <sz val="11"/>
      <color indexed="8"/>
      <name val="Calibri"/>
      <family val="2"/>
    </font>
    <font>
      <sz val="10"/>
      <color indexed="9"/>
      <name val="Calibri"/>
      <family val="2"/>
    </font>
    <font>
      <b/>
      <sz val="10"/>
      <color indexed="8"/>
      <name val="Calibri"/>
      <family val="2"/>
    </font>
    <font>
      <sz val="10"/>
      <color indexed="37"/>
      <name val="Calibri"/>
      <family val="2"/>
    </font>
    <font>
      <b/>
      <sz val="10"/>
      <color indexed="9"/>
      <name val="Calibri"/>
      <family val="2"/>
    </font>
    <font>
      <i/>
      <sz val="10"/>
      <color indexed="23"/>
      <name val="Calibri"/>
      <family val="2"/>
    </font>
    <font>
      <sz val="10"/>
      <color indexed="17"/>
      <name val="Calibri"/>
      <family val="2"/>
    </font>
    <font>
      <sz val="18"/>
      <color indexed="8"/>
      <name val="Calibri"/>
      <family val="2"/>
    </font>
    <font>
      <sz val="12"/>
      <color indexed="8"/>
      <name val="Calibri"/>
      <family val="2"/>
    </font>
    <font>
      <b/>
      <sz val="24"/>
      <color indexed="8"/>
      <name val="Calibri"/>
      <family val="2"/>
    </font>
    <font>
      <sz val="10"/>
      <color indexed="19"/>
      <name val="Calibri"/>
      <family val="2"/>
    </font>
    <font>
      <sz val="10"/>
      <name val="Arial"/>
      <family val="2"/>
    </font>
    <font>
      <sz val="10"/>
      <color indexed="63"/>
      <name val="Calibri"/>
      <family val="2"/>
    </font>
    <font>
      <i/>
      <sz val="11"/>
      <name val="Arial"/>
      <family val="2"/>
    </font>
    <font>
      <b/>
      <sz val="11"/>
      <color indexed="16"/>
      <name val="Arial"/>
      <family val="2"/>
    </font>
    <font>
      <b/>
      <sz val="10"/>
      <name val="Calibri"/>
      <family val="2"/>
    </font>
    <font>
      <sz val="10"/>
      <name val="Calibri"/>
      <family val="2"/>
    </font>
    <font>
      <sz val="11"/>
      <color indexed="8"/>
      <name val="Calibri"/>
      <family val="2"/>
      <charset val="1"/>
    </font>
    <font>
      <sz val="11"/>
      <color indexed="8"/>
      <name val="Calibri"/>
      <family val="2"/>
    </font>
    <font>
      <u/>
      <sz val="11"/>
      <color theme="10"/>
      <name val="Calibri"/>
      <family val="2"/>
    </font>
    <font>
      <sz val="11"/>
      <color rgb="FF000000"/>
      <name val="Calibri"/>
      <family val="2"/>
    </font>
    <font>
      <sz val="10"/>
      <color rgb="FF000000"/>
      <name val="Arial"/>
      <family val="2"/>
    </font>
    <font>
      <b/>
      <sz val="14"/>
      <color theme="0"/>
      <name val="Calibri"/>
      <family val="2"/>
    </font>
    <font>
      <b/>
      <sz val="26"/>
      <color theme="0"/>
      <name val="Calibri"/>
      <family val="2"/>
    </font>
    <font>
      <b/>
      <sz val="14"/>
      <color rgb="FF3A3838"/>
      <name val="Calibri"/>
      <family val="2"/>
    </font>
    <font>
      <b/>
      <sz val="12"/>
      <color rgb="FF3A3838"/>
      <name val="Calibri"/>
      <family val="2"/>
    </font>
    <font>
      <b/>
      <sz val="12"/>
      <color theme="0"/>
      <name val="Calibri"/>
      <family val="2"/>
    </font>
    <font>
      <sz val="20"/>
      <color indexed="8"/>
      <name val="Calibri"/>
      <family val="2"/>
    </font>
    <font>
      <b/>
      <sz val="16"/>
      <color indexed="8"/>
      <name val="Calibri"/>
      <family val="2"/>
    </font>
    <font>
      <b/>
      <sz val="11"/>
      <color theme="0"/>
      <name val="Arial"/>
      <family val="2"/>
    </font>
    <font>
      <sz val="10"/>
      <color rgb="FFFFFFFF"/>
      <name val="Arial"/>
      <family val="2"/>
    </font>
    <font>
      <b/>
      <sz val="10"/>
      <color theme="0"/>
      <name val="Calibri"/>
      <family val="2"/>
    </font>
    <font>
      <b/>
      <sz val="14"/>
      <color rgb="FFFC9D9D"/>
      <name val="Calibri"/>
      <family val="2"/>
    </font>
    <font>
      <b/>
      <sz val="10"/>
      <color rgb="FF3A3838"/>
      <name val="Calibri"/>
      <family val="2"/>
    </font>
    <font>
      <b/>
      <sz val="10"/>
      <color rgb="FFFC9D9D"/>
      <name val="Calibri"/>
      <family val="2"/>
    </font>
    <font>
      <b/>
      <sz val="18"/>
      <color indexed="9"/>
      <name val="Arial"/>
      <family val="2"/>
    </font>
    <font>
      <b/>
      <u/>
      <sz val="12"/>
      <color indexed="48"/>
      <name val="Arial"/>
      <family val="2"/>
    </font>
    <font>
      <u/>
      <sz val="11"/>
      <color rgb="FFDB4A4A"/>
      <name val="Calibri"/>
      <family val="2"/>
    </font>
    <font>
      <b/>
      <sz val="12"/>
      <color rgb="FF000000"/>
      <name val="Arial"/>
      <family val="2"/>
    </font>
    <font>
      <sz val="11"/>
      <color indexed="8"/>
      <name val="Arial"/>
      <family val="2"/>
    </font>
    <font>
      <b/>
      <sz val="26"/>
      <color theme="0"/>
      <name val="Arial"/>
      <family val="2"/>
    </font>
    <font>
      <sz val="11"/>
      <color rgb="FF000000"/>
      <name val="Arial"/>
      <family val="2"/>
    </font>
    <font>
      <b/>
      <sz val="14"/>
      <color theme="0"/>
      <name val="Arial"/>
      <family val="2"/>
    </font>
    <font>
      <b/>
      <sz val="12"/>
      <color indexed="8"/>
      <name val="Arial"/>
      <family val="2"/>
    </font>
    <font>
      <sz val="12"/>
      <color indexed="8"/>
      <name val="Arial"/>
      <family val="2"/>
    </font>
    <font>
      <b/>
      <sz val="14"/>
      <color rgb="FFFC9D9D"/>
      <name val="Arial"/>
      <family val="2"/>
    </font>
    <font>
      <b/>
      <sz val="11"/>
      <color indexed="8"/>
      <name val="Arial"/>
      <family val="2"/>
    </font>
    <font>
      <u/>
      <sz val="11"/>
      <color rgb="FF000000"/>
      <name val="Arial"/>
      <family val="2"/>
    </font>
    <font>
      <b/>
      <sz val="12"/>
      <name val="Arial"/>
      <family val="2"/>
    </font>
    <font>
      <u/>
      <sz val="11"/>
      <color theme="10"/>
      <name val="Arial"/>
      <family val="2"/>
    </font>
    <font>
      <b/>
      <sz val="20"/>
      <name val="Arial"/>
      <family val="2"/>
    </font>
    <font>
      <sz val="11"/>
      <color theme="0"/>
      <name val="Arial"/>
      <family val="2"/>
    </font>
    <font>
      <b/>
      <sz val="10"/>
      <color rgb="FFFFFFFF"/>
      <name val="Arial"/>
      <family val="2"/>
    </font>
    <font>
      <sz val="12"/>
      <name val="Arial"/>
      <family val="2"/>
    </font>
    <font>
      <b/>
      <sz val="16"/>
      <color theme="0"/>
      <name val="Arial"/>
      <family val="2"/>
    </font>
    <font>
      <sz val="10"/>
      <color indexed="8"/>
      <name val="Courier New"/>
      <family val="3"/>
    </font>
    <font>
      <sz val="8"/>
      <name val="Calibri"/>
      <family val="2"/>
    </font>
    <font>
      <b/>
      <sz val="11"/>
      <color rgb="FF000000"/>
      <name val="Arial"/>
      <family val="2"/>
    </font>
    <font>
      <sz val="11"/>
      <name val="Arial"/>
      <family val="2"/>
    </font>
    <font>
      <b/>
      <sz val="11"/>
      <name val="Arial"/>
      <family val="2"/>
    </font>
    <font>
      <sz val="11"/>
      <color theme="0"/>
      <name val="Calibri"/>
      <family val="2"/>
    </font>
    <font>
      <sz val="10"/>
      <color theme="0"/>
      <name val="Courier New"/>
      <family val="3"/>
    </font>
    <font>
      <sz val="10"/>
      <color theme="0"/>
      <name val="Arial"/>
      <family val="2"/>
    </font>
    <font>
      <b/>
      <sz val="11"/>
      <color rgb="FFFFFFFF"/>
      <name val="Arial"/>
    </font>
    <font>
      <sz val="11"/>
      <color rgb="FFFFFFFF"/>
      <name val="Arial"/>
    </font>
    <font>
      <b/>
      <sz val="11"/>
      <color rgb="FFFC9D9D"/>
      <name val="Arial"/>
    </font>
    <font>
      <sz val="11"/>
      <color rgb="FFFC9D9D"/>
      <name val="Arial"/>
    </font>
    <font>
      <b/>
      <sz val="11"/>
      <color theme="0"/>
      <name val="Arial"/>
    </font>
    <font>
      <sz val="10"/>
      <color rgb="FFFFFFFF"/>
      <name val="Arial"/>
    </font>
    <font>
      <i/>
      <sz val="10"/>
      <color rgb="FFFFFFFF"/>
      <name val="Arial"/>
    </font>
    <font>
      <u/>
      <sz val="10"/>
      <color rgb="FFFFFFFF"/>
      <name val="Arial"/>
    </font>
    <font>
      <u/>
      <sz val="11"/>
      <color theme="0"/>
      <name val="Calibri"/>
      <family val="2"/>
    </font>
    <font>
      <b/>
      <sz val="20"/>
      <color rgb="FF3A3838"/>
      <name val="Arial"/>
      <family val="2"/>
    </font>
    <font>
      <b/>
      <sz val="20"/>
      <color rgb="FF000000"/>
      <name val="Arial"/>
      <family val="2"/>
    </font>
    <font>
      <b/>
      <sz val="14"/>
      <color rgb="FF3A3838"/>
      <name val="Arial"/>
      <family val="2"/>
    </font>
    <font>
      <sz val="15"/>
      <color indexed="8"/>
      <name val="Arial"/>
      <family val="2"/>
    </font>
    <font>
      <b/>
      <u/>
      <sz val="15"/>
      <color theme="0"/>
      <name val="Arial"/>
      <family val="2"/>
    </font>
    <font>
      <sz val="20"/>
      <color rgb="FF3A3838"/>
      <name val="Arial"/>
    </font>
    <font>
      <b/>
      <sz val="20"/>
      <color rgb="FF3A3838"/>
      <name val="Arial"/>
    </font>
    <font>
      <b/>
      <u/>
      <sz val="18"/>
      <color theme="0"/>
      <name val="Calibri"/>
      <family val="2"/>
    </font>
    <font>
      <u/>
      <sz val="11"/>
      <color indexed="8"/>
      <name val="Arial"/>
      <family val="2"/>
    </font>
    <font>
      <b/>
      <sz val="12"/>
      <color theme="1"/>
      <name val="Arial"/>
      <family val="2"/>
    </font>
  </fonts>
  <fills count="25">
    <fill>
      <patternFill patternType="none"/>
    </fill>
    <fill>
      <patternFill patternType="gray125"/>
    </fill>
    <fill>
      <patternFill patternType="solid">
        <fgColor indexed="8"/>
        <bgColor indexed="58"/>
      </patternFill>
    </fill>
    <fill>
      <patternFill patternType="solid">
        <fgColor indexed="23"/>
        <bgColor indexed="54"/>
      </patternFill>
    </fill>
    <fill>
      <patternFill patternType="solid">
        <fgColor indexed="41"/>
        <bgColor indexed="31"/>
      </patternFill>
    </fill>
    <fill>
      <patternFill patternType="solid">
        <fgColor indexed="43"/>
        <bgColor indexed="47"/>
      </patternFill>
    </fill>
    <fill>
      <patternFill patternType="solid">
        <fgColor indexed="37"/>
        <bgColor indexed="16"/>
      </patternFill>
    </fill>
    <fill>
      <patternFill patternType="solid">
        <fgColor indexed="42"/>
        <bgColor indexed="26"/>
      </patternFill>
    </fill>
    <fill>
      <patternFill patternType="solid">
        <fgColor indexed="26"/>
        <bgColor indexed="27"/>
      </patternFill>
    </fill>
    <fill>
      <patternFill patternType="solid">
        <fgColor indexed="22"/>
        <bgColor indexed="31"/>
      </patternFill>
    </fill>
    <fill>
      <patternFill patternType="solid">
        <fgColor indexed="9"/>
        <bgColor indexed="27"/>
      </patternFill>
    </fill>
    <fill>
      <patternFill patternType="solid">
        <fgColor rgb="FFFFFFFF"/>
        <bgColor rgb="FFFFFFCC"/>
      </patternFill>
    </fill>
    <fill>
      <patternFill patternType="solid">
        <fgColor theme="0"/>
        <bgColor indexed="64"/>
      </patternFill>
    </fill>
    <fill>
      <patternFill patternType="solid">
        <fgColor rgb="FF3A3838"/>
        <bgColor indexed="64"/>
      </patternFill>
    </fill>
    <fill>
      <patternFill patternType="solid">
        <fgColor rgb="FFC0C0C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D9D9D9"/>
        <bgColor indexed="64"/>
      </patternFill>
    </fill>
    <fill>
      <patternFill patternType="solid">
        <fgColor rgb="FF2B2F4B"/>
        <bgColor indexed="64"/>
      </patternFill>
    </fill>
    <fill>
      <patternFill patternType="solid">
        <fgColor rgb="FF2B2F4B"/>
        <bgColor indexed="27"/>
      </patternFill>
    </fill>
    <fill>
      <patternFill patternType="solid">
        <fgColor rgb="FF9DA2B9"/>
        <bgColor indexed="64"/>
      </patternFill>
    </fill>
    <fill>
      <patternFill patternType="solid">
        <fgColor rgb="FFBB2222"/>
        <bgColor indexed="64"/>
      </patternFill>
    </fill>
    <fill>
      <patternFill patternType="solid">
        <fgColor rgb="FFFC9D9D"/>
        <bgColor indexed="64"/>
      </patternFill>
    </fill>
    <fill>
      <patternFill patternType="solid">
        <fgColor rgb="FFC00000"/>
        <bgColor indexed="64"/>
      </patternFill>
    </fill>
    <fill>
      <patternFill patternType="solid">
        <fgColor rgb="FFFFC000"/>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bottom/>
      <diagonal/>
    </border>
    <border>
      <left/>
      <right style="thin">
        <color rgb="FFD9D9D9"/>
      </right>
      <top/>
      <bottom/>
      <diagonal/>
    </border>
    <border>
      <left/>
      <right style="thin">
        <color rgb="FFD9D9D9"/>
      </right>
      <top/>
      <bottom style="thin">
        <color rgb="FFD9D9D9"/>
      </bottom>
      <diagonal/>
    </border>
    <border>
      <left style="thin">
        <color rgb="FFD9D9D9"/>
      </left>
      <right/>
      <top/>
      <bottom/>
      <diagonal/>
    </border>
    <border>
      <left/>
      <right style="medium">
        <color rgb="FFFFFFFF"/>
      </right>
      <top/>
      <bottom/>
      <diagonal/>
    </border>
    <border>
      <left/>
      <right/>
      <top/>
      <bottom style="thin">
        <color rgb="FFD9D9D9"/>
      </bottom>
      <diagonal/>
    </border>
    <border>
      <left/>
      <right/>
      <top style="thin">
        <color rgb="FFD9D9D9"/>
      </top>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style="thin">
        <color theme="0"/>
      </top>
      <bottom/>
      <diagonal/>
    </border>
    <border>
      <left/>
      <right style="thin">
        <color theme="0"/>
      </right>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style="thin">
        <color rgb="FFC0C0C0"/>
      </left>
      <right style="thin">
        <color rgb="FFC0C0C0"/>
      </right>
      <top style="thin">
        <color rgb="FFC0C0C0"/>
      </top>
      <bottom/>
      <diagonal/>
    </border>
    <border>
      <left/>
      <right/>
      <top style="thin">
        <color rgb="FFC0C0C0"/>
      </top>
      <bottom/>
      <diagonal/>
    </border>
    <border>
      <left style="thin">
        <color rgb="FFC0C0C0"/>
      </left>
      <right/>
      <top/>
      <bottom style="thin">
        <color rgb="FFC0C0C0"/>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0"/>
      </left>
      <right/>
      <top style="thin">
        <color rgb="FFC0C0C0"/>
      </top>
      <bottom style="thin">
        <color rgb="FFC0C0C0"/>
      </bottom>
      <diagonal/>
    </border>
    <border>
      <left/>
      <right/>
      <top style="thin">
        <color rgb="FFC0C0C0"/>
      </top>
      <bottom style="thin">
        <color rgb="FFC0C0C0"/>
      </bottom>
      <diagonal/>
    </border>
    <border>
      <left/>
      <right style="thin">
        <color theme="0"/>
      </right>
      <top style="thin">
        <color rgb="FFC0C0C0"/>
      </top>
      <bottom style="thin">
        <color rgb="FFC0C0C0"/>
      </bottom>
      <diagonal/>
    </border>
    <border>
      <left/>
      <right style="thin">
        <color rgb="FFC0C0C0"/>
      </right>
      <top style="thin">
        <color rgb="FFC0C0C0"/>
      </top>
      <bottom style="thin">
        <color rgb="FFC0C0C0"/>
      </bottom>
      <diagonal/>
    </border>
    <border>
      <left/>
      <right/>
      <top/>
      <bottom style="thin">
        <color rgb="FF000000"/>
      </bottom>
      <diagonal/>
    </border>
    <border>
      <left style="thin">
        <color theme="1"/>
      </left>
      <right/>
      <top/>
      <bottom style="thin">
        <color rgb="FF000000"/>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diagonal/>
    </border>
    <border>
      <left style="thin">
        <color indexed="64"/>
      </left>
      <right/>
      <top style="thin">
        <color rgb="FF000000"/>
      </top>
      <bottom style="thin">
        <color rgb="FF000000"/>
      </bottom>
      <diagonal/>
    </border>
    <border>
      <left style="thin">
        <color theme="1"/>
      </left>
      <right/>
      <top style="thin">
        <color rgb="FF000000"/>
      </top>
      <bottom style="thin">
        <color rgb="FF000000"/>
      </bottom>
      <diagonal/>
    </border>
    <border>
      <left style="thin">
        <color rgb="FF000000"/>
      </left>
      <right style="thin">
        <color rgb="FF000000"/>
      </right>
      <top/>
      <bottom/>
      <diagonal/>
    </border>
    <border>
      <left/>
      <right/>
      <top style="thin">
        <color theme="1"/>
      </top>
      <bottom/>
      <diagonal/>
    </border>
    <border>
      <left style="thin">
        <color indexed="64"/>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8"/>
      </bottom>
      <diagonal/>
    </border>
    <border>
      <left style="thin">
        <color indexed="64"/>
      </left>
      <right style="thin">
        <color indexed="8"/>
      </right>
      <top style="thin">
        <color indexed="8"/>
      </top>
      <bottom/>
      <diagonal/>
    </border>
    <border>
      <left style="thin">
        <color indexed="8"/>
      </left>
      <right/>
      <top style="thin">
        <color indexed="8"/>
      </top>
      <bottom/>
      <diagonal/>
    </border>
    <border>
      <left/>
      <right style="thin">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8"/>
      </top>
      <bottom/>
      <diagonal/>
    </border>
    <border>
      <left style="thin">
        <color indexed="64"/>
      </left>
      <right style="thin">
        <color rgb="FF000000"/>
      </right>
      <top style="thin">
        <color rgb="FF000000"/>
      </top>
      <bottom style="thin">
        <color indexed="64"/>
      </bottom>
      <diagonal/>
    </border>
    <border>
      <left style="thin">
        <color theme="1"/>
      </left>
      <right style="thin">
        <color theme="1"/>
      </right>
      <top style="thin">
        <color theme="1"/>
      </top>
      <bottom style="thin">
        <color indexed="64"/>
      </bottom>
      <diagonal/>
    </border>
    <border>
      <left style="thin">
        <color theme="1"/>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1"/>
      </left>
      <right/>
      <top style="thin">
        <color theme="1"/>
      </top>
      <bottom style="thin">
        <color theme="1"/>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auto="1"/>
      </left>
      <right style="thin">
        <color auto="1"/>
      </right>
      <top style="thin">
        <color auto="1"/>
      </top>
      <bottom style="thin">
        <color auto="1"/>
      </bottom>
      <diagonal/>
    </border>
    <border>
      <left/>
      <right style="thin">
        <color indexed="8"/>
      </right>
      <top style="thin">
        <color indexed="8"/>
      </top>
      <bottom/>
      <diagonal/>
    </border>
    <border>
      <left/>
      <right/>
      <top style="thin">
        <color indexed="8"/>
      </top>
      <bottom style="thin">
        <color indexed="8"/>
      </bottom>
      <diagonal/>
    </border>
  </borders>
  <cellStyleXfs count="23">
    <xf numFmtId="0" fontId="0" fillId="0" borderId="0"/>
    <xf numFmtId="0" fontId="1" fillId="2"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2" fillId="0" borderId="0" applyNumberFormat="0" applyFill="0" applyBorder="0" applyAlignment="0" applyProtection="0"/>
    <xf numFmtId="0" fontId="3" fillId="5" borderId="0" applyNumberFormat="0" applyBorder="0" applyAlignment="0" applyProtection="0"/>
    <xf numFmtId="0" fontId="4" fillId="6" borderId="0" applyNumberFormat="0" applyBorder="0" applyAlignment="0" applyProtection="0"/>
    <xf numFmtId="0" fontId="5" fillId="0" borderId="0" applyNumberFormat="0" applyFill="0" applyBorder="0" applyAlignment="0" applyProtection="0"/>
    <xf numFmtId="0" fontId="6" fillId="7"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166" fontId="18" fillId="0" borderId="0" applyFill="0" applyBorder="0" applyAlignment="0" applyProtection="0"/>
    <xf numFmtId="0" fontId="10" fillId="8" borderId="0" applyNumberFormat="0" applyBorder="0" applyAlignment="0" applyProtection="0"/>
    <xf numFmtId="0" fontId="11" fillId="0" borderId="0"/>
    <xf numFmtId="0" fontId="12" fillId="8" borderId="1" applyNumberFormat="0" applyAlignment="0" applyProtection="0"/>
    <xf numFmtId="9" fontId="18" fillId="0" borderId="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18" fillId="0" borderId="0" applyFill="0" applyBorder="0" applyAlignment="0" applyProtection="0"/>
    <xf numFmtId="164" fontId="18" fillId="0" borderId="0" applyFill="0" applyBorder="0" applyAlignment="0" applyProtection="0"/>
    <xf numFmtId="0" fontId="3" fillId="0" borderId="0" applyNumberFormat="0" applyFill="0" applyBorder="0" applyAlignment="0" applyProtection="0"/>
    <xf numFmtId="0" fontId="19" fillId="0" borderId="0" applyNumberFormat="0" applyFill="0" applyBorder="0" applyAlignment="0" applyProtection="0"/>
  </cellStyleXfs>
  <cellXfs count="343">
    <xf numFmtId="0" fontId="0" fillId="0" borderId="0" xfId="0"/>
    <xf numFmtId="0" fontId="0" fillId="0" borderId="0" xfId="0" applyAlignment="1">
      <alignment horizontal="center" vertical="center"/>
    </xf>
    <xf numFmtId="4" fontId="0" fillId="0" borderId="0" xfId="0" applyNumberFormat="1"/>
    <xf numFmtId="0" fontId="0" fillId="0" borderId="0" xfId="0" applyAlignment="1">
      <alignment horizontal="center"/>
    </xf>
    <xf numFmtId="167" fontId="0" fillId="0" borderId="0" xfId="0" applyNumberFormat="1"/>
    <xf numFmtId="0" fontId="17" fillId="10" borderId="0" xfId="0" applyFont="1" applyFill="1" applyAlignment="1">
      <alignment horizontal="center" vertical="center"/>
    </xf>
    <xf numFmtId="0" fontId="0" fillId="0" borderId="0" xfId="0" applyAlignment="1">
      <alignment horizontal="left" vertical="center"/>
    </xf>
    <xf numFmtId="0" fontId="0" fillId="14" borderId="0" xfId="0" applyFill="1" applyAlignment="1">
      <alignment horizontal="center" vertical="center"/>
    </xf>
    <xf numFmtId="0" fontId="0" fillId="14" borderId="0" xfId="0" applyFill="1" applyAlignment="1">
      <alignment horizontal="center"/>
    </xf>
    <xf numFmtId="0" fontId="17" fillId="10" borderId="0" xfId="0" applyFont="1" applyFill="1" applyAlignment="1">
      <alignment horizontal="left" vertical="center"/>
    </xf>
    <xf numFmtId="0" fontId="21" fillId="0" borderId="0" xfId="0" applyFont="1" applyAlignment="1">
      <alignment vertical="center" wrapText="1"/>
    </xf>
    <xf numFmtId="4" fontId="0" fillId="14" borderId="0" xfId="0" applyNumberFormat="1" applyFill="1" applyAlignment="1">
      <alignment horizontal="center"/>
    </xf>
    <xf numFmtId="168" fontId="18" fillId="14" borderId="0" xfId="16" applyNumberFormat="1" applyFill="1" applyAlignment="1">
      <alignment horizontal="center" vertical="center"/>
    </xf>
    <xf numFmtId="0" fontId="0" fillId="14" borderId="0" xfId="0" applyFill="1" applyAlignment="1">
      <alignment horizontal="right" vertical="center"/>
    </xf>
    <xf numFmtId="0" fontId="36" fillId="0" borderId="0" xfId="0" applyFont="1" applyAlignment="1">
      <alignment vertical="center" wrapText="1"/>
    </xf>
    <xf numFmtId="0" fontId="20" fillId="0" borderId="0" xfId="0" applyFont="1" applyAlignment="1">
      <alignment horizontal="center" vertical="center"/>
    </xf>
    <xf numFmtId="0" fontId="0" fillId="18" borderId="0" xfId="0" applyFill="1"/>
    <xf numFmtId="0" fontId="0" fillId="18" borderId="0" xfId="0" applyFill="1" applyAlignment="1">
      <alignment horizontal="center" vertical="center"/>
    </xf>
    <xf numFmtId="0" fontId="24" fillId="0" borderId="0" xfId="0" applyFont="1" applyAlignment="1">
      <alignment horizontal="left" vertical="center"/>
    </xf>
    <xf numFmtId="0" fontId="32" fillId="0" borderId="0" xfId="0" applyFont="1" applyAlignment="1">
      <alignment horizontal="left" vertical="center"/>
    </xf>
    <xf numFmtId="0" fontId="22" fillId="0" borderId="0" xfId="0" applyFont="1" applyAlignment="1">
      <alignment horizontal="left" vertical="center"/>
    </xf>
    <xf numFmtId="0" fontId="31" fillId="0" borderId="0" xfId="0" applyFont="1" applyAlignment="1">
      <alignment vertical="center"/>
    </xf>
    <xf numFmtId="0" fontId="34" fillId="0" borderId="0" xfId="0" applyFont="1" applyAlignment="1">
      <alignment vertical="center"/>
    </xf>
    <xf numFmtId="0" fontId="33" fillId="0" borderId="0" xfId="0" applyFont="1" applyAlignment="1">
      <alignment vertical="center"/>
    </xf>
    <xf numFmtId="0" fontId="17" fillId="0" borderId="0" xfId="0" applyFont="1" applyAlignment="1">
      <alignment horizontal="center" vertical="center"/>
    </xf>
    <xf numFmtId="0" fontId="23" fillId="0" borderId="0" xfId="0" applyFont="1" applyAlignment="1">
      <alignment horizontal="left" vertical="center"/>
    </xf>
    <xf numFmtId="0" fontId="39" fillId="18" borderId="0" xfId="0" applyFont="1" applyFill="1"/>
    <xf numFmtId="0" fontId="39" fillId="0" borderId="0" xfId="0" applyFont="1"/>
    <xf numFmtId="0" fontId="40" fillId="0" borderId="0" xfId="0" applyFont="1" applyAlignment="1">
      <alignment horizontal="left" vertical="center"/>
    </xf>
    <xf numFmtId="0" fontId="41" fillId="0" borderId="0" xfId="0" applyFont="1" applyAlignment="1">
      <alignment horizontal="center" vertical="center"/>
    </xf>
    <xf numFmtId="0" fontId="42" fillId="0" borderId="0" xfId="0" applyFont="1" applyAlignment="1">
      <alignment horizontal="left" vertical="center"/>
    </xf>
    <xf numFmtId="0" fontId="45" fillId="0" borderId="0" xfId="0" applyFont="1" applyAlignment="1">
      <alignment horizontal="left" vertical="center"/>
    </xf>
    <xf numFmtId="4" fontId="43" fillId="0" borderId="0" xfId="0" applyNumberFormat="1" applyFont="1" applyAlignment="1">
      <alignment vertical="center"/>
    </xf>
    <xf numFmtId="4" fontId="46" fillId="0" borderId="0" xfId="0" applyNumberFormat="1" applyFont="1" applyAlignment="1">
      <alignment vertical="center"/>
    </xf>
    <xf numFmtId="10" fontId="44" fillId="20" borderId="21" xfId="0" applyNumberFormat="1" applyFont="1" applyFill="1" applyBorder="1" applyAlignment="1">
      <alignment horizontal="center" vertical="center"/>
    </xf>
    <xf numFmtId="10" fontId="44" fillId="20" borderId="23" xfId="0" applyNumberFormat="1" applyFont="1" applyFill="1" applyBorder="1" applyAlignment="1">
      <alignment horizontal="center" vertical="center"/>
    </xf>
    <xf numFmtId="0" fontId="46" fillId="0" borderId="0" xfId="0" applyFont="1" applyAlignment="1">
      <alignment horizontal="right" vertical="center"/>
    </xf>
    <xf numFmtId="0" fontId="46" fillId="0" borderId="0" xfId="0" applyFont="1" applyAlignment="1">
      <alignment horizontal="center" vertical="center"/>
    </xf>
    <xf numFmtId="0" fontId="46" fillId="0" borderId="0" xfId="0" applyFont="1" applyAlignment="1">
      <alignment vertical="center"/>
    </xf>
    <xf numFmtId="9" fontId="39" fillId="0" borderId="24" xfId="0" applyNumberFormat="1" applyFont="1" applyBorder="1" applyAlignment="1">
      <alignment horizontal="center" vertical="center"/>
    </xf>
    <xf numFmtId="4" fontId="48" fillId="0" borderId="0" xfId="0" applyNumberFormat="1" applyFont="1" applyAlignment="1">
      <alignment horizontal="right" vertical="center"/>
    </xf>
    <xf numFmtId="4" fontId="39" fillId="0" borderId="0" xfId="0" applyNumberFormat="1" applyFont="1"/>
    <xf numFmtId="0" fontId="49" fillId="0" borderId="0" xfId="22" applyFont="1" applyFill="1" applyBorder="1" applyAlignment="1">
      <alignment vertical="center"/>
    </xf>
    <xf numFmtId="0" fontId="39" fillId="0" borderId="0" xfId="0" applyFont="1" applyAlignment="1">
      <alignment horizontal="left" vertical="center"/>
    </xf>
    <xf numFmtId="0" fontId="39" fillId="0" borderId="0" xfId="0" applyFont="1" applyAlignment="1">
      <alignment horizontal="center" vertical="center"/>
    </xf>
    <xf numFmtId="0" fontId="39" fillId="18" borderId="20" xfId="0" applyFont="1" applyFill="1" applyBorder="1"/>
    <xf numFmtId="0" fontId="50" fillId="0" borderId="0" xfId="0" applyFont="1" applyAlignment="1">
      <alignment horizontal="center" vertical="center"/>
    </xf>
    <xf numFmtId="0" fontId="46" fillId="0" borderId="2" xfId="0" applyFont="1" applyBorder="1" applyAlignment="1">
      <alignment horizontal="left" vertical="center"/>
    </xf>
    <xf numFmtId="166" fontId="39" fillId="10" borderId="0" xfId="12" applyFont="1" applyFill="1" applyBorder="1" applyAlignment="1" applyProtection="1">
      <alignment horizontal="left" vertical="center"/>
    </xf>
    <xf numFmtId="4" fontId="46" fillId="0" borderId="0" xfId="0" applyNumberFormat="1" applyFont="1" applyAlignment="1">
      <alignment horizontal="left" vertical="center"/>
    </xf>
    <xf numFmtId="4" fontId="39" fillId="0" borderId="0" xfId="0" applyNumberFormat="1" applyFont="1" applyAlignment="1">
      <alignment horizontal="left" vertical="center"/>
    </xf>
    <xf numFmtId="167" fontId="39" fillId="0" borderId="3" xfId="12" applyNumberFormat="1" applyFont="1" applyFill="1" applyBorder="1" applyAlignment="1" applyProtection="1">
      <alignment horizontal="left" vertical="center"/>
    </xf>
    <xf numFmtId="0" fontId="39" fillId="0" borderId="2" xfId="0" applyFont="1" applyBorder="1" applyAlignment="1">
      <alignment horizontal="left" vertical="center"/>
    </xf>
    <xf numFmtId="0" fontId="39" fillId="10" borderId="0" xfId="0" applyFont="1" applyFill="1" applyAlignment="1">
      <alignment horizontal="left" vertical="center"/>
    </xf>
    <xf numFmtId="0" fontId="39" fillId="0" borderId="4" xfId="0" applyFont="1" applyBorder="1" applyAlignment="1">
      <alignment horizontal="left" vertical="center"/>
    </xf>
    <xf numFmtId="0" fontId="39" fillId="0" borderId="5" xfId="0" applyFont="1" applyBorder="1" applyAlignment="1">
      <alignment horizontal="left" vertical="center"/>
    </xf>
    <xf numFmtId="4" fontId="46" fillId="10" borderId="5" xfId="0" applyNumberFormat="1" applyFont="1" applyFill="1" applyBorder="1" applyAlignment="1">
      <alignment horizontal="left" vertical="center"/>
    </xf>
    <xf numFmtId="4" fontId="39" fillId="0" borderId="5" xfId="0" applyNumberFormat="1" applyFont="1" applyBorder="1" applyAlignment="1">
      <alignment horizontal="left" vertical="center"/>
    </xf>
    <xf numFmtId="167" fontId="39" fillId="0" borderId="6" xfId="12" applyNumberFormat="1" applyFont="1" applyFill="1" applyBorder="1" applyAlignment="1" applyProtection="1">
      <alignment horizontal="left" vertical="center"/>
    </xf>
    <xf numFmtId="4" fontId="39" fillId="0" borderId="0" xfId="0" applyNumberFormat="1" applyFont="1" applyAlignment="1">
      <alignment horizontal="center" vertical="center"/>
    </xf>
    <xf numFmtId="0" fontId="17" fillId="19" borderId="0" xfId="0" applyFont="1" applyFill="1" applyAlignment="1">
      <alignment horizontal="center" vertical="center"/>
    </xf>
    <xf numFmtId="0" fontId="23" fillId="18" borderId="0" xfId="0" applyFont="1" applyFill="1" applyAlignment="1">
      <alignment vertical="center"/>
    </xf>
    <xf numFmtId="0" fontId="0" fillId="12" borderId="0" xfId="0" applyFill="1"/>
    <xf numFmtId="0" fontId="29" fillId="12" borderId="0" xfId="0" applyFont="1" applyFill="1" applyAlignment="1">
      <alignment vertical="center" wrapText="1"/>
    </xf>
    <xf numFmtId="10" fontId="53" fillId="22" borderId="25" xfId="0" applyNumberFormat="1" applyFont="1" applyFill="1" applyBorder="1" applyAlignment="1">
      <alignment horizontal="center" vertical="center"/>
    </xf>
    <xf numFmtId="10" fontId="53" fillId="22" borderId="21" xfId="0" applyNumberFormat="1" applyFont="1" applyFill="1" applyBorder="1" applyAlignment="1">
      <alignment horizontal="center" vertical="center"/>
    </xf>
    <xf numFmtId="0" fontId="0" fillId="18" borderId="20" xfId="0" applyFill="1" applyBorder="1"/>
    <xf numFmtId="0" fontId="24" fillId="18" borderId="20" xfId="0" applyFont="1" applyFill="1" applyBorder="1" applyAlignment="1">
      <alignment vertical="center"/>
    </xf>
    <xf numFmtId="0" fontId="22" fillId="18" borderId="20" xfId="0" applyFont="1" applyFill="1" applyBorder="1" applyAlignment="1">
      <alignment vertical="center"/>
    </xf>
    <xf numFmtId="0" fontId="32" fillId="18" borderId="20" xfId="0" applyFont="1" applyFill="1" applyBorder="1" applyAlignment="1">
      <alignment vertical="center"/>
    </xf>
    <xf numFmtId="0" fontId="0" fillId="18" borderId="20" xfId="0" applyFill="1" applyBorder="1" applyAlignment="1">
      <alignment horizontal="center" vertical="center"/>
    </xf>
    <xf numFmtId="0" fontId="17" fillId="18" borderId="20" xfId="0" applyFont="1" applyFill="1" applyBorder="1" applyAlignment="1">
      <alignment horizontal="center" vertical="center"/>
    </xf>
    <xf numFmtId="0" fontId="31" fillId="18" borderId="20" xfId="0" applyFont="1" applyFill="1" applyBorder="1" applyAlignment="1">
      <alignment vertical="center"/>
    </xf>
    <xf numFmtId="0" fontId="34" fillId="18" borderId="20" xfId="0" applyFont="1" applyFill="1" applyBorder="1" applyAlignment="1">
      <alignment vertical="center"/>
    </xf>
    <xf numFmtId="0" fontId="33" fillId="18" borderId="20" xfId="0" applyFont="1" applyFill="1" applyBorder="1" applyAlignment="1">
      <alignment vertical="center"/>
    </xf>
    <xf numFmtId="0" fontId="42" fillId="18" borderId="20" xfId="0" applyFont="1" applyFill="1" applyBorder="1" applyAlignment="1">
      <alignment vertical="center"/>
    </xf>
    <xf numFmtId="0" fontId="45" fillId="18" borderId="20" xfId="0" applyFont="1" applyFill="1" applyBorder="1" applyAlignment="1">
      <alignment vertical="center"/>
    </xf>
    <xf numFmtId="0" fontId="42" fillId="18" borderId="20" xfId="0" applyFont="1" applyFill="1" applyBorder="1" applyAlignment="1">
      <alignment horizontal="left" vertical="center"/>
    </xf>
    <xf numFmtId="0" fontId="49" fillId="18" borderId="20" xfId="22" applyFont="1" applyFill="1" applyBorder="1" applyAlignment="1">
      <alignment vertical="center"/>
    </xf>
    <xf numFmtId="0" fontId="39" fillId="18" borderId="20" xfId="0" applyFont="1" applyFill="1" applyBorder="1" applyAlignment="1">
      <alignment horizontal="left" vertical="center"/>
    </xf>
    <xf numFmtId="0" fontId="39" fillId="18" borderId="20" xfId="0" applyFont="1" applyFill="1" applyBorder="1" applyAlignment="1">
      <alignment horizontal="center" vertical="center"/>
    </xf>
    <xf numFmtId="2" fontId="0" fillId="0" borderId="0" xfId="0" applyNumberFormat="1"/>
    <xf numFmtId="0" fontId="0" fillId="0" borderId="0" xfId="0" applyAlignment="1">
      <alignment horizontal="right"/>
    </xf>
    <xf numFmtId="0" fontId="40" fillId="0" borderId="0" xfId="0" applyFont="1" applyAlignment="1">
      <alignment horizontal="left" vertical="top"/>
    </xf>
    <xf numFmtId="0" fontId="46" fillId="0" borderId="0" xfId="0" applyFont="1" applyAlignment="1">
      <alignment horizontal="right" vertical="top"/>
    </xf>
    <xf numFmtId="0" fontId="50" fillId="0" borderId="0" xfId="0" applyFont="1" applyAlignment="1">
      <alignment horizontal="left" vertical="top"/>
    </xf>
    <xf numFmtId="0" fontId="39" fillId="0" borderId="0" xfId="0" applyFont="1" applyAlignment="1">
      <alignment horizontal="left" vertical="top"/>
    </xf>
    <xf numFmtId="0" fontId="55" fillId="0" borderId="0" xfId="0" applyFont="1"/>
    <xf numFmtId="0" fontId="0" fillId="0" borderId="0" xfId="0" applyAlignment="1">
      <alignment vertical="center"/>
    </xf>
    <xf numFmtId="0" fontId="44" fillId="0" borderId="26" xfId="0" applyFont="1" applyBorder="1" applyAlignment="1">
      <alignment horizontal="center" vertical="center"/>
    </xf>
    <xf numFmtId="0" fontId="53" fillId="15" borderId="26" xfId="0" applyFont="1" applyFill="1" applyBorder="1" applyAlignment="1">
      <alignment horizontal="center" vertical="center"/>
    </xf>
    <xf numFmtId="0" fontId="39" fillId="0" borderId="26" xfId="0" applyFont="1" applyBorder="1" applyAlignment="1">
      <alignment horizontal="center" vertical="center"/>
    </xf>
    <xf numFmtId="4" fontId="39" fillId="0" borderId="26" xfId="0" applyNumberFormat="1" applyFont="1" applyBorder="1" applyAlignment="1">
      <alignment horizontal="center" vertical="center"/>
    </xf>
    <xf numFmtId="4" fontId="57" fillId="20" borderId="26" xfId="0" applyNumberFormat="1" applyFont="1" applyFill="1" applyBorder="1" applyAlignment="1">
      <alignment horizontal="center" vertical="center" wrapText="1"/>
    </xf>
    <xf numFmtId="0" fontId="58" fillId="20" borderId="27" xfId="0" applyFont="1" applyFill="1" applyBorder="1" applyAlignment="1">
      <alignment horizontal="center" vertical="center"/>
    </xf>
    <xf numFmtId="0" fontId="58" fillId="15" borderId="26" xfId="0" applyFont="1" applyFill="1" applyBorder="1" applyAlignment="1">
      <alignment horizontal="center" vertical="center"/>
    </xf>
    <xf numFmtId="3" fontId="39" fillId="0" borderId="26" xfId="0" applyNumberFormat="1" applyFont="1" applyBorder="1" applyAlignment="1">
      <alignment horizontal="center" vertical="center"/>
    </xf>
    <xf numFmtId="0" fontId="58" fillId="14" borderId="51" xfId="0" applyFont="1" applyFill="1" applyBorder="1" applyAlignment="1">
      <alignment horizontal="center" vertical="center"/>
    </xf>
    <xf numFmtId="0" fontId="58" fillId="14" borderId="30" xfId="0" applyFont="1" applyFill="1" applyBorder="1" applyAlignment="1">
      <alignment vertical="center"/>
    </xf>
    <xf numFmtId="0" fontId="58" fillId="14" borderId="50" xfId="0" applyFont="1" applyFill="1" applyBorder="1" applyAlignment="1">
      <alignment vertical="center"/>
    </xf>
    <xf numFmtId="0" fontId="39" fillId="0" borderId="49" xfId="0" applyFont="1" applyBorder="1" applyAlignment="1">
      <alignment horizontal="center" vertical="center"/>
    </xf>
    <xf numFmtId="0" fontId="39" fillId="0" borderId="30" xfId="0" applyFont="1" applyBorder="1" applyAlignment="1">
      <alignment horizontal="center" vertical="center"/>
    </xf>
    <xf numFmtId="0" fontId="39" fillId="9" borderId="30" xfId="0" applyFont="1" applyFill="1" applyBorder="1" applyAlignment="1">
      <alignment horizontal="center" vertical="center"/>
    </xf>
    <xf numFmtId="4" fontId="39" fillId="0" borderId="30" xfId="0" applyNumberFormat="1" applyFont="1" applyBorder="1" applyAlignment="1">
      <alignment horizontal="center" vertical="center"/>
    </xf>
    <xf numFmtId="4" fontId="39" fillId="0" borderId="50" xfId="0" applyNumberFormat="1" applyFont="1" applyBorder="1" applyAlignment="1">
      <alignment horizontal="center" vertical="center"/>
    </xf>
    <xf numFmtId="165" fontId="39" fillId="0" borderId="0" xfId="0" applyNumberFormat="1" applyFont="1" applyAlignment="1">
      <alignment horizontal="center" vertical="center"/>
    </xf>
    <xf numFmtId="4" fontId="39" fillId="0" borderId="0" xfId="0" applyNumberFormat="1" applyFont="1" applyAlignment="1">
      <alignment vertical="center"/>
    </xf>
    <xf numFmtId="0" fontId="46" fillId="0" borderId="0" xfId="0" applyFont="1" applyAlignment="1">
      <alignment horizontal="left" vertical="center"/>
    </xf>
    <xf numFmtId="9" fontId="39" fillId="0" borderId="0" xfId="16" applyFont="1" applyFill="1" applyBorder="1" applyAlignment="1" applyProtection="1">
      <alignment horizontal="center" vertical="center"/>
    </xf>
    <xf numFmtId="0" fontId="46" fillId="0" borderId="0" xfId="0" applyFont="1" applyAlignment="1">
      <alignment vertical="center" wrapText="1"/>
    </xf>
    <xf numFmtId="3" fontId="39" fillId="0" borderId="0" xfId="0" applyNumberFormat="1" applyFont="1" applyAlignment="1">
      <alignment horizontal="right" vertical="center"/>
    </xf>
    <xf numFmtId="0" fontId="39" fillId="0" borderId="52" xfId="0" applyFont="1" applyBorder="1" applyAlignment="1">
      <alignment horizontal="center" vertical="center"/>
    </xf>
    <xf numFmtId="166" fontId="39" fillId="10" borderId="0" xfId="12" applyFont="1" applyFill="1" applyBorder="1" applyAlignment="1" applyProtection="1">
      <alignment horizontal="center" vertical="center"/>
    </xf>
    <xf numFmtId="4" fontId="46" fillId="0" borderId="0" xfId="0" applyNumberFormat="1" applyFont="1" applyAlignment="1">
      <alignment horizontal="center" vertical="center"/>
    </xf>
    <xf numFmtId="167" fontId="39" fillId="0" borderId="53" xfId="12" applyNumberFormat="1" applyFont="1" applyFill="1" applyBorder="1" applyAlignment="1" applyProtection="1">
      <alignment horizontal="center" vertical="center"/>
    </xf>
    <xf numFmtId="0" fontId="39" fillId="10" borderId="0" xfId="0" applyFont="1" applyFill="1" applyAlignment="1">
      <alignment horizontal="center" vertical="center"/>
    </xf>
    <xf numFmtId="0" fontId="39" fillId="0" borderId="54" xfId="0" applyFont="1" applyBorder="1" applyAlignment="1">
      <alignment horizontal="center" vertical="center"/>
    </xf>
    <xf numFmtId="4" fontId="46" fillId="10" borderId="0" xfId="0" applyNumberFormat="1" applyFont="1" applyFill="1" applyAlignment="1">
      <alignment horizontal="center" vertical="center"/>
    </xf>
    <xf numFmtId="0" fontId="58" fillId="14" borderId="55" xfId="0" applyFont="1" applyFill="1" applyBorder="1" applyAlignment="1">
      <alignment horizontal="center" vertical="center"/>
    </xf>
    <xf numFmtId="0" fontId="58" fillId="14" borderId="56" xfId="0" applyFont="1" applyFill="1" applyBorder="1" applyAlignment="1">
      <alignment vertical="center"/>
    </xf>
    <xf numFmtId="0" fontId="58" fillId="14" borderId="57" xfId="0" applyFont="1" applyFill="1" applyBorder="1" applyAlignment="1">
      <alignment vertical="center"/>
    </xf>
    <xf numFmtId="0" fontId="58" fillId="14" borderId="59" xfId="0" applyFont="1" applyFill="1" applyBorder="1" applyAlignment="1">
      <alignment horizontal="center" vertical="center"/>
    </xf>
    <xf numFmtId="3" fontId="39" fillId="0" borderId="49" xfId="0" applyNumberFormat="1" applyFont="1" applyBorder="1" applyAlignment="1">
      <alignment horizontal="center" vertical="center"/>
    </xf>
    <xf numFmtId="0" fontId="59" fillId="14" borderId="59" xfId="0" applyFont="1" applyFill="1" applyBorder="1" applyAlignment="1">
      <alignment horizontal="center" vertical="center"/>
    </xf>
    <xf numFmtId="0" fontId="59" fillId="14" borderId="56" xfId="0" applyFont="1" applyFill="1" applyBorder="1" applyAlignment="1">
      <alignment vertical="center"/>
    </xf>
    <xf numFmtId="0" fontId="59" fillId="14" borderId="57" xfId="0" applyFont="1" applyFill="1" applyBorder="1" applyAlignment="1">
      <alignment vertical="center"/>
    </xf>
    <xf numFmtId="0" fontId="59" fillId="14" borderId="55" xfId="0" applyFont="1" applyFill="1" applyBorder="1" applyAlignment="1">
      <alignment horizontal="center" vertical="center"/>
    </xf>
    <xf numFmtId="0" fontId="58" fillId="14" borderId="49" xfId="0" applyFont="1" applyFill="1" applyBorder="1" applyAlignment="1">
      <alignment horizontal="center" vertical="center"/>
    </xf>
    <xf numFmtId="0" fontId="58" fillId="14" borderId="30" xfId="0" applyFont="1" applyFill="1" applyBorder="1" applyAlignment="1">
      <alignment horizontal="center" vertical="center"/>
    </xf>
    <xf numFmtId="0" fontId="58" fillId="14" borderId="50" xfId="0" applyFont="1" applyFill="1" applyBorder="1" applyAlignment="1">
      <alignment horizontal="center" vertical="center"/>
    </xf>
    <xf numFmtId="0" fontId="39" fillId="0" borderId="60" xfId="0" applyFont="1" applyBorder="1" applyAlignment="1">
      <alignment horizontal="center" vertical="center"/>
    </xf>
    <xf numFmtId="0" fontId="39" fillId="0" borderId="65" xfId="0" applyFont="1" applyBorder="1" applyAlignment="1">
      <alignment horizontal="center" vertical="center"/>
    </xf>
    <xf numFmtId="0" fontId="39" fillId="9" borderId="65" xfId="0" applyFont="1" applyFill="1" applyBorder="1" applyAlignment="1">
      <alignment horizontal="center" vertical="center"/>
    </xf>
    <xf numFmtId="4" fontId="39" fillId="0" borderId="65" xfId="0" applyNumberFormat="1" applyFont="1" applyBorder="1" applyAlignment="1">
      <alignment horizontal="center" vertical="center"/>
    </xf>
    <xf numFmtId="4" fontId="39" fillId="0" borderId="66" xfId="0" applyNumberFormat="1" applyFont="1" applyBorder="1" applyAlignment="1">
      <alignment horizontal="center" vertical="center"/>
    </xf>
    <xf numFmtId="0" fontId="46" fillId="0" borderId="2" xfId="0" applyFont="1" applyBorder="1" applyAlignment="1">
      <alignment horizontal="center" vertical="center"/>
    </xf>
    <xf numFmtId="167" fontId="39" fillId="0" borderId="3" xfId="12" applyNumberFormat="1" applyFont="1" applyFill="1" applyBorder="1" applyAlignment="1" applyProtection="1">
      <alignment horizontal="center" vertical="center"/>
    </xf>
    <xf numFmtId="0" fontId="39" fillId="0" borderId="2" xfId="0" applyFont="1" applyBorder="1" applyAlignment="1">
      <alignment horizontal="center" vertical="center"/>
    </xf>
    <xf numFmtId="166" fontId="39" fillId="10" borderId="8" xfId="12" applyFont="1" applyFill="1" applyBorder="1" applyAlignment="1" applyProtection="1">
      <alignment horizontal="center" vertical="center"/>
    </xf>
    <xf numFmtId="4" fontId="46" fillId="0" borderId="8" xfId="0" applyNumberFormat="1" applyFont="1" applyBorder="1" applyAlignment="1">
      <alignment horizontal="center" vertical="center"/>
    </xf>
    <xf numFmtId="4" fontId="39" fillId="0" borderId="8" xfId="0" applyNumberFormat="1" applyFont="1" applyBorder="1" applyAlignment="1">
      <alignment horizontal="center" vertical="center"/>
    </xf>
    <xf numFmtId="0" fontId="39" fillId="0" borderId="4" xfId="0" applyFont="1" applyBorder="1" applyAlignment="1">
      <alignment horizontal="center" vertical="center"/>
    </xf>
    <xf numFmtId="0" fontId="39" fillId="0" borderId="5" xfId="0" applyFont="1" applyBorder="1" applyAlignment="1">
      <alignment horizontal="center" vertical="center"/>
    </xf>
    <xf numFmtId="4" fontId="46" fillId="10" borderId="5" xfId="0" applyNumberFormat="1" applyFont="1" applyFill="1" applyBorder="1" applyAlignment="1">
      <alignment horizontal="center" vertical="center"/>
    </xf>
    <xf numFmtId="4" fontId="39" fillId="0" borderId="5" xfId="0" applyNumberFormat="1" applyFont="1" applyBorder="1" applyAlignment="1">
      <alignment horizontal="center" vertical="center"/>
    </xf>
    <xf numFmtId="167" fontId="39" fillId="0" borderId="6" xfId="12" applyNumberFormat="1" applyFont="1" applyFill="1" applyBorder="1" applyAlignment="1" applyProtection="1">
      <alignment horizontal="center" vertical="center"/>
    </xf>
    <xf numFmtId="4" fontId="57" fillId="14" borderId="30" xfId="0" applyNumberFormat="1" applyFont="1" applyFill="1" applyBorder="1" applyAlignment="1">
      <alignment horizontal="center" vertical="center" wrapText="1"/>
    </xf>
    <xf numFmtId="0" fontId="39" fillId="0" borderId="58" xfId="0" applyFont="1" applyBorder="1" applyAlignment="1">
      <alignment horizontal="center" vertical="center"/>
    </xf>
    <xf numFmtId="0" fontId="39" fillId="0" borderId="61" xfId="0" applyFont="1" applyBorder="1" applyAlignment="1">
      <alignment horizontal="center" vertical="center"/>
    </xf>
    <xf numFmtId="0" fontId="59" fillId="0" borderId="0" xfId="0" applyFont="1" applyAlignment="1">
      <alignment vertical="center"/>
    </xf>
    <xf numFmtId="0" fontId="44" fillId="16" borderId="67" xfId="0" applyFont="1" applyFill="1" applyBorder="1" applyAlignment="1">
      <alignment horizontal="center" vertical="center"/>
    </xf>
    <xf numFmtId="0" fontId="60" fillId="0" borderId="0" xfId="0" applyFont="1"/>
    <xf numFmtId="0" fontId="61" fillId="0" borderId="0" xfId="0" applyFont="1" applyAlignment="1">
      <alignment horizontal="left"/>
    </xf>
    <xf numFmtId="0" fontId="62" fillId="0" borderId="0" xfId="0" applyFont="1"/>
    <xf numFmtId="0" fontId="60" fillId="0" borderId="0" xfId="0" applyFont="1" applyAlignment="1">
      <alignment horizontal="right"/>
    </xf>
    <xf numFmtId="4" fontId="60" fillId="0" borderId="0" xfId="0" applyNumberFormat="1" applyFont="1"/>
    <xf numFmtId="2" fontId="60" fillId="0" borderId="0" xfId="0" applyNumberFormat="1" applyFont="1"/>
    <xf numFmtId="0" fontId="39" fillId="22" borderId="26" xfId="0" applyFont="1" applyFill="1" applyBorder="1" applyAlignment="1">
      <alignment horizontal="center" vertical="center"/>
    </xf>
    <xf numFmtId="0" fontId="11" fillId="0" borderId="0" xfId="0" applyFont="1"/>
    <xf numFmtId="0" fontId="11" fillId="0" borderId="0" xfId="0" applyFont="1" applyAlignment="1">
      <alignment horizontal="left" vertical="center" wrapText="1"/>
    </xf>
    <xf numFmtId="0" fontId="11" fillId="0" borderId="0" xfId="0" applyFont="1" applyAlignment="1">
      <alignment horizontal="left" vertical="center"/>
    </xf>
    <xf numFmtId="0" fontId="46" fillId="14" borderId="69" xfId="0" applyFont="1" applyFill="1" applyBorder="1" applyAlignment="1">
      <alignment vertical="center"/>
    </xf>
    <xf numFmtId="0" fontId="46" fillId="14" borderId="74" xfId="0" applyFont="1" applyFill="1" applyBorder="1" applyAlignment="1">
      <alignment horizontal="left" vertical="center"/>
    </xf>
    <xf numFmtId="0" fontId="46" fillId="14" borderId="79" xfId="0" applyFont="1" applyFill="1" applyBorder="1" applyAlignment="1">
      <alignment vertical="center" wrapText="1"/>
    </xf>
    <xf numFmtId="0" fontId="39" fillId="0" borderId="83" xfId="0" applyFont="1" applyBorder="1" applyAlignment="1">
      <alignment horizontal="center" vertical="center"/>
    </xf>
    <xf numFmtId="0" fontId="58" fillId="14" borderId="8" xfId="0" applyFont="1" applyFill="1" applyBorder="1" applyAlignment="1">
      <alignment vertical="center"/>
    </xf>
    <xf numFmtId="0" fontId="59" fillId="14" borderId="8" xfId="0" applyFont="1" applyFill="1" applyBorder="1" applyAlignment="1">
      <alignment vertical="center"/>
    </xf>
    <xf numFmtId="0" fontId="46" fillId="0" borderId="56" xfId="0" applyFont="1" applyBorder="1" applyAlignment="1">
      <alignment horizontal="center" vertical="center"/>
    </xf>
    <xf numFmtId="167" fontId="39" fillId="0" borderId="84" xfId="12" applyNumberFormat="1" applyFont="1" applyFill="1" applyBorder="1" applyAlignment="1" applyProtection="1">
      <alignment horizontal="center" vertical="center"/>
    </xf>
    <xf numFmtId="0" fontId="25" fillId="14" borderId="75" xfId="0" applyFont="1" applyFill="1" applyBorder="1" applyAlignment="1">
      <alignment horizontal="center"/>
    </xf>
    <xf numFmtId="0" fontId="25" fillId="14" borderId="85" xfId="0" applyFont="1" applyFill="1" applyBorder="1" applyAlignment="1">
      <alignment horizontal="center" vertical="center"/>
    </xf>
    <xf numFmtId="0" fontId="25" fillId="14" borderId="85" xfId="0" applyFont="1" applyFill="1" applyBorder="1" applyAlignment="1">
      <alignment horizontal="center" vertical="center" wrapText="1"/>
    </xf>
    <xf numFmtId="2" fontId="25" fillId="14" borderId="85" xfId="0" applyNumberFormat="1" applyFont="1" applyFill="1" applyBorder="1" applyAlignment="1">
      <alignment horizontal="center" vertical="center"/>
    </xf>
    <xf numFmtId="4" fontId="25" fillId="14" borderId="85" xfId="0" applyNumberFormat="1" applyFont="1" applyFill="1" applyBorder="1" applyAlignment="1">
      <alignment horizontal="center" vertical="center"/>
    </xf>
    <xf numFmtId="0" fontId="15" fillId="10" borderId="74" xfId="0" applyFont="1" applyFill="1" applyBorder="1" applyAlignment="1">
      <alignment horizontal="center" vertical="top" wrapText="1"/>
    </xf>
    <xf numFmtId="166" fontId="16" fillId="10" borderId="74" xfId="12" applyFont="1" applyFill="1" applyBorder="1" applyAlignment="1" applyProtection="1">
      <alignment horizontal="center" vertical="top"/>
    </xf>
    <xf numFmtId="9" fontId="16" fillId="10" borderId="74" xfId="16" applyFont="1" applyFill="1" applyBorder="1" applyAlignment="1" applyProtection="1">
      <alignment horizontal="center" vertical="top"/>
    </xf>
    <xf numFmtId="0" fontId="26" fillId="13" borderId="74" xfId="0" applyFont="1" applyFill="1" applyBorder="1" applyAlignment="1">
      <alignment horizontal="center" vertical="top" wrapText="1"/>
    </xf>
    <xf numFmtId="166" fontId="15" fillId="14" borderId="74" xfId="12" applyFont="1" applyFill="1" applyBorder="1" applyAlignment="1" applyProtection="1">
      <alignment horizontal="center" vertical="top"/>
    </xf>
    <xf numFmtId="9" fontId="15" fillId="14" borderId="74" xfId="16" applyFont="1" applyFill="1" applyBorder="1" applyAlignment="1" applyProtection="1">
      <alignment horizontal="center" vertical="top"/>
    </xf>
    <xf numFmtId="0" fontId="39" fillId="0" borderId="83" xfId="0" applyFont="1" applyBorder="1"/>
    <xf numFmtId="169" fontId="39" fillId="0" borderId="83" xfId="0" applyNumberFormat="1" applyFont="1" applyBorder="1"/>
    <xf numFmtId="4" fontId="39" fillId="0" borderId="83" xfId="0" applyNumberFormat="1" applyFont="1" applyBorder="1"/>
    <xf numFmtId="0" fontId="0" fillId="0" borderId="83" xfId="0" applyBorder="1"/>
    <xf numFmtId="0" fontId="0" fillId="0" borderId="83" xfId="0" applyBorder="1" applyAlignment="1">
      <alignment horizontal="right"/>
    </xf>
    <xf numFmtId="2" fontId="0" fillId="0" borderId="83" xfId="0" applyNumberFormat="1" applyBorder="1"/>
    <xf numFmtId="4" fontId="0" fillId="0" borderId="83" xfId="0" applyNumberFormat="1" applyBorder="1" applyAlignment="1">
      <alignment horizontal="right"/>
    </xf>
    <xf numFmtId="4" fontId="0" fillId="0" borderId="83" xfId="0" applyNumberFormat="1" applyBorder="1"/>
    <xf numFmtId="0" fontId="39" fillId="18" borderId="0" xfId="0" applyFont="1" applyFill="1" applyAlignment="1">
      <alignment horizontal="center" vertical="center"/>
    </xf>
    <xf numFmtId="0" fontId="41" fillId="0" borderId="13" xfId="0" applyFont="1" applyBorder="1" applyAlignment="1">
      <alignment vertical="center"/>
    </xf>
    <xf numFmtId="0" fontId="74" fillId="18" borderId="20" xfId="0" applyFont="1" applyFill="1" applyBorder="1" applyAlignment="1">
      <alignment vertical="center"/>
    </xf>
    <xf numFmtId="0" fontId="74" fillId="0" borderId="0" xfId="0" applyFont="1" applyAlignment="1">
      <alignment horizontal="left" vertical="center"/>
    </xf>
    <xf numFmtId="0" fontId="75" fillId="0" borderId="0" xfId="0" applyFont="1" applyAlignment="1">
      <alignment horizontal="center" vertical="center"/>
    </xf>
    <xf numFmtId="0" fontId="76" fillId="18" borderId="0" xfId="22" applyFont="1" applyFill="1" applyBorder="1" applyAlignment="1">
      <alignment horizontal="center" vertical="center"/>
    </xf>
    <xf numFmtId="0" fontId="41" fillId="0" borderId="16" xfId="0" applyFont="1" applyBorder="1" applyAlignment="1">
      <alignment horizontal="center" vertical="center"/>
    </xf>
    <xf numFmtId="0" fontId="41" fillId="0" borderId="17" xfId="0" applyFont="1" applyBorder="1" applyAlignment="1">
      <alignment horizontal="center" vertical="center"/>
    </xf>
    <xf numFmtId="0" fontId="41" fillId="0" borderId="12" xfId="0" applyFont="1" applyBorder="1" applyAlignment="1">
      <alignment horizontal="center" vertical="center"/>
    </xf>
    <xf numFmtId="0" fontId="41" fillId="0" borderId="10" xfId="0" applyFont="1" applyBorder="1" applyAlignment="1">
      <alignment horizontal="center" vertical="center"/>
    </xf>
    <xf numFmtId="0" fontId="41" fillId="0" borderId="18" xfId="0" applyFont="1" applyBorder="1" applyAlignment="1">
      <alignment horizontal="center" vertical="center"/>
    </xf>
    <xf numFmtId="0" fontId="41" fillId="0" borderId="11" xfId="0" applyFont="1" applyBorder="1" applyAlignment="1">
      <alignment horizontal="center" vertical="center"/>
    </xf>
    <xf numFmtId="0" fontId="72" fillId="0" borderId="17" xfId="0" applyFont="1" applyBorder="1" applyAlignment="1">
      <alignment horizontal="center" vertical="center" wrapText="1"/>
    </xf>
    <xf numFmtId="0" fontId="72" fillId="0" borderId="10" xfId="0" applyFont="1" applyBorder="1" applyAlignment="1">
      <alignment horizontal="center" vertical="center" wrapText="1"/>
    </xf>
    <xf numFmtId="0" fontId="72" fillId="0" borderId="11" xfId="0" applyFont="1" applyBorder="1" applyAlignment="1">
      <alignment horizontal="center" vertical="center" wrapText="1"/>
    </xf>
    <xf numFmtId="0" fontId="73" fillId="0" borderId="15" xfId="0" applyFont="1" applyBorder="1" applyAlignment="1">
      <alignment horizontal="center" vertical="center" wrapText="1"/>
    </xf>
    <xf numFmtId="0" fontId="73" fillId="0" borderId="17" xfId="0" applyFont="1" applyBorder="1" applyAlignment="1">
      <alignment horizontal="center" vertical="center" wrapText="1"/>
    </xf>
    <xf numFmtId="0" fontId="73" fillId="0" borderId="0" xfId="0" applyFont="1" applyAlignment="1">
      <alignment horizontal="center" vertical="center" wrapText="1"/>
    </xf>
    <xf numFmtId="0" fontId="73" fillId="0" borderId="10" xfId="0" applyFont="1" applyBorder="1" applyAlignment="1">
      <alignment horizontal="center" vertical="center" wrapText="1"/>
    </xf>
    <xf numFmtId="0" fontId="54" fillId="23" borderId="17" xfId="22" applyFont="1" applyFill="1" applyBorder="1" applyAlignment="1">
      <alignment horizontal="center" vertical="center"/>
    </xf>
    <xf numFmtId="0" fontId="21" fillId="17" borderId="17" xfId="0" applyFont="1" applyFill="1" applyBorder="1" applyAlignment="1">
      <alignment horizontal="left" vertical="center" wrapText="1"/>
    </xf>
    <xf numFmtId="0" fontId="21" fillId="17" borderId="10" xfId="0" applyFont="1" applyFill="1" applyBorder="1" applyAlignment="1">
      <alignment horizontal="left" vertical="center" wrapText="1"/>
    </xf>
    <xf numFmtId="0" fontId="21" fillId="17" borderId="11" xfId="0" applyFont="1" applyFill="1" applyBorder="1" applyAlignment="1">
      <alignment horizontal="left" vertical="center" wrapText="1"/>
    </xf>
    <xf numFmtId="0" fontId="80" fillId="0" borderId="0" xfId="0" applyFont="1" applyAlignment="1">
      <alignment horizontal="center" vertical="center"/>
    </xf>
    <xf numFmtId="0" fontId="35" fillId="21" borderId="19" xfId="0" applyFont="1" applyFill="1" applyBorder="1" applyAlignment="1">
      <alignment horizontal="center" vertical="center"/>
    </xf>
    <xf numFmtId="0" fontId="35" fillId="21" borderId="0" xfId="0" applyFont="1" applyFill="1" applyAlignment="1">
      <alignment horizontal="center" vertical="center"/>
    </xf>
    <xf numFmtId="0" fontId="71" fillId="18" borderId="0" xfId="22" applyFont="1" applyFill="1" applyAlignment="1">
      <alignment horizontal="left" vertical="center" wrapText="1"/>
    </xf>
    <xf numFmtId="0" fontId="68" fillId="18" borderId="0" xfId="0" applyFont="1" applyFill="1" applyAlignment="1">
      <alignment horizontal="left" vertical="center" wrapText="1"/>
    </xf>
    <xf numFmtId="0" fontId="30" fillId="18" borderId="0" xfId="0" applyFont="1" applyFill="1" applyAlignment="1">
      <alignment horizontal="left" vertical="center" wrapText="1"/>
    </xf>
    <xf numFmtId="0" fontId="14" fillId="0" borderId="0" xfId="0" applyFont="1" applyAlignment="1">
      <alignment horizontal="left" vertical="center" wrapText="1"/>
    </xf>
    <xf numFmtId="0" fontId="13" fillId="0" borderId="0" xfId="0" applyFont="1" applyAlignment="1">
      <alignment horizontal="left" vertical="center" wrapText="1"/>
    </xf>
    <xf numFmtId="0" fontId="38" fillId="0" borderId="0" xfId="0" applyFont="1" applyAlignment="1">
      <alignment horizontal="left" vertical="center" wrapText="1"/>
    </xf>
    <xf numFmtId="0" fontId="67" fillId="18" borderId="0" xfId="0" applyFont="1" applyFill="1" applyAlignment="1">
      <alignment horizontal="left" vertical="center" wrapText="1"/>
    </xf>
    <xf numFmtId="0" fontId="29" fillId="18" borderId="0" xfId="0" applyFont="1" applyFill="1" applyAlignment="1">
      <alignment horizontal="left" vertical="center" wrapText="1"/>
    </xf>
    <xf numFmtId="0" fontId="64" fillId="18" borderId="0" xfId="0" applyFont="1" applyFill="1" applyAlignment="1">
      <alignment horizontal="left" vertical="center" wrapText="1"/>
    </xf>
    <xf numFmtId="0" fontId="51" fillId="18" borderId="0" xfId="0" applyFont="1" applyFill="1" applyAlignment="1">
      <alignment horizontal="left" vertical="center" wrapText="1"/>
    </xf>
    <xf numFmtId="0" fontId="51" fillId="18" borderId="0" xfId="0" quotePrefix="1" applyFont="1" applyFill="1" applyAlignment="1">
      <alignment horizontal="left" vertical="center" wrapText="1"/>
    </xf>
    <xf numFmtId="0" fontId="37" fillId="0" borderId="0" xfId="22" applyFont="1" applyFill="1" applyBorder="1" applyAlignment="1">
      <alignment horizontal="left" vertical="center" wrapText="1"/>
    </xf>
    <xf numFmtId="0" fontId="39" fillId="0" borderId="26" xfId="0" applyFont="1" applyBorder="1" applyAlignment="1">
      <alignment horizontal="left" vertical="top" wrapText="1"/>
    </xf>
    <xf numFmtId="14" fontId="44" fillId="22" borderId="22" xfId="0" applyNumberFormat="1" applyFont="1" applyFill="1" applyBorder="1" applyAlignment="1">
      <alignment horizontal="center" vertical="top"/>
    </xf>
    <xf numFmtId="14" fontId="44" fillId="22" borderId="32" xfId="0" applyNumberFormat="1" applyFont="1" applyFill="1" applyBorder="1" applyAlignment="1">
      <alignment horizontal="center" vertical="top"/>
    </xf>
    <xf numFmtId="14" fontId="44" fillId="22" borderId="34" xfId="0" applyNumberFormat="1" applyFont="1" applyFill="1" applyBorder="1" applyAlignment="1">
      <alignment horizontal="center" vertical="top"/>
    </xf>
    <xf numFmtId="0" fontId="44" fillId="22" borderId="22" xfId="0" applyFont="1" applyFill="1" applyBorder="1" applyAlignment="1">
      <alignment horizontal="center" vertical="top"/>
    </xf>
    <xf numFmtId="0" fontId="44" fillId="22" borderId="32" xfId="0" applyFont="1" applyFill="1" applyBorder="1" applyAlignment="1">
      <alignment horizontal="center" vertical="top"/>
    </xf>
    <xf numFmtId="0" fontId="44" fillId="22" borderId="34" xfId="0" applyFont="1" applyFill="1" applyBorder="1" applyAlignment="1">
      <alignment horizontal="center" vertical="top"/>
    </xf>
    <xf numFmtId="0" fontId="44" fillId="0" borderId="22" xfId="0" applyFont="1" applyBorder="1" applyAlignment="1">
      <alignment horizontal="right" vertical="center"/>
    </xf>
    <xf numFmtId="0" fontId="44" fillId="0" borderId="34" xfId="0" applyFont="1" applyBorder="1" applyAlignment="1">
      <alignment horizontal="right" vertical="center"/>
    </xf>
    <xf numFmtId="0" fontId="44" fillId="0" borderId="22" xfId="0" applyFont="1" applyBorder="1" applyAlignment="1">
      <alignment horizontal="right" vertical="center" wrapText="1"/>
    </xf>
    <xf numFmtId="0" fontId="44" fillId="0" borderId="34" xfId="0" applyFont="1" applyBorder="1" applyAlignment="1">
      <alignment horizontal="right" vertical="center" wrapText="1"/>
    </xf>
    <xf numFmtId="0" fontId="58" fillId="15" borderId="26" xfId="0" applyFont="1" applyFill="1" applyBorder="1" applyAlignment="1">
      <alignment horizontal="center" vertical="center" wrapText="1"/>
    </xf>
    <xf numFmtId="0" fontId="54" fillId="13" borderId="7" xfId="0" applyFont="1" applyFill="1" applyBorder="1" applyAlignment="1">
      <alignment horizontal="center" vertical="center"/>
    </xf>
    <xf numFmtId="3" fontId="57" fillId="20" borderId="26" xfId="19" applyNumberFormat="1" applyFont="1" applyFill="1" applyBorder="1" applyAlignment="1" applyProtection="1">
      <alignment horizontal="center" vertical="center"/>
    </xf>
    <xf numFmtId="4" fontId="57" fillId="20" borderId="26" xfId="0" applyNumberFormat="1" applyFont="1" applyFill="1" applyBorder="1" applyAlignment="1">
      <alignment horizontal="center" vertical="center"/>
    </xf>
    <xf numFmtId="4" fontId="57" fillId="20" borderId="26" xfId="0" applyNumberFormat="1" applyFont="1" applyFill="1" applyBorder="1" applyAlignment="1">
      <alignment horizontal="center" vertical="center" wrapText="1"/>
    </xf>
    <xf numFmtId="4" fontId="57" fillId="20" borderId="26" xfId="16" applyNumberFormat="1" applyFont="1" applyFill="1" applyBorder="1" applyAlignment="1" applyProtection="1">
      <alignment horizontal="center" vertical="center" wrapText="1"/>
    </xf>
    <xf numFmtId="0" fontId="39" fillId="0" borderId="37" xfId="0" applyFont="1" applyBorder="1" applyAlignment="1">
      <alignment horizontal="left" vertical="top" wrapText="1"/>
    </xf>
    <xf numFmtId="0" fontId="39" fillId="0" borderId="38" xfId="0" applyFont="1" applyBorder="1" applyAlignment="1">
      <alignment horizontal="left" vertical="top" wrapText="1"/>
    </xf>
    <xf numFmtId="0" fontId="39" fillId="0" borderId="39" xfId="0" applyFont="1" applyBorder="1" applyAlignment="1">
      <alignment horizontal="left" vertical="top" wrapText="1"/>
    </xf>
    <xf numFmtId="0" fontId="57" fillId="20" borderId="26" xfId="0" applyFont="1" applyFill="1" applyBorder="1" applyAlignment="1">
      <alignment horizontal="center" vertical="center"/>
    </xf>
    <xf numFmtId="0" fontId="58" fillId="20" borderId="27" xfId="0" applyFont="1" applyFill="1" applyBorder="1" applyAlignment="1">
      <alignment horizontal="center" vertical="center" wrapText="1"/>
    </xf>
    <xf numFmtId="0" fontId="39" fillId="0" borderId="26" xfId="0" applyFont="1" applyBorder="1" applyAlignment="1">
      <alignment vertical="top" wrapText="1"/>
    </xf>
    <xf numFmtId="0" fontId="57" fillId="20" borderId="26" xfId="0" applyFont="1" applyFill="1" applyBorder="1" applyAlignment="1">
      <alignment horizontal="center" vertical="center" wrapText="1"/>
    </xf>
    <xf numFmtId="0" fontId="43" fillId="20" borderId="22" xfId="0" applyFont="1" applyFill="1" applyBorder="1" applyAlignment="1">
      <alignment horizontal="center" vertical="center"/>
    </xf>
    <xf numFmtId="0" fontId="43" fillId="20" borderId="32" xfId="0" applyFont="1" applyFill="1" applyBorder="1" applyAlignment="1">
      <alignment horizontal="center" vertical="center"/>
    </xf>
    <xf numFmtId="0" fontId="43" fillId="20" borderId="33" xfId="0" applyFont="1" applyFill="1" applyBorder="1" applyAlignment="1">
      <alignment horizontal="center" vertical="center"/>
    </xf>
    <xf numFmtId="0" fontId="43" fillId="20" borderId="31" xfId="0" applyFont="1" applyFill="1" applyBorder="1" applyAlignment="1">
      <alignment horizontal="center" vertical="center"/>
    </xf>
    <xf numFmtId="0" fontId="43" fillId="20" borderId="34" xfId="0" applyFont="1" applyFill="1" applyBorder="1" applyAlignment="1">
      <alignment horizontal="center" vertical="center"/>
    </xf>
    <xf numFmtId="9" fontId="44" fillId="22" borderId="22" xfId="0" applyNumberFormat="1" applyFont="1" applyFill="1" applyBorder="1" applyAlignment="1">
      <alignment horizontal="center" vertical="center"/>
    </xf>
    <xf numFmtId="9" fontId="44" fillId="22" borderId="32" xfId="0" applyNumberFormat="1" applyFont="1" applyFill="1" applyBorder="1" applyAlignment="1">
      <alignment horizontal="center" vertical="center"/>
    </xf>
    <xf numFmtId="9" fontId="44" fillId="22" borderId="34" xfId="0" applyNumberFormat="1" applyFont="1" applyFill="1" applyBorder="1" applyAlignment="1">
      <alignment horizontal="center" vertical="center"/>
    </xf>
    <xf numFmtId="0" fontId="43" fillId="0" borderId="22" xfId="0" applyFont="1" applyBorder="1" applyAlignment="1">
      <alignment horizontal="right" vertical="center"/>
    </xf>
    <xf numFmtId="0" fontId="43" fillId="0" borderId="34" xfId="0" applyFont="1" applyBorder="1" applyAlignment="1">
      <alignment horizontal="right" vertical="center"/>
    </xf>
    <xf numFmtId="0" fontId="47" fillId="22" borderId="22" xfId="22" applyFont="1" applyFill="1" applyBorder="1" applyAlignment="1">
      <alignment horizontal="center" vertical="top"/>
    </xf>
    <xf numFmtId="0" fontId="47" fillId="22" borderId="32" xfId="22" applyFont="1" applyFill="1" applyBorder="1" applyAlignment="1">
      <alignment horizontal="center" vertical="top"/>
    </xf>
    <xf numFmtId="0" fontId="47" fillId="22" borderId="34" xfId="22" applyFont="1" applyFill="1" applyBorder="1" applyAlignment="1">
      <alignment horizontal="center" vertical="top"/>
    </xf>
    <xf numFmtId="0" fontId="58" fillId="15" borderId="26" xfId="0" applyFont="1" applyFill="1" applyBorder="1" applyAlignment="1">
      <alignment horizontal="left" vertical="top" wrapText="1"/>
    </xf>
    <xf numFmtId="0" fontId="39" fillId="0" borderId="42" xfId="0" applyFont="1" applyBorder="1" applyAlignment="1">
      <alignment horizontal="left" vertical="center" wrapText="1"/>
    </xf>
    <xf numFmtId="0" fontId="39" fillId="0" borderId="28" xfId="0" applyFont="1" applyBorder="1" applyAlignment="1">
      <alignment horizontal="left" vertical="center" wrapText="1"/>
    </xf>
    <xf numFmtId="0" fontId="39" fillId="0" borderId="29" xfId="0" applyFont="1" applyBorder="1" applyAlignment="1">
      <alignment horizontal="left" vertical="center" wrapText="1"/>
    </xf>
    <xf numFmtId="0" fontId="39" fillId="0" borderId="62" xfId="0" applyFont="1" applyBorder="1" applyAlignment="1">
      <alignment horizontal="left" vertical="center" wrapText="1"/>
    </xf>
    <xf numFmtId="0" fontId="39" fillId="0" borderId="63" xfId="0" applyFont="1" applyBorder="1" applyAlignment="1">
      <alignment horizontal="left" vertical="center" wrapText="1"/>
    </xf>
    <xf numFmtId="0" fontId="39" fillId="0" borderId="64" xfId="0" applyFont="1" applyBorder="1" applyAlignment="1">
      <alignment horizontal="left" vertical="center" wrapText="1"/>
    </xf>
    <xf numFmtId="0" fontId="58" fillId="14" borderId="8" xfId="0" applyFont="1" applyFill="1" applyBorder="1" applyAlignment="1">
      <alignment horizontal="left"/>
    </xf>
    <xf numFmtId="0" fontId="39" fillId="0" borderId="41" xfId="0" applyFont="1" applyBorder="1" applyAlignment="1">
      <alignment horizontal="left" wrapText="1"/>
    </xf>
    <xf numFmtId="0" fontId="39" fillId="0" borderId="28" xfId="0" applyFont="1" applyBorder="1" applyAlignment="1">
      <alignment horizontal="left" wrapText="1"/>
    </xf>
    <xf numFmtId="0" fontId="39" fillId="0" borderId="29" xfId="0" applyFont="1" applyBorder="1" applyAlignment="1">
      <alignment horizontal="left" wrapText="1"/>
    </xf>
    <xf numFmtId="0" fontId="58" fillId="14" borderId="30" xfId="0" applyFont="1" applyFill="1" applyBorder="1" applyAlignment="1">
      <alignment horizontal="left" vertical="center"/>
    </xf>
    <xf numFmtId="0" fontId="58" fillId="14" borderId="8" xfId="0" applyFont="1" applyFill="1" applyBorder="1" applyAlignment="1">
      <alignment horizontal="left" vertical="center"/>
    </xf>
    <xf numFmtId="0" fontId="39" fillId="0" borderId="30" xfId="0" applyFont="1" applyBorder="1" applyAlignment="1">
      <alignment horizontal="left" vertical="center"/>
    </xf>
    <xf numFmtId="0" fontId="39" fillId="0" borderId="35" xfId="0" applyFont="1" applyBorder="1" applyAlignment="1">
      <alignment horizontal="left" vertical="center"/>
    </xf>
    <xf numFmtId="0" fontId="39" fillId="0" borderId="28" xfId="0" applyFont="1" applyBorder="1" applyAlignment="1">
      <alignment horizontal="left" vertical="center"/>
    </xf>
    <xf numFmtId="0" fontId="39" fillId="0" borderId="29" xfId="0" applyFont="1" applyBorder="1" applyAlignment="1">
      <alignment horizontal="left" vertical="center"/>
    </xf>
    <xf numFmtId="0" fontId="46" fillId="14" borderId="68" xfId="0" applyFont="1" applyFill="1" applyBorder="1" applyAlignment="1">
      <alignment horizontal="center" vertical="center"/>
    </xf>
    <xf numFmtId="0" fontId="46" fillId="14" borderId="69" xfId="0" applyFont="1" applyFill="1" applyBorder="1" applyAlignment="1">
      <alignment horizontal="center" vertical="center"/>
    </xf>
    <xf numFmtId="0" fontId="46" fillId="14" borderId="73" xfId="0" applyFont="1" applyFill="1" applyBorder="1" applyAlignment="1">
      <alignment horizontal="center" vertical="center"/>
    </xf>
    <xf numFmtId="0" fontId="46" fillId="14" borderId="74" xfId="0" applyFont="1" applyFill="1" applyBorder="1" applyAlignment="1">
      <alignment horizontal="center" vertical="center"/>
    </xf>
    <xf numFmtId="0" fontId="57" fillId="14" borderId="47" xfId="0" applyFont="1" applyFill="1" applyBorder="1" applyAlignment="1">
      <alignment horizontal="left" vertical="center"/>
    </xf>
    <xf numFmtId="0" fontId="57" fillId="14" borderId="30" xfId="0" applyFont="1" applyFill="1" applyBorder="1" applyAlignment="1">
      <alignment horizontal="left" vertical="center"/>
    </xf>
    <xf numFmtId="0" fontId="46" fillId="14" borderId="78" xfId="0" applyFont="1" applyFill="1" applyBorder="1" applyAlignment="1">
      <alignment horizontal="center" vertical="center"/>
    </xf>
    <xf numFmtId="0" fontId="46" fillId="14" borderId="79" xfId="0" applyFont="1" applyFill="1" applyBorder="1" applyAlignment="1">
      <alignment horizontal="center" vertical="center"/>
    </xf>
    <xf numFmtId="0" fontId="46" fillId="14" borderId="9" xfId="0" applyFont="1" applyFill="1" applyBorder="1" applyAlignment="1">
      <alignment horizontal="center" vertical="center"/>
    </xf>
    <xf numFmtId="0" fontId="46" fillId="14" borderId="2" xfId="0" applyFont="1" applyFill="1" applyBorder="1" applyAlignment="1">
      <alignment horizontal="center" vertical="center"/>
    </xf>
    <xf numFmtId="0" fontId="39" fillId="0" borderId="36" xfId="0" applyFont="1" applyBorder="1" applyAlignment="1">
      <alignment horizontal="right" vertical="center"/>
    </xf>
    <xf numFmtId="0" fontId="39" fillId="0" borderId="35" xfId="0" applyFont="1" applyBorder="1" applyAlignment="1">
      <alignment horizontal="right" vertical="center"/>
    </xf>
    <xf numFmtId="0" fontId="46" fillId="0" borderId="44" xfId="0" applyFont="1" applyBorder="1" applyAlignment="1">
      <alignment horizontal="center" vertical="center"/>
    </xf>
    <xf numFmtId="0" fontId="39" fillId="0" borderId="0" xfId="0" applyFont="1" applyAlignment="1">
      <alignment horizontal="center" vertical="center"/>
    </xf>
    <xf numFmtId="165" fontId="39" fillId="0" borderId="70" xfId="0" applyNumberFormat="1" applyFont="1" applyBorder="1" applyAlignment="1">
      <alignment horizontal="center" vertical="center"/>
    </xf>
    <xf numFmtId="165" fontId="39" fillId="0" borderId="71" xfId="0" applyNumberFormat="1" applyFont="1" applyBorder="1" applyAlignment="1">
      <alignment horizontal="center" vertical="center"/>
    </xf>
    <xf numFmtId="14" fontId="39" fillId="0" borderId="75" xfId="0" applyNumberFormat="1" applyFont="1" applyBorder="1" applyAlignment="1">
      <alignment horizontal="center" vertical="center"/>
    </xf>
    <xf numFmtId="14" fontId="39" fillId="0" borderId="76" xfId="0" applyNumberFormat="1" applyFont="1" applyBorder="1" applyAlignment="1">
      <alignment horizontal="center" vertical="center"/>
    </xf>
    <xf numFmtId="0" fontId="39" fillId="0" borderId="80" xfId="0" applyFont="1" applyBorder="1" applyAlignment="1">
      <alignment horizontal="center" vertical="center"/>
    </xf>
    <xf numFmtId="0" fontId="39" fillId="0" borderId="81" xfId="0" applyFont="1" applyBorder="1" applyAlignment="1">
      <alignment horizontal="center" vertical="center"/>
    </xf>
    <xf numFmtId="0" fontId="29" fillId="13" borderId="74" xfId="0" applyFont="1" applyFill="1" applyBorder="1" applyAlignment="1">
      <alignment horizontal="center" vertical="center"/>
    </xf>
    <xf numFmtId="4" fontId="57" fillId="14" borderId="47" xfId="0" applyNumberFormat="1" applyFont="1" applyFill="1" applyBorder="1" applyAlignment="1">
      <alignment horizontal="center" vertical="center" wrapText="1"/>
    </xf>
    <xf numFmtId="4" fontId="57" fillId="14" borderId="48" xfId="16" applyNumberFormat="1" applyFont="1" applyFill="1" applyBorder="1" applyAlignment="1" applyProtection="1">
      <alignment horizontal="center" vertical="center" wrapText="1"/>
    </xf>
    <xf numFmtId="4" fontId="57" fillId="14" borderId="50" xfId="16" applyNumberFormat="1" applyFont="1" applyFill="1" applyBorder="1" applyAlignment="1" applyProtection="1">
      <alignment horizontal="center" vertical="center" wrapText="1"/>
    </xf>
    <xf numFmtId="0" fontId="57" fillId="14" borderId="45" xfId="0" applyFont="1" applyFill="1" applyBorder="1" applyAlignment="1">
      <alignment horizontal="center" vertical="center"/>
    </xf>
    <xf numFmtId="0" fontId="57" fillId="14" borderId="49" xfId="0" applyFont="1" applyFill="1" applyBorder="1" applyAlignment="1">
      <alignment horizontal="center" vertical="center"/>
    </xf>
    <xf numFmtId="0" fontId="57" fillId="14" borderId="46" xfId="0" applyFont="1" applyFill="1" applyBorder="1" applyAlignment="1">
      <alignment horizontal="center" vertical="center" wrapText="1"/>
    </xf>
    <xf numFmtId="0" fontId="57" fillId="14" borderId="29" xfId="0" applyFont="1" applyFill="1" applyBorder="1" applyAlignment="1">
      <alignment horizontal="center" vertical="center" wrapText="1"/>
    </xf>
    <xf numFmtId="3" fontId="57" fillId="14" borderId="47" xfId="19" applyNumberFormat="1" applyFont="1" applyFill="1" applyBorder="1" applyAlignment="1" applyProtection="1">
      <alignment horizontal="center" vertical="center"/>
    </xf>
    <xf numFmtId="3" fontId="57" fillId="14" borderId="30" xfId="19" applyNumberFormat="1" applyFont="1" applyFill="1" applyBorder="1" applyAlignment="1" applyProtection="1">
      <alignment horizontal="center" vertical="center"/>
    </xf>
    <xf numFmtId="4" fontId="57" fillId="14" borderId="47" xfId="0" applyNumberFormat="1" applyFont="1" applyFill="1" applyBorder="1" applyAlignment="1">
      <alignment horizontal="center" vertical="center"/>
    </xf>
    <xf numFmtId="4" fontId="57" fillId="14" borderId="30" xfId="0" applyNumberFormat="1" applyFont="1" applyFill="1" applyBorder="1" applyAlignment="1">
      <alignment horizontal="center" vertical="center"/>
    </xf>
    <xf numFmtId="165" fontId="39" fillId="0" borderId="72" xfId="0" applyNumberFormat="1" applyFont="1" applyBorder="1" applyAlignment="1">
      <alignment horizontal="center" vertical="center"/>
    </xf>
    <xf numFmtId="10" fontId="39" fillId="0" borderId="75" xfId="16" applyNumberFormat="1" applyFont="1" applyFill="1" applyBorder="1" applyAlignment="1" applyProtection="1">
      <alignment horizontal="center" vertical="center"/>
    </xf>
    <xf numFmtId="10" fontId="39" fillId="0" borderId="77" xfId="16" applyNumberFormat="1" applyFont="1" applyFill="1" applyBorder="1" applyAlignment="1" applyProtection="1">
      <alignment horizontal="center" vertical="center"/>
    </xf>
    <xf numFmtId="9" fontId="39" fillId="0" borderId="80" xfId="16" applyFont="1" applyFill="1" applyBorder="1" applyAlignment="1" applyProtection="1">
      <alignment horizontal="center" vertical="center"/>
    </xf>
    <xf numFmtId="9" fontId="39" fillId="0" borderId="82" xfId="16" applyFont="1" applyFill="1" applyBorder="1" applyAlignment="1" applyProtection="1">
      <alignment horizontal="center" vertical="center"/>
    </xf>
    <xf numFmtId="4" fontId="27" fillId="12" borderId="0" xfId="0" applyNumberFormat="1" applyFont="1" applyFill="1" applyAlignment="1">
      <alignment horizontal="center" vertical="center"/>
    </xf>
    <xf numFmtId="0" fontId="28" fillId="14" borderId="19" xfId="0" applyFont="1" applyFill="1" applyBorder="1" applyAlignment="1">
      <alignment horizontal="center" vertical="center"/>
    </xf>
    <xf numFmtId="0" fontId="28" fillId="14" borderId="0" xfId="0" applyFont="1" applyFill="1" applyAlignment="1">
      <alignment horizontal="center" vertical="center"/>
    </xf>
    <xf numFmtId="0" fontId="28" fillId="14" borderId="19" xfId="0" applyFont="1" applyFill="1" applyBorder="1" applyAlignment="1">
      <alignment horizontal="center" vertical="center" wrapText="1"/>
    </xf>
    <xf numFmtId="4" fontId="25" fillId="14" borderId="30" xfId="0" applyNumberFormat="1" applyFont="1" applyFill="1" applyBorder="1" applyAlignment="1">
      <alignment horizontal="center" vertical="center" wrapText="1"/>
    </xf>
    <xf numFmtId="4" fontId="25" fillId="14" borderId="40" xfId="0" applyNumberFormat="1" applyFont="1" applyFill="1" applyBorder="1" applyAlignment="1">
      <alignment horizontal="center" vertical="center" wrapText="1"/>
    </xf>
    <xf numFmtId="4" fontId="25" fillId="14" borderId="43" xfId="0" applyNumberFormat="1" applyFont="1" applyFill="1" applyBorder="1" applyAlignment="1">
      <alignment horizontal="center" vertical="center" wrapText="1"/>
    </xf>
    <xf numFmtId="0" fontId="21" fillId="17" borderId="16" xfId="0" applyFont="1" applyFill="1" applyBorder="1" applyAlignment="1">
      <alignment horizontal="center" vertical="center" wrapText="1"/>
    </xf>
    <xf numFmtId="0" fontId="21" fillId="17" borderId="15" xfId="0" applyFont="1" applyFill="1" applyBorder="1" applyAlignment="1">
      <alignment horizontal="center" vertical="center" wrapText="1"/>
    </xf>
    <xf numFmtId="0" fontId="21" fillId="17" borderId="12" xfId="0" applyFont="1" applyFill="1" applyBorder="1" applyAlignment="1">
      <alignment horizontal="center" vertical="center" wrapText="1"/>
    </xf>
    <xf numFmtId="0" fontId="21" fillId="17" borderId="0" xfId="0" applyFont="1" applyFill="1" applyAlignment="1">
      <alignment horizontal="center" vertical="center" wrapText="1"/>
    </xf>
    <xf numFmtId="0" fontId="21" fillId="17" borderId="18" xfId="0" applyFont="1" applyFill="1" applyBorder="1" applyAlignment="1">
      <alignment horizontal="center" vertical="center" wrapText="1"/>
    </xf>
    <xf numFmtId="0" fontId="21" fillId="17" borderId="14" xfId="0" applyFont="1" applyFill="1" applyBorder="1" applyAlignment="1">
      <alignment horizontal="center" vertical="center" wrapText="1"/>
    </xf>
    <xf numFmtId="0" fontId="78" fillId="0" borderId="16" xfId="0" applyFont="1" applyBorder="1" applyAlignment="1">
      <alignment horizontal="center" vertical="center" wrapText="1"/>
    </xf>
    <xf numFmtId="0" fontId="78" fillId="0" borderId="15" xfId="0" applyFont="1" applyBorder="1" applyAlignment="1">
      <alignment horizontal="center" vertical="center" wrapText="1"/>
    </xf>
    <xf numFmtId="0" fontId="78" fillId="0" borderId="12" xfId="0" applyFont="1" applyBorder="1" applyAlignment="1">
      <alignment horizontal="center" vertical="center" wrapText="1"/>
    </xf>
    <xf numFmtId="0" fontId="78" fillId="0" borderId="0" xfId="0" applyFont="1" applyAlignment="1">
      <alignment horizontal="center" vertical="center" wrapText="1"/>
    </xf>
    <xf numFmtId="0" fontId="78" fillId="0" borderId="18" xfId="0" applyFont="1" applyBorder="1" applyAlignment="1">
      <alignment horizontal="center" vertical="center" wrapText="1"/>
    </xf>
    <xf numFmtId="0" fontId="78" fillId="0" borderId="14" xfId="0" applyFont="1" applyBorder="1" applyAlignment="1">
      <alignment horizontal="center" vertical="center" wrapText="1"/>
    </xf>
    <xf numFmtId="0" fontId="79" fillId="23" borderId="16" xfId="22" applyFont="1" applyFill="1" applyBorder="1" applyAlignment="1">
      <alignment horizontal="center" vertical="center"/>
    </xf>
    <xf numFmtId="0" fontId="79" fillId="23" borderId="15" xfId="22" applyFont="1" applyFill="1" applyBorder="1" applyAlignment="1">
      <alignment horizontal="center" vertical="center"/>
    </xf>
    <xf numFmtId="0" fontId="76" fillId="18" borderId="12" xfId="22" applyFont="1" applyFill="1" applyBorder="1" applyAlignment="1">
      <alignment horizontal="center" vertical="center"/>
    </xf>
    <xf numFmtId="0" fontId="76" fillId="18" borderId="0" xfId="22" applyFont="1" applyFill="1" applyBorder="1" applyAlignment="1">
      <alignment horizontal="center" vertical="center"/>
    </xf>
    <xf numFmtId="0" fontId="38" fillId="11" borderId="0" xfId="0" applyFont="1" applyFill="1" applyAlignment="1">
      <alignment horizontal="center" vertical="center" wrapText="1"/>
    </xf>
    <xf numFmtId="4" fontId="26" fillId="0" borderId="0" xfId="0" applyNumberFormat="1" applyFont="1" applyAlignment="1">
      <alignment horizontal="center" vertical="center" wrapText="1"/>
    </xf>
    <xf numFmtId="0" fontId="81" fillId="24" borderId="0" xfId="0" applyFont="1" applyFill="1" applyAlignment="1">
      <alignment horizontal="center" vertical="center" wrapText="1"/>
    </xf>
  </cellXfs>
  <cellStyles count="23">
    <cellStyle name="Accent 1 1" xfId="1" xr:uid="{00000000-0005-0000-0000-000000000000}"/>
    <cellStyle name="Accent 2 1" xfId="2" xr:uid="{00000000-0005-0000-0000-000001000000}"/>
    <cellStyle name="Accent 3 1" xfId="3" xr:uid="{00000000-0005-0000-0000-000002000000}"/>
    <cellStyle name="Accent 4" xfId="4" xr:uid="{00000000-0005-0000-0000-000003000000}"/>
    <cellStyle name="Bad 1" xfId="5" xr:uid="{00000000-0005-0000-0000-000004000000}"/>
    <cellStyle name="Error 1" xfId="6" xr:uid="{00000000-0005-0000-0000-000007000000}"/>
    <cellStyle name="Footnote 1" xfId="7" xr:uid="{00000000-0005-0000-0000-000008000000}"/>
    <cellStyle name="Good 1" xfId="8" xr:uid="{00000000-0005-0000-0000-000009000000}"/>
    <cellStyle name="Heading 1 1" xfId="9" xr:uid="{00000000-0005-0000-0000-00000A000000}"/>
    <cellStyle name="Heading 2 1" xfId="10" xr:uid="{00000000-0005-0000-0000-00000B000000}"/>
    <cellStyle name="Heading 3" xfId="11" xr:uid="{00000000-0005-0000-0000-00000C000000}"/>
    <cellStyle name="Hyperlink" xfId="22" xr:uid="{00000000-000B-0000-0000-000008000000}"/>
    <cellStyle name="Moeda" xfId="12" builtinId="4"/>
    <cellStyle name="Neutral 1" xfId="13" xr:uid="{00000000-0005-0000-0000-00000E000000}"/>
    <cellStyle name="Normal" xfId="0" builtinId="0"/>
    <cellStyle name="Normal 2" xfId="14" xr:uid="{00000000-0005-0000-0000-000010000000}"/>
    <cellStyle name="Note 1" xfId="15" xr:uid="{00000000-0005-0000-0000-000011000000}"/>
    <cellStyle name="Porcentagem" xfId="16" builtinId="5"/>
    <cellStyle name="Status 1" xfId="17" xr:uid="{00000000-0005-0000-0000-000013000000}"/>
    <cellStyle name="Text 1" xfId="18" xr:uid="{00000000-0005-0000-0000-000014000000}"/>
    <cellStyle name="Vírgula" xfId="19" builtinId="3"/>
    <cellStyle name="Vírgula 2" xfId="20" xr:uid="{00000000-0005-0000-0000-000015000000}"/>
    <cellStyle name="Warning 1" xfId="21" xr:uid="{00000000-0005-0000-0000-000016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BA131A"/>
      <rgbColor rgb="00006600"/>
      <rgbColor rgb="00000080"/>
      <rgbColor rgb="00996600"/>
      <rgbColor rgb="00800080"/>
      <rgbColor rgb="00008080"/>
      <rgbColor rgb="00C0C0C0"/>
      <rgbColor rgb="00808080"/>
      <rgbColor rgb="009999FF"/>
      <rgbColor rgb="00BC312E"/>
      <rgbColor rgb="00FFFFCC"/>
      <rgbColor rgb="00F9F9F9"/>
      <rgbColor rgb="00660066"/>
      <rgbColor rgb="00FF8080"/>
      <rgbColor rgb="000066CC"/>
      <rgbColor rgb="00D9D9D9"/>
      <rgbColor rgb="00000080"/>
      <rgbColor rgb="00FF00FF"/>
      <rgbColor rgb="00FFFF00"/>
      <rgbColor rgb="0000FFFF"/>
      <rgbColor rgb="00800080"/>
      <rgbColor rgb="00CC0000"/>
      <rgbColor rgb="00008080"/>
      <rgbColor rgb="000000FF"/>
      <rgbColor rgb="0000CCFF"/>
      <rgbColor rgb="00DDDDDD"/>
      <rgbColor rgb="00CCFFCC"/>
      <rgbColor rgb="00FFCCCC"/>
      <rgbColor rgb="0099CCFF"/>
      <rgbColor rgb="00FCA6A2"/>
      <rgbColor rgb="00CC99FF"/>
      <rgbColor rgb="00FFCC99"/>
      <rgbColor rgb="004A86E8"/>
      <rgbColor rgb="0033CCCC"/>
      <rgbColor rgb="0099CC00"/>
      <rgbColor rgb="00FFCC00"/>
      <rgbColor rgb="00FF9900"/>
      <rgbColor rgb="00FF6600"/>
      <rgbColor rgb="00666699"/>
      <rgbColor rgb="00A6A6A6"/>
      <rgbColor rgb="00003366"/>
      <rgbColor rgb="00339966"/>
      <rgbColor rgb="00003300"/>
      <rgbColor rgb="00333300"/>
      <rgbColor rgb="00993300"/>
      <rgbColor rgb="00CE181E"/>
      <rgbColor rgb="00333399"/>
      <rgbColor rgb="00333333"/>
    </indexedColors>
    <mruColors>
      <color rgb="FF2B2F4B"/>
      <color rgb="FFFC9D9D"/>
      <color rgb="FFB50000"/>
      <color rgb="FFBB2222"/>
      <color rgb="FF9DA2B9"/>
      <color rgb="FFFF0015"/>
      <color rgb="FFFFB9BE"/>
      <color rgb="FFFF7983"/>
      <color rgb="FF3A3838"/>
      <color rgb="FFDB4A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a:t>CUSTO DE MÃO DE OBRA</a:t>
            </a:r>
          </a:p>
        </c:rich>
      </c:tx>
      <c:layout>
        <c:manualLayout>
          <c:xMode val="edge"/>
          <c:yMode val="edge"/>
          <c:x val="0.29638027174314058"/>
          <c:y val="4.1959445334819871E-2"/>
        </c:manualLayout>
      </c:layout>
      <c:overlay val="0"/>
      <c:spPr>
        <a:noFill/>
        <a:ln w="25400">
          <a:noFill/>
        </a:ln>
      </c:spPr>
    </c:title>
    <c:autoTitleDeleted val="0"/>
    <c:plotArea>
      <c:layout>
        <c:manualLayout>
          <c:layoutTarget val="inner"/>
          <c:xMode val="edge"/>
          <c:yMode val="edge"/>
          <c:x val="0.18750582220866754"/>
          <c:y val="0.30070869864474481"/>
          <c:w val="0.77421758847449829"/>
          <c:h val="0.31935730011108554"/>
        </c:manualLayout>
      </c:layout>
      <c:barChart>
        <c:barDir val="col"/>
        <c:grouping val="clustered"/>
        <c:varyColors val="0"/>
        <c:ser>
          <c:idx val="0"/>
          <c:order val="0"/>
          <c:tx>
            <c:strRef>
              <c:f>ins!$C$1:$C$1</c:f>
              <c:strCache>
                <c:ptCount val="1"/>
              </c:strCache>
            </c:strRef>
          </c:tx>
          <c:spPr>
            <a:solidFill>
              <a:srgbClr val="FCA6A2"/>
            </a:solidFill>
            <a:ln w="25400">
              <a:noFill/>
            </a:ln>
          </c:spPr>
          <c:invertIfNegative val="0"/>
          <c:cat>
            <c:strRef>
              <c:f>rel!$C$4:$C$19</c:f>
              <c:strCache>
                <c:ptCount val="16"/>
                <c:pt idx="0">
                  <c:v>SERVIÇOS INICIAIS</c:v>
                </c:pt>
                <c:pt idx="1">
                  <c:v>MOVIMENTAÇÃO DE TERRA</c:v>
                </c:pt>
                <c:pt idx="2">
                  <c:v>FUNDAÇÃO</c:v>
                </c:pt>
                <c:pt idx="3">
                  <c:v>ESTRUTURA EM CONCRETO ARMADO</c:v>
                </c:pt>
                <c:pt idx="4">
                  <c:v>PAREDE</c:v>
                </c:pt>
                <c:pt idx="5">
                  <c:v>ESQUADRIAS</c:v>
                </c:pt>
                <c:pt idx="6">
                  <c:v>COBERTURA</c:v>
                </c:pt>
                <c:pt idx="7">
                  <c:v>IMPERMEABILIZAÇÃO</c:v>
                </c:pt>
                <c:pt idx="8">
                  <c:v>REVESTIMENTOS</c:v>
                </c:pt>
                <c:pt idx="9">
                  <c:v>PREVENTIVO CONTRA INCÊNDIO</c:v>
                </c:pt>
                <c:pt idx="10">
                  <c:v>PROJETO ELÉTRICO</c:v>
                </c:pt>
                <c:pt idx="11">
                  <c:v>PROJETO HIDROSSANITÁRIO</c:v>
                </c:pt>
                <c:pt idx="12">
                  <c:v>LOUÇAS E METAIS</c:v>
                </c:pt>
                <c:pt idx="13">
                  <c:v>SERVIÇOS COMPLEMENTARES</c:v>
                </c:pt>
                <c:pt idx="14">
                  <c:v>PINTURAS</c:v>
                </c:pt>
                <c:pt idx="15">
                  <c:v>RETIRADA DE ENTULHO</c:v>
                </c:pt>
              </c:strCache>
            </c:strRef>
          </c:cat>
          <c:val>
            <c:numRef>
              <c:f>rel!$D$4:$D$19</c:f>
              <c:numCache>
                <c:formatCode>" R$ "* #,##0.00\ ;"-R$ "* #,##0.00\ ;" R$ "* \-#\ ;@\ </c:formatCode>
                <c:ptCount val="16"/>
                <c:pt idx="0">
                  <c:v>108712.94050294464</c:v>
                </c:pt>
                <c:pt idx="1">
                  <c:v>0</c:v>
                </c:pt>
                <c:pt idx="2">
                  <c:v>0</c:v>
                </c:pt>
                <c:pt idx="3">
                  <c:v>291.00858426368001</c:v>
                </c:pt>
                <c:pt idx="4">
                  <c:v>0</c:v>
                </c:pt>
                <c:pt idx="5">
                  <c:v>0</c:v>
                </c:pt>
                <c:pt idx="6">
                  <c:v>226.77196293760002</c:v>
                </c:pt>
                <c:pt idx="7">
                  <c:v>274.75910312448002</c:v>
                </c:pt>
                <c:pt idx="8">
                  <c:v>0</c:v>
                </c:pt>
                <c:pt idx="9">
                  <c:v>157.88287753984</c:v>
                </c:pt>
                <c:pt idx="10">
                  <c:v>194.71857897337</c:v>
                </c:pt>
                <c:pt idx="11">
                  <c:v>77.264247955200005</c:v>
                </c:pt>
                <c:pt idx="12">
                  <c:v>0</c:v>
                </c:pt>
                <c:pt idx="13">
                  <c:v>0</c:v>
                </c:pt>
                <c:pt idx="14">
                  <c:v>0</c:v>
                </c:pt>
                <c:pt idx="15">
                  <c:v>54.877077237120005</c:v>
                </c:pt>
              </c:numCache>
            </c:numRef>
          </c:val>
          <c:extLst>
            <c:ext xmlns:c16="http://schemas.microsoft.com/office/drawing/2014/chart" uri="{C3380CC4-5D6E-409C-BE32-E72D297353CC}">
              <c16:uniqueId val="{00000000-9E55-4264-A91E-82A681FFEEF6}"/>
            </c:ext>
          </c:extLst>
        </c:ser>
        <c:dLbls>
          <c:showLegendKey val="0"/>
          <c:showVal val="0"/>
          <c:showCatName val="0"/>
          <c:showSerName val="0"/>
          <c:showPercent val="0"/>
          <c:showBubbleSize val="0"/>
        </c:dLbls>
        <c:gapWidth val="219"/>
        <c:overlap val="-27"/>
        <c:axId val="1901471087"/>
        <c:axId val="1"/>
      </c:barChart>
      <c:catAx>
        <c:axId val="1901471087"/>
        <c:scaling>
          <c:orientation val="minMax"/>
        </c:scaling>
        <c:delete val="0"/>
        <c:axPos val="b"/>
        <c:numFmt formatCode="General" sourceLinked="1"/>
        <c:majorTickMark val="none"/>
        <c:minorTickMark val="none"/>
        <c:tickLblPos val="nextTo"/>
        <c:spPr>
          <a:ln w="3175">
            <a:solidFill>
              <a:srgbClr val="C0C0C0"/>
            </a:solidFill>
            <a:prstDash val="solid"/>
          </a:ln>
        </c:spPr>
        <c:txPr>
          <a:bodyPr rot="-2700000" vert="horz"/>
          <a:lstStyle/>
          <a:p>
            <a:pPr>
              <a:defRPr sz="900" b="0" i="0" u="none" strike="noStrike" baseline="0">
                <a:solidFill>
                  <a:srgbClr val="333333"/>
                </a:solidFill>
                <a:latin typeface="Calibri"/>
                <a:ea typeface="Calibri"/>
                <a:cs typeface="Calibri"/>
              </a:defRPr>
            </a:pPr>
            <a:endParaRPr lang="en-US"/>
          </a:p>
        </c:txPr>
        <c:crossAx val="1"/>
        <c:crossesAt val="0"/>
        <c:auto val="1"/>
        <c:lblAlgn val="ctr"/>
        <c:lblOffset val="100"/>
        <c:tickLblSkip val="1"/>
        <c:tickMarkSkip val="1"/>
        <c:noMultiLvlLbl val="0"/>
      </c:catAx>
      <c:valAx>
        <c:axId val="1"/>
        <c:scaling>
          <c:orientation val="minMax"/>
        </c:scaling>
        <c:delete val="0"/>
        <c:axPos val="l"/>
        <c:numFmt formatCode="&quot; R$ &quot;* #,##0.00\ ;&quot;-R$ &quot;* #,##0.00\ ;&quot; R$ &quot;* \-#\ ;@\ "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n-US"/>
          </a:p>
        </c:txPr>
        <c:crossAx val="1901471087"/>
        <c:crossesAt val="1"/>
        <c:crossBetween val="between"/>
      </c:valAx>
      <c:spPr>
        <a:noFill/>
        <a:ln w="25400">
          <a:noFill/>
        </a:ln>
      </c:spPr>
    </c:plotArea>
    <c:plotVisOnly val="1"/>
    <c:dispBlanksAs val="gap"/>
    <c:showDLblsOverMax val="0"/>
  </c:chart>
  <c:spPr>
    <a:solidFill>
      <a:srgbClr val="FFFFFF"/>
    </a:solidFill>
    <a:ln w="3175">
      <a:solidFill>
        <a:srgbClr val="C0C0C0"/>
      </a:solidFill>
      <a:prstDash val="solid"/>
    </a:ln>
  </c:spPr>
  <c:txPr>
    <a:bodyPr/>
    <a:lstStyle/>
    <a:p>
      <a:pPr>
        <a:defRPr sz="1100" b="0" i="0" u="none" strike="noStrike" baseline="0">
          <a:solidFill>
            <a:srgbClr val="000000"/>
          </a:solidFill>
          <a:latin typeface="Calibri"/>
          <a:ea typeface="Calibri"/>
          <a:cs typeface="Calibri"/>
        </a:defRPr>
      </a:pPr>
      <a:endParaRPr lang="en-US"/>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a:t>CUSTO DE OUTROS</a:t>
            </a:r>
          </a:p>
        </c:rich>
      </c:tx>
      <c:layout>
        <c:manualLayout>
          <c:xMode val="edge"/>
          <c:yMode val="edge"/>
          <c:x val="0.35019816760823114"/>
          <c:y val="3.9628365038440992E-2"/>
        </c:manualLayout>
      </c:layout>
      <c:overlay val="0"/>
      <c:spPr>
        <a:noFill/>
        <a:ln w="25400">
          <a:noFill/>
        </a:ln>
      </c:spPr>
    </c:title>
    <c:autoTitleDeleted val="0"/>
    <c:plotArea>
      <c:layout>
        <c:manualLayout>
          <c:layoutTarget val="inner"/>
          <c:xMode val="edge"/>
          <c:yMode val="edge"/>
          <c:x val="0.16854452720640326"/>
          <c:y val="0.27972902199511146"/>
          <c:w val="0.79590471180801547"/>
          <c:h val="0.34033697676071889"/>
        </c:manualLayout>
      </c:layout>
      <c:barChart>
        <c:barDir val="col"/>
        <c:grouping val="clustered"/>
        <c:varyColors val="0"/>
        <c:ser>
          <c:idx val="0"/>
          <c:order val="0"/>
          <c:tx>
            <c:strRef>
              <c:f>rel!$E$3:$E$3</c:f>
              <c:strCache>
                <c:ptCount val="1"/>
                <c:pt idx="0">
                  <c:v>Materiais</c:v>
                </c:pt>
              </c:strCache>
            </c:strRef>
          </c:tx>
          <c:spPr>
            <a:solidFill>
              <a:srgbClr val="FCA6A2"/>
            </a:solidFill>
            <a:ln w="25400">
              <a:noFill/>
            </a:ln>
          </c:spPr>
          <c:invertIfNegative val="0"/>
          <c:cat>
            <c:strRef>
              <c:f>rel!$C$4:$C$19</c:f>
              <c:strCache>
                <c:ptCount val="16"/>
                <c:pt idx="0">
                  <c:v>SERVIÇOS INICIAIS</c:v>
                </c:pt>
                <c:pt idx="1">
                  <c:v>MOVIMENTAÇÃO DE TERRA</c:v>
                </c:pt>
                <c:pt idx="2">
                  <c:v>FUNDAÇÃO</c:v>
                </c:pt>
                <c:pt idx="3">
                  <c:v>ESTRUTURA EM CONCRETO ARMADO</c:v>
                </c:pt>
                <c:pt idx="4">
                  <c:v>PAREDE</c:v>
                </c:pt>
                <c:pt idx="5">
                  <c:v>ESQUADRIAS</c:v>
                </c:pt>
                <c:pt idx="6">
                  <c:v>COBERTURA</c:v>
                </c:pt>
                <c:pt idx="7">
                  <c:v>IMPERMEABILIZAÇÃO</c:v>
                </c:pt>
                <c:pt idx="8">
                  <c:v>REVESTIMENTOS</c:v>
                </c:pt>
                <c:pt idx="9">
                  <c:v>PREVENTIVO CONTRA INCÊNDIO</c:v>
                </c:pt>
                <c:pt idx="10">
                  <c:v>PROJETO ELÉTRICO</c:v>
                </c:pt>
                <c:pt idx="11">
                  <c:v>PROJETO HIDROSSANITÁRIO</c:v>
                </c:pt>
                <c:pt idx="12">
                  <c:v>LOUÇAS E METAIS</c:v>
                </c:pt>
                <c:pt idx="13">
                  <c:v>SERVIÇOS COMPLEMENTARES</c:v>
                </c:pt>
                <c:pt idx="14">
                  <c:v>PINTURAS</c:v>
                </c:pt>
                <c:pt idx="15">
                  <c:v>RETIRADA DE ENTULHO</c:v>
                </c:pt>
              </c:strCache>
            </c:strRef>
          </c:cat>
          <c:val>
            <c:numRef>
              <c:f>rel!$E$4:$E$19</c:f>
              <c:numCache>
                <c:formatCode>" R$ "* #,##0.00\ ;"-R$ "* #,##0.00\ ;" R$ "* \-#\ ;@\ </c:formatCode>
                <c:ptCount val="16"/>
                <c:pt idx="0">
                  <c:v>2955.4894970553601</c:v>
                </c:pt>
                <c:pt idx="1">
                  <c:v>0</c:v>
                </c:pt>
                <c:pt idx="2">
                  <c:v>9421.2899999999991</c:v>
                </c:pt>
                <c:pt idx="3">
                  <c:v>901.95141573631997</c:v>
                </c:pt>
                <c:pt idx="4">
                  <c:v>14</c:v>
                </c:pt>
                <c:pt idx="5">
                  <c:v>0</c:v>
                </c:pt>
                <c:pt idx="6">
                  <c:v>518.82803706239997</c:v>
                </c:pt>
                <c:pt idx="7">
                  <c:v>321.72089687552</c:v>
                </c:pt>
                <c:pt idx="8">
                  <c:v>143.88</c:v>
                </c:pt>
                <c:pt idx="9">
                  <c:v>140.35712246016001</c:v>
                </c:pt>
                <c:pt idx="10">
                  <c:v>804.1714210266299</c:v>
                </c:pt>
                <c:pt idx="11">
                  <c:v>1413.9357520448002</c:v>
                </c:pt>
                <c:pt idx="12">
                  <c:v>0</c:v>
                </c:pt>
                <c:pt idx="13">
                  <c:v>0</c:v>
                </c:pt>
                <c:pt idx="14">
                  <c:v>175.12</c:v>
                </c:pt>
                <c:pt idx="15">
                  <c:v>392.48292276288009</c:v>
                </c:pt>
              </c:numCache>
            </c:numRef>
          </c:val>
          <c:extLst>
            <c:ext xmlns:c16="http://schemas.microsoft.com/office/drawing/2014/chart" uri="{C3380CC4-5D6E-409C-BE32-E72D297353CC}">
              <c16:uniqueId val="{00000000-8AD8-4D32-B31A-1B24DF3719F9}"/>
            </c:ext>
          </c:extLst>
        </c:ser>
        <c:dLbls>
          <c:showLegendKey val="0"/>
          <c:showVal val="0"/>
          <c:showCatName val="0"/>
          <c:showSerName val="0"/>
          <c:showPercent val="0"/>
          <c:showBubbleSize val="0"/>
        </c:dLbls>
        <c:gapWidth val="219"/>
        <c:overlap val="-27"/>
        <c:axId val="1901471583"/>
        <c:axId val="1"/>
      </c:barChart>
      <c:catAx>
        <c:axId val="1901471583"/>
        <c:scaling>
          <c:orientation val="minMax"/>
        </c:scaling>
        <c:delete val="0"/>
        <c:axPos val="b"/>
        <c:numFmt formatCode="General" sourceLinked="1"/>
        <c:majorTickMark val="none"/>
        <c:minorTickMark val="none"/>
        <c:tickLblPos val="nextTo"/>
        <c:spPr>
          <a:ln w="3175">
            <a:solidFill>
              <a:srgbClr val="C0C0C0"/>
            </a:solidFill>
            <a:prstDash val="solid"/>
          </a:ln>
        </c:spPr>
        <c:txPr>
          <a:bodyPr rot="-2700000" vert="horz"/>
          <a:lstStyle/>
          <a:p>
            <a:pPr>
              <a:defRPr sz="900" b="0" i="0" u="none" strike="noStrike" baseline="0">
                <a:solidFill>
                  <a:srgbClr val="333333"/>
                </a:solidFill>
                <a:latin typeface="Calibri"/>
                <a:ea typeface="Calibri"/>
                <a:cs typeface="Calibri"/>
              </a:defRPr>
            </a:pPr>
            <a:endParaRPr lang="en-US"/>
          </a:p>
        </c:txPr>
        <c:crossAx val="1"/>
        <c:crossesAt val="0"/>
        <c:auto val="1"/>
        <c:lblAlgn val="ctr"/>
        <c:lblOffset val="100"/>
        <c:tickLblSkip val="1"/>
        <c:tickMarkSkip val="1"/>
        <c:noMultiLvlLbl val="0"/>
      </c:catAx>
      <c:valAx>
        <c:axId val="1"/>
        <c:scaling>
          <c:orientation val="minMax"/>
        </c:scaling>
        <c:delete val="0"/>
        <c:axPos val="l"/>
        <c:numFmt formatCode="&quot; R$ &quot;* #,##0.00\ ;&quot;-R$ &quot;* #,##0.00\ ;&quot; R$ &quot;* \-#\ ;@\ "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n-US"/>
          </a:p>
        </c:txPr>
        <c:crossAx val="1901471583"/>
        <c:crossesAt val="1"/>
        <c:crossBetween val="between"/>
      </c:valAx>
      <c:spPr>
        <a:noFill/>
        <a:ln w="25400">
          <a:noFill/>
        </a:ln>
      </c:spPr>
    </c:plotArea>
    <c:plotVisOnly val="1"/>
    <c:dispBlanksAs val="gap"/>
    <c:showDLblsOverMax val="0"/>
  </c:chart>
  <c:spPr>
    <a:solidFill>
      <a:srgbClr val="FFFFFF"/>
    </a:solidFill>
    <a:ln w="3175">
      <a:solidFill>
        <a:srgbClr val="C0C0C0"/>
      </a:solidFill>
      <a:prstDash val="solid"/>
    </a:ln>
  </c:spPr>
  <c:txPr>
    <a:bodyPr/>
    <a:lstStyle/>
    <a:p>
      <a:pPr>
        <a:defRPr sz="1100" b="0" i="0" u="none" strike="noStrike" baseline="0">
          <a:solidFill>
            <a:srgbClr val="000000"/>
          </a:solidFill>
          <a:latin typeface="Calibri"/>
          <a:ea typeface="Calibri"/>
          <a:cs typeface="Calibri"/>
        </a:defRPr>
      </a:pPr>
      <a:endParaRPr lang="en-US"/>
    </a:p>
  </c:txPr>
  <c:printSettings>
    <c:headerFooter alignWithMargins="0"/>
    <c:pageMargins b="0.984251969" l="0.78740157499999996" r="0.78740157499999996" t="0.984251969" header="0.51180555555555551" footer="0.51180555555555551"/>
    <c:pageSetup firstPageNumber="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a:t>PROPORÇÃO DE CUSTO POR ETAPA</a:t>
            </a:r>
          </a:p>
        </c:rich>
      </c:tx>
      <c:layout>
        <c:manualLayout>
          <c:xMode val="edge"/>
          <c:yMode val="edge"/>
          <c:x val="0.37003908059286711"/>
          <c:y val="4.6876640419947505E-2"/>
        </c:manualLayout>
      </c:layout>
      <c:overlay val="0"/>
      <c:spPr>
        <a:noFill/>
        <a:ln w="25400">
          <a:noFill/>
        </a:ln>
      </c:spPr>
    </c:title>
    <c:autoTitleDeleted val="0"/>
    <c:plotArea>
      <c:layout>
        <c:manualLayout>
          <c:layoutTarget val="inner"/>
          <c:xMode val="edge"/>
          <c:yMode val="edge"/>
          <c:x val="8.9734479336284548E-2"/>
          <c:y val="0.36719965933625354"/>
          <c:w val="0.8917942070121474"/>
          <c:h val="0.27865506063105766"/>
        </c:manualLayout>
      </c:layout>
      <c:barChart>
        <c:barDir val="col"/>
        <c:grouping val="stacked"/>
        <c:varyColors val="0"/>
        <c:ser>
          <c:idx val="0"/>
          <c:order val="0"/>
          <c:tx>
            <c:strRef>
              <c:f>rel!$D$3</c:f>
              <c:strCache>
                <c:ptCount val="1"/>
                <c:pt idx="0">
                  <c:v>M.O.</c:v>
                </c:pt>
              </c:strCache>
            </c:strRef>
          </c:tx>
          <c:spPr>
            <a:solidFill>
              <a:srgbClr val="A6A6A6"/>
            </a:solidFill>
            <a:ln w="25400">
              <a:noFill/>
            </a:ln>
          </c:spPr>
          <c:invertIfNegative val="0"/>
          <c:cat>
            <c:strRef>
              <c:f>rel!$C$4:$C$20</c:f>
              <c:strCache>
                <c:ptCount val="17"/>
                <c:pt idx="0">
                  <c:v>SERVIÇOS INICIAIS</c:v>
                </c:pt>
                <c:pt idx="1">
                  <c:v>MOVIMENTAÇÃO DE TERRA</c:v>
                </c:pt>
                <c:pt idx="2">
                  <c:v>FUNDAÇÃO</c:v>
                </c:pt>
                <c:pt idx="3">
                  <c:v>ESTRUTURA EM CONCRETO ARMADO</c:v>
                </c:pt>
                <c:pt idx="4">
                  <c:v>PAREDE</c:v>
                </c:pt>
                <c:pt idx="5">
                  <c:v>ESQUADRIAS</c:v>
                </c:pt>
                <c:pt idx="6">
                  <c:v>COBERTURA</c:v>
                </c:pt>
                <c:pt idx="7">
                  <c:v>IMPERMEABILIZAÇÃO</c:v>
                </c:pt>
                <c:pt idx="8">
                  <c:v>REVESTIMENTOS</c:v>
                </c:pt>
                <c:pt idx="9">
                  <c:v>PREVENTIVO CONTRA INCÊNDIO</c:v>
                </c:pt>
                <c:pt idx="10">
                  <c:v>PROJETO ELÉTRICO</c:v>
                </c:pt>
                <c:pt idx="11">
                  <c:v>PROJETO HIDROSSANITÁRIO</c:v>
                </c:pt>
                <c:pt idx="12">
                  <c:v>LOUÇAS E METAIS</c:v>
                </c:pt>
                <c:pt idx="13">
                  <c:v>SERVIÇOS COMPLEMENTARES</c:v>
                </c:pt>
                <c:pt idx="14">
                  <c:v>PINTURAS</c:v>
                </c:pt>
                <c:pt idx="15">
                  <c:v>RETIRADA DE ENTULHO</c:v>
                </c:pt>
                <c:pt idx="16">
                  <c:v>Totais</c:v>
                </c:pt>
              </c:strCache>
            </c:strRef>
          </c:cat>
          <c:val>
            <c:numRef>
              <c:f>rel!$D$4:$D$19</c:f>
              <c:numCache>
                <c:formatCode>" R$ "* #,##0.00\ ;"-R$ "* #,##0.00\ ;" R$ "* \-#\ ;@\ </c:formatCode>
                <c:ptCount val="16"/>
                <c:pt idx="0">
                  <c:v>108712.94050294464</c:v>
                </c:pt>
                <c:pt idx="1">
                  <c:v>0</c:v>
                </c:pt>
                <c:pt idx="2">
                  <c:v>0</c:v>
                </c:pt>
                <c:pt idx="3">
                  <c:v>291.00858426368001</c:v>
                </c:pt>
                <c:pt idx="4">
                  <c:v>0</c:v>
                </c:pt>
                <c:pt idx="5">
                  <c:v>0</c:v>
                </c:pt>
                <c:pt idx="6">
                  <c:v>226.77196293760002</c:v>
                </c:pt>
                <c:pt idx="7">
                  <c:v>274.75910312448002</c:v>
                </c:pt>
                <c:pt idx="8">
                  <c:v>0</c:v>
                </c:pt>
                <c:pt idx="9">
                  <c:v>157.88287753984</c:v>
                </c:pt>
                <c:pt idx="10">
                  <c:v>194.71857897337</c:v>
                </c:pt>
                <c:pt idx="11">
                  <c:v>77.264247955200005</c:v>
                </c:pt>
                <c:pt idx="12">
                  <c:v>0</c:v>
                </c:pt>
                <c:pt idx="13">
                  <c:v>0</c:v>
                </c:pt>
                <c:pt idx="14">
                  <c:v>0</c:v>
                </c:pt>
                <c:pt idx="15">
                  <c:v>54.877077237120005</c:v>
                </c:pt>
              </c:numCache>
            </c:numRef>
          </c:val>
          <c:extLst>
            <c:ext xmlns:c16="http://schemas.microsoft.com/office/drawing/2014/chart" uri="{C3380CC4-5D6E-409C-BE32-E72D297353CC}">
              <c16:uniqueId val="{00000000-7E64-4BF1-8FE6-3C7D66551C21}"/>
            </c:ext>
          </c:extLst>
        </c:ser>
        <c:ser>
          <c:idx val="1"/>
          <c:order val="1"/>
          <c:tx>
            <c:strRef>
              <c:f>rel!$E$3:$E$3</c:f>
              <c:strCache>
                <c:ptCount val="1"/>
                <c:pt idx="0">
                  <c:v>Materiais</c:v>
                </c:pt>
              </c:strCache>
            </c:strRef>
          </c:tx>
          <c:spPr>
            <a:solidFill>
              <a:srgbClr val="FF0000"/>
            </a:solidFill>
            <a:ln w="25400">
              <a:noFill/>
            </a:ln>
          </c:spPr>
          <c:invertIfNegative val="0"/>
          <c:cat>
            <c:strRef>
              <c:f>rel!$C$4:$C$20</c:f>
              <c:strCache>
                <c:ptCount val="17"/>
                <c:pt idx="0">
                  <c:v>SERVIÇOS INICIAIS</c:v>
                </c:pt>
                <c:pt idx="1">
                  <c:v>MOVIMENTAÇÃO DE TERRA</c:v>
                </c:pt>
                <c:pt idx="2">
                  <c:v>FUNDAÇÃO</c:v>
                </c:pt>
                <c:pt idx="3">
                  <c:v>ESTRUTURA EM CONCRETO ARMADO</c:v>
                </c:pt>
                <c:pt idx="4">
                  <c:v>PAREDE</c:v>
                </c:pt>
                <c:pt idx="5">
                  <c:v>ESQUADRIAS</c:v>
                </c:pt>
                <c:pt idx="6">
                  <c:v>COBERTURA</c:v>
                </c:pt>
                <c:pt idx="7">
                  <c:v>IMPERMEABILIZAÇÃO</c:v>
                </c:pt>
                <c:pt idx="8">
                  <c:v>REVESTIMENTOS</c:v>
                </c:pt>
                <c:pt idx="9">
                  <c:v>PREVENTIVO CONTRA INCÊNDIO</c:v>
                </c:pt>
                <c:pt idx="10">
                  <c:v>PROJETO ELÉTRICO</c:v>
                </c:pt>
                <c:pt idx="11">
                  <c:v>PROJETO HIDROSSANITÁRIO</c:v>
                </c:pt>
                <c:pt idx="12">
                  <c:v>LOUÇAS E METAIS</c:v>
                </c:pt>
                <c:pt idx="13">
                  <c:v>SERVIÇOS COMPLEMENTARES</c:v>
                </c:pt>
                <c:pt idx="14">
                  <c:v>PINTURAS</c:v>
                </c:pt>
                <c:pt idx="15">
                  <c:v>RETIRADA DE ENTULHO</c:v>
                </c:pt>
                <c:pt idx="16">
                  <c:v>Totais</c:v>
                </c:pt>
              </c:strCache>
            </c:strRef>
          </c:cat>
          <c:val>
            <c:numRef>
              <c:f>rel!$E$4:$E$19</c:f>
              <c:numCache>
                <c:formatCode>" R$ "* #,##0.00\ ;"-R$ "* #,##0.00\ ;" R$ "* \-#\ ;@\ </c:formatCode>
                <c:ptCount val="16"/>
                <c:pt idx="0">
                  <c:v>2955.4894970553601</c:v>
                </c:pt>
                <c:pt idx="1">
                  <c:v>0</c:v>
                </c:pt>
                <c:pt idx="2">
                  <c:v>9421.2899999999991</c:v>
                </c:pt>
                <c:pt idx="3">
                  <c:v>901.95141573631997</c:v>
                </c:pt>
                <c:pt idx="4">
                  <c:v>14</c:v>
                </c:pt>
                <c:pt idx="5">
                  <c:v>0</c:v>
                </c:pt>
                <c:pt idx="6">
                  <c:v>518.82803706239997</c:v>
                </c:pt>
                <c:pt idx="7">
                  <c:v>321.72089687552</c:v>
                </c:pt>
                <c:pt idx="8">
                  <c:v>143.88</c:v>
                </c:pt>
                <c:pt idx="9">
                  <c:v>140.35712246016001</c:v>
                </c:pt>
                <c:pt idx="10">
                  <c:v>804.1714210266299</c:v>
                </c:pt>
                <c:pt idx="11">
                  <c:v>1413.9357520448002</c:v>
                </c:pt>
                <c:pt idx="12">
                  <c:v>0</c:v>
                </c:pt>
                <c:pt idx="13">
                  <c:v>0</c:v>
                </c:pt>
                <c:pt idx="14">
                  <c:v>175.12</c:v>
                </c:pt>
                <c:pt idx="15">
                  <c:v>392.48292276288009</c:v>
                </c:pt>
              </c:numCache>
            </c:numRef>
          </c:val>
          <c:extLst>
            <c:ext xmlns:c16="http://schemas.microsoft.com/office/drawing/2014/chart" uri="{C3380CC4-5D6E-409C-BE32-E72D297353CC}">
              <c16:uniqueId val="{00000001-7E64-4BF1-8FE6-3C7D66551C21}"/>
            </c:ext>
          </c:extLst>
        </c:ser>
        <c:ser>
          <c:idx val="2"/>
          <c:order val="2"/>
          <c:tx>
            <c:strRef>
              <c:f>rel!$F$3</c:f>
              <c:strCache>
                <c:ptCount val="1"/>
                <c:pt idx="0">
                  <c:v>L.S.</c:v>
                </c:pt>
              </c:strCache>
            </c:strRef>
          </c:tx>
          <c:spPr>
            <a:solidFill>
              <a:srgbClr val="D9D9D9"/>
            </a:solidFill>
            <a:ln w="25400">
              <a:noFill/>
            </a:ln>
          </c:spPr>
          <c:invertIfNegative val="0"/>
          <c:cat>
            <c:strRef>
              <c:f>rel!$C$4:$C$20</c:f>
              <c:strCache>
                <c:ptCount val="17"/>
                <c:pt idx="0">
                  <c:v>SERVIÇOS INICIAIS</c:v>
                </c:pt>
                <c:pt idx="1">
                  <c:v>MOVIMENTAÇÃO DE TERRA</c:v>
                </c:pt>
                <c:pt idx="2">
                  <c:v>FUNDAÇÃO</c:v>
                </c:pt>
                <c:pt idx="3">
                  <c:v>ESTRUTURA EM CONCRETO ARMADO</c:v>
                </c:pt>
                <c:pt idx="4">
                  <c:v>PAREDE</c:v>
                </c:pt>
                <c:pt idx="5">
                  <c:v>ESQUADRIAS</c:v>
                </c:pt>
                <c:pt idx="6">
                  <c:v>COBERTURA</c:v>
                </c:pt>
                <c:pt idx="7">
                  <c:v>IMPERMEABILIZAÇÃO</c:v>
                </c:pt>
                <c:pt idx="8">
                  <c:v>REVESTIMENTOS</c:v>
                </c:pt>
                <c:pt idx="9">
                  <c:v>PREVENTIVO CONTRA INCÊNDIO</c:v>
                </c:pt>
                <c:pt idx="10">
                  <c:v>PROJETO ELÉTRICO</c:v>
                </c:pt>
                <c:pt idx="11">
                  <c:v>PROJETO HIDROSSANITÁRIO</c:v>
                </c:pt>
                <c:pt idx="12">
                  <c:v>LOUÇAS E METAIS</c:v>
                </c:pt>
                <c:pt idx="13">
                  <c:v>SERVIÇOS COMPLEMENTARES</c:v>
                </c:pt>
                <c:pt idx="14">
                  <c:v>PINTURAS</c:v>
                </c:pt>
                <c:pt idx="15">
                  <c:v>RETIRADA DE ENTULHO</c:v>
                </c:pt>
                <c:pt idx="16">
                  <c:v>Totais</c:v>
                </c:pt>
              </c:strCache>
            </c:strRef>
          </c:cat>
          <c:val>
            <c:numRef>
              <c:f>rel!$F$4:$F$19</c:f>
              <c:numCache>
                <c:formatCode>" R$ "* #,##0.00\ ;"-R$ "* #,##0.00\ ;" R$ "* \-#\ ;@\ </c:formatCode>
                <c:ptCount val="16"/>
                <c:pt idx="0">
                  <c:v>23916.846910647819</c:v>
                </c:pt>
                <c:pt idx="1">
                  <c:v>0</c:v>
                </c:pt>
                <c:pt idx="2">
                  <c:v>0</c:v>
                </c:pt>
                <c:pt idx="3">
                  <c:v>64.021888538009605</c:v>
                </c:pt>
                <c:pt idx="4">
                  <c:v>0</c:v>
                </c:pt>
                <c:pt idx="5">
                  <c:v>0</c:v>
                </c:pt>
                <c:pt idx="6">
                  <c:v>49.889831846272003</c:v>
                </c:pt>
                <c:pt idx="7">
                  <c:v>60.447002687385606</c:v>
                </c:pt>
                <c:pt idx="8">
                  <c:v>0</c:v>
                </c:pt>
                <c:pt idx="9">
                  <c:v>34.734233058764801</c:v>
                </c:pt>
                <c:pt idx="10">
                  <c:v>42.838087374141402</c:v>
                </c:pt>
                <c:pt idx="11">
                  <c:v>16.998134550144002</c:v>
                </c:pt>
                <c:pt idx="12">
                  <c:v>0</c:v>
                </c:pt>
                <c:pt idx="13">
                  <c:v>0</c:v>
                </c:pt>
                <c:pt idx="14">
                  <c:v>0</c:v>
                </c:pt>
                <c:pt idx="15">
                  <c:v>12.072956992166402</c:v>
                </c:pt>
              </c:numCache>
            </c:numRef>
          </c:val>
          <c:extLst>
            <c:ext xmlns:c16="http://schemas.microsoft.com/office/drawing/2014/chart" uri="{C3380CC4-5D6E-409C-BE32-E72D297353CC}">
              <c16:uniqueId val="{00000002-7E64-4BF1-8FE6-3C7D66551C21}"/>
            </c:ext>
          </c:extLst>
        </c:ser>
        <c:ser>
          <c:idx val="3"/>
          <c:order val="3"/>
          <c:tx>
            <c:strRef>
              <c:f>rel!$G$3</c:f>
              <c:strCache>
                <c:ptCount val="1"/>
                <c:pt idx="0">
                  <c:v>BDI</c:v>
                </c:pt>
              </c:strCache>
            </c:strRef>
          </c:tx>
          <c:spPr>
            <a:solidFill>
              <a:srgbClr val="FCA6A2"/>
            </a:solidFill>
            <a:ln w="25400">
              <a:noFill/>
            </a:ln>
          </c:spPr>
          <c:invertIfNegative val="0"/>
          <c:cat>
            <c:strRef>
              <c:f>rel!$C$4:$C$20</c:f>
              <c:strCache>
                <c:ptCount val="17"/>
                <c:pt idx="0">
                  <c:v>SERVIÇOS INICIAIS</c:v>
                </c:pt>
                <c:pt idx="1">
                  <c:v>MOVIMENTAÇÃO DE TERRA</c:v>
                </c:pt>
                <c:pt idx="2">
                  <c:v>FUNDAÇÃO</c:v>
                </c:pt>
                <c:pt idx="3">
                  <c:v>ESTRUTURA EM CONCRETO ARMADO</c:v>
                </c:pt>
                <c:pt idx="4">
                  <c:v>PAREDE</c:v>
                </c:pt>
                <c:pt idx="5">
                  <c:v>ESQUADRIAS</c:v>
                </c:pt>
                <c:pt idx="6">
                  <c:v>COBERTURA</c:v>
                </c:pt>
                <c:pt idx="7">
                  <c:v>IMPERMEABILIZAÇÃO</c:v>
                </c:pt>
                <c:pt idx="8">
                  <c:v>REVESTIMENTOS</c:v>
                </c:pt>
                <c:pt idx="9">
                  <c:v>PREVENTIVO CONTRA INCÊNDIO</c:v>
                </c:pt>
                <c:pt idx="10">
                  <c:v>PROJETO ELÉTRICO</c:v>
                </c:pt>
                <c:pt idx="11">
                  <c:v>PROJETO HIDROSSANITÁRIO</c:v>
                </c:pt>
                <c:pt idx="12">
                  <c:v>LOUÇAS E METAIS</c:v>
                </c:pt>
                <c:pt idx="13">
                  <c:v>SERVIÇOS COMPLEMENTARES</c:v>
                </c:pt>
                <c:pt idx="14">
                  <c:v>PINTURAS</c:v>
                </c:pt>
                <c:pt idx="15">
                  <c:v>RETIRADA DE ENTULHO</c:v>
                </c:pt>
                <c:pt idx="16">
                  <c:v>Totais</c:v>
                </c:pt>
              </c:strCache>
            </c:strRef>
          </c:cat>
          <c:val>
            <c:numRef>
              <c:f>rel!$G$4:$G$19</c:f>
              <c:numCache>
                <c:formatCode>" R$ "* #,##0.00\ ;"-R$ "* #,##0.00\ ;" R$ "* \-#\ ;@\ </c:formatCode>
                <c:ptCount val="16"/>
                <c:pt idx="0">
                  <c:v>33893.039741542329</c:v>
                </c:pt>
                <c:pt idx="1">
                  <c:v>0</c:v>
                </c:pt>
                <c:pt idx="2">
                  <c:v>2355.0946213505772</c:v>
                </c:pt>
                <c:pt idx="3">
                  <c:v>314.21506872529744</c:v>
                </c:pt>
                <c:pt idx="4">
                  <c:v>3.4996613732204493</c:v>
                </c:pt>
                <c:pt idx="5">
                  <c:v>0</c:v>
                </c:pt>
                <c:pt idx="6">
                  <c:v>198.85321695014491</c:v>
                </c:pt>
                <c:pt idx="7">
                  <c:v>164.21586116646642</c:v>
                </c:pt>
                <c:pt idx="8">
                  <c:v>35.966519884211301</c:v>
                </c:pt>
                <c:pt idx="9">
                  <c:v>83.235504408104489</c:v>
                </c:pt>
                <c:pt idx="10">
                  <c:v>260.40682491300709</c:v>
                </c:pt>
                <c:pt idx="11">
                  <c:v>377.01305390344839</c:v>
                </c:pt>
                <c:pt idx="12">
                  <c:v>0</c:v>
                </c:pt>
                <c:pt idx="13">
                  <c:v>0</c:v>
                </c:pt>
                <c:pt idx="14">
                  <c:v>43.775764262740367</c:v>
                </c:pt>
                <c:pt idx="15">
                  <c:v>114.84712665499551</c:v>
                </c:pt>
              </c:numCache>
            </c:numRef>
          </c:val>
          <c:extLst>
            <c:ext xmlns:c16="http://schemas.microsoft.com/office/drawing/2014/chart" uri="{C3380CC4-5D6E-409C-BE32-E72D297353CC}">
              <c16:uniqueId val="{00000003-7E64-4BF1-8FE6-3C7D66551C21}"/>
            </c:ext>
          </c:extLst>
        </c:ser>
        <c:dLbls>
          <c:showLegendKey val="0"/>
          <c:showVal val="0"/>
          <c:showCatName val="0"/>
          <c:showSerName val="0"/>
          <c:showPercent val="0"/>
          <c:showBubbleSize val="0"/>
        </c:dLbls>
        <c:gapWidth val="219"/>
        <c:overlap val="100"/>
        <c:axId val="1902928063"/>
        <c:axId val="1"/>
      </c:barChart>
      <c:catAx>
        <c:axId val="1902928063"/>
        <c:scaling>
          <c:orientation val="minMax"/>
        </c:scaling>
        <c:delete val="0"/>
        <c:axPos val="b"/>
        <c:numFmt formatCode="General" sourceLinked="1"/>
        <c:majorTickMark val="none"/>
        <c:minorTickMark val="none"/>
        <c:tickLblPos val="nextTo"/>
        <c:spPr>
          <a:ln w="3175">
            <a:solidFill>
              <a:srgbClr val="C0C0C0"/>
            </a:solidFill>
            <a:prstDash val="solid"/>
          </a:ln>
        </c:spPr>
        <c:txPr>
          <a:bodyPr rot="-2700000" vert="horz"/>
          <a:lstStyle/>
          <a:p>
            <a:pPr>
              <a:defRPr sz="900" b="0" i="0" u="none" strike="noStrike" baseline="0">
                <a:solidFill>
                  <a:srgbClr val="333333"/>
                </a:solidFill>
                <a:latin typeface="Calibri"/>
                <a:ea typeface="Calibri"/>
                <a:cs typeface="Calibri"/>
              </a:defRPr>
            </a:pPr>
            <a:endParaRPr lang="en-US"/>
          </a:p>
        </c:txPr>
        <c:crossAx val="1"/>
        <c:crossesAt val="0"/>
        <c:auto val="1"/>
        <c:lblAlgn val="ctr"/>
        <c:lblOffset val="100"/>
        <c:tickLblSkip val="1"/>
        <c:tickMarkSkip val="1"/>
        <c:noMultiLvlLbl val="0"/>
      </c:catAx>
      <c:valAx>
        <c:axId val="1"/>
        <c:scaling>
          <c:orientation val="minMax"/>
        </c:scaling>
        <c:delete val="1"/>
        <c:axPos val="l"/>
        <c:numFmt formatCode="&quot; R$ &quot;* #,##0.00\ ;&quot;-R$ &quot;* #,##0.00\ ;&quot; R$ &quot;* \-#\ ;@\ " sourceLinked="1"/>
        <c:majorTickMark val="none"/>
        <c:minorTickMark val="none"/>
        <c:tickLblPos val="nextTo"/>
        <c:crossAx val="1902928063"/>
        <c:crossesAt val="1"/>
        <c:crossBetween val="between"/>
        <c:majorUnit val="50000"/>
      </c:valAx>
      <c:spPr>
        <a:noFill/>
        <a:ln w="25400">
          <a:noFill/>
        </a:ln>
      </c:spPr>
    </c:plotArea>
    <c:legend>
      <c:legendPos val="b"/>
      <c:layout>
        <c:manualLayout>
          <c:xMode val="edge"/>
          <c:yMode val="edge"/>
          <c:x val="0.40519279759147753"/>
          <c:y val="0.14844234817182506"/>
          <c:w val="0.19519559595491742"/>
          <c:h val="6.771055845742055E-2"/>
        </c:manualLayout>
      </c:layout>
      <c:overlay val="0"/>
      <c:spPr>
        <a:noFill/>
        <a:ln w="25400">
          <a:noFill/>
        </a:ln>
      </c:spPr>
      <c:txPr>
        <a:bodyPr/>
        <a:lstStyle/>
        <a:p>
          <a:pPr>
            <a:defRPr sz="101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C0C0C0"/>
      </a:solidFill>
      <a:prstDash val="solid"/>
    </a:ln>
  </c:spPr>
  <c:txPr>
    <a:bodyPr/>
    <a:lstStyle/>
    <a:p>
      <a:pPr>
        <a:defRPr sz="1100" b="0" i="0" u="none" strike="noStrike" baseline="0">
          <a:solidFill>
            <a:srgbClr val="000000"/>
          </a:solidFill>
          <a:latin typeface="Calibri"/>
          <a:ea typeface="Calibri"/>
          <a:cs typeface="Calibri"/>
        </a:defRPr>
      </a:pPr>
      <a:endParaRPr lang="en-US"/>
    </a:p>
  </c:txPr>
  <c:printSettings>
    <c:headerFooter alignWithMargins="0"/>
    <c:pageMargins b="0.984251969" l="0.78740157499999996" r="0.78740157499999996" t="0.984251969" header="0.51180555555555551" footer="0.51180555555555551"/>
    <c:pageSetup firstPageNumber="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a:t>CUSTO POR ETAPA (%)</a:t>
            </a:r>
          </a:p>
        </c:rich>
      </c:tx>
      <c:layout>
        <c:manualLayout>
          <c:xMode val="edge"/>
          <c:yMode val="edge"/>
          <c:x val="0.33976558964612186"/>
          <c:y val="4.6876640419947505E-2"/>
        </c:manualLayout>
      </c:layout>
      <c:overlay val="0"/>
      <c:spPr>
        <a:noFill/>
        <a:ln w="25400">
          <a:noFill/>
        </a:ln>
      </c:spPr>
    </c:title>
    <c:autoTitleDeleted val="0"/>
    <c:plotArea>
      <c:layout>
        <c:manualLayout>
          <c:layoutTarget val="inner"/>
          <c:xMode val="edge"/>
          <c:yMode val="edge"/>
          <c:x val="0.1366067594665466"/>
          <c:y val="0.30990609546818559"/>
          <c:w val="0.8371542439103753"/>
          <c:h val="0.30730184256509163"/>
        </c:manualLayout>
      </c:layout>
      <c:barChart>
        <c:barDir val="col"/>
        <c:grouping val="clustered"/>
        <c:varyColors val="0"/>
        <c:ser>
          <c:idx val="0"/>
          <c:order val="0"/>
          <c:tx>
            <c:strRef>
              <c:f>rel!$I$3:$I$3</c:f>
              <c:strCache>
                <c:ptCount val="1"/>
                <c:pt idx="0">
                  <c:v>% do Total</c:v>
                </c:pt>
              </c:strCache>
            </c:strRef>
          </c:tx>
          <c:spPr>
            <a:solidFill>
              <a:srgbClr val="FCA6A2"/>
            </a:solidFill>
            <a:ln w="25400">
              <a:noFill/>
            </a:ln>
          </c:spPr>
          <c:invertIfNegative val="0"/>
          <c:dLbls>
            <c:numFmt formatCode="0%" sourceLinked="0"/>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rel!$C$4:$C$19</c:f>
              <c:strCache>
                <c:ptCount val="16"/>
                <c:pt idx="0">
                  <c:v>SERVIÇOS INICIAIS</c:v>
                </c:pt>
                <c:pt idx="1">
                  <c:v>MOVIMENTAÇÃO DE TERRA</c:v>
                </c:pt>
                <c:pt idx="2">
                  <c:v>FUNDAÇÃO</c:v>
                </c:pt>
                <c:pt idx="3">
                  <c:v>ESTRUTURA EM CONCRETO ARMADO</c:v>
                </c:pt>
                <c:pt idx="4">
                  <c:v>PAREDE</c:v>
                </c:pt>
                <c:pt idx="5">
                  <c:v>ESQUADRIAS</c:v>
                </c:pt>
                <c:pt idx="6">
                  <c:v>COBERTURA</c:v>
                </c:pt>
                <c:pt idx="7">
                  <c:v>IMPERMEABILIZAÇÃO</c:v>
                </c:pt>
                <c:pt idx="8">
                  <c:v>REVESTIMENTOS</c:v>
                </c:pt>
                <c:pt idx="9">
                  <c:v>PREVENTIVO CONTRA INCÊNDIO</c:v>
                </c:pt>
                <c:pt idx="10">
                  <c:v>PROJETO ELÉTRICO</c:v>
                </c:pt>
                <c:pt idx="11">
                  <c:v>PROJETO HIDROSSANITÁRIO</c:v>
                </c:pt>
                <c:pt idx="12">
                  <c:v>LOUÇAS E METAIS</c:v>
                </c:pt>
                <c:pt idx="13">
                  <c:v>SERVIÇOS COMPLEMENTARES</c:v>
                </c:pt>
                <c:pt idx="14">
                  <c:v>PINTURAS</c:v>
                </c:pt>
                <c:pt idx="15">
                  <c:v>RETIRADA DE ENTULHO</c:v>
                </c:pt>
              </c:strCache>
            </c:strRef>
          </c:cat>
          <c:val>
            <c:numRef>
              <c:f>rel!$I$4:$I$19</c:f>
              <c:numCache>
                <c:formatCode>0%</c:formatCode>
                <c:ptCount val="16"/>
                <c:pt idx="0">
                  <c:v>0.89559491044279804</c:v>
                </c:pt>
                <c:pt idx="1">
                  <c:v>0</c:v>
                </c:pt>
                <c:pt idx="2">
                  <c:v>6.2231383569516456E-2</c:v>
                </c:pt>
                <c:pt idx="3">
                  <c:v>8.3028674465539295E-3</c:v>
                </c:pt>
                <c:pt idx="4">
                  <c:v>9.2475591980846611E-5</c:v>
                </c:pt>
                <c:pt idx="5">
                  <c:v>0</c:v>
                </c:pt>
                <c:pt idx="6">
                  <c:v>5.2545280796234385E-3</c:v>
                </c:pt>
                <c:pt idx="7">
                  <c:v>4.3392652472656577E-3</c:v>
                </c:pt>
                <c:pt idx="8">
                  <c:v>9.5038486958601504E-4</c:v>
                </c:pt>
                <c:pt idx="9">
                  <c:v>2.1994278083198333E-3</c:v>
                </c:pt>
                <c:pt idx="10">
                  <c:v>6.8810301116427738E-3</c:v>
                </c:pt>
                <c:pt idx="11">
                  <c:v>9.9622510940666539E-3</c:v>
                </c:pt>
                <c:pt idx="12">
                  <c:v>0</c:v>
                </c:pt>
                <c:pt idx="13">
                  <c:v>0</c:v>
                </c:pt>
                <c:pt idx="14">
                  <c:v>1.1567375476918473E-3</c:v>
                </c:pt>
                <c:pt idx="15">
                  <c:v>3.0347381909543885E-3</c:v>
                </c:pt>
              </c:numCache>
            </c:numRef>
          </c:val>
          <c:extLst>
            <c:ext xmlns:c16="http://schemas.microsoft.com/office/drawing/2014/chart" uri="{C3380CC4-5D6E-409C-BE32-E72D297353CC}">
              <c16:uniqueId val="{00000000-A8FF-4289-BDC8-EAD355ACD5B1}"/>
            </c:ext>
          </c:extLst>
        </c:ser>
        <c:dLbls>
          <c:showLegendKey val="0"/>
          <c:showVal val="0"/>
          <c:showCatName val="0"/>
          <c:showSerName val="0"/>
          <c:showPercent val="0"/>
          <c:showBubbleSize val="0"/>
        </c:dLbls>
        <c:gapWidth val="219"/>
        <c:overlap val="-27"/>
        <c:axId val="1902929551"/>
        <c:axId val="1"/>
      </c:barChart>
      <c:catAx>
        <c:axId val="1902929551"/>
        <c:scaling>
          <c:orientation val="minMax"/>
        </c:scaling>
        <c:delete val="0"/>
        <c:axPos val="b"/>
        <c:numFmt formatCode="General" sourceLinked="1"/>
        <c:majorTickMark val="none"/>
        <c:minorTickMark val="none"/>
        <c:tickLblPos val="nextTo"/>
        <c:spPr>
          <a:ln w="3175">
            <a:solidFill>
              <a:srgbClr val="C0C0C0"/>
            </a:solidFill>
            <a:prstDash val="solid"/>
          </a:ln>
        </c:spPr>
        <c:txPr>
          <a:bodyPr rot="-2700000" vert="horz"/>
          <a:lstStyle/>
          <a:p>
            <a:pPr>
              <a:defRPr sz="900" b="0" i="0" u="none" strike="noStrike" baseline="0">
                <a:solidFill>
                  <a:srgbClr val="333333"/>
                </a:solidFill>
                <a:latin typeface="Calibri"/>
                <a:ea typeface="Calibri"/>
                <a:cs typeface="Calibri"/>
              </a:defRPr>
            </a:pPr>
            <a:endParaRPr lang="en-US"/>
          </a:p>
        </c:txPr>
        <c:crossAx val="1"/>
        <c:crossesAt val="0"/>
        <c:auto val="1"/>
        <c:lblAlgn val="ctr"/>
        <c:lblOffset val="100"/>
        <c:tickLblSkip val="1"/>
        <c:tickMarkSkip val="1"/>
        <c:noMultiLvlLbl val="0"/>
      </c:catAx>
      <c:valAx>
        <c:axId val="1"/>
        <c:scaling>
          <c:orientation val="minMax"/>
          <c:max val="1"/>
          <c:min val="0"/>
        </c:scaling>
        <c:delete val="0"/>
        <c:axPos val="l"/>
        <c:numFmt formatCode="0%"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n-US"/>
          </a:p>
        </c:txPr>
        <c:crossAx val="1902929551"/>
        <c:crossesAt val="1"/>
        <c:crossBetween val="between"/>
        <c:majorUnit val="0.2"/>
      </c:valAx>
      <c:spPr>
        <a:noFill/>
        <a:ln w="25400">
          <a:noFill/>
        </a:ln>
      </c:spPr>
    </c:plotArea>
    <c:plotVisOnly val="1"/>
    <c:dispBlanksAs val="gap"/>
    <c:showDLblsOverMax val="0"/>
  </c:chart>
  <c:spPr>
    <a:solidFill>
      <a:srgbClr val="FFFFFF"/>
    </a:solidFill>
    <a:ln w="3175">
      <a:solidFill>
        <a:srgbClr val="C0C0C0"/>
      </a:solidFill>
      <a:prstDash val="solid"/>
    </a:ln>
  </c:spPr>
  <c:txPr>
    <a:bodyPr/>
    <a:lstStyle/>
    <a:p>
      <a:pPr>
        <a:defRPr sz="1100" b="0" i="0" u="none" strike="noStrike" baseline="0">
          <a:solidFill>
            <a:srgbClr val="000000"/>
          </a:solidFill>
          <a:latin typeface="Calibri"/>
          <a:ea typeface="Calibri"/>
          <a:cs typeface="Calibri"/>
        </a:defRPr>
      </a:pPr>
      <a:endParaRPr lang="en-US"/>
    </a:p>
  </c:txPr>
  <c:printSettings>
    <c:headerFooter alignWithMargins="0"/>
    <c:pageMargins b="0.984251969" l="0.78740157499999996" r="0.78740157499999996" t="0.984251969" header="0.51180555555555551" footer="0.51180555555555551"/>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a:t>CUSTO POR ETAPA (R$)</a:t>
            </a:r>
          </a:p>
        </c:rich>
      </c:tx>
      <c:layout>
        <c:manualLayout>
          <c:xMode val="edge"/>
          <c:yMode val="edge"/>
          <c:x val="0.33334421280241522"/>
          <c:y val="3.9628365038440992E-2"/>
        </c:manualLayout>
      </c:layout>
      <c:overlay val="0"/>
      <c:spPr>
        <a:noFill/>
        <a:ln w="25400">
          <a:noFill/>
        </a:ln>
      </c:spPr>
    </c:title>
    <c:autoTitleDeleted val="0"/>
    <c:plotArea>
      <c:layout>
        <c:manualLayout>
          <c:layoutTarget val="inner"/>
          <c:xMode val="edge"/>
          <c:yMode val="edge"/>
          <c:x val="0.15088208835243314"/>
          <c:y val="0.27972902199511146"/>
          <c:w val="0.81757038572364937"/>
          <c:h val="0.34033697676071889"/>
        </c:manualLayout>
      </c:layout>
      <c:barChart>
        <c:barDir val="col"/>
        <c:grouping val="clustered"/>
        <c:varyColors val="0"/>
        <c:ser>
          <c:idx val="0"/>
          <c:order val="0"/>
          <c:tx>
            <c:strRef>
              <c:f>rel!$H$3:$H$3</c:f>
              <c:strCache>
                <c:ptCount val="1"/>
                <c:pt idx="0">
                  <c:v>Total</c:v>
                </c:pt>
              </c:strCache>
            </c:strRef>
          </c:tx>
          <c:spPr>
            <a:solidFill>
              <a:srgbClr val="FCA6A2"/>
            </a:solidFill>
            <a:ln w="25400">
              <a:noFill/>
            </a:ln>
          </c:spPr>
          <c:invertIfNegative val="0"/>
          <c:cat>
            <c:strRef>
              <c:f>rel!$C$4:$C$19</c:f>
              <c:strCache>
                <c:ptCount val="16"/>
                <c:pt idx="0">
                  <c:v>SERVIÇOS INICIAIS</c:v>
                </c:pt>
                <c:pt idx="1">
                  <c:v>MOVIMENTAÇÃO DE TERRA</c:v>
                </c:pt>
                <c:pt idx="2">
                  <c:v>FUNDAÇÃO</c:v>
                </c:pt>
                <c:pt idx="3">
                  <c:v>ESTRUTURA EM CONCRETO ARMADO</c:v>
                </c:pt>
                <c:pt idx="4">
                  <c:v>PAREDE</c:v>
                </c:pt>
                <c:pt idx="5">
                  <c:v>ESQUADRIAS</c:v>
                </c:pt>
                <c:pt idx="6">
                  <c:v>COBERTURA</c:v>
                </c:pt>
                <c:pt idx="7">
                  <c:v>IMPERMEABILIZAÇÃO</c:v>
                </c:pt>
                <c:pt idx="8">
                  <c:v>REVESTIMENTOS</c:v>
                </c:pt>
                <c:pt idx="9">
                  <c:v>PREVENTIVO CONTRA INCÊNDIO</c:v>
                </c:pt>
                <c:pt idx="10">
                  <c:v>PROJETO ELÉTRICO</c:v>
                </c:pt>
                <c:pt idx="11">
                  <c:v>PROJETO HIDROSSANITÁRIO</c:v>
                </c:pt>
                <c:pt idx="12">
                  <c:v>LOUÇAS E METAIS</c:v>
                </c:pt>
                <c:pt idx="13">
                  <c:v>SERVIÇOS COMPLEMENTARES</c:v>
                </c:pt>
                <c:pt idx="14">
                  <c:v>PINTURAS</c:v>
                </c:pt>
                <c:pt idx="15">
                  <c:v>RETIRADA DE ENTULHO</c:v>
                </c:pt>
              </c:strCache>
            </c:strRef>
          </c:cat>
          <c:val>
            <c:numRef>
              <c:f>rel!$H$4:$H$19</c:f>
              <c:numCache>
                <c:formatCode>" R$ "* #,##0.00\ ;"-R$ "* #,##0.00\ ;" R$ "* \-#\ ;@\ </c:formatCode>
                <c:ptCount val="16"/>
                <c:pt idx="0">
                  <c:v>169478.31665219014</c:v>
                </c:pt>
                <c:pt idx="1">
                  <c:v>0</c:v>
                </c:pt>
                <c:pt idx="2">
                  <c:v>11776.384621350577</c:v>
                </c:pt>
                <c:pt idx="3">
                  <c:v>1571.196957263307</c:v>
                </c:pt>
                <c:pt idx="4">
                  <c:v>17.499661373220448</c:v>
                </c:pt>
                <c:pt idx="5">
                  <c:v>0</c:v>
                </c:pt>
                <c:pt idx="6">
                  <c:v>994.34304879641695</c:v>
                </c:pt>
                <c:pt idx="7">
                  <c:v>821.14286385385208</c:v>
                </c:pt>
                <c:pt idx="8">
                  <c:v>179.84651988421129</c:v>
                </c:pt>
                <c:pt idx="9">
                  <c:v>416.20973746686929</c:v>
                </c:pt>
                <c:pt idx="10">
                  <c:v>1302.1349122871484</c:v>
                </c:pt>
                <c:pt idx="11">
                  <c:v>1885.2111884535925</c:v>
                </c:pt>
                <c:pt idx="12">
                  <c:v>0</c:v>
                </c:pt>
                <c:pt idx="13">
                  <c:v>0</c:v>
                </c:pt>
                <c:pt idx="14">
                  <c:v>218.89576426274039</c:v>
                </c:pt>
                <c:pt idx="15">
                  <c:v>574.28008364716197</c:v>
                </c:pt>
              </c:numCache>
            </c:numRef>
          </c:val>
          <c:extLst>
            <c:ext xmlns:c16="http://schemas.microsoft.com/office/drawing/2014/chart" uri="{C3380CC4-5D6E-409C-BE32-E72D297353CC}">
              <c16:uniqueId val="{00000000-C738-4F52-BD5E-9C426F645D05}"/>
            </c:ext>
          </c:extLst>
        </c:ser>
        <c:dLbls>
          <c:showLegendKey val="0"/>
          <c:showVal val="0"/>
          <c:showCatName val="0"/>
          <c:showSerName val="0"/>
          <c:showPercent val="0"/>
          <c:showBubbleSize val="0"/>
        </c:dLbls>
        <c:gapWidth val="219"/>
        <c:overlap val="-27"/>
        <c:axId val="1902934511"/>
        <c:axId val="1"/>
      </c:barChart>
      <c:catAx>
        <c:axId val="1902934511"/>
        <c:scaling>
          <c:orientation val="minMax"/>
        </c:scaling>
        <c:delete val="0"/>
        <c:axPos val="b"/>
        <c:numFmt formatCode="General" sourceLinked="1"/>
        <c:majorTickMark val="none"/>
        <c:minorTickMark val="none"/>
        <c:tickLblPos val="nextTo"/>
        <c:spPr>
          <a:ln w="3175">
            <a:solidFill>
              <a:srgbClr val="C0C0C0"/>
            </a:solidFill>
            <a:prstDash val="solid"/>
          </a:ln>
        </c:spPr>
        <c:txPr>
          <a:bodyPr rot="-2700000" vert="horz"/>
          <a:lstStyle/>
          <a:p>
            <a:pPr>
              <a:defRPr sz="900" b="0" i="0" u="none" strike="noStrike" baseline="0">
                <a:solidFill>
                  <a:srgbClr val="333333"/>
                </a:solidFill>
                <a:latin typeface="Calibri"/>
                <a:ea typeface="Calibri"/>
                <a:cs typeface="Calibri"/>
              </a:defRPr>
            </a:pPr>
            <a:endParaRPr lang="en-US"/>
          </a:p>
        </c:txPr>
        <c:crossAx val="1"/>
        <c:crossesAt val="0"/>
        <c:auto val="1"/>
        <c:lblAlgn val="ctr"/>
        <c:lblOffset val="100"/>
        <c:tickLblSkip val="1"/>
        <c:tickMarkSkip val="1"/>
        <c:noMultiLvlLbl val="0"/>
      </c:catAx>
      <c:valAx>
        <c:axId val="1"/>
        <c:scaling>
          <c:orientation val="minMax"/>
        </c:scaling>
        <c:delete val="0"/>
        <c:axPos val="l"/>
        <c:numFmt formatCode="&quot; R$ &quot;* #,##0.00\ ;&quot;-R$ &quot;* #,##0.00\ ;&quot; R$ &quot;* \-#\ ;@\ "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n-US"/>
          </a:p>
        </c:txPr>
        <c:crossAx val="1902934511"/>
        <c:crossesAt val="1"/>
        <c:crossBetween val="between"/>
      </c:valAx>
      <c:spPr>
        <a:noFill/>
        <a:ln w="25400">
          <a:noFill/>
        </a:ln>
      </c:spPr>
    </c:plotArea>
    <c:plotVisOnly val="1"/>
    <c:dispBlanksAs val="gap"/>
    <c:showDLblsOverMax val="0"/>
  </c:chart>
  <c:spPr>
    <a:solidFill>
      <a:srgbClr val="FFFFFF"/>
    </a:solidFill>
    <a:ln w="3175">
      <a:solidFill>
        <a:srgbClr val="C0C0C0"/>
      </a:solidFill>
      <a:prstDash val="solid"/>
    </a:ln>
  </c:spPr>
  <c:txPr>
    <a:bodyPr/>
    <a:lstStyle/>
    <a:p>
      <a:pPr>
        <a:defRPr sz="1100" b="0" i="0" u="none" strike="noStrike" baseline="0">
          <a:solidFill>
            <a:srgbClr val="000000"/>
          </a:solidFill>
          <a:latin typeface="Calibri"/>
          <a:ea typeface="Calibri"/>
          <a:cs typeface="Calibri"/>
        </a:defRPr>
      </a:pPr>
      <a:endParaRPr lang="en-US"/>
    </a:p>
  </c:txPr>
  <c:printSettings>
    <c:headerFooter alignWithMargins="0"/>
    <c:pageMargins b="0.984251969" l="0.78740157499999996" r="0.78740157499999996" t="0.984251969" header="0.51180555555555551" footer="0.51180555555555551"/>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 Mão de Obra x Materiais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B4-421E-BE78-452A17FDEF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B4-421E-BE78-452A17FDEFE0}"/>
              </c:ext>
            </c:extLst>
          </c:dPt>
          <c:cat>
            <c:strRef>
              <c:f>das!$O$6:$O$7</c:f>
              <c:strCache>
                <c:ptCount val="2"/>
                <c:pt idx="0">
                  <c:v>Mão de obra</c:v>
                </c:pt>
                <c:pt idx="1">
                  <c:v>Materiais</c:v>
                </c:pt>
              </c:strCache>
            </c:strRef>
          </c:cat>
          <c:val>
            <c:numRef>
              <c:f>das!$P$6:$P$7</c:f>
              <c:numCache>
                <c:formatCode>0.0%</c:formatCode>
                <c:ptCount val="2"/>
                <c:pt idx="0">
                  <c:v>0.86474753955471706</c:v>
                </c:pt>
                <c:pt idx="1">
                  <c:v>0.13525246044528288</c:v>
                </c:pt>
              </c:numCache>
            </c:numRef>
          </c:val>
          <c:extLst>
            <c:ext xmlns:c16="http://schemas.microsoft.com/office/drawing/2014/chart" uri="{C3380CC4-5D6E-409C-BE32-E72D297353CC}">
              <c16:uniqueId val="{00000000-7EF2-4713-931F-0DE0211B20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pe!A1"/><Relationship Id="rId13" Type="http://schemas.openxmlformats.org/officeDocument/2006/relationships/image" Target="../media/image9.svg"/><Relationship Id="rId18" Type="http://schemas.openxmlformats.org/officeDocument/2006/relationships/image" Target="../media/image12.png"/><Relationship Id="rId3" Type="http://schemas.openxmlformats.org/officeDocument/2006/relationships/image" Target="../media/image2.png"/><Relationship Id="rId21" Type="http://schemas.openxmlformats.org/officeDocument/2006/relationships/hyperlink" Target="#comp!A1"/><Relationship Id="rId7" Type="http://schemas.openxmlformats.org/officeDocument/2006/relationships/image" Target="../media/image5.svg"/><Relationship Id="rId12" Type="http://schemas.openxmlformats.org/officeDocument/2006/relationships/image" Target="../media/image8.png"/><Relationship Id="rId17" Type="http://schemas.openxmlformats.org/officeDocument/2006/relationships/hyperlink" Target="#sob!A1"/><Relationship Id="rId2" Type="http://schemas.openxmlformats.org/officeDocument/2006/relationships/hyperlink" Target="#ins!A1"/><Relationship Id="rId16" Type="http://schemas.openxmlformats.org/officeDocument/2006/relationships/image" Target="../media/image11.svg"/><Relationship Id="rId20" Type="http://schemas.openxmlformats.org/officeDocument/2006/relationships/hyperlink" Target="#com!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rel!A1"/><Relationship Id="rId5" Type="http://schemas.openxmlformats.org/officeDocument/2006/relationships/hyperlink" Target="#sin!A1"/><Relationship Id="rId15" Type="http://schemas.openxmlformats.org/officeDocument/2006/relationships/image" Target="../media/image10.png"/><Relationship Id="rId23" Type="http://schemas.openxmlformats.org/officeDocument/2006/relationships/image" Target="../media/image15.svg"/><Relationship Id="rId10" Type="http://schemas.openxmlformats.org/officeDocument/2006/relationships/image" Target="../media/image7.svg"/><Relationship Id="rId19" Type="http://schemas.openxmlformats.org/officeDocument/2006/relationships/image" Target="../media/image13.svg"/><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hyperlink" Target="#das!A1"/><Relationship Id="rId22"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das!A1"/><Relationship Id="rId18" Type="http://schemas.openxmlformats.org/officeDocument/2006/relationships/image" Target="../media/image13.svg"/><Relationship Id="rId3" Type="http://schemas.openxmlformats.org/officeDocument/2006/relationships/image" Target="../media/image3.svg"/><Relationship Id="rId21" Type="http://schemas.openxmlformats.org/officeDocument/2006/relationships/image" Target="../media/image14.png"/><Relationship Id="rId7" Type="http://schemas.openxmlformats.org/officeDocument/2006/relationships/hyperlink" Target="#cpe!A1"/><Relationship Id="rId12" Type="http://schemas.openxmlformats.org/officeDocument/2006/relationships/image" Target="../media/image9.svg"/><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hyperlink" Target="#sob!A1"/><Relationship Id="rId20" Type="http://schemas.openxmlformats.org/officeDocument/2006/relationships/hyperlink" Target="#comp!A1"/><Relationship Id="rId1" Type="http://schemas.openxmlformats.org/officeDocument/2006/relationships/hyperlink" Target="#ins!A1"/><Relationship Id="rId6" Type="http://schemas.openxmlformats.org/officeDocument/2006/relationships/image" Target="../media/image5.svg"/><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image" Target="../media/image11.svg"/><Relationship Id="rId23" Type="http://schemas.openxmlformats.org/officeDocument/2006/relationships/image" Target="../media/image1.png"/><Relationship Id="rId10" Type="http://schemas.openxmlformats.org/officeDocument/2006/relationships/hyperlink" Target="#rel!A1"/><Relationship Id="rId19" Type="http://schemas.openxmlformats.org/officeDocument/2006/relationships/hyperlink" Target="#com!A1"/><Relationship Id="rId4" Type="http://schemas.openxmlformats.org/officeDocument/2006/relationships/hyperlink" Target="#sin!A1"/><Relationship Id="rId9" Type="http://schemas.openxmlformats.org/officeDocument/2006/relationships/image" Target="../media/image7.svg"/><Relationship Id="rId14" Type="http://schemas.openxmlformats.org/officeDocument/2006/relationships/image" Target="../media/image10.png"/><Relationship Id="rId22" Type="http://schemas.openxmlformats.org/officeDocument/2006/relationships/image" Target="../media/image15.svg"/></Relationships>
</file>

<file path=xl/drawings/_rels/drawing3.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0.png"/><Relationship Id="rId18" Type="http://schemas.openxmlformats.org/officeDocument/2006/relationships/hyperlink" Target="#com!A1"/><Relationship Id="rId3" Type="http://schemas.openxmlformats.org/officeDocument/2006/relationships/image" Target="../media/image3.svg"/><Relationship Id="rId21" Type="http://schemas.openxmlformats.org/officeDocument/2006/relationships/image" Target="../media/image15.svg"/><Relationship Id="rId7" Type="http://schemas.openxmlformats.org/officeDocument/2006/relationships/image" Target="../media/image6.png"/><Relationship Id="rId12" Type="http://schemas.openxmlformats.org/officeDocument/2006/relationships/hyperlink" Target="#das!A1"/><Relationship Id="rId17" Type="http://schemas.openxmlformats.org/officeDocument/2006/relationships/image" Target="../media/image13.sv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4.png"/><Relationship Id="rId1" Type="http://schemas.openxmlformats.org/officeDocument/2006/relationships/hyperlink" Target="#ins!A1"/><Relationship Id="rId6" Type="http://schemas.openxmlformats.org/officeDocument/2006/relationships/image" Target="../media/image5.svg"/><Relationship Id="rId11" Type="http://schemas.openxmlformats.org/officeDocument/2006/relationships/image" Target="../media/image9.svg"/><Relationship Id="rId5" Type="http://schemas.openxmlformats.org/officeDocument/2006/relationships/image" Target="../media/image4.png"/><Relationship Id="rId15" Type="http://schemas.openxmlformats.org/officeDocument/2006/relationships/hyperlink" Target="#sob!A1"/><Relationship Id="rId10" Type="http://schemas.openxmlformats.org/officeDocument/2006/relationships/image" Target="../media/image8.png"/><Relationship Id="rId19" Type="http://schemas.openxmlformats.org/officeDocument/2006/relationships/hyperlink" Target="#comp!A1"/><Relationship Id="rId4" Type="http://schemas.openxmlformats.org/officeDocument/2006/relationships/hyperlink" Target="#sin!A1"/><Relationship Id="rId9" Type="http://schemas.openxmlformats.org/officeDocument/2006/relationships/hyperlink" Target="#rel!A1"/><Relationship Id="rId14" Type="http://schemas.openxmlformats.org/officeDocument/2006/relationships/image" Target="../media/image11.svg"/><Relationship Id="rId22"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hyperlink" Target="#com!A1"/><Relationship Id="rId3" Type="http://schemas.openxmlformats.org/officeDocument/2006/relationships/image" Target="../media/image3.svg"/><Relationship Id="rId21" Type="http://schemas.openxmlformats.org/officeDocument/2006/relationships/image" Target="../media/image15.svg"/><Relationship Id="rId7" Type="http://schemas.openxmlformats.org/officeDocument/2006/relationships/hyperlink" Target="#cpe!A1"/><Relationship Id="rId12" Type="http://schemas.openxmlformats.org/officeDocument/2006/relationships/hyperlink" Target="#das!A1"/><Relationship Id="rId17" Type="http://schemas.openxmlformats.org/officeDocument/2006/relationships/image" Target="../media/image13.sv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4.png"/><Relationship Id="rId1" Type="http://schemas.openxmlformats.org/officeDocument/2006/relationships/hyperlink" Target="#ins!A1"/><Relationship Id="rId6" Type="http://schemas.openxmlformats.org/officeDocument/2006/relationships/image" Target="../media/image5.svg"/><Relationship Id="rId11" Type="http://schemas.openxmlformats.org/officeDocument/2006/relationships/image" Target="../media/image9.svg"/><Relationship Id="rId5" Type="http://schemas.openxmlformats.org/officeDocument/2006/relationships/image" Target="../media/image4.png"/><Relationship Id="rId15" Type="http://schemas.openxmlformats.org/officeDocument/2006/relationships/hyperlink" Target="#sob!A1"/><Relationship Id="rId10" Type="http://schemas.openxmlformats.org/officeDocument/2006/relationships/image" Target="../media/image8.png"/><Relationship Id="rId19" Type="http://schemas.openxmlformats.org/officeDocument/2006/relationships/hyperlink" Target="#comp!A1"/><Relationship Id="rId4" Type="http://schemas.openxmlformats.org/officeDocument/2006/relationships/hyperlink" Target="#sin!A1"/><Relationship Id="rId9" Type="http://schemas.openxmlformats.org/officeDocument/2006/relationships/image" Target="../media/image7.svg"/><Relationship Id="rId14" Type="http://schemas.openxmlformats.org/officeDocument/2006/relationships/image" Target="../media/image11.svg"/><Relationship Id="rId22"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image" Target="../media/image4.png"/><Relationship Id="rId18" Type="http://schemas.openxmlformats.org/officeDocument/2006/relationships/hyperlink" Target="#rel!A1"/><Relationship Id="rId26" Type="http://schemas.openxmlformats.org/officeDocument/2006/relationships/hyperlink" Target="#com!A1"/><Relationship Id="rId3" Type="http://schemas.openxmlformats.org/officeDocument/2006/relationships/chart" Target="../charts/chart3.xml"/><Relationship Id="rId21"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hyperlink" Target="#sin!A1"/><Relationship Id="rId17" Type="http://schemas.openxmlformats.org/officeDocument/2006/relationships/image" Target="../media/image7.svg"/><Relationship Id="rId25"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image" Target="../media/image9.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svg"/><Relationship Id="rId24" Type="http://schemas.openxmlformats.org/officeDocument/2006/relationships/image" Target="../media/image12.png"/><Relationship Id="rId5" Type="http://schemas.openxmlformats.org/officeDocument/2006/relationships/chart" Target="../charts/chart5.xml"/><Relationship Id="rId15" Type="http://schemas.openxmlformats.org/officeDocument/2006/relationships/hyperlink" Target="#cpe!A1"/><Relationship Id="rId23" Type="http://schemas.openxmlformats.org/officeDocument/2006/relationships/hyperlink" Target="#sob!A1"/><Relationship Id="rId28" Type="http://schemas.openxmlformats.org/officeDocument/2006/relationships/image" Target="../media/image1.png"/><Relationship Id="rId10" Type="http://schemas.openxmlformats.org/officeDocument/2006/relationships/image" Target="../media/image2.png"/><Relationship Id="rId19" Type="http://schemas.openxmlformats.org/officeDocument/2006/relationships/image" Target="../media/image8.png"/><Relationship Id="rId4" Type="http://schemas.openxmlformats.org/officeDocument/2006/relationships/chart" Target="../charts/chart4.xml"/><Relationship Id="rId9" Type="http://schemas.openxmlformats.org/officeDocument/2006/relationships/hyperlink" Target="#ins!A1"/><Relationship Id="rId14" Type="http://schemas.openxmlformats.org/officeDocument/2006/relationships/image" Target="../media/image5.svg"/><Relationship Id="rId22" Type="http://schemas.openxmlformats.org/officeDocument/2006/relationships/image" Target="../media/image11.svg"/><Relationship Id="rId27" Type="http://schemas.openxmlformats.org/officeDocument/2006/relationships/hyperlink" Target="#comp!A1"/></Relationships>
</file>

<file path=xl/drawings/_rels/drawing6.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das!A1"/><Relationship Id="rId18" Type="http://schemas.openxmlformats.org/officeDocument/2006/relationships/image" Target="../media/image13.svg"/><Relationship Id="rId3" Type="http://schemas.openxmlformats.org/officeDocument/2006/relationships/image" Target="../media/image3.svg"/><Relationship Id="rId21" Type="http://schemas.openxmlformats.org/officeDocument/2006/relationships/image" Target="../media/image15.svg"/><Relationship Id="rId7" Type="http://schemas.openxmlformats.org/officeDocument/2006/relationships/hyperlink" Target="#cpe!A1"/><Relationship Id="rId12" Type="http://schemas.openxmlformats.org/officeDocument/2006/relationships/image" Target="../media/image9.svg"/><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hyperlink" Target="#sob!A1"/><Relationship Id="rId20" Type="http://schemas.openxmlformats.org/officeDocument/2006/relationships/image" Target="../media/image14.png"/><Relationship Id="rId1" Type="http://schemas.openxmlformats.org/officeDocument/2006/relationships/hyperlink" Target="#ins!A1"/><Relationship Id="rId6" Type="http://schemas.openxmlformats.org/officeDocument/2006/relationships/image" Target="../media/image5.svg"/><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image" Target="../media/image11.svg"/><Relationship Id="rId10" Type="http://schemas.openxmlformats.org/officeDocument/2006/relationships/hyperlink" Target="#rel!A1"/><Relationship Id="rId19" Type="http://schemas.openxmlformats.org/officeDocument/2006/relationships/hyperlink" Target="#comp!A1"/><Relationship Id="rId4" Type="http://schemas.openxmlformats.org/officeDocument/2006/relationships/hyperlink" Target="#sin!A1"/><Relationship Id="rId9" Type="http://schemas.openxmlformats.org/officeDocument/2006/relationships/image" Target="../media/image7.svg"/><Relationship Id="rId14" Type="http://schemas.openxmlformats.org/officeDocument/2006/relationships/image" Target="../media/image10.png"/><Relationship Id="rId22"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hyperlink" Target="#cpe!A1"/><Relationship Id="rId13" Type="http://schemas.openxmlformats.org/officeDocument/2006/relationships/image" Target="../media/image9.svg"/><Relationship Id="rId18" Type="http://schemas.openxmlformats.org/officeDocument/2006/relationships/image" Target="../media/image13.svg"/><Relationship Id="rId3" Type="http://schemas.openxmlformats.org/officeDocument/2006/relationships/image" Target="../media/image2.png"/><Relationship Id="rId21"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8.png"/><Relationship Id="rId17" Type="http://schemas.openxmlformats.org/officeDocument/2006/relationships/image" Target="../media/image12.png"/><Relationship Id="rId2" Type="http://schemas.openxmlformats.org/officeDocument/2006/relationships/hyperlink" Target="#ins!A1"/><Relationship Id="rId16" Type="http://schemas.openxmlformats.org/officeDocument/2006/relationships/image" Target="../media/image11.svg"/><Relationship Id="rId20" Type="http://schemas.openxmlformats.org/officeDocument/2006/relationships/hyperlink" Target="#comp!A1"/><Relationship Id="rId1" Type="http://schemas.openxmlformats.org/officeDocument/2006/relationships/image" Target="../media/image16.png"/><Relationship Id="rId6" Type="http://schemas.openxmlformats.org/officeDocument/2006/relationships/image" Target="../media/image4.png"/><Relationship Id="rId11" Type="http://schemas.openxmlformats.org/officeDocument/2006/relationships/hyperlink" Target="#rel!A1"/><Relationship Id="rId5" Type="http://schemas.openxmlformats.org/officeDocument/2006/relationships/hyperlink" Target="#sin!A1"/><Relationship Id="rId15" Type="http://schemas.openxmlformats.org/officeDocument/2006/relationships/image" Target="../media/image10.png"/><Relationship Id="rId23" Type="http://schemas.openxmlformats.org/officeDocument/2006/relationships/image" Target="../media/image1.png"/><Relationship Id="rId10" Type="http://schemas.openxmlformats.org/officeDocument/2006/relationships/image" Target="../media/image7.svg"/><Relationship Id="rId19" Type="http://schemas.openxmlformats.org/officeDocument/2006/relationships/hyperlink" Target="#com!A1"/><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hyperlink" Target="#das!A1"/><Relationship Id="rId22"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114300</xdr:rowOff>
    </xdr:from>
    <xdr:to>
      <xdr:col>0</xdr:col>
      <xdr:colOff>2219325</xdr:colOff>
      <xdr:row>0</xdr:row>
      <xdr:rowOff>695325</xdr:rowOff>
    </xdr:to>
    <xdr:pic>
      <xdr:nvPicPr>
        <xdr:cNvPr id="4" name="Imagem 3">
          <a:extLst>
            <a:ext uri="{FF2B5EF4-FFF2-40B4-BE49-F238E27FC236}">
              <a16:creationId xmlns:a16="http://schemas.microsoft.com/office/drawing/2014/main" id="{4543A0CB-F240-06D6-6EA9-5398D69A30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 y="114300"/>
          <a:ext cx="1762125" cy="581025"/>
        </a:xfrm>
        <a:prstGeom prst="rect">
          <a:avLst/>
        </a:prstGeom>
      </xdr:spPr>
    </xdr:pic>
    <xdr:clientData/>
  </xdr:twoCellAnchor>
  <xdr:twoCellAnchor>
    <xdr:from>
      <xdr:col>0</xdr:col>
      <xdr:colOff>464667</xdr:colOff>
      <xdr:row>2</xdr:row>
      <xdr:rowOff>0</xdr:rowOff>
    </xdr:from>
    <xdr:to>
      <xdr:col>1</xdr:col>
      <xdr:colOff>0</xdr:colOff>
      <xdr:row>4</xdr:row>
      <xdr:rowOff>112200</xdr:rowOff>
    </xdr:to>
    <xdr:grpSp>
      <xdr:nvGrpSpPr>
        <xdr:cNvPr id="28" name="Agrupar 27">
          <a:extLst>
            <a:ext uri="{FF2B5EF4-FFF2-40B4-BE49-F238E27FC236}">
              <a16:creationId xmlns:a16="http://schemas.microsoft.com/office/drawing/2014/main" id="{BEA49DEE-7B83-F668-9F73-16E187D10DD3}"/>
            </a:ext>
          </a:extLst>
        </xdr:cNvPr>
        <xdr:cNvGrpSpPr/>
      </xdr:nvGrpSpPr>
      <xdr:grpSpPr>
        <a:xfrm>
          <a:off x="464667" y="895350"/>
          <a:ext cx="2164233" cy="493200"/>
          <a:chOff x="464667" y="899583"/>
          <a:chExt cx="2160000" cy="493200"/>
        </a:xfrm>
      </xdr:grpSpPr>
      <xdr:sp macro="" textlink="">
        <xdr:nvSpPr>
          <xdr:cNvPr id="3" name="Retângulo: Cantos Superiores Recortados 2">
            <a:hlinkClick xmlns:r="http://schemas.openxmlformats.org/officeDocument/2006/relationships" r:id="rId2"/>
            <a:extLst>
              <a:ext uri="{FF2B5EF4-FFF2-40B4-BE49-F238E27FC236}">
                <a16:creationId xmlns:a16="http://schemas.microsoft.com/office/drawing/2014/main" id="{108D43B6-2FC1-739D-1138-64734562E7F7}"/>
              </a:ext>
            </a:extLst>
          </xdr:cNvPr>
          <xdr:cNvSpPr/>
        </xdr:nvSpPr>
        <xdr:spPr bwMode="auto">
          <a:xfrm rot="16200000">
            <a:off x="1298067" y="66183"/>
            <a:ext cx="493200" cy="2160000"/>
          </a:xfrm>
          <a:prstGeom prst="snip2SameRect">
            <a:avLst/>
          </a:prstGeom>
          <a:solidFill>
            <a:srgbClr val="B5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Instruções</a:t>
            </a:r>
          </a:p>
        </xdr:txBody>
      </xdr:sp>
      <xdr:pic>
        <xdr:nvPicPr>
          <xdr:cNvPr id="5" name="Gráfico 4" descr="Documento estrutura de tópicos">
            <a:extLst>
              <a:ext uri="{FF2B5EF4-FFF2-40B4-BE49-F238E27FC236}">
                <a16:creationId xmlns:a16="http://schemas.microsoft.com/office/drawing/2014/main" id="{EF2C6DEF-77D8-56BA-8D7A-16D50FB4A8FA}"/>
              </a:ext>
            </a:extLst>
          </xdr:cNvPr>
          <xdr:cNvPicPr>
            <a:picLocks/>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9088" y="1000262"/>
            <a:ext cx="240000" cy="291834"/>
          </a:xfrm>
          <a:prstGeom prst="rect">
            <a:avLst/>
          </a:prstGeom>
        </xdr:spPr>
      </xdr:pic>
    </xdr:grpSp>
    <xdr:clientData/>
  </xdr:twoCellAnchor>
  <xdr:twoCellAnchor>
    <xdr:from>
      <xdr:col>0</xdr:col>
      <xdr:colOff>464668</xdr:colOff>
      <xdr:row>5</xdr:row>
      <xdr:rowOff>105212</xdr:rowOff>
    </xdr:from>
    <xdr:to>
      <xdr:col>1</xdr:col>
      <xdr:colOff>1</xdr:colOff>
      <xdr:row>8</xdr:row>
      <xdr:rowOff>15707</xdr:rowOff>
    </xdr:to>
    <xdr:grpSp>
      <xdr:nvGrpSpPr>
        <xdr:cNvPr id="6" name="Agrupar 5">
          <a:extLst>
            <a:ext uri="{FF2B5EF4-FFF2-40B4-BE49-F238E27FC236}">
              <a16:creationId xmlns:a16="http://schemas.microsoft.com/office/drawing/2014/main" id="{36005DD9-3B2A-4EB2-BF5B-2C29DEC00082}"/>
            </a:ext>
          </a:extLst>
        </xdr:cNvPr>
        <xdr:cNvGrpSpPr/>
      </xdr:nvGrpSpPr>
      <xdr:grpSpPr>
        <a:xfrm>
          <a:off x="464668" y="1572062"/>
          <a:ext cx="2164233" cy="491520"/>
          <a:chOff x="3" y="1573768"/>
          <a:chExt cx="2624398" cy="609303"/>
        </a:xfrm>
      </xdr:grpSpPr>
      <xdr:sp macro="" textlink="">
        <xdr:nvSpPr>
          <xdr:cNvPr id="7" name="Retângulo: Cantos Superiores Recortados 6">
            <a:hlinkClick xmlns:r="http://schemas.openxmlformats.org/officeDocument/2006/relationships" r:id="rId5"/>
            <a:extLst>
              <a:ext uri="{FF2B5EF4-FFF2-40B4-BE49-F238E27FC236}">
                <a16:creationId xmlns:a16="http://schemas.microsoft.com/office/drawing/2014/main" id="{CD27EF7A-A68F-8855-DB04-3C854D304312}"/>
              </a:ext>
            </a:extLst>
          </xdr:cNvPr>
          <xdr:cNvSpPr/>
        </xdr:nvSpPr>
        <xdr:spPr bwMode="auto">
          <a:xfrm rot="16200000">
            <a:off x="1007550" y="566221"/>
            <a:ext cx="609303" cy="2624398"/>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400" b="1">
                <a:solidFill>
                  <a:schemeClr val="bg1"/>
                </a:solidFill>
                <a:latin typeface="Arial" panose="020B0604020202020204" pitchFamily="34" charset="0"/>
                <a:cs typeface="Arial" panose="020B0604020202020204" pitchFamily="34" charset="0"/>
              </a:rPr>
              <a:t>Sintética</a:t>
            </a:r>
            <a:r>
              <a:rPr lang="pt-BR" sz="1400" b="1" baseline="0">
                <a:solidFill>
                  <a:schemeClr val="bg1"/>
                </a:solidFill>
                <a:latin typeface="Arial" panose="020B0604020202020204" pitchFamily="34" charset="0"/>
                <a:cs typeface="Arial" panose="020B0604020202020204" pitchFamily="34" charset="0"/>
              </a:rPr>
              <a:t> </a:t>
            </a:r>
            <a:br>
              <a:rPr lang="pt-BR" sz="1400" b="1" baseline="0">
                <a:solidFill>
                  <a:schemeClr val="bg1"/>
                </a:solidFill>
                <a:latin typeface="Arial" panose="020B0604020202020204" pitchFamily="34" charset="0"/>
                <a:cs typeface="Arial" panose="020B0604020202020204" pitchFamily="34" charset="0"/>
              </a:rPr>
            </a:br>
            <a:r>
              <a:rPr lang="pt-BR" sz="1400" b="1" baseline="0">
                <a:solidFill>
                  <a:schemeClr val="bg1"/>
                </a:solidFill>
                <a:latin typeface="Arial" panose="020B0604020202020204" pitchFamily="34" charset="0"/>
                <a:cs typeface="Arial" panose="020B0604020202020204" pitchFamily="34" charset="0"/>
              </a:rPr>
              <a:t>Preenchimento</a:t>
            </a:r>
            <a:endParaRPr lang="pt-BR" sz="1400" b="1">
              <a:solidFill>
                <a:schemeClr val="bg1"/>
              </a:solidFill>
              <a:latin typeface="Arial" panose="020B0604020202020204" pitchFamily="34" charset="0"/>
              <a:cs typeface="Arial" panose="020B0604020202020204" pitchFamily="34" charset="0"/>
            </a:endParaRPr>
          </a:p>
        </xdr:txBody>
      </xdr:sp>
      <xdr:pic>
        <xdr:nvPicPr>
          <xdr:cNvPr id="8" name="Gráfico 7" descr="Área de Transferência estrutura de tópicos">
            <a:extLst>
              <a:ext uri="{FF2B5EF4-FFF2-40B4-BE49-F238E27FC236}">
                <a16:creationId xmlns:a16="http://schemas.microsoft.com/office/drawing/2014/main" id="{958E3CFD-9273-7EEB-F455-E72DB110B940}"/>
              </a:ext>
            </a:extLst>
          </xdr:cNvPr>
          <xdr:cNvPicPr>
            <a:picLocks/>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7579" y="1698418"/>
            <a:ext cx="291600" cy="360000"/>
          </a:xfrm>
          <a:prstGeom prst="rect">
            <a:avLst/>
          </a:prstGeom>
        </xdr:spPr>
      </xdr:pic>
    </xdr:grpSp>
    <xdr:clientData/>
  </xdr:twoCellAnchor>
  <xdr:twoCellAnchor>
    <xdr:from>
      <xdr:col>0</xdr:col>
      <xdr:colOff>464666</xdr:colOff>
      <xdr:row>8</xdr:row>
      <xdr:rowOff>199219</xdr:rowOff>
    </xdr:from>
    <xdr:to>
      <xdr:col>0</xdr:col>
      <xdr:colOff>2624666</xdr:colOff>
      <xdr:row>11</xdr:row>
      <xdr:rowOff>88547</xdr:rowOff>
    </xdr:to>
    <xdr:grpSp>
      <xdr:nvGrpSpPr>
        <xdr:cNvPr id="9" name="Agrupar 8">
          <a:hlinkClick xmlns:r="http://schemas.openxmlformats.org/officeDocument/2006/relationships" r:id="rId8"/>
          <a:extLst>
            <a:ext uri="{FF2B5EF4-FFF2-40B4-BE49-F238E27FC236}">
              <a16:creationId xmlns:a16="http://schemas.microsoft.com/office/drawing/2014/main" id="{EF35C194-C0F4-4347-80C9-B118368B4870}"/>
            </a:ext>
          </a:extLst>
        </xdr:cNvPr>
        <xdr:cNvGrpSpPr/>
      </xdr:nvGrpSpPr>
      <xdr:grpSpPr>
        <a:xfrm>
          <a:off x="464666" y="2247094"/>
          <a:ext cx="2160000" cy="489403"/>
          <a:chOff x="1" y="2248850"/>
          <a:chExt cx="2624400" cy="608400"/>
        </a:xfrm>
      </xdr:grpSpPr>
      <xdr:sp macro="" textlink="">
        <xdr:nvSpPr>
          <xdr:cNvPr id="10" name="Retângulo: Cantos Superiores Recortados 9">
            <a:extLst>
              <a:ext uri="{FF2B5EF4-FFF2-40B4-BE49-F238E27FC236}">
                <a16:creationId xmlns:a16="http://schemas.microsoft.com/office/drawing/2014/main" id="{D3630BB5-DD4A-F331-79E3-268F6968C84C}"/>
              </a:ext>
            </a:extLst>
          </xdr:cNvPr>
          <xdr:cNvSpPr/>
        </xdr:nvSpPr>
        <xdr:spPr bwMode="auto">
          <a:xfrm rot="16200000">
            <a:off x="1008001" y="1240850"/>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Custo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por etapa</a:t>
            </a:r>
          </a:p>
        </xdr:txBody>
      </xdr:sp>
      <xdr:pic>
        <xdr:nvPicPr>
          <xdr:cNvPr id="11" name="Gráfico 10" descr="Dinheiro estrutura de tópicos">
            <a:extLst>
              <a:ext uri="{FF2B5EF4-FFF2-40B4-BE49-F238E27FC236}">
                <a16:creationId xmlns:a16="http://schemas.microsoft.com/office/drawing/2014/main" id="{E475319C-93F4-DBD0-6E98-0EF10B5D52A0}"/>
              </a:ext>
            </a:extLst>
          </xdr:cNvPr>
          <xdr:cNvPicPr>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9024" y="2373048"/>
            <a:ext cx="291600" cy="360000"/>
          </a:xfrm>
          <a:prstGeom prst="rect">
            <a:avLst/>
          </a:prstGeom>
        </xdr:spPr>
      </xdr:pic>
    </xdr:grpSp>
    <xdr:clientData/>
  </xdr:twoCellAnchor>
  <xdr:twoCellAnchor>
    <xdr:from>
      <xdr:col>0</xdr:col>
      <xdr:colOff>464666</xdr:colOff>
      <xdr:row>12</xdr:row>
      <xdr:rowOff>70353</xdr:rowOff>
    </xdr:from>
    <xdr:to>
      <xdr:col>0</xdr:col>
      <xdr:colOff>2624666</xdr:colOff>
      <xdr:row>14</xdr:row>
      <xdr:rowOff>119675</xdr:rowOff>
    </xdr:to>
    <xdr:grpSp>
      <xdr:nvGrpSpPr>
        <xdr:cNvPr id="15" name="Agrupar 14">
          <a:hlinkClick xmlns:r="http://schemas.openxmlformats.org/officeDocument/2006/relationships" r:id="rId11"/>
          <a:extLst>
            <a:ext uri="{FF2B5EF4-FFF2-40B4-BE49-F238E27FC236}">
              <a16:creationId xmlns:a16="http://schemas.microsoft.com/office/drawing/2014/main" id="{BF43E8AB-ACA8-44DA-8232-2991CB156059}"/>
            </a:ext>
          </a:extLst>
        </xdr:cNvPr>
        <xdr:cNvGrpSpPr/>
      </xdr:nvGrpSpPr>
      <xdr:grpSpPr>
        <a:xfrm>
          <a:off x="464666" y="2918328"/>
          <a:ext cx="2160000" cy="487472"/>
          <a:chOff x="1" y="3597212"/>
          <a:chExt cx="2624400" cy="608400"/>
        </a:xfrm>
      </xdr:grpSpPr>
      <xdr:sp macro="" textlink="">
        <xdr:nvSpPr>
          <xdr:cNvPr id="16" name="Retângulo: Cantos Superiores Recortados 15">
            <a:extLst>
              <a:ext uri="{FF2B5EF4-FFF2-40B4-BE49-F238E27FC236}">
                <a16:creationId xmlns:a16="http://schemas.microsoft.com/office/drawing/2014/main" id="{A093CC3E-7BD4-20D3-558D-7446A50A3D4C}"/>
              </a:ext>
            </a:extLst>
          </xdr:cNvPr>
          <xdr:cNvSpPr/>
        </xdr:nvSpPr>
        <xdr:spPr bwMode="auto">
          <a:xfrm rot="16200000">
            <a:off x="1008001" y="2589212"/>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Relatórios</a:t>
            </a:r>
          </a:p>
        </xdr:txBody>
      </xdr:sp>
      <xdr:pic>
        <xdr:nvPicPr>
          <xdr:cNvPr id="17" name="Gráfico 16" descr="Área de Transferência Marcada estrutura de tópicos">
            <a:extLst>
              <a:ext uri="{FF2B5EF4-FFF2-40B4-BE49-F238E27FC236}">
                <a16:creationId xmlns:a16="http://schemas.microsoft.com/office/drawing/2014/main" id="{6B84695E-9520-3303-F17E-9AAD62224E97}"/>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9024" y="3721411"/>
            <a:ext cx="291600" cy="360000"/>
          </a:xfrm>
          <a:prstGeom prst="rect">
            <a:avLst/>
          </a:prstGeom>
        </xdr:spPr>
      </xdr:pic>
    </xdr:grpSp>
    <xdr:clientData/>
  </xdr:twoCellAnchor>
  <xdr:twoCellAnchor>
    <xdr:from>
      <xdr:col>0</xdr:col>
      <xdr:colOff>464666</xdr:colOff>
      <xdr:row>15</xdr:row>
      <xdr:rowOff>101481</xdr:rowOff>
    </xdr:from>
    <xdr:to>
      <xdr:col>0</xdr:col>
      <xdr:colOff>2624666</xdr:colOff>
      <xdr:row>17</xdr:row>
      <xdr:rowOff>226132</xdr:rowOff>
    </xdr:to>
    <xdr:grpSp>
      <xdr:nvGrpSpPr>
        <xdr:cNvPr id="18" name="Agrupar 17">
          <a:hlinkClick xmlns:r="http://schemas.openxmlformats.org/officeDocument/2006/relationships" r:id="rId14"/>
          <a:extLst>
            <a:ext uri="{FF2B5EF4-FFF2-40B4-BE49-F238E27FC236}">
              <a16:creationId xmlns:a16="http://schemas.microsoft.com/office/drawing/2014/main" id="{E3AB0A53-6CF2-4C50-9711-1564C2E49F5B}"/>
            </a:ext>
          </a:extLst>
        </xdr:cNvPr>
        <xdr:cNvGrpSpPr/>
      </xdr:nvGrpSpPr>
      <xdr:grpSpPr>
        <a:xfrm>
          <a:off x="464666" y="3587631"/>
          <a:ext cx="2160000" cy="486601"/>
          <a:chOff x="1" y="4271393"/>
          <a:chExt cx="2624400" cy="608400"/>
        </a:xfrm>
      </xdr:grpSpPr>
      <xdr:sp macro="" textlink="">
        <xdr:nvSpPr>
          <xdr:cNvPr id="19" name="Retângulo: Cantos Superiores Recortados 18">
            <a:extLst>
              <a:ext uri="{FF2B5EF4-FFF2-40B4-BE49-F238E27FC236}">
                <a16:creationId xmlns:a16="http://schemas.microsoft.com/office/drawing/2014/main" id="{69B93CF8-4311-A323-4FE6-0647BB6F76B3}"/>
              </a:ext>
            </a:extLst>
          </xdr:cNvPr>
          <xdr:cNvSpPr/>
        </xdr:nvSpPr>
        <xdr:spPr bwMode="auto">
          <a:xfrm rot="16200000">
            <a:off x="1008001" y="326339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Dashboard</a:t>
            </a:r>
          </a:p>
        </xdr:txBody>
      </xdr:sp>
      <xdr:pic>
        <xdr:nvPicPr>
          <xdr:cNvPr id="20" name="Gráfico 19" descr="Gráfico de barras estrutura de tópicos">
            <a:extLst>
              <a:ext uri="{FF2B5EF4-FFF2-40B4-BE49-F238E27FC236}">
                <a16:creationId xmlns:a16="http://schemas.microsoft.com/office/drawing/2014/main" id="{2BAA76AC-9A4A-61EA-431B-8458D7521E82}"/>
              </a:ext>
            </a:extLst>
          </xdr:cNvPr>
          <xdr:cNvPicPr>
            <a:picLocks/>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9024" y="4395591"/>
            <a:ext cx="291600" cy="360000"/>
          </a:xfrm>
          <a:prstGeom prst="rect">
            <a:avLst/>
          </a:prstGeom>
        </xdr:spPr>
      </xdr:pic>
    </xdr:grpSp>
    <xdr:clientData/>
  </xdr:twoCellAnchor>
  <xdr:twoCellAnchor>
    <xdr:from>
      <xdr:col>0</xdr:col>
      <xdr:colOff>464666</xdr:colOff>
      <xdr:row>21</xdr:row>
      <xdr:rowOff>148175</xdr:rowOff>
    </xdr:from>
    <xdr:to>
      <xdr:col>0</xdr:col>
      <xdr:colOff>2624666</xdr:colOff>
      <xdr:row>23</xdr:row>
      <xdr:rowOff>260375</xdr:rowOff>
    </xdr:to>
    <xdr:grpSp>
      <xdr:nvGrpSpPr>
        <xdr:cNvPr id="21" name="Agrupar 20">
          <a:hlinkClick xmlns:r="http://schemas.openxmlformats.org/officeDocument/2006/relationships" r:id="rId17"/>
          <a:extLst>
            <a:ext uri="{FF2B5EF4-FFF2-40B4-BE49-F238E27FC236}">
              <a16:creationId xmlns:a16="http://schemas.microsoft.com/office/drawing/2014/main" id="{340EF163-99C7-4B7F-866F-8EFFE94F5394}"/>
            </a:ext>
          </a:extLst>
        </xdr:cNvPr>
        <xdr:cNvGrpSpPr/>
      </xdr:nvGrpSpPr>
      <xdr:grpSpPr>
        <a:xfrm>
          <a:off x="464666" y="4929725"/>
          <a:ext cx="2160000" cy="493200"/>
          <a:chOff x="1" y="5619753"/>
          <a:chExt cx="2624400" cy="608400"/>
        </a:xfrm>
      </xdr:grpSpPr>
      <xdr:sp macro="" textlink="">
        <xdr:nvSpPr>
          <xdr:cNvPr id="22" name="Retângulo: Cantos Superiores Recortados 21">
            <a:extLst>
              <a:ext uri="{FF2B5EF4-FFF2-40B4-BE49-F238E27FC236}">
                <a16:creationId xmlns:a16="http://schemas.microsoft.com/office/drawing/2014/main" id="{C20DA008-2ABA-57E6-876F-75CF90CE93F4}"/>
              </a:ext>
            </a:extLst>
          </xdr:cNvPr>
          <xdr:cNvSpPr/>
        </xdr:nvSpPr>
        <xdr:spPr bwMode="auto">
          <a:xfrm rot="16200000">
            <a:off x="1008001" y="461175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Sobre</a:t>
            </a:r>
          </a:p>
        </xdr:txBody>
      </xdr:sp>
      <xdr:pic>
        <xdr:nvPicPr>
          <xdr:cNvPr id="23" name="Gráfico 22" descr="Bolas de Harvey 100% com preenchimento sólido">
            <a:extLst>
              <a:ext uri="{FF2B5EF4-FFF2-40B4-BE49-F238E27FC236}">
                <a16:creationId xmlns:a16="http://schemas.microsoft.com/office/drawing/2014/main" id="{CE0E2D3E-8C20-E243-15D2-000D98907430}"/>
              </a:ext>
            </a:extLst>
          </xdr:cNvPr>
          <xdr:cNvPicPr>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9024" y="5743952"/>
            <a:ext cx="291600" cy="360000"/>
          </a:xfrm>
          <a:prstGeom prst="rect">
            <a:avLst/>
          </a:prstGeom>
        </xdr:spPr>
      </xdr:pic>
    </xdr:grpSp>
    <xdr:clientData/>
  </xdr:twoCellAnchor>
  <xdr:twoCellAnchor>
    <xdr:from>
      <xdr:col>0</xdr:col>
      <xdr:colOff>464666</xdr:colOff>
      <xdr:row>18</xdr:row>
      <xdr:rowOff>174321</xdr:rowOff>
    </xdr:from>
    <xdr:to>
      <xdr:col>0</xdr:col>
      <xdr:colOff>2624666</xdr:colOff>
      <xdr:row>20</xdr:row>
      <xdr:rowOff>188782</xdr:rowOff>
    </xdr:to>
    <xdr:grpSp>
      <xdr:nvGrpSpPr>
        <xdr:cNvPr id="24" name="Agrupar 23">
          <a:hlinkClick xmlns:r="http://schemas.openxmlformats.org/officeDocument/2006/relationships" r:id="rId20"/>
          <a:extLst>
            <a:ext uri="{FF2B5EF4-FFF2-40B4-BE49-F238E27FC236}">
              <a16:creationId xmlns:a16="http://schemas.microsoft.com/office/drawing/2014/main" id="{8FAB62DA-021D-43EC-8EDE-988802C3C2F5}"/>
            </a:ext>
          </a:extLst>
        </xdr:cNvPr>
        <xdr:cNvGrpSpPr/>
      </xdr:nvGrpSpPr>
      <xdr:grpSpPr>
        <a:xfrm>
          <a:off x="464666" y="4260546"/>
          <a:ext cx="2160000" cy="481186"/>
          <a:chOff x="1" y="4945574"/>
          <a:chExt cx="2624400" cy="608400"/>
        </a:xfrm>
      </xdr:grpSpPr>
      <xdr:sp macro="" textlink="">
        <xdr:nvSpPr>
          <xdr:cNvPr id="25" name="Retângulo: Cantos Superiores Recortados 24">
            <a:hlinkClick xmlns:r="http://schemas.openxmlformats.org/officeDocument/2006/relationships" r:id="rId21"/>
            <a:extLst>
              <a:ext uri="{FF2B5EF4-FFF2-40B4-BE49-F238E27FC236}">
                <a16:creationId xmlns:a16="http://schemas.microsoft.com/office/drawing/2014/main" id="{7954F735-9F42-2D98-BA43-9856D3B174C5}"/>
              </a:ext>
            </a:extLst>
          </xdr:cNvPr>
          <xdr:cNvSpPr/>
        </xdr:nvSpPr>
        <xdr:spPr bwMode="auto">
          <a:xfrm rot="16200000">
            <a:off x="1008001" y="3937574"/>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Composição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Sinapi</a:t>
            </a:r>
          </a:p>
        </xdr:txBody>
      </xdr:sp>
      <xdr:pic>
        <xdr:nvPicPr>
          <xdr:cNvPr id="26" name="Gráfico 25" descr="Bilhete estrutura de tópicos">
            <a:extLst>
              <a:ext uri="{FF2B5EF4-FFF2-40B4-BE49-F238E27FC236}">
                <a16:creationId xmlns:a16="http://schemas.microsoft.com/office/drawing/2014/main" id="{00CA308B-53B5-FA74-DFDB-855F5180184E}"/>
              </a:ext>
            </a:extLst>
          </xdr:cNvPr>
          <xdr:cNvPicPr>
            <a:picLocks/>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39024" y="5069773"/>
            <a:ext cx="291600" cy="360000"/>
          </a:xfrm>
          <a:prstGeom prst="rect">
            <a:avLst/>
          </a:prstGeom>
        </xdr:spPr>
      </xdr:pic>
    </xdr:grpSp>
    <xdr:clientData/>
  </xdr:twoCellAnchor>
  <xdr:twoCellAnchor>
    <xdr:from>
      <xdr:col>1</xdr:col>
      <xdr:colOff>0</xdr:colOff>
      <xdr:row>0</xdr:row>
      <xdr:rowOff>0</xdr:rowOff>
    </xdr:from>
    <xdr:to>
      <xdr:col>11</xdr:col>
      <xdr:colOff>222251</xdr:colOff>
      <xdr:row>0</xdr:row>
      <xdr:rowOff>783167</xdr:rowOff>
    </xdr:to>
    <xdr:sp macro="" textlink="">
      <xdr:nvSpPr>
        <xdr:cNvPr id="27" name="Retângulo 26">
          <a:extLst>
            <a:ext uri="{FF2B5EF4-FFF2-40B4-BE49-F238E27FC236}">
              <a16:creationId xmlns:a16="http://schemas.microsoft.com/office/drawing/2014/main" id="{215CFBEA-BB35-E44E-9E14-822CCE9DA70C}"/>
            </a:ext>
          </a:extLst>
        </xdr:cNvPr>
        <xdr:cNvSpPr/>
      </xdr:nvSpPr>
      <xdr:spPr bwMode="auto">
        <a:xfrm>
          <a:off x="2624667" y="0"/>
          <a:ext cx="6625167" cy="78316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pt-BR" sz="2600" b="1">
              <a:solidFill>
                <a:schemeClr val="bg1"/>
              </a:solidFill>
              <a:latin typeface="Arial" panose="020B0604020202020204" pitchFamily="34" charset="0"/>
              <a:cs typeface="Arial" panose="020B0604020202020204" pitchFamily="34" charset="0"/>
            </a:rPr>
            <a:t>Planilha de Orçamento de Obra 5.0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9</xdr:col>
      <xdr:colOff>560917</xdr:colOff>
      <xdr:row>0</xdr:row>
      <xdr:rowOff>783167</xdr:rowOff>
    </xdr:to>
    <xdr:sp macro="" textlink="">
      <xdr:nvSpPr>
        <xdr:cNvPr id="149" name="Retângulo 148">
          <a:extLst>
            <a:ext uri="{FF2B5EF4-FFF2-40B4-BE49-F238E27FC236}">
              <a16:creationId xmlns:a16="http://schemas.microsoft.com/office/drawing/2014/main" id="{A9DD3327-EE1C-4640-976F-4A780374A9C9}"/>
            </a:ext>
          </a:extLst>
        </xdr:cNvPr>
        <xdr:cNvSpPr/>
      </xdr:nvSpPr>
      <xdr:spPr bwMode="auto">
        <a:xfrm>
          <a:off x="2624667" y="0"/>
          <a:ext cx="6625167" cy="78316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pt-BR" sz="2600" b="1">
              <a:solidFill>
                <a:schemeClr val="bg1"/>
              </a:solidFill>
              <a:latin typeface="Arial" panose="020B0604020202020204" pitchFamily="34" charset="0"/>
              <a:cs typeface="Arial" panose="020B0604020202020204" pitchFamily="34" charset="0"/>
            </a:rPr>
            <a:t>Planilha de Orçamento de Obra 5.0</a:t>
          </a:r>
        </a:p>
      </xdr:txBody>
    </xdr:sp>
    <xdr:clientData/>
  </xdr:twoCellAnchor>
  <xdr:twoCellAnchor>
    <xdr:from>
      <xdr:col>0</xdr:col>
      <xdr:colOff>464666</xdr:colOff>
      <xdr:row>2</xdr:row>
      <xdr:rowOff>1</xdr:rowOff>
    </xdr:from>
    <xdr:to>
      <xdr:col>0</xdr:col>
      <xdr:colOff>2633381</xdr:colOff>
      <xdr:row>4</xdr:row>
      <xdr:rowOff>134613</xdr:rowOff>
    </xdr:to>
    <xdr:grpSp>
      <xdr:nvGrpSpPr>
        <xdr:cNvPr id="176" name="Agrupar 175">
          <a:extLst>
            <a:ext uri="{FF2B5EF4-FFF2-40B4-BE49-F238E27FC236}">
              <a16:creationId xmlns:a16="http://schemas.microsoft.com/office/drawing/2014/main" id="{8C3D2857-53F4-26B5-FF0F-5F184314FE19}"/>
            </a:ext>
          </a:extLst>
        </xdr:cNvPr>
        <xdr:cNvGrpSpPr/>
      </xdr:nvGrpSpPr>
      <xdr:grpSpPr>
        <a:xfrm>
          <a:off x="464666" y="895351"/>
          <a:ext cx="2168715" cy="496562"/>
          <a:chOff x="464666" y="896472"/>
          <a:chExt cx="2168715" cy="493200"/>
        </a:xfrm>
      </xdr:grpSpPr>
      <xdr:sp macro="" textlink="">
        <xdr:nvSpPr>
          <xdr:cNvPr id="156" name="Retângulo: Cantos Superiores Recortados 155">
            <a:hlinkClick xmlns:r="http://schemas.openxmlformats.org/officeDocument/2006/relationships" r:id="rId1"/>
            <a:extLst>
              <a:ext uri="{FF2B5EF4-FFF2-40B4-BE49-F238E27FC236}">
                <a16:creationId xmlns:a16="http://schemas.microsoft.com/office/drawing/2014/main" id="{604D2BF5-7FBD-284C-E662-FAAED8D33113}"/>
              </a:ext>
            </a:extLst>
          </xdr:cNvPr>
          <xdr:cNvSpPr/>
        </xdr:nvSpPr>
        <xdr:spPr bwMode="auto">
          <a:xfrm rot="16200000">
            <a:off x="1302424" y="58714"/>
            <a:ext cx="493200" cy="2168715"/>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Instruções</a:t>
            </a:r>
          </a:p>
        </xdr:txBody>
      </xdr:sp>
      <xdr:pic>
        <xdr:nvPicPr>
          <xdr:cNvPr id="157" name="Gráfico 156" descr="Documento estrutura de tópicos">
            <a:extLst>
              <a:ext uri="{FF2B5EF4-FFF2-40B4-BE49-F238E27FC236}">
                <a16:creationId xmlns:a16="http://schemas.microsoft.com/office/drawing/2014/main" id="{E10FB434-3E2F-1D3D-FB8F-277276DC99CE}"/>
              </a:ext>
            </a:extLst>
          </xdr:cNvPr>
          <xdr:cNvPicPr>
            <a:picLocks/>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9550" y="997150"/>
            <a:ext cx="240968" cy="291834"/>
          </a:xfrm>
          <a:prstGeom prst="rect">
            <a:avLst/>
          </a:prstGeom>
        </xdr:spPr>
      </xdr:pic>
    </xdr:grpSp>
    <xdr:clientData/>
  </xdr:twoCellAnchor>
  <xdr:twoCellAnchor>
    <xdr:from>
      <xdr:col>0</xdr:col>
      <xdr:colOff>464667</xdr:colOff>
      <xdr:row>5</xdr:row>
      <xdr:rowOff>127625</xdr:rowOff>
    </xdr:from>
    <xdr:to>
      <xdr:col>1</xdr:col>
      <xdr:colOff>0</xdr:colOff>
      <xdr:row>8</xdr:row>
      <xdr:rowOff>82943</xdr:rowOff>
    </xdr:to>
    <xdr:grpSp>
      <xdr:nvGrpSpPr>
        <xdr:cNvPr id="177" name="Agrupar 176">
          <a:extLst>
            <a:ext uri="{FF2B5EF4-FFF2-40B4-BE49-F238E27FC236}">
              <a16:creationId xmlns:a16="http://schemas.microsoft.com/office/drawing/2014/main" id="{B5DC3C61-75BC-5AE8-B885-9E224281B5AD}"/>
            </a:ext>
          </a:extLst>
        </xdr:cNvPr>
        <xdr:cNvGrpSpPr/>
      </xdr:nvGrpSpPr>
      <xdr:grpSpPr>
        <a:xfrm>
          <a:off x="464667" y="1575425"/>
          <a:ext cx="2164233" cy="498243"/>
          <a:chOff x="464667" y="1573184"/>
          <a:chExt cx="2168715" cy="493200"/>
        </a:xfrm>
      </xdr:grpSpPr>
      <xdr:sp macro="" textlink="">
        <xdr:nvSpPr>
          <xdr:cNvPr id="159" name="Retângulo: Cantos Superiores Recortados 158">
            <a:hlinkClick xmlns:r="http://schemas.openxmlformats.org/officeDocument/2006/relationships" r:id="rId4"/>
            <a:extLst>
              <a:ext uri="{FF2B5EF4-FFF2-40B4-BE49-F238E27FC236}">
                <a16:creationId xmlns:a16="http://schemas.microsoft.com/office/drawing/2014/main" id="{F688886D-275D-1731-BB46-99FF9CECDAC0}"/>
              </a:ext>
            </a:extLst>
          </xdr:cNvPr>
          <xdr:cNvSpPr/>
        </xdr:nvSpPr>
        <xdr:spPr bwMode="auto">
          <a:xfrm rot="16200000">
            <a:off x="1302425" y="735426"/>
            <a:ext cx="493200" cy="2168715"/>
          </a:xfrm>
          <a:prstGeom prst="snip2SameRect">
            <a:avLst/>
          </a:prstGeom>
          <a:solidFill>
            <a:srgbClr val="C0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Sintética</a:t>
            </a:r>
            <a:r>
              <a:rPr lang="pt-BR" sz="1300" b="1" baseline="0">
                <a:solidFill>
                  <a:schemeClr val="bg1"/>
                </a:solidFill>
                <a:latin typeface="Arial" panose="020B0604020202020204" pitchFamily="34" charset="0"/>
                <a:cs typeface="Arial" panose="020B0604020202020204" pitchFamily="34" charset="0"/>
              </a:rPr>
              <a:t> </a:t>
            </a:r>
            <a:br>
              <a:rPr lang="pt-BR" sz="1300" b="1" baseline="0">
                <a:solidFill>
                  <a:schemeClr val="bg1"/>
                </a:solidFill>
                <a:latin typeface="Arial" panose="020B0604020202020204" pitchFamily="34" charset="0"/>
                <a:cs typeface="Arial" panose="020B0604020202020204" pitchFamily="34" charset="0"/>
              </a:rPr>
            </a:br>
            <a:r>
              <a:rPr lang="pt-BR" sz="1300" b="1" baseline="0">
                <a:solidFill>
                  <a:schemeClr val="bg1"/>
                </a:solidFill>
                <a:latin typeface="Arial" panose="020B0604020202020204" pitchFamily="34" charset="0"/>
                <a:cs typeface="Arial" panose="020B0604020202020204" pitchFamily="34" charset="0"/>
              </a:rPr>
              <a:t>Preenchimento</a:t>
            </a:r>
            <a:endParaRPr lang="pt-BR" sz="1300" b="1">
              <a:solidFill>
                <a:schemeClr val="bg1"/>
              </a:solidFill>
              <a:latin typeface="Arial" panose="020B0604020202020204" pitchFamily="34" charset="0"/>
              <a:cs typeface="Arial" panose="020B0604020202020204" pitchFamily="34" charset="0"/>
            </a:endParaRPr>
          </a:p>
        </xdr:txBody>
      </xdr:sp>
      <xdr:pic>
        <xdr:nvPicPr>
          <xdr:cNvPr id="160" name="Gráfico 159" descr="Área de Transferência estrutura de tópicos">
            <a:extLst>
              <a:ext uri="{FF2B5EF4-FFF2-40B4-BE49-F238E27FC236}">
                <a16:creationId xmlns:a16="http://schemas.microsoft.com/office/drawing/2014/main" id="{9455BF6D-AE15-889A-3879-22EE384971D3}"/>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8356" y="1674081"/>
            <a:ext cx="240969" cy="291402"/>
          </a:xfrm>
          <a:prstGeom prst="rect">
            <a:avLst/>
          </a:prstGeom>
        </xdr:spPr>
      </xdr:pic>
    </xdr:grpSp>
    <xdr:clientData/>
  </xdr:twoCellAnchor>
  <xdr:twoCellAnchor>
    <xdr:from>
      <xdr:col>0</xdr:col>
      <xdr:colOff>464666</xdr:colOff>
      <xdr:row>9</xdr:row>
      <xdr:rowOff>87160</xdr:rowOff>
    </xdr:from>
    <xdr:to>
      <xdr:col>0</xdr:col>
      <xdr:colOff>2624666</xdr:colOff>
      <xdr:row>12</xdr:row>
      <xdr:rowOff>43723</xdr:rowOff>
    </xdr:to>
    <xdr:grpSp>
      <xdr:nvGrpSpPr>
        <xdr:cNvPr id="161" name="Agrupar 160">
          <a:hlinkClick xmlns:r="http://schemas.openxmlformats.org/officeDocument/2006/relationships" r:id="rId7"/>
          <a:extLst>
            <a:ext uri="{FF2B5EF4-FFF2-40B4-BE49-F238E27FC236}">
              <a16:creationId xmlns:a16="http://schemas.microsoft.com/office/drawing/2014/main" id="{63AF9B60-835E-4171-8B58-B5C07651B8D1}"/>
            </a:ext>
          </a:extLst>
        </xdr:cNvPr>
        <xdr:cNvGrpSpPr/>
      </xdr:nvGrpSpPr>
      <xdr:grpSpPr>
        <a:xfrm>
          <a:off x="464666" y="2258860"/>
          <a:ext cx="2160000" cy="499488"/>
          <a:chOff x="1" y="2248850"/>
          <a:chExt cx="2624400" cy="608400"/>
        </a:xfrm>
      </xdr:grpSpPr>
      <xdr:sp macro="" textlink="">
        <xdr:nvSpPr>
          <xdr:cNvPr id="162" name="Retângulo: Cantos Superiores Recortados 161">
            <a:extLst>
              <a:ext uri="{FF2B5EF4-FFF2-40B4-BE49-F238E27FC236}">
                <a16:creationId xmlns:a16="http://schemas.microsoft.com/office/drawing/2014/main" id="{CE2BFC0B-25DD-E32F-51FA-0965A75F9E8A}"/>
              </a:ext>
            </a:extLst>
          </xdr:cNvPr>
          <xdr:cNvSpPr/>
        </xdr:nvSpPr>
        <xdr:spPr bwMode="auto">
          <a:xfrm rot="16200000">
            <a:off x="1008001" y="1240850"/>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Custo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por etapa</a:t>
            </a:r>
          </a:p>
        </xdr:txBody>
      </xdr:sp>
      <xdr:pic>
        <xdr:nvPicPr>
          <xdr:cNvPr id="163" name="Gráfico 162" descr="Dinheiro estrutura de tópicos">
            <a:extLst>
              <a:ext uri="{FF2B5EF4-FFF2-40B4-BE49-F238E27FC236}">
                <a16:creationId xmlns:a16="http://schemas.microsoft.com/office/drawing/2014/main" id="{6AA8313F-EBA8-92F3-6C74-EC4967BC7C8F}"/>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024" y="2373048"/>
            <a:ext cx="291600" cy="360000"/>
          </a:xfrm>
          <a:prstGeom prst="rect">
            <a:avLst/>
          </a:prstGeom>
        </xdr:spPr>
      </xdr:pic>
    </xdr:grpSp>
    <xdr:clientData/>
  </xdr:twoCellAnchor>
  <xdr:twoCellAnchor>
    <xdr:from>
      <xdr:col>0</xdr:col>
      <xdr:colOff>464666</xdr:colOff>
      <xdr:row>13</xdr:row>
      <xdr:rowOff>36735</xdr:rowOff>
    </xdr:from>
    <xdr:to>
      <xdr:col>0</xdr:col>
      <xdr:colOff>2624666</xdr:colOff>
      <xdr:row>15</xdr:row>
      <xdr:rowOff>175704</xdr:rowOff>
    </xdr:to>
    <xdr:grpSp>
      <xdr:nvGrpSpPr>
        <xdr:cNvPr id="164" name="Agrupar 163">
          <a:hlinkClick xmlns:r="http://schemas.openxmlformats.org/officeDocument/2006/relationships" r:id="rId10"/>
          <a:extLst>
            <a:ext uri="{FF2B5EF4-FFF2-40B4-BE49-F238E27FC236}">
              <a16:creationId xmlns:a16="http://schemas.microsoft.com/office/drawing/2014/main" id="{5CE55A76-B1C4-4B81-9F2C-F4875191D7E9}"/>
            </a:ext>
          </a:extLst>
        </xdr:cNvPr>
        <xdr:cNvGrpSpPr/>
      </xdr:nvGrpSpPr>
      <xdr:grpSpPr>
        <a:xfrm>
          <a:off x="464666" y="2941860"/>
          <a:ext cx="2160000" cy="481869"/>
          <a:chOff x="1" y="3597212"/>
          <a:chExt cx="2624400" cy="608400"/>
        </a:xfrm>
      </xdr:grpSpPr>
      <xdr:sp macro="" textlink="">
        <xdr:nvSpPr>
          <xdr:cNvPr id="165" name="Retângulo: Cantos Superiores Recortados 164">
            <a:extLst>
              <a:ext uri="{FF2B5EF4-FFF2-40B4-BE49-F238E27FC236}">
                <a16:creationId xmlns:a16="http://schemas.microsoft.com/office/drawing/2014/main" id="{6ED84145-802E-08A7-DF4E-0844649A75D6}"/>
              </a:ext>
            </a:extLst>
          </xdr:cNvPr>
          <xdr:cNvSpPr/>
        </xdr:nvSpPr>
        <xdr:spPr bwMode="auto">
          <a:xfrm rot="16200000">
            <a:off x="1008001" y="2589212"/>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Relatórios</a:t>
            </a:r>
          </a:p>
        </xdr:txBody>
      </xdr:sp>
      <xdr:pic>
        <xdr:nvPicPr>
          <xdr:cNvPr id="166" name="Gráfico 165" descr="Área de Transferência Marcada estrutura de tópicos">
            <a:extLst>
              <a:ext uri="{FF2B5EF4-FFF2-40B4-BE49-F238E27FC236}">
                <a16:creationId xmlns:a16="http://schemas.microsoft.com/office/drawing/2014/main" id="{35312170-DDCC-5FD1-C478-F249F88269DD}"/>
              </a:ext>
            </a:extLst>
          </xdr:cNvPr>
          <xdr:cNvPicPr>
            <a:picLocks/>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9024" y="3721411"/>
            <a:ext cx="291600" cy="360000"/>
          </a:xfrm>
          <a:prstGeom prst="rect">
            <a:avLst/>
          </a:prstGeom>
        </xdr:spPr>
      </xdr:pic>
    </xdr:grpSp>
    <xdr:clientData/>
  </xdr:twoCellAnchor>
  <xdr:twoCellAnchor>
    <xdr:from>
      <xdr:col>0</xdr:col>
      <xdr:colOff>464666</xdr:colOff>
      <xdr:row>16</xdr:row>
      <xdr:rowOff>168716</xdr:rowOff>
    </xdr:from>
    <xdr:to>
      <xdr:col>0</xdr:col>
      <xdr:colOff>2624666</xdr:colOff>
      <xdr:row>17</xdr:row>
      <xdr:rowOff>214927</xdr:rowOff>
    </xdr:to>
    <xdr:grpSp>
      <xdr:nvGrpSpPr>
        <xdr:cNvPr id="167" name="Agrupar 166">
          <a:hlinkClick xmlns:r="http://schemas.openxmlformats.org/officeDocument/2006/relationships" r:id="rId13"/>
          <a:extLst>
            <a:ext uri="{FF2B5EF4-FFF2-40B4-BE49-F238E27FC236}">
              <a16:creationId xmlns:a16="http://schemas.microsoft.com/office/drawing/2014/main" id="{1A229906-F3A0-45A5-ADFE-9A98E5C167C9}"/>
            </a:ext>
          </a:extLst>
        </xdr:cNvPr>
        <xdr:cNvGrpSpPr/>
      </xdr:nvGrpSpPr>
      <xdr:grpSpPr>
        <a:xfrm>
          <a:off x="464666" y="3607241"/>
          <a:ext cx="2160000" cy="484361"/>
          <a:chOff x="1" y="4271393"/>
          <a:chExt cx="2624400" cy="608400"/>
        </a:xfrm>
      </xdr:grpSpPr>
      <xdr:sp macro="" textlink="">
        <xdr:nvSpPr>
          <xdr:cNvPr id="168" name="Retângulo: Cantos Superiores Recortados 167">
            <a:extLst>
              <a:ext uri="{FF2B5EF4-FFF2-40B4-BE49-F238E27FC236}">
                <a16:creationId xmlns:a16="http://schemas.microsoft.com/office/drawing/2014/main" id="{8BAA79FA-1B44-F298-FE38-553CF49BE712}"/>
              </a:ext>
            </a:extLst>
          </xdr:cNvPr>
          <xdr:cNvSpPr/>
        </xdr:nvSpPr>
        <xdr:spPr bwMode="auto">
          <a:xfrm rot="16200000">
            <a:off x="1008001" y="326339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Dashboard</a:t>
            </a:r>
          </a:p>
        </xdr:txBody>
      </xdr:sp>
      <xdr:pic>
        <xdr:nvPicPr>
          <xdr:cNvPr id="169" name="Gráfico 168" descr="Gráfico de barras estrutura de tópicos">
            <a:extLst>
              <a:ext uri="{FF2B5EF4-FFF2-40B4-BE49-F238E27FC236}">
                <a16:creationId xmlns:a16="http://schemas.microsoft.com/office/drawing/2014/main" id="{126CD7A6-A2DF-3708-34F2-8EC26ABA788D}"/>
              </a:ext>
            </a:extLst>
          </xdr:cNvPr>
          <xdr:cNvPicPr>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024" y="4395591"/>
            <a:ext cx="291600" cy="360000"/>
          </a:xfrm>
          <a:prstGeom prst="rect">
            <a:avLst/>
          </a:prstGeom>
        </xdr:spPr>
      </xdr:pic>
    </xdr:grpSp>
    <xdr:clientData/>
  </xdr:twoCellAnchor>
  <xdr:twoCellAnchor>
    <xdr:from>
      <xdr:col>0</xdr:col>
      <xdr:colOff>464666</xdr:colOff>
      <xdr:row>19</xdr:row>
      <xdr:rowOff>192999</xdr:rowOff>
    </xdr:from>
    <xdr:to>
      <xdr:col>0</xdr:col>
      <xdr:colOff>2624666</xdr:colOff>
      <xdr:row>20</xdr:row>
      <xdr:rowOff>249169</xdr:rowOff>
    </xdr:to>
    <xdr:grpSp>
      <xdr:nvGrpSpPr>
        <xdr:cNvPr id="170" name="Agrupar 169">
          <a:hlinkClick xmlns:r="http://schemas.openxmlformats.org/officeDocument/2006/relationships" r:id="rId16"/>
          <a:extLst>
            <a:ext uri="{FF2B5EF4-FFF2-40B4-BE49-F238E27FC236}">
              <a16:creationId xmlns:a16="http://schemas.microsoft.com/office/drawing/2014/main" id="{8C19C5E2-AB17-47AA-BED9-4311236212DD}"/>
            </a:ext>
          </a:extLst>
        </xdr:cNvPr>
        <xdr:cNvGrpSpPr/>
      </xdr:nvGrpSpPr>
      <xdr:grpSpPr>
        <a:xfrm>
          <a:off x="464666" y="4945974"/>
          <a:ext cx="2160000" cy="494320"/>
          <a:chOff x="1" y="5619753"/>
          <a:chExt cx="2624400" cy="608400"/>
        </a:xfrm>
      </xdr:grpSpPr>
      <xdr:sp macro="" textlink="">
        <xdr:nvSpPr>
          <xdr:cNvPr id="171" name="Retângulo: Cantos Superiores Recortados 170">
            <a:extLst>
              <a:ext uri="{FF2B5EF4-FFF2-40B4-BE49-F238E27FC236}">
                <a16:creationId xmlns:a16="http://schemas.microsoft.com/office/drawing/2014/main" id="{126C6FC2-ADD2-F1EA-C754-E80C5E401884}"/>
              </a:ext>
            </a:extLst>
          </xdr:cNvPr>
          <xdr:cNvSpPr/>
        </xdr:nvSpPr>
        <xdr:spPr bwMode="auto">
          <a:xfrm rot="16200000">
            <a:off x="1008001" y="461175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Sobre</a:t>
            </a:r>
          </a:p>
        </xdr:txBody>
      </xdr:sp>
      <xdr:pic>
        <xdr:nvPicPr>
          <xdr:cNvPr id="172" name="Gráfico 171" descr="Bolas de Harvey 100% com preenchimento sólido">
            <a:extLst>
              <a:ext uri="{FF2B5EF4-FFF2-40B4-BE49-F238E27FC236}">
                <a16:creationId xmlns:a16="http://schemas.microsoft.com/office/drawing/2014/main" id="{F466731C-1CB5-FEC6-6F28-44A18946CF76}"/>
              </a:ext>
            </a:extLst>
          </xdr:cNvPr>
          <xdr:cNvPicPr>
            <a:picLocks/>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9024" y="5743952"/>
            <a:ext cx="291600" cy="360000"/>
          </a:xfrm>
          <a:prstGeom prst="rect">
            <a:avLst/>
          </a:prstGeom>
        </xdr:spPr>
      </xdr:pic>
    </xdr:grpSp>
    <xdr:clientData/>
  </xdr:twoCellAnchor>
  <xdr:twoCellAnchor>
    <xdr:from>
      <xdr:col>0</xdr:col>
      <xdr:colOff>464666</xdr:colOff>
      <xdr:row>17</xdr:row>
      <xdr:rowOff>398439</xdr:rowOff>
    </xdr:from>
    <xdr:to>
      <xdr:col>0</xdr:col>
      <xdr:colOff>2624666</xdr:colOff>
      <xdr:row>19</xdr:row>
      <xdr:rowOff>9488</xdr:rowOff>
    </xdr:to>
    <xdr:grpSp>
      <xdr:nvGrpSpPr>
        <xdr:cNvPr id="173" name="Agrupar 172">
          <a:hlinkClick xmlns:r="http://schemas.openxmlformats.org/officeDocument/2006/relationships" r:id="rId19"/>
          <a:extLst>
            <a:ext uri="{FF2B5EF4-FFF2-40B4-BE49-F238E27FC236}">
              <a16:creationId xmlns:a16="http://schemas.microsoft.com/office/drawing/2014/main" id="{3C658ABE-754A-4152-84E2-865888AF8B35}"/>
            </a:ext>
          </a:extLst>
        </xdr:cNvPr>
        <xdr:cNvGrpSpPr/>
      </xdr:nvGrpSpPr>
      <xdr:grpSpPr>
        <a:xfrm>
          <a:off x="464666" y="4275114"/>
          <a:ext cx="2160000" cy="487349"/>
          <a:chOff x="1" y="4945574"/>
          <a:chExt cx="2624400" cy="608400"/>
        </a:xfrm>
      </xdr:grpSpPr>
      <xdr:sp macro="" textlink="">
        <xdr:nvSpPr>
          <xdr:cNvPr id="174" name="Retângulo: Cantos Superiores Recortados 173">
            <a:hlinkClick xmlns:r="http://schemas.openxmlformats.org/officeDocument/2006/relationships" r:id="rId20"/>
            <a:extLst>
              <a:ext uri="{FF2B5EF4-FFF2-40B4-BE49-F238E27FC236}">
                <a16:creationId xmlns:a16="http://schemas.microsoft.com/office/drawing/2014/main" id="{D4288E8C-BAB8-B390-CE0E-9D986568A150}"/>
              </a:ext>
            </a:extLst>
          </xdr:cNvPr>
          <xdr:cNvSpPr/>
        </xdr:nvSpPr>
        <xdr:spPr bwMode="auto">
          <a:xfrm rot="16200000">
            <a:off x="1008001" y="3937574"/>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Composição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Sinapi</a:t>
            </a:r>
          </a:p>
        </xdr:txBody>
      </xdr:sp>
      <xdr:pic>
        <xdr:nvPicPr>
          <xdr:cNvPr id="175" name="Gráfico 174" descr="Bilhete estrutura de tópicos">
            <a:extLst>
              <a:ext uri="{FF2B5EF4-FFF2-40B4-BE49-F238E27FC236}">
                <a16:creationId xmlns:a16="http://schemas.microsoft.com/office/drawing/2014/main" id="{4E6334F1-530B-B6F9-CCD6-418D6215791B}"/>
              </a:ext>
            </a:extLst>
          </xdr:cNvPr>
          <xdr:cNvPicPr>
            <a:picLocks/>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9024" y="5069773"/>
            <a:ext cx="291600" cy="360000"/>
          </a:xfrm>
          <a:prstGeom prst="rect">
            <a:avLst/>
          </a:prstGeom>
        </xdr:spPr>
      </xdr:pic>
    </xdr:grpSp>
    <xdr:clientData/>
  </xdr:twoCellAnchor>
  <xdr:twoCellAnchor editAs="oneCell">
    <xdr:from>
      <xdr:col>0</xdr:col>
      <xdr:colOff>457200</xdr:colOff>
      <xdr:row>0</xdr:row>
      <xdr:rowOff>114300</xdr:rowOff>
    </xdr:from>
    <xdr:to>
      <xdr:col>0</xdr:col>
      <xdr:colOff>2219325</xdr:colOff>
      <xdr:row>0</xdr:row>
      <xdr:rowOff>695325</xdr:rowOff>
    </xdr:to>
    <xdr:pic>
      <xdr:nvPicPr>
        <xdr:cNvPr id="3" name="Imagem 3">
          <a:extLst>
            <a:ext uri="{FF2B5EF4-FFF2-40B4-BE49-F238E27FC236}">
              <a16:creationId xmlns:a16="http://schemas.microsoft.com/office/drawing/2014/main" id="{E447246F-CBB3-48BF-9D9A-14773EB600BF}"/>
            </a:ext>
            <a:ext uri="{147F2762-F138-4A5C-976F-8EAC2B608ADB}">
              <a16:predDERef xmlns:a16="http://schemas.microsoft.com/office/drawing/2014/main" pred="{3C658ABE-754A-4152-84E2-865888AF8B35}"/>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57200" y="114300"/>
          <a:ext cx="1762125" cy="5810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7</xdr:col>
      <xdr:colOff>1143001</xdr:colOff>
      <xdr:row>0</xdr:row>
      <xdr:rowOff>783167</xdr:rowOff>
    </xdr:to>
    <xdr:sp macro="" textlink="">
      <xdr:nvSpPr>
        <xdr:cNvPr id="171" name="Retângulo 170">
          <a:extLst>
            <a:ext uri="{FF2B5EF4-FFF2-40B4-BE49-F238E27FC236}">
              <a16:creationId xmlns:a16="http://schemas.microsoft.com/office/drawing/2014/main" id="{960590B5-2D3B-4C84-AF3F-B0C9C4AA29D7}"/>
            </a:ext>
          </a:extLst>
        </xdr:cNvPr>
        <xdr:cNvSpPr/>
      </xdr:nvSpPr>
      <xdr:spPr bwMode="auto">
        <a:xfrm>
          <a:off x="2624667" y="0"/>
          <a:ext cx="6625167" cy="78316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pt-BR" sz="2600" b="1">
              <a:solidFill>
                <a:schemeClr val="bg1"/>
              </a:solidFill>
              <a:latin typeface="Arial" panose="020B0604020202020204" pitchFamily="34" charset="0"/>
              <a:cs typeface="Arial" panose="020B0604020202020204" pitchFamily="34" charset="0"/>
            </a:rPr>
            <a:t>Planilha de Orçamento de Obra 5.0</a:t>
          </a:r>
        </a:p>
      </xdr:txBody>
    </xdr:sp>
    <xdr:clientData/>
  </xdr:twoCellAnchor>
  <xdr:twoCellAnchor>
    <xdr:from>
      <xdr:col>0</xdr:col>
      <xdr:colOff>464666</xdr:colOff>
      <xdr:row>2</xdr:row>
      <xdr:rowOff>1</xdr:rowOff>
    </xdr:from>
    <xdr:to>
      <xdr:col>0</xdr:col>
      <xdr:colOff>2633381</xdr:colOff>
      <xdr:row>4</xdr:row>
      <xdr:rowOff>112201</xdr:rowOff>
    </xdr:to>
    <xdr:grpSp>
      <xdr:nvGrpSpPr>
        <xdr:cNvPr id="46" name="Agrupar 45">
          <a:extLst>
            <a:ext uri="{FF2B5EF4-FFF2-40B4-BE49-F238E27FC236}">
              <a16:creationId xmlns:a16="http://schemas.microsoft.com/office/drawing/2014/main" id="{3F4134B3-8D83-1998-2E1B-7A5432597320}"/>
            </a:ext>
          </a:extLst>
        </xdr:cNvPr>
        <xdr:cNvGrpSpPr/>
      </xdr:nvGrpSpPr>
      <xdr:grpSpPr>
        <a:xfrm>
          <a:off x="464666" y="895351"/>
          <a:ext cx="2168715" cy="493200"/>
          <a:chOff x="464666" y="896472"/>
          <a:chExt cx="2168715" cy="493200"/>
        </a:xfrm>
      </xdr:grpSpPr>
      <xdr:sp macro="" textlink="">
        <xdr:nvSpPr>
          <xdr:cNvPr id="25" name="Retângulo: Cantos Superiores Recortados 24">
            <a:hlinkClick xmlns:r="http://schemas.openxmlformats.org/officeDocument/2006/relationships" r:id="rId1"/>
            <a:extLst>
              <a:ext uri="{FF2B5EF4-FFF2-40B4-BE49-F238E27FC236}">
                <a16:creationId xmlns:a16="http://schemas.microsoft.com/office/drawing/2014/main" id="{E374B946-C6DA-8D0C-BCC4-45F36064C3E0}"/>
              </a:ext>
            </a:extLst>
          </xdr:cNvPr>
          <xdr:cNvSpPr/>
        </xdr:nvSpPr>
        <xdr:spPr bwMode="auto">
          <a:xfrm rot="16200000">
            <a:off x="1302424" y="58714"/>
            <a:ext cx="493200" cy="2168715"/>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Instruções</a:t>
            </a:r>
          </a:p>
        </xdr:txBody>
      </xdr:sp>
      <xdr:pic>
        <xdr:nvPicPr>
          <xdr:cNvPr id="26" name="Gráfico 25" descr="Documento estrutura de tópicos">
            <a:extLst>
              <a:ext uri="{FF2B5EF4-FFF2-40B4-BE49-F238E27FC236}">
                <a16:creationId xmlns:a16="http://schemas.microsoft.com/office/drawing/2014/main" id="{9DD846E2-5A2A-1B76-665B-C40A8F3F69E3}"/>
              </a:ext>
            </a:extLst>
          </xdr:cNvPr>
          <xdr:cNvPicPr>
            <a:picLocks/>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9550" y="997150"/>
            <a:ext cx="240968" cy="291834"/>
          </a:xfrm>
          <a:prstGeom prst="rect">
            <a:avLst/>
          </a:prstGeom>
        </xdr:spPr>
      </xdr:pic>
    </xdr:grpSp>
    <xdr:clientData/>
  </xdr:twoCellAnchor>
  <xdr:twoCellAnchor>
    <xdr:from>
      <xdr:col>0</xdr:col>
      <xdr:colOff>464668</xdr:colOff>
      <xdr:row>5</xdr:row>
      <xdr:rowOff>127624</xdr:rowOff>
    </xdr:from>
    <xdr:to>
      <xdr:col>1</xdr:col>
      <xdr:colOff>1</xdr:colOff>
      <xdr:row>8</xdr:row>
      <xdr:rowOff>82942</xdr:rowOff>
    </xdr:to>
    <xdr:grpSp>
      <xdr:nvGrpSpPr>
        <xdr:cNvPr id="27" name="Agrupar 26">
          <a:extLst>
            <a:ext uri="{FF2B5EF4-FFF2-40B4-BE49-F238E27FC236}">
              <a16:creationId xmlns:a16="http://schemas.microsoft.com/office/drawing/2014/main" id="{0586BC23-940B-40B8-9453-4D736BF22FA2}"/>
            </a:ext>
          </a:extLst>
        </xdr:cNvPr>
        <xdr:cNvGrpSpPr/>
      </xdr:nvGrpSpPr>
      <xdr:grpSpPr>
        <a:xfrm>
          <a:off x="464668" y="1575424"/>
          <a:ext cx="2164233" cy="498243"/>
          <a:chOff x="3" y="1573768"/>
          <a:chExt cx="2624398" cy="609303"/>
        </a:xfrm>
      </xdr:grpSpPr>
      <xdr:sp macro="" textlink="">
        <xdr:nvSpPr>
          <xdr:cNvPr id="28" name="Retângulo: Cantos Superiores Recortados 27">
            <a:hlinkClick xmlns:r="http://schemas.openxmlformats.org/officeDocument/2006/relationships" r:id="rId4"/>
            <a:extLst>
              <a:ext uri="{FF2B5EF4-FFF2-40B4-BE49-F238E27FC236}">
                <a16:creationId xmlns:a16="http://schemas.microsoft.com/office/drawing/2014/main" id="{98F02329-A72D-1F7D-08F7-D57449056EC1}"/>
              </a:ext>
            </a:extLst>
          </xdr:cNvPr>
          <xdr:cNvSpPr/>
        </xdr:nvSpPr>
        <xdr:spPr bwMode="auto">
          <a:xfrm rot="16200000">
            <a:off x="1007550" y="566221"/>
            <a:ext cx="609303" cy="2624398"/>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Sintética</a:t>
            </a:r>
            <a:r>
              <a:rPr lang="pt-BR" sz="1300" b="1" baseline="0">
                <a:solidFill>
                  <a:schemeClr val="bg1"/>
                </a:solidFill>
                <a:latin typeface="Arial" panose="020B0604020202020204" pitchFamily="34" charset="0"/>
                <a:cs typeface="Arial" panose="020B0604020202020204" pitchFamily="34" charset="0"/>
              </a:rPr>
              <a:t> </a:t>
            </a:r>
            <a:br>
              <a:rPr lang="pt-BR" sz="1300" b="1" baseline="0">
                <a:solidFill>
                  <a:schemeClr val="bg1"/>
                </a:solidFill>
                <a:latin typeface="Arial" panose="020B0604020202020204" pitchFamily="34" charset="0"/>
                <a:cs typeface="Arial" panose="020B0604020202020204" pitchFamily="34" charset="0"/>
              </a:rPr>
            </a:br>
            <a:r>
              <a:rPr lang="pt-BR" sz="1300" b="1" baseline="0">
                <a:solidFill>
                  <a:schemeClr val="bg1"/>
                </a:solidFill>
                <a:latin typeface="Arial" panose="020B0604020202020204" pitchFamily="34" charset="0"/>
                <a:cs typeface="Arial" panose="020B0604020202020204" pitchFamily="34" charset="0"/>
              </a:rPr>
              <a:t>Preenchimento</a:t>
            </a:r>
            <a:endParaRPr lang="pt-BR" sz="1300" b="1">
              <a:solidFill>
                <a:schemeClr val="bg1"/>
              </a:solidFill>
              <a:latin typeface="Arial" panose="020B0604020202020204" pitchFamily="34" charset="0"/>
              <a:cs typeface="Arial" panose="020B0604020202020204" pitchFamily="34" charset="0"/>
            </a:endParaRPr>
          </a:p>
        </xdr:txBody>
      </xdr:sp>
      <xdr:pic>
        <xdr:nvPicPr>
          <xdr:cNvPr id="29" name="Gráfico 28" descr="Área de Transferência estrutura de tópicos">
            <a:extLst>
              <a:ext uri="{FF2B5EF4-FFF2-40B4-BE49-F238E27FC236}">
                <a16:creationId xmlns:a16="http://schemas.microsoft.com/office/drawing/2014/main" id="{F31A14C0-7A37-A221-C67F-198A0F2C6BDE}"/>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7579" y="1698418"/>
            <a:ext cx="291600" cy="360000"/>
          </a:xfrm>
          <a:prstGeom prst="rect">
            <a:avLst/>
          </a:prstGeom>
        </xdr:spPr>
      </xdr:pic>
    </xdr:grpSp>
    <xdr:clientData/>
  </xdr:twoCellAnchor>
  <xdr:twoCellAnchor>
    <xdr:from>
      <xdr:col>0</xdr:col>
      <xdr:colOff>464666</xdr:colOff>
      <xdr:row>9</xdr:row>
      <xdr:rowOff>75954</xdr:rowOff>
    </xdr:from>
    <xdr:to>
      <xdr:col>0</xdr:col>
      <xdr:colOff>2624666</xdr:colOff>
      <xdr:row>12</xdr:row>
      <xdr:rowOff>21312</xdr:rowOff>
    </xdr:to>
    <xdr:grpSp>
      <xdr:nvGrpSpPr>
        <xdr:cNvPr id="45" name="Agrupar 44">
          <a:extLst>
            <a:ext uri="{FF2B5EF4-FFF2-40B4-BE49-F238E27FC236}">
              <a16:creationId xmlns:a16="http://schemas.microsoft.com/office/drawing/2014/main" id="{A4E97AEA-87F9-69D5-2140-0FCF67F081A8}"/>
            </a:ext>
          </a:extLst>
        </xdr:cNvPr>
        <xdr:cNvGrpSpPr/>
      </xdr:nvGrpSpPr>
      <xdr:grpSpPr>
        <a:xfrm>
          <a:off x="464666" y="2257179"/>
          <a:ext cx="2160000" cy="497808"/>
          <a:chOff x="464666" y="2249895"/>
          <a:chExt cx="2160000" cy="494446"/>
        </a:xfrm>
      </xdr:grpSpPr>
      <xdr:sp macro="" textlink="">
        <xdr:nvSpPr>
          <xdr:cNvPr id="31" name="Retângulo: Cantos Superiores Recortados 30">
            <a:extLst>
              <a:ext uri="{FF2B5EF4-FFF2-40B4-BE49-F238E27FC236}">
                <a16:creationId xmlns:a16="http://schemas.microsoft.com/office/drawing/2014/main" id="{1468A26C-17FB-CCE5-44F5-BB9123FDF613}"/>
              </a:ext>
            </a:extLst>
          </xdr:cNvPr>
          <xdr:cNvSpPr/>
        </xdr:nvSpPr>
        <xdr:spPr bwMode="auto">
          <a:xfrm rot="16200000">
            <a:off x="1297443" y="1417118"/>
            <a:ext cx="494446" cy="2160000"/>
          </a:xfrm>
          <a:prstGeom prst="snip2SameRect">
            <a:avLst/>
          </a:prstGeom>
          <a:solidFill>
            <a:srgbClr val="C0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Custo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por etapa</a:t>
            </a:r>
          </a:p>
        </xdr:txBody>
      </xdr:sp>
      <xdr:pic>
        <xdr:nvPicPr>
          <xdr:cNvPr id="32" name="Gráfico 31" descr="Dinheiro estrutura de tópicos">
            <a:extLst>
              <a:ext uri="{FF2B5EF4-FFF2-40B4-BE49-F238E27FC236}">
                <a16:creationId xmlns:a16="http://schemas.microsoft.com/office/drawing/2014/main" id="{461D40DD-0FAC-0BC1-7294-50C5EC459E34}"/>
              </a:ext>
            </a:extLst>
          </xdr:cNvPr>
          <xdr:cNvPicPr>
            <a:picLocks/>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9088" y="2350831"/>
            <a:ext cx="240000" cy="292572"/>
          </a:xfrm>
          <a:prstGeom prst="rect">
            <a:avLst/>
          </a:prstGeom>
        </xdr:spPr>
      </xdr:pic>
    </xdr:grpSp>
    <xdr:clientData/>
  </xdr:twoCellAnchor>
  <xdr:twoCellAnchor>
    <xdr:from>
      <xdr:col>0</xdr:col>
      <xdr:colOff>464666</xdr:colOff>
      <xdr:row>13</xdr:row>
      <xdr:rowOff>25529</xdr:rowOff>
    </xdr:from>
    <xdr:to>
      <xdr:col>0</xdr:col>
      <xdr:colOff>2624666</xdr:colOff>
      <xdr:row>15</xdr:row>
      <xdr:rowOff>153292</xdr:rowOff>
    </xdr:to>
    <xdr:grpSp>
      <xdr:nvGrpSpPr>
        <xdr:cNvPr id="33" name="Agrupar 32">
          <a:hlinkClick xmlns:r="http://schemas.openxmlformats.org/officeDocument/2006/relationships" r:id="rId9"/>
          <a:extLst>
            <a:ext uri="{FF2B5EF4-FFF2-40B4-BE49-F238E27FC236}">
              <a16:creationId xmlns:a16="http://schemas.microsoft.com/office/drawing/2014/main" id="{7CD7CA33-180A-4F7B-9E72-05D425CD0789}"/>
            </a:ext>
          </a:extLst>
        </xdr:cNvPr>
        <xdr:cNvGrpSpPr/>
      </xdr:nvGrpSpPr>
      <xdr:grpSpPr>
        <a:xfrm>
          <a:off x="464666" y="2940179"/>
          <a:ext cx="2160000" cy="489713"/>
          <a:chOff x="1" y="3597212"/>
          <a:chExt cx="2624400" cy="608400"/>
        </a:xfrm>
      </xdr:grpSpPr>
      <xdr:sp macro="" textlink="">
        <xdr:nvSpPr>
          <xdr:cNvPr id="34" name="Retângulo: Cantos Superiores Recortados 33">
            <a:extLst>
              <a:ext uri="{FF2B5EF4-FFF2-40B4-BE49-F238E27FC236}">
                <a16:creationId xmlns:a16="http://schemas.microsoft.com/office/drawing/2014/main" id="{1ADB574E-D7C9-A008-31B1-A42DD9F3F03D}"/>
              </a:ext>
            </a:extLst>
          </xdr:cNvPr>
          <xdr:cNvSpPr/>
        </xdr:nvSpPr>
        <xdr:spPr bwMode="auto">
          <a:xfrm rot="16200000">
            <a:off x="1008001" y="2589212"/>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Relatórios</a:t>
            </a:r>
          </a:p>
        </xdr:txBody>
      </xdr:sp>
      <xdr:pic>
        <xdr:nvPicPr>
          <xdr:cNvPr id="35" name="Gráfico 34" descr="Área de Transferência Marcada estrutura de tópicos">
            <a:extLst>
              <a:ext uri="{FF2B5EF4-FFF2-40B4-BE49-F238E27FC236}">
                <a16:creationId xmlns:a16="http://schemas.microsoft.com/office/drawing/2014/main" id="{14FF3B4C-6674-C307-363F-8F0AF3EB3564}"/>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9024" y="3721411"/>
            <a:ext cx="291600" cy="360000"/>
          </a:xfrm>
          <a:prstGeom prst="rect">
            <a:avLst/>
          </a:prstGeom>
        </xdr:spPr>
      </xdr:pic>
    </xdr:grpSp>
    <xdr:clientData/>
  </xdr:twoCellAnchor>
  <xdr:twoCellAnchor>
    <xdr:from>
      <xdr:col>0</xdr:col>
      <xdr:colOff>464666</xdr:colOff>
      <xdr:row>16</xdr:row>
      <xdr:rowOff>157510</xdr:rowOff>
    </xdr:from>
    <xdr:to>
      <xdr:col>0</xdr:col>
      <xdr:colOff>2624666</xdr:colOff>
      <xdr:row>19</xdr:row>
      <xdr:rowOff>102868</xdr:rowOff>
    </xdr:to>
    <xdr:grpSp>
      <xdr:nvGrpSpPr>
        <xdr:cNvPr id="36" name="Agrupar 35">
          <a:hlinkClick xmlns:r="http://schemas.openxmlformats.org/officeDocument/2006/relationships" r:id="rId12"/>
          <a:extLst>
            <a:ext uri="{FF2B5EF4-FFF2-40B4-BE49-F238E27FC236}">
              <a16:creationId xmlns:a16="http://schemas.microsoft.com/office/drawing/2014/main" id="{C82BF266-EA69-4B85-BE67-826CB221CC2B}"/>
            </a:ext>
          </a:extLst>
        </xdr:cNvPr>
        <xdr:cNvGrpSpPr/>
      </xdr:nvGrpSpPr>
      <xdr:grpSpPr>
        <a:xfrm>
          <a:off x="464666" y="3615085"/>
          <a:ext cx="2160000" cy="488283"/>
          <a:chOff x="1" y="4271393"/>
          <a:chExt cx="2624400" cy="608400"/>
        </a:xfrm>
      </xdr:grpSpPr>
      <xdr:sp macro="" textlink="">
        <xdr:nvSpPr>
          <xdr:cNvPr id="37" name="Retângulo: Cantos Superiores Recortados 36">
            <a:extLst>
              <a:ext uri="{FF2B5EF4-FFF2-40B4-BE49-F238E27FC236}">
                <a16:creationId xmlns:a16="http://schemas.microsoft.com/office/drawing/2014/main" id="{6846721C-D186-E360-CB42-9D74424619C4}"/>
              </a:ext>
            </a:extLst>
          </xdr:cNvPr>
          <xdr:cNvSpPr/>
        </xdr:nvSpPr>
        <xdr:spPr bwMode="auto">
          <a:xfrm rot="16200000">
            <a:off x="1008001" y="326339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Dashboard</a:t>
            </a:r>
          </a:p>
        </xdr:txBody>
      </xdr:sp>
      <xdr:pic>
        <xdr:nvPicPr>
          <xdr:cNvPr id="38" name="Gráfico 37" descr="Gráfico de barras estrutura de tópicos">
            <a:extLst>
              <a:ext uri="{FF2B5EF4-FFF2-40B4-BE49-F238E27FC236}">
                <a16:creationId xmlns:a16="http://schemas.microsoft.com/office/drawing/2014/main" id="{DFFFD4F2-D628-E65A-3EAA-E437050FAACC}"/>
              </a:ext>
            </a:extLst>
          </xdr:cNvPr>
          <xdr:cNvPicPr>
            <a:picLocks/>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9024" y="4395591"/>
            <a:ext cx="291600" cy="360000"/>
          </a:xfrm>
          <a:prstGeom prst="rect">
            <a:avLst/>
          </a:prstGeom>
        </xdr:spPr>
      </xdr:pic>
    </xdr:grpSp>
    <xdr:clientData/>
  </xdr:twoCellAnchor>
  <xdr:twoCellAnchor>
    <xdr:from>
      <xdr:col>0</xdr:col>
      <xdr:colOff>464666</xdr:colOff>
      <xdr:row>24</xdr:row>
      <xdr:rowOff>58528</xdr:rowOff>
    </xdr:from>
    <xdr:to>
      <xdr:col>0</xdr:col>
      <xdr:colOff>2624666</xdr:colOff>
      <xdr:row>27</xdr:row>
      <xdr:rowOff>13846</xdr:rowOff>
    </xdr:to>
    <xdr:grpSp>
      <xdr:nvGrpSpPr>
        <xdr:cNvPr id="39" name="Agrupar 38">
          <a:hlinkClick xmlns:r="http://schemas.openxmlformats.org/officeDocument/2006/relationships" r:id="rId15"/>
          <a:extLst>
            <a:ext uri="{FF2B5EF4-FFF2-40B4-BE49-F238E27FC236}">
              <a16:creationId xmlns:a16="http://schemas.microsoft.com/office/drawing/2014/main" id="{594503A3-F2ED-449A-818B-C8A509812415}"/>
            </a:ext>
          </a:extLst>
        </xdr:cNvPr>
        <xdr:cNvGrpSpPr/>
      </xdr:nvGrpSpPr>
      <xdr:grpSpPr>
        <a:xfrm>
          <a:off x="464666" y="4963903"/>
          <a:ext cx="2160000" cy="498243"/>
          <a:chOff x="1" y="5619753"/>
          <a:chExt cx="2624400" cy="608400"/>
        </a:xfrm>
      </xdr:grpSpPr>
      <xdr:sp macro="" textlink="">
        <xdr:nvSpPr>
          <xdr:cNvPr id="40" name="Retângulo: Cantos Superiores Recortados 39">
            <a:extLst>
              <a:ext uri="{FF2B5EF4-FFF2-40B4-BE49-F238E27FC236}">
                <a16:creationId xmlns:a16="http://schemas.microsoft.com/office/drawing/2014/main" id="{68F15699-C884-9548-3B83-40E8EAF334F7}"/>
              </a:ext>
            </a:extLst>
          </xdr:cNvPr>
          <xdr:cNvSpPr/>
        </xdr:nvSpPr>
        <xdr:spPr bwMode="auto">
          <a:xfrm rot="16200000">
            <a:off x="1008001" y="461175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Sobre</a:t>
            </a:r>
          </a:p>
        </xdr:txBody>
      </xdr:sp>
      <xdr:pic>
        <xdr:nvPicPr>
          <xdr:cNvPr id="41" name="Gráfico 40" descr="Bolas de Harvey 100% com preenchimento sólido">
            <a:extLst>
              <a:ext uri="{FF2B5EF4-FFF2-40B4-BE49-F238E27FC236}">
                <a16:creationId xmlns:a16="http://schemas.microsoft.com/office/drawing/2014/main" id="{45C45860-CA77-22CC-6DA0-F30965620A6B}"/>
              </a:ext>
            </a:extLst>
          </xdr:cNvPr>
          <xdr:cNvPicPr>
            <a:picLocks/>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9024" y="5743952"/>
            <a:ext cx="291600" cy="360000"/>
          </a:xfrm>
          <a:prstGeom prst="rect">
            <a:avLst/>
          </a:prstGeom>
        </xdr:spPr>
      </xdr:pic>
    </xdr:grpSp>
    <xdr:clientData/>
  </xdr:twoCellAnchor>
  <xdr:twoCellAnchor>
    <xdr:from>
      <xdr:col>0</xdr:col>
      <xdr:colOff>464666</xdr:colOff>
      <xdr:row>20</xdr:row>
      <xdr:rowOff>107086</xdr:rowOff>
    </xdr:from>
    <xdr:to>
      <xdr:col>0</xdr:col>
      <xdr:colOff>2624666</xdr:colOff>
      <xdr:row>23</xdr:row>
      <xdr:rowOff>54311</xdr:rowOff>
    </xdr:to>
    <xdr:grpSp>
      <xdr:nvGrpSpPr>
        <xdr:cNvPr id="42" name="Agrupar 41">
          <a:hlinkClick xmlns:r="http://schemas.openxmlformats.org/officeDocument/2006/relationships" r:id="rId18"/>
          <a:extLst>
            <a:ext uri="{FF2B5EF4-FFF2-40B4-BE49-F238E27FC236}">
              <a16:creationId xmlns:a16="http://schemas.microsoft.com/office/drawing/2014/main" id="{C5A3AE10-A653-4AE4-9B32-7CD60EFED5E6}"/>
            </a:ext>
          </a:extLst>
        </xdr:cNvPr>
        <xdr:cNvGrpSpPr/>
      </xdr:nvGrpSpPr>
      <xdr:grpSpPr>
        <a:xfrm>
          <a:off x="464666" y="4288561"/>
          <a:ext cx="2160000" cy="490150"/>
          <a:chOff x="1" y="4945574"/>
          <a:chExt cx="2624400" cy="608400"/>
        </a:xfrm>
      </xdr:grpSpPr>
      <xdr:sp macro="" textlink="">
        <xdr:nvSpPr>
          <xdr:cNvPr id="43" name="Retângulo: Cantos Superiores Recortados 42">
            <a:hlinkClick xmlns:r="http://schemas.openxmlformats.org/officeDocument/2006/relationships" r:id="rId19"/>
            <a:extLst>
              <a:ext uri="{FF2B5EF4-FFF2-40B4-BE49-F238E27FC236}">
                <a16:creationId xmlns:a16="http://schemas.microsoft.com/office/drawing/2014/main" id="{0D7AEC61-6F6A-D6B4-7C59-3E9A9ED8A296}"/>
              </a:ext>
            </a:extLst>
          </xdr:cNvPr>
          <xdr:cNvSpPr/>
        </xdr:nvSpPr>
        <xdr:spPr bwMode="auto">
          <a:xfrm rot="16200000">
            <a:off x="1008001" y="3937574"/>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Composição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Sinapi</a:t>
            </a:r>
          </a:p>
        </xdr:txBody>
      </xdr:sp>
      <xdr:pic>
        <xdr:nvPicPr>
          <xdr:cNvPr id="44" name="Gráfico 43" descr="Bilhete estrutura de tópicos">
            <a:extLst>
              <a:ext uri="{FF2B5EF4-FFF2-40B4-BE49-F238E27FC236}">
                <a16:creationId xmlns:a16="http://schemas.microsoft.com/office/drawing/2014/main" id="{26B8FC8A-C461-AF37-3607-3A63FB7011FF}"/>
              </a:ext>
            </a:extLst>
          </xdr:cNvPr>
          <xdr:cNvPicPr>
            <a:picLocks/>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9024" y="5069773"/>
            <a:ext cx="291600" cy="360000"/>
          </a:xfrm>
          <a:prstGeom prst="rect">
            <a:avLst/>
          </a:prstGeom>
        </xdr:spPr>
      </xdr:pic>
    </xdr:grpSp>
    <xdr:clientData/>
  </xdr:twoCellAnchor>
  <xdr:twoCellAnchor editAs="oneCell">
    <xdr:from>
      <xdr:col>0</xdr:col>
      <xdr:colOff>457200</xdr:colOff>
      <xdr:row>0</xdr:row>
      <xdr:rowOff>114300</xdr:rowOff>
    </xdr:from>
    <xdr:to>
      <xdr:col>0</xdr:col>
      <xdr:colOff>2219325</xdr:colOff>
      <xdr:row>0</xdr:row>
      <xdr:rowOff>695325</xdr:rowOff>
    </xdr:to>
    <xdr:pic>
      <xdr:nvPicPr>
        <xdr:cNvPr id="5" name="Imagem 3">
          <a:extLst>
            <a:ext uri="{FF2B5EF4-FFF2-40B4-BE49-F238E27FC236}">
              <a16:creationId xmlns:a16="http://schemas.microsoft.com/office/drawing/2014/main" id="{7CCA7856-395C-4861-BB92-9F32A5A28ED6}"/>
            </a:ext>
            <a:ext uri="{147F2762-F138-4A5C-976F-8EAC2B608ADB}">
              <a16:predDERef xmlns:a16="http://schemas.microsoft.com/office/drawing/2014/main" pred="{C5A3AE10-A653-4AE4-9B32-7CD60EFED5E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457200" y="114300"/>
          <a:ext cx="1762125" cy="5810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6</xdr:col>
      <xdr:colOff>1121834</xdr:colOff>
      <xdr:row>0</xdr:row>
      <xdr:rowOff>783167</xdr:rowOff>
    </xdr:to>
    <xdr:sp macro="" textlink="">
      <xdr:nvSpPr>
        <xdr:cNvPr id="125" name="Retângulo 124">
          <a:extLst>
            <a:ext uri="{FF2B5EF4-FFF2-40B4-BE49-F238E27FC236}">
              <a16:creationId xmlns:a16="http://schemas.microsoft.com/office/drawing/2014/main" id="{D4F6A13D-79AC-477C-8E86-AA5175F6AC86}"/>
            </a:ext>
          </a:extLst>
        </xdr:cNvPr>
        <xdr:cNvSpPr/>
      </xdr:nvSpPr>
      <xdr:spPr bwMode="auto">
        <a:xfrm>
          <a:off x="2624667" y="0"/>
          <a:ext cx="6625167" cy="78316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pt-BR" sz="2600" b="1">
              <a:solidFill>
                <a:schemeClr val="bg1"/>
              </a:solidFill>
              <a:latin typeface="Arial" panose="020B0604020202020204" pitchFamily="34" charset="0"/>
              <a:cs typeface="Arial" panose="020B0604020202020204" pitchFamily="34" charset="0"/>
            </a:rPr>
            <a:t>Planilha de Orçamento de Obra 5.0</a:t>
          </a:r>
        </a:p>
      </xdr:txBody>
    </xdr:sp>
    <xdr:clientData/>
  </xdr:twoCellAnchor>
  <xdr:twoCellAnchor>
    <xdr:from>
      <xdr:col>0</xdr:col>
      <xdr:colOff>464666</xdr:colOff>
      <xdr:row>2</xdr:row>
      <xdr:rowOff>1</xdr:rowOff>
    </xdr:from>
    <xdr:to>
      <xdr:col>0</xdr:col>
      <xdr:colOff>2633381</xdr:colOff>
      <xdr:row>4</xdr:row>
      <xdr:rowOff>89790</xdr:rowOff>
    </xdr:to>
    <xdr:grpSp>
      <xdr:nvGrpSpPr>
        <xdr:cNvPr id="25" name="Agrupar 24">
          <a:extLst>
            <a:ext uri="{FF2B5EF4-FFF2-40B4-BE49-F238E27FC236}">
              <a16:creationId xmlns:a16="http://schemas.microsoft.com/office/drawing/2014/main" id="{640C4710-6378-50A3-6914-0D522D2A7530}"/>
            </a:ext>
          </a:extLst>
        </xdr:cNvPr>
        <xdr:cNvGrpSpPr/>
      </xdr:nvGrpSpPr>
      <xdr:grpSpPr>
        <a:xfrm>
          <a:off x="464666" y="895351"/>
          <a:ext cx="2168715" cy="489839"/>
          <a:chOff x="464666" y="896472"/>
          <a:chExt cx="2168715" cy="493200"/>
        </a:xfrm>
      </xdr:grpSpPr>
      <xdr:sp macro="" textlink="">
        <xdr:nvSpPr>
          <xdr:cNvPr id="3" name="Retângulo: Cantos Superiores Recortados 2">
            <a:hlinkClick xmlns:r="http://schemas.openxmlformats.org/officeDocument/2006/relationships" r:id="rId1"/>
            <a:extLst>
              <a:ext uri="{FF2B5EF4-FFF2-40B4-BE49-F238E27FC236}">
                <a16:creationId xmlns:a16="http://schemas.microsoft.com/office/drawing/2014/main" id="{122A988F-834E-8075-2C3D-6CD8477918AC}"/>
              </a:ext>
            </a:extLst>
          </xdr:cNvPr>
          <xdr:cNvSpPr/>
        </xdr:nvSpPr>
        <xdr:spPr bwMode="auto">
          <a:xfrm rot="16200000">
            <a:off x="1302424" y="58714"/>
            <a:ext cx="493200" cy="2168715"/>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Instruções</a:t>
            </a:r>
          </a:p>
        </xdr:txBody>
      </xdr:sp>
      <xdr:pic>
        <xdr:nvPicPr>
          <xdr:cNvPr id="5" name="Gráfico 4" descr="Documento estrutura de tópicos">
            <a:extLst>
              <a:ext uri="{FF2B5EF4-FFF2-40B4-BE49-F238E27FC236}">
                <a16:creationId xmlns:a16="http://schemas.microsoft.com/office/drawing/2014/main" id="{8D91B792-CFF3-47FD-0717-436114B85B10}"/>
              </a:ext>
            </a:extLst>
          </xdr:cNvPr>
          <xdr:cNvPicPr>
            <a:picLocks/>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9550" y="997150"/>
            <a:ext cx="240968" cy="291834"/>
          </a:xfrm>
          <a:prstGeom prst="rect">
            <a:avLst/>
          </a:prstGeom>
        </xdr:spPr>
      </xdr:pic>
    </xdr:grpSp>
    <xdr:clientData/>
  </xdr:twoCellAnchor>
  <xdr:twoCellAnchor>
    <xdr:from>
      <xdr:col>0</xdr:col>
      <xdr:colOff>464668</xdr:colOff>
      <xdr:row>5</xdr:row>
      <xdr:rowOff>71595</xdr:rowOff>
    </xdr:from>
    <xdr:to>
      <xdr:col>1</xdr:col>
      <xdr:colOff>1</xdr:colOff>
      <xdr:row>7</xdr:row>
      <xdr:rowOff>161383</xdr:rowOff>
    </xdr:to>
    <xdr:grpSp>
      <xdr:nvGrpSpPr>
        <xdr:cNvPr id="6" name="Agrupar 5">
          <a:extLst>
            <a:ext uri="{FF2B5EF4-FFF2-40B4-BE49-F238E27FC236}">
              <a16:creationId xmlns:a16="http://schemas.microsoft.com/office/drawing/2014/main" id="{AC3CEFA4-5F40-4CB8-B78B-3AC1961BC2E6}"/>
            </a:ext>
          </a:extLst>
        </xdr:cNvPr>
        <xdr:cNvGrpSpPr/>
      </xdr:nvGrpSpPr>
      <xdr:grpSpPr>
        <a:xfrm>
          <a:off x="464668" y="1567020"/>
          <a:ext cx="2164233" cy="489838"/>
          <a:chOff x="3" y="1573768"/>
          <a:chExt cx="2624398" cy="609303"/>
        </a:xfrm>
      </xdr:grpSpPr>
      <xdr:sp macro="" textlink="">
        <xdr:nvSpPr>
          <xdr:cNvPr id="7" name="Retângulo: Cantos Superiores Recortados 6">
            <a:hlinkClick xmlns:r="http://schemas.openxmlformats.org/officeDocument/2006/relationships" r:id="rId4"/>
            <a:extLst>
              <a:ext uri="{FF2B5EF4-FFF2-40B4-BE49-F238E27FC236}">
                <a16:creationId xmlns:a16="http://schemas.microsoft.com/office/drawing/2014/main" id="{DDABF2D5-9AC3-E5EB-FC39-F73E08A42709}"/>
              </a:ext>
            </a:extLst>
          </xdr:cNvPr>
          <xdr:cNvSpPr/>
        </xdr:nvSpPr>
        <xdr:spPr bwMode="auto">
          <a:xfrm rot="16200000">
            <a:off x="1007550" y="566221"/>
            <a:ext cx="609303" cy="2624398"/>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Sintética</a:t>
            </a:r>
            <a:r>
              <a:rPr lang="pt-BR" sz="1300" b="1" baseline="0">
                <a:solidFill>
                  <a:schemeClr val="bg1"/>
                </a:solidFill>
                <a:latin typeface="Arial" panose="020B0604020202020204" pitchFamily="34" charset="0"/>
                <a:cs typeface="Arial" panose="020B0604020202020204" pitchFamily="34" charset="0"/>
              </a:rPr>
              <a:t> </a:t>
            </a:r>
            <a:br>
              <a:rPr lang="pt-BR" sz="1300" b="1" baseline="0">
                <a:solidFill>
                  <a:schemeClr val="bg1"/>
                </a:solidFill>
                <a:latin typeface="Arial" panose="020B0604020202020204" pitchFamily="34" charset="0"/>
                <a:cs typeface="Arial" panose="020B0604020202020204" pitchFamily="34" charset="0"/>
              </a:rPr>
            </a:br>
            <a:r>
              <a:rPr lang="pt-BR" sz="1300" b="1" baseline="0">
                <a:solidFill>
                  <a:schemeClr val="bg1"/>
                </a:solidFill>
                <a:latin typeface="Arial" panose="020B0604020202020204" pitchFamily="34" charset="0"/>
                <a:cs typeface="Arial" panose="020B0604020202020204" pitchFamily="34" charset="0"/>
              </a:rPr>
              <a:t>Preenchimento</a:t>
            </a:r>
            <a:endParaRPr lang="pt-BR" sz="1300" b="1">
              <a:solidFill>
                <a:schemeClr val="bg1"/>
              </a:solidFill>
              <a:latin typeface="Arial" panose="020B0604020202020204" pitchFamily="34" charset="0"/>
              <a:cs typeface="Arial" panose="020B0604020202020204" pitchFamily="34" charset="0"/>
            </a:endParaRPr>
          </a:p>
        </xdr:txBody>
      </xdr:sp>
      <xdr:pic>
        <xdr:nvPicPr>
          <xdr:cNvPr id="8" name="Gráfico 7" descr="Área de Transferência estrutura de tópicos">
            <a:extLst>
              <a:ext uri="{FF2B5EF4-FFF2-40B4-BE49-F238E27FC236}">
                <a16:creationId xmlns:a16="http://schemas.microsoft.com/office/drawing/2014/main" id="{289FEC45-A5E4-2433-CB20-E3AE974E1641}"/>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7579" y="1698418"/>
            <a:ext cx="291600" cy="360000"/>
          </a:xfrm>
          <a:prstGeom prst="rect">
            <a:avLst/>
          </a:prstGeom>
        </xdr:spPr>
      </xdr:pic>
    </xdr:grpSp>
    <xdr:clientData/>
  </xdr:twoCellAnchor>
  <xdr:twoCellAnchor>
    <xdr:from>
      <xdr:col>0</xdr:col>
      <xdr:colOff>464666</xdr:colOff>
      <xdr:row>8</xdr:row>
      <xdr:rowOff>143189</xdr:rowOff>
    </xdr:from>
    <xdr:to>
      <xdr:col>0</xdr:col>
      <xdr:colOff>2624666</xdr:colOff>
      <xdr:row>11</xdr:row>
      <xdr:rowOff>32517</xdr:rowOff>
    </xdr:to>
    <xdr:grpSp>
      <xdr:nvGrpSpPr>
        <xdr:cNvPr id="9" name="Agrupar 8">
          <a:hlinkClick xmlns:r="http://schemas.openxmlformats.org/officeDocument/2006/relationships" r:id="rId7"/>
          <a:extLst>
            <a:ext uri="{FF2B5EF4-FFF2-40B4-BE49-F238E27FC236}">
              <a16:creationId xmlns:a16="http://schemas.microsoft.com/office/drawing/2014/main" id="{AEAC368E-0EA4-4D9A-943B-D4552B98F954}"/>
            </a:ext>
          </a:extLst>
        </xdr:cNvPr>
        <xdr:cNvGrpSpPr/>
      </xdr:nvGrpSpPr>
      <xdr:grpSpPr>
        <a:xfrm>
          <a:off x="464666" y="2238689"/>
          <a:ext cx="2160000" cy="489403"/>
          <a:chOff x="1" y="2248850"/>
          <a:chExt cx="2624400" cy="608400"/>
        </a:xfrm>
      </xdr:grpSpPr>
      <xdr:sp macro="" textlink="">
        <xdr:nvSpPr>
          <xdr:cNvPr id="10" name="Retângulo: Cantos Superiores Recortados 9">
            <a:extLst>
              <a:ext uri="{FF2B5EF4-FFF2-40B4-BE49-F238E27FC236}">
                <a16:creationId xmlns:a16="http://schemas.microsoft.com/office/drawing/2014/main" id="{2F8D8D51-CA57-89C7-43FC-650677C4EEFE}"/>
              </a:ext>
            </a:extLst>
          </xdr:cNvPr>
          <xdr:cNvSpPr/>
        </xdr:nvSpPr>
        <xdr:spPr bwMode="auto">
          <a:xfrm rot="16200000">
            <a:off x="1008001" y="1240850"/>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Custo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por etapa</a:t>
            </a:r>
          </a:p>
        </xdr:txBody>
      </xdr:sp>
      <xdr:pic>
        <xdr:nvPicPr>
          <xdr:cNvPr id="11" name="Gráfico 10" descr="Dinheiro estrutura de tópicos">
            <a:extLst>
              <a:ext uri="{FF2B5EF4-FFF2-40B4-BE49-F238E27FC236}">
                <a16:creationId xmlns:a16="http://schemas.microsoft.com/office/drawing/2014/main" id="{513F18E8-2C54-BBF0-6A1D-FFC275757BA9}"/>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024" y="2373048"/>
            <a:ext cx="291600" cy="360000"/>
          </a:xfrm>
          <a:prstGeom prst="rect">
            <a:avLst/>
          </a:prstGeom>
        </xdr:spPr>
      </xdr:pic>
    </xdr:grpSp>
    <xdr:clientData/>
  </xdr:twoCellAnchor>
  <xdr:twoCellAnchor>
    <xdr:from>
      <xdr:col>0</xdr:col>
      <xdr:colOff>464667</xdr:colOff>
      <xdr:row>12</xdr:row>
      <xdr:rowOff>14324</xdr:rowOff>
    </xdr:from>
    <xdr:to>
      <xdr:col>0</xdr:col>
      <xdr:colOff>2624667</xdr:colOff>
      <xdr:row>14</xdr:row>
      <xdr:rowOff>97263</xdr:rowOff>
    </xdr:to>
    <xdr:grpSp>
      <xdr:nvGrpSpPr>
        <xdr:cNvPr id="24" name="Agrupar 23">
          <a:extLst>
            <a:ext uri="{FF2B5EF4-FFF2-40B4-BE49-F238E27FC236}">
              <a16:creationId xmlns:a16="http://schemas.microsoft.com/office/drawing/2014/main" id="{B0BD1448-77FE-C475-A4A2-7EB809E5C53E}"/>
            </a:ext>
          </a:extLst>
        </xdr:cNvPr>
        <xdr:cNvGrpSpPr/>
      </xdr:nvGrpSpPr>
      <xdr:grpSpPr>
        <a:xfrm>
          <a:off x="464667" y="2909924"/>
          <a:ext cx="2160000" cy="482989"/>
          <a:chOff x="464667" y="2927853"/>
          <a:chExt cx="2160000" cy="486351"/>
        </a:xfrm>
      </xdr:grpSpPr>
      <xdr:sp macro="" textlink="">
        <xdr:nvSpPr>
          <xdr:cNvPr id="13" name="Retângulo: Cantos Superiores Recortados 12">
            <a:extLst>
              <a:ext uri="{FF2B5EF4-FFF2-40B4-BE49-F238E27FC236}">
                <a16:creationId xmlns:a16="http://schemas.microsoft.com/office/drawing/2014/main" id="{01472D6B-8331-92B3-9DE8-55BEB3BDFD50}"/>
              </a:ext>
            </a:extLst>
          </xdr:cNvPr>
          <xdr:cNvSpPr/>
        </xdr:nvSpPr>
        <xdr:spPr bwMode="auto">
          <a:xfrm rot="16200000">
            <a:off x="1301491" y="2091029"/>
            <a:ext cx="486351" cy="2160000"/>
          </a:xfrm>
          <a:prstGeom prst="snip2SameRect">
            <a:avLst/>
          </a:prstGeom>
          <a:solidFill>
            <a:srgbClr val="C0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Relatórios</a:t>
            </a:r>
          </a:p>
        </xdr:txBody>
      </xdr:sp>
      <xdr:pic>
        <xdr:nvPicPr>
          <xdr:cNvPr id="14" name="Gráfico 13" descr="Área de Transferência Marcada estrutura de tópicos">
            <a:extLst>
              <a:ext uri="{FF2B5EF4-FFF2-40B4-BE49-F238E27FC236}">
                <a16:creationId xmlns:a16="http://schemas.microsoft.com/office/drawing/2014/main" id="{CC4F39FA-4A10-E567-9FC6-A475FBC7D3D9}"/>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9088" y="3027137"/>
            <a:ext cx="240000" cy="287782"/>
          </a:xfrm>
          <a:prstGeom prst="rect">
            <a:avLst/>
          </a:prstGeom>
        </xdr:spPr>
      </xdr:pic>
    </xdr:grpSp>
    <xdr:clientData/>
  </xdr:twoCellAnchor>
  <xdr:twoCellAnchor>
    <xdr:from>
      <xdr:col>0</xdr:col>
      <xdr:colOff>464666</xdr:colOff>
      <xdr:row>15</xdr:row>
      <xdr:rowOff>79069</xdr:rowOff>
    </xdr:from>
    <xdr:to>
      <xdr:col>0</xdr:col>
      <xdr:colOff>2624666</xdr:colOff>
      <xdr:row>17</xdr:row>
      <xdr:rowOff>158897</xdr:rowOff>
    </xdr:to>
    <xdr:grpSp>
      <xdr:nvGrpSpPr>
        <xdr:cNvPr id="15" name="Agrupar 14">
          <a:hlinkClick xmlns:r="http://schemas.openxmlformats.org/officeDocument/2006/relationships" r:id="rId12"/>
          <a:extLst>
            <a:ext uri="{FF2B5EF4-FFF2-40B4-BE49-F238E27FC236}">
              <a16:creationId xmlns:a16="http://schemas.microsoft.com/office/drawing/2014/main" id="{FAE28467-FEFE-407B-A909-EB48137446F8}"/>
            </a:ext>
          </a:extLst>
        </xdr:cNvPr>
        <xdr:cNvGrpSpPr/>
      </xdr:nvGrpSpPr>
      <xdr:grpSpPr>
        <a:xfrm>
          <a:off x="464666" y="3574744"/>
          <a:ext cx="2160000" cy="479878"/>
          <a:chOff x="1" y="4271393"/>
          <a:chExt cx="2624400" cy="608400"/>
        </a:xfrm>
      </xdr:grpSpPr>
      <xdr:sp macro="" textlink="">
        <xdr:nvSpPr>
          <xdr:cNvPr id="16" name="Retângulo: Cantos Superiores Recortados 15">
            <a:extLst>
              <a:ext uri="{FF2B5EF4-FFF2-40B4-BE49-F238E27FC236}">
                <a16:creationId xmlns:a16="http://schemas.microsoft.com/office/drawing/2014/main" id="{16F518FE-D05D-CBBC-EB9D-FB49BD57176D}"/>
              </a:ext>
            </a:extLst>
          </xdr:cNvPr>
          <xdr:cNvSpPr/>
        </xdr:nvSpPr>
        <xdr:spPr bwMode="auto">
          <a:xfrm rot="16200000">
            <a:off x="1008001" y="326339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Dashboard</a:t>
            </a:r>
          </a:p>
        </xdr:txBody>
      </xdr:sp>
      <xdr:pic>
        <xdr:nvPicPr>
          <xdr:cNvPr id="17" name="Gráfico 16" descr="Gráfico de barras estrutura de tópicos">
            <a:extLst>
              <a:ext uri="{FF2B5EF4-FFF2-40B4-BE49-F238E27FC236}">
                <a16:creationId xmlns:a16="http://schemas.microsoft.com/office/drawing/2014/main" id="{73A98CE7-9780-AD4B-0F36-10AF07189C53}"/>
              </a:ext>
            </a:extLst>
          </xdr:cNvPr>
          <xdr:cNvPicPr>
            <a:picLocks/>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9024" y="4395591"/>
            <a:ext cx="291600" cy="360000"/>
          </a:xfrm>
          <a:prstGeom prst="rect">
            <a:avLst/>
          </a:prstGeom>
        </xdr:spPr>
      </xdr:pic>
    </xdr:grpSp>
    <xdr:clientData/>
  </xdr:twoCellAnchor>
  <xdr:twoCellAnchor>
    <xdr:from>
      <xdr:col>0</xdr:col>
      <xdr:colOff>464666</xdr:colOff>
      <xdr:row>22</xdr:row>
      <xdr:rowOff>2499</xdr:rowOff>
    </xdr:from>
    <xdr:to>
      <xdr:col>0</xdr:col>
      <xdr:colOff>2624666</xdr:colOff>
      <xdr:row>24</xdr:row>
      <xdr:rowOff>92287</xdr:rowOff>
    </xdr:to>
    <xdr:grpSp>
      <xdr:nvGrpSpPr>
        <xdr:cNvPr id="18" name="Agrupar 17">
          <a:hlinkClick xmlns:r="http://schemas.openxmlformats.org/officeDocument/2006/relationships" r:id="rId15"/>
          <a:extLst>
            <a:ext uri="{FF2B5EF4-FFF2-40B4-BE49-F238E27FC236}">
              <a16:creationId xmlns:a16="http://schemas.microsoft.com/office/drawing/2014/main" id="{B0152E14-DC15-4736-9255-C5C90B63487F}"/>
            </a:ext>
          </a:extLst>
        </xdr:cNvPr>
        <xdr:cNvGrpSpPr/>
      </xdr:nvGrpSpPr>
      <xdr:grpSpPr>
        <a:xfrm>
          <a:off x="464666" y="4898349"/>
          <a:ext cx="2160000" cy="489838"/>
          <a:chOff x="1" y="5619753"/>
          <a:chExt cx="2624400" cy="608400"/>
        </a:xfrm>
      </xdr:grpSpPr>
      <xdr:sp macro="" textlink="">
        <xdr:nvSpPr>
          <xdr:cNvPr id="19" name="Retângulo: Cantos Superiores Recortados 18">
            <a:extLst>
              <a:ext uri="{FF2B5EF4-FFF2-40B4-BE49-F238E27FC236}">
                <a16:creationId xmlns:a16="http://schemas.microsoft.com/office/drawing/2014/main" id="{D114BC69-6443-B0B5-BA6B-AB23EAB75DB4}"/>
              </a:ext>
            </a:extLst>
          </xdr:cNvPr>
          <xdr:cNvSpPr/>
        </xdr:nvSpPr>
        <xdr:spPr bwMode="auto">
          <a:xfrm rot="16200000">
            <a:off x="1008001" y="461175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Sobre</a:t>
            </a:r>
          </a:p>
        </xdr:txBody>
      </xdr:sp>
      <xdr:pic>
        <xdr:nvPicPr>
          <xdr:cNvPr id="20" name="Gráfico 19" descr="Bolas de Harvey 100% com preenchimento sólido">
            <a:extLst>
              <a:ext uri="{FF2B5EF4-FFF2-40B4-BE49-F238E27FC236}">
                <a16:creationId xmlns:a16="http://schemas.microsoft.com/office/drawing/2014/main" id="{5BFA16F0-E687-9F99-D450-C5ED5470FA92}"/>
              </a:ext>
            </a:extLst>
          </xdr:cNvPr>
          <xdr:cNvPicPr>
            <a:picLocks/>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9024" y="5743952"/>
            <a:ext cx="291600" cy="360000"/>
          </a:xfrm>
          <a:prstGeom prst="rect">
            <a:avLst/>
          </a:prstGeom>
        </xdr:spPr>
      </xdr:pic>
    </xdr:grpSp>
    <xdr:clientData/>
  </xdr:twoCellAnchor>
  <xdr:twoCellAnchor>
    <xdr:from>
      <xdr:col>0</xdr:col>
      <xdr:colOff>464666</xdr:colOff>
      <xdr:row>18</xdr:row>
      <xdr:rowOff>140703</xdr:rowOff>
    </xdr:from>
    <xdr:to>
      <xdr:col>0</xdr:col>
      <xdr:colOff>2624666</xdr:colOff>
      <xdr:row>21</xdr:row>
      <xdr:rowOff>20694</xdr:rowOff>
    </xdr:to>
    <xdr:grpSp>
      <xdr:nvGrpSpPr>
        <xdr:cNvPr id="21" name="Agrupar 20">
          <a:hlinkClick xmlns:r="http://schemas.openxmlformats.org/officeDocument/2006/relationships" r:id="rId18"/>
          <a:extLst>
            <a:ext uri="{FF2B5EF4-FFF2-40B4-BE49-F238E27FC236}">
              <a16:creationId xmlns:a16="http://schemas.microsoft.com/office/drawing/2014/main" id="{616525BF-F9AC-4CBC-B5ED-58A1E8315A73}"/>
            </a:ext>
          </a:extLst>
        </xdr:cNvPr>
        <xdr:cNvGrpSpPr/>
      </xdr:nvGrpSpPr>
      <xdr:grpSpPr>
        <a:xfrm>
          <a:off x="464666" y="4236453"/>
          <a:ext cx="2160000" cy="480066"/>
          <a:chOff x="1" y="4945574"/>
          <a:chExt cx="2624400" cy="608400"/>
        </a:xfrm>
      </xdr:grpSpPr>
      <xdr:sp macro="" textlink="">
        <xdr:nvSpPr>
          <xdr:cNvPr id="22" name="Retângulo: Cantos Superiores Recortados 21">
            <a:hlinkClick xmlns:r="http://schemas.openxmlformats.org/officeDocument/2006/relationships" r:id="rId19"/>
            <a:extLst>
              <a:ext uri="{FF2B5EF4-FFF2-40B4-BE49-F238E27FC236}">
                <a16:creationId xmlns:a16="http://schemas.microsoft.com/office/drawing/2014/main" id="{82DE57F7-6EC2-E7DA-3C27-8DE4C55EAA1D}"/>
              </a:ext>
            </a:extLst>
          </xdr:cNvPr>
          <xdr:cNvSpPr/>
        </xdr:nvSpPr>
        <xdr:spPr bwMode="auto">
          <a:xfrm rot="16200000">
            <a:off x="1008001" y="3937574"/>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Composição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Sinapi</a:t>
            </a:r>
          </a:p>
        </xdr:txBody>
      </xdr:sp>
      <xdr:pic>
        <xdr:nvPicPr>
          <xdr:cNvPr id="23" name="Gráfico 22" descr="Bilhete estrutura de tópicos">
            <a:extLst>
              <a:ext uri="{FF2B5EF4-FFF2-40B4-BE49-F238E27FC236}">
                <a16:creationId xmlns:a16="http://schemas.microsoft.com/office/drawing/2014/main" id="{6D2F9FF7-6AF1-2941-CC21-2F609215E1AD}"/>
              </a:ext>
            </a:extLst>
          </xdr:cNvPr>
          <xdr:cNvPicPr>
            <a:picLocks/>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9024" y="5069773"/>
            <a:ext cx="291600" cy="360000"/>
          </a:xfrm>
          <a:prstGeom prst="rect">
            <a:avLst/>
          </a:prstGeom>
        </xdr:spPr>
      </xdr:pic>
    </xdr:grpSp>
    <xdr:clientData/>
  </xdr:twoCellAnchor>
  <xdr:twoCellAnchor editAs="oneCell">
    <xdr:from>
      <xdr:col>0</xdr:col>
      <xdr:colOff>457200</xdr:colOff>
      <xdr:row>0</xdr:row>
      <xdr:rowOff>114300</xdr:rowOff>
    </xdr:from>
    <xdr:to>
      <xdr:col>0</xdr:col>
      <xdr:colOff>2219325</xdr:colOff>
      <xdr:row>0</xdr:row>
      <xdr:rowOff>695325</xdr:rowOff>
    </xdr:to>
    <xdr:pic>
      <xdr:nvPicPr>
        <xdr:cNvPr id="2" name="Imagem 3">
          <a:extLst>
            <a:ext uri="{FF2B5EF4-FFF2-40B4-BE49-F238E27FC236}">
              <a16:creationId xmlns:a16="http://schemas.microsoft.com/office/drawing/2014/main" id="{B76F03EB-EB4D-4E49-99FB-DDBEBF400476}"/>
            </a:ext>
            <a:ext uri="{147F2762-F138-4A5C-976F-8EAC2B608ADB}">
              <a16:predDERef xmlns:a16="http://schemas.microsoft.com/office/drawing/2014/main" pred="{616525BF-F9AC-4CBC-B5ED-58A1E8315A73}"/>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457200" y="114300"/>
          <a:ext cx="1762125" cy="581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190500</xdr:colOff>
      <xdr:row>37</xdr:row>
      <xdr:rowOff>66675</xdr:rowOff>
    </xdr:from>
    <xdr:to>
      <xdr:col>12</xdr:col>
      <xdr:colOff>104775</xdr:colOff>
      <xdr:row>55</xdr:row>
      <xdr:rowOff>142875</xdr:rowOff>
    </xdr:to>
    <xdr:graphicFrame macro="">
      <xdr:nvGraphicFramePr>
        <xdr:cNvPr id="6155" name="Gráfico 1">
          <a:extLst>
            <a:ext uri="{FF2B5EF4-FFF2-40B4-BE49-F238E27FC236}">
              <a16:creationId xmlns:a16="http://schemas.microsoft.com/office/drawing/2014/main" id="{D35F2052-F17A-BA8E-6A63-60256A87B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155575</xdr:colOff>
      <xdr:row>37</xdr:row>
      <xdr:rowOff>69850</xdr:rowOff>
    </xdr:from>
    <xdr:to>
      <xdr:col>19</xdr:col>
      <xdr:colOff>596900</xdr:colOff>
      <xdr:row>55</xdr:row>
      <xdr:rowOff>146050</xdr:rowOff>
    </xdr:to>
    <xdr:graphicFrame macro="">
      <xdr:nvGraphicFramePr>
        <xdr:cNvPr id="6156" name="Gráfico 2">
          <a:extLst>
            <a:ext uri="{FF2B5EF4-FFF2-40B4-BE49-F238E27FC236}">
              <a16:creationId xmlns:a16="http://schemas.microsoft.com/office/drawing/2014/main" id="{2EB98E93-C7CD-40E1-83BE-5A53A3F7B8F5}"/>
            </a:ext>
            <a:ext uri="{147F2762-F138-4A5C-976F-8EAC2B608ADB}">
              <a16:predDERef xmlns:a16="http://schemas.microsoft.com/office/drawing/2014/main" pred="{D35F2052-F17A-BA8E-6A63-60256A87B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171450</xdr:colOff>
      <xdr:row>2</xdr:row>
      <xdr:rowOff>57150</xdr:rowOff>
    </xdr:from>
    <xdr:to>
      <xdr:col>12</xdr:col>
      <xdr:colOff>85725</xdr:colOff>
      <xdr:row>18</xdr:row>
      <xdr:rowOff>114300</xdr:rowOff>
    </xdr:to>
    <xdr:graphicFrame macro="">
      <xdr:nvGraphicFramePr>
        <xdr:cNvPr id="6157" name="Gráfico 3">
          <a:extLst>
            <a:ext uri="{FF2B5EF4-FFF2-40B4-BE49-F238E27FC236}">
              <a16:creationId xmlns:a16="http://schemas.microsoft.com/office/drawing/2014/main" id="{FA335EA6-373A-453F-EB43-3212B9BA6C70}"/>
            </a:ext>
            <a:ext uri="{147F2762-F138-4A5C-976F-8EAC2B608ADB}">
              <a16:predDERef xmlns:a16="http://schemas.microsoft.com/office/drawing/2014/main" pred="{2EB98E93-C7CD-40E1-83BE-5A53A3F7B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152400</xdr:colOff>
      <xdr:row>18</xdr:row>
      <xdr:rowOff>171450</xdr:rowOff>
    </xdr:from>
    <xdr:to>
      <xdr:col>19</xdr:col>
      <xdr:colOff>571500</xdr:colOff>
      <xdr:row>37</xdr:row>
      <xdr:rowOff>0</xdr:rowOff>
    </xdr:to>
    <xdr:graphicFrame macro="">
      <xdr:nvGraphicFramePr>
        <xdr:cNvPr id="6158" name="Gráfico 4">
          <a:extLst>
            <a:ext uri="{FF2B5EF4-FFF2-40B4-BE49-F238E27FC236}">
              <a16:creationId xmlns:a16="http://schemas.microsoft.com/office/drawing/2014/main" id="{1A67E6E1-B88C-AA81-69C2-44FF8C891EF3}"/>
            </a:ext>
            <a:ext uri="{147F2762-F138-4A5C-976F-8EAC2B608ADB}">
              <a16:predDERef xmlns:a16="http://schemas.microsoft.com/office/drawing/2014/main" pred="{FA335EA6-373A-453F-EB43-3212B9BA6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180975</xdr:colOff>
      <xdr:row>18</xdr:row>
      <xdr:rowOff>161925</xdr:rowOff>
    </xdr:from>
    <xdr:to>
      <xdr:col>12</xdr:col>
      <xdr:colOff>85725</xdr:colOff>
      <xdr:row>37</xdr:row>
      <xdr:rowOff>9525</xdr:rowOff>
    </xdr:to>
    <xdr:graphicFrame macro="">
      <xdr:nvGraphicFramePr>
        <xdr:cNvPr id="6159" name="Gráfico 5">
          <a:extLst>
            <a:ext uri="{FF2B5EF4-FFF2-40B4-BE49-F238E27FC236}">
              <a16:creationId xmlns:a16="http://schemas.microsoft.com/office/drawing/2014/main" id="{57867BD3-4244-0C02-659A-E021339F6565}"/>
            </a:ext>
            <a:ext uri="{147F2762-F138-4A5C-976F-8EAC2B608ADB}">
              <a16:predDERef xmlns:a16="http://schemas.microsoft.com/office/drawing/2014/main" pred="{1A67E6E1-B88C-AA81-69C2-44FF8C891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142875</xdr:colOff>
      <xdr:row>2</xdr:row>
      <xdr:rowOff>47625</xdr:rowOff>
    </xdr:from>
    <xdr:to>
      <xdr:col>19</xdr:col>
      <xdr:colOff>552450</xdr:colOff>
      <xdr:row>18</xdr:row>
      <xdr:rowOff>114300</xdr:rowOff>
    </xdr:to>
    <xdr:graphicFrame macro="">
      <xdr:nvGraphicFramePr>
        <xdr:cNvPr id="3" name="Gráfico 2">
          <a:extLst>
            <a:ext uri="{FF2B5EF4-FFF2-40B4-BE49-F238E27FC236}">
              <a16:creationId xmlns:a16="http://schemas.microsoft.com/office/drawing/2014/main" id="{AD4DF05B-1815-9A9A-9DA2-74715BBC2CE6}"/>
            </a:ext>
            <a:ext uri="{147F2762-F138-4A5C-976F-8EAC2B608ADB}">
              <a16:predDERef xmlns:a16="http://schemas.microsoft.com/office/drawing/2014/main" pred="{57867BD3-4244-0C02-659A-E021339F6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579088</xdr:colOff>
      <xdr:row>21</xdr:row>
      <xdr:rowOff>152507</xdr:rowOff>
    </xdr:from>
    <xdr:to>
      <xdr:col>0</xdr:col>
      <xdr:colOff>819088</xdr:colOff>
      <xdr:row>23</xdr:row>
      <xdr:rowOff>86022</xdr:rowOff>
    </xdr:to>
    <xdr:pic>
      <xdr:nvPicPr>
        <xdr:cNvPr id="6184" name="Gráfico 6183" descr="Bilhete estrutura de tópicos">
          <a:extLst>
            <a:ext uri="{FF2B5EF4-FFF2-40B4-BE49-F238E27FC236}">
              <a16:creationId xmlns:a16="http://schemas.microsoft.com/office/drawing/2014/main" id="{450AF7D4-02A3-156B-F9AD-A5D566FBAEC6}"/>
            </a:ext>
          </a:extLst>
        </xdr:cNvPr>
        <xdr:cNvPicPr>
          <a:picLocks/>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9088" y="4343507"/>
          <a:ext cx="240000" cy="279879"/>
        </a:xfrm>
        <a:prstGeom prst="rect">
          <a:avLst/>
        </a:prstGeom>
      </xdr:spPr>
    </xdr:pic>
    <xdr:clientData/>
  </xdr:twoCellAnchor>
  <xdr:twoCellAnchor>
    <xdr:from>
      <xdr:col>1</xdr:col>
      <xdr:colOff>0</xdr:colOff>
      <xdr:row>0</xdr:row>
      <xdr:rowOff>0</xdr:rowOff>
    </xdr:from>
    <xdr:to>
      <xdr:col>7</xdr:col>
      <xdr:colOff>275167</xdr:colOff>
      <xdr:row>0</xdr:row>
      <xdr:rowOff>783167</xdr:rowOff>
    </xdr:to>
    <xdr:sp macro="" textlink="">
      <xdr:nvSpPr>
        <xdr:cNvPr id="6187" name="Retângulo 6186">
          <a:extLst>
            <a:ext uri="{FF2B5EF4-FFF2-40B4-BE49-F238E27FC236}">
              <a16:creationId xmlns:a16="http://schemas.microsoft.com/office/drawing/2014/main" id="{435AD92C-EE41-44F7-8FA5-981999BEB77E}"/>
            </a:ext>
          </a:extLst>
        </xdr:cNvPr>
        <xdr:cNvSpPr/>
      </xdr:nvSpPr>
      <xdr:spPr bwMode="auto">
        <a:xfrm>
          <a:off x="2624667" y="0"/>
          <a:ext cx="6625167" cy="78316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pt-BR" sz="2600" b="1">
              <a:solidFill>
                <a:schemeClr val="bg1"/>
              </a:solidFill>
              <a:latin typeface="Arial" panose="020B0604020202020204" pitchFamily="34" charset="0"/>
              <a:cs typeface="Arial" panose="020B0604020202020204" pitchFamily="34" charset="0"/>
            </a:rPr>
            <a:t>Planilha de Orçamento de Obra 5.0</a:t>
          </a:r>
        </a:p>
      </xdr:txBody>
    </xdr:sp>
    <xdr:clientData/>
  </xdr:twoCellAnchor>
  <xdr:twoCellAnchor>
    <xdr:from>
      <xdr:col>0</xdr:col>
      <xdr:colOff>464666</xdr:colOff>
      <xdr:row>2</xdr:row>
      <xdr:rowOff>1</xdr:rowOff>
    </xdr:from>
    <xdr:to>
      <xdr:col>0</xdr:col>
      <xdr:colOff>2633381</xdr:colOff>
      <xdr:row>4</xdr:row>
      <xdr:rowOff>134613</xdr:rowOff>
    </xdr:to>
    <xdr:grpSp>
      <xdr:nvGrpSpPr>
        <xdr:cNvPr id="25" name="Agrupar 24">
          <a:extLst>
            <a:ext uri="{FF2B5EF4-FFF2-40B4-BE49-F238E27FC236}">
              <a16:creationId xmlns:a16="http://schemas.microsoft.com/office/drawing/2014/main" id="{85A55D45-A2A2-D4E0-700E-FE719BD9ECAB}"/>
            </a:ext>
          </a:extLst>
        </xdr:cNvPr>
        <xdr:cNvGrpSpPr/>
      </xdr:nvGrpSpPr>
      <xdr:grpSpPr>
        <a:xfrm>
          <a:off x="464666" y="895351"/>
          <a:ext cx="2168715" cy="496562"/>
          <a:chOff x="464666" y="896472"/>
          <a:chExt cx="2168715" cy="493200"/>
        </a:xfrm>
      </xdr:grpSpPr>
      <xdr:sp macro="" textlink="">
        <xdr:nvSpPr>
          <xdr:cNvPr id="4" name="Retângulo: Cantos Superiores Recortados 3">
            <a:hlinkClick xmlns:r="http://schemas.openxmlformats.org/officeDocument/2006/relationships" r:id="rId9"/>
            <a:extLst>
              <a:ext uri="{FF2B5EF4-FFF2-40B4-BE49-F238E27FC236}">
                <a16:creationId xmlns:a16="http://schemas.microsoft.com/office/drawing/2014/main" id="{DB488BAA-4488-D85F-418B-AFD8DAC583CF}"/>
              </a:ext>
            </a:extLst>
          </xdr:cNvPr>
          <xdr:cNvSpPr/>
        </xdr:nvSpPr>
        <xdr:spPr bwMode="auto">
          <a:xfrm rot="16200000">
            <a:off x="1302424" y="58714"/>
            <a:ext cx="493200" cy="2168715"/>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Instruções</a:t>
            </a:r>
          </a:p>
        </xdr:txBody>
      </xdr:sp>
      <xdr:pic>
        <xdr:nvPicPr>
          <xdr:cNvPr id="6" name="Gráfico 5" descr="Documento estrutura de tópicos">
            <a:extLst>
              <a:ext uri="{FF2B5EF4-FFF2-40B4-BE49-F238E27FC236}">
                <a16:creationId xmlns:a16="http://schemas.microsoft.com/office/drawing/2014/main" id="{07DA935F-694D-F60C-35F4-ADEC0CC1AAA4}"/>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9550" y="997150"/>
            <a:ext cx="240968" cy="291834"/>
          </a:xfrm>
          <a:prstGeom prst="rect">
            <a:avLst/>
          </a:prstGeom>
        </xdr:spPr>
      </xdr:pic>
    </xdr:grpSp>
    <xdr:clientData/>
  </xdr:twoCellAnchor>
  <xdr:twoCellAnchor>
    <xdr:from>
      <xdr:col>0</xdr:col>
      <xdr:colOff>464668</xdr:colOff>
      <xdr:row>5</xdr:row>
      <xdr:rowOff>138830</xdr:rowOff>
    </xdr:from>
    <xdr:to>
      <xdr:col>1</xdr:col>
      <xdr:colOff>1</xdr:colOff>
      <xdr:row>8</xdr:row>
      <xdr:rowOff>94148</xdr:rowOff>
    </xdr:to>
    <xdr:grpSp>
      <xdr:nvGrpSpPr>
        <xdr:cNvPr id="7" name="Agrupar 6">
          <a:extLst>
            <a:ext uri="{FF2B5EF4-FFF2-40B4-BE49-F238E27FC236}">
              <a16:creationId xmlns:a16="http://schemas.microsoft.com/office/drawing/2014/main" id="{C2522E62-FDDA-4171-82DA-6485F801B8DF}"/>
            </a:ext>
          </a:extLst>
        </xdr:cNvPr>
        <xdr:cNvGrpSpPr/>
      </xdr:nvGrpSpPr>
      <xdr:grpSpPr>
        <a:xfrm>
          <a:off x="464668" y="1577105"/>
          <a:ext cx="2164233" cy="498243"/>
          <a:chOff x="3" y="1573768"/>
          <a:chExt cx="2624398" cy="609303"/>
        </a:xfrm>
      </xdr:grpSpPr>
      <xdr:sp macro="" textlink="">
        <xdr:nvSpPr>
          <xdr:cNvPr id="8" name="Retângulo: Cantos Superiores Recortados 7">
            <a:hlinkClick xmlns:r="http://schemas.openxmlformats.org/officeDocument/2006/relationships" r:id="rId12"/>
            <a:extLst>
              <a:ext uri="{FF2B5EF4-FFF2-40B4-BE49-F238E27FC236}">
                <a16:creationId xmlns:a16="http://schemas.microsoft.com/office/drawing/2014/main" id="{64A182A4-F3B7-876C-A9EB-574367D8E7F0}"/>
              </a:ext>
            </a:extLst>
          </xdr:cNvPr>
          <xdr:cNvSpPr/>
        </xdr:nvSpPr>
        <xdr:spPr bwMode="auto">
          <a:xfrm rot="16200000">
            <a:off x="1007550" y="566221"/>
            <a:ext cx="609303" cy="2624398"/>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Sintética</a:t>
            </a:r>
            <a:r>
              <a:rPr lang="pt-BR" sz="1300" b="1" baseline="0">
                <a:solidFill>
                  <a:schemeClr val="bg1"/>
                </a:solidFill>
                <a:latin typeface="Arial" panose="020B0604020202020204" pitchFamily="34" charset="0"/>
                <a:cs typeface="Arial" panose="020B0604020202020204" pitchFamily="34" charset="0"/>
              </a:rPr>
              <a:t> </a:t>
            </a:r>
            <a:br>
              <a:rPr lang="pt-BR" sz="1300" b="1" baseline="0">
                <a:solidFill>
                  <a:schemeClr val="bg1"/>
                </a:solidFill>
                <a:latin typeface="Arial" panose="020B0604020202020204" pitchFamily="34" charset="0"/>
                <a:cs typeface="Arial" panose="020B0604020202020204" pitchFamily="34" charset="0"/>
              </a:rPr>
            </a:br>
            <a:r>
              <a:rPr lang="pt-BR" sz="1300" b="1" baseline="0">
                <a:solidFill>
                  <a:schemeClr val="bg1"/>
                </a:solidFill>
                <a:latin typeface="Arial" panose="020B0604020202020204" pitchFamily="34" charset="0"/>
                <a:cs typeface="Arial" panose="020B0604020202020204" pitchFamily="34" charset="0"/>
              </a:rPr>
              <a:t>Preenchimento</a:t>
            </a:r>
            <a:endParaRPr lang="pt-BR" sz="1300" b="1">
              <a:solidFill>
                <a:schemeClr val="bg1"/>
              </a:solidFill>
              <a:latin typeface="Arial" panose="020B0604020202020204" pitchFamily="34" charset="0"/>
              <a:cs typeface="Arial" panose="020B0604020202020204" pitchFamily="34" charset="0"/>
            </a:endParaRPr>
          </a:p>
        </xdr:txBody>
      </xdr:sp>
      <xdr:pic>
        <xdr:nvPicPr>
          <xdr:cNvPr id="9" name="Gráfico 8" descr="Área de Transferência estrutura de tópicos">
            <a:extLst>
              <a:ext uri="{FF2B5EF4-FFF2-40B4-BE49-F238E27FC236}">
                <a16:creationId xmlns:a16="http://schemas.microsoft.com/office/drawing/2014/main" id="{5AF6E66C-CDEE-E715-158F-73492DC24A99}"/>
              </a:ext>
            </a:extLst>
          </xdr:cNvPr>
          <xdr:cNvPicPr>
            <a:picLocks/>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579" y="1698418"/>
            <a:ext cx="291600" cy="360000"/>
          </a:xfrm>
          <a:prstGeom prst="rect">
            <a:avLst/>
          </a:prstGeom>
        </xdr:spPr>
      </xdr:pic>
    </xdr:grpSp>
    <xdr:clientData/>
  </xdr:twoCellAnchor>
  <xdr:twoCellAnchor>
    <xdr:from>
      <xdr:col>0</xdr:col>
      <xdr:colOff>464666</xdr:colOff>
      <xdr:row>9</xdr:row>
      <xdr:rowOff>98366</xdr:rowOff>
    </xdr:from>
    <xdr:to>
      <xdr:col>0</xdr:col>
      <xdr:colOff>2624666</xdr:colOff>
      <xdr:row>12</xdr:row>
      <xdr:rowOff>54929</xdr:rowOff>
    </xdr:to>
    <xdr:grpSp>
      <xdr:nvGrpSpPr>
        <xdr:cNvPr id="10" name="Agrupar 9">
          <a:hlinkClick xmlns:r="http://schemas.openxmlformats.org/officeDocument/2006/relationships" r:id="rId15"/>
          <a:extLst>
            <a:ext uri="{FF2B5EF4-FFF2-40B4-BE49-F238E27FC236}">
              <a16:creationId xmlns:a16="http://schemas.microsoft.com/office/drawing/2014/main" id="{C5C3E9B7-B86E-4452-942A-B630135C4CFB}"/>
            </a:ext>
          </a:extLst>
        </xdr:cNvPr>
        <xdr:cNvGrpSpPr/>
      </xdr:nvGrpSpPr>
      <xdr:grpSpPr>
        <a:xfrm>
          <a:off x="464666" y="2260541"/>
          <a:ext cx="2160000" cy="499488"/>
          <a:chOff x="1" y="2248850"/>
          <a:chExt cx="2624400" cy="608400"/>
        </a:xfrm>
      </xdr:grpSpPr>
      <xdr:sp macro="" textlink="">
        <xdr:nvSpPr>
          <xdr:cNvPr id="11" name="Retângulo: Cantos Superiores Recortados 10">
            <a:extLst>
              <a:ext uri="{FF2B5EF4-FFF2-40B4-BE49-F238E27FC236}">
                <a16:creationId xmlns:a16="http://schemas.microsoft.com/office/drawing/2014/main" id="{32741D16-9056-C4DC-1C4C-109CDBA2AC36}"/>
              </a:ext>
            </a:extLst>
          </xdr:cNvPr>
          <xdr:cNvSpPr/>
        </xdr:nvSpPr>
        <xdr:spPr bwMode="auto">
          <a:xfrm rot="16200000">
            <a:off x="1008001" y="1240850"/>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Custo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por etapa</a:t>
            </a:r>
          </a:p>
        </xdr:txBody>
      </xdr:sp>
      <xdr:pic>
        <xdr:nvPicPr>
          <xdr:cNvPr id="12" name="Gráfico 11" descr="Dinheiro estrutura de tópicos">
            <a:extLst>
              <a:ext uri="{FF2B5EF4-FFF2-40B4-BE49-F238E27FC236}">
                <a16:creationId xmlns:a16="http://schemas.microsoft.com/office/drawing/2014/main" id="{00BE6FE1-B0C5-CCF6-1D76-017685D2DB1B}"/>
              </a:ext>
            </a:extLst>
          </xdr:cNvPr>
          <xdr:cNvPicPr>
            <a:picLocks/>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9024" y="2373048"/>
            <a:ext cx="291600" cy="360000"/>
          </a:xfrm>
          <a:prstGeom prst="rect">
            <a:avLst/>
          </a:prstGeom>
        </xdr:spPr>
      </xdr:pic>
    </xdr:grpSp>
    <xdr:clientData/>
  </xdr:twoCellAnchor>
  <xdr:twoCellAnchor>
    <xdr:from>
      <xdr:col>0</xdr:col>
      <xdr:colOff>464666</xdr:colOff>
      <xdr:row>13</xdr:row>
      <xdr:rowOff>59147</xdr:rowOff>
    </xdr:from>
    <xdr:to>
      <xdr:col>0</xdr:col>
      <xdr:colOff>2624666</xdr:colOff>
      <xdr:row>16</xdr:row>
      <xdr:rowOff>7616</xdr:rowOff>
    </xdr:to>
    <xdr:grpSp>
      <xdr:nvGrpSpPr>
        <xdr:cNvPr id="13" name="Agrupar 12">
          <a:hlinkClick xmlns:r="http://schemas.openxmlformats.org/officeDocument/2006/relationships" r:id="rId18"/>
          <a:extLst>
            <a:ext uri="{FF2B5EF4-FFF2-40B4-BE49-F238E27FC236}">
              <a16:creationId xmlns:a16="http://schemas.microsoft.com/office/drawing/2014/main" id="{F8D4EC81-F591-4098-AFD5-D0E8C10A2D84}"/>
            </a:ext>
          </a:extLst>
        </xdr:cNvPr>
        <xdr:cNvGrpSpPr/>
      </xdr:nvGrpSpPr>
      <xdr:grpSpPr>
        <a:xfrm>
          <a:off x="464666" y="2945222"/>
          <a:ext cx="2160000" cy="491394"/>
          <a:chOff x="1" y="3597212"/>
          <a:chExt cx="2624400" cy="608400"/>
        </a:xfrm>
      </xdr:grpSpPr>
      <xdr:sp macro="" textlink="">
        <xdr:nvSpPr>
          <xdr:cNvPr id="14" name="Retângulo: Cantos Superiores Recortados 13">
            <a:extLst>
              <a:ext uri="{FF2B5EF4-FFF2-40B4-BE49-F238E27FC236}">
                <a16:creationId xmlns:a16="http://schemas.microsoft.com/office/drawing/2014/main" id="{85BD621E-4B0F-8911-D266-9011DE648DAB}"/>
              </a:ext>
            </a:extLst>
          </xdr:cNvPr>
          <xdr:cNvSpPr/>
        </xdr:nvSpPr>
        <xdr:spPr bwMode="auto">
          <a:xfrm rot="16200000">
            <a:off x="1008001" y="2589212"/>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Relatórios</a:t>
            </a:r>
          </a:p>
        </xdr:txBody>
      </xdr:sp>
      <xdr:pic>
        <xdr:nvPicPr>
          <xdr:cNvPr id="15" name="Gráfico 14" descr="Área de Transferência Marcada estrutura de tópicos">
            <a:extLst>
              <a:ext uri="{FF2B5EF4-FFF2-40B4-BE49-F238E27FC236}">
                <a16:creationId xmlns:a16="http://schemas.microsoft.com/office/drawing/2014/main" id="{DE231643-C8A5-05A2-57FC-4750A7D69D20}"/>
              </a:ext>
            </a:extLst>
          </xdr:cNvPr>
          <xdr:cNvPicPr>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024" y="3721411"/>
            <a:ext cx="291600" cy="360000"/>
          </a:xfrm>
          <a:prstGeom prst="rect">
            <a:avLst/>
          </a:prstGeom>
        </xdr:spPr>
      </xdr:pic>
    </xdr:grpSp>
    <xdr:clientData/>
  </xdr:twoCellAnchor>
  <xdr:twoCellAnchor>
    <xdr:from>
      <xdr:col>0</xdr:col>
      <xdr:colOff>464666</xdr:colOff>
      <xdr:row>17</xdr:row>
      <xdr:rowOff>11834</xdr:rowOff>
    </xdr:from>
    <xdr:to>
      <xdr:col>0</xdr:col>
      <xdr:colOff>2624666</xdr:colOff>
      <xdr:row>19</xdr:row>
      <xdr:rowOff>136485</xdr:rowOff>
    </xdr:to>
    <xdr:grpSp>
      <xdr:nvGrpSpPr>
        <xdr:cNvPr id="26" name="Agrupar 25">
          <a:extLst>
            <a:ext uri="{FF2B5EF4-FFF2-40B4-BE49-F238E27FC236}">
              <a16:creationId xmlns:a16="http://schemas.microsoft.com/office/drawing/2014/main" id="{D3A88B5E-AF2D-D370-26F0-A30CF52649BE}"/>
            </a:ext>
          </a:extLst>
        </xdr:cNvPr>
        <xdr:cNvGrpSpPr/>
      </xdr:nvGrpSpPr>
      <xdr:grpSpPr>
        <a:xfrm>
          <a:off x="464666" y="3621809"/>
          <a:ext cx="2160000" cy="486601"/>
          <a:chOff x="464666" y="3597716"/>
          <a:chExt cx="2160000" cy="483240"/>
        </a:xfrm>
      </xdr:grpSpPr>
      <xdr:sp macro="" textlink="">
        <xdr:nvSpPr>
          <xdr:cNvPr id="17" name="Retângulo: Cantos Superiores Recortados 16">
            <a:extLst>
              <a:ext uri="{FF2B5EF4-FFF2-40B4-BE49-F238E27FC236}">
                <a16:creationId xmlns:a16="http://schemas.microsoft.com/office/drawing/2014/main" id="{8621F3CB-057B-ABA8-B0E5-125B54D693FD}"/>
              </a:ext>
            </a:extLst>
          </xdr:cNvPr>
          <xdr:cNvSpPr/>
        </xdr:nvSpPr>
        <xdr:spPr bwMode="auto">
          <a:xfrm rot="16200000">
            <a:off x="1303046" y="2759336"/>
            <a:ext cx="483240" cy="2160000"/>
          </a:xfrm>
          <a:prstGeom prst="snip2SameRect">
            <a:avLst/>
          </a:prstGeom>
          <a:solidFill>
            <a:srgbClr val="C0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Dashboard</a:t>
            </a:r>
          </a:p>
        </xdr:txBody>
      </xdr:sp>
      <xdr:pic>
        <xdr:nvPicPr>
          <xdr:cNvPr id="18" name="Gráfico 17" descr="Gráfico de barras estrutura de tópicos">
            <a:extLst>
              <a:ext uri="{FF2B5EF4-FFF2-40B4-BE49-F238E27FC236}">
                <a16:creationId xmlns:a16="http://schemas.microsoft.com/office/drawing/2014/main" id="{356F39B1-4BCA-2F1D-61C5-9B89A5A2E0AF}"/>
              </a:ext>
            </a:extLst>
          </xdr:cNvPr>
          <xdr:cNvPicPr>
            <a:picLocks/>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79088" y="3696364"/>
            <a:ext cx="240000" cy="285941"/>
          </a:xfrm>
          <a:prstGeom prst="rect">
            <a:avLst/>
          </a:prstGeom>
        </xdr:spPr>
      </xdr:pic>
    </xdr:grpSp>
    <xdr:clientData/>
  </xdr:twoCellAnchor>
  <xdr:twoCellAnchor>
    <xdr:from>
      <xdr:col>0</xdr:col>
      <xdr:colOff>464666</xdr:colOff>
      <xdr:row>24</xdr:row>
      <xdr:rowOff>92146</xdr:rowOff>
    </xdr:from>
    <xdr:to>
      <xdr:col>0</xdr:col>
      <xdr:colOff>2624666</xdr:colOff>
      <xdr:row>27</xdr:row>
      <xdr:rowOff>47463</xdr:rowOff>
    </xdr:to>
    <xdr:grpSp>
      <xdr:nvGrpSpPr>
        <xdr:cNvPr id="19" name="Agrupar 18">
          <a:hlinkClick xmlns:r="http://schemas.openxmlformats.org/officeDocument/2006/relationships" r:id="rId23"/>
          <a:extLst>
            <a:ext uri="{FF2B5EF4-FFF2-40B4-BE49-F238E27FC236}">
              <a16:creationId xmlns:a16="http://schemas.microsoft.com/office/drawing/2014/main" id="{0813F185-1CF4-4ADA-8D2F-E7969CD4516A}"/>
            </a:ext>
          </a:extLst>
        </xdr:cNvPr>
        <xdr:cNvGrpSpPr/>
      </xdr:nvGrpSpPr>
      <xdr:grpSpPr>
        <a:xfrm>
          <a:off x="464666" y="4968946"/>
          <a:ext cx="2160000" cy="498242"/>
          <a:chOff x="1" y="5619753"/>
          <a:chExt cx="2624400" cy="608400"/>
        </a:xfrm>
      </xdr:grpSpPr>
      <xdr:sp macro="" textlink="">
        <xdr:nvSpPr>
          <xdr:cNvPr id="20" name="Retângulo: Cantos Superiores Recortados 19">
            <a:extLst>
              <a:ext uri="{FF2B5EF4-FFF2-40B4-BE49-F238E27FC236}">
                <a16:creationId xmlns:a16="http://schemas.microsoft.com/office/drawing/2014/main" id="{176644B3-C97D-A732-15A1-C1153641396C}"/>
              </a:ext>
            </a:extLst>
          </xdr:cNvPr>
          <xdr:cNvSpPr/>
        </xdr:nvSpPr>
        <xdr:spPr bwMode="auto">
          <a:xfrm rot="16200000">
            <a:off x="1008001" y="461175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Sobre</a:t>
            </a:r>
          </a:p>
        </xdr:txBody>
      </xdr:sp>
      <xdr:pic>
        <xdr:nvPicPr>
          <xdr:cNvPr id="21" name="Gráfico 20" descr="Bolas de Harvey 100% com preenchimento sólido">
            <a:extLst>
              <a:ext uri="{FF2B5EF4-FFF2-40B4-BE49-F238E27FC236}">
                <a16:creationId xmlns:a16="http://schemas.microsoft.com/office/drawing/2014/main" id="{0B4823B0-33FE-0BF9-31CB-ACD852777B3B}"/>
              </a:ext>
            </a:extLst>
          </xdr:cNvPr>
          <xdr:cNvPicPr>
            <a:picLocks/>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39024" y="5743952"/>
            <a:ext cx="291600" cy="360000"/>
          </a:xfrm>
          <a:prstGeom prst="rect">
            <a:avLst/>
          </a:prstGeom>
        </xdr:spPr>
      </xdr:pic>
    </xdr:grpSp>
    <xdr:clientData/>
  </xdr:twoCellAnchor>
  <xdr:twoCellAnchor>
    <xdr:from>
      <xdr:col>0</xdr:col>
      <xdr:colOff>464666</xdr:colOff>
      <xdr:row>20</xdr:row>
      <xdr:rowOff>140703</xdr:rowOff>
    </xdr:from>
    <xdr:to>
      <xdr:col>0</xdr:col>
      <xdr:colOff>2624666</xdr:colOff>
      <xdr:row>23</xdr:row>
      <xdr:rowOff>87929</xdr:rowOff>
    </xdr:to>
    <xdr:grpSp>
      <xdr:nvGrpSpPr>
        <xdr:cNvPr id="22" name="Agrupar 21">
          <a:hlinkClick xmlns:r="http://schemas.openxmlformats.org/officeDocument/2006/relationships" r:id="rId26"/>
          <a:extLst>
            <a:ext uri="{FF2B5EF4-FFF2-40B4-BE49-F238E27FC236}">
              <a16:creationId xmlns:a16="http://schemas.microsoft.com/office/drawing/2014/main" id="{5467970B-9FA0-4D01-B3E8-6ADD65698772}"/>
            </a:ext>
          </a:extLst>
        </xdr:cNvPr>
        <xdr:cNvGrpSpPr/>
      </xdr:nvGrpSpPr>
      <xdr:grpSpPr>
        <a:xfrm>
          <a:off x="464666" y="4293603"/>
          <a:ext cx="2160000" cy="490151"/>
          <a:chOff x="1" y="4945574"/>
          <a:chExt cx="2624400" cy="608400"/>
        </a:xfrm>
      </xdr:grpSpPr>
      <xdr:sp macro="" textlink="">
        <xdr:nvSpPr>
          <xdr:cNvPr id="23" name="Retângulo: Cantos Superiores Recortados 22">
            <a:hlinkClick xmlns:r="http://schemas.openxmlformats.org/officeDocument/2006/relationships" r:id="rId27"/>
            <a:extLst>
              <a:ext uri="{FF2B5EF4-FFF2-40B4-BE49-F238E27FC236}">
                <a16:creationId xmlns:a16="http://schemas.microsoft.com/office/drawing/2014/main" id="{DBB1B566-8D89-02CB-5CC3-7BB73CBA4FD0}"/>
              </a:ext>
            </a:extLst>
          </xdr:cNvPr>
          <xdr:cNvSpPr/>
        </xdr:nvSpPr>
        <xdr:spPr bwMode="auto">
          <a:xfrm rot="16200000">
            <a:off x="1008001" y="3937574"/>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Composição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Sinapi</a:t>
            </a:r>
          </a:p>
        </xdr:txBody>
      </xdr:sp>
      <xdr:pic>
        <xdr:nvPicPr>
          <xdr:cNvPr id="24" name="Gráfico 23" descr="Bilhete estrutura de tópicos">
            <a:extLst>
              <a:ext uri="{FF2B5EF4-FFF2-40B4-BE49-F238E27FC236}">
                <a16:creationId xmlns:a16="http://schemas.microsoft.com/office/drawing/2014/main" id="{C3AC235A-E716-B660-412B-3A2032A51FF5}"/>
              </a:ext>
            </a:extLst>
          </xdr:cNvPr>
          <xdr:cNvPicPr>
            <a:picLocks/>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9024" y="5069773"/>
            <a:ext cx="291600" cy="360000"/>
          </a:xfrm>
          <a:prstGeom prst="rect">
            <a:avLst/>
          </a:prstGeom>
        </xdr:spPr>
      </xdr:pic>
    </xdr:grpSp>
    <xdr:clientData/>
  </xdr:twoCellAnchor>
  <xdr:twoCellAnchor editAs="oneCell">
    <xdr:from>
      <xdr:col>0</xdr:col>
      <xdr:colOff>457200</xdr:colOff>
      <xdr:row>0</xdr:row>
      <xdr:rowOff>114300</xdr:rowOff>
    </xdr:from>
    <xdr:to>
      <xdr:col>0</xdr:col>
      <xdr:colOff>2219325</xdr:colOff>
      <xdr:row>0</xdr:row>
      <xdr:rowOff>695325</xdr:rowOff>
    </xdr:to>
    <xdr:pic>
      <xdr:nvPicPr>
        <xdr:cNvPr id="2" name="Imagem 3">
          <a:extLst>
            <a:ext uri="{FF2B5EF4-FFF2-40B4-BE49-F238E27FC236}">
              <a16:creationId xmlns:a16="http://schemas.microsoft.com/office/drawing/2014/main" id="{AE3A2089-0982-4236-B02F-D77E12A413BF}"/>
            </a:ext>
            <a:ext uri="{147F2762-F138-4A5C-976F-8EAC2B608ADB}">
              <a16:predDERef xmlns:a16="http://schemas.microsoft.com/office/drawing/2014/main" pred="{5467970B-9FA0-4D01-B3E8-6ADD65698772}"/>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457200" y="114300"/>
          <a:ext cx="1762125"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0</xdr:row>
      <xdr:rowOff>0</xdr:rowOff>
    </xdr:from>
    <xdr:to>
      <xdr:col>4</xdr:col>
      <xdr:colOff>4900084</xdr:colOff>
      <xdr:row>0</xdr:row>
      <xdr:rowOff>783167</xdr:rowOff>
    </xdr:to>
    <xdr:sp macro="" textlink="">
      <xdr:nvSpPr>
        <xdr:cNvPr id="101" name="Retângulo 100">
          <a:extLst>
            <a:ext uri="{FF2B5EF4-FFF2-40B4-BE49-F238E27FC236}">
              <a16:creationId xmlns:a16="http://schemas.microsoft.com/office/drawing/2014/main" id="{7290F9D6-A469-4840-9DBC-8DA0968EEEB9}"/>
            </a:ext>
          </a:extLst>
        </xdr:cNvPr>
        <xdr:cNvSpPr/>
      </xdr:nvSpPr>
      <xdr:spPr bwMode="auto">
        <a:xfrm>
          <a:off x="2633382" y="0"/>
          <a:ext cx="6625790" cy="78316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pt-BR" sz="2600" b="1">
              <a:solidFill>
                <a:schemeClr val="bg1"/>
              </a:solidFill>
              <a:latin typeface="Arial" panose="020B0604020202020204" pitchFamily="34" charset="0"/>
              <a:cs typeface="Arial" panose="020B0604020202020204" pitchFamily="34" charset="0"/>
            </a:rPr>
            <a:t>Planilha de Orçamento de Obra 5.0</a:t>
          </a:r>
        </a:p>
      </xdr:txBody>
    </xdr:sp>
    <xdr:clientData/>
  </xdr:twoCellAnchor>
  <xdr:twoCellAnchor>
    <xdr:from>
      <xdr:col>0</xdr:col>
      <xdr:colOff>464665</xdr:colOff>
      <xdr:row>2</xdr:row>
      <xdr:rowOff>0</xdr:rowOff>
    </xdr:from>
    <xdr:to>
      <xdr:col>0</xdr:col>
      <xdr:colOff>2633380</xdr:colOff>
      <xdr:row>4</xdr:row>
      <xdr:rowOff>89789</xdr:rowOff>
    </xdr:to>
    <xdr:grpSp>
      <xdr:nvGrpSpPr>
        <xdr:cNvPr id="50" name="Agrupar 49">
          <a:extLst>
            <a:ext uri="{FF2B5EF4-FFF2-40B4-BE49-F238E27FC236}">
              <a16:creationId xmlns:a16="http://schemas.microsoft.com/office/drawing/2014/main" id="{704D6C37-D259-480A-AC4C-AD5966722A77}"/>
            </a:ext>
          </a:extLst>
        </xdr:cNvPr>
        <xdr:cNvGrpSpPr/>
      </xdr:nvGrpSpPr>
      <xdr:grpSpPr>
        <a:xfrm>
          <a:off x="464665" y="895350"/>
          <a:ext cx="2168715" cy="489839"/>
          <a:chOff x="464666" y="896472"/>
          <a:chExt cx="2168715" cy="493200"/>
        </a:xfrm>
      </xdr:grpSpPr>
      <xdr:sp macro="" textlink="">
        <xdr:nvSpPr>
          <xdr:cNvPr id="51" name="Retângulo: Cantos Superiores Recortados 50">
            <a:hlinkClick xmlns:r="http://schemas.openxmlformats.org/officeDocument/2006/relationships" r:id="rId1"/>
            <a:extLst>
              <a:ext uri="{FF2B5EF4-FFF2-40B4-BE49-F238E27FC236}">
                <a16:creationId xmlns:a16="http://schemas.microsoft.com/office/drawing/2014/main" id="{53BF103E-F8F2-24D5-24B9-894E26385A17}"/>
              </a:ext>
            </a:extLst>
          </xdr:cNvPr>
          <xdr:cNvSpPr/>
        </xdr:nvSpPr>
        <xdr:spPr bwMode="auto">
          <a:xfrm rot="16200000">
            <a:off x="1302424" y="58714"/>
            <a:ext cx="493200" cy="2168715"/>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Instruções</a:t>
            </a:r>
          </a:p>
        </xdr:txBody>
      </xdr:sp>
      <xdr:pic>
        <xdr:nvPicPr>
          <xdr:cNvPr id="52" name="Gráfico 51" descr="Documento estrutura de tópicos">
            <a:extLst>
              <a:ext uri="{FF2B5EF4-FFF2-40B4-BE49-F238E27FC236}">
                <a16:creationId xmlns:a16="http://schemas.microsoft.com/office/drawing/2014/main" id="{49BD4D75-F522-DA84-8914-C713AAED7A3F}"/>
              </a:ext>
            </a:extLst>
          </xdr:cNvPr>
          <xdr:cNvPicPr>
            <a:picLocks/>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9550" y="997150"/>
            <a:ext cx="240968" cy="291834"/>
          </a:xfrm>
          <a:prstGeom prst="rect">
            <a:avLst/>
          </a:prstGeom>
        </xdr:spPr>
      </xdr:pic>
    </xdr:grpSp>
    <xdr:clientData/>
  </xdr:twoCellAnchor>
  <xdr:twoCellAnchor>
    <xdr:from>
      <xdr:col>0</xdr:col>
      <xdr:colOff>464667</xdr:colOff>
      <xdr:row>5</xdr:row>
      <xdr:rowOff>94006</xdr:rowOff>
    </xdr:from>
    <xdr:to>
      <xdr:col>1</xdr:col>
      <xdr:colOff>0</xdr:colOff>
      <xdr:row>8</xdr:row>
      <xdr:rowOff>49323</xdr:rowOff>
    </xdr:to>
    <xdr:grpSp>
      <xdr:nvGrpSpPr>
        <xdr:cNvPr id="53" name="Agrupar 52">
          <a:extLst>
            <a:ext uri="{FF2B5EF4-FFF2-40B4-BE49-F238E27FC236}">
              <a16:creationId xmlns:a16="http://schemas.microsoft.com/office/drawing/2014/main" id="{1015AE9C-C748-434A-B831-7B32A1ECA4AE}"/>
            </a:ext>
          </a:extLst>
        </xdr:cNvPr>
        <xdr:cNvGrpSpPr/>
      </xdr:nvGrpSpPr>
      <xdr:grpSpPr>
        <a:xfrm>
          <a:off x="464667" y="1570381"/>
          <a:ext cx="2164233" cy="498242"/>
          <a:chOff x="3" y="1573768"/>
          <a:chExt cx="2624398" cy="609303"/>
        </a:xfrm>
      </xdr:grpSpPr>
      <xdr:sp macro="" textlink="">
        <xdr:nvSpPr>
          <xdr:cNvPr id="54" name="Retângulo: Cantos Superiores Recortados 53">
            <a:hlinkClick xmlns:r="http://schemas.openxmlformats.org/officeDocument/2006/relationships" r:id="rId4"/>
            <a:extLst>
              <a:ext uri="{FF2B5EF4-FFF2-40B4-BE49-F238E27FC236}">
                <a16:creationId xmlns:a16="http://schemas.microsoft.com/office/drawing/2014/main" id="{B39C5D5A-D44D-13B5-EF1A-7C699929F1D6}"/>
              </a:ext>
            </a:extLst>
          </xdr:cNvPr>
          <xdr:cNvSpPr/>
        </xdr:nvSpPr>
        <xdr:spPr bwMode="auto">
          <a:xfrm rot="16200000">
            <a:off x="1007550" y="566221"/>
            <a:ext cx="609303" cy="2624398"/>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Sintética</a:t>
            </a:r>
            <a:r>
              <a:rPr lang="pt-BR" sz="1300" b="1" baseline="0">
                <a:solidFill>
                  <a:schemeClr val="bg1"/>
                </a:solidFill>
                <a:latin typeface="Arial" panose="020B0604020202020204" pitchFamily="34" charset="0"/>
                <a:cs typeface="Arial" panose="020B0604020202020204" pitchFamily="34" charset="0"/>
              </a:rPr>
              <a:t> </a:t>
            </a:r>
            <a:br>
              <a:rPr lang="pt-BR" sz="1300" b="1" baseline="0">
                <a:solidFill>
                  <a:schemeClr val="bg1"/>
                </a:solidFill>
                <a:latin typeface="Arial" panose="020B0604020202020204" pitchFamily="34" charset="0"/>
                <a:cs typeface="Arial" panose="020B0604020202020204" pitchFamily="34" charset="0"/>
              </a:rPr>
            </a:br>
            <a:r>
              <a:rPr lang="pt-BR" sz="1300" b="1" baseline="0">
                <a:solidFill>
                  <a:schemeClr val="bg1"/>
                </a:solidFill>
                <a:latin typeface="Arial" panose="020B0604020202020204" pitchFamily="34" charset="0"/>
                <a:cs typeface="Arial" panose="020B0604020202020204" pitchFamily="34" charset="0"/>
              </a:rPr>
              <a:t>Preenchimento</a:t>
            </a:r>
            <a:endParaRPr lang="pt-BR" sz="1300" b="1">
              <a:solidFill>
                <a:schemeClr val="bg1"/>
              </a:solidFill>
              <a:latin typeface="Arial" panose="020B0604020202020204" pitchFamily="34" charset="0"/>
              <a:cs typeface="Arial" panose="020B0604020202020204" pitchFamily="34" charset="0"/>
            </a:endParaRPr>
          </a:p>
        </xdr:txBody>
      </xdr:sp>
      <xdr:pic>
        <xdr:nvPicPr>
          <xdr:cNvPr id="55" name="Gráfico 54" descr="Área de Transferência estrutura de tópicos">
            <a:extLst>
              <a:ext uri="{FF2B5EF4-FFF2-40B4-BE49-F238E27FC236}">
                <a16:creationId xmlns:a16="http://schemas.microsoft.com/office/drawing/2014/main" id="{4FE2F274-ED65-C18B-DCF7-44234EE63B62}"/>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7579" y="1698418"/>
            <a:ext cx="291600" cy="360000"/>
          </a:xfrm>
          <a:prstGeom prst="rect">
            <a:avLst/>
          </a:prstGeom>
        </xdr:spPr>
      </xdr:pic>
    </xdr:grpSp>
    <xdr:clientData/>
  </xdr:twoCellAnchor>
  <xdr:twoCellAnchor>
    <xdr:from>
      <xdr:col>0</xdr:col>
      <xdr:colOff>464665</xdr:colOff>
      <xdr:row>9</xdr:row>
      <xdr:rowOff>53541</xdr:rowOff>
    </xdr:from>
    <xdr:to>
      <xdr:col>0</xdr:col>
      <xdr:colOff>2624665</xdr:colOff>
      <xdr:row>12</xdr:row>
      <xdr:rowOff>10105</xdr:rowOff>
    </xdr:to>
    <xdr:grpSp>
      <xdr:nvGrpSpPr>
        <xdr:cNvPr id="56" name="Agrupar 55">
          <a:hlinkClick xmlns:r="http://schemas.openxmlformats.org/officeDocument/2006/relationships" r:id="rId7"/>
          <a:extLst>
            <a:ext uri="{FF2B5EF4-FFF2-40B4-BE49-F238E27FC236}">
              <a16:creationId xmlns:a16="http://schemas.microsoft.com/office/drawing/2014/main" id="{66D4AAF7-0935-4A8D-B977-4F6582608BFD}"/>
            </a:ext>
          </a:extLst>
        </xdr:cNvPr>
        <xdr:cNvGrpSpPr/>
      </xdr:nvGrpSpPr>
      <xdr:grpSpPr>
        <a:xfrm>
          <a:off x="464665" y="2253816"/>
          <a:ext cx="2160000" cy="499489"/>
          <a:chOff x="1" y="2248850"/>
          <a:chExt cx="2624400" cy="608400"/>
        </a:xfrm>
      </xdr:grpSpPr>
      <xdr:sp macro="" textlink="">
        <xdr:nvSpPr>
          <xdr:cNvPr id="57" name="Retângulo: Cantos Superiores Recortados 56">
            <a:extLst>
              <a:ext uri="{FF2B5EF4-FFF2-40B4-BE49-F238E27FC236}">
                <a16:creationId xmlns:a16="http://schemas.microsoft.com/office/drawing/2014/main" id="{3B35323B-2012-CD77-3AD7-267EECD102B1}"/>
              </a:ext>
            </a:extLst>
          </xdr:cNvPr>
          <xdr:cNvSpPr/>
        </xdr:nvSpPr>
        <xdr:spPr bwMode="auto">
          <a:xfrm rot="16200000">
            <a:off x="1008001" y="1240850"/>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Custo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por etapa</a:t>
            </a:r>
          </a:p>
        </xdr:txBody>
      </xdr:sp>
      <xdr:pic>
        <xdr:nvPicPr>
          <xdr:cNvPr id="58" name="Gráfico 57" descr="Dinheiro estrutura de tópicos">
            <a:extLst>
              <a:ext uri="{FF2B5EF4-FFF2-40B4-BE49-F238E27FC236}">
                <a16:creationId xmlns:a16="http://schemas.microsoft.com/office/drawing/2014/main" id="{8DF0425A-DC33-045E-A1CB-736B9413A5E9}"/>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024" y="2373048"/>
            <a:ext cx="291600" cy="360000"/>
          </a:xfrm>
          <a:prstGeom prst="rect">
            <a:avLst/>
          </a:prstGeom>
        </xdr:spPr>
      </xdr:pic>
    </xdr:grpSp>
    <xdr:clientData/>
  </xdr:twoCellAnchor>
  <xdr:twoCellAnchor>
    <xdr:from>
      <xdr:col>0</xdr:col>
      <xdr:colOff>464665</xdr:colOff>
      <xdr:row>13</xdr:row>
      <xdr:rowOff>14323</xdr:rowOff>
    </xdr:from>
    <xdr:to>
      <xdr:col>0</xdr:col>
      <xdr:colOff>2624665</xdr:colOff>
      <xdr:row>15</xdr:row>
      <xdr:rowOff>142085</xdr:rowOff>
    </xdr:to>
    <xdr:grpSp>
      <xdr:nvGrpSpPr>
        <xdr:cNvPr id="59" name="Agrupar 58">
          <a:hlinkClick xmlns:r="http://schemas.openxmlformats.org/officeDocument/2006/relationships" r:id="rId10"/>
          <a:extLst>
            <a:ext uri="{FF2B5EF4-FFF2-40B4-BE49-F238E27FC236}">
              <a16:creationId xmlns:a16="http://schemas.microsoft.com/office/drawing/2014/main" id="{46DEB2FB-EF75-41D3-B005-FE6214AD598E}"/>
            </a:ext>
          </a:extLst>
        </xdr:cNvPr>
        <xdr:cNvGrpSpPr/>
      </xdr:nvGrpSpPr>
      <xdr:grpSpPr>
        <a:xfrm>
          <a:off x="464665" y="2938498"/>
          <a:ext cx="2160000" cy="489712"/>
          <a:chOff x="1" y="3597212"/>
          <a:chExt cx="2624400" cy="608400"/>
        </a:xfrm>
      </xdr:grpSpPr>
      <xdr:sp macro="" textlink="">
        <xdr:nvSpPr>
          <xdr:cNvPr id="60" name="Retângulo: Cantos Superiores Recortados 59">
            <a:extLst>
              <a:ext uri="{FF2B5EF4-FFF2-40B4-BE49-F238E27FC236}">
                <a16:creationId xmlns:a16="http://schemas.microsoft.com/office/drawing/2014/main" id="{B4FD132E-16FF-FB79-82A3-B43C38CDB25B}"/>
              </a:ext>
            </a:extLst>
          </xdr:cNvPr>
          <xdr:cNvSpPr/>
        </xdr:nvSpPr>
        <xdr:spPr bwMode="auto">
          <a:xfrm rot="16200000">
            <a:off x="1008001" y="2589212"/>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Relatórios</a:t>
            </a:r>
          </a:p>
        </xdr:txBody>
      </xdr:sp>
      <xdr:pic>
        <xdr:nvPicPr>
          <xdr:cNvPr id="61" name="Gráfico 60" descr="Área de Transferência Marcada estrutura de tópicos">
            <a:extLst>
              <a:ext uri="{FF2B5EF4-FFF2-40B4-BE49-F238E27FC236}">
                <a16:creationId xmlns:a16="http://schemas.microsoft.com/office/drawing/2014/main" id="{C1B60270-79B0-894F-F759-314D064DFE2E}"/>
              </a:ext>
            </a:extLst>
          </xdr:cNvPr>
          <xdr:cNvPicPr>
            <a:picLocks/>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9024" y="3721411"/>
            <a:ext cx="291600" cy="360000"/>
          </a:xfrm>
          <a:prstGeom prst="rect">
            <a:avLst/>
          </a:prstGeom>
        </xdr:spPr>
      </xdr:pic>
    </xdr:grpSp>
    <xdr:clientData/>
  </xdr:twoCellAnchor>
  <xdr:twoCellAnchor>
    <xdr:from>
      <xdr:col>0</xdr:col>
      <xdr:colOff>464665</xdr:colOff>
      <xdr:row>16</xdr:row>
      <xdr:rowOff>146303</xdr:rowOff>
    </xdr:from>
    <xdr:to>
      <xdr:col>0</xdr:col>
      <xdr:colOff>2624665</xdr:colOff>
      <xdr:row>19</xdr:row>
      <xdr:rowOff>91661</xdr:rowOff>
    </xdr:to>
    <xdr:grpSp>
      <xdr:nvGrpSpPr>
        <xdr:cNvPr id="72" name="Agrupar 71">
          <a:extLst>
            <a:ext uri="{FF2B5EF4-FFF2-40B4-BE49-F238E27FC236}">
              <a16:creationId xmlns:a16="http://schemas.microsoft.com/office/drawing/2014/main" id="{399DD48F-0138-8C30-DF6F-0DCE4BCFBE05}"/>
            </a:ext>
          </a:extLst>
        </xdr:cNvPr>
        <xdr:cNvGrpSpPr/>
      </xdr:nvGrpSpPr>
      <xdr:grpSpPr>
        <a:xfrm>
          <a:off x="464665" y="3613403"/>
          <a:ext cx="2160000" cy="488283"/>
          <a:chOff x="464665" y="3597715"/>
          <a:chExt cx="2160000" cy="483240"/>
        </a:xfrm>
      </xdr:grpSpPr>
      <xdr:sp macro="" textlink="">
        <xdr:nvSpPr>
          <xdr:cNvPr id="63" name="Retângulo: Cantos Superiores Recortados 62">
            <a:hlinkClick xmlns:r="http://schemas.openxmlformats.org/officeDocument/2006/relationships" r:id="rId13"/>
            <a:extLst>
              <a:ext uri="{FF2B5EF4-FFF2-40B4-BE49-F238E27FC236}">
                <a16:creationId xmlns:a16="http://schemas.microsoft.com/office/drawing/2014/main" id="{B27ECAF7-9D8C-1B25-09E8-3E3EB2343939}"/>
              </a:ext>
            </a:extLst>
          </xdr:cNvPr>
          <xdr:cNvSpPr/>
        </xdr:nvSpPr>
        <xdr:spPr bwMode="auto">
          <a:xfrm rot="16200000">
            <a:off x="1303045" y="2759335"/>
            <a:ext cx="483240" cy="21600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Dashboard</a:t>
            </a:r>
          </a:p>
        </xdr:txBody>
      </xdr:sp>
      <xdr:pic>
        <xdr:nvPicPr>
          <xdr:cNvPr id="64" name="Gráfico 63" descr="Gráfico de barras estrutura de tópicos">
            <a:extLst>
              <a:ext uri="{FF2B5EF4-FFF2-40B4-BE49-F238E27FC236}">
                <a16:creationId xmlns:a16="http://schemas.microsoft.com/office/drawing/2014/main" id="{51C9D671-E408-7B07-58E4-B4CAA24A6FEB}"/>
              </a:ext>
            </a:extLst>
          </xdr:cNvPr>
          <xdr:cNvPicPr>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9087" y="3696363"/>
            <a:ext cx="240000" cy="285941"/>
          </a:xfrm>
          <a:prstGeom prst="rect">
            <a:avLst/>
          </a:prstGeom>
        </xdr:spPr>
      </xdr:pic>
    </xdr:grpSp>
    <xdr:clientData/>
  </xdr:twoCellAnchor>
  <xdr:twoCellAnchor>
    <xdr:from>
      <xdr:col>0</xdr:col>
      <xdr:colOff>464665</xdr:colOff>
      <xdr:row>24</xdr:row>
      <xdr:rowOff>47321</xdr:rowOff>
    </xdr:from>
    <xdr:to>
      <xdr:col>0</xdr:col>
      <xdr:colOff>2624665</xdr:colOff>
      <xdr:row>26</xdr:row>
      <xdr:rowOff>170727</xdr:rowOff>
    </xdr:to>
    <xdr:grpSp>
      <xdr:nvGrpSpPr>
        <xdr:cNvPr id="65" name="Agrupar 64">
          <a:hlinkClick xmlns:r="http://schemas.openxmlformats.org/officeDocument/2006/relationships" r:id="rId16"/>
          <a:extLst>
            <a:ext uri="{FF2B5EF4-FFF2-40B4-BE49-F238E27FC236}">
              <a16:creationId xmlns:a16="http://schemas.microsoft.com/office/drawing/2014/main" id="{89D7AE55-7BA3-4157-8EE9-5CD51ECE7857}"/>
            </a:ext>
          </a:extLst>
        </xdr:cNvPr>
        <xdr:cNvGrpSpPr/>
      </xdr:nvGrpSpPr>
      <xdr:grpSpPr>
        <a:xfrm>
          <a:off x="464665" y="4962221"/>
          <a:ext cx="2160000" cy="494881"/>
          <a:chOff x="1" y="5619753"/>
          <a:chExt cx="2624400" cy="608400"/>
        </a:xfrm>
      </xdr:grpSpPr>
      <xdr:sp macro="" textlink="">
        <xdr:nvSpPr>
          <xdr:cNvPr id="66" name="Retângulo: Cantos Superiores Recortados 65">
            <a:extLst>
              <a:ext uri="{FF2B5EF4-FFF2-40B4-BE49-F238E27FC236}">
                <a16:creationId xmlns:a16="http://schemas.microsoft.com/office/drawing/2014/main" id="{2D652484-BB01-CE68-6013-5BACD5BC820D}"/>
              </a:ext>
            </a:extLst>
          </xdr:cNvPr>
          <xdr:cNvSpPr/>
        </xdr:nvSpPr>
        <xdr:spPr bwMode="auto">
          <a:xfrm rot="16200000">
            <a:off x="1008001" y="461175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Sobre</a:t>
            </a:r>
          </a:p>
        </xdr:txBody>
      </xdr:sp>
      <xdr:pic>
        <xdr:nvPicPr>
          <xdr:cNvPr id="67" name="Gráfico 66" descr="Bolas de Harvey 100% com preenchimento sólido">
            <a:extLst>
              <a:ext uri="{FF2B5EF4-FFF2-40B4-BE49-F238E27FC236}">
                <a16:creationId xmlns:a16="http://schemas.microsoft.com/office/drawing/2014/main" id="{18A10F98-E327-649D-D948-5505EE34D0A3}"/>
              </a:ext>
            </a:extLst>
          </xdr:cNvPr>
          <xdr:cNvPicPr>
            <a:picLocks/>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9024" y="5743952"/>
            <a:ext cx="291600" cy="360000"/>
          </a:xfrm>
          <a:prstGeom prst="rect">
            <a:avLst/>
          </a:prstGeom>
        </xdr:spPr>
      </xdr:pic>
    </xdr:grpSp>
    <xdr:clientData/>
  </xdr:twoCellAnchor>
  <xdr:twoCellAnchor>
    <xdr:from>
      <xdr:col>0</xdr:col>
      <xdr:colOff>464665</xdr:colOff>
      <xdr:row>20</xdr:row>
      <xdr:rowOff>95879</xdr:rowOff>
    </xdr:from>
    <xdr:to>
      <xdr:col>0</xdr:col>
      <xdr:colOff>2624665</xdr:colOff>
      <xdr:row>23</xdr:row>
      <xdr:rowOff>43104</xdr:rowOff>
    </xdr:to>
    <xdr:grpSp>
      <xdr:nvGrpSpPr>
        <xdr:cNvPr id="71" name="Agrupar 70">
          <a:extLst>
            <a:ext uri="{FF2B5EF4-FFF2-40B4-BE49-F238E27FC236}">
              <a16:creationId xmlns:a16="http://schemas.microsoft.com/office/drawing/2014/main" id="{BC8BA765-2B26-806F-45E8-2EB9DDAE046D}"/>
            </a:ext>
          </a:extLst>
        </xdr:cNvPr>
        <xdr:cNvGrpSpPr/>
      </xdr:nvGrpSpPr>
      <xdr:grpSpPr>
        <a:xfrm>
          <a:off x="464665" y="4286879"/>
          <a:ext cx="2160000" cy="490150"/>
          <a:chOff x="464665" y="4264467"/>
          <a:chExt cx="2160000" cy="485108"/>
        </a:xfrm>
      </xdr:grpSpPr>
      <xdr:sp macro="" textlink="">
        <xdr:nvSpPr>
          <xdr:cNvPr id="69" name="Retângulo: Cantos Superiores Recortados 68">
            <a:hlinkClick xmlns:r="http://schemas.openxmlformats.org/officeDocument/2006/relationships" r:id="rId19"/>
            <a:extLst>
              <a:ext uri="{FF2B5EF4-FFF2-40B4-BE49-F238E27FC236}">
                <a16:creationId xmlns:a16="http://schemas.microsoft.com/office/drawing/2014/main" id="{CB1B3ED8-B7C9-AD3E-2904-F2133EB91A41}"/>
              </a:ext>
            </a:extLst>
          </xdr:cNvPr>
          <xdr:cNvSpPr/>
        </xdr:nvSpPr>
        <xdr:spPr bwMode="auto">
          <a:xfrm rot="16200000">
            <a:off x="1302111" y="3427021"/>
            <a:ext cx="485108" cy="2160000"/>
          </a:xfrm>
          <a:prstGeom prst="snip2SameRect">
            <a:avLst/>
          </a:prstGeom>
          <a:solidFill>
            <a:srgbClr val="C0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Composição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Sinapi</a:t>
            </a:r>
          </a:p>
        </xdr:txBody>
      </xdr:sp>
      <xdr:pic>
        <xdr:nvPicPr>
          <xdr:cNvPr id="70" name="Gráfico 69" descr="Bilhete estrutura de tópicos">
            <a:extLst>
              <a:ext uri="{FF2B5EF4-FFF2-40B4-BE49-F238E27FC236}">
                <a16:creationId xmlns:a16="http://schemas.microsoft.com/office/drawing/2014/main" id="{06781D9D-3061-547D-66DE-0CB0577B6F24}"/>
              </a:ext>
            </a:extLst>
          </xdr:cNvPr>
          <xdr:cNvPicPr>
            <a:picLocks/>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79087" y="4363497"/>
            <a:ext cx="240000" cy="287046"/>
          </a:xfrm>
          <a:prstGeom prst="rect">
            <a:avLst/>
          </a:prstGeom>
        </xdr:spPr>
      </xdr:pic>
    </xdr:grpSp>
    <xdr:clientData/>
  </xdr:twoCellAnchor>
  <xdr:twoCellAnchor editAs="oneCell">
    <xdr:from>
      <xdr:col>0</xdr:col>
      <xdr:colOff>457200</xdr:colOff>
      <xdr:row>0</xdr:row>
      <xdr:rowOff>114300</xdr:rowOff>
    </xdr:from>
    <xdr:to>
      <xdr:col>0</xdr:col>
      <xdr:colOff>2219325</xdr:colOff>
      <xdr:row>0</xdr:row>
      <xdr:rowOff>695325</xdr:rowOff>
    </xdr:to>
    <xdr:pic>
      <xdr:nvPicPr>
        <xdr:cNvPr id="2" name="Imagem 3">
          <a:extLst>
            <a:ext uri="{FF2B5EF4-FFF2-40B4-BE49-F238E27FC236}">
              <a16:creationId xmlns:a16="http://schemas.microsoft.com/office/drawing/2014/main" id="{533574F2-EFD0-4254-8C19-B3D43BD1FD72}"/>
            </a:ext>
            <a:ext uri="{147F2762-F138-4A5C-976F-8EAC2B608ADB}">
              <a16:predDERef xmlns:a16="http://schemas.microsoft.com/office/drawing/2014/main" pred="{BC8BA765-2B26-806F-45E8-2EB9DDAE046D}"/>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457200" y="114300"/>
          <a:ext cx="1762125" cy="5810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172379</xdr:colOff>
      <xdr:row>2</xdr:row>
      <xdr:rowOff>171450</xdr:rowOff>
    </xdr:from>
    <xdr:to>
      <xdr:col>3</xdr:col>
      <xdr:colOff>427695</xdr:colOff>
      <xdr:row>5</xdr:row>
      <xdr:rowOff>9525</xdr:rowOff>
    </xdr:to>
    <xdr:pic>
      <xdr:nvPicPr>
        <xdr:cNvPr id="3" name="Imagem 2">
          <a:extLst>
            <a:ext uri="{FF2B5EF4-FFF2-40B4-BE49-F238E27FC236}">
              <a16:creationId xmlns:a16="http://schemas.microsoft.com/office/drawing/2014/main" id="{E390046E-E89F-E68A-A33A-923EA90F9AD1}"/>
            </a:ext>
            <a:ext uri="{147F2762-F138-4A5C-976F-8EAC2B608ADB}">
              <a16:predDERef xmlns:a16="http://schemas.microsoft.com/office/drawing/2014/main" pred="{229C640D-7AD4-F4AD-6AB8-912753284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17820" y="1067921"/>
          <a:ext cx="1241434" cy="409575"/>
        </a:xfrm>
        <a:prstGeom prst="rect">
          <a:avLst/>
        </a:prstGeom>
      </xdr:spPr>
    </xdr:pic>
    <xdr:clientData/>
  </xdr:twoCellAnchor>
  <xdr:twoCellAnchor>
    <xdr:from>
      <xdr:col>1</xdr:col>
      <xdr:colOff>0</xdr:colOff>
      <xdr:row>0</xdr:row>
      <xdr:rowOff>0</xdr:rowOff>
    </xdr:from>
    <xdr:to>
      <xdr:col>13</xdr:col>
      <xdr:colOff>370417</xdr:colOff>
      <xdr:row>0</xdr:row>
      <xdr:rowOff>783167</xdr:rowOff>
    </xdr:to>
    <xdr:sp macro="" textlink="">
      <xdr:nvSpPr>
        <xdr:cNvPr id="102" name="Retângulo 101">
          <a:extLst>
            <a:ext uri="{FF2B5EF4-FFF2-40B4-BE49-F238E27FC236}">
              <a16:creationId xmlns:a16="http://schemas.microsoft.com/office/drawing/2014/main" id="{8DE480FF-1625-46E2-B69B-9FD7F2453F20}"/>
            </a:ext>
          </a:extLst>
        </xdr:cNvPr>
        <xdr:cNvSpPr/>
      </xdr:nvSpPr>
      <xdr:spPr bwMode="auto">
        <a:xfrm>
          <a:off x="2624667" y="0"/>
          <a:ext cx="6625167" cy="78316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pt-BR" sz="2600" b="1">
              <a:solidFill>
                <a:schemeClr val="bg1"/>
              </a:solidFill>
              <a:latin typeface="Arial" panose="020B0604020202020204" pitchFamily="34" charset="0"/>
              <a:cs typeface="Arial" panose="020B0604020202020204" pitchFamily="34" charset="0"/>
            </a:rPr>
            <a:t>Planilha de Orçamento de Obra 5.0</a:t>
          </a:r>
        </a:p>
      </xdr:txBody>
    </xdr:sp>
    <xdr:clientData/>
  </xdr:twoCellAnchor>
  <xdr:twoCellAnchor>
    <xdr:from>
      <xdr:col>0</xdr:col>
      <xdr:colOff>464665</xdr:colOff>
      <xdr:row>2</xdr:row>
      <xdr:rowOff>1</xdr:rowOff>
    </xdr:from>
    <xdr:to>
      <xdr:col>0</xdr:col>
      <xdr:colOff>2633380</xdr:colOff>
      <xdr:row>4</xdr:row>
      <xdr:rowOff>112201</xdr:rowOff>
    </xdr:to>
    <xdr:grpSp>
      <xdr:nvGrpSpPr>
        <xdr:cNvPr id="28" name="Agrupar 27">
          <a:extLst>
            <a:ext uri="{FF2B5EF4-FFF2-40B4-BE49-F238E27FC236}">
              <a16:creationId xmlns:a16="http://schemas.microsoft.com/office/drawing/2014/main" id="{ADD26C40-2915-E273-B68F-89453C53254C}"/>
            </a:ext>
          </a:extLst>
        </xdr:cNvPr>
        <xdr:cNvGrpSpPr/>
      </xdr:nvGrpSpPr>
      <xdr:grpSpPr>
        <a:xfrm>
          <a:off x="464665" y="895351"/>
          <a:ext cx="2168715" cy="493200"/>
          <a:chOff x="464665" y="896472"/>
          <a:chExt cx="2168715" cy="493200"/>
        </a:xfrm>
      </xdr:grpSpPr>
      <xdr:sp macro="" textlink="">
        <xdr:nvSpPr>
          <xdr:cNvPr id="6" name="Retângulo: Cantos Superiores Recortados 5">
            <a:hlinkClick xmlns:r="http://schemas.openxmlformats.org/officeDocument/2006/relationships" r:id="rId2"/>
            <a:extLst>
              <a:ext uri="{FF2B5EF4-FFF2-40B4-BE49-F238E27FC236}">
                <a16:creationId xmlns:a16="http://schemas.microsoft.com/office/drawing/2014/main" id="{3FEAD1E6-C07D-C4CA-A261-276E677EACF0}"/>
              </a:ext>
            </a:extLst>
          </xdr:cNvPr>
          <xdr:cNvSpPr/>
        </xdr:nvSpPr>
        <xdr:spPr bwMode="auto">
          <a:xfrm rot="16200000">
            <a:off x="1302423" y="58714"/>
            <a:ext cx="493200" cy="2168715"/>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Instruções</a:t>
            </a:r>
          </a:p>
        </xdr:txBody>
      </xdr:sp>
      <xdr:pic>
        <xdr:nvPicPr>
          <xdr:cNvPr id="7" name="Gráfico 6" descr="Documento estrutura de tópicos">
            <a:extLst>
              <a:ext uri="{FF2B5EF4-FFF2-40B4-BE49-F238E27FC236}">
                <a16:creationId xmlns:a16="http://schemas.microsoft.com/office/drawing/2014/main" id="{57D9EA31-81C8-C341-EC58-A241BEE7FAB8}"/>
              </a:ext>
            </a:extLst>
          </xdr:cNvPr>
          <xdr:cNvPicPr>
            <a:picLocks/>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9549" y="997150"/>
            <a:ext cx="240968" cy="291834"/>
          </a:xfrm>
          <a:prstGeom prst="rect">
            <a:avLst/>
          </a:prstGeom>
        </xdr:spPr>
      </xdr:pic>
    </xdr:grpSp>
    <xdr:clientData/>
  </xdr:twoCellAnchor>
  <xdr:twoCellAnchor>
    <xdr:from>
      <xdr:col>0</xdr:col>
      <xdr:colOff>464667</xdr:colOff>
      <xdr:row>5</xdr:row>
      <xdr:rowOff>105212</xdr:rowOff>
    </xdr:from>
    <xdr:to>
      <xdr:col>1</xdr:col>
      <xdr:colOff>0</xdr:colOff>
      <xdr:row>8</xdr:row>
      <xdr:rowOff>26912</xdr:rowOff>
    </xdr:to>
    <xdr:grpSp>
      <xdr:nvGrpSpPr>
        <xdr:cNvPr id="8" name="Agrupar 7">
          <a:extLst>
            <a:ext uri="{FF2B5EF4-FFF2-40B4-BE49-F238E27FC236}">
              <a16:creationId xmlns:a16="http://schemas.microsoft.com/office/drawing/2014/main" id="{0FA0494F-F469-4C86-BD9A-726DB4AFA937}"/>
            </a:ext>
          </a:extLst>
        </xdr:cNvPr>
        <xdr:cNvGrpSpPr/>
      </xdr:nvGrpSpPr>
      <xdr:grpSpPr>
        <a:xfrm>
          <a:off x="464667" y="1572062"/>
          <a:ext cx="2164233" cy="493200"/>
          <a:chOff x="3" y="1573768"/>
          <a:chExt cx="2624398" cy="609303"/>
        </a:xfrm>
      </xdr:grpSpPr>
      <xdr:sp macro="" textlink="">
        <xdr:nvSpPr>
          <xdr:cNvPr id="9" name="Retângulo: Cantos Superiores Recortados 8">
            <a:hlinkClick xmlns:r="http://schemas.openxmlformats.org/officeDocument/2006/relationships" r:id="rId5"/>
            <a:extLst>
              <a:ext uri="{FF2B5EF4-FFF2-40B4-BE49-F238E27FC236}">
                <a16:creationId xmlns:a16="http://schemas.microsoft.com/office/drawing/2014/main" id="{E34A9E6E-4F9C-AA61-B408-9BCC30D7B5C6}"/>
              </a:ext>
            </a:extLst>
          </xdr:cNvPr>
          <xdr:cNvSpPr/>
        </xdr:nvSpPr>
        <xdr:spPr bwMode="auto">
          <a:xfrm rot="16200000">
            <a:off x="1007550" y="566221"/>
            <a:ext cx="609303" cy="2624398"/>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Sintética</a:t>
            </a:r>
            <a:r>
              <a:rPr lang="pt-BR" sz="1300" b="1" baseline="0">
                <a:solidFill>
                  <a:schemeClr val="bg1"/>
                </a:solidFill>
                <a:latin typeface="Arial" panose="020B0604020202020204" pitchFamily="34" charset="0"/>
                <a:cs typeface="Arial" panose="020B0604020202020204" pitchFamily="34" charset="0"/>
              </a:rPr>
              <a:t> </a:t>
            </a:r>
            <a:br>
              <a:rPr lang="pt-BR" sz="1300" b="1" baseline="0">
                <a:solidFill>
                  <a:schemeClr val="bg1"/>
                </a:solidFill>
                <a:latin typeface="Arial" panose="020B0604020202020204" pitchFamily="34" charset="0"/>
                <a:cs typeface="Arial" panose="020B0604020202020204" pitchFamily="34" charset="0"/>
              </a:rPr>
            </a:br>
            <a:r>
              <a:rPr lang="pt-BR" sz="1300" b="1" baseline="0">
                <a:solidFill>
                  <a:schemeClr val="bg1"/>
                </a:solidFill>
                <a:latin typeface="Arial" panose="020B0604020202020204" pitchFamily="34" charset="0"/>
                <a:cs typeface="Arial" panose="020B0604020202020204" pitchFamily="34" charset="0"/>
              </a:rPr>
              <a:t>Preenchimento</a:t>
            </a:r>
            <a:endParaRPr lang="pt-BR" sz="1300" b="1">
              <a:solidFill>
                <a:schemeClr val="bg1"/>
              </a:solidFill>
              <a:latin typeface="Arial" panose="020B0604020202020204" pitchFamily="34" charset="0"/>
              <a:cs typeface="Arial" panose="020B0604020202020204" pitchFamily="34" charset="0"/>
            </a:endParaRPr>
          </a:p>
        </xdr:txBody>
      </xdr:sp>
      <xdr:pic>
        <xdr:nvPicPr>
          <xdr:cNvPr id="10" name="Gráfico 9" descr="Área de Transferência estrutura de tópicos">
            <a:extLst>
              <a:ext uri="{FF2B5EF4-FFF2-40B4-BE49-F238E27FC236}">
                <a16:creationId xmlns:a16="http://schemas.microsoft.com/office/drawing/2014/main" id="{285D192B-2B3F-C131-B86B-AD98F1A60838}"/>
              </a:ext>
            </a:extLst>
          </xdr:cNvPr>
          <xdr:cNvPicPr>
            <a:picLocks/>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7579" y="1698418"/>
            <a:ext cx="291600" cy="360000"/>
          </a:xfrm>
          <a:prstGeom prst="rect">
            <a:avLst/>
          </a:prstGeom>
        </xdr:spPr>
      </xdr:pic>
    </xdr:grpSp>
    <xdr:clientData/>
  </xdr:twoCellAnchor>
  <xdr:twoCellAnchor>
    <xdr:from>
      <xdr:col>0</xdr:col>
      <xdr:colOff>464665</xdr:colOff>
      <xdr:row>9</xdr:row>
      <xdr:rowOff>19924</xdr:rowOff>
    </xdr:from>
    <xdr:to>
      <xdr:col>0</xdr:col>
      <xdr:colOff>2624665</xdr:colOff>
      <xdr:row>11</xdr:row>
      <xdr:rowOff>133370</xdr:rowOff>
    </xdr:to>
    <xdr:grpSp>
      <xdr:nvGrpSpPr>
        <xdr:cNvPr id="11" name="Agrupar 10">
          <a:hlinkClick xmlns:r="http://schemas.openxmlformats.org/officeDocument/2006/relationships" r:id="rId8"/>
          <a:extLst>
            <a:ext uri="{FF2B5EF4-FFF2-40B4-BE49-F238E27FC236}">
              <a16:creationId xmlns:a16="http://schemas.microsoft.com/office/drawing/2014/main" id="{A0E22E32-D672-40FA-B025-6E356A72399C}"/>
            </a:ext>
          </a:extLst>
        </xdr:cNvPr>
        <xdr:cNvGrpSpPr/>
      </xdr:nvGrpSpPr>
      <xdr:grpSpPr>
        <a:xfrm>
          <a:off x="464665" y="2248774"/>
          <a:ext cx="2160000" cy="494446"/>
          <a:chOff x="1" y="2248850"/>
          <a:chExt cx="2624400" cy="608400"/>
        </a:xfrm>
      </xdr:grpSpPr>
      <xdr:sp macro="" textlink="">
        <xdr:nvSpPr>
          <xdr:cNvPr id="12" name="Retângulo: Cantos Superiores Recortados 11">
            <a:extLst>
              <a:ext uri="{FF2B5EF4-FFF2-40B4-BE49-F238E27FC236}">
                <a16:creationId xmlns:a16="http://schemas.microsoft.com/office/drawing/2014/main" id="{DEA3C044-B4BF-FFE0-A68C-24808EBA06B6}"/>
              </a:ext>
            </a:extLst>
          </xdr:cNvPr>
          <xdr:cNvSpPr/>
        </xdr:nvSpPr>
        <xdr:spPr bwMode="auto">
          <a:xfrm rot="16200000">
            <a:off x="1008001" y="1240850"/>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Custo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por etapa</a:t>
            </a:r>
          </a:p>
        </xdr:txBody>
      </xdr:sp>
      <xdr:pic>
        <xdr:nvPicPr>
          <xdr:cNvPr id="13" name="Gráfico 12" descr="Dinheiro estrutura de tópicos">
            <a:extLst>
              <a:ext uri="{FF2B5EF4-FFF2-40B4-BE49-F238E27FC236}">
                <a16:creationId xmlns:a16="http://schemas.microsoft.com/office/drawing/2014/main" id="{85A99F0F-F631-EC24-26F3-ADB898DC14F3}"/>
              </a:ext>
            </a:extLst>
          </xdr:cNvPr>
          <xdr:cNvPicPr>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9024" y="2373048"/>
            <a:ext cx="291600" cy="360000"/>
          </a:xfrm>
          <a:prstGeom prst="rect">
            <a:avLst/>
          </a:prstGeom>
        </xdr:spPr>
      </xdr:pic>
    </xdr:grpSp>
    <xdr:clientData/>
  </xdr:twoCellAnchor>
  <xdr:twoCellAnchor>
    <xdr:from>
      <xdr:col>0</xdr:col>
      <xdr:colOff>464665</xdr:colOff>
      <xdr:row>12</xdr:row>
      <xdr:rowOff>126382</xdr:rowOff>
    </xdr:from>
    <xdr:to>
      <xdr:col>0</xdr:col>
      <xdr:colOff>2624665</xdr:colOff>
      <xdr:row>14</xdr:row>
      <xdr:rowOff>186910</xdr:rowOff>
    </xdr:to>
    <xdr:grpSp>
      <xdr:nvGrpSpPr>
        <xdr:cNvPr id="14" name="Agrupar 13">
          <a:hlinkClick xmlns:r="http://schemas.openxmlformats.org/officeDocument/2006/relationships" r:id="rId11"/>
          <a:extLst>
            <a:ext uri="{FF2B5EF4-FFF2-40B4-BE49-F238E27FC236}">
              <a16:creationId xmlns:a16="http://schemas.microsoft.com/office/drawing/2014/main" id="{C5441FF9-0DAE-43EB-A480-A874B8543E4E}"/>
            </a:ext>
          </a:extLst>
        </xdr:cNvPr>
        <xdr:cNvGrpSpPr/>
      </xdr:nvGrpSpPr>
      <xdr:grpSpPr>
        <a:xfrm>
          <a:off x="464665" y="2926732"/>
          <a:ext cx="2160000" cy="489153"/>
          <a:chOff x="1" y="3597212"/>
          <a:chExt cx="2624400" cy="608400"/>
        </a:xfrm>
      </xdr:grpSpPr>
      <xdr:sp macro="" textlink="">
        <xdr:nvSpPr>
          <xdr:cNvPr id="15" name="Retângulo: Cantos Superiores Recortados 14">
            <a:extLst>
              <a:ext uri="{FF2B5EF4-FFF2-40B4-BE49-F238E27FC236}">
                <a16:creationId xmlns:a16="http://schemas.microsoft.com/office/drawing/2014/main" id="{40776C74-E5A2-9DA1-5005-F21B54FF63B2}"/>
              </a:ext>
            </a:extLst>
          </xdr:cNvPr>
          <xdr:cNvSpPr/>
        </xdr:nvSpPr>
        <xdr:spPr bwMode="auto">
          <a:xfrm rot="16200000">
            <a:off x="1008001" y="2589212"/>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Relatórios</a:t>
            </a:r>
          </a:p>
        </xdr:txBody>
      </xdr:sp>
      <xdr:pic>
        <xdr:nvPicPr>
          <xdr:cNvPr id="16" name="Gráfico 15" descr="Área de Transferência Marcada estrutura de tópicos">
            <a:extLst>
              <a:ext uri="{FF2B5EF4-FFF2-40B4-BE49-F238E27FC236}">
                <a16:creationId xmlns:a16="http://schemas.microsoft.com/office/drawing/2014/main" id="{51A4E05B-80F7-38FF-EEDD-9CA739B96A0F}"/>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9024" y="3721411"/>
            <a:ext cx="291600" cy="360000"/>
          </a:xfrm>
          <a:prstGeom prst="rect">
            <a:avLst/>
          </a:prstGeom>
        </xdr:spPr>
      </xdr:pic>
    </xdr:grpSp>
    <xdr:clientData/>
  </xdr:twoCellAnchor>
  <xdr:twoCellAnchor>
    <xdr:from>
      <xdr:col>0</xdr:col>
      <xdr:colOff>464665</xdr:colOff>
      <xdr:row>15</xdr:row>
      <xdr:rowOff>179922</xdr:rowOff>
    </xdr:from>
    <xdr:to>
      <xdr:col>0</xdr:col>
      <xdr:colOff>2624665</xdr:colOff>
      <xdr:row>18</xdr:row>
      <xdr:rowOff>91662</xdr:rowOff>
    </xdr:to>
    <xdr:grpSp>
      <xdr:nvGrpSpPr>
        <xdr:cNvPr id="17" name="Agrupar 16">
          <a:hlinkClick xmlns:r="http://schemas.openxmlformats.org/officeDocument/2006/relationships" r:id="rId14"/>
          <a:extLst>
            <a:ext uri="{FF2B5EF4-FFF2-40B4-BE49-F238E27FC236}">
              <a16:creationId xmlns:a16="http://schemas.microsoft.com/office/drawing/2014/main" id="{DE8BB097-8675-4D73-87B7-EB8DBABF0429}"/>
            </a:ext>
          </a:extLst>
        </xdr:cNvPr>
        <xdr:cNvGrpSpPr/>
      </xdr:nvGrpSpPr>
      <xdr:grpSpPr>
        <a:xfrm>
          <a:off x="464665" y="3599397"/>
          <a:ext cx="2160000" cy="483240"/>
          <a:chOff x="1" y="4271393"/>
          <a:chExt cx="2624400" cy="608400"/>
        </a:xfrm>
      </xdr:grpSpPr>
      <xdr:sp macro="" textlink="">
        <xdr:nvSpPr>
          <xdr:cNvPr id="18" name="Retângulo: Cantos Superiores Recortados 17">
            <a:extLst>
              <a:ext uri="{FF2B5EF4-FFF2-40B4-BE49-F238E27FC236}">
                <a16:creationId xmlns:a16="http://schemas.microsoft.com/office/drawing/2014/main" id="{71E9185C-D9F2-F2D8-99E9-C61359750D72}"/>
              </a:ext>
            </a:extLst>
          </xdr:cNvPr>
          <xdr:cNvSpPr/>
        </xdr:nvSpPr>
        <xdr:spPr bwMode="auto">
          <a:xfrm rot="16200000">
            <a:off x="1008001" y="3263393"/>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Dashboard</a:t>
            </a:r>
          </a:p>
        </xdr:txBody>
      </xdr:sp>
      <xdr:pic>
        <xdr:nvPicPr>
          <xdr:cNvPr id="19" name="Gráfico 18" descr="Gráfico de barras estrutura de tópicos">
            <a:extLst>
              <a:ext uri="{FF2B5EF4-FFF2-40B4-BE49-F238E27FC236}">
                <a16:creationId xmlns:a16="http://schemas.microsoft.com/office/drawing/2014/main" id="{F17D418F-D96C-B5EE-1A15-9E77C385279B}"/>
              </a:ext>
            </a:extLst>
          </xdr:cNvPr>
          <xdr:cNvPicPr>
            <a:picLocks/>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9024" y="4395591"/>
            <a:ext cx="291600" cy="360000"/>
          </a:xfrm>
          <a:prstGeom prst="rect">
            <a:avLst/>
          </a:prstGeom>
        </xdr:spPr>
      </xdr:pic>
    </xdr:grpSp>
    <xdr:clientData/>
  </xdr:twoCellAnchor>
  <xdr:twoCellAnchor>
    <xdr:from>
      <xdr:col>0</xdr:col>
      <xdr:colOff>464665</xdr:colOff>
      <xdr:row>21</xdr:row>
      <xdr:rowOff>148175</xdr:rowOff>
    </xdr:from>
    <xdr:to>
      <xdr:col>0</xdr:col>
      <xdr:colOff>2624665</xdr:colOff>
      <xdr:row>22</xdr:row>
      <xdr:rowOff>237963</xdr:rowOff>
    </xdr:to>
    <xdr:grpSp>
      <xdr:nvGrpSpPr>
        <xdr:cNvPr id="27" name="Agrupar 26">
          <a:extLst>
            <a:ext uri="{FF2B5EF4-FFF2-40B4-BE49-F238E27FC236}">
              <a16:creationId xmlns:a16="http://schemas.microsoft.com/office/drawing/2014/main" id="{13D0A479-A32C-CE10-3AA5-49E00C67C290}"/>
            </a:ext>
          </a:extLst>
        </xdr:cNvPr>
        <xdr:cNvGrpSpPr/>
      </xdr:nvGrpSpPr>
      <xdr:grpSpPr>
        <a:xfrm>
          <a:off x="464665" y="4929725"/>
          <a:ext cx="2160000" cy="489838"/>
          <a:chOff x="464665" y="4933087"/>
          <a:chExt cx="2160000" cy="493200"/>
        </a:xfrm>
      </xdr:grpSpPr>
      <xdr:sp macro="" textlink="">
        <xdr:nvSpPr>
          <xdr:cNvPr id="21" name="Retângulo: Cantos Superiores Recortados 20">
            <a:extLst>
              <a:ext uri="{FF2B5EF4-FFF2-40B4-BE49-F238E27FC236}">
                <a16:creationId xmlns:a16="http://schemas.microsoft.com/office/drawing/2014/main" id="{3CE479F6-0AB3-EA42-CE53-6AE9D844B292}"/>
              </a:ext>
            </a:extLst>
          </xdr:cNvPr>
          <xdr:cNvSpPr/>
        </xdr:nvSpPr>
        <xdr:spPr bwMode="auto">
          <a:xfrm rot="16200000">
            <a:off x="1298065" y="4099687"/>
            <a:ext cx="493200" cy="2160000"/>
          </a:xfrm>
          <a:prstGeom prst="snip2SameRect">
            <a:avLst/>
          </a:prstGeom>
          <a:solidFill>
            <a:srgbClr val="C0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Sobre</a:t>
            </a:r>
          </a:p>
        </xdr:txBody>
      </xdr:sp>
      <xdr:pic>
        <xdr:nvPicPr>
          <xdr:cNvPr id="22" name="Gráfico 21" descr="Bolas de Harvey 100% com preenchimento sólido">
            <a:extLst>
              <a:ext uri="{FF2B5EF4-FFF2-40B4-BE49-F238E27FC236}">
                <a16:creationId xmlns:a16="http://schemas.microsoft.com/office/drawing/2014/main" id="{16FAB06C-40C8-89C1-EAEB-165EA050B569}"/>
              </a:ext>
            </a:extLst>
          </xdr:cNvPr>
          <xdr:cNvPicPr>
            <a:picLocks/>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79087" y="5033769"/>
            <a:ext cx="240000" cy="291834"/>
          </a:xfrm>
          <a:prstGeom prst="rect">
            <a:avLst/>
          </a:prstGeom>
        </xdr:spPr>
      </xdr:pic>
    </xdr:grpSp>
    <xdr:clientData/>
  </xdr:twoCellAnchor>
  <xdr:twoCellAnchor>
    <xdr:from>
      <xdr:col>0</xdr:col>
      <xdr:colOff>464665</xdr:colOff>
      <xdr:row>19</xdr:row>
      <xdr:rowOff>84674</xdr:rowOff>
    </xdr:from>
    <xdr:to>
      <xdr:col>0</xdr:col>
      <xdr:colOff>2624665</xdr:colOff>
      <xdr:row>20</xdr:row>
      <xdr:rowOff>379282</xdr:rowOff>
    </xdr:to>
    <xdr:grpSp>
      <xdr:nvGrpSpPr>
        <xdr:cNvPr id="23" name="Agrupar 22">
          <a:hlinkClick xmlns:r="http://schemas.openxmlformats.org/officeDocument/2006/relationships" r:id="rId19"/>
          <a:extLst>
            <a:ext uri="{FF2B5EF4-FFF2-40B4-BE49-F238E27FC236}">
              <a16:creationId xmlns:a16="http://schemas.microsoft.com/office/drawing/2014/main" id="{DD92695C-E3E7-4359-BC5A-D4482CDEC7F1}"/>
            </a:ext>
          </a:extLst>
        </xdr:cNvPr>
        <xdr:cNvGrpSpPr/>
      </xdr:nvGrpSpPr>
      <xdr:grpSpPr>
        <a:xfrm>
          <a:off x="464665" y="4266149"/>
          <a:ext cx="2160000" cy="485108"/>
          <a:chOff x="1" y="4945574"/>
          <a:chExt cx="2624400" cy="608400"/>
        </a:xfrm>
      </xdr:grpSpPr>
      <xdr:sp macro="" textlink="">
        <xdr:nvSpPr>
          <xdr:cNvPr id="24" name="Retângulo: Cantos Superiores Recortados 23">
            <a:hlinkClick xmlns:r="http://schemas.openxmlformats.org/officeDocument/2006/relationships" r:id="rId20"/>
            <a:extLst>
              <a:ext uri="{FF2B5EF4-FFF2-40B4-BE49-F238E27FC236}">
                <a16:creationId xmlns:a16="http://schemas.microsoft.com/office/drawing/2014/main" id="{F8EC8571-A9E0-7F1C-A228-9BC3BDEDABA9}"/>
              </a:ext>
            </a:extLst>
          </xdr:cNvPr>
          <xdr:cNvSpPr/>
        </xdr:nvSpPr>
        <xdr:spPr bwMode="auto">
          <a:xfrm rot="16200000">
            <a:off x="1008001" y="3937574"/>
            <a:ext cx="608400" cy="2624400"/>
          </a:xfrm>
          <a:prstGeom prst="snip2SameRect">
            <a:avLst/>
          </a:prstGeom>
          <a:solidFill>
            <a:srgbClr val="2B2F4B"/>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ctr"/>
            <a:r>
              <a:rPr lang="pt-BR" sz="1300" b="1">
                <a:solidFill>
                  <a:schemeClr val="bg1"/>
                </a:solidFill>
                <a:latin typeface="Arial" panose="020B0604020202020204" pitchFamily="34" charset="0"/>
                <a:cs typeface="Arial" panose="020B0604020202020204" pitchFamily="34" charset="0"/>
              </a:rPr>
              <a:t>Composição</a:t>
            </a:r>
            <a:br>
              <a:rPr lang="pt-BR" sz="1300" b="1">
                <a:solidFill>
                  <a:schemeClr val="bg1"/>
                </a:solidFill>
                <a:latin typeface="Arial" panose="020B0604020202020204" pitchFamily="34" charset="0"/>
                <a:cs typeface="Arial" panose="020B0604020202020204" pitchFamily="34" charset="0"/>
              </a:rPr>
            </a:br>
            <a:r>
              <a:rPr lang="pt-BR" sz="1300" b="1">
                <a:solidFill>
                  <a:schemeClr val="bg1"/>
                </a:solidFill>
                <a:latin typeface="Arial" panose="020B0604020202020204" pitchFamily="34" charset="0"/>
                <a:cs typeface="Arial" panose="020B0604020202020204" pitchFamily="34" charset="0"/>
              </a:rPr>
              <a:t>Sinapi</a:t>
            </a:r>
          </a:p>
        </xdr:txBody>
      </xdr:sp>
      <xdr:pic>
        <xdr:nvPicPr>
          <xdr:cNvPr id="25" name="Gráfico 24" descr="Bilhete estrutura de tópicos">
            <a:extLst>
              <a:ext uri="{FF2B5EF4-FFF2-40B4-BE49-F238E27FC236}">
                <a16:creationId xmlns:a16="http://schemas.microsoft.com/office/drawing/2014/main" id="{E80C5843-26C6-6DE0-E356-0FC65F3D185D}"/>
              </a:ext>
            </a:extLst>
          </xdr:cNvPr>
          <xdr:cNvPicPr>
            <a:picLocks/>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9024" y="5069773"/>
            <a:ext cx="291600" cy="360000"/>
          </a:xfrm>
          <a:prstGeom prst="rect">
            <a:avLst/>
          </a:prstGeom>
        </xdr:spPr>
      </xdr:pic>
    </xdr:grpSp>
    <xdr:clientData/>
  </xdr:twoCellAnchor>
  <xdr:twoCellAnchor editAs="oneCell">
    <xdr:from>
      <xdr:col>0</xdr:col>
      <xdr:colOff>457200</xdr:colOff>
      <xdr:row>0</xdr:row>
      <xdr:rowOff>114300</xdr:rowOff>
    </xdr:from>
    <xdr:to>
      <xdr:col>0</xdr:col>
      <xdr:colOff>2219325</xdr:colOff>
      <xdr:row>0</xdr:row>
      <xdr:rowOff>695325</xdr:rowOff>
    </xdr:to>
    <xdr:pic>
      <xdr:nvPicPr>
        <xdr:cNvPr id="4" name="Imagem 3">
          <a:extLst>
            <a:ext uri="{FF2B5EF4-FFF2-40B4-BE49-F238E27FC236}">
              <a16:creationId xmlns:a16="http://schemas.microsoft.com/office/drawing/2014/main" id="{707020EB-5BB1-4378-92A8-3251EDAA4A9D}"/>
            </a:ext>
            <a:ext uri="{147F2762-F138-4A5C-976F-8EAC2B608ADB}">
              <a16:predDERef xmlns:a16="http://schemas.microsoft.com/office/drawing/2014/main" pred="{DD92695C-E3E7-4359-BC5A-D4482CDEC7F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57200" y="114300"/>
          <a:ext cx="1762125" cy="58102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ienge.com.br/materiais-gratuitos/?itm_source=link-interno&amp;itm_medium=link-texto&amp;itm_content=conteudo-p1p2p3p4&amp;itm_campaign=materiais-ricos&amp;itm_term=link-aba-instrucoes-demonstracao-planilha-orcamento-obra-5-0" TargetMode="External"/><Relationship Id="rId1" Type="http://schemas.openxmlformats.org/officeDocument/2006/relationships/hyperlink" Target="https://www.caixa.gov.br/poder-publico/modernizacao-gestao/sinapi/Paginas/default.asp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exemplo@exemplo.com.b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sienge.com.br/demonstracao/?itm_source=link-interno&amp;itm_medium=link-texto&amp;itm_content=plataforma-p1p2p3p4&amp;itm_campaign=materiais-ricos&amp;itm_term=planilha-orcamento-de-obra-5-0" TargetMode="External"/><Relationship Id="rId2" Type="http://schemas.openxmlformats.org/officeDocument/2006/relationships/hyperlink" Target="https://www.sienge.com.br/materiais-gratuitos/" TargetMode="External"/><Relationship Id="rId1" Type="http://schemas.openxmlformats.org/officeDocument/2006/relationships/hyperlink" Target="https://www.sienge.com.br/materiais-gratuitos/"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4"/>
  <sheetViews>
    <sheetView showGridLines="0" tabSelected="1" zoomScale="85" zoomScaleNormal="85" workbookViewId="0">
      <selection activeCell="C3" sqref="C3:P11"/>
    </sheetView>
  </sheetViews>
  <sheetFormatPr defaultColWidth="11" defaultRowHeight="15"/>
  <cols>
    <col min="1" max="1" width="39.42578125" style="66" customWidth="1"/>
    <col min="2" max="2" width="1.7109375" customWidth="1"/>
    <col min="3" max="3" width="4.28515625" customWidth="1"/>
    <col min="4" max="4" width="13.28515625" customWidth="1"/>
    <col min="16" max="16" width="0.140625" customWidth="1"/>
  </cols>
  <sheetData>
    <row r="1" spans="1:19" s="16" customFormat="1" ht="63.75" customHeight="1">
      <c r="C1" s="61"/>
      <c r="D1" s="61"/>
      <c r="E1" s="61"/>
      <c r="F1" s="61"/>
      <c r="G1" s="61"/>
      <c r="H1" s="61"/>
      <c r="I1" s="61"/>
      <c r="J1" s="61"/>
      <c r="K1" s="61"/>
      <c r="L1" s="61"/>
      <c r="M1" s="61"/>
      <c r="N1" s="61"/>
      <c r="O1" s="61"/>
      <c r="P1" s="61"/>
      <c r="Q1" s="61"/>
      <c r="R1" s="61"/>
      <c r="S1" s="61"/>
    </row>
    <row r="2" spans="1:19" ht="6.75" customHeight="1">
      <c r="B2" t="s">
        <v>0</v>
      </c>
      <c r="C2" s="25"/>
      <c r="D2" s="25"/>
      <c r="E2" s="25"/>
      <c r="F2" s="25"/>
      <c r="G2" s="25"/>
      <c r="H2" s="25"/>
      <c r="I2" s="25"/>
      <c r="J2" s="25"/>
      <c r="K2" s="25"/>
      <c r="L2" s="25"/>
      <c r="M2" s="25"/>
      <c r="N2" s="25"/>
      <c r="O2" s="25"/>
      <c r="P2" s="25"/>
      <c r="Q2" s="25"/>
      <c r="R2" s="25"/>
      <c r="S2" s="25"/>
    </row>
    <row r="3" spans="1:19" ht="15" customHeight="1">
      <c r="A3" s="67"/>
      <c r="B3" s="18"/>
      <c r="C3" s="212" t="s">
        <v>1</v>
      </c>
      <c r="D3" s="212"/>
      <c r="E3" s="212"/>
      <c r="F3" s="212"/>
      <c r="G3" s="212"/>
      <c r="H3" s="212"/>
      <c r="I3" s="212"/>
      <c r="J3" s="212"/>
      <c r="K3" s="212"/>
      <c r="L3" s="212"/>
      <c r="M3" s="212"/>
      <c r="N3" s="212"/>
      <c r="O3" s="212"/>
      <c r="P3" s="212"/>
    </row>
    <row r="4" spans="1:19" ht="15" customHeight="1">
      <c r="A4" s="67"/>
      <c r="B4" s="18"/>
      <c r="C4" s="213"/>
      <c r="D4" s="213"/>
      <c r="E4" s="213"/>
      <c r="F4" s="213"/>
      <c r="G4" s="213"/>
      <c r="H4" s="213"/>
      <c r="I4" s="213"/>
      <c r="J4" s="213"/>
      <c r="K4" s="213"/>
      <c r="L4" s="213"/>
      <c r="M4" s="213"/>
      <c r="N4" s="213"/>
      <c r="O4" s="213"/>
      <c r="P4" s="213"/>
    </row>
    <row r="5" spans="1:19" ht="15" customHeight="1">
      <c r="A5" s="67"/>
      <c r="B5" s="19"/>
      <c r="C5" s="213"/>
      <c r="D5" s="213"/>
      <c r="E5" s="213"/>
      <c r="F5" s="213"/>
      <c r="G5" s="213"/>
      <c r="H5" s="213"/>
      <c r="I5" s="213"/>
      <c r="J5" s="213"/>
      <c r="K5" s="213"/>
      <c r="L5" s="213"/>
      <c r="M5" s="213"/>
      <c r="N5" s="213"/>
      <c r="O5" s="213"/>
      <c r="P5" s="213"/>
    </row>
    <row r="6" spans="1:19" ht="15" customHeight="1">
      <c r="A6" s="67"/>
      <c r="B6" s="19"/>
      <c r="C6" s="213"/>
      <c r="D6" s="213"/>
      <c r="E6" s="213"/>
      <c r="F6" s="213"/>
      <c r="G6" s="213"/>
      <c r="H6" s="213"/>
      <c r="I6" s="213"/>
      <c r="J6" s="213"/>
      <c r="K6" s="213"/>
      <c r="L6" s="213"/>
      <c r="M6" s="213"/>
      <c r="N6" s="213"/>
      <c r="O6" s="213"/>
      <c r="P6" s="213"/>
    </row>
    <row r="7" spans="1:19" ht="15" customHeight="1">
      <c r="A7" s="67"/>
      <c r="B7" s="20"/>
      <c r="C7" s="213"/>
      <c r="D7" s="213"/>
      <c r="E7" s="213"/>
      <c r="F7" s="213"/>
      <c r="G7" s="213"/>
      <c r="H7" s="213"/>
      <c r="I7" s="213"/>
      <c r="J7" s="213"/>
      <c r="K7" s="213"/>
      <c r="L7" s="213"/>
      <c r="M7" s="213"/>
      <c r="N7" s="213"/>
      <c r="O7" s="213"/>
      <c r="P7" s="213"/>
    </row>
    <row r="8" spans="1:19" ht="15.95" customHeight="1">
      <c r="A8" s="67"/>
      <c r="B8" s="20"/>
      <c r="C8" s="213"/>
      <c r="D8" s="213"/>
      <c r="E8" s="213"/>
      <c r="F8" s="213"/>
      <c r="G8" s="213"/>
      <c r="H8" s="213"/>
      <c r="I8" s="213"/>
      <c r="J8" s="213"/>
      <c r="K8" s="213"/>
      <c r="L8" s="213"/>
      <c r="M8" s="213"/>
      <c r="N8" s="213"/>
      <c r="O8" s="213"/>
      <c r="P8" s="213"/>
    </row>
    <row r="9" spans="1:19" ht="15.95" customHeight="1">
      <c r="A9" s="67"/>
      <c r="B9" s="20"/>
      <c r="C9" s="213"/>
      <c r="D9" s="213"/>
      <c r="E9" s="213"/>
      <c r="F9" s="213"/>
      <c r="G9" s="213"/>
      <c r="H9" s="213"/>
      <c r="I9" s="213"/>
      <c r="J9" s="213"/>
      <c r="K9" s="213"/>
      <c r="L9" s="213"/>
      <c r="M9" s="213"/>
      <c r="N9" s="213"/>
      <c r="O9" s="213"/>
      <c r="P9" s="213"/>
    </row>
    <row r="10" spans="1:19" ht="15.75" customHeight="1">
      <c r="A10" s="67"/>
      <c r="B10" s="20"/>
      <c r="C10" s="213"/>
      <c r="D10" s="213"/>
      <c r="E10" s="213"/>
      <c r="F10" s="213"/>
      <c r="G10" s="213"/>
      <c r="H10" s="213"/>
      <c r="I10" s="213"/>
      <c r="J10" s="213"/>
      <c r="K10" s="213"/>
      <c r="L10" s="213"/>
      <c r="M10" s="213"/>
      <c r="N10" s="213"/>
      <c r="O10" s="213"/>
      <c r="P10" s="213"/>
    </row>
    <row r="11" spans="1:19" ht="15.75" customHeight="1">
      <c r="A11" s="67"/>
      <c r="B11" s="20"/>
      <c r="C11" s="213"/>
      <c r="D11" s="213"/>
      <c r="E11" s="213"/>
      <c r="F11" s="213"/>
      <c r="G11" s="213"/>
      <c r="H11" s="213"/>
      <c r="I11" s="213"/>
      <c r="J11" s="213"/>
      <c r="K11" s="213"/>
      <c r="L11" s="213"/>
      <c r="M11" s="213"/>
      <c r="N11" s="213"/>
      <c r="O11" s="213"/>
      <c r="P11" s="213"/>
    </row>
    <row r="12" spans="1:19" ht="15.75" customHeight="1">
      <c r="A12" s="67"/>
      <c r="B12" s="20"/>
      <c r="C12" s="158"/>
      <c r="D12" s="218" t="s">
        <v>2</v>
      </c>
      <c r="E12" s="218"/>
      <c r="F12" s="218"/>
      <c r="G12" s="218"/>
      <c r="H12" s="218"/>
      <c r="I12" s="218"/>
      <c r="J12" s="218"/>
      <c r="K12" s="218"/>
      <c r="L12" s="218"/>
      <c r="M12" s="218"/>
      <c r="N12" s="218"/>
      <c r="O12" s="218"/>
    </row>
    <row r="13" spans="1:19" ht="15.75" customHeight="1">
      <c r="A13" s="67"/>
      <c r="B13" s="20"/>
      <c r="C13" s="158"/>
      <c r="D13" s="218"/>
      <c r="E13" s="218"/>
      <c r="F13" s="218"/>
      <c r="G13" s="218"/>
      <c r="H13" s="218"/>
      <c r="I13" s="218"/>
      <c r="J13" s="218"/>
      <c r="K13" s="218"/>
      <c r="L13" s="218"/>
      <c r="M13" s="218"/>
      <c r="N13" s="218"/>
      <c r="O13" s="218"/>
    </row>
    <row r="14" spans="1:19" ht="18.75" customHeight="1">
      <c r="A14" s="67"/>
      <c r="B14" s="20"/>
      <c r="C14" s="158"/>
      <c r="D14" s="159"/>
      <c r="E14" s="159"/>
      <c r="F14" s="159"/>
      <c r="G14" s="159"/>
      <c r="H14" s="159"/>
      <c r="I14" s="159"/>
      <c r="J14" s="160"/>
      <c r="K14" s="6"/>
      <c r="L14" s="6"/>
      <c r="M14" s="6"/>
      <c r="N14" s="6"/>
      <c r="O14" s="6"/>
    </row>
    <row r="15" spans="1:19" ht="15.75" customHeight="1">
      <c r="A15" s="67"/>
      <c r="B15" s="20"/>
      <c r="C15" s="158"/>
      <c r="D15" s="219" t="s">
        <v>3</v>
      </c>
      <c r="E15" s="219"/>
      <c r="F15" s="219"/>
      <c r="G15" s="219"/>
      <c r="H15" s="219"/>
      <c r="I15" s="219"/>
      <c r="J15" s="219"/>
      <c r="K15" s="219"/>
      <c r="L15" s="219"/>
      <c r="M15" s="219"/>
      <c r="N15" s="219"/>
      <c r="O15" s="219"/>
    </row>
    <row r="16" spans="1:19" ht="15.75" customHeight="1">
      <c r="A16" s="67"/>
      <c r="B16" s="20"/>
      <c r="C16" s="158"/>
      <c r="D16" s="215" t="s">
        <v>4</v>
      </c>
      <c r="E16" s="216"/>
      <c r="F16" s="216"/>
      <c r="G16" s="216"/>
      <c r="H16" s="216"/>
      <c r="I16" s="216"/>
      <c r="J16" s="216"/>
      <c r="K16" s="216"/>
      <c r="L16" s="216"/>
      <c r="M16" s="216"/>
      <c r="N16" s="216"/>
      <c r="O16" s="216"/>
    </row>
    <row r="17" spans="1:15" ht="12.75" customHeight="1">
      <c r="A17" s="67"/>
      <c r="B17" s="20"/>
      <c r="C17" s="158"/>
      <c r="D17" s="216"/>
      <c r="E17" s="216"/>
      <c r="F17" s="216"/>
      <c r="G17" s="216"/>
      <c r="H17" s="216"/>
      <c r="I17" s="216"/>
      <c r="J17" s="216"/>
      <c r="K17" s="216"/>
      <c r="L17" s="216"/>
      <c r="M17" s="216"/>
      <c r="N17" s="216"/>
      <c r="O17" s="216"/>
    </row>
    <row r="18" spans="1:15" ht="18.75" customHeight="1">
      <c r="A18" s="67"/>
      <c r="B18" s="20"/>
      <c r="C18" s="158"/>
      <c r="D18" s="10"/>
      <c r="E18" s="10"/>
      <c r="F18" s="10"/>
      <c r="G18" s="10"/>
      <c r="H18" s="10"/>
      <c r="I18" s="10"/>
      <c r="J18" s="10"/>
      <c r="K18" s="10"/>
      <c r="L18" s="10"/>
      <c r="M18" s="10"/>
      <c r="N18" s="10"/>
      <c r="O18" s="10"/>
    </row>
    <row r="19" spans="1:15" ht="21" customHeight="1">
      <c r="A19" s="67"/>
      <c r="C19" s="158"/>
      <c r="D19" s="225" t="s">
        <v>5</v>
      </c>
      <c r="E19" s="225"/>
      <c r="F19" s="225"/>
      <c r="G19" s="225"/>
      <c r="H19" s="225"/>
      <c r="I19" s="225"/>
      <c r="J19" s="225"/>
      <c r="K19" s="225"/>
      <c r="L19" s="225"/>
      <c r="M19" s="225"/>
      <c r="N19" s="225"/>
      <c r="O19" s="10"/>
    </row>
    <row r="20" spans="1:15" ht="15.75" customHeight="1">
      <c r="A20" s="67"/>
      <c r="C20" s="158"/>
      <c r="D20" s="217"/>
      <c r="E20" s="217"/>
      <c r="F20" s="217"/>
      <c r="G20" s="217"/>
      <c r="H20" s="217"/>
      <c r="I20" s="217"/>
      <c r="J20" s="217"/>
      <c r="K20" s="217"/>
      <c r="L20" s="217"/>
      <c r="M20" s="217"/>
      <c r="N20" s="217"/>
      <c r="O20" s="217"/>
    </row>
    <row r="21" spans="1:15" ht="18" customHeight="1">
      <c r="A21" s="67"/>
      <c r="C21" s="158"/>
      <c r="D21" s="219" t="s">
        <v>6</v>
      </c>
      <c r="E21" s="219"/>
      <c r="F21" s="219"/>
      <c r="G21" s="219"/>
      <c r="H21" s="219"/>
      <c r="I21" s="219"/>
      <c r="J21" s="219"/>
      <c r="K21" s="219"/>
      <c r="L21" s="219"/>
      <c r="M21" s="219"/>
      <c r="N21" s="219"/>
      <c r="O21" s="219"/>
    </row>
    <row r="22" spans="1:15" ht="15.6" customHeight="1">
      <c r="A22" s="67"/>
      <c r="C22" s="158"/>
      <c r="D22" s="220" t="s">
        <v>7</v>
      </c>
      <c r="E22" s="221"/>
      <c r="F22" s="221"/>
      <c r="G22" s="221"/>
      <c r="H22" s="221"/>
      <c r="I22" s="221"/>
      <c r="J22" s="221"/>
      <c r="K22" s="221"/>
      <c r="L22" s="221"/>
      <c r="M22" s="221"/>
      <c r="N22" s="221"/>
      <c r="O22" s="221"/>
    </row>
    <row r="23" spans="1:15" ht="15" customHeight="1">
      <c r="A23" s="67"/>
      <c r="C23" s="158"/>
      <c r="D23" s="221"/>
      <c r="E23" s="221"/>
      <c r="F23" s="221"/>
      <c r="G23" s="221"/>
      <c r="H23" s="221"/>
      <c r="I23" s="221"/>
      <c r="J23" s="221"/>
      <c r="K23" s="221"/>
      <c r="L23" s="221"/>
      <c r="M23" s="221"/>
      <c r="N23" s="221"/>
      <c r="O23" s="221"/>
    </row>
    <row r="24" spans="1:15" ht="24" customHeight="1">
      <c r="C24" s="158"/>
      <c r="D24" s="221"/>
      <c r="E24" s="221"/>
      <c r="F24" s="221"/>
      <c r="G24" s="221"/>
      <c r="H24" s="221"/>
      <c r="I24" s="221"/>
      <c r="J24" s="221"/>
      <c r="K24" s="221"/>
      <c r="L24" s="221"/>
      <c r="M24" s="221"/>
      <c r="N24" s="221"/>
      <c r="O24" s="221"/>
    </row>
    <row r="25" spans="1:15" ht="3" customHeight="1">
      <c r="C25" s="158"/>
      <c r="D25" s="62"/>
      <c r="E25" s="63"/>
      <c r="F25" s="63"/>
      <c r="G25" s="63"/>
      <c r="H25" s="63"/>
      <c r="I25" s="63"/>
      <c r="J25" s="63"/>
      <c r="K25" s="63"/>
      <c r="L25" s="63"/>
      <c r="M25" s="63"/>
      <c r="N25" s="63"/>
      <c r="O25" s="63"/>
    </row>
    <row r="26" spans="1:15" ht="15" customHeight="1">
      <c r="C26" s="158"/>
      <c r="D26" s="222" t="s">
        <v>8</v>
      </c>
      <c r="E26" s="223"/>
      <c r="F26" s="223"/>
      <c r="G26" s="223"/>
      <c r="H26" s="223"/>
      <c r="I26" s="223"/>
      <c r="J26" s="223"/>
      <c r="K26" s="223"/>
      <c r="L26" s="223"/>
      <c r="M26" s="223"/>
      <c r="N26" s="223"/>
      <c r="O26" s="223"/>
    </row>
    <row r="27" spans="1:15" ht="15" customHeight="1">
      <c r="C27" s="158"/>
      <c r="D27" s="223"/>
      <c r="E27" s="223"/>
      <c r="F27" s="223"/>
      <c r="G27" s="223"/>
      <c r="H27" s="223"/>
      <c r="I27" s="223"/>
      <c r="J27" s="223"/>
      <c r="K27" s="223"/>
      <c r="L27" s="223"/>
      <c r="M27" s="223"/>
      <c r="N27" s="223"/>
      <c r="O27" s="223"/>
    </row>
    <row r="28" spans="1:15" ht="3" customHeight="1">
      <c r="C28" s="158"/>
      <c r="D28" s="62"/>
      <c r="E28" s="63"/>
      <c r="F28" s="63"/>
      <c r="G28" s="63"/>
      <c r="H28" s="63"/>
      <c r="I28" s="63"/>
      <c r="J28" s="63"/>
      <c r="K28" s="63"/>
      <c r="L28" s="63"/>
      <c r="M28" s="63"/>
      <c r="N28" s="63"/>
      <c r="O28" s="63"/>
    </row>
    <row r="29" spans="1:15" ht="3" customHeight="1">
      <c r="C29" s="158"/>
      <c r="D29" s="62"/>
      <c r="E29" s="63"/>
      <c r="F29" s="63"/>
      <c r="G29" s="63"/>
      <c r="H29" s="63"/>
      <c r="I29" s="63"/>
      <c r="J29" s="63"/>
      <c r="K29" s="63"/>
      <c r="L29" s="63"/>
      <c r="M29" s="63"/>
      <c r="N29" s="63"/>
      <c r="O29" s="63"/>
    </row>
    <row r="30" spans="1:15" ht="14.45" customHeight="1">
      <c r="C30" s="158"/>
      <c r="D30" s="224" t="s">
        <v>9</v>
      </c>
      <c r="E30" s="223"/>
      <c r="F30" s="223"/>
      <c r="G30" s="223"/>
      <c r="H30" s="223"/>
      <c r="I30" s="223"/>
      <c r="J30" s="223"/>
      <c r="K30" s="223"/>
      <c r="L30" s="223"/>
      <c r="M30" s="223"/>
      <c r="N30" s="223"/>
      <c r="O30" s="223"/>
    </row>
    <row r="31" spans="1:15" ht="14.45" customHeight="1">
      <c r="C31" s="158"/>
      <c r="D31" s="223"/>
      <c r="E31" s="223"/>
      <c r="F31" s="223"/>
      <c r="G31" s="223"/>
      <c r="H31" s="223"/>
      <c r="I31" s="223"/>
      <c r="J31" s="223"/>
      <c r="K31" s="223"/>
      <c r="L31" s="223"/>
      <c r="M31" s="223"/>
      <c r="N31" s="223"/>
      <c r="O31" s="223"/>
    </row>
    <row r="32" spans="1:15" ht="3" customHeight="1">
      <c r="C32" s="158"/>
      <c r="D32" s="62"/>
      <c r="E32" s="63"/>
      <c r="F32" s="63"/>
      <c r="G32" s="63"/>
      <c r="H32" s="63"/>
      <c r="I32" s="63"/>
      <c r="J32" s="63"/>
      <c r="K32" s="63"/>
      <c r="L32" s="63"/>
      <c r="M32" s="63"/>
      <c r="N32" s="63"/>
      <c r="O32" s="63"/>
    </row>
    <row r="33" spans="3:15" ht="14.45" customHeight="1">
      <c r="C33" s="158"/>
      <c r="D33" s="224" t="s">
        <v>10</v>
      </c>
      <c r="E33" s="223"/>
      <c r="F33" s="223"/>
      <c r="G33" s="223"/>
      <c r="H33" s="223"/>
      <c r="I33" s="223"/>
      <c r="J33" s="223"/>
      <c r="K33" s="223"/>
      <c r="L33" s="223"/>
      <c r="M33" s="223"/>
      <c r="N33" s="223"/>
      <c r="O33" s="223"/>
    </row>
    <row r="34" spans="3:15">
      <c r="C34" s="158"/>
      <c r="D34" s="223"/>
      <c r="E34" s="223"/>
      <c r="F34" s="223"/>
      <c r="G34" s="223"/>
      <c r="H34" s="223"/>
      <c r="I34" s="223"/>
      <c r="J34" s="223"/>
      <c r="K34" s="223"/>
      <c r="L34" s="223"/>
      <c r="M34" s="223"/>
      <c r="N34" s="223"/>
      <c r="O34" s="223"/>
    </row>
    <row r="35" spans="3:15">
      <c r="C35" s="158"/>
    </row>
    <row r="36" spans="3:15" ht="14.45" customHeight="1">
      <c r="C36" s="158"/>
      <c r="D36" s="219" t="s">
        <v>11</v>
      </c>
      <c r="E36" s="219"/>
      <c r="F36" s="219"/>
      <c r="G36" s="219"/>
      <c r="H36" s="219"/>
      <c r="I36" s="219"/>
      <c r="J36" s="219"/>
      <c r="K36" s="219"/>
      <c r="L36" s="219"/>
      <c r="M36" s="219"/>
      <c r="N36" s="219"/>
      <c r="O36" s="219"/>
    </row>
    <row r="37" spans="3:15" ht="15" customHeight="1">
      <c r="C37" s="158"/>
      <c r="D37" s="216" t="s">
        <v>12</v>
      </c>
      <c r="E37" s="216"/>
      <c r="F37" s="216"/>
      <c r="G37" s="216"/>
      <c r="H37" s="216"/>
      <c r="I37" s="216"/>
      <c r="J37" s="216"/>
      <c r="K37" s="216"/>
      <c r="L37" s="216"/>
      <c r="M37" s="216"/>
      <c r="N37" s="216"/>
      <c r="O37" s="216"/>
    </row>
    <row r="38" spans="3:15" ht="29.25" customHeight="1">
      <c r="C38" s="158"/>
      <c r="D38" s="216"/>
      <c r="E38" s="216"/>
      <c r="F38" s="216"/>
      <c r="G38" s="216"/>
      <c r="H38" s="216"/>
      <c r="I38" s="216"/>
      <c r="J38" s="216"/>
      <c r="K38" s="216"/>
      <c r="L38" s="216"/>
      <c r="M38" s="216"/>
      <c r="N38" s="216"/>
      <c r="O38" s="216"/>
    </row>
    <row r="39" spans="3:15" ht="3" customHeight="1">
      <c r="C39" s="158"/>
      <c r="D39" s="62"/>
      <c r="E39" s="63"/>
      <c r="F39" s="63"/>
      <c r="G39" s="63"/>
      <c r="H39" s="63"/>
      <c r="I39" s="63"/>
      <c r="J39" s="63"/>
      <c r="K39" s="63"/>
      <c r="L39" s="63"/>
      <c r="M39" s="63"/>
      <c r="N39" s="63"/>
      <c r="O39" s="63"/>
    </row>
    <row r="40" spans="3:15" ht="48" customHeight="1">
      <c r="C40" s="158"/>
      <c r="D40" s="216" t="s">
        <v>13</v>
      </c>
      <c r="E40" s="216"/>
      <c r="F40" s="216"/>
      <c r="G40" s="216"/>
      <c r="H40" s="216"/>
      <c r="I40" s="216"/>
      <c r="J40" s="216"/>
      <c r="K40" s="216"/>
      <c r="L40" s="216"/>
      <c r="M40" s="216"/>
      <c r="N40" s="216"/>
      <c r="O40" s="216"/>
    </row>
    <row r="41" spans="3:15">
      <c r="C41" s="158"/>
      <c r="D41" s="216"/>
      <c r="E41" s="216"/>
      <c r="F41" s="216"/>
      <c r="G41" s="216"/>
      <c r="H41" s="216"/>
      <c r="I41" s="216"/>
      <c r="J41" s="216"/>
      <c r="K41" s="216"/>
      <c r="L41" s="216"/>
      <c r="M41" s="216"/>
      <c r="N41" s="216"/>
      <c r="O41" s="216"/>
    </row>
    <row r="42" spans="3:15" ht="3" customHeight="1">
      <c r="C42" s="158"/>
      <c r="D42" s="62"/>
      <c r="E42" s="63"/>
      <c r="F42" s="63"/>
      <c r="G42" s="63"/>
      <c r="H42" s="63"/>
      <c r="I42" s="63"/>
      <c r="J42" s="63"/>
      <c r="K42" s="63"/>
      <c r="L42" s="63"/>
      <c r="M42" s="63"/>
      <c r="N42" s="63"/>
      <c r="O42" s="63"/>
    </row>
    <row r="43" spans="3:15" ht="24" customHeight="1">
      <c r="C43" s="158"/>
      <c r="D43" s="216" t="s">
        <v>14</v>
      </c>
      <c r="E43" s="216"/>
      <c r="F43" s="216"/>
      <c r="G43" s="216"/>
      <c r="H43" s="216"/>
      <c r="I43" s="216"/>
      <c r="J43" s="216"/>
      <c r="K43" s="216"/>
      <c r="L43" s="216"/>
      <c r="M43" s="216"/>
      <c r="N43" s="216"/>
      <c r="O43" s="216"/>
    </row>
    <row r="44" spans="3:15">
      <c r="C44" s="158"/>
      <c r="D44" s="216"/>
      <c r="E44" s="216"/>
      <c r="F44" s="216"/>
      <c r="G44" s="216"/>
      <c r="H44" s="216"/>
      <c r="I44" s="216"/>
      <c r="J44" s="216"/>
      <c r="K44" s="216"/>
      <c r="L44" s="216"/>
      <c r="M44" s="216"/>
      <c r="N44" s="216"/>
      <c r="O44" s="216"/>
    </row>
    <row r="45" spans="3:15" ht="3" customHeight="1">
      <c r="C45" s="158"/>
      <c r="D45" s="62"/>
      <c r="E45" s="63"/>
      <c r="F45" s="63"/>
      <c r="G45" s="63"/>
      <c r="H45" s="63"/>
      <c r="I45" s="63"/>
      <c r="J45" s="63"/>
      <c r="K45" s="63"/>
      <c r="L45" s="63"/>
      <c r="M45" s="63"/>
      <c r="N45" s="63"/>
      <c r="O45" s="63"/>
    </row>
    <row r="46" spans="3:15">
      <c r="C46" s="158"/>
      <c r="D46" s="219" t="s">
        <v>15</v>
      </c>
      <c r="E46" s="219"/>
      <c r="F46" s="219"/>
      <c r="G46" s="219"/>
      <c r="H46" s="219"/>
      <c r="I46" s="219"/>
      <c r="J46" s="219"/>
      <c r="K46" s="219"/>
      <c r="L46" s="219"/>
      <c r="M46" s="219"/>
      <c r="N46" s="219"/>
      <c r="O46" s="219"/>
    </row>
    <row r="47" spans="3:15" ht="27" customHeight="1">
      <c r="C47" s="158"/>
      <c r="D47" s="219"/>
      <c r="E47" s="219"/>
      <c r="F47" s="219"/>
      <c r="G47" s="219"/>
      <c r="H47" s="219"/>
      <c r="I47" s="219"/>
      <c r="J47" s="219"/>
      <c r="K47" s="219"/>
      <c r="L47" s="219"/>
      <c r="M47" s="219"/>
      <c r="N47" s="219"/>
      <c r="O47" s="219"/>
    </row>
    <row r="48" spans="3:15" ht="31.5" customHeight="1">
      <c r="C48" s="158"/>
      <c r="D48" s="342" t="s">
        <v>16</v>
      </c>
      <c r="E48" s="342"/>
      <c r="F48" s="342"/>
      <c r="G48" s="342"/>
      <c r="H48" s="342"/>
      <c r="I48" s="342"/>
      <c r="J48" s="342"/>
      <c r="K48" s="342"/>
      <c r="L48" s="342"/>
      <c r="M48" s="342"/>
      <c r="N48" s="342"/>
      <c r="O48" s="342"/>
    </row>
    <row r="49" spans="3:15">
      <c r="C49" s="158"/>
      <c r="J49" s="160"/>
      <c r="K49" s="6"/>
      <c r="L49" s="6"/>
      <c r="M49" s="6"/>
      <c r="N49" s="6"/>
      <c r="O49" s="6"/>
    </row>
    <row r="50" spans="3:15">
      <c r="D50" s="214" t="s">
        <v>17</v>
      </c>
      <c r="E50" s="214"/>
      <c r="F50" s="214"/>
      <c r="G50" s="214"/>
      <c r="H50" s="214"/>
      <c r="I50" s="214"/>
    </row>
    <row r="53" spans="3:15" ht="15.75">
      <c r="J53" s="14"/>
      <c r="K53" s="14"/>
      <c r="L53" s="14"/>
      <c r="M53" s="14"/>
      <c r="N53" s="14"/>
      <c r="O53" s="14"/>
    </row>
    <row r="54" spans="3:15">
      <c r="D54" s="159"/>
      <c r="E54" s="159"/>
      <c r="F54" s="159"/>
      <c r="G54" s="159"/>
      <c r="H54" s="159"/>
      <c r="I54" s="159"/>
      <c r="J54" s="160"/>
      <c r="K54" s="6"/>
      <c r="L54" s="6"/>
      <c r="M54" s="6"/>
      <c r="N54" s="6"/>
      <c r="O54" s="6"/>
    </row>
  </sheetData>
  <sheetProtection selectLockedCells="1" selectUnlockedCells="1"/>
  <mergeCells count="18">
    <mergeCell ref="D19:N19"/>
    <mergeCell ref="D48:O48"/>
    <mergeCell ref="C3:P11"/>
    <mergeCell ref="D50:I50"/>
    <mergeCell ref="D16:O17"/>
    <mergeCell ref="D20:O20"/>
    <mergeCell ref="D12:O13"/>
    <mergeCell ref="D15:O15"/>
    <mergeCell ref="D43:O44"/>
    <mergeCell ref="D21:O21"/>
    <mergeCell ref="D36:O36"/>
    <mergeCell ref="D40:O41"/>
    <mergeCell ref="D22:O24"/>
    <mergeCell ref="D26:O27"/>
    <mergeCell ref="D30:O31"/>
    <mergeCell ref="D33:O34"/>
    <mergeCell ref="D37:O38"/>
    <mergeCell ref="D46:O47"/>
  </mergeCells>
  <hyperlinks>
    <hyperlink ref="D19:N19" r:id="rId1" display="ACESSE AQUI A BASE SINAPI MAIS RECENTE" xr:uid="{BA7B52B5-ACFC-48EB-B907-F9613F81F48F}"/>
    <hyperlink ref="D50:I50" r:id="rId2" display="Aqui você encontra mais materiais úteis e gratuitos para sua empresa!" xr:uid="{683CA7AE-3F6D-4366-B659-DD0720F5633C}"/>
  </hyperlinks>
  <pageMargins left="0.78749999999999998" right="0.78749999999999998" top="1.0249999999999999" bottom="1.0249999999999999" header="0.78749999999999998" footer="0.78749999999999998"/>
  <pageSetup paperSize="9" firstPageNumber="0" orientation="portrait" horizontalDpi="300" verticalDpi="300" r:id="rId3"/>
  <headerFooter alignWithMargins="0">
    <oddHeader>&amp;C&amp;"Arial,Normal"&amp;10&amp;A</oddHeader>
    <oddFooter>&amp;C&amp;"Arial,Normal"&amp;10Página &amp;P</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10"/>
  <sheetViews>
    <sheetView showGridLines="0" topLeftCell="A13" zoomScale="85" zoomScaleNormal="85" workbookViewId="0">
      <selection activeCell="K18" sqref="K18"/>
    </sheetView>
  </sheetViews>
  <sheetFormatPr defaultColWidth="9" defaultRowHeight="14.45" customHeight="1"/>
  <cols>
    <col min="1" max="1" width="39.42578125" style="45" customWidth="1"/>
    <col min="2" max="2" width="1.7109375" style="27" customWidth="1"/>
    <col min="3" max="3" width="9.140625" style="44" customWidth="1"/>
    <col min="4" max="4" width="11.5703125" style="44" customWidth="1"/>
    <col min="5" max="8" width="13" style="86" customWidth="1"/>
    <col min="9" max="9" width="20" style="44" customWidth="1"/>
    <col min="10" max="10" width="17.7109375" style="44" bestFit="1" customWidth="1"/>
    <col min="11" max="11" width="14.42578125" style="59" bestFit="1" customWidth="1"/>
    <col min="12" max="12" width="13.42578125" style="59" bestFit="1" customWidth="1"/>
    <col min="13" max="13" width="16.42578125" style="59" bestFit="1" customWidth="1"/>
    <col min="14" max="16384" width="9" style="27"/>
  </cols>
  <sheetData>
    <row r="1" spans="1:26" s="26" customFormat="1" ht="63.75" customHeight="1">
      <c r="A1" s="16"/>
      <c r="B1" s="16"/>
      <c r="C1" s="61"/>
      <c r="D1" s="61"/>
      <c r="E1" s="61"/>
      <c r="F1" s="61"/>
      <c r="G1" s="61"/>
      <c r="H1" s="61"/>
      <c r="I1" s="61"/>
      <c r="J1" s="61"/>
      <c r="K1" s="61"/>
      <c r="L1" s="61"/>
      <c r="M1" s="61"/>
      <c r="N1" s="61"/>
      <c r="O1" s="61"/>
      <c r="P1" s="61"/>
      <c r="Q1" s="61"/>
      <c r="R1" s="61"/>
      <c r="S1" s="61"/>
      <c r="T1" s="16"/>
      <c r="U1" s="16"/>
      <c r="V1" s="16"/>
      <c r="W1" s="16"/>
      <c r="X1" s="16"/>
      <c r="Y1" s="16"/>
      <c r="Z1" s="16"/>
    </row>
    <row r="2" spans="1:26" ht="6.75" customHeight="1">
      <c r="C2" s="28"/>
      <c r="D2" s="28"/>
      <c r="E2" s="83"/>
      <c r="F2" s="83"/>
      <c r="G2" s="83"/>
      <c r="H2" s="83"/>
      <c r="I2" s="28"/>
      <c r="J2" s="28"/>
      <c r="K2" s="28"/>
      <c r="L2" s="28"/>
      <c r="M2" s="28"/>
      <c r="N2" s="28"/>
      <c r="O2" s="28"/>
      <c r="P2" s="28"/>
      <c r="Q2" s="28"/>
      <c r="R2" s="28"/>
      <c r="S2" s="28"/>
      <c r="T2" s="29"/>
      <c r="U2" s="29"/>
      <c r="V2" s="29"/>
      <c r="W2" s="29"/>
      <c r="X2" s="29"/>
    </row>
    <row r="3" spans="1:26" ht="14.45" customHeight="1">
      <c r="A3" s="75"/>
      <c r="B3" s="30"/>
      <c r="C3" s="250" t="s">
        <v>18</v>
      </c>
      <c r="D3" s="251"/>
      <c r="E3" s="251"/>
      <c r="F3" s="251"/>
      <c r="G3" s="252"/>
      <c r="H3" s="253" t="s">
        <v>19</v>
      </c>
      <c r="I3" s="251"/>
      <c r="J3" s="252"/>
      <c r="K3" s="253" t="s">
        <v>20</v>
      </c>
      <c r="L3" s="251"/>
      <c r="M3" s="254"/>
    </row>
    <row r="4" spans="1:26" ht="14.45" customHeight="1">
      <c r="A4" s="75"/>
      <c r="B4" s="30"/>
      <c r="C4" s="233" t="s">
        <v>21</v>
      </c>
      <c r="D4" s="234"/>
      <c r="E4" s="227">
        <v>45462</v>
      </c>
      <c r="F4" s="228"/>
      <c r="G4" s="229"/>
      <c r="H4" s="233" t="s">
        <v>22</v>
      </c>
      <c r="I4" s="234"/>
      <c r="J4" s="64">
        <v>3.8899999999999997E-2</v>
      </c>
      <c r="K4" s="255">
        <v>0.22</v>
      </c>
      <c r="L4" s="256"/>
      <c r="M4" s="257"/>
    </row>
    <row r="5" spans="1:26" ht="15" customHeight="1">
      <c r="A5" s="76"/>
      <c r="B5" s="31"/>
      <c r="C5" s="233" t="s">
        <v>23</v>
      </c>
      <c r="D5" s="234"/>
      <c r="E5" s="227">
        <v>45470</v>
      </c>
      <c r="F5" s="228"/>
      <c r="G5" s="229"/>
      <c r="H5" s="235" t="s">
        <v>24</v>
      </c>
      <c r="I5" s="236"/>
      <c r="J5" s="65">
        <v>1.6199999999999999E-2</v>
      </c>
      <c r="K5" s="32"/>
      <c r="L5" s="32"/>
      <c r="M5" s="33"/>
    </row>
    <row r="6" spans="1:26" ht="14.45" customHeight="1">
      <c r="A6" s="76"/>
      <c r="B6" s="31"/>
      <c r="C6" s="233" t="s">
        <v>25</v>
      </c>
      <c r="D6" s="234"/>
      <c r="E6" s="230" t="s">
        <v>26</v>
      </c>
      <c r="F6" s="231"/>
      <c r="G6" s="232"/>
      <c r="H6" s="233" t="s">
        <v>27</v>
      </c>
      <c r="I6" s="234"/>
      <c r="J6" s="65">
        <v>1.09E-2</v>
      </c>
      <c r="K6" s="32"/>
      <c r="L6" s="32"/>
      <c r="M6" s="33"/>
    </row>
    <row r="7" spans="1:26" ht="14.45" customHeight="1">
      <c r="A7" s="75"/>
      <c r="B7" s="30"/>
      <c r="C7" s="233" t="s">
        <v>28</v>
      </c>
      <c r="D7" s="234"/>
      <c r="E7" s="230" t="s">
        <v>29</v>
      </c>
      <c r="F7" s="231"/>
      <c r="G7" s="232"/>
      <c r="H7" s="233" t="s">
        <v>30</v>
      </c>
      <c r="I7" s="234"/>
      <c r="J7" s="65">
        <v>7.0499999999999993E-2</v>
      </c>
      <c r="K7" s="32"/>
      <c r="L7" s="32"/>
      <c r="M7" s="33"/>
    </row>
    <row r="8" spans="1:26" ht="14.45" customHeight="1">
      <c r="A8" s="75"/>
      <c r="B8" s="30"/>
      <c r="C8" s="233" t="s">
        <v>31</v>
      </c>
      <c r="D8" s="234"/>
      <c r="E8" s="230" t="s">
        <v>32</v>
      </c>
      <c r="F8" s="231"/>
      <c r="G8" s="232"/>
      <c r="H8" s="233" t="s">
        <v>33</v>
      </c>
      <c r="I8" s="234"/>
      <c r="J8" s="65">
        <v>0.03</v>
      </c>
      <c r="K8" s="32"/>
      <c r="L8" s="32"/>
      <c r="M8" s="33"/>
    </row>
    <row r="9" spans="1:26" ht="14.45" customHeight="1">
      <c r="A9" s="75"/>
      <c r="B9" s="30"/>
      <c r="C9" s="233" t="s">
        <v>34</v>
      </c>
      <c r="D9" s="234"/>
      <c r="E9" s="230" t="s">
        <v>35</v>
      </c>
      <c r="F9" s="231"/>
      <c r="G9" s="232"/>
      <c r="H9" s="233" t="s">
        <v>36</v>
      </c>
      <c r="I9" s="234"/>
      <c r="J9" s="65">
        <v>0.05</v>
      </c>
      <c r="K9" s="32"/>
      <c r="L9" s="32"/>
      <c r="M9" s="33"/>
    </row>
    <row r="10" spans="1:26" ht="14.45" customHeight="1">
      <c r="A10" s="75"/>
      <c r="B10" s="30"/>
      <c r="C10" s="233" t="s">
        <v>37</v>
      </c>
      <c r="D10" s="234"/>
      <c r="E10" s="230" t="s">
        <v>38</v>
      </c>
      <c r="F10" s="231"/>
      <c r="G10" s="232"/>
      <c r="H10" s="233" t="s">
        <v>39</v>
      </c>
      <c r="I10" s="234"/>
      <c r="J10" s="65">
        <v>6.0000000000000001E-3</v>
      </c>
      <c r="K10" s="32"/>
      <c r="L10" s="32"/>
      <c r="M10" s="33"/>
    </row>
    <row r="11" spans="1:26" ht="14.45" customHeight="1">
      <c r="A11" s="75"/>
      <c r="B11" s="30"/>
      <c r="C11" s="233" t="s">
        <v>40</v>
      </c>
      <c r="D11" s="234"/>
      <c r="E11" s="230" t="s">
        <v>41</v>
      </c>
      <c r="F11" s="231"/>
      <c r="G11" s="232"/>
      <c r="H11" s="258" t="s">
        <v>42</v>
      </c>
      <c r="I11" s="259"/>
      <c r="J11" s="34">
        <f>SUM(J8:J10)</f>
        <v>8.6000000000000007E-2</v>
      </c>
      <c r="K11" s="32"/>
      <c r="L11" s="32"/>
      <c r="M11" s="33"/>
    </row>
    <row r="12" spans="1:26" ht="14.45" customHeight="1">
      <c r="A12" s="75"/>
      <c r="B12" s="30"/>
      <c r="C12" s="233" t="s">
        <v>43</v>
      </c>
      <c r="D12" s="234"/>
      <c r="E12" s="260" t="s">
        <v>44</v>
      </c>
      <c r="F12" s="261"/>
      <c r="G12" s="262"/>
      <c r="H12" s="258" t="s">
        <v>45</v>
      </c>
      <c r="I12" s="259"/>
      <c r="J12" s="35">
        <f>((((1+J4)*(1+J5)*(1+J6)*(1+J7))/(1-J11))-1)</f>
        <v>0.24997581237288924</v>
      </c>
      <c r="K12" s="32"/>
      <c r="L12" s="32"/>
      <c r="M12" s="33"/>
    </row>
    <row r="13" spans="1:26" ht="15.6" customHeight="1">
      <c r="A13" s="75"/>
      <c r="B13" s="30"/>
      <c r="C13" s="36"/>
      <c r="D13" s="37"/>
      <c r="E13" s="84"/>
      <c r="F13" s="84"/>
      <c r="G13" s="84"/>
      <c r="H13" s="84"/>
      <c r="I13" s="38"/>
      <c r="J13" s="39"/>
      <c r="K13" s="40"/>
      <c r="L13" s="41"/>
      <c r="M13" s="41"/>
    </row>
    <row r="14" spans="1:26" ht="12" customHeight="1">
      <c r="A14" s="75"/>
      <c r="B14" s="30"/>
      <c r="C14" s="246" t="s">
        <v>46</v>
      </c>
      <c r="D14" s="249" t="s">
        <v>47</v>
      </c>
      <c r="E14" s="246" t="s">
        <v>48</v>
      </c>
      <c r="F14" s="246"/>
      <c r="G14" s="246"/>
      <c r="H14" s="246"/>
      <c r="I14" s="239" t="s">
        <v>49</v>
      </c>
      <c r="J14" s="240" t="s">
        <v>50</v>
      </c>
      <c r="K14" s="241" t="s">
        <v>51</v>
      </c>
      <c r="L14" s="241"/>
      <c r="M14" s="242" t="s">
        <v>45</v>
      </c>
    </row>
    <row r="15" spans="1:26" ht="15.6" customHeight="1">
      <c r="A15" s="75"/>
      <c r="B15" s="30"/>
      <c r="C15" s="246"/>
      <c r="D15" s="249"/>
      <c r="E15" s="246"/>
      <c r="F15" s="246"/>
      <c r="G15" s="246"/>
      <c r="H15" s="246"/>
      <c r="I15" s="239"/>
      <c r="J15" s="240"/>
      <c r="K15" s="93" t="s">
        <v>52</v>
      </c>
      <c r="L15" s="93" t="s">
        <v>53</v>
      </c>
      <c r="M15" s="242"/>
    </row>
    <row r="16" spans="1:26" ht="15.6" customHeight="1">
      <c r="A16" s="75"/>
      <c r="B16" s="30"/>
      <c r="C16" s="94" t="s">
        <v>54</v>
      </c>
      <c r="D16" s="94"/>
      <c r="E16" s="247" t="s">
        <v>55</v>
      </c>
      <c r="F16" s="247"/>
      <c r="G16" s="247"/>
      <c r="H16" s="247"/>
      <c r="I16" s="94"/>
      <c r="J16" s="94"/>
      <c r="K16" s="94"/>
      <c r="L16" s="94"/>
      <c r="M16" s="94"/>
    </row>
    <row r="17" spans="1:15" ht="34.5" customHeight="1">
      <c r="A17" s="77"/>
      <c r="B17" s="30"/>
      <c r="C17" s="91" t="s">
        <v>56</v>
      </c>
      <c r="D17" s="164">
        <v>90778</v>
      </c>
      <c r="E17" s="243" t="str">
        <f>VLOOKUP(D17,comp!D:L,2,FALSE)</f>
        <v>ENGENHEIRO CIVIL DE OBRA PLENO COM ENCARGOS COMPLEMENTARES</v>
      </c>
      <c r="F17" s="244"/>
      <c r="G17" s="244"/>
      <c r="H17" s="245"/>
      <c r="I17" s="91" t="str">
        <f>VLOOKUP(D17,comp!D:L,3,FALSE)</f>
        <v>CHP</v>
      </c>
      <c r="J17" s="157">
        <v>5</v>
      </c>
      <c r="K17" s="92">
        <f>VLOOKUP(D17,comp!D:L,6,FALSE)</f>
        <v>110.6842394752</v>
      </c>
      <c r="L17" s="92">
        <f>VLOOKUP(D17,comp!D:L,7,FALSE)</f>
        <v>38.435760524800003</v>
      </c>
      <c r="M17" s="92">
        <f t="shared" ref="M17:M24" si="0">J17*(K17+L17)</f>
        <v>745.6</v>
      </c>
    </row>
    <row r="18" spans="1:15" ht="34.5" customHeight="1">
      <c r="A18" s="78"/>
      <c r="B18" s="42"/>
      <c r="C18" s="91" t="s">
        <v>57</v>
      </c>
      <c r="D18" s="164">
        <v>40819</v>
      </c>
      <c r="E18" s="243" t="str">
        <f>VLOOKUP(D18,comp!D:L,2,FALSE)</f>
        <v>MESTRE DE OBRAS (MENSALISTA)</v>
      </c>
      <c r="F18" s="244"/>
      <c r="G18" s="244"/>
      <c r="H18" s="245"/>
      <c r="I18" s="91" t="str">
        <f>VLOOKUP(D18,comp!D:L,3,FALSE)</f>
        <v>MES</v>
      </c>
      <c r="J18" s="157">
        <v>1</v>
      </c>
      <c r="K18" s="92">
        <f>VLOOKUP(D18,comp!D:L,6,FALSE)</f>
        <v>0</v>
      </c>
      <c r="L18" s="92">
        <f>VLOOKUP(D18,comp!D:L,7,FALSE)</f>
        <v>11155.38</v>
      </c>
      <c r="M18" s="92">
        <f t="shared" si="0"/>
        <v>11155.38</v>
      </c>
    </row>
    <row r="19" spans="1:15" ht="34.5" customHeight="1">
      <c r="C19" s="91" t="s">
        <v>58</v>
      </c>
      <c r="D19" s="164">
        <v>1110</v>
      </c>
      <c r="E19" s="243" t="str">
        <f>VLOOKUP(D19,comp!D:L,2,FALSE)</f>
        <v>CALHA PLATIBANDA DE CHAPA DE ACO GALVANIZADA NUM 26, CORTE 45 CM</v>
      </c>
      <c r="F19" s="244"/>
      <c r="G19" s="244"/>
      <c r="H19" s="245"/>
      <c r="I19" s="91" t="str">
        <f>VLOOKUP(D19,comp!D:L,3,FALSE)</f>
        <v>M</v>
      </c>
      <c r="J19" s="157">
        <v>2</v>
      </c>
      <c r="K19" s="92">
        <f>VLOOKUP(D19,comp!D:L,6,FALSE)</f>
        <v>30.11</v>
      </c>
      <c r="L19" s="92">
        <f>VLOOKUP(D19,comp!D:L,7,FALSE)</f>
        <v>0</v>
      </c>
      <c r="M19" s="92">
        <f t="shared" si="0"/>
        <v>60.22</v>
      </c>
    </row>
    <row r="20" spans="1:15" ht="34.5" customHeight="1">
      <c r="C20" s="91" t="s">
        <v>59</v>
      </c>
      <c r="D20" s="164">
        <v>92265</v>
      </c>
      <c r="E20" s="243" t="str">
        <f>VLOOKUP(D20,comp!D:L,2,FALSE)</f>
        <v>FABRICAÇÃO DE FÔRMA PARA VIGAS, EM CHAPA DE MADEIRA COMPENSADA RESINADA, E = 17 MM. AF_09/2020</v>
      </c>
      <c r="F20" s="244"/>
      <c r="G20" s="244"/>
      <c r="H20" s="245"/>
      <c r="I20" s="91" t="str">
        <f>VLOOKUP(D20,comp!D:L,3,FALSE)</f>
        <v>CHP</v>
      </c>
      <c r="J20" s="157">
        <v>3</v>
      </c>
      <c r="K20" s="92">
        <f>VLOOKUP(D20,comp!D:L,6,FALSE)</f>
        <v>104.22178711488</v>
      </c>
      <c r="L20" s="92">
        <f>VLOOKUP(D20,comp!D:L,7,FALSE)</f>
        <v>44.898212885120003</v>
      </c>
      <c r="M20" s="92">
        <f t="shared" si="0"/>
        <v>447.36</v>
      </c>
    </row>
    <row r="21" spans="1:15" ht="34.5" customHeight="1">
      <c r="C21" s="91" t="s">
        <v>60</v>
      </c>
      <c r="D21" s="164">
        <v>88262</v>
      </c>
      <c r="E21" s="243" t="str">
        <f>VLOOKUP(D21,comp!D:L,2,FALSE)</f>
        <v>CARPINTEIRO DE FORMAS COM ENCARGOS COMPLEMENTARES</v>
      </c>
      <c r="F21" s="244"/>
      <c r="G21" s="244"/>
      <c r="H21" s="245"/>
      <c r="I21" s="91" t="str">
        <f>VLOOKUP(D21,comp!D:L,3,FALSE)</f>
        <v>CHP</v>
      </c>
      <c r="J21" s="157">
        <v>4</v>
      </c>
      <c r="K21" s="92">
        <f>VLOOKUP(D21,comp!D:L,6,FALSE)</f>
        <v>96.448234583680005</v>
      </c>
      <c r="L21" s="92">
        <f>VLOOKUP(D21,comp!D:L,7,FALSE)</f>
        <v>52.671765416320007</v>
      </c>
      <c r="M21" s="92">
        <f t="shared" si="0"/>
        <v>596.48</v>
      </c>
    </row>
    <row r="22" spans="1:15" ht="34.5" customHeight="1">
      <c r="C22" s="91" t="s">
        <v>61</v>
      </c>
      <c r="D22" s="164">
        <v>10667</v>
      </c>
      <c r="E22" s="243" t="str">
        <f>VLOOKUP(D22,comp!D:L,2,FALSE)</f>
        <v>CONTAINER ALMOXARIFADO, DE *2,40* X *6,00* M, PADRAO SIMPLES, SEM REVESTIMENTO E SEM DIVISORIAS INTERNOS E SEM SANITARIO, PARA USO EM CANTEIRO DE OBRAS</v>
      </c>
      <c r="F22" s="244"/>
      <c r="G22" s="244"/>
      <c r="H22" s="245"/>
      <c r="I22" s="91" t="str">
        <f>VLOOKUP(D22,comp!D:L,3,FALSE)</f>
        <v>UN</v>
      </c>
      <c r="J22" s="157">
        <v>5</v>
      </c>
      <c r="K22" s="92">
        <f>VLOOKUP(D22,comp!D:L,6,FALSE)</f>
        <v>0</v>
      </c>
      <c r="L22" s="92">
        <f>VLOOKUP(D22,comp!D:L,7,FALSE)</f>
        <v>19404</v>
      </c>
      <c r="M22" s="92">
        <f t="shared" si="0"/>
        <v>97020</v>
      </c>
    </row>
    <row r="23" spans="1:15" ht="34.5" customHeight="1">
      <c r="C23" s="91" t="s">
        <v>62</v>
      </c>
      <c r="D23" s="164">
        <v>37524</v>
      </c>
      <c r="E23" s="243" t="str">
        <f>VLOOKUP(D23,comp!D:L,2,FALSE)</f>
        <v>TELA PLASTICA LARANJA, TIPO TAPUME PARA SINALIZACAO, MALHA RETANGULAR, ROLO 1.20 X 50 M (L X C)</v>
      </c>
      <c r="F23" s="244"/>
      <c r="G23" s="244"/>
      <c r="H23" s="245"/>
      <c r="I23" s="91" t="str">
        <f>VLOOKUP(D23,comp!D:L,3,FALSE)</f>
        <v>M</v>
      </c>
      <c r="J23" s="157">
        <v>6</v>
      </c>
      <c r="K23" s="92">
        <f>VLOOKUP(D23,comp!D:L,6,FALSE)</f>
        <v>1.89</v>
      </c>
      <c r="L23" s="92">
        <f>VLOOKUP(D23,comp!D:L,7,FALSE)</f>
        <v>0</v>
      </c>
      <c r="M23" s="92">
        <f t="shared" si="0"/>
        <v>11.34</v>
      </c>
    </row>
    <row r="24" spans="1:15" ht="34.5" customHeight="1">
      <c r="C24" s="91" t="s">
        <v>63</v>
      </c>
      <c r="D24" s="164">
        <v>39517</v>
      </c>
      <c r="E24" s="243" t="str">
        <f>VLOOKUP(D24,comp!D:L,2,FALSE)</f>
        <v>PAINEL TERMOISOLANTE PARA FECHAMENTOS VERTICAIS (INCLUI PARAFUSOS DE FIXACAO) REVESTIDO EM ACO GALVALUME, LARGURA UTIL DE 1100 MM, REVESTIMENTO COM ESPESSURA DE 0,50 MM, COM PRE-PINTURA NAS DUAS FACES, NUCLEO EM POLIURETANO (PUR) COM ESPESSURA 40/50 MM</v>
      </c>
      <c r="F24" s="244"/>
      <c r="G24" s="244"/>
      <c r="H24" s="245"/>
      <c r="I24" s="91" t="str">
        <f>VLOOKUP(D24,comp!D:L,3,FALSE)</f>
        <v>M2</v>
      </c>
      <c r="J24" s="157">
        <v>7</v>
      </c>
      <c r="K24" s="92">
        <f>VLOOKUP(D24,comp!D:L,6,FALSE)</f>
        <v>233.15</v>
      </c>
      <c r="L24" s="92">
        <f>VLOOKUP(D24,comp!D:L,7,FALSE)</f>
        <v>0</v>
      </c>
      <c r="M24" s="92">
        <f t="shared" si="0"/>
        <v>1632.05</v>
      </c>
    </row>
    <row r="25" spans="1:15" s="43" customFormat="1" ht="34.5" customHeight="1">
      <c r="A25" s="79"/>
      <c r="C25" s="95" t="s">
        <v>64</v>
      </c>
      <c r="D25" s="95"/>
      <c r="E25" s="237" t="s">
        <v>65</v>
      </c>
      <c r="F25" s="237"/>
      <c r="G25" s="237"/>
      <c r="H25" s="237"/>
      <c r="I25" s="95"/>
      <c r="J25" s="95"/>
      <c r="K25" s="95"/>
      <c r="L25" s="95"/>
      <c r="M25" s="95"/>
      <c r="O25" s="27"/>
    </row>
    <row r="26" spans="1:15" ht="34.5" customHeight="1">
      <c r="C26" s="91" t="s">
        <v>66</v>
      </c>
      <c r="D26" s="164">
        <v>101616</v>
      </c>
      <c r="E26" s="226" t="str">
        <f>VLOOKUP(D26,comp!D:L,2,FALSE)</f>
        <v>PREPARO DE FUNDO DE VALA COM LARGURA MENOR QUE 1,5 M (ACERTO DO SOLO NATURAL). AF_08/2020</v>
      </c>
      <c r="F26" s="226"/>
      <c r="G26" s="226"/>
      <c r="H26" s="226"/>
      <c r="I26" s="91" t="str">
        <f>VLOOKUP(D26,comp!D:L,3,FALSE)</f>
        <v>CHP</v>
      </c>
      <c r="J26" s="157"/>
      <c r="K26" s="92">
        <f>VLOOKUP(D26,comp!D:L,6,FALSE)</f>
        <v>104.53944581952</v>
      </c>
      <c r="L26" s="92">
        <f>VLOOKUP(D26,comp!D:L,7,FALSE)</f>
        <v>44.58055418048</v>
      </c>
      <c r="M26" s="92">
        <f>J26*(K26+L26)</f>
        <v>0</v>
      </c>
    </row>
    <row r="27" spans="1:15" ht="34.5" customHeight="1">
      <c r="C27" s="91" t="s">
        <v>67</v>
      </c>
      <c r="D27" s="164">
        <v>97913</v>
      </c>
      <c r="E27" s="226" t="str">
        <f>VLOOKUP(D27,comp!D:L,2,FALSE)</f>
        <v>TRANSPORTE COM CAMINHÃO BASCULANTE DE 6 M³, EM VIA URBANA EM REVESTIMENTO PRIMÁRIO (UNIDADE: M3XKM). AF_07/2020</v>
      </c>
      <c r="F27" s="226"/>
      <c r="G27" s="226"/>
      <c r="H27" s="226"/>
      <c r="I27" s="91" t="str">
        <f>VLOOKUP(D27,comp!D:L,3,FALSE)</f>
        <v>CHP</v>
      </c>
      <c r="J27" s="157"/>
      <c r="K27" s="92">
        <f>VLOOKUP(D27,comp!D:L,6,FALSE)</f>
        <v>83.408144206719996</v>
      </c>
      <c r="L27" s="92">
        <f>VLOOKUP(D27,comp!D:L,7,FALSE)</f>
        <v>65.711855793280009</v>
      </c>
      <c r="M27" s="92">
        <f t="shared" ref="M27:M29" si="1">J27*(K27+L27)</f>
        <v>0</v>
      </c>
    </row>
    <row r="28" spans="1:15" ht="34.5" customHeight="1">
      <c r="C28" s="91" t="s">
        <v>68</v>
      </c>
      <c r="D28" s="164">
        <v>5678</v>
      </c>
      <c r="E28" s="226" t="str">
        <f>VLOOKUP(D28,comp!D:L,2,FALSE)</f>
        <v>RETROESCAVADEIRA SOBRE RODAS COM CARREGADEIRA, TRAÇÃO 4X4, POTÊNCIA LÍQ. 88 HP, CAÇAMBA CARREG. CAP. MÍN. 1 M3, CAÇAMBA RETRO CAP. 0,26 M3, PESO OPERACIONAL MÍN. 6.674 KG, PROFUNDIDADE ESCAVAÇÃO MÁX. 4,37 M - CHP DIURNO. AF_06/2014</v>
      </c>
      <c r="F28" s="226"/>
      <c r="G28" s="226"/>
      <c r="H28" s="226"/>
      <c r="I28" s="91" t="str">
        <f>VLOOKUP(D28,comp!D:L,3,FALSE)</f>
        <v>CHP</v>
      </c>
      <c r="J28" s="157"/>
      <c r="K28" s="92">
        <f>VLOOKUP(D28,comp!D:L,6,FALSE)</f>
        <v>78.356333941759999</v>
      </c>
      <c r="L28" s="92">
        <f>VLOOKUP(D28,comp!D:L,7,FALSE)</f>
        <v>70.763666058240005</v>
      </c>
      <c r="M28" s="92">
        <f t="shared" si="1"/>
        <v>0</v>
      </c>
    </row>
    <row r="29" spans="1:15" ht="34.5" customHeight="1">
      <c r="C29" s="91" t="s">
        <v>69</v>
      </c>
      <c r="D29" s="164">
        <v>53786</v>
      </c>
      <c r="E29" s="226" t="str">
        <f>VLOOKUP(D29,comp!D:L,2,FALSE)</f>
        <v>RETROESCAVADEIRA SOBRE RODAS COM CARREGADEIRA, TRAÇÃO 4X4, POTÊNCIA LÍQ. 88 HP, CAÇAMBA CARREG. CAP. MÍN. 1 M3, CAÇAMBA RETRO CAP. 0,26 M3, PESO OPERACIONAL MÍN. 6.674 KG, PROFUNDIDADE ESCAVAÇÃO MÁX. 4,37 M - MATERIAIS NA OPERAÇÃO. AF_06/2014</v>
      </c>
      <c r="F29" s="226"/>
      <c r="G29" s="226"/>
      <c r="H29" s="226"/>
      <c r="I29" s="91" t="str">
        <f>VLOOKUP(D29,comp!D:L,3,FALSE)</f>
        <v>CHP</v>
      </c>
      <c r="J29" s="157"/>
      <c r="K29" s="92">
        <f>VLOOKUP(D29,comp!D:L,6,FALSE)</f>
        <v>122.39000006591999</v>
      </c>
      <c r="L29" s="92">
        <f>VLOOKUP(D29,comp!D:L,7,FALSE)</f>
        <v>26.729999934080002</v>
      </c>
      <c r="M29" s="92">
        <f t="shared" si="1"/>
        <v>0</v>
      </c>
    </row>
    <row r="30" spans="1:15" ht="34.5" customHeight="1">
      <c r="C30" s="91" t="s">
        <v>70</v>
      </c>
      <c r="D30" s="164">
        <v>40440</v>
      </c>
      <c r="E30" s="226" t="str">
        <f>VLOOKUP(D30,comp!D:L,2,FALSE)</f>
        <v>GABIAO TIPO CAIXA PARA SOLO REFORCADO, MALHA HEXAGONAL 8 X 10 CM (ZN/AL REVESTIDO COM POLIMERO), FIO 2,7 MM, DIMENSOES 2,0 X 1,0 X 0,5 M, COM CAUDA DE 4,0 M</v>
      </c>
      <c r="F30" s="226"/>
      <c r="G30" s="226"/>
      <c r="H30" s="226"/>
      <c r="I30" s="91" t="str">
        <f>VLOOKUP(D30,comp!D:L,3,FALSE)</f>
        <v>CHP</v>
      </c>
      <c r="J30" s="157"/>
      <c r="K30" s="92">
        <f>VLOOKUP(D30,comp!D:L,6,FALSE)</f>
        <v>123.49381612992001</v>
      </c>
      <c r="L30" s="92">
        <f>VLOOKUP(D30,comp!D:L,7,FALSE)</f>
        <v>25.626183870080002</v>
      </c>
      <c r="M30" s="92">
        <f>J30*(K30+L30)</f>
        <v>0</v>
      </c>
    </row>
    <row r="31" spans="1:15" s="43" customFormat="1" ht="34.5" customHeight="1">
      <c r="A31" s="79"/>
      <c r="C31" s="95">
        <v>3</v>
      </c>
      <c r="D31" s="95"/>
      <c r="E31" s="237" t="s">
        <v>71</v>
      </c>
      <c r="F31" s="237"/>
      <c r="G31" s="237"/>
      <c r="H31" s="237"/>
      <c r="I31" s="95"/>
      <c r="J31" s="95"/>
      <c r="K31" s="95"/>
      <c r="L31" s="95"/>
      <c r="M31" s="95"/>
      <c r="O31" s="27"/>
    </row>
    <row r="32" spans="1:15" ht="34.5" customHeight="1">
      <c r="C32" s="91" t="s">
        <v>72</v>
      </c>
      <c r="D32" s="164">
        <v>12366</v>
      </c>
      <c r="E32" s="226" t="str">
        <f>VLOOKUP(D32,comp!D:L,2,FALSE)</f>
        <v>POSTE DE CONCRETO ARMADO DE SECAO CIRCULAR, EXTENSAO DE 10,00 M, RESISTENCIA DE 150 A 200 DAN, TIPO C-14</v>
      </c>
      <c r="F32" s="226"/>
      <c r="G32" s="226"/>
      <c r="H32" s="226"/>
      <c r="I32" s="91" t="str">
        <f>VLOOKUP(D32,comp!D:L,3,FALSE)</f>
        <v>UN</v>
      </c>
      <c r="J32" s="157">
        <v>9</v>
      </c>
      <c r="K32" s="92">
        <f>VLOOKUP(D32,comp!D:L,6,FALSE)</f>
        <v>1046.81</v>
      </c>
      <c r="L32" s="92">
        <f>VLOOKUP(D32,comp!D:L,7,FALSE)</f>
        <v>0</v>
      </c>
      <c r="M32" s="92">
        <f>J32*(K32+L32)</f>
        <v>9421.2899999999991</v>
      </c>
    </row>
    <row r="33" spans="1:15" ht="34.5" customHeight="1">
      <c r="C33" s="91" t="s">
        <v>73</v>
      </c>
      <c r="D33" s="164">
        <v>40335</v>
      </c>
      <c r="E33" s="226" t="str">
        <f>VLOOKUP(D33,comp!D:L,2,FALSE)</f>
        <v>TUBO DE CONCRETO ARMADO PARA ESGOTO SANITARIO, CLASSE EA-2, COM ENCAIXE PONTA E BOLSA, COM JUNTA ELASTICA, DIAMETRO NOMINAL DE 300 MM</v>
      </c>
      <c r="F33" s="226"/>
      <c r="G33" s="226"/>
      <c r="H33" s="226"/>
      <c r="I33" s="91" t="str">
        <f>VLOOKUP(D33,comp!D:L,3,FALSE)</f>
        <v>CHP</v>
      </c>
      <c r="J33" s="157"/>
      <c r="K33" s="92">
        <f>VLOOKUP(D33,comp!D:L,6,FALSE)</f>
        <v>145.81223775615999</v>
      </c>
      <c r="L33" s="92">
        <f>VLOOKUP(D33,comp!D:L,7,FALSE)</f>
        <v>3.3077622438400001</v>
      </c>
      <c r="M33" s="92">
        <f t="shared" ref="M33:M41" si="2">J33*(K33+L33)</f>
        <v>0</v>
      </c>
    </row>
    <row r="34" spans="1:15" ht="34.5" customHeight="1">
      <c r="C34" s="91" t="s">
        <v>74</v>
      </c>
      <c r="D34" s="164">
        <v>7740</v>
      </c>
      <c r="E34" s="226" t="str">
        <f>VLOOKUP(D34,comp!D:L,2,FALSE)</f>
        <v>TUBO DE CONCRETO ARMADO PARA ESGOTO SANITARIO, CLASSE EA-2, COM ENCAIXE PONTA E BOLSA, COM JUNTA ELASTICA, DIAMETRO NOMINAL DE 400 MM</v>
      </c>
      <c r="F34" s="226"/>
      <c r="G34" s="226"/>
      <c r="H34" s="226"/>
      <c r="I34" s="91" t="str">
        <f>VLOOKUP(D34,comp!D:L,3,FALSE)</f>
        <v>CHP</v>
      </c>
      <c r="J34" s="157"/>
      <c r="K34" s="92">
        <f>VLOOKUP(D34,comp!D:L,6,FALSE)</f>
        <v>144.64150767104002</v>
      </c>
      <c r="L34" s="92">
        <f>VLOOKUP(D34,comp!D:L,7,FALSE)</f>
        <v>4.4784923289600007</v>
      </c>
      <c r="M34" s="92">
        <f t="shared" si="2"/>
        <v>0</v>
      </c>
    </row>
    <row r="35" spans="1:15" ht="34.5" customHeight="1">
      <c r="C35" s="91" t="s">
        <v>75</v>
      </c>
      <c r="D35" s="164">
        <v>34583</v>
      </c>
      <c r="E35" s="226" t="str">
        <f>VLOOKUP(D35,comp!D:L,2,FALSE)</f>
        <v>BLOCO DE GESSO COMPACTO / MACICO, BRANCO, E = 10 CM, DIMENSOES *67 X 50* CM</v>
      </c>
      <c r="F35" s="226"/>
      <c r="G35" s="226"/>
      <c r="H35" s="226"/>
      <c r="I35" s="91" t="str">
        <f>VLOOKUP(D35,comp!D:L,3,FALSE)</f>
        <v>M2</v>
      </c>
      <c r="J35" s="157"/>
      <c r="K35" s="92">
        <f>VLOOKUP(D35,comp!D:L,6,FALSE)</f>
        <v>56.04</v>
      </c>
      <c r="L35" s="92">
        <f>VLOOKUP(D35,comp!D:L,7,FALSE)</f>
        <v>0</v>
      </c>
      <c r="M35" s="92">
        <f t="shared" si="2"/>
        <v>0</v>
      </c>
    </row>
    <row r="36" spans="1:15" ht="34.5" customHeight="1">
      <c r="C36" s="91" t="s">
        <v>76</v>
      </c>
      <c r="D36" s="164">
        <v>88307</v>
      </c>
      <c r="E36" s="226" t="str">
        <f>VLOOKUP(D36,comp!D:L,2,FALSE)</f>
        <v>OPERADOR PARA BATE ESTACAS COM ENCARGOS COMPLEMENTARES</v>
      </c>
      <c r="F36" s="226"/>
      <c r="G36" s="226"/>
      <c r="H36" s="226"/>
      <c r="I36" s="91" t="str">
        <f>VLOOKUP(D36,comp!D:L,3,FALSE)</f>
        <v>CHP</v>
      </c>
      <c r="J36" s="157"/>
      <c r="K36" s="92">
        <f>VLOOKUP(D36,comp!D:L,6,FALSE)</f>
        <v>119.46296623424001</v>
      </c>
      <c r="L36" s="92">
        <f>VLOOKUP(D36,comp!D:L,7,FALSE)</f>
        <v>29.657033765760001</v>
      </c>
      <c r="M36" s="92">
        <f t="shared" si="2"/>
        <v>0</v>
      </c>
    </row>
    <row r="37" spans="1:15" ht="34.5" customHeight="1">
      <c r="C37" s="91" t="s">
        <v>77</v>
      </c>
      <c r="D37" s="164">
        <v>89212</v>
      </c>
      <c r="E37" s="226" t="str">
        <f>VLOOKUP(D37,comp!D:L,2,FALSE)</f>
        <v>BATE-ESTACAS POR GRAVIDADE, POTÊNCIA DE 160 HP, PESO DO MARTELO ATÉ 3 TONELADAS - DEPRECIAÇÃO. AF_11/2014</v>
      </c>
      <c r="F37" s="226"/>
      <c r="G37" s="226"/>
      <c r="H37" s="226"/>
      <c r="I37" s="91" t="str">
        <f>VLOOKUP(D37,comp!D:L,3,FALSE)</f>
        <v>CHP</v>
      </c>
      <c r="J37" s="157"/>
      <c r="K37" s="92">
        <f>VLOOKUP(D37,comp!D:L,6,FALSE)</f>
        <v>119.46296623424001</v>
      </c>
      <c r="L37" s="92">
        <f>VLOOKUP(D37,comp!D:L,7,FALSE)</f>
        <v>29.657033765760001</v>
      </c>
      <c r="M37" s="92">
        <f t="shared" si="2"/>
        <v>0</v>
      </c>
    </row>
    <row r="38" spans="1:15" ht="34.5" customHeight="1">
      <c r="C38" s="91" t="s">
        <v>78</v>
      </c>
      <c r="D38" s="164">
        <v>38542</v>
      </c>
      <c r="E38" s="226" t="str">
        <f>VLOOKUP(D38,comp!D:L,2,FALSE)</f>
        <v>PERFURATRIZ COM TORRE METALICA PARA EXECUCAO DE ESTACA HELICE CONTINUA, PROFUNDIDADE MAXIMA DE 32 M, DIAMETRO MAXIMO DE 1000 MM, POTENCIA INSTALADA DE 350 HP, MESA ROTATIVA COM TORQUE MAXIMO DE 263 KNM</v>
      </c>
      <c r="F38" s="226"/>
      <c r="G38" s="226"/>
      <c r="H38" s="226"/>
      <c r="I38" s="91" t="str">
        <f>VLOOKUP(D38,comp!D:L,3,FALSE)</f>
        <v>CHP</v>
      </c>
      <c r="J38" s="157"/>
      <c r="K38" s="92">
        <f>VLOOKUP(D38,comp!D:L,6,FALSE)</f>
        <v>149.12</v>
      </c>
      <c r="L38" s="92">
        <f>VLOOKUP(D38,comp!D:L,7,FALSE)</f>
        <v>0</v>
      </c>
      <c r="M38" s="92">
        <f t="shared" si="2"/>
        <v>0</v>
      </c>
    </row>
    <row r="39" spans="1:15" ht="34.5" customHeight="1">
      <c r="C39" s="91" t="s">
        <v>79</v>
      </c>
      <c r="D39" s="164">
        <v>44003</v>
      </c>
      <c r="E39" s="226" t="str">
        <f>VLOOKUP(D39,comp!D:L,2,FALSE)</f>
        <v>PERFURATRIZ PARA EXECUCAO DE ESTACAS SECANTES, TIPO HELICE CONTINUA COM CABECOTE DUPLO E TUBO METALICO 300 KW</v>
      </c>
      <c r="F39" s="226"/>
      <c r="G39" s="226"/>
      <c r="H39" s="226"/>
      <c r="I39" s="91" t="str">
        <f>VLOOKUP(D39,comp!D:L,3,FALSE)</f>
        <v>CHP</v>
      </c>
      <c r="J39" s="157"/>
      <c r="K39" s="92">
        <f>VLOOKUP(D39,comp!D:L,6,FALSE)</f>
        <v>149.12</v>
      </c>
      <c r="L39" s="92">
        <f>VLOOKUP(D39,comp!D:L,7,FALSE)</f>
        <v>0</v>
      </c>
      <c r="M39" s="92">
        <f t="shared" si="2"/>
        <v>0</v>
      </c>
    </row>
    <row r="40" spans="1:15" ht="34.5" customHeight="1">
      <c r="C40" s="91" t="s">
        <v>80</v>
      </c>
      <c r="D40" s="164">
        <v>38538</v>
      </c>
      <c r="E40" s="226" t="str">
        <f>VLOOKUP(D40,comp!D:L,2,FALSE)</f>
        <v>ESTACA PRE-MOLDADA MACICA DE CONCRETO VIBRADO ARMADO, PARA CARGA DE 25 T, SECAO QUADRADA DE *16 X 16*, COM ANEL METALICO INCORPORADO A PECA (SOMENTE FORNECIMENTO)</v>
      </c>
      <c r="F40" s="226"/>
      <c r="G40" s="226"/>
      <c r="H40" s="226"/>
      <c r="I40" s="91" t="str">
        <f>VLOOKUP(D40,comp!D:L,3,FALSE)</f>
        <v>CHP</v>
      </c>
      <c r="J40" s="157"/>
      <c r="K40" s="92">
        <f>VLOOKUP(D40,comp!D:L,6,FALSE)</f>
        <v>132.22909603136</v>
      </c>
      <c r="L40" s="92">
        <f>VLOOKUP(D40,comp!D:L,7,FALSE)</f>
        <v>16.89090396864</v>
      </c>
      <c r="M40" s="92">
        <f t="shared" si="2"/>
        <v>0</v>
      </c>
    </row>
    <row r="41" spans="1:15" ht="34.5" customHeight="1">
      <c r="C41" s="91" t="s">
        <v>81</v>
      </c>
      <c r="D41" s="164">
        <v>38540</v>
      </c>
      <c r="E41" s="226" t="str">
        <f>VLOOKUP(D41,comp!D:L,2,FALSE)</f>
        <v>ESTACA PRE-MOLDADA VAZADA DE CONCRETO CENTRIFUGADO, PARA CARGA DE 100 T, SECAO CIRCULAR, COM ANEL METALICO INCORPORADO A PECA (SOMENTE FORNECIMENTO)</v>
      </c>
      <c r="F41" s="226"/>
      <c r="G41" s="226"/>
      <c r="H41" s="226"/>
      <c r="I41" s="91" t="str">
        <f>VLOOKUP(D41,comp!D:L,3,FALSE)</f>
        <v>CHP</v>
      </c>
      <c r="J41" s="157"/>
      <c r="K41" s="92">
        <f>VLOOKUP(D41,comp!D:L,6,FALSE)</f>
        <v>140.88092032832</v>
      </c>
      <c r="L41" s="92">
        <f>VLOOKUP(D41,comp!D:L,7,FALSE)</f>
        <v>8.2390796716800008</v>
      </c>
      <c r="M41" s="92">
        <f t="shared" si="2"/>
        <v>0</v>
      </c>
    </row>
    <row r="42" spans="1:15" s="43" customFormat="1" ht="34.5" customHeight="1">
      <c r="A42" s="79"/>
      <c r="C42" s="95">
        <v>4</v>
      </c>
      <c r="D42" s="95"/>
      <c r="E42" s="237" t="s">
        <v>82</v>
      </c>
      <c r="F42" s="237"/>
      <c r="G42" s="237"/>
      <c r="H42" s="237"/>
      <c r="I42" s="95"/>
      <c r="J42" s="95"/>
      <c r="K42" s="95"/>
      <c r="L42" s="95"/>
      <c r="M42" s="95"/>
      <c r="O42" s="27"/>
    </row>
    <row r="43" spans="1:15" ht="34.5" customHeight="1">
      <c r="C43" s="91" t="s">
        <v>83</v>
      </c>
      <c r="D43" s="91">
        <v>96620</v>
      </c>
      <c r="E43" s="226" t="str">
        <f>VLOOKUP(D43,comp!D:L,2,FALSE)</f>
        <v>LASTRO DE CONCRETO MAGRO, APLICADO EM PISOS, LAJES SOBRE SOLO OU RADIERS. AF_01/2024</v>
      </c>
      <c r="F43" s="226"/>
      <c r="G43" s="226"/>
      <c r="H43" s="226"/>
      <c r="I43" s="91" t="str">
        <f>VLOOKUP(D43,comp!D:L,3,FALSE)</f>
        <v>CHP</v>
      </c>
      <c r="J43" s="157">
        <v>8</v>
      </c>
      <c r="K43" s="92">
        <f>VLOOKUP(D43,comp!D:L,6,FALSE)</f>
        <v>112.74392696704</v>
      </c>
      <c r="L43" s="92">
        <f>VLOOKUP(D43,comp!D:L,7,FALSE)</f>
        <v>36.376073032960001</v>
      </c>
      <c r="M43" s="92">
        <f t="shared" ref="M43:M57" si="3">J43*(K43+L43)</f>
        <v>1192.96</v>
      </c>
    </row>
    <row r="44" spans="1:15" ht="34.5" customHeight="1">
      <c r="C44" s="91" t="s">
        <v>84</v>
      </c>
      <c r="D44" s="91">
        <v>92267</v>
      </c>
      <c r="E44" s="226" t="str">
        <f>VLOOKUP(D44,comp!D:L,2,FALSE)</f>
        <v>FABRICAÇÃO DE FÔRMA PARA LAJES, EM CHAPA DE MADEIRA COMPENSADA RESINADA, E = 17 MM. AF_09/2020</v>
      </c>
      <c r="F44" s="226"/>
      <c r="G44" s="226"/>
      <c r="H44" s="226"/>
      <c r="I44" s="91" t="str">
        <f>VLOOKUP(D44,comp!D:L,3,FALSE)</f>
        <v>CHP</v>
      </c>
      <c r="J44" s="157"/>
      <c r="K44" s="92">
        <f>VLOOKUP(D44,comp!D:L,6,FALSE)</f>
        <v>98.516195104000005</v>
      </c>
      <c r="L44" s="92">
        <f>VLOOKUP(D44,comp!D:L,7,FALSE)</f>
        <v>50.603804896</v>
      </c>
      <c r="M44" s="92">
        <f t="shared" si="3"/>
        <v>0</v>
      </c>
    </row>
    <row r="45" spans="1:15" ht="34.5" customHeight="1">
      <c r="C45" s="91" t="s">
        <v>85</v>
      </c>
      <c r="D45" s="91">
        <v>92768</v>
      </c>
      <c r="E45" s="226" t="str">
        <f>VLOOKUP(D45,comp!D:L,2,FALSE)</f>
        <v>ARMAÇÃO DE LAJE DE ESTRUTURA CONVENCIONAL DE CONCRETO ARMADO UTILIZANDO AÇO CA-60 DE 5,0 MM - MONTAGEM. AF_06/2022</v>
      </c>
      <c r="F45" s="226"/>
      <c r="G45" s="226"/>
      <c r="H45" s="226"/>
      <c r="I45" s="91" t="str">
        <f>VLOOKUP(D45,comp!D:L,3,FALSE)</f>
        <v>CHP</v>
      </c>
      <c r="J45" s="157"/>
      <c r="K45" s="92">
        <f>VLOOKUP(D45,comp!D:L,6,FALSE)</f>
        <v>101.20944217856</v>
      </c>
      <c r="L45" s="92">
        <f>VLOOKUP(D45,comp!D:L,7,FALSE)</f>
        <v>47.910557821440008</v>
      </c>
      <c r="M45" s="92">
        <f t="shared" si="3"/>
        <v>0</v>
      </c>
    </row>
    <row r="46" spans="1:15" ht="34.5" customHeight="1">
      <c r="C46" s="91" t="s">
        <v>86</v>
      </c>
      <c r="D46" s="91">
        <v>95946</v>
      </c>
      <c r="E46" s="226" t="str">
        <f>VLOOKUP(D46,comp!D:L,2,FALSE)</f>
        <v>ARMAÇÃO DE ESCADA, DE UMA ESTRUTURA CONVENCIONAL DE CONCRETO ARMADO UTILIZANDO AÇO CA-50 DE 10,0 MM - MONTAGEM. AF_11/2020</v>
      </c>
      <c r="F46" s="226"/>
      <c r="G46" s="226"/>
      <c r="H46" s="226"/>
      <c r="I46" s="91" t="str">
        <f>VLOOKUP(D46,comp!D:L,3,FALSE)</f>
        <v>CHP</v>
      </c>
      <c r="J46" s="157"/>
      <c r="K46" s="92">
        <f>VLOOKUP(D46,comp!D:L,6,FALSE)</f>
        <v>103.61517351616001</v>
      </c>
      <c r="L46" s="92">
        <f>VLOOKUP(D46,comp!D:L,7,FALSE)</f>
        <v>45.504826483839999</v>
      </c>
      <c r="M46" s="92">
        <f t="shared" si="3"/>
        <v>0</v>
      </c>
    </row>
    <row r="47" spans="1:15" ht="34.5" customHeight="1">
      <c r="C47" s="91" t="s">
        <v>87</v>
      </c>
      <c r="D47" s="91">
        <v>95947</v>
      </c>
      <c r="E47" s="226" t="str">
        <f>VLOOKUP(D47,comp!D:L,2,FALSE)</f>
        <v>ARMAÇÃO DE ESCADA, DE UMA ESTRUTURA CONVENCIONAL DE CONCRETO ARMADO UTILIZANDO AÇO CA-50 DE 12,5 MM - MONTAGEM. AF_11/2020</v>
      </c>
      <c r="F47" s="226"/>
      <c r="G47" s="226"/>
      <c r="H47" s="226"/>
      <c r="I47" s="91" t="str">
        <f>VLOOKUP(D47,comp!D:L,3,FALSE)</f>
        <v>CHP</v>
      </c>
      <c r="J47" s="157"/>
      <c r="K47" s="92">
        <f>VLOOKUP(D47,comp!D:L,6,FALSE)</f>
        <v>103.61517351616001</v>
      </c>
      <c r="L47" s="92">
        <f>VLOOKUP(D47,comp!D:L,7,FALSE)</f>
        <v>45.504826483839999</v>
      </c>
      <c r="M47" s="92">
        <f t="shared" si="3"/>
        <v>0</v>
      </c>
    </row>
    <row r="48" spans="1:15" ht="34.5" customHeight="1">
      <c r="C48" s="91" t="s">
        <v>88</v>
      </c>
      <c r="D48" s="91">
        <v>38592</v>
      </c>
      <c r="E48" s="226" t="str">
        <f>VLOOKUP(D48,comp!D:L,2,FALSE)</f>
        <v>MEIO BLOCO DE CONCRETO ESTRUTURAL 14 X 19 X 14 CM, FBK 14 MPA (NBR 6136)</v>
      </c>
      <c r="F48" s="226"/>
      <c r="G48" s="226"/>
      <c r="H48" s="226"/>
      <c r="I48" s="91" t="str">
        <f>VLOOKUP(D48,comp!D:L,3,FALSE)</f>
        <v>UN</v>
      </c>
      <c r="J48" s="157"/>
      <c r="K48" s="92">
        <f>VLOOKUP(D48,comp!D:L,6,FALSE)</f>
        <v>2.88</v>
      </c>
      <c r="L48" s="92">
        <f>VLOOKUP(D48,comp!D:L,7,FALSE)</f>
        <v>0</v>
      </c>
      <c r="M48" s="92">
        <f t="shared" si="3"/>
        <v>0</v>
      </c>
    </row>
    <row r="49" spans="1:15" ht="34.5" customHeight="1">
      <c r="C49" s="91" t="s">
        <v>89</v>
      </c>
      <c r="D49" s="91">
        <v>97096</v>
      </c>
      <c r="E49" s="226" t="str">
        <f>VLOOKUP(D49,comp!D:L,2,FALSE)</f>
        <v>CONCRETAGEM DE RADIER, PISO DE CONCRETO OU LAJE SOBRE SOLO, FCK 30 MPA - LANÇAMENTO, ADENSAMENTO E ACABAMENTO. AF_09/2021</v>
      </c>
      <c r="F49" s="226"/>
      <c r="G49" s="226"/>
      <c r="H49" s="226"/>
      <c r="I49" s="91" t="str">
        <f>VLOOKUP(D49,comp!D:L,3,FALSE)</f>
        <v>CHP</v>
      </c>
      <c r="J49" s="157"/>
      <c r="K49" s="92">
        <f>VLOOKUP(D49,comp!D:L,6,FALSE)</f>
        <v>128.96536877439999</v>
      </c>
      <c r="L49" s="92">
        <f>VLOOKUP(D49,comp!D:L,7,FALSE)</f>
        <v>20.154631225599999</v>
      </c>
      <c r="M49" s="92">
        <f t="shared" si="3"/>
        <v>0</v>
      </c>
    </row>
    <row r="50" spans="1:15" ht="34.5" customHeight="1">
      <c r="C50" s="91" t="s">
        <v>90</v>
      </c>
      <c r="D50" s="91">
        <v>40335</v>
      </c>
      <c r="E50" s="226" t="str">
        <f>VLOOKUP(D50,comp!D:L,2,FALSE)</f>
        <v>TUBO DE CONCRETO ARMADO PARA ESGOTO SANITARIO, CLASSE EA-2, COM ENCAIXE PONTA E BOLSA, COM JUNTA ELASTICA, DIAMETRO NOMINAL DE 300 MM</v>
      </c>
      <c r="F50" s="226"/>
      <c r="G50" s="226"/>
      <c r="H50" s="226"/>
      <c r="I50" s="91" t="str">
        <f>VLOOKUP(D50,comp!D:L,3,FALSE)</f>
        <v>CHP</v>
      </c>
      <c r="J50" s="157"/>
      <c r="K50" s="92">
        <f>VLOOKUP(D50,comp!D:L,6,FALSE)</f>
        <v>145.81223775615999</v>
      </c>
      <c r="L50" s="92">
        <f>VLOOKUP(D50,comp!D:L,7,FALSE)</f>
        <v>3.3077622438400001</v>
      </c>
      <c r="M50" s="92">
        <f t="shared" si="3"/>
        <v>0</v>
      </c>
    </row>
    <row r="51" spans="1:15" ht="34.5" customHeight="1">
      <c r="C51" s="91" t="s">
        <v>91</v>
      </c>
      <c r="D51" s="91">
        <v>7740</v>
      </c>
      <c r="E51" s="226" t="str">
        <f>VLOOKUP(D51,comp!D:L,2,FALSE)</f>
        <v>TUBO DE CONCRETO ARMADO PARA ESGOTO SANITARIO, CLASSE EA-2, COM ENCAIXE PONTA E BOLSA, COM JUNTA ELASTICA, DIAMETRO NOMINAL DE 400 MM</v>
      </c>
      <c r="F51" s="226"/>
      <c r="G51" s="226"/>
      <c r="H51" s="226"/>
      <c r="I51" s="91" t="str">
        <f>VLOOKUP(D51,comp!D:L,3,FALSE)</f>
        <v>CHP</v>
      </c>
      <c r="J51" s="157"/>
      <c r="K51" s="92">
        <f>VLOOKUP(D51,comp!D:L,6,FALSE)</f>
        <v>144.64150767104002</v>
      </c>
      <c r="L51" s="92">
        <f>VLOOKUP(D51,comp!D:L,7,FALSE)</f>
        <v>4.4784923289600007</v>
      </c>
      <c r="M51" s="92">
        <f t="shared" si="3"/>
        <v>0</v>
      </c>
    </row>
    <row r="52" spans="1:15" ht="34.5" customHeight="1">
      <c r="C52" s="91" t="s">
        <v>92</v>
      </c>
      <c r="D52" s="91">
        <v>40341</v>
      </c>
      <c r="E52" s="226" t="str">
        <f>VLOOKUP(D52,comp!D:L,2,FALSE)</f>
        <v>ANEL DE VEDACAO/JUNTA ELASTICA, H = *16* MM, PARA TUBO DE CONCRETO, DN 400 MM</v>
      </c>
      <c r="F52" s="226"/>
      <c r="G52" s="226"/>
      <c r="H52" s="226"/>
      <c r="I52" s="91" t="str">
        <f>VLOOKUP(D52,comp!D:L,3,FALSE)</f>
        <v>CHP</v>
      </c>
      <c r="J52" s="157"/>
      <c r="K52" s="92">
        <f>VLOOKUP(D52,comp!D:L,6,FALSE)</f>
        <v>144.64150767104002</v>
      </c>
      <c r="L52" s="92">
        <f>VLOOKUP(D52,comp!D:L,7,FALSE)</f>
        <v>4.4784923289600007</v>
      </c>
      <c r="M52" s="92">
        <f t="shared" si="3"/>
        <v>0</v>
      </c>
    </row>
    <row r="53" spans="1:15" ht="34.5" customHeight="1">
      <c r="C53" s="91" t="s">
        <v>93</v>
      </c>
      <c r="D53" s="91">
        <v>7741</v>
      </c>
      <c r="E53" s="226" t="str">
        <f>VLOOKUP(D53,comp!D:L,2,FALSE)</f>
        <v>TUBO DE CONCRETO ARMADO PARA ESGOTO SANITARIO, CLASSE EA-2, COM ENCAIXE PONTA E BOLSA, COM JUNTA ELASTICA, DIAMETRO NOMINAL DE 500 MM</v>
      </c>
      <c r="F53" s="226"/>
      <c r="G53" s="226"/>
      <c r="H53" s="226"/>
      <c r="I53" s="91" t="str">
        <f>VLOOKUP(D53,comp!D:L,3,FALSE)</f>
        <v>CHP</v>
      </c>
      <c r="J53" s="157"/>
      <c r="K53" s="92">
        <f>VLOOKUP(D53,comp!D:L,6,FALSE)</f>
        <v>145.84731152576001</v>
      </c>
      <c r="L53" s="92">
        <f>VLOOKUP(D53,comp!D:L,7,FALSE)</f>
        <v>3.2726884742400002</v>
      </c>
      <c r="M53" s="92">
        <f t="shared" si="3"/>
        <v>0</v>
      </c>
    </row>
    <row r="54" spans="1:15" ht="34.5" customHeight="1">
      <c r="C54" s="91" t="s">
        <v>94</v>
      </c>
      <c r="D54" s="91">
        <v>40342</v>
      </c>
      <c r="E54" s="226" t="str">
        <f>VLOOKUP(D54,comp!D:L,2,FALSE)</f>
        <v>ANEL DE VEDACAO/JUNTA ELASTICA, H = *16* MM, PARA TUBO DE CONCRETO, DN 500 MM</v>
      </c>
      <c r="F54" s="226"/>
      <c r="G54" s="226"/>
      <c r="H54" s="226"/>
      <c r="I54" s="91" t="str">
        <f>VLOOKUP(D54,comp!D:L,3,FALSE)</f>
        <v>CHP</v>
      </c>
      <c r="J54" s="157"/>
      <c r="K54" s="92">
        <f>VLOOKUP(D54,comp!D:L,6,FALSE)</f>
        <v>145.84731152576001</v>
      </c>
      <c r="L54" s="92">
        <f>VLOOKUP(D54,comp!D:L,7,FALSE)</f>
        <v>3.2726884742400002</v>
      </c>
      <c r="M54" s="92">
        <f t="shared" si="3"/>
        <v>0</v>
      </c>
    </row>
    <row r="55" spans="1:15" ht="34.5" customHeight="1">
      <c r="C55" s="91" t="s">
        <v>95</v>
      </c>
      <c r="D55" s="91">
        <v>7774</v>
      </c>
      <c r="E55" s="226" t="str">
        <f>VLOOKUP(D55,comp!D:L,2,FALSE)</f>
        <v>TUBO DE CONCRETO ARMADO PARA ESGOTO SANITARIO, CLASSE EA-2, COM ENCAIXE PONTA E BOLSA, COM JUNTA ELASTICA, DIAMETRO NOMINAL DE 600 MM</v>
      </c>
      <c r="F55" s="226"/>
      <c r="G55" s="226"/>
      <c r="H55" s="226"/>
      <c r="I55" s="91" t="str">
        <f>VLOOKUP(D55,comp!D:L,3,FALSE)</f>
        <v>CHP</v>
      </c>
      <c r="J55" s="157"/>
      <c r="K55" s="92">
        <f>VLOOKUP(D55,comp!D:L,6,FALSE)</f>
        <v>145.83457235328001</v>
      </c>
      <c r="L55" s="92">
        <f>VLOOKUP(D55,comp!D:L,7,FALSE)</f>
        <v>3.2854276467200001</v>
      </c>
      <c r="M55" s="92">
        <f t="shared" si="3"/>
        <v>0</v>
      </c>
    </row>
    <row r="56" spans="1:15" ht="34.5" customHeight="1">
      <c r="C56" s="91" t="s">
        <v>96</v>
      </c>
      <c r="D56" s="91">
        <v>40343</v>
      </c>
      <c r="E56" s="226" t="str">
        <f>VLOOKUP(D56,comp!D:L,2,FALSE)</f>
        <v>ANEL DE VEDACAO/JUNTA ELASTICA, H = *16* MM, PARA TUBO DE CONCRETO, DN 600 MM</v>
      </c>
      <c r="F56" s="226"/>
      <c r="G56" s="226"/>
      <c r="H56" s="226"/>
      <c r="I56" s="91" t="str">
        <f>VLOOKUP(D56,comp!D:L,3,FALSE)</f>
        <v>CHP</v>
      </c>
      <c r="J56" s="157"/>
      <c r="K56" s="92">
        <f>VLOOKUP(D56,comp!D:L,6,FALSE)</f>
        <v>145.83457235328001</v>
      </c>
      <c r="L56" s="92">
        <f>VLOOKUP(D56,comp!D:L,7,FALSE)</f>
        <v>3.2854276467200001</v>
      </c>
      <c r="M56" s="92">
        <f t="shared" si="3"/>
        <v>0</v>
      </c>
    </row>
    <row r="57" spans="1:15" ht="34.5" customHeight="1">
      <c r="C57" s="91" t="s">
        <v>97</v>
      </c>
      <c r="D57" s="91">
        <v>7744</v>
      </c>
      <c r="E57" s="226" t="str">
        <f>VLOOKUP(D57,comp!D:L,2,FALSE)</f>
        <v>TUBO DE CONCRETO ARMADO PARA ESGOTO SANITARIO, CLASSE EA-2, COM ENCAIXE PONTA E BOLSA, COM JUNTA ELASTICA, DIAMETRO NOMINAL DE 700 MM</v>
      </c>
      <c r="F57" s="226"/>
      <c r="G57" s="226"/>
      <c r="H57" s="226"/>
      <c r="I57" s="91" t="str">
        <f>VLOOKUP(D57,comp!D:L,3,FALSE)</f>
        <v>CHP</v>
      </c>
      <c r="J57" s="157"/>
      <c r="K57" s="92">
        <f>VLOOKUP(D57,comp!D:L,6,FALSE)</f>
        <v>146.12667517056002</v>
      </c>
      <c r="L57" s="92">
        <f>VLOOKUP(D57,comp!D:L,7,FALSE)</f>
        <v>2.9933248294400001</v>
      </c>
      <c r="M57" s="92">
        <f t="shared" si="3"/>
        <v>0</v>
      </c>
    </row>
    <row r="58" spans="1:15" s="43" customFormat="1" ht="34.5" customHeight="1">
      <c r="A58" s="79"/>
      <c r="C58" s="95">
        <v>5</v>
      </c>
      <c r="D58" s="95"/>
      <c r="E58" s="237" t="s">
        <v>98</v>
      </c>
      <c r="F58" s="237"/>
      <c r="G58" s="237"/>
      <c r="H58" s="237"/>
      <c r="I58" s="95"/>
      <c r="J58" s="95"/>
      <c r="K58" s="95"/>
      <c r="L58" s="95"/>
      <c r="M58" s="95"/>
      <c r="O58" s="27"/>
    </row>
    <row r="59" spans="1:15" ht="34.5" customHeight="1">
      <c r="C59" s="91" t="s">
        <v>99</v>
      </c>
      <c r="D59" s="91">
        <v>37592</v>
      </c>
      <c r="E59" s="226" t="str">
        <f>VLOOKUP(D59,comp!D:L,2,FALSE)</f>
        <v>BLOCO CERAMICO / TIJOLO VAZADO PARA ALVENARIA DE VEDACAO, FUROS NA VERTICAL DE 9 X 19 X 39 CM (L X A X C)</v>
      </c>
      <c r="F59" s="226"/>
      <c r="G59" s="226"/>
      <c r="H59" s="226"/>
      <c r="I59" s="91" t="str">
        <f>VLOOKUP(D59,comp!D:L,3,FALSE)</f>
        <v>UN</v>
      </c>
      <c r="J59" s="157">
        <v>7</v>
      </c>
      <c r="K59" s="92">
        <f>VLOOKUP(D59,comp!D:L,6,FALSE)</f>
        <v>2</v>
      </c>
      <c r="L59" s="92">
        <f>VLOOKUP(D59,comp!D:L,7,FALSE)</f>
        <v>0</v>
      </c>
      <c r="M59" s="92">
        <f>J59*(K59+L59)</f>
        <v>14</v>
      </c>
      <c r="O59" s="87"/>
    </row>
    <row r="60" spans="1:15" ht="34.5" customHeight="1">
      <c r="C60" s="91" t="s">
        <v>100</v>
      </c>
      <c r="D60" s="91">
        <v>38588</v>
      </c>
      <c r="E60" s="226" t="str">
        <f>VLOOKUP(D60,comp!D:L,2,FALSE)</f>
        <v>MEIO BLOCO DE CONCRETO ESTRUTURAL 14 X 19 X 14 CM, FBK 4,5 MPA (NBR 6136)</v>
      </c>
      <c r="F60" s="226"/>
      <c r="G60" s="226"/>
      <c r="H60" s="226"/>
      <c r="I60" s="91" t="str">
        <f>VLOOKUP(D60,comp!D:L,3,FALSE)</f>
        <v>UN</v>
      </c>
      <c r="J60" s="157"/>
      <c r="K60" s="92">
        <f>VLOOKUP(D60,comp!D:L,6,FALSE)</f>
        <v>2.31</v>
      </c>
      <c r="L60" s="92">
        <f>VLOOKUP(D60,comp!D:L,7,FALSE)</f>
        <v>0</v>
      </c>
      <c r="M60" s="92">
        <f>J60*(K60+L60)</f>
        <v>0</v>
      </c>
    </row>
    <row r="61" spans="1:15" ht="34.5" customHeight="1">
      <c r="C61" s="91" t="s">
        <v>101</v>
      </c>
      <c r="D61" s="91">
        <v>4111</v>
      </c>
      <c r="E61" s="226" t="str">
        <f>VLOOKUP(D61,comp!D:L,2,FALSE)</f>
        <v>ESCORA PRE-MOLDADA EM CONCRETO, *10 X 10* CM, H = 2,30M</v>
      </c>
      <c r="F61" s="226"/>
      <c r="G61" s="226"/>
      <c r="H61" s="226"/>
      <c r="I61" s="91" t="str">
        <f>VLOOKUP(D61,comp!D:L,3,FALSE)</f>
        <v>UN</v>
      </c>
      <c r="J61" s="157"/>
      <c r="K61" s="92">
        <f>VLOOKUP(D61,comp!D:L,6,FALSE)</f>
        <v>47.59</v>
      </c>
      <c r="L61" s="92">
        <f>VLOOKUP(D61,comp!D:L,7,FALSE)</f>
        <v>0</v>
      </c>
      <c r="M61" s="92">
        <f t="shared" ref="M61:M68" si="4">J61*(K61+L61)</f>
        <v>0</v>
      </c>
    </row>
    <row r="62" spans="1:15" ht="34.5" customHeight="1">
      <c r="C62" s="91" t="s">
        <v>102</v>
      </c>
      <c r="D62" s="91">
        <v>38032</v>
      </c>
      <c r="E62" s="226" t="str">
        <f>VLOOKUP(D62,comp!D:L,2,FALSE)</f>
        <v>TUBO PVC CORRUGADO, PAREDE DUPLA, JE, DN 150 MM/ DE 160 MM, REDE COLETORA ESGOTO</v>
      </c>
      <c r="F62" s="226"/>
      <c r="G62" s="226"/>
      <c r="H62" s="226"/>
      <c r="I62" s="91" t="str">
        <f>VLOOKUP(D62,comp!D:L,3,FALSE)</f>
        <v>CHP</v>
      </c>
      <c r="J62" s="157"/>
      <c r="K62" s="92">
        <f>VLOOKUP(D62,comp!D:L,6,FALSE)</f>
        <v>142.27194002112</v>
      </c>
      <c r="L62" s="92">
        <f>VLOOKUP(D62,comp!D:L,7,FALSE)</f>
        <v>6.8480599788799994</v>
      </c>
      <c r="M62" s="92">
        <f t="shared" si="4"/>
        <v>0</v>
      </c>
    </row>
    <row r="63" spans="1:15" ht="34.5" customHeight="1">
      <c r="C63" s="91" t="s">
        <v>103</v>
      </c>
      <c r="D63" s="91">
        <v>38033</v>
      </c>
      <c r="E63" s="226" t="str">
        <f>VLOOKUP(D63,comp!D:L,2,FALSE)</f>
        <v>TUBO PVC CORRUGADO, PAREDE DUPLA, JE, DN 200 MM/ DE 200 MM, REDE COLETORA ESGOTO</v>
      </c>
      <c r="F63" s="226"/>
      <c r="G63" s="226"/>
      <c r="H63" s="226"/>
      <c r="I63" s="91" t="str">
        <f>VLOOKUP(D63,comp!D:L,3,FALSE)</f>
        <v>CHP</v>
      </c>
      <c r="J63" s="157"/>
      <c r="K63" s="92">
        <f>VLOOKUP(D63,comp!D:L,6,FALSE)</f>
        <v>144.406887184</v>
      </c>
      <c r="L63" s="92">
        <f>VLOOKUP(D63,comp!D:L,7,FALSE)</f>
        <v>4.7131128159999998</v>
      </c>
      <c r="M63" s="92">
        <f t="shared" si="4"/>
        <v>0</v>
      </c>
    </row>
    <row r="64" spans="1:15" ht="34.5" customHeight="1">
      <c r="C64" s="91" t="s">
        <v>104</v>
      </c>
      <c r="D64" s="91">
        <v>38034</v>
      </c>
      <c r="E64" s="226" t="str">
        <f>VLOOKUP(D64,comp!D:L,2,FALSE)</f>
        <v>TUBO PVC CORRUGADO, PAREDE DUPLA, JE, DN 250 MM/ DE 250 MM, REDE COLETORA ESGOTO</v>
      </c>
      <c r="F64" s="226"/>
      <c r="G64" s="226"/>
      <c r="H64" s="226"/>
      <c r="I64" s="91" t="str">
        <f>VLOOKUP(D64,comp!D:L,3,FALSE)</f>
        <v>CHP</v>
      </c>
      <c r="J64" s="157"/>
      <c r="K64" s="92">
        <f>VLOOKUP(D64,comp!D:L,6,FALSE)</f>
        <v>145.73003371584002</v>
      </c>
      <c r="L64" s="92">
        <f>VLOOKUP(D64,comp!D:L,7,FALSE)</f>
        <v>3.3899662841600002</v>
      </c>
      <c r="M64" s="92">
        <f t="shared" si="4"/>
        <v>0</v>
      </c>
    </row>
    <row r="65" spans="1:15" ht="34.5" customHeight="1">
      <c r="C65" s="91" t="s">
        <v>105</v>
      </c>
      <c r="D65" s="91">
        <v>38035</v>
      </c>
      <c r="E65" s="226" t="str">
        <f>VLOOKUP(D65,comp!D:L,2,FALSE)</f>
        <v>TUBO PVC CORRUGADO, PAREDE DUPLA, JE, DN 300 MM/ DE 315 MM, REDE COLETORA ESGOTO</v>
      </c>
      <c r="F65" s="226"/>
      <c r="G65" s="226"/>
      <c r="H65" s="226"/>
      <c r="I65" s="91" t="str">
        <f>VLOOKUP(D65,comp!D:L,3,FALSE)</f>
        <v>CHP</v>
      </c>
      <c r="J65" s="157"/>
      <c r="K65" s="92">
        <f>VLOOKUP(D65,comp!D:L,6,FALSE)</f>
        <v>146.57995269951999</v>
      </c>
      <c r="L65" s="92">
        <f>VLOOKUP(D65,comp!D:L,7,FALSE)</f>
        <v>2.5400473004799999</v>
      </c>
      <c r="M65" s="92">
        <f t="shared" si="4"/>
        <v>0</v>
      </c>
    </row>
    <row r="66" spans="1:15" ht="34.5" customHeight="1">
      <c r="C66" s="91" t="s">
        <v>106</v>
      </c>
      <c r="D66" s="91">
        <v>38036</v>
      </c>
      <c r="E66" s="226" t="str">
        <f>VLOOKUP(D66,comp!D:L,2,FALSE)</f>
        <v>TUBO PVC CORRUGADO, PAREDE DUPLA, JE, DN 350 MM/ DE 355 MM, REDE COLETORA ESGOTO</v>
      </c>
      <c r="F66" s="226"/>
      <c r="G66" s="226"/>
      <c r="H66" s="226"/>
      <c r="I66" s="91" t="str">
        <f>VLOOKUP(D66,comp!D:L,3,FALSE)</f>
        <v>CHP</v>
      </c>
      <c r="J66" s="157"/>
      <c r="K66" s="92">
        <f>VLOOKUP(D66,comp!D:L,6,FALSE)</f>
        <v>146.99186568255999</v>
      </c>
      <c r="L66" s="92">
        <f>VLOOKUP(D66,comp!D:L,7,FALSE)</f>
        <v>2.1281343174399998</v>
      </c>
      <c r="M66" s="92">
        <f t="shared" si="4"/>
        <v>0</v>
      </c>
    </row>
    <row r="67" spans="1:15" ht="34.5" customHeight="1">
      <c r="C67" s="91" t="s">
        <v>107</v>
      </c>
      <c r="D67" s="91">
        <v>38037</v>
      </c>
      <c r="E67" s="226" t="str">
        <f>VLOOKUP(D67,comp!D:L,2,FALSE)</f>
        <v>TUBO PVC CORRUGADO, PAREDE DUPLA, JE, DN 400 MM/ DE 400 MM, REDE COLETORA ESGOTO</v>
      </c>
      <c r="F67" s="226"/>
      <c r="G67" s="226"/>
      <c r="H67" s="226"/>
      <c r="I67" s="91" t="str">
        <f>VLOOKUP(D67,comp!D:L,3,FALSE)</f>
        <v>CHP</v>
      </c>
      <c r="J67" s="157"/>
      <c r="K67" s="92">
        <f>VLOOKUP(D67,comp!D:L,6,FALSE)</f>
        <v>147.70705116735999</v>
      </c>
      <c r="L67" s="92">
        <f>VLOOKUP(D67,comp!D:L,7,FALSE)</f>
        <v>1.4129488326399999</v>
      </c>
      <c r="M67" s="92">
        <f t="shared" si="4"/>
        <v>0</v>
      </c>
    </row>
    <row r="68" spans="1:15" ht="34.5" customHeight="1">
      <c r="C68" s="91" t="s">
        <v>108</v>
      </c>
      <c r="D68" s="91">
        <v>41782</v>
      </c>
      <c r="E68" s="226" t="str">
        <f>VLOOKUP(D68,comp!D:L,2,FALSE)</f>
        <v>TUBO CORRUGADO PEAD, PAREDE DUPLA, INTERNA LISA, JEI, DN/DI 600 MM, PARA SANEAMENTO (DRENAGEM/ESGOTO)</v>
      </c>
      <c r="F68" s="226"/>
      <c r="G68" s="226"/>
      <c r="H68" s="226"/>
      <c r="I68" s="91" t="str">
        <f>VLOOKUP(D68,comp!D:L,3,FALSE)</f>
        <v>CHP</v>
      </c>
      <c r="J68" s="157"/>
      <c r="K68" s="92">
        <f>VLOOKUP(D68,comp!D:L,6,FALSE)</f>
        <v>147.93446513216003</v>
      </c>
      <c r="L68" s="92">
        <f>VLOOKUP(D68,comp!D:L,7,FALSE)</f>
        <v>1.1855348678400002</v>
      </c>
      <c r="M68" s="92">
        <f t="shared" si="4"/>
        <v>0</v>
      </c>
    </row>
    <row r="69" spans="1:15" ht="34.5" customHeight="1">
      <c r="C69" s="91" t="s">
        <v>109</v>
      </c>
      <c r="D69" s="91">
        <v>41779</v>
      </c>
      <c r="E69" s="226" t="str">
        <f>VLOOKUP(D69,comp!D:L,2,FALSE)</f>
        <v>TUBO CORRUGADO PEAD, PAREDE DUPLA, INTERNA LISA, JEI, DN/DI 250 MM, PARA SANEAMENTO (DRENAGEM/ESGOTO)</v>
      </c>
      <c r="F69" s="226"/>
      <c r="G69" s="226"/>
      <c r="H69" s="226"/>
      <c r="I69" s="91" t="str">
        <f>VLOOKUP(D69,comp!D:L,3,FALSE)</f>
        <v>CHP</v>
      </c>
      <c r="J69" s="157"/>
      <c r="K69" s="92">
        <f>VLOOKUP(D69,comp!D:L,6,FALSE)</f>
        <v>148.40507771200001</v>
      </c>
      <c r="L69" s="92">
        <f>VLOOKUP(D69,comp!D:L,7,FALSE)</f>
        <v>0.71492228800000002</v>
      </c>
      <c r="M69" s="92">
        <f>J69*(K69+L69)</f>
        <v>0</v>
      </c>
    </row>
    <row r="70" spans="1:15" s="43" customFormat="1" ht="34.5" customHeight="1">
      <c r="A70" s="79"/>
      <c r="C70" s="95">
        <v>6</v>
      </c>
      <c r="D70" s="95"/>
      <c r="E70" s="237" t="s">
        <v>110</v>
      </c>
      <c r="F70" s="237"/>
      <c r="G70" s="237"/>
      <c r="H70" s="237"/>
      <c r="I70" s="95"/>
      <c r="J70" s="95"/>
      <c r="K70" s="95"/>
      <c r="L70" s="95"/>
      <c r="M70" s="95"/>
      <c r="O70" s="27"/>
    </row>
    <row r="71" spans="1:15" ht="34.5" customHeight="1">
      <c r="C71" s="91" t="s">
        <v>111</v>
      </c>
      <c r="D71" s="91">
        <v>4914</v>
      </c>
      <c r="E71" s="226" t="str">
        <f>VLOOKUP(D71,comp!D:L,2,FALSE)</f>
        <v>PORTA DE ABRIR EM ALUMINIO COM LAMBRI HORIZONTAL/LAMINADA, ACABAMENTO ANODIZADO NATURAL, SEM GUARNICAO/ALIZAR/VISTA</v>
      </c>
      <c r="F71" s="226"/>
      <c r="G71" s="226"/>
      <c r="H71" s="226"/>
      <c r="I71" s="91" t="str">
        <f>VLOOKUP(D71,comp!D:L,3,FALSE)</f>
        <v>M2</v>
      </c>
      <c r="J71" s="157"/>
      <c r="K71" s="92">
        <f>VLOOKUP(D71,comp!D:L,6,FALSE)</f>
        <v>599.93955834899998</v>
      </c>
      <c r="L71" s="92">
        <f>VLOOKUP(D71,comp!D:L,7,FALSE)</f>
        <v>7.7804416510000003</v>
      </c>
      <c r="M71" s="92">
        <f t="shared" ref="M71:M72" si="5">J71*(K71+L71)</f>
        <v>0</v>
      </c>
    </row>
    <row r="72" spans="1:15" ht="34.5" customHeight="1">
      <c r="C72" s="91" t="s">
        <v>112</v>
      </c>
      <c r="D72" s="91">
        <v>585</v>
      </c>
      <c r="E72" s="226" t="str">
        <f>VLOOKUP(D72,comp!D:L,2,FALSE)</f>
        <v>PERFIL EM ALUMINIO, FORMATO U, ABAS IGUAIS, LARGURA DE 25,4 MM (1"), ESPESSURA DE 2,38 MM (3/32") E PESO LINEAR DE APROXIMADAMENTE 0,460 KG/M</v>
      </c>
      <c r="F72" s="226"/>
      <c r="G72" s="226"/>
      <c r="H72" s="226"/>
      <c r="I72" s="91" t="str">
        <f>VLOOKUP(D72,comp!D:L,3,FALSE)</f>
        <v>KG</v>
      </c>
      <c r="J72" s="157"/>
      <c r="K72" s="92">
        <f>VLOOKUP(D72,comp!D:L,6,FALSE)</f>
        <v>35.270000000000003</v>
      </c>
      <c r="L72" s="92">
        <f>VLOOKUP(D72,comp!D:L,7,FALSE)</f>
        <v>0</v>
      </c>
      <c r="M72" s="92">
        <f t="shared" si="5"/>
        <v>0</v>
      </c>
    </row>
    <row r="73" spans="1:15" s="43" customFormat="1" ht="34.5" customHeight="1">
      <c r="A73" s="79"/>
      <c r="C73" s="95">
        <v>7</v>
      </c>
      <c r="D73" s="95"/>
      <c r="E73" s="237" t="s">
        <v>113</v>
      </c>
      <c r="F73" s="237"/>
      <c r="G73" s="237"/>
      <c r="H73" s="237"/>
      <c r="I73" s="95"/>
      <c r="J73" s="95"/>
      <c r="K73" s="95"/>
      <c r="L73" s="95"/>
      <c r="M73" s="95"/>
      <c r="O73" s="27"/>
    </row>
    <row r="74" spans="1:15" ht="34.5" customHeight="1">
      <c r="A74" s="80"/>
      <c r="B74" s="44"/>
      <c r="C74" s="91" t="s">
        <v>114</v>
      </c>
      <c r="D74" s="91">
        <v>7243</v>
      </c>
      <c r="E74" s="226" t="str">
        <f>VLOOKUP(D74,comp!D:L,2,FALSE)</f>
        <v>TELHA TRAPEZOIDAL EM ACO ZINCADO, SEM PINTURA, ALTURA DE APROXIMADAMENTE 40 MM, ESPESSURA DE 0,50 MM E LARGURA UTIL DE 980 MM</v>
      </c>
      <c r="F74" s="226"/>
      <c r="G74" s="226"/>
      <c r="H74" s="226"/>
      <c r="I74" s="91" t="str">
        <f>VLOOKUP(D74,comp!D:L,3,FALSE)</f>
        <v>CHP</v>
      </c>
      <c r="J74" s="157">
        <v>5</v>
      </c>
      <c r="K74" s="92">
        <f>VLOOKUP(D74,comp!D:L,6,FALSE)</f>
        <v>103.76560741247999</v>
      </c>
      <c r="L74" s="92">
        <f>VLOOKUP(D74,comp!D:L,7,FALSE)</f>
        <v>45.354392587520003</v>
      </c>
      <c r="M74" s="92">
        <f>J74*(K74+L74)</f>
        <v>745.6</v>
      </c>
    </row>
    <row r="75" spans="1:15" ht="34.5" customHeight="1">
      <c r="A75" s="80"/>
      <c r="B75" s="44"/>
      <c r="C75" s="91" t="s">
        <v>115</v>
      </c>
      <c r="D75" s="91">
        <v>40741</v>
      </c>
      <c r="E75" s="226" t="str">
        <f>VLOOKUP(D75,comp!D:L,2,FALSE)</f>
        <v>TELHA DE CONCRETO TIPO CLASSICA, COR CINZA, COMPRIMENTO DE *42* CM, RENDIMENTO DE *10* TELHAS/M2</v>
      </c>
      <c r="F75" s="226"/>
      <c r="G75" s="226"/>
      <c r="H75" s="226"/>
      <c r="I75" s="91" t="str">
        <f>VLOOKUP(D75,comp!D:L,3,FALSE)</f>
        <v>CHP</v>
      </c>
      <c r="J75" s="157"/>
      <c r="K75" s="92">
        <f>VLOOKUP(D75,comp!D:L,6,FALSE)</f>
        <v>133.56496279743999</v>
      </c>
      <c r="L75" s="92">
        <f>VLOOKUP(D75,comp!D:L,7,FALSE)</f>
        <v>15.555037202560001</v>
      </c>
      <c r="M75" s="92">
        <f>J75*(K75+L75)</f>
        <v>0</v>
      </c>
    </row>
    <row r="76" spans="1:15" ht="34.5" customHeight="1">
      <c r="A76" s="80"/>
      <c r="B76" s="44"/>
      <c r="C76" s="91" t="s">
        <v>116</v>
      </c>
      <c r="D76" s="91">
        <v>88323</v>
      </c>
      <c r="E76" s="226" t="str">
        <f>VLOOKUP(D76,comp!D:L,2,FALSE)</f>
        <v>TELHADISTA COM ENCARGOS COMPLEMENTARES</v>
      </c>
      <c r="F76" s="226"/>
      <c r="G76" s="226"/>
      <c r="H76" s="226"/>
      <c r="I76" s="91" t="str">
        <f>VLOOKUP(D76,comp!D:L,3,FALSE)</f>
        <v>CHP</v>
      </c>
      <c r="J76" s="157"/>
      <c r="K76" s="92">
        <f>VLOOKUP(D76,comp!D:L,6,FALSE)</f>
        <v>133.56496279743999</v>
      </c>
      <c r="L76" s="92">
        <f>VLOOKUP(D76,comp!D:L,7,FALSE)</f>
        <v>15.555037202560001</v>
      </c>
      <c r="M76" s="92">
        <f>J76*(K76+L76)</f>
        <v>0</v>
      </c>
    </row>
    <row r="77" spans="1:15" ht="34.5" customHeight="1">
      <c r="A77" s="80"/>
      <c r="B77" s="44"/>
      <c r="C77" s="91" t="s">
        <v>117</v>
      </c>
      <c r="D77" s="91">
        <v>42527</v>
      </c>
      <c r="E77" s="226" t="str">
        <f>VLOOKUP(D77,comp!D:L,2,FALSE)</f>
        <v>MANTA DE POLIETILENO EXPANDIDO, COM 1 FACE METALIZADA PARA SUBCOBERTURA, E = *5* MM</v>
      </c>
      <c r="F77" s="226"/>
      <c r="G77" s="226"/>
      <c r="H77" s="226"/>
      <c r="I77" s="91" t="str">
        <f>VLOOKUP(D77,comp!D:L,3,FALSE)</f>
        <v>M2</v>
      </c>
      <c r="J77" s="157"/>
      <c r="K77" s="92">
        <f>VLOOKUP(D77,comp!D:L,6,FALSE)</f>
        <v>24.16</v>
      </c>
      <c r="L77" s="92">
        <f>VLOOKUP(D77,comp!D:L,7,FALSE)</f>
        <v>0</v>
      </c>
      <c r="M77" s="92">
        <f t="shared" ref="M77:M79" si="6">J77*(K77+L77)</f>
        <v>0</v>
      </c>
    </row>
    <row r="78" spans="1:15" ht="34.5" customHeight="1">
      <c r="A78" s="80"/>
      <c r="B78" s="44"/>
      <c r="C78" s="91" t="s">
        <v>118</v>
      </c>
      <c r="D78" s="91">
        <v>42528</v>
      </c>
      <c r="E78" s="226" t="str">
        <f>VLOOKUP(D78,comp!D:L,2,FALSE)</f>
        <v>MANTA ALUMINIZADA NAS DUAS FACES, PARA SUBCOBERTURA,  E = *2* MM</v>
      </c>
      <c r="F78" s="226"/>
      <c r="G78" s="226"/>
      <c r="H78" s="226"/>
      <c r="I78" s="91" t="str">
        <f>VLOOKUP(D78,comp!D:L,3,FALSE)</f>
        <v>CHP</v>
      </c>
      <c r="J78" s="157"/>
      <c r="K78" s="92">
        <f>VLOOKUP(D78,comp!D:L,6,FALSE)</f>
        <v>100.46615607360002</v>
      </c>
      <c r="L78" s="92">
        <f>VLOOKUP(D78,comp!D:L,7,FALSE)</f>
        <v>48.6538439264</v>
      </c>
      <c r="M78" s="92">
        <f t="shared" si="6"/>
        <v>0</v>
      </c>
    </row>
    <row r="79" spans="1:15" ht="34.5" customHeight="1">
      <c r="A79" s="80"/>
      <c r="B79" s="44"/>
      <c r="C79" s="91" t="s">
        <v>119</v>
      </c>
      <c r="D79" s="91">
        <v>11067</v>
      </c>
      <c r="E79" s="226" t="str">
        <f>VLOOKUP(D79,comp!D:L,2,FALSE)</f>
        <v>TELHA TRAPEZOIDAL EM ALUMINIO, ALTURA DE *38* MM E ESPESSURA DE 0,5 MM (LARGURA TOTAL DE 1056 MM E COMPRIMENTO DE 5000 MM)</v>
      </c>
      <c r="F79" s="226"/>
      <c r="G79" s="226"/>
      <c r="H79" s="226"/>
      <c r="I79" s="91" t="str">
        <f>VLOOKUP(D79,comp!D:L,3,FALSE)</f>
        <v>UN</v>
      </c>
      <c r="J79" s="157"/>
      <c r="K79" s="92">
        <f>VLOOKUP(D79,comp!D:L,6,FALSE)</f>
        <v>417.81</v>
      </c>
      <c r="L79" s="92">
        <f>VLOOKUP(D79,comp!D:L,7,FALSE)</f>
        <v>0</v>
      </c>
      <c r="M79" s="92">
        <f t="shared" si="6"/>
        <v>0</v>
      </c>
    </row>
    <row r="80" spans="1:15" ht="34.5" customHeight="1">
      <c r="A80" s="80"/>
      <c r="B80" s="44"/>
      <c r="C80" s="91" t="s">
        <v>120</v>
      </c>
      <c r="D80" s="91">
        <v>11068</v>
      </c>
      <c r="E80" s="226" t="str">
        <f>VLOOKUP(D80,comp!D:L,2,FALSE)</f>
        <v>TELHA TRAPEZOIDAL EM ALUMINIO, ALTURA DE *38* MM E ESPESSURA DE 0,7 MM (LARGURA TOTAL DE 1056 MM E COMPRIMENTO DE 5000 MM)</v>
      </c>
      <c r="F80" s="226"/>
      <c r="G80" s="226"/>
      <c r="H80" s="226"/>
      <c r="I80" s="91" t="str">
        <f>VLOOKUP(D80,comp!D:L,3,FALSE)</f>
        <v>UN</v>
      </c>
      <c r="J80" s="157"/>
      <c r="K80" s="92">
        <f>VLOOKUP(D80,comp!D:L,6,FALSE)</f>
        <v>527.84</v>
      </c>
      <c r="L80" s="92">
        <f>VLOOKUP(D80,comp!D:L,7,FALSE)</f>
        <v>0</v>
      </c>
      <c r="M80" s="92">
        <f>J80*(K80+L80)</f>
        <v>0</v>
      </c>
    </row>
    <row r="81" spans="1:15" s="43" customFormat="1" ht="34.5" customHeight="1">
      <c r="A81" s="79"/>
      <c r="C81" s="95">
        <v>8</v>
      </c>
      <c r="D81" s="95"/>
      <c r="E81" s="237" t="s">
        <v>121</v>
      </c>
      <c r="F81" s="237"/>
      <c r="G81" s="237"/>
      <c r="H81" s="237"/>
      <c r="I81" s="95"/>
      <c r="J81" s="95"/>
      <c r="K81" s="95"/>
      <c r="L81" s="95"/>
      <c r="M81" s="95"/>
      <c r="O81" s="27"/>
    </row>
    <row r="82" spans="1:15" ht="34.5" customHeight="1">
      <c r="A82" s="80"/>
      <c r="B82" s="44"/>
      <c r="C82" s="91" t="s">
        <v>122</v>
      </c>
      <c r="D82" s="91">
        <v>44074</v>
      </c>
      <c r="E82" s="248" t="str">
        <f>VLOOKUP(D82,comp!D:L,2,FALSE)</f>
        <v>PRIMER DE POLIURETANO</v>
      </c>
      <c r="F82" s="248"/>
      <c r="G82" s="248"/>
      <c r="H82" s="248"/>
      <c r="I82" s="91" t="str">
        <f>VLOOKUP(D82,comp!D:L,3,FALSE)</f>
        <v>CHP</v>
      </c>
      <c r="J82" s="157">
        <v>4</v>
      </c>
      <c r="K82" s="92">
        <f>VLOOKUP(D82,comp!D:L,6,FALSE)</f>
        <v>80.430224218879999</v>
      </c>
      <c r="L82" s="92">
        <f>VLOOKUP(D82,comp!D:L,7,FALSE)</f>
        <v>68.689775781120005</v>
      </c>
      <c r="M82" s="92">
        <f>J82*(K82+L82)</f>
        <v>596.48</v>
      </c>
    </row>
    <row r="83" spans="1:15" ht="34.5" customHeight="1">
      <c r="A83" s="80"/>
      <c r="B83" s="44"/>
      <c r="C83" s="91" t="s">
        <v>123</v>
      </c>
      <c r="D83" s="91">
        <v>511</v>
      </c>
      <c r="E83" s="248" t="str">
        <f>VLOOKUP(D83,comp!D:L,2,FALSE)</f>
        <v>PRIMER PARA MANTA ASFALTICA A BASE DE ASFALTO MODIFICADO DILUIDO EM SOLVENTE, APLICACAO A FRIO</v>
      </c>
      <c r="F83" s="248"/>
      <c r="G83" s="248"/>
      <c r="H83" s="248"/>
      <c r="I83" s="91" t="str">
        <f>VLOOKUP(D83,comp!D:L,3,FALSE)</f>
        <v>L</v>
      </c>
      <c r="J83" s="157"/>
      <c r="K83" s="92">
        <f>VLOOKUP(D83,comp!D:L,6,FALSE)</f>
        <v>17.946649709719999</v>
      </c>
      <c r="L83" s="92">
        <f>VLOOKUP(D83,comp!D:L,7,FALSE)</f>
        <v>0.57335029027999995</v>
      </c>
      <c r="M83" s="92">
        <f>J83*(K83+L83)</f>
        <v>0</v>
      </c>
    </row>
    <row r="84" spans="1:15" ht="34.5" customHeight="1">
      <c r="A84" s="80"/>
      <c r="B84" s="44"/>
      <c r="C84" s="91" t="s">
        <v>124</v>
      </c>
      <c r="D84" s="91">
        <v>98576</v>
      </c>
      <c r="E84" s="248" t="str">
        <f>VLOOKUP(D84,comp!D:L,2,FALSE)</f>
        <v>TRATAMENTO DE JUNTA DE DILATAÇÃO COM MANTA ASFÁLTICA ADERIDA COM MAÇARICO. AF_09/2023</v>
      </c>
      <c r="F84" s="248"/>
      <c r="G84" s="248"/>
      <c r="H84" s="248"/>
      <c r="I84" s="91" t="str">
        <f>VLOOKUP(D84,comp!D:L,3,FALSE)</f>
        <v>CHP</v>
      </c>
      <c r="J84" s="157"/>
      <c r="K84" s="92">
        <f>VLOOKUP(D84,comp!D:L,6,FALSE)</f>
        <v>105.91376451968</v>
      </c>
      <c r="L84" s="92">
        <f>VLOOKUP(D84,comp!D:L,7,FALSE)</f>
        <v>43.206235480319997</v>
      </c>
      <c r="M84" s="92"/>
    </row>
    <row r="85" spans="1:15" ht="34.5" customHeight="1">
      <c r="A85" s="80"/>
      <c r="B85" s="44"/>
      <c r="C85" s="91" t="s">
        <v>125</v>
      </c>
      <c r="D85" s="91">
        <v>123</v>
      </c>
      <c r="E85" s="248" t="str">
        <f>VLOOKUP(D85,comp!D:L,2,FALSE)</f>
        <v>ADITIVO IMPERMEABILIZANTE DE PEGA NORMAL PARA ARGAMASSAS E CONCRETOS SEM ARMACAO, LIQUIDO E ISENTO DE CLORETOS</v>
      </c>
      <c r="F85" s="248"/>
      <c r="G85" s="248"/>
      <c r="H85" s="248"/>
      <c r="I85" s="91" t="str">
        <f>VLOOKUP(D85,comp!D:L,3,FALSE)</f>
        <v>L</v>
      </c>
      <c r="J85" s="157"/>
      <c r="K85" s="92">
        <f>VLOOKUP(D85,comp!D:L,6,FALSE)</f>
        <v>3.2451572702700004</v>
      </c>
      <c r="L85" s="92">
        <f>VLOOKUP(D85,comp!D:L,7,FALSE)</f>
        <v>3.8648427297299994</v>
      </c>
      <c r="M85" s="92"/>
    </row>
    <row r="86" spans="1:15" ht="34.5" customHeight="1">
      <c r="A86" s="80"/>
      <c r="B86" s="44"/>
      <c r="C86" s="91" t="s">
        <v>126</v>
      </c>
      <c r="D86" s="91">
        <v>44072</v>
      </c>
      <c r="E86" s="248" t="str">
        <f>VLOOKUP(D86,comp!D:L,2,FALSE)</f>
        <v>PRIMER EPOXI / EPOXIDICO</v>
      </c>
      <c r="F86" s="248"/>
      <c r="G86" s="248"/>
      <c r="H86" s="248"/>
      <c r="I86" s="91" t="str">
        <f>VLOOKUP(D86,comp!D:L,3,FALSE)</f>
        <v>CHP</v>
      </c>
      <c r="J86" s="157"/>
      <c r="K86" s="92">
        <f>VLOOKUP(D86,comp!D:L,6,FALSE)</f>
        <v>138.12747857984002</v>
      </c>
      <c r="L86" s="92">
        <f>VLOOKUP(D86,comp!D:L,7,FALSE)</f>
        <v>10.992521420160001</v>
      </c>
      <c r="M86" s="92"/>
    </row>
    <row r="87" spans="1:15" ht="34.5" customHeight="1">
      <c r="A87" s="80"/>
      <c r="B87" s="44"/>
      <c r="C87" s="91" t="s">
        <v>127</v>
      </c>
      <c r="D87" s="91">
        <v>45146</v>
      </c>
      <c r="E87" s="248" t="str">
        <f>VLOOKUP(D87,comp!D:L,2,FALSE)</f>
        <v>ADITIVO IMPERMEABILIZANTE CRISTALIZANTE PARA CONCRETO</v>
      </c>
      <c r="F87" s="248"/>
      <c r="G87" s="248"/>
      <c r="H87" s="248"/>
      <c r="I87" s="91" t="str">
        <f>VLOOKUP(D87,comp!D:L,3,FALSE)</f>
        <v>KG</v>
      </c>
      <c r="J87" s="157"/>
      <c r="K87" s="92">
        <f>VLOOKUP(D87,comp!D:L,6,FALSE)</f>
        <v>33.32</v>
      </c>
      <c r="L87" s="92">
        <f>VLOOKUP(D87,comp!D:L,7,FALSE)</f>
        <v>0</v>
      </c>
      <c r="M87" s="92">
        <f>J87*(K87+L87)</f>
        <v>0</v>
      </c>
    </row>
    <row r="88" spans="1:15" s="43" customFormat="1" ht="34.5" customHeight="1">
      <c r="A88" s="79"/>
      <c r="C88" s="95">
        <v>9</v>
      </c>
      <c r="D88" s="95"/>
      <c r="E88" s="237" t="s">
        <v>128</v>
      </c>
      <c r="F88" s="237"/>
      <c r="G88" s="237"/>
      <c r="H88" s="237"/>
      <c r="I88" s="95"/>
      <c r="J88" s="95"/>
      <c r="K88" s="95"/>
      <c r="L88" s="95"/>
      <c r="M88" s="95"/>
      <c r="O88" s="27"/>
    </row>
    <row r="89" spans="1:15" ht="34.5" customHeight="1">
      <c r="A89" s="80"/>
      <c r="B89" s="44"/>
      <c r="C89" s="91" t="s">
        <v>129</v>
      </c>
      <c r="D89" s="91">
        <v>10515</v>
      </c>
      <c r="E89" s="226" t="str">
        <f>VLOOKUP(D89,comp!D:L,2,FALSE)</f>
        <v>REVESTIMENTO EM CERAMICA ESMALTADA, FORMATO MAIOR A 2025 CM2</v>
      </c>
      <c r="F89" s="226"/>
      <c r="G89" s="226"/>
      <c r="H89" s="226"/>
      <c r="I89" s="91" t="str">
        <f>VLOOKUP(D89,comp!D:L,3,FALSE)</f>
        <v>M2</v>
      </c>
      <c r="J89" s="157">
        <v>3</v>
      </c>
      <c r="K89" s="92">
        <f>VLOOKUP(D89,comp!D:L,6,FALSE)</f>
        <v>47.96</v>
      </c>
      <c r="L89" s="92">
        <f>VLOOKUP(D89,comp!D:L,7,FALSE)</f>
        <v>0</v>
      </c>
      <c r="M89" s="92">
        <f t="shared" ref="M89:M98" si="7">J89*(K89+L89)</f>
        <v>143.88</v>
      </c>
    </row>
    <row r="90" spans="1:15" ht="34.5" customHeight="1">
      <c r="A90" s="80"/>
      <c r="B90" s="44"/>
      <c r="C90" s="91" t="s">
        <v>130</v>
      </c>
      <c r="D90" s="91">
        <v>44954</v>
      </c>
      <c r="E90" s="226" t="str">
        <f>VLOOKUP(D90,comp!D:L,2,FALSE)</f>
        <v>REVESTIMENTO EM CERAMICA ESMALTADA PARA FACHADAS, PECAS NO FORMATO APROX. *5 X 15* CM, FORNECIDAS EM PLACAS COM PECAS UNIDAS EM PONTOS</v>
      </c>
      <c r="F90" s="226"/>
      <c r="G90" s="226"/>
      <c r="H90" s="226"/>
      <c r="I90" s="91" t="str">
        <f>VLOOKUP(D90,comp!D:L,3,FALSE)</f>
        <v>M2</v>
      </c>
      <c r="J90" s="157"/>
      <c r="K90" s="92">
        <f>VLOOKUP(D90,comp!D:L,6,FALSE)</f>
        <v>96.61</v>
      </c>
      <c r="L90" s="92">
        <f>VLOOKUP(D90,comp!D:L,7,FALSE)</f>
        <v>0</v>
      </c>
      <c r="M90" s="92">
        <f t="shared" si="7"/>
        <v>0</v>
      </c>
      <c r="O90" s="87"/>
    </row>
    <row r="91" spans="1:15" ht="34.5" customHeight="1">
      <c r="A91" s="80"/>
      <c r="B91" s="44"/>
      <c r="C91" s="91" t="s">
        <v>131</v>
      </c>
      <c r="D91" s="91">
        <v>44955</v>
      </c>
      <c r="E91" s="226" t="str">
        <f>VLOOKUP(D91,comp!D:L,2,FALSE)</f>
        <v>REVESTIMENTO EM CERAMICA ESMALTADA PARA FACHADAS, PECAS NO FORMATO APROX. *7 X 26* CM, FORNECIDAS EM PLACAS COM PECAS UNIDAS EM PONTOS</v>
      </c>
      <c r="F91" s="226"/>
      <c r="G91" s="226"/>
      <c r="H91" s="226"/>
      <c r="I91" s="91" t="str">
        <f>VLOOKUP(D91,comp!D:L,3,FALSE)</f>
        <v>M2</v>
      </c>
      <c r="J91" s="157"/>
      <c r="K91" s="92">
        <f>VLOOKUP(D91,comp!D:L,6,FALSE)</f>
        <v>141.18</v>
      </c>
      <c r="L91" s="92">
        <f>VLOOKUP(D91,comp!D:L,7,FALSE)</f>
        <v>0</v>
      </c>
      <c r="M91" s="92">
        <f t="shared" si="7"/>
        <v>0</v>
      </c>
    </row>
    <row r="92" spans="1:15" ht="34.5" customHeight="1">
      <c r="A92" s="80"/>
      <c r="B92" s="44"/>
      <c r="C92" s="91" t="s">
        <v>132</v>
      </c>
      <c r="D92" s="91">
        <v>45189</v>
      </c>
      <c r="E92" s="226" t="str">
        <f>VLOOKUP(D92,comp!D:L,2,FALSE)</f>
        <v>PISO EM PORCELANATO, RETIFICADO, LISO, MONOCOLOR, ACETINADO OU POLIDO, FORMATO MENOR OU IGUAL A 2500 CM2</v>
      </c>
      <c r="F92" s="226"/>
      <c r="G92" s="226"/>
      <c r="H92" s="226"/>
      <c r="I92" s="91" t="str">
        <f>VLOOKUP(D92,comp!D:L,3,FALSE)</f>
        <v>M2</v>
      </c>
      <c r="J92" s="157"/>
      <c r="K92" s="92">
        <f>VLOOKUP(D92,comp!D:L,6,FALSE)</f>
        <v>99.07</v>
      </c>
      <c r="L92" s="92">
        <f>VLOOKUP(D92,comp!D:L,7,FALSE)</f>
        <v>0</v>
      </c>
      <c r="M92" s="92">
        <f t="shared" si="7"/>
        <v>0</v>
      </c>
    </row>
    <row r="93" spans="1:15" ht="34.5" customHeight="1">
      <c r="A93" s="80"/>
      <c r="B93" s="44"/>
      <c r="C93" s="91" t="s">
        <v>133</v>
      </c>
      <c r="D93" s="91">
        <v>45191</v>
      </c>
      <c r="E93" s="226" t="str">
        <f>VLOOKUP(D93,comp!D:L,2,FALSE)</f>
        <v>PISO EM PORCELANATO,RETIFICADO, LISO, MONOCOLOR, ACETINADO OU POLIDO, FORMATO MAIOR QUE 6400 CM2</v>
      </c>
      <c r="F93" s="226"/>
      <c r="G93" s="226"/>
      <c r="H93" s="226"/>
      <c r="I93" s="91" t="str">
        <f>VLOOKUP(D93,comp!D:L,3,FALSE)</f>
        <v>M2</v>
      </c>
      <c r="J93" s="157"/>
      <c r="K93" s="92">
        <f>VLOOKUP(D93,comp!D:L,6,FALSE)</f>
        <v>101.62</v>
      </c>
      <c r="L93" s="92">
        <f>VLOOKUP(D93,comp!D:L,7,FALSE)</f>
        <v>0</v>
      </c>
      <c r="M93" s="92">
        <f t="shared" si="7"/>
        <v>0</v>
      </c>
    </row>
    <row r="94" spans="1:15" ht="34.5" customHeight="1">
      <c r="A94" s="80"/>
      <c r="B94" s="44"/>
      <c r="C94" s="91" t="s">
        <v>134</v>
      </c>
      <c r="D94" s="91">
        <v>88629</v>
      </c>
      <c r="E94" s="226" t="str">
        <f>VLOOKUP(D94,comp!D:L,2,FALSE)</f>
        <v>ARGAMASSA TRAÇO 1:3 (EM VOLUME DE CIMENTO E AREIA MÉDIA ÚMIDA), PREPARO MANUAL. AF_08/2019</v>
      </c>
      <c r="F94" s="226"/>
      <c r="G94" s="226"/>
      <c r="H94" s="226"/>
      <c r="I94" s="91" t="str">
        <f>VLOOKUP(D94,comp!D:L,3,FALSE)</f>
        <v>CHP</v>
      </c>
      <c r="J94" s="157"/>
      <c r="K94" s="92">
        <f>VLOOKUP(D94,comp!D:L,6,FALSE)</f>
        <v>48.604150282879992</v>
      </c>
      <c r="L94" s="92">
        <f>VLOOKUP(D94,comp!D:L,7,FALSE)</f>
        <v>100.51584971712001</v>
      </c>
      <c r="M94" s="92">
        <f t="shared" si="7"/>
        <v>0</v>
      </c>
    </row>
    <row r="95" spans="1:15" ht="34.5" customHeight="1">
      <c r="A95" s="80"/>
      <c r="B95" s="44"/>
      <c r="C95" s="91" t="s">
        <v>135</v>
      </c>
      <c r="D95" s="91">
        <v>94974</v>
      </c>
      <c r="E95" s="226" t="str">
        <f>VLOOKUP(D95,comp!D:L,2,FALSE)</f>
        <v>CONCRETO MAGRO PARA LASTRO, TRAÇO 1:4,5:4,5 (EM MASSA SECA DE CIMENTO/ AREIA MÉDIA/ BRITA 1) - PREPARO MANUAL. AF_05/2021</v>
      </c>
      <c r="F95" s="226"/>
      <c r="G95" s="226"/>
      <c r="H95" s="226"/>
      <c r="I95" s="91" t="str">
        <f>VLOOKUP(D95,comp!D:L,3,FALSE)</f>
        <v>CHP</v>
      </c>
      <c r="J95" s="157"/>
      <c r="K95" s="92">
        <f>VLOOKUP(D95,comp!D:L,6,FALSE)</f>
        <v>96.448234583680005</v>
      </c>
      <c r="L95" s="92">
        <f>VLOOKUP(D95,comp!D:L,7,FALSE)</f>
        <v>52.671765416320007</v>
      </c>
      <c r="M95" s="92">
        <f t="shared" si="7"/>
        <v>0</v>
      </c>
    </row>
    <row r="96" spans="1:15" ht="34.5" customHeight="1">
      <c r="A96" s="80"/>
      <c r="B96" s="44"/>
      <c r="C96" s="91" t="s">
        <v>136</v>
      </c>
      <c r="D96" s="91">
        <v>88387</v>
      </c>
      <c r="E96" s="226" t="str">
        <f>VLOOKUP(D96,comp!D:L,2,FALSE)</f>
        <v>MISTURADOR DE ARGAMASSA, EIXO HORIZONTAL, CAPACIDADE DE MISTURA 300 KG, MOTOR ELÉTRICO POTÊNCIA 5 CV - DEPRECIAÇÃO. AF_05/2023</v>
      </c>
      <c r="F96" s="226"/>
      <c r="G96" s="226"/>
      <c r="H96" s="226"/>
      <c r="I96" s="91" t="str">
        <f>VLOOKUP(D96,comp!D:L,3,FALSE)</f>
        <v>CHP</v>
      </c>
      <c r="J96" s="157"/>
      <c r="K96" s="92">
        <f>VLOOKUP(D96,comp!D:L,6,FALSE)</f>
        <v>149.12</v>
      </c>
      <c r="L96" s="92">
        <f>VLOOKUP(D96,comp!D:L,7,FALSE)</f>
        <v>0</v>
      </c>
      <c r="M96" s="92">
        <f t="shared" si="7"/>
        <v>0</v>
      </c>
    </row>
    <row r="97" spans="1:15" ht="34.5" customHeight="1">
      <c r="A97" s="80"/>
      <c r="B97" s="44"/>
      <c r="C97" s="91" t="s">
        <v>137</v>
      </c>
      <c r="D97" s="91">
        <v>88389</v>
      </c>
      <c r="E97" s="226" t="str">
        <f>VLOOKUP(D97,comp!D:L,2,FALSE)</f>
        <v>MISTURADOR DE ARGAMASSA, EIXO HORIZONTAL, CAPACIDADE DE MISTURA 300 KG, MOTOR ELÉTRICO POTÊNCIA 5 CV - JUROS. AF_05/2023</v>
      </c>
      <c r="F97" s="226"/>
      <c r="G97" s="226"/>
      <c r="H97" s="226"/>
      <c r="I97" s="91" t="str">
        <f>VLOOKUP(D97,comp!D:L,3,FALSE)</f>
        <v>CHP</v>
      </c>
      <c r="J97" s="157"/>
      <c r="K97" s="92">
        <f>VLOOKUP(D97,comp!D:L,6,FALSE)</f>
        <v>149.12</v>
      </c>
      <c r="L97" s="92">
        <f>VLOOKUP(D97,comp!D:L,7,FALSE)</f>
        <v>0</v>
      </c>
      <c r="M97" s="92">
        <f t="shared" si="7"/>
        <v>0</v>
      </c>
    </row>
    <row r="98" spans="1:15" ht="34.5" customHeight="1">
      <c r="A98" s="80"/>
      <c r="B98" s="44"/>
      <c r="C98" s="91" t="s">
        <v>138</v>
      </c>
      <c r="D98" s="91">
        <v>88390</v>
      </c>
      <c r="E98" s="226" t="str">
        <f>VLOOKUP(D98,comp!D:L,2,FALSE)</f>
        <v>MISTURADOR DE ARGAMASSA, EIXO HORIZONTAL, CAPACIDADE DE MISTURA 300 KG, MOTOR ELÉTRICO POTÊNCIA 5 CV - MANUTENÇÃO. AF_05/2023</v>
      </c>
      <c r="F98" s="226"/>
      <c r="G98" s="226"/>
      <c r="H98" s="226"/>
      <c r="I98" s="91" t="str">
        <f>VLOOKUP(D98,comp!D:L,3,FALSE)</f>
        <v>CHP</v>
      </c>
      <c r="J98" s="157"/>
      <c r="K98" s="92">
        <f>VLOOKUP(D98,comp!D:L,6,FALSE)</f>
        <v>149.12</v>
      </c>
      <c r="L98" s="92">
        <f>VLOOKUP(D98,comp!D:L,7,FALSE)</f>
        <v>0</v>
      </c>
      <c r="M98" s="92">
        <f t="shared" si="7"/>
        <v>0</v>
      </c>
    </row>
    <row r="99" spans="1:15" s="43" customFormat="1" ht="34.5" customHeight="1">
      <c r="A99" s="79"/>
      <c r="C99" s="95">
        <v>10</v>
      </c>
      <c r="D99" s="95"/>
      <c r="E99" s="237" t="s">
        <v>139</v>
      </c>
      <c r="F99" s="237"/>
      <c r="G99" s="237"/>
      <c r="H99" s="237"/>
      <c r="I99" s="95"/>
      <c r="J99" s="95"/>
      <c r="K99" s="95"/>
      <c r="L99" s="95"/>
      <c r="M99" s="95"/>
      <c r="O99" s="27"/>
    </row>
    <row r="100" spans="1:15" ht="34.5" customHeight="1">
      <c r="A100" s="80"/>
      <c r="B100" s="44"/>
      <c r="C100" s="91" t="s">
        <v>140</v>
      </c>
      <c r="D100" s="91">
        <v>20055</v>
      </c>
      <c r="E100" s="226" t="str">
        <f>VLOOKUP(D100,comp!D:L,2,FALSE)</f>
        <v>REGISTRO DE ESFERA, PVC, COM VOLANTE, VS, ROSCAVEL, DN 1", COM CORPO DIVIDIDO</v>
      </c>
      <c r="F100" s="226"/>
      <c r="G100" s="226"/>
      <c r="H100" s="226"/>
      <c r="I100" s="91" t="str">
        <f>VLOOKUP(D100,comp!D:L,3,FALSE)</f>
        <v>CHP</v>
      </c>
      <c r="J100" s="157">
        <v>2</v>
      </c>
      <c r="K100" s="92">
        <f>VLOOKUP(D100,comp!D:L,6,FALSE)</f>
        <v>70.178561230080007</v>
      </c>
      <c r="L100" s="92">
        <f>VLOOKUP(D100,comp!D:L,7,FALSE)</f>
        <v>78.941438769919998</v>
      </c>
      <c r="M100" s="92">
        <f t="shared" ref="M100:M111" si="8">J100*(K100+L100)</f>
        <v>298.24</v>
      </c>
      <c r="O100" s="87"/>
    </row>
    <row r="101" spans="1:15" ht="34.5" customHeight="1">
      <c r="A101" s="80"/>
      <c r="B101" s="44"/>
      <c r="C101" s="91" t="s">
        <v>141</v>
      </c>
      <c r="D101" s="91">
        <v>39848</v>
      </c>
      <c r="E101" s="226" t="str">
        <f>VLOOKUP(D101,comp!D:L,2,FALSE)</f>
        <v>TUBO / MANGUEIRA PRETA EM POLIETILENO, LINHA PESADA OU REFORCADA, TIPO ESPAGUETE, PARA INJECAO DE CALDA DE CIMENTO, D = 1/2", ESPESSURA 1,5 MM</v>
      </c>
      <c r="F101" s="226"/>
      <c r="G101" s="226"/>
      <c r="H101" s="226"/>
      <c r="I101" s="91" t="str">
        <f>VLOOKUP(D101,comp!D:L,3,FALSE)</f>
        <v>CHP</v>
      </c>
      <c r="J101" s="157"/>
      <c r="K101" s="92">
        <f>VLOOKUP(D101,comp!D:L,6,FALSE)</f>
        <v>63.78736973888001</v>
      </c>
      <c r="L101" s="92">
        <f>VLOOKUP(D101,comp!D:L,7,FALSE)</f>
        <v>85.332630261120002</v>
      </c>
      <c r="M101" s="92">
        <f t="shared" si="8"/>
        <v>0</v>
      </c>
    </row>
    <row r="102" spans="1:15" ht="34.5" customHeight="1">
      <c r="A102" s="80"/>
      <c r="B102" s="44"/>
      <c r="C102" s="91" t="s">
        <v>142</v>
      </c>
      <c r="D102" s="91">
        <v>10900</v>
      </c>
      <c r="E102" s="226" t="str">
        <f>VLOOKUP(D102,comp!D:L,2,FALSE)</f>
        <v>ADAPTADOR EM LATAO, ENGATE RAPIDO1 1/2" X ROSCA INTERNA 5 FIOS 2 1/2", PARA INSTALACAO PREDIAL DE COMBATE A INCENDIO</v>
      </c>
      <c r="F102" s="226"/>
      <c r="G102" s="226"/>
      <c r="H102" s="226"/>
      <c r="I102" s="91" t="str">
        <f>VLOOKUP(D102,comp!D:L,3,FALSE)</f>
        <v>CHP</v>
      </c>
      <c r="J102" s="157"/>
      <c r="K102" s="92">
        <f>VLOOKUP(D102,comp!D:L,6,FALSE)</f>
        <v>138.07260465664001</v>
      </c>
      <c r="L102" s="92">
        <f>VLOOKUP(D102,comp!D:L,7,FALSE)</f>
        <v>11.04739534336</v>
      </c>
      <c r="M102" s="92">
        <f t="shared" si="8"/>
        <v>0</v>
      </c>
    </row>
    <row r="103" spans="1:15" ht="34.5" customHeight="1">
      <c r="A103" s="80"/>
      <c r="B103" s="44"/>
      <c r="C103" s="91" t="s">
        <v>143</v>
      </c>
      <c r="D103" s="91">
        <v>10904</v>
      </c>
      <c r="E103" s="226" t="str">
        <f>VLOOKUP(D103,comp!D:L,2,FALSE)</f>
        <v>REGISTRO OU VALVULA GLOBO ANGULAR EM LATAO, PARA HIDRANTES EM INSTALACAO PREDIAL DE INCENDIO, 45 GRAUS, DIAMETRO DE 2 1/2", COM VOLANTE, CLASSE DE PRESSAO DE ATE 200 PSI</v>
      </c>
      <c r="F103" s="226"/>
      <c r="G103" s="226"/>
      <c r="H103" s="226"/>
      <c r="I103" s="91" t="str">
        <f>VLOOKUP(D103,comp!D:L,3,FALSE)</f>
        <v>CHP</v>
      </c>
      <c r="J103" s="157"/>
      <c r="K103" s="92">
        <f>VLOOKUP(D103,comp!D:L,6,FALSE)</f>
        <v>138.07260465664001</v>
      </c>
      <c r="L103" s="92">
        <f>VLOOKUP(D103,comp!D:L,7,FALSE)</f>
        <v>11.04739534336</v>
      </c>
      <c r="M103" s="92">
        <f t="shared" si="8"/>
        <v>0</v>
      </c>
    </row>
    <row r="104" spans="1:15" ht="34.5" customHeight="1">
      <c r="A104" s="80"/>
      <c r="B104" s="44"/>
      <c r="C104" s="91" t="s">
        <v>144</v>
      </c>
      <c r="D104" s="91">
        <v>37554</v>
      </c>
      <c r="E104" s="226" t="str">
        <f>VLOOKUP(D104,comp!D:L,2,FALSE)</f>
        <v>ESGUICHO JATO REGULAVEL, TIPO ELKHART, ENGATE RAPIDO 1 1/2", PARA COMBATE A INCENDIO</v>
      </c>
      <c r="F104" s="226"/>
      <c r="G104" s="226"/>
      <c r="H104" s="226"/>
      <c r="I104" s="91" t="str">
        <f>VLOOKUP(D104,comp!D:L,3,FALSE)</f>
        <v>CHP</v>
      </c>
      <c r="J104" s="157"/>
      <c r="K104" s="92">
        <f>VLOOKUP(D104,comp!D:L,6,FALSE)</f>
        <v>138.07260465664001</v>
      </c>
      <c r="L104" s="92">
        <f>VLOOKUP(D104,comp!D:L,7,FALSE)</f>
        <v>11.04739534336</v>
      </c>
      <c r="M104" s="92">
        <f t="shared" si="8"/>
        <v>0</v>
      </c>
    </row>
    <row r="105" spans="1:15" ht="34.5" customHeight="1">
      <c r="A105" s="80"/>
      <c r="B105" s="44"/>
      <c r="C105" s="91" t="s">
        <v>145</v>
      </c>
      <c r="D105" s="91">
        <v>10886</v>
      </c>
      <c r="E105" s="226" t="str">
        <f>VLOOKUP(D105,comp!D:L,2,FALSE)</f>
        <v>EXTINTOR DE INCENDIO PORTATIL COM CARGA DE AGUA PRESSURIZADA DE 10 L, CLASSE A</v>
      </c>
      <c r="F105" s="226"/>
      <c r="G105" s="226"/>
      <c r="H105" s="226"/>
      <c r="I105" s="91" t="str">
        <f>VLOOKUP(D105,comp!D:L,3,FALSE)</f>
        <v>CHP</v>
      </c>
      <c r="J105" s="157"/>
      <c r="K105" s="92">
        <f>VLOOKUP(D105,comp!D:L,6,FALSE)</f>
        <v>135.52174123519998</v>
      </c>
      <c r="L105" s="92">
        <f>VLOOKUP(D105,comp!D:L,7,FALSE)</f>
        <v>13.598258764800001</v>
      </c>
      <c r="M105" s="92">
        <f t="shared" si="8"/>
        <v>0</v>
      </c>
    </row>
    <row r="106" spans="1:15" ht="34.5" customHeight="1">
      <c r="A106" s="80"/>
      <c r="B106" s="44"/>
      <c r="C106" s="91" t="s">
        <v>146</v>
      </c>
      <c r="D106" s="91">
        <v>10888</v>
      </c>
      <c r="E106" s="226" t="str">
        <f>VLOOKUP(D106,comp!D:L,2,FALSE)</f>
        <v>EXTINTOR DE INCENDIO PORTATIL COM CARGA DE GAS CARBONICO CO2 DE 4 KG, CLASSE BC</v>
      </c>
      <c r="F106" s="226"/>
      <c r="G106" s="226"/>
      <c r="H106" s="226"/>
      <c r="I106" s="91" t="str">
        <f>VLOOKUP(D106,comp!D:L,3,FALSE)</f>
        <v>CHP</v>
      </c>
      <c r="J106" s="157"/>
      <c r="K106" s="92">
        <f>VLOOKUP(D106,comp!D:L,6,FALSE)</f>
        <v>144.41168079552</v>
      </c>
      <c r="L106" s="92">
        <f>VLOOKUP(D106,comp!D:L,7,FALSE)</f>
        <v>4.7083192044800004</v>
      </c>
      <c r="M106" s="92">
        <f t="shared" si="8"/>
        <v>0</v>
      </c>
    </row>
    <row r="107" spans="1:15" ht="34.5" customHeight="1">
      <c r="A107" s="80"/>
      <c r="B107" s="44"/>
      <c r="C107" s="91" t="s">
        <v>147</v>
      </c>
      <c r="D107" s="91">
        <v>10890</v>
      </c>
      <c r="E107" s="226" t="str">
        <f>VLOOKUP(D107,comp!D:L,2,FALSE)</f>
        <v>EXTINTOR DE INCENDIO PORTATIL COM CARGA DE PO QUIMICO SECO (PQS) DE 12 KG, CLASSE BC</v>
      </c>
      <c r="F107" s="226"/>
      <c r="G107" s="226"/>
      <c r="H107" s="226"/>
      <c r="I107" s="91" t="str">
        <f>VLOOKUP(D107,comp!D:L,3,FALSE)</f>
        <v>CHP</v>
      </c>
      <c r="J107" s="157"/>
      <c r="K107" s="92">
        <f>VLOOKUP(D107,comp!D:L,6,FALSE)</f>
        <v>140.10238091328</v>
      </c>
      <c r="L107" s="92">
        <f>VLOOKUP(D107,comp!D:L,7,FALSE)</f>
        <v>9.0176190867199999</v>
      </c>
      <c r="M107" s="92">
        <f t="shared" si="8"/>
        <v>0</v>
      </c>
    </row>
    <row r="108" spans="1:15" ht="34.5" customHeight="1">
      <c r="A108" s="80"/>
      <c r="B108" s="44"/>
      <c r="C108" s="91" t="s">
        <v>148</v>
      </c>
      <c r="D108" s="91">
        <v>10892</v>
      </c>
      <c r="E108" s="226" t="str">
        <f>VLOOKUP(D108,comp!D:L,2,FALSE)</f>
        <v>EXTINTOR DE INCENDIO PORTATIL COM CARGA DE PO QUIMICO SECO (PQS) DE 6 KG, CLASSE BC</v>
      </c>
      <c r="F108" s="226"/>
      <c r="G108" s="226"/>
      <c r="H108" s="226"/>
      <c r="I108" s="91" t="str">
        <f>VLOOKUP(D108,comp!D:L,3,FALSE)</f>
        <v>CHP</v>
      </c>
      <c r="J108" s="157"/>
      <c r="K108" s="92">
        <f>VLOOKUP(D108,comp!D:L,6,FALSE)</f>
        <v>137.02856528320001</v>
      </c>
      <c r="L108" s="92">
        <f>VLOOKUP(D108,comp!D:L,7,FALSE)</f>
        <v>12.0914347168</v>
      </c>
      <c r="M108" s="92">
        <f t="shared" si="8"/>
        <v>0</v>
      </c>
    </row>
    <row r="109" spans="1:15" ht="34.5" customHeight="1">
      <c r="A109" s="80"/>
      <c r="B109" s="44"/>
      <c r="C109" s="91" t="s">
        <v>149</v>
      </c>
      <c r="D109" s="91">
        <v>37552</v>
      </c>
      <c r="E109" s="226" t="str">
        <f>VLOOKUP(D109,comp!D:L,2,FALSE)</f>
        <v>ARGAMASSA INDUSTRIALIZADA PARA CHAPISCO ROLADO</v>
      </c>
      <c r="F109" s="226"/>
      <c r="G109" s="226"/>
      <c r="H109" s="226"/>
      <c r="I109" s="91" t="str">
        <f>VLOOKUP(D109,comp!D:L,3,FALSE)</f>
        <v>KG</v>
      </c>
      <c r="J109" s="157"/>
      <c r="K109" s="92">
        <f>VLOOKUP(D109,comp!D:L,6,FALSE)</f>
        <v>2.59</v>
      </c>
      <c r="L109" s="92">
        <f>VLOOKUP(D109,comp!D:L,7,FALSE)</f>
        <v>0</v>
      </c>
      <c r="M109" s="92">
        <f t="shared" si="8"/>
        <v>0</v>
      </c>
      <c r="O109" s="87"/>
    </row>
    <row r="110" spans="1:15" ht="34.5" customHeight="1">
      <c r="A110" s="80"/>
      <c r="B110" s="44"/>
      <c r="C110" s="91" t="s">
        <v>150</v>
      </c>
      <c r="D110" s="91">
        <v>37553</v>
      </c>
      <c r="E110" s="226" t="str">
        <f>VLOOKUP(D110,comp!D:L,2,FALSE)</f>
        <v>ARGAMASSA INDUSTRIALIZADA PARA CHAPISCO COLANTE</v>
      </c>
      <c r="F110" s="226"/>
      <c r="G110" s="226"/>
      <c r="H110" s="226"/>
      <c r="I110" s="91" t="str">
        <f>VLOOKUP(D110,comp!D:L,3,FALSE)</f>
        <v>KG</v>
      </c>
      <c r="J110" s="157"/>
      <c r="K110" s="92">
        <f>VLOOKUP(D110,comp!D:L,6,FALSE)</f>
        <v>1.61</v>
      </c>
      <c r="L110" s="92">
        <f>VLOOKUP(D110,comp!D:L,7,FALSE)</f>
        <v>0</v>
      </c>
      <c r="M110" s="92">
        <f t="shared" si="8"/>
        <v>0</v>
      </c>
    </row>
    <row r="111" spans="1:15" ht="34.5" customHeight="1">
      <c r="A111" s="80"/>
      <c r="B111" s="44"/>
      <c r="C111" s="91" t="s">
        <v>151</v>
      </c>
      <c r="D111" s="91">
        <v>37556</v>
      </c>
      <c r="E111" s="226" t="str">
        <f>VLOOKUP(D111,comp!D:L,2,FALSE)</f>
        <v>PLACA DE SINALIZACAO DE SEGURANCA CONTRA INCENDIO, FOTOLUMINESCENTE, QUADRADA, *20 X 20* CM, EM PVC *2* MM ANTI-CHAMAS (SIMBOLOS, CORES E PICTOGRAMAS CONFORME NBR 16820)</v>
      </c>
      <c r="F111" s="226"/>
      <c r="G111" s="226"/>
      <c r="H111" s="226"/>
      <c r="I111" s="91" t="str">
        <f>VLOOKUP(D111,comp!D:L,3,FALSE)</f>
        <v>UN</v>
      </c>
      <c r="J111" s="157"/>
      <c r="K111" s="92">
        <f>VLOOKUP(D111,comp!D:L,6,FALSE)</f>
        <v>22.68</v>
      </c>
      <c r="L111" s="92">
        <f>VLOOKUP(D111,comp!D:L,7,FALSE)</f>
        <v>0</v>
      </c>
      <c r="M111" s="92">
        <f t="shared" si="8"/>
        <v>0</v>
      </c>
    </row>
    <row r="112" spans="1:15" ht="34.5" customHeight="1">
      <c r="A112" s="80"/>
      <c r="B112" s="44"/>
      <c r="C112" s="95">
        <v>11</v>
      </c>
      <c r="D112" s="95"/>
      <c r="E112" s="237" t="s">
        <v>152</v>
      </c>
      <c r="F112" s="237"/>
      <c r="G112" s="237"/>
      <c r="H112" s="237"/>
      <c r="I112" s="95"/>
      <c r="J112" s="95"/>
      <c r="K112" s="95"/>
      <c r="L112" s="95"/>
      <c r="M112" s="95"/>
    </row>
    <row r="113" spans="1:15" ht="34.5" customHeight="1">
      <c r="A113" s="80"/>
      <c r="B113" s="44"/>
      <c r="C113" s="91" t="s">
        <v>153</v>
      </c>
      <c r="D113" s="91">
        <v>40418</v>
      </c>
      <c r="E113" s="226" t="str">
        <f>VLOOKUP(D113,comp!D:L,2,FALSE)</f>
        <v>CURVA 45 GRAUS RANHURADA EM FERRO FUNDIDO, DN 80 MM (3")</v>
      </c>
      <c r="F113" s="226"/>
      <c r="G113" s="226"/>
      <c r="H113" s="226"/>
      <c r="I113" s="91" t="str">
        <f>VLOOKUP(D113,comp!D:L,3,FALSE)</f>
        <v>CHP</v>
      </c>
      <c r="J113" s="157">
        <v>1</v>
      </c>
      <c r="K113" s="92">
        <f>VLOOKUP(D113,comp!D:L,6,FALSE)</f>
        <v>126.62425411519999</v>
      </c>
      <c r="L113" s="92">
        <f>VLOOKUP(D113,comp!D:L,7,FALSE)</f>
        <v>22.495745884800002</v>
      </c>
      <c r="M113" s="92">
        <f t="shared" ref="M113:M119" si="9">J113*(K113+L113)</f>
        <v>149.12</v>
      </c>
    </row>
    <row r="114" spans="1:15" ht="34.5" customHeight="1">
      <c r="A114" s="80"/>
      <c r="B114" s="44"/>
      <c r="C114" s="91" t="s">
        <v>154</v>
      </c>
      <c r="D114" s="91">
        <v>40417</v>
      </c>
      <c r="E114" s="226" t="str">
        <f>VLOOKUP(D114,comp!D:L,2,FALSE)</f>
        <v>CURVA 90 GRAUS RANHURADA EM FERRO FUNDIDO, DN 80 MM (3")</v>
      </c>
      <c r="F114" s="226"/>
      <c r="G114" s="226"/>
      <c r="H114" s="226"/>
      <c r="I114" s="91" t="str">
        <f>VLOOKUP(D114,comp!D:L,3,FALSE)</f>
        <v>UN</v>
      </c>
      <c r="J114" s="157">
        <v>1</v>
      </c>
      <c r="K114" s="92">
        <f>VLOOKUP(D114,comp!D:L,6,FALSE)</f>
        <v>35.6</v>
      </c>
      <c r="L114" s="92">
        <f>VLOOKUP(D114,comp!D:L,7,FALSE)</f>
        <v>0</v>
      </c>
      <c r="M114" s="92">
        <f t="shared" si="9"/>
        <v>35.6</v>
      </c>
    </row>
    <row r="115" spans="1:15" ht="34.5" customHeight="1">
      <c r="A115" s="80"/>
      <c r="B115" s="44"/>
      <c r="C115" s="91" t="s">
        <v>155</v>
      </c>
      <c r="D115" s="91">
        <v>3845</v>
      </c>
      <c r="E115" s="226" t="str">
        <f>VLOOKUP(D115,comp!D:L,2,FALSE)</f>
        <v>LUVA SIMPLES PVC PBA, JE, DN 50 / DE 60 MM, PARA REDE DE AGUA</v>
      </c>
      <c r="F115" s="226"/>
      <c r="G115" s="226"/>
      <c r="H115" s="226"/>
      <c r="I115" s="91" t="str">
        <f>VLOOKUP(D115,comp!D:L,3,FALSE)</f>
        <v>UN</v>
      </c>
      <c r="J115" s="157">
        <v>1</v>
      </c>
      <c r="K115" s="92">
        <f>VLOOKUP(D115,comp!D:L,6,FALSE)</f>
        <v>11.738264912710001</v>
      </c>
      <c r="L115" s="92">
        <f>VLOOKUP(D115,comp!D:L,7,FALSE)</f>
        <v>4.9517350872900003</v>
      </c>
      <c r="M115" s="92">
        <f t="shared" si="9"/>
        <v>16.690000000000001</v>
      </c>
    </row>
    <row r="116" spans="1:15" ht="34.5" customHeight="1">
      <c r="A116" s="80"/>
      <c r="B116" s="44"/>
      <c r="C116" s="91" t="s">
        <v>156</v>
      </c>
      <c r="D116" s="91">
        <v>11045</v>
      </c>
      <c r="E116" s="226" t="str">
        <f>VLOOKUP(D116,comp!D:L,2,FALSE)</f>
        <v>LUVA SIMPLES PVC PBA, JE, DN 75 / DE 85 MM, PARA REDE DE AGUA</v>
      </c>
      <c r="F116" s="226"/>
      <c r="G116" s="226"/>
      <c r="H116" s="226"/>
      <c r="I116" s="91" t="str">
        <f>VLOOKUP(D116,comp!D:L,3,FALSE)</f>
        <v>CHP</v>
      </c>
      <c r="J116" s="157">
        <v>1</v>
      </c>
      <c r="K116" s="92">
        <f>VLOOKUP(D116,comp!D:L,6,FALSE)</f>
        <v>116.53554319935999</v>
      </c>
      <c r="L116" s="92">
        <f>VLOOKUP(D116,comp!D:L,7,FALSE)</f>
        <v>32.584456800640005</v>
      </c>
      <c r="M116" s="92">
        <f t="shared" si="9"/>
        <v>149.12</v>
      </c>
    </row>
    <row r="117" spans="1:15" ht="34.5" customHeight="1">
      <c r="A117" s="80"/>
      <c r="B117" s="44"/>
      <c r="C117" s="91" t="s">
        <v>157</v>
      </c>
      <c r="D117" s="91">
        <v>34653</v>
      </c>
      <c r="E117" s="226" t="str">
        <f>VLOOKUP(D117,comp!D:L,2,FALSE)</f>
        <v>DISJUNTOR TERMOMAGNETICO PARA TRILHO DIN (IEC), MONOPOLAR, 6 - 32 A</v>
      </c>
      <c r="F117" s="226"/>
      <c r="G117" s="226"/>
      <c r="H117" s="226"/>
      <c r="I117" s="91" t="str">
        <f>VLOOKUP(D117,comp!D:L,3,FALSE)</f>
        <v>CHP</v>
      </c>
      <c r="J117" s="157">
        <v>1</v>
      </c>
      <c r="K117" s="92">
        <f>VLOOKUP(D117,comp!D:L,6,FALSE)</f>
        <v>126.23846561407998</v>
      </c>
      <c r="L117" s="92">
        <f>VLOOKUP(D117,comp!D:L,7,FALSE)</f>
        <v>22.881534385920002</v>
      </c>
      <c r="M117" s="92">
        <f t="shared" si="9"/>
        <v>149.11999999999998</v>
      </c>
      <c r="O117" s="87"/>
    </row>
    <row r="118" spans="1:15" ht="34.5" customHeight="1">
      <c r="A118" s="80"/>
      <c r="B118" s="44"/>
      <c r="C118" s="91" t="s">
        <v>158</v>
      </c>
      <c r="D118" s="91">
        <v>39600</v>
      </c>
      <c r="E118" s="226" t="str">
        <f>VLOOKUP(D118,comp!D:L,2,FALSE)</f>
        <v>CONECTOR / TOMADA FEMEA RJ 45, CATEGORIA 5 E (CAT 5E) PARA CABOS</v>
      </c>
      <c r="F118" s="226"/>
      <c r="G118" s="226"/>
      <c r="H118" s="226"/>
      <c r="I118" s="91" t="str">
        <f>VLOOKUP(D118,comp!D:L,3,FALSE)</f>
        <v>UN</v>
      </c>
      <c r="J118" s="157">
        <v>1</v>
      </c>
      <c r="K118" s="92">
        <f>VLOOKUP(D118,comp!D:L,6,FALSE)</f>
        <v>16.62</v>
      </c>
      <c r="L118" s="92">
        <f>VLOOKUP(D118,comp!D:L,7,FALSE)</f>
        <v>0</v>
      </c>
      <c r="M118" s="92">
        <f t="shared" si="9"/>
        <v>16.62</v>
      </c>
    </row>
    <row r="119" spans="1:15" ht="34.5" customHeight="1">
      <c r="A119" s="80"/>
      <c r="B119" s="44"/>
      <c r="C119" s="91" t="s">
        <v>159</v>
      </c>
      <c r="D119" s="91">
        <v>39601</v>
      </c>
      <c r="E119" s="226" t="str">
        <f>VLOOKUP(D119,comp!D:L,2,FALSE)</f>
        <v>CONECTOR / TOMADA FEMEA RJ 45, CATEGORIA 6 (CAT 6) PARA CABOS</v>
      </c>
      <c r="F119" s="226"/>
      <c r="G119" s="226"/>
      <c r="H119" s="226"/>
      <c r="I119" s="91" t="str">
        <f>VLOOKUP(D119,comp!D:L,3,FALSE)</f>
        <v>UN</v>
      </c>
      <c r="J119" s="157">
        <v>1</v>
      </c>
      <c r="K119" s="92">
        <f>VLOOKUP(D119,comp!D:L,6,FALSE)</f>
        <v>35.26</v>
      </c>
      <c r="L119" s="92">
        <f>VLOOKUP(D119,comp!D:L,7,FALSE)</f>
        <v>0</v>
      </c>
      <c r="M119" s="92">
        <f t="shared" si="9"/>
        <v>35.26</v>
      </c>
    </row>
    <row r="120" spans="1:15" ht="34.5" customHeight="1">
      <c r="A120" s="80"/>
      <c r="B120" s="44"/>
      <c r="C120" s="91" t="s">
        <v>160</v>
      </c>
      <c r="D120" s="91">
        <v>34686</v>
      </c>
      <c r="E120" s="226" t="str">
        <f>VLOOKUP(D120,comp!D:L,2,FALSE)</f>
        <v>DISJUNTOR TERMOMAGNETICO PARA TRILHO DIN (IEC), MONOPOLAR, 40 - 50 A</v>
      </c>
      <c r="F120" s="226"/>
      <c r="G120" s="226"/>
      <c r="H120" s="226"/>
      <c r="I120" s="91" t="str">
        <f>VLOOKUP(D120,comp!D:L,3,FALSE)</f>
        <v>CHP</v>
      </c>
      <c r="J120" s="157">
        <v>1</v>
      </c>
      <c r="K120" s="92">
        <f>VLOOKUP(D120,comp!D:L,6,FALSE)</f>
        <v>104.6582137856</v>
      </c>
      <c r="L120" s="92">
        <f>VLOOKUP(D120,comp!D:L,7,FALSE)</f>
        <v>44.4617862144</v>
      </c>
      <c r="M120" s="92">
        <f t="shared" ref="M120:M218" si="10">J120*(K120+L120)</f>
        <v>149.12</v>
      </c>
    </row>
    <row r="121" spans="1:15" ht="34.5" customHeight="1">
      <c r="A121" s="80"/>
      <c r="B121" s="44"/>
      <c r="C121" s="91" t="s">
        <v>161</v>
      </c>
      <c r="D121" s="91">
        <v>34616</v>
      </c>
      <c r="E121" s="226" t="str">
        <f>VLOOKUP(D121,comp!D:L,2,FALSE)</f>
        <v>DISJUNTOR TERMOMAGNETICO PARA TRILHO DIN (IEC), BIPOLAR, 6 - 32 A</v>
      </c>
      <c r="F121" s="226"/>
      <c r="G121" s="226"/>
      <c r="H121" s="226"/>
      <c r="I121" s="91" t="str">
        <f>VLOOKUP(D121,comp!D:L,3,FALSE)</f>
        <v>CHP</v>
      </c>
      <c r="J121" s="157"/>
      <c r="K121" s="92">
        <f>VLOOKUP(D121,comp!D:L,6,FALSE)</f>
        <v>139.28454420288</v>
      </c>
      <c r="L121" s="92">
        <f>VLOOKUP(D121,comp!D:L,7,FALSE)</f>
        <v>9.8354557971199998</v>
      </c>
      <c r="M121" s="92">
        <f t="shared" si="10"/>
        <v>0</v>
      </c>
    </row>
    <row r="122" spans="1:15" ht="34.5" customHeight="1">
      <c r="A122" s="80"/>
      <c r="B122" s="44"/>
      <c r="C122" s="91" t="s">
        <v>162</v>
      </c>
      <c r="D122" s="91">
        <v>34623</v>
      </c>
      <c r="E122" s="226" t="str">
        <f>VLOOKUP(D122,comp!D:L,2,FALSE)</f>
        <v>DISJUNTOR TERMOMAGNETICO PARA TRILHO DIN (IEC), BIPOLAR, 40 - 50 A</v>
      </c>
      <c r="F122" s="226"/>
      <c r="G122" s="226"/>
      <c r="H122" s="226"/>
      <c r="I122" s="91" t="str">
        <f>VLOOKUP(D122,comp!D:L,3,FALSE)</f>
        <v>CHP</v>
      </c>
      <c r="J122" s="157"/>
      <c r="K122" s="92">
        <f>VLOOKUP(D122,comp!D:L,6,FALSE)</f>
        <v>119.04482271936001</v>
      </c>
      <c r="L122" s="92">
        <f>VLOOKUP(D122,comp!D:L,7,FALSE)</f>
        <v>30.075177280640002</v>
      </c>
      <c r="M122" s="92">
        <f t="shared" si="10"/>
        <v>0</v>
      </c>
    </row>
    <row r="123" spans="1:15" ht="34.5" customHeight="1">
      <c r="A123" s="80"/>
      <c r="B123" s="44"/>
      <c r="C123" s="91" t="s">
        <v>163</v>
      </c>
      <c r="D123" s="91">
        <v>34709</v>
      </c>
      <c r="E123" s="226" t="str">
        <f>VLOOKUP(D123,comp!D:L,2,FALSE)</f>
        <v>DISJUNTOR TERMOMAGNETICO PARA TRILHO DIN (IEC), TRIPOLAR, 10 - 50 A</v>
      </c>
      <c r="F123" s="226"/>
      <c r="G123" s="226"/>
      <c r="H123" s="226"/>
      <c r="I123" s="91" t="str">
        <f>VLOOKUP(D123,comp!D:L,3,FALSE)</f>
        <v>CHP</v>
      </c>
      <c r="J123" s="157"/>
      <c r="K123" s="92">
        <f>VLOOKUP(D123,comp!D:L,6,FALSE)</f>
        <v>137.40090166912</v>
      </c>
      <c r="L123" s="92">
        <f>VLOOKUP(D123,comp!D:L,7,FALSE)</f>
        <v>11.719098330880001</v>
      </c>
      <c r="M123" s="92">
        <f t="shared" si="10"/>
        <v>0</v>
      </c>
    </row>
    <row r="124" spans="1:15" ht="34.5" customHeight="1">
      <c r="A124" s="80"/>
      <c r="B124" s="44"/>
      <c r="C124" s="91" t="s">
        <v>164</v>
      </c>
      <c r="D124" s="91">
        <v>39610</v>
      </c>
      <c r="E124" s="226" t="str">
        <f>VLOOKUP(D124,comp!D:L,2,FALSE)</f>
        <v>NOBREAK TRIFASICO, DE 15 KVA FATOR DE POTENCIA DE 0,8, AUTONOMIA MINIMA DE 30 MINUTOS A PLENA CARGA</v>
      </c>
      <c r="F124" s="226"/>
      <c r="G124" s="226"/>
      <c r="H124" s="226"/>
      <c r="I124" s="91" t="str">
        <f>VLOOKUP(D124,comp!D:L,3,FALSE)</f>
        <v>UN</v>
      </c>
      <c r="J124" s="157"/>
      <c r="K124" s="92">
        <f>VLOOKUP(D124,comp!D:L,6,FALSE)</f>
        <v>0</v>
      </c>
      <c r="L124" s="92">
        <f>VLOOKUP(D124,comp!D:L,7,FALSE)</f>
        <v>79437.86</v>
      </c>
      <c r="M124" s="92">
        <f t="shared" si="10"/>
        <v>0</v>
      </c>
    </row>
    <row r="125" spans="1:15" ht="34.5" customHeight="1">
      <c r="A125" s="80"/>
      <c r="B125" s="44"/>
      <c r="C125" s="91" t="s">
        <v>165</v>
      </c>
      <c r="D125" s="91">
        <v>39611</v>
      </c>
      <c r="E125" s="226" t="str">
        <f>VLOOKUP(D125,comp!D:L,2,FALSE)</f>
        <v>NOBREAK TRIFASICO, DE 20 KVA FATOR DE POTENCIA DE 0,8, AUTONOMIA MINIMA DE 30 MINUTOS A PLENA CARGA</v>
      </c>
      <c r="F125" s="226"/>
      <c r="G125" s="226"/>
      <c r="H125" s="226"/>
      <c r="I125" s="91" t="str">
        <f>VLOOKUP(D125,comp!D:L,3,FALSE)</f>
        <v>UN</v>
      </c>
      <c r="J125" s="157"/>
      <c r="K125" s="92">
        <f>VLOOKUP(D125,comp!D:L,6,FALSE)</f>
        <v>0</v>
      </c>
      <c r="L125" s="92">
        <f>VLOOKUP(D125,comp!D:L,7,FALSE)</f>
        <v>96132.82</v>
      </c>
      <c r="M125" s="92">
        <f t="shared" si="10"/>
        <v>0</v>
      </c>
    </row>
    <row r="126" spans="1:15" ht="34.5" customHeight="1">
      <c r="A126" s="80"/>
      <c r="B126" s="44"/>
      <c r="C126" s="91" t="s">
        <v>166</v>
      </c>
      <c r="D126" s="91">
        <v>39613</v>
      </c>
      <c r="E126" s="226" t="str">
        <f>VLOOKUP(D126,comp!D:L,2,FALSE)</f>
        <v>ESTABILIZADOR BIVOLT AUTOMATICO, 300 VA</v>
      </c>
      <c r="F126" s="226"/>
      <c r="G126" s="226"/>
      <c r="H126" s="226"/>
      <c r="I126" s="91" t="str">
        <f>VLOOKUP(D126,comp!D:L,3,FALSE)</f>
        <v>UN</v>
      </c>
      <c r="J126" s="157"/>
      <c r="K126" s="92">
        <f>VLOOKUP(D126,comp!D:L,6,FALSE)</f>
        <v>0</v>
      </c>
      <c r="L126" s="92">
        <f>VLOOKUP(D126,comp!D:L,7,FALSE)</f>
        <v>156.07</v>
      </c>
      <c r="M126" s="92">
        <f t="shared" si="10"/>
        <v>0</v>
      </c>
    </row>
    <row r="127" spans="1:15" ht="34.5" customHeight="1">
      <c r="A127" s="80"/>
      <c r="B127" s="44"/>
      <c r="C127" s="91" t="s">
        <v>167</v>
      </c>
      <c r="D127" s="91">
        <v>39614</v>
      </c>
      <c r="E127" s="226" t="str">
        <f>VLOOKUP(D127,comp!D:L,2,FALSE)</f>
        <v>ESTABILIZADOR BIVOLT AUTOMATICO, 500 VA</v>
      </c>
      <c r="F127" s="226"/>
      <c r="G127" s="226"/>
      <c r="H127" s="226"/>
      <c r="I127" s="91" t="str">
        <f>VLOOKUP(D127,comp!D:L,3,FALSE)</f>
        <v>UN</v>
      </c>
      <c r="J127" s="157"/>
      <c r="K127" s="92">
        <f>VLOOKUP(D127,comp!D:L,6,FALSE)</f>
        <v>0</v>
      </c>
      <c r="L127" s="92">
        <f>VLOOKUP(D127,comp!D:L,7,FALSE)</f>
        <v>227.69</v>
      </c>
      <c r="M127" s="92">
        <f t="shared" si="10"/>
        <v>0</v>
      </c>
    </row>
    <row r="128" spans="1:15" ht="34.5" customHeight="1">
      <c r="A128" s="80"/>
      <c r="B128" s="44"/>
      <c r="C128" s="91" t="s">
        <v>168</v>
      </c>
      <c r="D128" s="91">
        <v>39615</v>
      </c>
      <c r="E128" s="226" t="str">
        <f>VLOOKUP(D128,comp!D:L,2,FALSE)</f>
        <v>BARRA ANTIPANICO SIMPLES, CEGA EM LADO OPOSTO, COR CINZA</v>
      </c>
      <c r="F128" s="226"/>
      <c r="G128" s="226"/>
      <c r="H128" s="226"/>
      <c r="I128" s="91" t="str">
        <f>VLOOKUP(D128,comp!D:L,3,FALSE)</f>
        <v>UN</v>
      </c>
      <c r="J128" s="157"/>
      <c r="K128" s="92">
        <f>VLOOKUP(D128,comp!D:L,6,FALSE)</f>
        <v>603.99</v>
      </c>
      <c r="L128" s="92">
        <f>VLOOKUP(D128,comp!D:L,7,FALSE)</f>
        <v>0</v>
      </c>
      <c r="M128" s="92">
        <f t="shared" si="10"/>
        <v>0</v>
      </c>
    </row>
    <row r="129" spans="1:13" ht="34.5" customHeight="1">
      <c r="A129" s="80"/>
      <c r="B129" s="44"/>
      <c r="C129" s="91" t="s">
        <v>169</v>
      </c>
      <c r="D129" s="91">
        <v>39616</v>
      </c>
      <c r="E129" s="226" t="str">
        <f>VLOOKUP(D129,comp!D:L,2,FALSE)</f>
        <v>ESTABILIZADOR BIVOLT AUTOMATICO, 1000 VA</v>
      </c>
      <c r="F129" s="226"/>
      <c r="G129" s="226"/>
      <c r="H129" s="226"/>
      <c r="I129" s="91" t="str">
        <f>VLOOKUP(D129,comp!D:L,3,FALSE)</f>
        <v>UN</v>
      </c>
      <c r="J129" s="157"/>
      <c r="K129" s="92">
        <f>VLOOKUP(D129,comp!D:L,6,FALSE)</f>
        <v>0</v>
      </c>
      <c r="L129" s="92">
        <f>VLOOKUP(D129,comp!D:L,7,FALSE)</f>
        <v>392.9</v>
      </c>
      <c r="M129" s="92">
        <f t="shared" si="10"/>
        <v>0</v>
      </c>
    </row>
    <row r="130" spans="1:13" ht="34.5" customHeight="1">
      <c r="A130" s="80"/>
      <c r="B130" s="44"/>
      <c r="C130" s="91" t="s">
        <v>170</v>
      </c>
      <c r="D130" s="91">
        <v>39618</v>
      </c>
      <c r="E130" s="226" t="str">
        <f>VLOOKUP(D130,comp!D:L,2,FALSE)</f>
        <v>ESTABILIZADOR BIVOLT AUTOMATICO, 1500 VA</v>
      </c>
      <c r="F130" s="226"/>
      <c r="G130" s="226"/>
      <c r="H130" s="226"/>
      <c r="I130" s="91" t="str">
        <f>VLOOKUP(D130,comp!D:L,3,FALSE)</f>
        <v>UN</v>
      </c>
      <c r="J130" s="157"/>
      <c r="K130" s="92">
        <f>VLOOKUP(D130,comp!D:L,6,FALSE)</f>
        <v>0</v>
      </c>
      <c r="L130" s="92">
        <f>VLOOKUP(D130,comp!D:L,7,FALSE)</f>
        <v>712.65</v>
      </c>
      <c r="M130" s="92">
        <f t="shared" si="10"/>
        <v>0</v>
      </c>
    </row>
    <row r="131" spans="1:13" ht="34.5" customHeight="1">
      <c r="A131" s="80"/>
      <c r="B131" s="44"/>
      <c r="C131" s="91" t="s">
        <v>171</v>
      </c>
      <c r="D131" s="91">
        <v>39619</v>
      </c>
      <c r="E131" s="226" t="str">
        <f>VLOOKUP(D131,comp!D:L,2,FALSE)</f>
        <v>ESTABILIZADOR BIVOLT AUTOMATICO, 2000 VA</v>
      </c>
      <c r="F131" s="226"/>
      <c r="G131" s="226"/>
      <c r="H131" s="226"/>
      <c r="I131" s="91" t="str">
        <f>VLOOKUP(D131,comp!D:L,3,FALSE)</f>
        <v>UN</v>
      </c>
      <c r="J131" s="157"/>
      <c r="K131" s="92">
        <f>VLOOKUP(D131,comp!D:L,6,FALSE)</f>
        <v>0</v>
      </c>
      <c r="L131" s="92">
        <f>VLOOKUP(D131,comp!D:L,7,FALSE)</f>
        <v>976.05</v>
      </c>
      <c r="M131" s="92">
        <f t="shared" si="10"/>
        <v>0</v>
      </c>
    </row>
    <row r="132" spans="1:13" ht="34.5" customHeight="1">
      <c r="A132" s="80"/>
      <c r="B132" s="44"/>
      <c r="C132" s="91" t="s">
        <v>172</v>
      </c>
      <c r="D132" s="91">
        <v>2370</v>
      </c>
      <c r="E132" s="226" t="str">
        <f>VLOOKUP(D132,comp!D:L,2,FALSE)</f>
        <v>DISJUNTOR TIPO NEMA, MONOPOLAR 10 ATE 30A, TENSAO MAXIMA DE 240 V</v>
      </c>
      <c r="F132" s="226"/>
      <c r="G132" s="226"/>
      <c r="H132" s="226"/>
      <c r="I132" s="91" t="str">
        <f>VLOOKUP(D132,comp!D:L,3,FALSE)</f>
        <v>UN</v>
      </c>
      <c r="J132" s="157"/>
      <c r="K132" s="92">
        <f>VLOOKUP(D132,comp!D:L,6,FALSE)</f>
        <v>8.4225322779300011</v>
      </c>
      <c r="L132" s="92">
        <f>VLOOKUP(D132,comp!D:L,7,FALSE)</f>
        <v>2.16746772207</v>
      </c>
      <c r="M132" s="92">
        <f t="shared" si="10"/>
        <v>0</v>
      </c>
    </row>
    <row r="133" spans="1:13" ht="34.5" customHeight="1">
      <c r="A133" s="80"/>
      <c r="B133" s="44"/>
      <c r="C133" s="91" t="s">
        <v>173</v>
      </c>
      <c r="D133" s="91">
        <v>2386</v>
      </c>
      <c r="E133" s="226" t="str">
        <f>VLOOKUP(D133,comp!D:L,2,FALSE)</f>
        <v>DISJUNTOR TIPO NEMA, MONOPOLAR 35 ATE 50 A, TENSAO MAXIMA DE 240 V</v>
      </c>
      <c r="F133" s="226"/>
      <c r="G133" s="226"/>
      <c r="H133" s="226"/>
      <c r="I133" s="91" t="str">
        <f>VLOOKUP(D133,comp!D:L,3,FALSE)</f>
        <v>UN</v>
      </c>
      <c r="J133" s="157"/>
      <c r="K133" s="92">
        <f>VLOOKUP(D133,comp!D:L,6,FALSE)</f>
        <v>13.513314616320001</v>
      </c>
      <c r="L133" s="92">
        <f>VLOOKUP(D133,comp!D:L,7,FALSE)</f>
        <v>4.2466853836800009</v>
      </c>
      <c r="M133" s="92">
        <f t="shared" si="10"/>
        <v>0</v>
      </c>
    </row>
    <row r="134" spans="1:13" ht="34.5" customHeight="1">
      <c r="A134" s="80"/>
      <c r="B134" s="44"/>
      <c r="C134" s="91" t="s">
        <v>174</v>
      </c>
      <c r="D134" s="91">
        <v>2388</v>
      </c>
      <c r="E134" s="226" t="str">
        <f>VLOOKUP(D134,comp!D:L,2,FALSE)</f>
        <v>DISJUNTOR TIPO NEMA, BIPOLAR 10 ATE 50 A, TENSAO MAXIMA 415 V</v>
      </c>
      <c r="F134" s="226"/>
      <c r="G134" s="226"/>
      <c r="H134" s="226"/>
      <c r="I134" s="91" t="str">
        <f>VLOOKUP(D134,comp!D:L,3,FALSE)</f>
        <v>UN</v>
      </c>
      <c r="J134" s="157"/>
      <c r="K134" s="92">
        <f>VLOOKUP(D134,comp!D:L,6,FALSE)</f>
        <v>51.42837547781</v>
      </c>
      <c r="L134" s="92">
        <f>VLOOKUP(D134,comp!D:L,7,FALSE)</f>
        <v>5.5616245221899998</v>
      </c>
      <c r="M134" s="92">
        <f t="shared" si="10"/>
        <v>0</v>
      </c>
    </row>
    <row r="135" spans="1:13" ht="34.5" customHeight="1">
      <c r="A135" s="80"/>
      <c r="B135" s="44"/>
      <c r="C135" s="91" t="s">
        <v>175</v>
      </c>
      <c r="D135" s="91">
        <v>2392</v>
      </c>
      <c r="E135" s="226" t="str">
        <f>VLOOKUP(D135,comp!D:L,2,FALSE)</f>
        <v>DISJUNTOR TIPO NEMA, TRIPOLAR 10 ATE 50A, TENSAO MAXIMA DE 415 V</v>
      </c>
      <c r="F135" s="226"/>
      <c r="G135" s="226"/>
      <c r="H135" s="226"/>
      <c r="I135" s="91" t="str">
        <f>VLOOKUP(D135,comp!D:L,3,FALSE)</f>
        <v>UN</v>
      </c>
      <c r="J135" s="157"/>
      <c r="K135" s="92">
        <f>VLOOKUP(D135,comp!D:L,6,FALSE)</f>
        <v>63.015798913610006</v>
      </c>
      <c r="L135" s="92">
        <f>VLOOKUP(D135,comp!D:L,7,FALSE)</f>
        <v>8.0742010863900013</v>
      </c>
      <c r="M135" s="92">
        <f t="shared" si="10"/>
        <v>0</v>
      </c>
    </row>
    <row r="136" spans="1:13" ht="34.5" customHeight="1">
      <c r="A136" s="80"/>
      <c r="B136" s="44"/>
      <c r="C136" s="91" t="s">
        <v>176</v>
      </c>
      <c r="D136" s="91">
        <v>2373</v>
      </c>
      <c r="E136" s="226" t="str">
        <f>VLOOKUP(D136,comp!D:L,2,FALSE)</f>
        <v>DISJUNTOR TIPO NEMA, TRIPOLAR 60 ATE 100 A, TENSAO MAXIMA DE 415 V</v>
      </c>
      <c r="F136" s="226"/>
      <c r="G136" s="226"/>
      <c r="H136" s="226"/>
      <c r="I136" s="91" t="str">
        <f>VLOOKUP(D136,comp!D:L,3,FALSE)</f>
        <v>UN</v>
      </c>
      <c r="J136" s="157"/>
      <c r="K136" s="92">
        <f>VLOOKUP(D136,comp!D:L,6,FALSE)</f>
        <v>75.58459576576</v>
      </c>
      <c r="L136" s="92">
        <f>VLOOKUP(D136,comp!D:L,7,FALSE)</f>
        <v>24.575404234240001</v>
      </c>
      <c r="M136" s="92">
        <f t="shared" si="10"/>
        <v>0</v>
      </c>
    </row>
    <row r="137" spans="1:13" ht="34.5" customHeight="1">
      <c r="A137" s="80"/>
      <c r="B137" s="44"/>
      <c r="C137" s="91" t="s">
        <v>177</v>
      </c>
      <c r="D137" s="91">
        <v>2391</v>
      </c>
      <c r="E137" s="226" t="str">
        <f>VLOOKUP(D137,comp!D:L,2,FALSE)</f>
        <v>DISJUNTOR TERMOMAGNETICO TRIPOLAR 125 A / 425 V / ICC - 25 KA</v>
      </c>
      <c r="F137" s="226"/>
      <c r="G137" s="226"/>
      <c r="H137" s="226"/>
      <c r="I137" s="91" t="str">
        <f>VLOOKUP(D137,comp!D:L,3,FALSE)</f>
        <v>UN</v>
      </c>
      <c r="J137" s="157"/>
      <c r="K137" s="92">
        <f>VLOOKUP(D137,comp!D:L,6,FALSE)</f>
        <v>263.21285087696003</v>
      </c>
      <c r="L137" s="92">
        <f>VLOOKUP(D137,comp!D:L,7,FALSE)</f>
        <v>50.007149123040008</v>
      </c>
      <c r="M137" s="92">
        <f t="shared" si="10"/>
        <v>0</v>
      </c>
    </row>
    <row r="138" spans="1:13" ht="34.5" customHeight="1">
      <c r="A138" s="80"/>
      <c r="B138" s="44"/>
      <c r="C138" s="91" t="s">
        <v>178</v>
      </c>
      <c r="D138" s="91">
        <v>2377</v>
      </c>
      <c r="E138" s="226" t="str">
        <f>VLOOKUP(D138,comp!D:L,2,FALSE)</f>
        <v>DISJUNTOR TERMOMAGNETICO TRIPOLAR 200 A / 600 V, TIPO FXD / ICC - 35 KA</v>
      </c>
      <c r="F138" s="226"/>
      <c r="G138" s="226"/>
      <c r="H138" s="226"/>
      <c r="I138" s="91" t="str">
        <f>VLOOKUP(D138,comp!D:L,3,FALSE)</f>
        <v>UN</v>
      </c>
      <c r="J138" s="157"/>
      <c r="K138" s="92">
        <f>VLOOKUP(D138,comp!D:L,6,FALSE)</f>
        <v>444.30092021817001</v>
      </c>
      <c r="L138" s="92">
        <f>VLOOKUP(D138,comp!D:L,7,FALSE)</f>
        <v>54.389079781829992</v>
      </c>
      <c r="M138" s="92">
        <f t="shared" si="10"/>
        <v>0</v>
      </c>
    </row>
    <row r="139" spans="1:13" ht="34.5" customHeight="1">
      <c r="A139" s="80"/>
      <c r="B139" s="44"/>
      <c r="C139" s="91" t="s">
        <v>179</v>
      </c>
      <c r="D139" s="91">
        <v>2393</v>
      </c>
      <c r="E139" s="226" t="str">
        <f>VLOOKUP(D139,comp!D:L,2,FALSE)</f>
        <v>DISJUNTOR TERMOMAGNETICO TRIPOLAR 250 A / 600 V, TIPO FXD</v>
      </c>
      <c r="F139" s="226"/>
      <c r="G139" s="226"/>
      <c r="H139" s="226"/>
      <c r="I139" s="91" t="str">
        <f>VLOOKUP(D139,comp!D:L,3,FALSE)</f>
        <v>UN</v>
      </c>
      <c r="J139" s="157"/>
      <c r="K139" s="92">
        <f>VLOOKUP(D139,comp!D:L,6,FALSE)</f>
        <v>776.94286674576006</v>
      </c>
      <c r="L139" s="92">
        <f>VLOOKUP(D139,comp!D:L,7,FALSE)</f>
        <v>58.177133254240005</v>
      </c>
      <c r="M139" s="92">
        <f t="shared" si="10"/>
        <v>0</v>
      </c>
    </row>
    <row r="140" spans="1:13" ht="34.5" customHeight="1">
      <c r="A140" s="80"/>
      <c r="B140" s="44"/>
      <c r="C140" s="91" t="s">
        <v>180</v>
      </c>
      <c r="D140" s="91">
        <v>2379</v>
      </c>
      <c r="E140" s="226" t="str">
        <f>VLOOKUP(D140,comp!D:L,2,FALSE)</f>
        <v>DISJUNTOR TERMOMAGNETICO TRIPOLAR 400 A / 600 V, TIPO JXD / ICC - 40 KA</v>
      </c>
      <c r="F140" s="226"/>
      <c r="G140" s="226"/>
      <c r="H140" s="226"/>
      <c r="I140" s="91" t="str">
        <f>VLOOKUP(D140,comp!D:L,3,FALSE)</f>
        <v>UN</v>
      </c>
      <c r="J140" s="157"/>
      <c r="K140" s="92">
        <f>VLOOKUP(D140,comp!D:L,6,FALSE)</f>
        <v>1086.85914227128</v>
      </c>
      <c r="L140" s="92">
        <f>VLOOKUP(D140,comp!D:L,7,FALSE)</f>
        <v>60.300857728720004</v>
      </c>
      <c r="M140" s="92">
        <f t="shared" si="10"/>
        <v>0</v>
      </c>
    </row>
    <row r="141" spans="1:13" ht="34.5" customHeight="1">
      <c r="A141" s="80"/>
      <c r="B141" s="44"/>
      <c r="C141" s="91" t="s">
        <v>181</v>
      </c>
      <c r="D141" s="91">
        <v>2376</v>
      </c>
      <c r="E141" s="226" t="str">
        <f>VLOOKUP(D141,comp!D:L,2,FALSE)</f>
        <v>DISJUNTOR TERMOMAGNETICO TRIPOLAR 600 A / 600 V, TIPO LXD / ICC - 40 KA</v>
      </c>
      <c r="F141" s="226"/>
      <c r="G141" s="226"/>
      <c r="H141" s="226"/>
      <c r="I141" s="91" t="str">
        <f>VLOOKUP(D141,comp!D:L,3,FALSE)</f>
        <v>UN</v>
      </c>
      <c r="J141" s="157"/>
      <c r="K141" s="92">
        <f>VLOOKUP(D141,comp!D:L,6,FALSE)</f>
        <v>1826.65250624648</v>
      </c>
      <c r="L141" s="92">
        <f>VLOOKUP(D141,comp!D:L,7,FALSE)</f>
        <v>62.707493753519998</v>
      </c>
      <c r="M141" s="92">
        <f t="shared" si="10"/>
        <v>0</v>
      </c>
    </row>
    <row r="142" spans="1:13" ht="34.5" customHeight="1">
      <c r="A142" s="80"/>
      <c r="B142" s="44"/>
      <c r="C142" s="91" t="s">
        <v>182</v>
      </c>
      <c r="D142" s="91">
        <v>2394</v>
      </c>
      <c r="E142" s="226" t="str">
        <f>VLOOKUP(D142,comp!D:L,2,FALSE)</f>
        <v>DISJUNTOR TERMOMAGNETICO TRIPOLAR 800 A / 600 V, TIPO LMXD</v>
      </c>
      <c r="F142" s="226"/>
      <c r="G142" s="226"/>
      <c r="H142" s="226"/>
      <c r="I142" s="91" t="str">
        <f>VLOOKUP(D142,comp!D:L,3,FALSE)</f>
        <v>UN</v>
      </c>
      <c r="J142" s="157"/>
      <c r="K142" s="92">
        <f>VLOOKUP(D142,comp!D:L,6,FALSE)</f>
        <v>3974.27383064277</v>
      </c>
      <c r="L142" s="92">
        <f>VLOOKUP(D142,comp!D:L,7,FALSE)</f>
        <v>64.836169357230006</v>
      </c>
      <c r="M142" s="92">
        <f t="shared" si="10"/>
        <v>0</v>
      </c>
    </row>
    <row r="143" spans="1:13" ht="34.5" customHeight="1">
      <c r="A143" s="80"/>
      <c r="B143" s="44"/>
      <c r="C143" s="91" t="s">
        <v>183</v>
      </c>
      <c r="D143" s="91">
        <v>1623</v>
      </c>
      <c r="E143" s="226" t="str">
        <f>VLOOKUP(D143,comp!D:L,2,FALSE)</f>
        <v>CONTATOR TRIPOLAR, CORRENTE DE 12 A, TENSAO NOMINAL DE *500* V, CATEGORIA AC-2 E AC-3</v>
      </c>
      <c r="F143" s="226"/>
      <c r="G143" s="226"/>
      <c r="H143" s="226"/>
      <c r="I143" s="91" t="str">
        <f>VLOOKUP(D143,comp!D:L,3,FALSE)</f>
        <v>UN</v>
      </c>
      <c r="J143" s="157"/>
      <c r="K143" s="92">
        <f>VLOOKUP(D143,comp!D:L,6,FALSE)</f>
        <v>147.33073153398999</v>
      </c>
      <c r="L143" s="92">
        <f>VLOOKUP(D143,comp!D:L,7,FALSE)</f>
        <v>6.639268466009999</v>
      </c>
      <c r="M143" s="92">
        <f t="shared" si="10"/>
        <v>0</v>
      </c>
    </row>
    <row r="144" spans="1:13" ht="34.5" customHeight="1">
      <c r="A144" s="80"/>
      <c r="B144" s="44"/>
      <c r="C144" s="91" t="s">
        <v>184</v>
      </c>
      <c r="D144" s="91">
        <v>1625</v>
      </c>
      <c r="E144" s="226" t="str">
        <f>VLOOKUP(D144,comp!D:L,2,FALSE)</f>
        <v>CONTATOR TRIPOLAR, CORRENTE DE *22* A, TENSAO NOMINAL DE *500* V, CATEGORIA AC-2 E AC-3</v>
      </c>
      <c r="F144" s="226"/>
      <c r="G144" s="226"/>
      <c r="H144" s="226"/>
      <c r="I144" s="91" t="str">
        <f>VLOOKUP(D144,comp!D:L,3,FALSE)</f>
        <v>UN</v>
      </c>
      <c r="J144" s="157"/>
      <c r="K144" s="92">
        <f>VLOOKUP(D144,comp!D:L,6,FALSE)</f>
        <v>179.60834884160002</v>
      </c>
      <c r="L144" s="92">
        <f>VLOOKUP(D144,comp!D:L,7,FALSE)</f>
        <v>9.1916511584000009</v>
      </c>
      <c r="M144" s="92">
        <f t="shared" si="10"/>
        <v>0</v>
      </c>
    </row>
    <row r="145" spans="1:13" ht="34.5" customHeight="1">
      <c r="A145" s="80"/>
      <c r="B145" s="44"/>
      <c r="C145" s="91" t="s">
        <v>185</v>
      </c>
      <c r="D145" s="91">
        <v>1620</v>
      </c>
      <c r="E145" s="226" t="str">
        <f>VLOOKUP(D145,comp!D:L,2,FALSE)</f>
        <v>CONTATOR TRIPOLAR, CORRENTE DE *38* A, TENSAO NOMINAL DE *500* V, CATEGORIA AC-2 E AC-3</v>
      </c>
      <c r="F145" s="226"/>
      <c r="G145" s="226"/>
      <c r="H145" s="226"/>
      <c r="I145" s="91" t="str">
        <f>VLOOKUP(D145,comp!D:L,3,FALSE)</f>
        <v>UN</v>
      </c>
      <c r="J145" s="157"/>
      <c r="K145" s="92">
        <f>VLOOKUP(D145,comp!D:L,6,FALSE)</f>
        <v>378.76966736003999</v>
      </c>
      <c r="L145" s="92">
        <f>VLOOKUP(D145,comp!D:L,7,FALSE)</f>
        <v>18.940332639959998</v>
      </c>
      <c r="M145" s="92">
        <f t="shared" si="10"/>
        <v>0</v>
      </c>
    </row>
    <row r="146" spans="1:13" ht="34.5" customHeight="1">
      <c r="A146" s="80"/>
      <c r="B146" s="44"/>
      <c r="C146" s="91" t="s">
        <v>186</v>
      </c>
      <c r="D146" s="91">
        <v>1618</v>
      </c>
      <c r="E146" s="226" t="str">
        <f>VLOOKUP(D146,comp!D:L,2,FALSE)</f>
        <v>CONTATOR TRIPOLAR, CORRENTE DE 95 A, TENSAO NOMINAL DE *500* V, CATEGORIA AC-2 E AC-3</v>
      </c>
      <c r="F146" s="226"/>
      <c r="G146" s="226"/>
      <c r="H146" s="226"/>
      <c r="I146" s="91" t="str">
        <f>VLOOKUP(D146,comp!D:L,3,FALSE)</f>
        <v>UN</v>
      </c>
      <c r="J146" s="157"/>
      <c r="K146" s="92">
        <f>VLOOKUP(D146,comp!D:L,6,FALSE)</f>
        <v>1474.8023083025701</v>
      </c>
      <c r="L146" s="92">
        <f>VLOOKUP(D146,comp!D:L,7,FALSE)</f>
        <v>38.007691697429998</v>
      </c>
      <c r="M146" s="92">
        <f t="shared" si="10"/>
        <v>0</v>
      </c>
    </row>
    <row r="147" spans="1:13" ht="34.5" customHeight="1">
      <c r="A147" s="80"/>
      <c r="B147" s="44"/>
      <c r="C147" s="91" t="s">
        <v>187</v>
      </c>
      <c r="D147" s="91">
        <v>39808</v>
      </c>
      <c r="E147" s="226" t="str">
        <f>VLOOKUP(D147,comp!D:L,2,FALSE)</f>
        <v>CAIXA PARA MEDIDOR MONOFASICO, EM POLICARBONATO / TERMOPLASTICO, PARA ALOJAR 1 DISJUNTOR (PADRAO DA CONCESSIONARIA LOCAL)</v>
      </c>
      <c r="F147" s="226"/>
      <c r="G147" s="226"/>
      <c r="H147" s="226"/>
      <c r="I147" s="91" t="str">
        <f>VLOOKUP(D147,comp!D:L,3,FALSE)</f>
        <v>CHP</v>
      </c>
      <c r="J147" s="157"/>
      <c r="K147" s="92">
        <f>VLOOKUP(D147,comp!D:L,6,FALSE)</f>
        <v>118.89127564479999</v>
      </c>
      <c r="L147" s="92">
        <f>VLOOKUP(D147,comp!D:L,7,FALSE)</f>
        <v>30.228724355200001</v>
      </c>
      <c r="M147" s="92">
        <f t="shared" si="10"/>
        <v>0</v>
      </c>
    </row>
    <row r="148" spans="1:13" ht="34.5" customHeight="1">
      <c r="A148" s="80"/>
      <c r="B148" s="44"/>
      <c r="C148" s="91" t="s">
        <v>188</v>
      </c>
      <c r="D148" s="91">
        <v>93659</v>
      </c>
      <c r="E148" s="226" t="str">
        <f>VLOOKUP(D148,comp!D:L,2,FALSE)</f>
        <v>DISJUNTOR MONOPOLAR TIPO DIN, CORRENTE NOMINAL DE 50A - FORNECIMENTO E INSTALAÇÃO. AF_10/2020</v>
      </c>
      <c r="F148" s="226"/>
      <c r="G148" s="226"/>
      <c r="H148" s="226"/>
      <c r="I148" s="91" t="str">
        <f>VLOOKUP(D148,comp!D:L,3,FALSE)</f>
        <v>CHP</v>
      </c>
      <c r="J148" s="157"/>
      <c r="K148" s="92">
        <f>VLOOKUP(D148,comp!D:L,6,FALSE)</f>
        <v>106.29334366400001</v>
      </c>
      <c r="L148" s="92">
        <f>VLOOKUP(D148,comp!D:L,7,FALSE)</f>
        <v>42.826656336000006</v>
      </c>
      <c r="M148" s="92">
        <f t="shared" si="10"/>
        <v>0</v>
      </c>
    </row>
    <row r="149" spans="1:13" ht="34.5" customHeight="1">
      <c r="A149" s="80"/>
      <c r="B149" s="44"/>
      <c r="C149" s="91" t="s">
        <v>189</v>
      </c>
      <c r="D149" s="91">
        <v>39809</v>
      </c>
      <c r="E149" s="226" t="str">
        <f>VLOOKUP(D149,comp!D:L,2,FALSE)</f>
        <v>CAIXA PARA MEDIDOR POLIFASICO, EM POLICARBONATO / TERMOPLASTICO, PARA ALOJAR 1 DISJUNTOR (PADRAO DA CONCESSIONARIA LOCAL)</v>
      </c>
      <c r="F149" s="226"/>
      <c r="G149" s="226"/>
      <c r="H149" s="226"/>
      <c r="I149" s="91" t="str">
        <f>VLOOKUP(D149,comp!D:L,3,FALSE)</f>
        <v>CHP</v>
      </c>
      <c r="J149" s="157"/>
      <c r="K149" s="92">
        <f>VLOOKUP(D149,comp!D:L,6,FALSE)</f>
        <v>109.56246235456001</v>
      </c>
      <c r="L149" s="92">
        <f>VLOOKUP(D149,comp!D:L,7,FALSE)</f>
        <v>39.557537645439993</v>
      </c>
      <c r="M149" s="92">
        <f t="shared" si="10"/>
        <v>0</v>
      </c>
    </row>
    <row r="150" spans="1:13" ht="34.5" customHeight="1">
      <c r="A150" s="80"/>
      <c r="B150" s="44"/>
      <c r="C150" s="91" t="s">
        <v>190</v>
      </c>
      <c r="D150" s="91">
        <v>93666</v>
      </c>
      <c r="E150" s="226" t="str">
        <f>VLOOKUP(D150,comp!D:L,2,FALSE)</f>
        <v>DISJUNTOR BIPOLAR TIPO DIN, CORRENTE NOMINAL DE 50A - FORNECIMENTO E INSTALAÇÃO. AF_10/2020</v>
      </c>
      <c r="F150" s="226"/>
      <c r="G150" s="226"/>
      <c r="H150" s="226"/>
      <c r="I150" s="91" t="str">
        <f>VLOOKUP(D150,comp!D:L,3,FALSE)</f>
        <v>CHP</v>
      </c>
      <c r="J150" s="157"/>
      <c r="K150" s="92">
        <f>VLOOKUP(D150,comp!D:L,6,FALSE)</f>
        <v>109.56246235456001</v>
      </c>
      <c r="L150" s="92">
        <f>VLOOKUP(D150,comp!D:L,7,FALSE)</f>
        <v>39.557537645439993</v>
      </c>
      <c r="M150" s="92">
        <f t="shared" si="10"/>
        <v>0</v>
      </c>
    </row>
    <row r="151" spans="1:13" ht="34.5" customHeight="1">
      <c r="A151" s="80"/>
      <c r="B151" s="44"/>
      <c r="C151" s="91" t="s">
        <v>191</v>
      </c>
      <c r="D151" s="91">
        <v>93673</v>
      </c>
      <c r="E151" s="226" t="str">
        <f>VLOOKUP(D151,comp!D:L,2,FALSE)</f>
        <v>DISJUNTOR TRIPOLAR TIPO DIN, CORRENTE NOMINAL DE 50A - FORNECIMENTO E INSTALAÇÃO. AF_10/2020</v>
      </c>
      <c r="F151" s="226"/>
      <c r="G151" s="226"/>
      <c r="H151" s="226"/>
      <c r="I151" s="91" t="str">
        <f>VLOOKUP(D151,comp!D:L,3,FALSE)</f>
        <v>CHP</v>
      </c>
      <c r="J151" s="157"/>
      <c r="K151" s="92">
        <f>VLOOKUP(D151,comp!D:L,6,FALSE)</f>
        <v>109.63739575104002</v>
      </c>
      <c r="L151" s="92">
        <f>VLOOKUP(D151,comp!D:L,7,FALSE)</f>
        <v>39.482604248960001</v>
      </c>
      <c r="M151" s="92">
        <f t="shared" si="10"/>
        <v>0</v>
      </c>
    </row>
    <row r="152" spans="1:13" ht="34.5" customHeight="1">
      <c r="A152" s="80"/>
      <c r="B152" s="44"/>
      <c r="C152" s="91" t="s">
        <v>192</v>
      </c>
      <c r="D152" s="91">
        <v>1062</v>
      </c>
      <c r="E152" s="226" t="str">
        <f>VLOOKUP(D152,comp!D:L,2,FALSE)</f>
        <v>CAIXA INTERNA/EXTERNA DE MEDICAO PARA 1 MEDIDOR TRIFASICO, COM VISOR, EM CHAPA DE ACO 18 USG (PADRAO DA CONCESSIONARIA LOCAL)</v>
      </c>
      <c r="F152" s="226"/>
      <c r="G152" s="226"/>
      <c r="H152" s="226"/>
      <c r="I152" s="91" t="str">
        <f>VLOOKUP(D152,comp!D:L,3,FALSE)</f>
        <v>UN</v>
      </c>
      <c r="J152" s="157"/>
      <c r="K152" s="92">
        <f>VLOOKUP(D152,comp!D:L,6,FALSE)</f>
        <v>176.02469234</v>
      </c>
      <c r="L152" s="92">
        <f>VLOOKUP(D152,comp!D:L,7,FALSE)</f>
        <v>58.975307659999999</v>
      </c>
      <c r="M152" s="92">
        <f t="shared" si="10"/>
        <v>0</v>
      </c>
    </row>
    <row r="153" spans="1:13" ht="34.5" customHeight="1">
      <c r="A153" s="80"/>
      <c r="B153" s="44"/>
      <c r="C153" s="91" t="s">
        <v>193</v>
      </c>
      <c r="D153" s="91">
        <v>97668</v>
      </c>
      <c r="E153" s="226" t="str">
        <f>VLOOKUP(D153,comp!D:L,2,FALSE)</f>
        <v>ELETRODUTO FLEXÍVEL CORRUGADO, PEAD, DN 63 (2"), PARA REDE ENTERRADA DE DISTRIBUIÇÃO DE ENERGIA ELÉTRICA - FORNECIMENTO E INSTALAÇÃO. AF_12/2021</v>
      </c>
      <c r="F153" s="226"/>
      <c r="G153" s="226"/>
      <c r="H153" s="226"/>
      <c r="I153" s="91" t="str">
        <f>VLOOKUP(D153,comp!D:L,3,FALSE)</f>
        <v>CHP</v>
      </c>
      <c r="J153" s="157"/>
      <c r="K153" s="92">
        <f>VLOOKUP(D153,comp!D:L,6,FALSE)</f>
        <v>114.85141591872001</v>
      </c>
      <c r="L153" s="92">
        <f>VLOOKUP(D153,comp!D:L,7,FALSE)</f>
        <v>34.268584081279997</v>
      </c>
      <c r="M153" s="92">
        <f t="shared" si="10"/>
        <v>0</v>
      </c>
    </row>
    <row r="154" spans="1:13" ht="34.5" customHeight="1">
      <c r="A154" s="80"/>
      <c r="B154" s="44"/>
      <c r="C154" s="91" t="s">
        <v>194</v>
      </c>
      <c r="D154" s="91">
        <v>4814</v>
      </c>
      <c r="E154" s="226" t="str">
        <f>VLOOKUP(D154,comp!D:L,2,FALSE)</f>
        <v>APARELHO SINALIZADOR LUMINOSO COM LED, PARA SAIDA GARAGEM, COM 2 LENTES EM POLICARBONATO, BIVOLT (INCLUI SUPORTE DE FIXACAO)</v>
      </c>
      <c r="F154" s="226"/>
      <c r="G154" s="226"/>
      <c r="H154" s="226"/>
      <c r="I154" s="91" t="str">
        <f>VLOOKUP(D154,comp!D:L,3,FALSE)</f>
        <v>UN</v>
      </c>
      <c r="J154" s="157"/>
      <c r="K154" s="92">
        <f>VLOOKUP(D154,comp!D:L,6,FALSE)</f>
        <v>28.717197931240001</v>
      </c>
      <c r="L154" s="92">
        <f>VLOOKUP(D154,comp!D:L,7,FALSE)</f>
        <v>20.142802068760002</v>
      </c>
      <c r="M154" s="92">
        <f t="shared" si="10"/>
        <v>0</v>
      </c>
    </row>
    <row r="155" spans="1:13" ht="34.5" customHeight="1">
      <c r="A155" s="80"/>
      <c r="B155" s="44"/>
      <c r="C155" s="91" t="s">
        <v>195</v>
      </c>
      <c r="D155" s="91">
        <v>2370</v>
      </c>
      <c r="E155" s="226" t="str">
        <f>VLOOKUP(D155,comp!D:L,2,FALSE)</f>
        <v>DISJUNTOR TIPO NEMA, MONOPOLAR 10 ATE 30A, TENSAO MAXIMA DE 240 V</v>
      </c>
      <c r="F155" s="226"/>
      <c r="G155" s="226"/>
      <c r="H155" s="226"/>
      <c r="I155" s="91" t="str">
        <f>VLOOKUP(D155,comp!D:L,3,FALSE)</f>
        <v>UN</v>
      </c>
      <c r="J155" s="157"/>
      <c r="K155" s="92">
        <f>VLOOKUP(D155,comp!D:L,6,FALSE)</f>
        <v>8.4225322779300011</v>
      </c>
      <c r="L155" s="92">
        <f>VLOOKUP(D155,comp!D:L,7,FALSE)</f>
        <v>2.16746772207</v>
      </c>
      <c r="M155" s="92">
        <f t="shared" si="10"/>
        <v>0</v>
      </c>
    </row>
    <row r="156" spans="1:13" ht="34.5" customHeight="1">
      <c r="A156" s="80"/>
      <c r="B156" s="44"/>
      <c r="C156" s="91" t="s">
        <v>196</v>
      </c>
      <c r="D156" s="91">
        <v>2373</v>
      </c>
      <c r="E156" s="226" t="str">
        <f>VLOOKUP(D156,comp!D:L,2,FALSE)</f>
        <v>DISJUNTOR TIPO NEMA, TRIPOLAR 60 ATE 100 A, TENSAO MAXIMA DE 415 V</v>
      </c>
      <c r="F156" s="226"/>
      <c r="G156" s="226"/>
      <c r="H156" s="226"/>
      <c r="I156" s="91" t="str">
        <f>VLOOKUP(D156,comp!D:L,3,FALSE)</f>
        <v>UN</v>
      </c>
      <c r="J156" s="157"/>
      <c r="K156" s="92">
        <f>VLOOKUP(D156,comp!D:L,6,FALSE)</f>
        <v>75.58459576576</v>
      </c>
      <c r="L156" s="92">
        <f>VLOOKUP(D156,comp!D:L,7,FALSE)</f>
        <v>24.575404234240001</v>
      </c>
      <c r="M156" s="92">
        <f t="shared" si="10"/>
        <v>0</v>
      </c>
    </row>
    <row r="157" spans="1:13" ht="34.5" customHeight="1">
      <c r="A157" s="80"/>
      <c r="B157" s="44"/>
      <c r="C157" s="91" t="s">
        <v>197</v>
      </c>
      <c r="D157" s="91">
        <v>2374</v>
      </c>
      <c r="E157" s="226" t="str">
        <f>VLOOKUP(D157,comp!D:L,2,FALSE)</f>
        <v>DISJUNTOR TERMOMAGNETICO TRIPOLAR 150 A / 600 V, TIPO FXD / ICC - 35 KA</v>
      </c>
      <c r="F157" s="226"/>
      <c r="G157" s="226"/>
      <c r="H157" s="226"/>
      <c r="I157" s="91" t="str">
        <f>VLOOKUP(D157,comp!D:L,3,FALSE)</f>
        <v>UN</v>
      </c>
      <c r="J157" s="157"/>
      <c r="K157" s="92">
        <f>VLOOKUP(D157,comp!D:L,6,FALSE)</f>
        <v>355.35</v>
      </c>
      <c r="L157" s="92">
        <f>VLOOKUP(D157,comp!D:L,7,FALSE)</f>
        <v>0</v>
      </c>
      <c r="M157" s="92">
        <f t="shared" si="10"/>
        <v>0</v>
      </c>
    </row>
    <row r="158" spans="1:13" ht="34.5" customHeight="1">
      <c r="A158" s="80"/>
      <c r="B158" s="44"/>
      <c r="C158" s="91" t="s">
        <v>198</v>
      </c>
      <c r="D158" s="91">
        <v>2376</v>
      </c>
      <c r="E158" s="226" t="str">
        <f>VLOOKUP(D158,comp!D:L,2,FALSE)</f>
        <v>DISJUNTOR TERMOMAGNETICO TRIPOLAR 600 A / 600 V, TIPO LXD / ICC - 40 KA</v>
      </c>
      <c r="F158" s="226"/>
      <c r="G158" s="226"/>
      <c r="H158" s="226"/>
      <c r="I158" s="91" t="str">
        <f>VLOOKUP(D158,comp!D:L,3,FALSE)</f>
        <v>UN</v>
      </c>
      <c r="J158" s="157"/>
      <c r="K158" s="92">
        <f>VLOOKUP(D158,comp!D:L,6,FALSE)</f>
        <v>1826.65250624648</v>
      </c>
      <c r="L158" s="92">
        <f>VLOOKUP(D158,comp!D:L,7,FALSE)</f>
        <v>62.707493753519998</v>
      </c>
      <c r="M158" s="92">
        <f t="shared" si="10"/>
        <v>0</v>
      </c>
    </row>
    <row r="159" spans="1:13" ht="34.5" customHeight="1">
      <c r="A159" s="80"/>
      <c r="B159" s="44"/>
      <c r="C159" s="91" t="s">
        <v>199</v>
      </c>
      <c r="D159" s="91">
        <v>2377</v>
      </c>
      <c r="E159" s="226" t="str">
        <f>VLOOKUP(D159,comp!D:L,2,FALSE)</f>
        <v>DISJUNTOR TERMOMAGNETICO TRIPOLAR 200 A / 600 V, TIPO FXD / ICC - 35 KA</v>
      </c>
      <c r="F159" s="226"/>
      <c r="G159" s="226"/>
      <c r="H159" s="226"/>
      <c r="I159" s="91" t="str">
        <f>VLOOKUP(D159,comp!D:L,3,FALSE)</f>
        <v>UN</v>
      </c>
      <c r="J159" s="157"/>
      <c r="K159" s="92">
        <f>VLOOKUP(D159,comp!D:L,6,FALSE)</f>
        <v>444.30092021817001</v>
      </c>
      <c r="L159" s="92">
        <f>VLOOKUP(D159,comp!D:L,7,FALSE)</f>
        <v>54.389079781829992</v>
      </c>
      <c r="M159" s="92">
        <f t="shared" si="10"/>
        <v>0</v>
      </c>
    </row>
    <row r="160" spans="1:13" ht="34.5" customHeight="1">
      <c r="A160" s="80"/>
      <c r="B160" s="44"/>
      <c r="C160" s="91" t="s">
        <v>200</v>
      </c>
      <c r="D160" s="91">
        <v>2378</v>
      </c>
      <c r="E160" s="226" t="str">
        <f>VLOOKUP(D160,comp!D:L,2,FALSE)</f>
        <v>DISJUNTOR TERMOMAGNETICO TRIPOLAR 300 A / 600 V, TIPO JXD / ICC - 40 KA</v>
      </c>
      <c r="F160" s="226"/>
      <c r="G160" s="226"/>
      <c r="H160" s="226"/>
      <c r="I160" s="91" t="str">
        <f>VLOOKUP(D160,comp!D:L,3,FALSE)</f>
        <v>UN</v>
      </c>
      <c r="J160" s="157"/>
      <c r="K160" s="92">
        <f>VLOOKUP(D160,comp!D:L,6,FALSE)</f>
        <v>1147.1600000000001</v>
      </c>
      <c r="L160" s="92">
        <f>VLOOKUP(D160,comp!D:L,7,FALSE)</f>
        <v>0</v>
      </c>
      <c r="M160" s="92">
        <f t="shared" si="10"/>
        <v>0</v>
      </c>
    </row>
    <row r="161" spans="1:13" ht="34.5" customHeight="1">
      <c r="A161" s="80"/>
      <c r="B161" s="44"/>
      <c r="C161" s="91" t="s">
        <v>201</v>
      </c>
      <c r="D161" s="91">
        <v>2379</v>
      </c>
      <c r="E161" s="226" t="str">
        <f>VLOOKUP(D161,comp!D:L,2,FALSE)</f>
        <v>DISJUNTOR TERMOMAGNETICO TRIPOLAR 400 A / 600 V, TIPO JXD / ICC - 40 KA</v>
      </c>
      <c r="F161" s="226"/>
      <c r="G161" s="226"/>
      <c r="H161" s="226"/>
      <c r="I161" s="91" t="str">
        <f>VLOOKUP(D161,comp!D:L,3,FALSE)</f>
        <v>UN</v>
      </c>
      <c r="J161" s="157"/>
      <c r="K161" s="92">
        <f>VLOOKUP(D161,comp!D:L,6,FALSE)</f>
        <v>1086.85914227128</v>
      </c>
      <c r="L161" s="92">
        <f>VLOOKUP(D161,comp!D:L,7,FALSE)</f>
        <v>60.300857728720004</v>
      </c>
      <c r="M161" s="92">
        <f t="shared" si="10"/>
        <v>0</v>
      </c>
    </row>
    <row r="162" spans="1:13" ht="34.5" customHeight="1">
      <c r="A162" s="80"/>
      <c r="B162" s="44"/>
      <c r="C162" s="91" t="s">
        <v>202</v>
      </c>
      <c r="D162" s="91">
        <v>2386</v>
      </c>
      <c r="E162" s="226" t="str">
        <f>VLOOKUP(D162,comp!D:L,2,FALSE)</f>
        <v>DISJUNTOR TIPO NEMA, MONOPOLAR 35 ATE 50 A, TENSAO MAXIMA DE 240 V</v>
      </c>
      <c r="F162" s="226"/>
      <c r="G162" s="226"/>
      <c r="H162" s="226"/>
      <c r="I162" s="91" t="str">
        <f>VLOOKUP(D162,comp!D:L,3,FALSE)</f>
        <v>UN</v>
      </c>
      <c r="J162" s="157"/>
      <c r="K162" s="92">
        <f>VLOOKUP(D162,comp!D:L,6,FALSE)</f>
        <v>13.513314616320001</v>
      </c>
      <c r="L162" s="92">
        <f>VLOOKUP(D162,comp!D:L,7,FALSE)</f>
        <v>4.2466853836800009</v>
      </c>
      <c r="M162" s="92">
        <f t="shared" si="10"/>
        <v>0</v>
      </c>
    </row>
    <row r="163" spans="1:13" ht="34.5" customHeight="1">
      <c r="A163" s="80"/>
      <c r="B163" s="44"/>
      <c r="C163" s="91" t="s">
        <v>203</v>
      </c>
      <c r="D163" s="91">
        <v>2388</v>
      </c>
      <c r="E163" s="226" t="str">
        <f>VLOOKUP(D163,comp!D:L,2,FALSE)</f>
        <v>DISJUNTOR TIPO NEMA, BIPOLAR 10 ATE 50 A, TENSAO MAXIMA 415 V</v>
      </c>
      <c r="F163" s="226"/>
      <c r="G163" s="226"/>
      <c r="H163" s="226"/>
      <c r="I163" s="91" t="str">
        <f>VLOOKUP(D163,comp!D:L,3,FALSE)</f>
        <v>UN</v>
      </c>
      <c r="J163" s="157"/>
      <c r="K163" s="92">
        <f>VLOOKUP(D163,comp!D:L,6,FALSE)</f>
        <v>51.42837547781</v>
      </c>
      <c r="L163" s="92">
        <f>VLOOKUP(D163,comp!D:L,7,FALSE)</f>
        <v>5.5616245221899998</v>
      </c>
      <c r="M163" s="92">
        <f t="shared" si="10"/>
        <v>0</v>
      </c>
    </row>
    <row r="164" spans="1:13" ht="34.5" customHeight="1">
      <c r="A164" s="80"/>
      <c r="B164" s="44"/>
      <c r="C164" s="91" t="s">
        <v>204</v>
      </c>
      <c r="D164" s="91">
        <v>2391</v>
      </c>
      <c r="E164" s="226" t="str">
        <f>VLOOKUP(D164,comp!D:L,2,FALSE)</f>
        <v>DISJUNTOR TERMOMAGNETICO TRIPOLAR 125 A / 425 V / ICC - 25 KA</v>
      </c>
      <c r="F164" s="226"/>
      <c r="G164" s="226"/>
      <c r="H164" s="226"/>
      <c r="I164" s="91" t="str">
        <f>VLOOKUP(D164,comp!D:L,3,FALSE)</f>
        <v>UN</v>
      </c>
      <c r="J164" s="157"/>
      <c r="K164" s="92">
        <f>VLOOKUP(D164,comp!D:L,6,FALSE)</f>
        <v>263.21285087696003</v>
      </c>
      <c r="L164" s="92">
        <f>VLOOKUP(D164,comp!D:L,7,FALSE)</f>
        <v>50.007149123040008</v>
      </c>
      <c r="M164" s="92">
        <f t="shared" si="10"/>
        <v>0</v>
      </c>
    </row>
    <row r="165" spans="1:13" ht="34.5" customHeight="1">
      <c r="A165" s="80"/>
      <c r="B165" s="44"/>
      <c r="C165" s="91" t="s">
        <v>205</v>
      </c>
      <c r="D165" s="91">
        <v>2392</v>
      </c>
      <c r="E165" s="226" t="str">
        <f>VLOOKUP(D165,comp!D:L,2,FALSE)</f>
        <v>DISJUNTOR TIPO NEMA, TRIPOLAR 10 ATE 50A, TENSAO MAXIMA DE 415 V</v>
      </c>
      <c r="F165" s="226"/>
      <c r="G165" s="226"/>
      <c r="H165" s="226"/>
      <c r="I165" s="91" t="str">
        <f>VLOOKUP(D165,comp!D:L,3,FALSE)</f>
        <v>UN</v>
      </c>
      <c r="J165" s="157"/>
      <c r="K165" s="92">
        <f>VLOOKUP(D165,comp!D:L,6,FALSE)</f>
        <v>63.015798913610006</v>
      </c>
      <c r="L165" s="92">
        <f>VLOOKUP(D165,comp!D:L,7,FALSE)</f>
        <v>8.0742010863900013</v>
      </c>
      <c r="M165" s="92">
        <f t="shared" si="10"/>
        <v>0</v>
      </c>
    </row>
    <row r="166" spans="1:13" ht="34.5" customHeight="1">
      <c r="A166" s="80"/>
      <c r="B166" s="44"/>
      <c r="C166" s="91" t="s">
        <v>206</v>
      </c>
      <c r="D166" s="91">
        <v>2393</v>
      </c>
      <c r="E166" s="226" t="str">
        <f>VLOOKUP(D166,comp!D:L,2,FALSE)</f>
        <v>DISJUNTOR TERMOMAGNETICO TRIPOLAR 250 A / 600 V, TIPO FXD</v>
      </c>
      <c r="F166" s="226"/>
      <c r="G166" s="226"/>
      <c r="H166" s="226"/>
      <c r="I166" s="91" t="str">
        <f>VLOOKUP(D166,comp!D:L,3,FALSE)</f>
        <v>UN</v>
      </c>
      <c r="J166" s="157"/>
      <c r="K166" s="92">
        <f>VLOOKUP(D166,comp!D:L,6,FALSE)</f>
        <v>776.94286674576006</v>
      </c>
      <c r="L166" s="92">
        <f>VLOOKUP(D166,comp!D:L,7,FALSE)</f>
        <v>58.177133254240005</v>
      </c>
      <c r="M166" s="92">
        <f t="shared" si="10"/>
        <v>0</v>
      </c>
    </row>
    <row r="167" spans="1:13" ht="34.5" customHeight="1">
      <c r="A167" s="80"/>
      <c r="B167" s="44"/>
      <c r="C167" s="91" t="s">
        <v>207</v>
      </c>
      <c r="D167" s="91">
        <v>2394</v>
      </c>
      <c r="E167" s="226" t="str">
        <f>VLOOKUP(D167,comp!D:L,2,FALSE)</f>
        <v>DISJUNTOR TERMOMAGNETICO TRIPOLAR 800 A / 600 V, TIPO LMXD</v>
      </c>
      <c r="F167" s="226"/>
      <c r="G167" s="226"/>
      <c r="H167" s="226"/>
      <c r="I167" s="91" t="str">
        <f>VLOOKUP(D167,comp!D:L,3,FALSE)</f>
        <v>UN</v>
      </c>
      <c r="J167" s="157"/>
      <c r="K167" s="92">
        <f>VLOOKUP(D167,comp!D:L,6,FALSE)</f>
        <v>3974.27383064277</v>
      </c>
      <c r="L167" s="92">
        <f>VLOOKUP(D167,comp!D:L,7,FALSE)</f>
        <v>64.836169357230006</v>
      </c>
      <c r="M167" s="92">
        <f t="shared" si="10"/>
        <v>0</v>
      </c>
    </row>
    <row r="168" spans="1:13" ht="34.5" customHeight="1">
      <c r="A168" s="80"/>
      <c r="B168" s="44"/>
      <c r="C168" s="91" t="s">
        <v>208</v>
      </c>
      <c r="D168" s="91">
        <v>34544</v>
      </c>
      <c r="E168" s="226" t="str">
        <f>VLOOKUP(D168,comp!D:L,2,FALSE)</f>
        <v>DISJUNTOR TERMOMAGNETICO TRIPOLAR 3 X 400 A / ICC - 25 KA</v>
      </c>
      <c r="F168" s="226"/>
      <c r="G168" s="226"/>
      <c r="H168" s="226"/>
      <c r="I168" s="91" t="str">
        <f>VLOOKUP(D168,comp!D:L,3,FALSE)</f>
        <v>UN</v>
      </c>
      <c r="J168" s="157"/>
      <c r="K168" s="92">
        <f>VLOOKUP(D168,comp!D:L,6,FALSE)</f>
        <v>1353.37</v>
      </c>
      <c r="L168" s="92">
        <f>VLOOKUP(D168,comp!D:L,7,FALSE)</f>
        <v>0</v>
      </c>
      <c r="M168" s="92">
        <f t="shared" si="10"/>
        <v>0</v>
      </c>
    </row>
    <row r="169" spans="1:13" ht="34.5" customHeight="1">
      <c r="A169" s="80"/>
      <c r="B169" s="44"/>
      <c r="C169" s="91" t="s">
        <v>209</v>
      </c>
      <c r="D169" s="91">
        <v>34606</v>
      </c>
      <c r="E169" s="226" t="str">
        <f>VLOOKUP(D169,comp!D:L,2,FALSE)</f>
        <v>DISJUNTOR TIPO NEMA, BIPOLAR 60 ATE 100A, TENSAO MAXIMA 415 V</v>
      </c>
      <c r="F169" s="226"/>
      <c r="G169" s="226"/>
      <c r="H169" s="226"/>
      <c r="I169" s="91" t="str">
        <f>VLOOKUP(D169,comp!D:L,3,FALSE)</f>
        <v>UN</v>
      </c>
      <c r="J169" s="157"/>
      <c r="K169" s="92">
        <f>VLOOKUP(D169,comp!D:L,6,FALSE)</f>
        <v>87.42</v>
      </c>
      <c r="L169" s="92">
        <f>VLOOKUP(D169,comp!D:L,7,FALSE)</f>
        <v>0</v>
      </c>
      <c r="M169" s="92">
        <f t="shared" si="10"/>
        <v>0</v>
      </c>
    </row>
    <row r="170" spans="1:13" ht="34.5" customHeight="1">
      <c r="A170" s="80"/>
      <c r="B170" s="44"/>
      <c r="C170" s="91" t="s">
        <v>210</v>
      </c>
      <c r="D170" s="91">
        <v>34616</v>
      </c>
      <c r="E170" s="226" t="str">
        <f>VLOOKUP(D170,comp!D:L,2,FALSE)</f>
        <v>DISJUNTOR TERMOMAGNETICO PARA TRILHO DIN (IEC), BIPOLAR, 6 - 32 A</v>
      </c>
      <c r="F170" s="226"/>
      <c r="G170" s="226"/>
      <c r="H170" s="226"/>
      <c r="I170" s="91" t="str">
        <f>VLOOKUP(D170,comp!D:L,3,FALSE)</f>
        <v>CHP</v>
      </c>
      <c r="J170" s="157"/>
      <c r="K170" s="92">
        <f>VLOOKUP(D170,comp!D:L,6,FALSE)</f>
        <v>139.28454420288</v>
      </c>
      <c r="L170" s="92">
        <f>VLOOKUP(D170,comp!D:L,7,FALSE)</f>
        <v>9.8354557971199998</v>
      </c>
      <c r="M170" s="92">
        <f t="shared" si="10"/>
        <v>0</v>
      </c>
    </row>
    <row r="171" spans="1:13" ht="34.5" customHeight="1">
      <c r="A171" s="80"/>
      <c r="B171" s="44"/>
      <c r="C171" s="91" t="s">
        <v>211</v>
      </c>
      <c r="D171" s="91">
        <v>34623</v>
      </c>
      <c r="E171" s="226" t="str">
        <f>VLOOKUP(D171,comp!D:L,2,FALSE)</f>
        <v>DISJUNTOR TERMOMAGNETICO PARA TRILHO DIN (IEC), BIPOLAR, 40 - 50 A</v>
      </c>
      <c r="F171" s="226"/>
      <c r="G171" s="226"/>
      <c r="H171" s="226"/>
      <c r="I171" s="91" t="str">
        <f>VLOOKUP(D171,comp!D:L,3,FALSE)</f>
        <v>CHP</v>
      </c>
      <c r="J171" s="157"/>
      <c r="K171" s="92">
        <f>VLOOKUP(D171,comp!D:L,6,FALSE)</f>
        <v>119.04482271936001</v>
      </c>
      <c r="L171" s="92">
        <f>VLOOKUP(D171,comp!D:L,7,FALSE)</f>
        <v>30.075177280640002</v>
      </c>
      <c r="M171" s="92">
        <f t="shared" si="10"/>
        <v>0</v>
      </c>
    </row>
    <row r="172" spans="1:13" ht="34.5" customHeight="1">
      <c r="A172" s="80"/>
      <c r="B172" s="44"/>
      <c r="C172" s="91" t="s">
        <v>212</v>
      </c>
      <c r="D172" s="91">
        <v>34628</v>
      </c>
      <c r="E172" s="226" t="str">
        <f>VLOOKUP(D172,comp!D:L,2,FALSE)</f>
        <v>DISJUNTOR TERMOMAGNETICO PARA TRILHO DIN (IEC), BIPOLAR, 63 A</v>
      </c>
      <c r="F172" s="226"/>
      <c r="G172" s="226"/>
      <c r="H172" s="226"/>
      <c r="I172" s="91" t="str">
        <f>VLOOKUP(D172,comp!D:L,3,FALSE)</f>
        <v>UN</v>
      </c>
      <c r="J172" s="157"/>
      <c r="K172" s="92">
        <f>VLOOKUP(D172,comp!D:L,6,FALSE)</f>
        <v>66.099999999999994</v>
      </c>
      <c r="L172" s="92">
        <f>VLOOKUP(D172,comp!D:L,7,FALSE)</f>
        <v>0</v>
      </c>
      <c r="M172" s="92">
        <f t="shared" si="10"/>
        <v>0</v>
      </c>
    </row>
    <row r="173" spans="1:13" ht="34.5" customHeight="1">
      <c r="A173" s="80"/>
      <c r="B173" s="44"/>
      <c r="C173" s="91" t="s">
        <v>213</v>
      </c>
      <c r="D173" s="91">
        <v>34653</v>
      </c>
      <c r="E173" s="226" t="str">
        <f>VLOOKUP(D173,comp!D:L,2,FALSE)</f>
        <v>DISJUNTOR TERMOMAGNETICO PARA TRILHO DIN (IEC), MONOPOLAR, 6 - 32 A</v>
      </c>
      <c r="F173" s="226"/>
      <c r="G173" s="226"/>
      <c r="H173" s="226"/>
      <c r="I173" s="91" t="str">
        <f>VLOOKUP(D173,comp!D:L,3,FALSE)</f>
        <v>CHP</v>
      </c>
      <c r="J173" s="157"/>
      <c r="K173" s="92">
        <f>VLOOKUP(D173,comp!D:L,6,FALSE)</f>
        <v>126.23846561407998</v>
      </c>
      <c r="L173" s="92">
        <f>VLOOKUP(D173,comp!D:L,7,FALSE)</f>
        <v>22.881534385920002</v>
      </c>
      <c r="M173" s="92">
        <f t="shared" si="10"/>
        <v>0</v>
      </c>
    </row>
    <row r="174" spans="1:13" ht="34.5" customHeight="1">
      <c r="A174" s="80"/>
      <c r="B174" s="44"/>
      <c r="C174" s="91" t="s">
        <v>214</v>
      </c>
      <c r="D174" s="91">
        <v>34686</v>
      </c>
      <c r="E174" s="226" t="str">
        <f>VLOOKUP(D174,comp!D:L,2,FALSE)</f>
        <v>DISJUNTOR TERMOMAGNETICO PARA TRILHO DIN (IEC), MONOPOLAR, 40 - 50 A</v>
      </c>
      <c r="F174" s="226"/>
      <c r="G174" s="226"/>
      <c r="H174" s="226"/>
      <c r="I174" s="91" t="str">
        <f>VLOOKUP(D174,comp!D:L,3,FALSE)</f>
        <v>CHP</v>
      </c>
      <c r="J174" s="157"/>
      <c r="K174" s="92">
        <f>VLOOKUP(D174,comp!D:L,6,FALSE)</f>
        <v>104.6582137856</v>
      </c>
      <c r="L174" s="92">
        <f>VLOOKUP(D174,comp!D:L,7,FALSE)</f>
        <v>44.4617862144</v>
      </c>
      <c r="M174" s="92">
        <f t="shared" si="10"/>
        <v>0</v>
      </c>
    </row>
    <row r="175" spans="1:13" ht="34.5" customHeight="1">
      <c r="A175" s="80"/>
      <c r="B175" s="44"/>
      <c r="C175" s="91" t="s">
        <v>215</v>
      </c>
      <c r="D175" s="91">
        <v>34688</v>
      </c>
      <c r="E175" s="226" t="str">
        <f>VLOOKUP(D175,comp!D:L,2,FALSE)</f>
        <v>DISJUNTOR TERMOMAGNETICO PARA TRILHO DIN (IEC), MONOPOLAR, 63 A</v>
      </c>
      <c r="F175" s="226"/>
      <c r="G175" s="226"/>
      <c r="H175" s="226"/>
      <c r="I175" s="91" t="str">
        <f>VLOOKUP(D175,comp!D:L,3,FALSE)</f>
        <v>UN</v>
      </c>
      <c r="J175" s="157"/>
      <c r="K175" s="92">
        <f>VLOOKUP(D175,comp!D:L,6,FALSE)</f>
        <v>14.82</v>
      </c>
      <c r="L175" s="92">
        <f>VLOOKUP(D175,comp!D:L,7,FALSE)</f>
        <v>0</v>
      </c>
      <c r="M175" s="92">
        <f t="shared" si="10"/>
        <v>0</v>
      </c>
    </row>
    <row r="176" spans="1:13" ht="34.5" customHeight="1">
      <c r="A176" s="80"/>
      <c r="B176" s="44"/>
      <c r="C176" s="91" t="s">
        <v>216</v>
      </c>
      <c r="D176" s="91">
        <v>34689</v>
      </c>
      <c r="E176" s="226" t="str">
        <f>VLOOKUP(D176,comp!D:L,2,FALSE)</f>
        <v>DISJUNTOR TIPO NEMA, MONOPOLAR DE 60 ATE 70A, TENSAO MAXIMA DE 240 V</v>
      </c>
      <c r="F176" s="226"/>
      <c r="G176" s="226"/>
      <c r="H176" s="226"/>
      <c r="I176" s="91" t="str">
        <f>VLOOKUP(D176,comp!D:L,3,FALSE)</f>
        <v>UN</v>
      </c>
      <c r="J176" s="157"/>
      <c r="K176" s="92">
        <f>VLOOKUP(D176,comp!D:L,6,FALSE)</f>
        <v>27.83</v>
      </c>
      <c r="L176" s="92">
        <f>VLOOKUP(D176,comp!D:L,7,FALSE)</f>
        <v>0</v>
      </c>
      <c r="M176" s="92">
        <f t="shared" si="10"/>
        <v>0</v>
      </c>
    </row>
    <row r="177" spans="1:13" ht="34.5" customHeight="1">
      <c r="A177" s="80"/>
      <c r="B177" s="44"/>
      <c r="C177" s="91" t="s">
        <v>217</v>
      </c>
      <c r="D177" s="91">
        <v>34705</v>
      </c>
      <c r="E177" s="226" t="str">
        <f>VLOOKUP(D177,comp!D:L,2,FALSE)</f>
        <v>DISJUNTOR TERMOMAGNETICO TRIPOLAR 3 X 250 A/ICC - 25 KA</v>
      </c>
      <c r="F177" s="226"/>
      <c r="G177" s="226"/>
      <c r="H177" s="226"/>
      <c r="I177" s="91" t="str">
        <f>VLOOKUP(D177,comp!D:L,3,FALSE)</f>
        <v>UN</v>
      </c>
      <c r="J177" s="157"/>
      <c r="K177" s="92">
        <f>VLOOKUP(D177,comp!D:L,6,FALSE)</f>
        <v>730.44</v>
      </c>
      <c r="L177" s="92">
        <f>VLOOKUP(D177,comp!D:L,7,FALSE)</f>
        <v>0</v>
      </c>
      <c r="M177" s="92">
        <f t="shared" si="10"/>
        <v>0</v>
      </c>
    </row>
    <row r="178" spans="1:13" ht="34.5" customHeight="1">
      <c r="A178" s="80"/>
      <c r="B178" s="44"/>
      <c r="C178" s="91" t="s">
        <v>218</v>
      </c>
      <c r="D178" s="91">
        <v>34707</v>
      </c>
      <c r="E178" s="226" t="str">
        <f>VLOOKUP(D178,comp!D:L,2,FALSE)</f>
        <v>DISJUNTOR TERMOMAGNETICO TRIPOLAR 3 X 350 A/ICC - 25 KA</v>
      </c>
      <c r="F178" s="226"/>
      <c r="G178" s="226"/>
      <c r="H178" s="226"/>
      <c r="I178" s="91" t="str">
        <f>VLOOKUP(D178,comp!D:L,3,FALSE)</f>
        <v>UN</v>
      </c>
      <c r="J178" s="157"/>
      <c r="K178" s="92">
        <f>VLOOKUP(D178,comp!D:L,6,FALSE)</f>
        <v>1353.51</v>
      </c>
      <c r="L178" s="92">
        <f>VLOOKUP(D178,comp!D:L,7,FALSE)</f>
        <v>0</v>
      </c>
      <c r="M178" s="92">
        <f t="shared" si="10"/>
        <v>0</v>
      </c>
    </row>
    <row r="179" spans="1:13" ht="34.5" customHeight="1">
      <c r="A179" s="80"/>
      <c r="B179" s="44"/>
      <c r="C179" s="91" t="s">
        <v>219</v>
      </c>
      <c r="D179" s="91">
        <v>34709</v>
      </c>
      <c r="E179" s="226" t="str">
        <f>VLOOKUP(D179,comp!D:L,2,FALSE)</f>
        <v>DISJUNTOR TERMOMAGNETICO PARA TRILHO DIN (IEC), TRIPOLAR, 10 - 50 A</v>
      </c>
      <c r="F179" s="226"/>
      <c r="G179" s="226"/>
      <c r="H179" s="226"/>
      <c r="I179" s="91" t="str">
        <f>VLOOKUP(D179,comp!D:L,3,FALSE)</f>
        <v>CHP</v>
      </c>
      <c r="J179" s="157"/>
      <c r="K179" s="92">
        <f>VLOOKUP(D179,comp!D:L,6,FALSE)</f>
        <v>137.40090166912</v>
      </c>
      <c r="L179" s="92">
        <f>VLOOKUP(D179,comp!D:L,7,FALSE)</f>
        <v>11.719098330880001</v>
      </c>
      <c r="M179" s="92">
        <f t="shared" si="10"/>
        <v>0</v>
      </c>
    </row>
    <row r="180" spans="1:13" ht="34.5" customHeight="1">
      <c r="A180" s="80"/>
      <c r="B180" s="44"/>
      <c r="C180" s="91" t="s">
        <v>220</v>
      </c>
      <c r="D180" s="91">
        <v>34714</v>
      </c>
      <c r="E180" s="226" t="str">
        <f>VLOOKUP(D180,comp!D:L,2,FALSE)</f>
        <v>DISJUNTOR TERMOMAGNETICO PARA TRILHO DIN (IEC), TRIPOLAR, 63 A</v>
      </c>
      <c r="F180" s="226"/>
      <c r="G180" s="226"/>
      <c r="H180" s="226"/>
      <c r="I180" s="91" t="str">
        <f>VLOOKUP(D180,comp!D:L,3,FALSE)</f>
        <v>UN</v>
      </c>
      <c r="J180" s="157"/>
      <c r="K180" s="92">
        <f>VLOOKUP(D180,comp!D:L,6,FALSE)</f>
        <v>68.58</v>
      </c>
      <c r="L180" s="92">
        <f>VLOOKUP(D180,comp!D:L,7,FALSE)</f>
        <v>0</v>
      </c>
      <c r="M180" s="92">
        <f t="shared" si="10"/>
        <v>0</v>
      </c>
    </row>
    <row r="181" spans="1:13" ht="34.5" customHeight="1">
      <c r="A181" s="80"/>
      <c r="B181" s="44"/>
      <c r="C181" s="91" t="s">
        <v>221</v>
      </c>
      <c r="D181" s="91">
        <v>34729</v>
      </c>
      <c r="E181" s="226" t="str">
        <f>VLOOKUP(D181,comp!D:L,2,FALSE)</f>
        <v>DISJUNTOR TERMOMAGNETICO AJUSTAVEL, TRIPOLAR DE 100 ATE 250A, CAPACIDADE DE INTERRUPCAO DE 35KA</v>
      </c>
      <c r="F181" s="226"/>
      <c r="G181" s="226"/>
      <c r="H181" s="226"/>
      <c r="I181" s="91" t="str">
        <f>VLOOKUP(D181,comp!D:L,3,FALSE)</f>
        <v>UN</v>
      </c>
      <c r="J181" s="157"/>
      <c r="K181" s="92">
        <f>VLOOKUP(D181,comp!D:L,6,FALSE)</f>
        <v>1064.6400000000001</v>
      </c>
      <c r="L181" s="92">
        <f>VLOOKUP(D181,comp!D:L,7,FALSE)</f>
        <v>0</v>
      </c>
      <c r="M181" s="92">
        <f t="shared" si="10"/>
        <v>0</v>
      </c>
    </row>
    <row r="182" spans="1:13" ht="34.5" customHeight="1">
      <c r="A182" s="80"/>
      <c r="B182" s="44"/>
      <c r="C182" s="91" t="s">
        <v>222</v>
      </c>
      <c r="D182" s="91">
        <v>34734</v>
      </c>
      <c r="E182" s="226" t="str">
        <f>VLOOKUP(D182,comp!D:L,2,FALSE)</f>
        <v>DISJUNTOR TERMOMAGNETICO AJUSTAVEL, TRIPOLAR DE 300 ATE 400A, CAPACIDADE DE INTERRUPCAO DE 35KA</v>
      </c>
      <c r="F182" s="226"/>
      <c r="G182" s="226"/>
      <c r="H182" s="226"/>
      <c r="I182" s="91" t="str">
        <f>VLOOKUP(D182,comp!D:L,3,FALSE)</f>
        <v>UN</v>
      </c>
      <c r="J182" s="157"/>
      <c r="K182" s="92">
        <f>VLOOKUP(D182,comp!D:L,6,FALSE)</f>
        <v>1648.4</v>
      </c>
      <c r="L182" s="92">
        <f>VLOOKUP(D182,comp!D:L,7,FALSE)</f>
        <v>0</v>
      </c>
      <c r="M182" s="92">
        <f t="shared" si="10"/>
        <v>0</v>
      </c>
    </row>
    <row r="183" spans="1:13" ht="34.5" customHeight="1">
      <c r="A183" s="80"/>
      <c r="B183" s="44"/>
      <c r="C183" s="91" t="s">
        <v>223</v>
      </c>
      <c r="D183" s="91">
        <v>34738</v>
      </c>
      <c r="E183" s="226" t="str">
        <f>VLOOKUP(D183,comp!D:L,2,FALSE)</f>
        <v>DISJUNTOR TERMOMAGNETICO AJUSTAVEL, TRIPOLAR DE 450 ATE 600A, CAPACIDADE DE INTERRUPCAO DE 35KA</v>
      </c>
      <c r="F183" s="226"/>
      <c r="G183" s="226"/>
      <c r="H183" s="226"/>
      <c r="I183" s="91" t="str">
        <f>VLOOKUP(D183,comp!D:L,3,FALSE)</f>
        <v>UN</v>
      </c>
      <c r="J183" s="157"/>
      <c r="K183" s="92">
        <f>VLOOKUP(D183,comp!D:L,6,FALSE)</f>
        <v>3851.17</v>
      </c>
      <c r="L183" s="92">
        <f>VLOOKUP(D183,comp!D:L,7,FALSE)</f>
        <v>0</v>
      </c>
      <c r="M183" s="92">
        <f t="shared" si="10"/>
        <v>0</v>
      </c>
    </row>
    <row r="184" spans="1:13" ht="34.5" customHeight="1">
      <c r="A184" s="80"/>
      <c r="B184" s="44"/>
      <c r="C184" s="91" t="s">
        <v>224</v>
      </c>
      <c r="D184" s="91">
        <v>39445</v>
      </c>
      <c r="E184" s="226" t="str">
        <f>VLOOKUP(D184,comp!D:L,2,FALSE)</f>
        <v>DISPOSITIVO DR, 2 POLOS, SENSIBILIDADE DE 30 MA, CORRENTE DE 25 A, TIPO AC</v>
      </c>
      <c r="F184" s="226"/>
      <c r="G184" s="226"/>
      <c r="H184" s="226"/>
      <c r="I184" s="91" t="str">
        <f>VLOOKUP(D184,comp!D:L,3,FALSE)</f>
        <v>UN</v>
      </c>
      <c r="J184" s="157"/>
      <c r="K184" s="92">
        <f>VLOOKUP(D184,comp!D:L,6,FALSE)</f>
        <v>125.9</v>
      </c>
      <c r="L184" s="92">
        <f>VLOOKUP(D184,comp!D:L,7,FALSE)</f>
        <v>0</v>
      </c>
      <c r="M184" s="92">
        <f t="shared" si="10"/>
        <v>0</v>
      </c>
    </row>
    <row r="185" spans="1:13" ht="34.5" customHeight="1">
      <c r="A185" s="80"/>
      <c r="B185" s="44"/>
      <c r="C185" s="91" t="s">
        <v>225</v>
      </c>
      <c r="D185" s="91">
        <v>39446</v>
      </c>
      <c r="E185" s="226" t="str">
        <f>VLOOKUP(D185,comp!D:L,2,FALSE)</f>
        <v>DISPOSITIVO DR, 2 POLOS, SENSIBILIDADE DE 30 MA, CORRENTE DE 40 A, TIPO AC</v>
      </c>
      <c r="F185" s="226"/>
      <c r="G185" s="226"/>
      <c r="H185" s="226"/>
      <c r="I185" s="91" t="str">
        <f>VLOOKUP(D185,comp!D:L,3,FALSE)</f>
        <v>UN</v>
      </c>
      <c r="J185" s="157"/>
      <c r="K185" s="92">
        <f>VLOOKUP(D185,comp!D:L,6,FALSE)</f>
        <v>128.13999999999999</v>
      </c>
      <c r="L185" s="92">
        <f>VLOOKUP(D185,comp!D:L,7,FALSE)</f>
        <v>0</v>
      </c>
      <c r="M185" s="92">
        <f t="shared" si="10"/>
        <v>0</v>
      </c>
    </row>
    <row r="186" spans="1:13" ht="34.5" customHeight="1">
      <c r="A186" s="80"/>
      <c r="B186" s="44"/>
      <c r="C186" s="91" t="s">
        <v>226</v>
      </c>
      <c r="D186" s="91">
        <v>39447</v>
      </c>
      <c r="E186" s="226" t="str">
        <f>VLOOKUP(D186,comp!D:L,2,FALSE)</f>
        <v>DISPOSITIVO DR, 2 POLOS, SENSIBILIDADE DE 30 MA, CORRENTE DE 63 A, TIPO AC</v>
      </c>
      <c r="F186" s="226"/>
      <c r="G186" s="226"/>
      <c r="H186" s="226"/>
      <c r="I186" s="91" t="str">
        <f>VLOOKUP(D186,comp!D:L,3,FALSE)</f>
        <v>UN</v>
      </c>
      <c r="J186" s="157"/>
      <c r="K186" s="92">
        <f>VLOOKUP(D186,comp!D:L,6,FALSE)</f>
        <v>137.03</v>
      </c>
      <c r="L186" s="92">
        <f>VLOOKUP(D186,comp!D:L,7,FALSE)</f>
        <v>0</v>
      </c>
      <c r="M186" s="92">
        <f t="shared" si="10"/>
        <v>0</v>
      </c>
    </row>
    <row r="187" spans="1:13" ht="34.5" customHeight="1">
      <c r="A187" s="80"/>
      <c r="B187" s="44"/>
      <c r="C187" s="91" t="s">
        <v>227</v>
      </c>
      <c r="D187" s="91">
        <v>39448</v>
      </c>
      <c r="E187" s="226" t="str">
        <f>VLOOKUP(D187,comp!D:L,2,FALSE)</f>
        <v>DISPOSITIVO DR, 2 POLOS, SENSIBILIDADE DE 30 MA, CORRENTE DE 80 A, TIPO AC</v>
      </c>
      <c r="F187" s="226"/>
      <c r="G187" s="226"/>
      <c r="H187" s="226"/>
      <c r="I187" s="91" t="str">
        <f>VLOOKUP(D187,comp!D:L,3,FALSE)</f>
        <v>UN</v>
      </c>
      <c r="J187" s="157"/>
      <c r="K187" s="92">
        <f>VLOOKUP(D187,comp!D:L,6,FALSE)</f>
        <v>233.66</v>
      </c>
      <c r="L187" s="92">
        <f>VLOOKUP(D187,comp!D:L,7,FALSE)</f>
        <v>0</v>
      </c>
      <c r="M187" s="92">
        <f t="shared" si="10"/>
        <v>0</v>
      </c>
    </row>
    <row r="188" spans="1:13" ht="34.5" customHeight="1">
      <c r="A188" s="80"/>
      <c r="B188" s="44"/>
      <c r="C188" s="91" t="s">
        <v>228</v>
      </c>
      <c r="D188" s="91">
        <v>39449</v>
      </c>
      <c r="E188" s="226" t="str">
        <f>VLOOKUP(D188,comp!D:L,2,FALSE)</f>
        <v>DISPOSITIVO DR, 4 POLOS, SENSIBILIDADE DE 30 MA, CORRENTE DE 100 A, TIPO AC</v>
      </c>
      <c r="F188" s="226"/>
      <c r="G188" s="226"/>
      <c r="H188" s="226"/>
      <c r="I188" s="91" t="str">
        <f>VLOOKUP(D188,comp!D:L,3,FALSE)</f>
        <v>UN</v>
      </c>
      <c r="J188" s="157"/>
      <c r="K188" s="92">
        <f>VLOOKUP(D188,comp!D:L,6,FALSE)</f>
        <v>289.89</v>
      </c>
      <c r="L188" s="92">
        <f>VLOOKUP(D188,comp!D:L,7,FALSE)</f>
        <v>0</v>
      </c>
      <c r="M188" s="92">
        <f t="shared" si="10"/>
        <v>0</v>
      </c>
    </row>
    <row r="189" spans="1:13" ht="34.5" customHeight="1">
      <c r="A189" s="80"/>
      <c r="B189" s="44"/>
      <c r="C189" s="91" t="s">
        <v>229</v>
      </c>
      <c r="D189" s="91">
        <v>39450</v>
      </c>
      <c r="E189" s="226" t="str">
        <f>VLOOKUP(D189,comp!D:L,2,FALSE)</f>
        <v>DISPOSITIVO DR, 2 POLOS, SENSIBILIDADE DE 300 MA, CORRENTE DE 25 A, TIPO AC</v>
      </c>
      <c r="F189" s="226"/>
      <c r="G189" s="226"/>
      <c r="H189" s="226"/>
      <c r="I189" s="91" t="str">
        <f>VLOOKUP(D189,comp!D:L,3,FALSE)</f>
        <v>UN</v>
      </c>
      <c r="J189" s="157"/>
      <c r="K189" s="92">
        <f>VLOOKUP(D189,comp!D:L,6,FALSE)</f>
        <v>142.56</v>
      </c>
      <c r="L189" s="92">
        <f>VLOOKUP(D189,comp!D:L,7,FALSE)</f>
        <v>0</v>
      </c>
      <c r="M189" s="92">
        <f t="shared" si="10"/>
        <v>0</v>
      </c>
    </row>
    <row r="190" spans="1:13" ht="34.5" customHeight="1">
      <c r="A190" s="80"/>
      <c r="B190" s="44"/>
      <c r="C190" s="91" t="s">
        <v>230</v>
      </c>
      <c r="D190" s="91">
        <v>39451</v>
      </c>
      <c r="E190" s="226" t="str">
        <f>VLOOKUP(D190,comp!D:L,2,FALSE)</f>
        <v>DISPOSITIVO DR, 2 POLOS, SENSIBILIDADE DE 300 MA, CORRENTE DE 40 A, TIPO AC</v>
      </c>
      <c r="F190" s="226"/>
      <c r="G190" s="226"/>
      <c r="H190" s="226"/>
      <c r="I190" s="91" t="str">
        <f>VLOOKUP(D190,comp!D:L,3,FALSE)</f>
        <v>UN</v>
      </c>
      <c r="J190" s="157"/>
      <c r="K190" s="92">
        <f>VLOOKUP(D190,comp!D:L,6,FALSE)</f>
        <v>155.49</v>
      </c>
      <c r="L190" s="92">
        <f>VLOOKUP(D190,comp!D:L,7,FALSE)</f>
        <v>0</v>
      </c>
      <c r="M190" s="92">
        <f t="shared" si="10"/>
        <v>0</v>
      </c>
    </row>
    <row r="191" spans="1:13" ht="34.5" customHeight="1">
      <c r="A191" s="80"/>
      <c r="B191" s="44"/>
      <c r="C191" s="91" t="s">
        <v>231</v>
      </c>
      <c r="D191" s="91">
        <v>39452</v>
      </c>
      <c r="E191" s="226" t="str">
        <f>VLOOKUP(D191,comp!D:L,2,FALSE)</f>
        <v>DISPOSITIVO DR, 2 POLOS, SENSIBILIDADE DE 300 MA, CORRENTE DE 63 A, TIPO AC</v>
      </c>
      <c r="F191" s="226"/>
      <c r="G191" s="226"/>
      <c r="H191" s="226"/>
      <c r="I191" s="91" t="str">
        <f>VLOOKUP(D191,comp!D:L,3,FALSE)</f>
        <v>UN</v>
      </c>
      <c r="J191" s="157"/>
      <c r="K191" s="92">
        <f>VLOOKUP(D191,comp!D:L,6,FALSE)</f>
        <v>156.41999999999999</v>
      </c>
      <c r="L191" s="92">
        <f>VLOOKUP(D191,comp!D:L,7,FALSE)</f>
        <v>0</v>
      </c>
      <c r="M191" s="92">
        <f t="shared" si="10"/>
        <v>0</v>
      </c>
    </row>
    <row r="192" spans="1:13" ht="34.5" customHeight="1">
      <c r="A192" s="80"/>
      <c r="B192" s="44"/>
      <c r="C192" s="91" t="s">
        <v>232</v>
      </c>
      <c r="D192" s="91">
        <v>39455</v>
      </c>
      <c r="E192" s="226" t="str">
        <f>VLOOKUP(D192,comp!D:L,2,FALSE)</f>
        <v>DISPOSITIVO DR, 4 POLOS, SENSIBILIDADE DE 30 MA, CORRENTE DE 25 A, TIPO AC</v>
      </c>
      <c r="F192" s="226"/>
      <c r="G192" s="226"/>
      <c r="H192" s="226"/>
      <c r="I192" s="91" t="str">
        <f>VLOOKUP(D192,comp!D:L,3,FALSE)</f>
        <v>UN</v>
      </c>
      <c r="J192" s="157"/>
      <c r="K192" s="92">
        <f>VLOOKUP(D192,comp!D:L,6,FALSE)</f>
        <v>143.44</v>
      </c>
      <c r="L192" s="92">
        <f>VLOOKUP(D192,comp!D:L,7,FALSE)</f>
        <v>0</v>
      </c>
      <c r="M192" s="92">
        <f t="shared" si="10"/>
        <v>0</v>
      </c>
    </row>
    <row r="193" spans="1:13" ht="34.5" customHeight="1">
      <c r="A193" s="80"/>
      <c r="B193" s="44"/>
      <c r="C193" s="91" t="s">
        <v>233</v>
      </c>
      <c r="D193" s="91">
        <v>39456</v>
      </c>
      <c r="E193" s="226" t="str">
        <f>VLOOKUP(D193,comp!D:L,2,FALSE)</f>
        <v>DISPOSITIVO DR, 4 POLOS, SENSIBILIDADE DE 30 MA, CORRENTE DE 40 A, TIPO AC</v>
      </c>
      <c r="F193" s="226"/>
      <c r="G193" s="226"/>
      <c r="H193" s="226"/>
      <c r="I193" s="91" t="str">
        <f>VLOOKUP(D193,comp!D:L,3,FALSE)</f>
        <v>UN</v>
      </c>
      <c r="J193" s="157"/>
      <c r="K193" s="92">
        <f>VLOOKUP(D193,comp!D:L,6,FALSE)</f>
        <v>143.55000000000001</v>
      </c>
      <c r="L193" s="92">
        <f>VLOOKUP(D193,comp!D:L,7,FALSE)</f>
        <v>0</v>
      </c>
      <c r="M193" s="92">
        <f t="shared" si="10"/>
        <v>0</v>
      </c>
    </row>
    <row r="194" spans="1:13" ht="34.5" customHeight="1">
      <c r="A194" s="80"/>
      <c r="B194" s="44"/>
      <c r="C194" s="91" t="s">
        <v>234</v>
      </c>
      <c r="D194" s="91">
        <v>39457</v>
      </c>
      <c r="E194" s="226" t="str">
        <f>VLOOKUP(D194,comp!D:L,2,FALSE)</f>
        <v>DISPOSITIVO DR, 4 POLOS, SENSIBILIDADE DE 30 MA, CORRENTE DE 63 A, TIPO AC</v>
      </c>
      <c r="F194" s="226"/>
      <c r="G194" s="226"/>
      <c r="H194" s="226"/>
      <c r="I194" s="91" t="str">
        <f>VLOOKUP(D194,comp!D:L,3,FALSE)</f>
        <v>UN</v>
      </c>
      <c r="J194" s="157"/>
      <c r="K194" s="92">
        <f>VLOOKUP(D194,comp!D:L,6,FALSE)</f>
        <v>156.49</v>
      </c>
      <c r="L194" s="92">
        <f>VLOOKUP(D194,comp!D:L,7,FALSE)</f>
        <v>0</v>
      </c>
      <c r="M194" s="92">
        <f t="shared" si="10"/>
        <v>0</v>
      </c>
    </row>
    <row r="195" spans="1:13" ht="34.5" customHeight="1">
      <c r="A195" s="80"/>
      <c r="B195" s="44"/>
      <c r="C195" s="91" t="s">
        <v>235</v>
      </c>
      <c r="D195" s="91">
        <v>39458</v>
      </c>
      <c r="E195" s="226" t="str">
        <f>VLOOKUP(D195,comp!D:L,2,FALSE)</f>
        <v>DISPOSITIVO DR, 4 POLOS, SENSIBILIDADE DE 30 MA, CORRENTE DE 80 A, TIPO AC</v>
      </c>
      <c r="F195" s="226"/>
      <c r="G195" s="226"/>
      <c r="H195" s="226"/>
      <c r="I195" s="91" t="str">
        <f>VLOOKUP(D195,comp!D:L,3,FALSE)</f>
        <v>UN</v>
      </c>
      <c r="J195" s="157"/>
      <c r="K195" s="92">
        <f>VLOOKUP(D195,comp!D:L,6,FALSE)</f>
        <v>292.02999999999997</v>
      </c>
      <c r="L195" s="92">
        <f>VLOOKUP(D195,comp!D:L,7,FALSE)</f>
        <v>0</v>
      </c>
      <c r="M195" s="92">
        <f t="shared" si="10"/>
        <v>0</v>
      </c>
    </row>
    <row r="196" spans="1:13" ht="34.5" customHeight="1">
      <c r="A196" s="80"/>
      <c r="B196" s="44"/>
      <c r="C196" s="91" t="s">
        <v>236</v>
      </c>
      <c r="D196" s="91">
        <v>39459</v>
      </c>
      <c r="E196" s="226" t="str">
        <f>VLOOKUP(D196,comp!D:L,2,FALSE)</f>
        <v>DISPOSITIVO DR, 2 POLOS, SENSIBILIDADE DE 30 MA, CORRENTE DE 100 A, TIPO AC</v>
      </c>
      <c r="F196" s="226"/>
      <c r="G196" s="226"/>
      <c r="H196" s="226"/>
      <c r="I196" s="91" t="str">
        <f>VLOOKUP(D196,comp!D:L,3,FALSE)</f>
        <v>UN</v>
      </c>
      <c r="J196" s="157"/>
      <c r="K196" s="92">
        <f>VLOOKUP(D196,comp!D:L,6,FALSE)</f>
        <v>250.75</v>
      </c>
      <c r="L196" s="92">
        <f>VLOOKUP(D196,comp!D:L,7,FALSE)</f>
        <v>0</v>
      </c>
      <c r="M196" s="92">
        <f t="shared" si="10"/>
        <v>0</v>
      </c>
    </row>
    <row r="197" spans="1:13" ht="34.5" customHeight="1">
      <c r="A197" s="80"/>
      <c r="B197" s="44"/>
      <c r="C197" s="91" t="s">
        <v>237</v>
      </c>
      <c r="D197" s="91">
        <v>39460</v>
      </c>
      <c r="E197" s="226" t="str">
        <f>VLOOKUP(D197,comp!D:L,2,FALSE)</f>
        <v>DISPOSITIVO DR, 4 POLOS, SENSIBILIDADE DE 300 MA, CORRENTE DE 25 A, TIPO AC</v>
      </c>
      <c r="F197" s="226"/>
      <c r="G197" s="226"/>
      <c r="H197" s="226"/>
      <c r="I197" s="91" t="str">
        <f>VLOOKUP(D197,comp!D:L,3,FALSE)</f>
        <v>UN</v>
      </c>
      <c r="J197" s="157"/>
      <c r="K197" s="92">
        <f>VLOOKUP(D197,comp!D:L,6,FALSE)</f>
        <v>178.11</v>
      </c>
      <c r="L197" s="92">
        <f>VLOOKUP(D197,comp!D:L,7,FALSE)</f>
        <v>0</v>
      </c>
      <c r="M197" s="92">
        <f t="shared" si="10"/>
        <v>0</v>
      </c>
    </row>
    <row r="198" spans="1:13" ht="34.5" customHeight="1">
      <c r="A198" s="80"/>
      <c r="B198" s="44"/>
      <c r="C198" s="91" t="s">
        <v>238</v>
      </c>
      <c r="D198" s="91">
        <v>39461</v>
      </c>
      <c r="E198" s="226" t="str">
        <f>VLOOKUP(D198,comp!D:L,2,FALSE)</f>
        <v>DISPOSITIVO DR, 4 POLOS, SENSIBILIDADE DE 300 MA, CORRENTE DE 40 A, TIPO AC</v>
      </c>
      <c r="F198" s="226"/>
      <c r="G198" s="226"/>
      <c r="H198" s="226"/>
      <c r="I198" s="91" t="str">
        <f>VLOOKUP(D198,comp!D:L,3,FALSE)</f>
        <v>UN</v>
      </c>
      <c r="J198" s="157"/>
      <c r="K198" s="92">
        <f>VLOOKUP(D198,comp!D:L,6,FALSE)</f>
        <v>208.7</v>
      </c>
      <c r="L198" s="92">
        <f>VLOOKUP(D198,comp!D:L,7,FALSE)</f>
        <v>0</v>
      </c>
      <c r="M198" s="92">
        <f t="shared" si="10"/>
        <v>0</v>
      </c>
    </row>
    <row r="199" spans="1:13" ht="34.5" customHeight="1">
      <c r="A199" s="80"/>
      <c r="B199" s="44"/>
      <c r="C199" s="91" t="s">
        <v>239</v>
      </c>
      <c r="D199" s="91">
        <v>39462</v>
      </c>
      <c r="E199" s="226" t="str">
        <f>VLOOKUP(D199,comp!D:L,2,FALSE)</f>
        <v>DISPOSITIVO DR, 4 POLOS, SENSIBILIDADE DE 300 MA, CORRENTE DE 63 A, TIPO AC</v>
      </c>
      <c r="F199" s="226"/>
      <c r="G199" s="226"/>
      <c r="H199" s="226"/>
      <c r="I199" s="91" t="str">
        <f>VLOOKUP(D199,comp!D:L,3,FALSE)</f>
        <v>UN</v>
      </c>
      <c r="J199" s="157"/>
      <c r="K199" s="92">
        <f>VLOOKUP(D199,comp!D:L,6,FALSE)</f>
        <v>201.13</v>
      </c>
      <c r="L199" s="92">
        <f>VLOOKUP(D199,comp!D:L,7,FALSE)</f>
        <v>0</v>
      </c>
      <c r="M199" s="92">
        <f t="shared" si="10"/>
        <v>0</v>
      </c>
    </row>
    <row r="200" spans="1:13" ht="34.5" customHeight="1">
      <c r="A200" s="80"/>
      <c r="B200" s="44"/>
      <c r="C200" s="91" t="s">
        <v>240</v>
      </c>
      <c r="D200" s="91">
        <v>39463</v>
      </c>
      <c r="E200" s="226" t="str">
        <f>VLOOKUP(D200,comp!D:L,2,FALSE)</f>
        <v>DISPOSITIVO DR, 4 POLOS, SENSIBILIDADE DE 300 MA, CORRENTE DE 80 A, TIPO AC</v>
      </c>
      <c r="F200" s="226"/>
      <c r="G200" s="226"/>
      <c r="H200" s="226"/>
      <c r="I200" s="91" t="str">
        <f>VLOOKUP(D200,comp!D:L,3,FALSE)</f>
        <v>UN</v>
      </c>
      <c r="J200" s="157"/>
      <c r="K200" s="92">
        <f>VLOOKUP(D200,comp!D:L,6,FALSE)</f>
        <v>465.96</v>
      </c>
      <c r="L200" s="92">
        <f>VLOOKUP(D200,comp!D:L,7,FALSE)</f>
        <v>0</v>
      </c>
      <c r="M200" s="92">
        <f t="shared" si="10"/>
        <v>0</v>
      </c>
    </row>
    <row r="201" spans="1:13" ht="34.5" customHeight="1">
      <c r="A201" s="80"/>
      <c r="B201" s="44"/>
      <c r="C201" s="91" t="s">
        <v>241</v>
      </c>
      <c r="D201" s="91">
        <v>39464</v>
      </c>
      <c r="E201" s="226" t="str">
        <f>VLOOKUP(D201,comp!D:L,2,FALSE)</f>
        <v>DISPOSITIVO DR, 4 POLOS, SENSIBILIDADE DE 300 MA, CORRENTE DE 100 A, TIPO AC</v>
      </c>
      <c r="F201" s="226"/>
      <c r="G201" s="226"/>
      <c r="H201" s="226"/>
      <c r="I201" s="91" t="str">
        <f>VLOOKUP(D201,comp!D:L,3,FALSE)</f>
        <v>UN</v>
      </c>
      <c r="J201" s="157"/>
      <c r="K201" s="92">
        <f>VLOOKUP(D201,comp!D:L,6,FALSE)</f>
        <v>469.6</v>
      </c>
      <c r="L201" s="92">
        <f>VLOOKUP(D201,comp!D:L,7,FALSE)</f>
        <v>0</v>
      </c>
      <c r="M201" s="92">
        <f t="shared" si="10"/>
        <v>0</v>
      </c>
    </row>
    <row r="202" spans="1:13" ht="34.5" customHeight="1">
      <c r="A202" s="80"/>
      <c r="B202" s="44"/>
      <c r="C202" s="91" t="s">
        <v>242</v>
      </c>
      <c r="D202" s="91">
        <v>39465</v>
      </c>
      <c r="E202" s="226" t="str">
        <f>VLOOKUP(D202,comp!D:L,2,FALSE)</f>
        <v>DISPOSITIVO DPS CLASSE II, 1 POLO, TENSAO MAXIMA DE 175 V, CORRENTE MAXIMA DE *20* KA (TIPO AC)</v>
      </c>
      <c r="F202" s="226"/>
      <c r="G202" s="226"/>
      <c r="H202" s="226"/>
      <c r="I202" s="91" t="str">
        <f>VLOOKUP(D202,comp!D:L,3,FALSE)</f>
        <v>UN</v>
      </c>
      <c r="J202" s="157"/>
      <c r="K202" s="92">
        <f>VLOOKUP(D202,comp!D:L,6,FALSE)</f>
        <v>61.18</v>
      </c>
      <c r="L202" s="92">
        <f>VLOOKUP(D202,comp!D:L,7,FALSE)</f>
        <v>0</v>
      </c>
      <c r="M202" s="92">
        <f t="shared" si="10"/>
        <v>0</v>
      </c>
    </row>
    <row r="203" spans="1:13" ht="34.5" customHeight="1">
      <c r="A203" s="80"/>
      <c r="B203" s="44"/>
      <c r="C203" s="91" t="s">
        <v>243</v>
      </c>
      <c r="D203" s="91">
        <v>39466</v>
      </c>
      <c r="E203" s="226" t="str">
        <f>VLOOKUP(D203,comp!D:L,2,FALSE)</f>
        <v>DISPOSITIVO DPS CLASSE II, 1 POLO, TENSAO MAXIMA DE 175 V, CORRENTE MAXIMA DE *30* KA (TIPO AC)</v>
      </c>
      <c r="F203" s="226"/>
      <c r="G203" s="226"/>
      <c r="H203" s="226"/>
      <c r="I203" s="91" t="str">
        <f>VLOOKUP(D203,comp!D:L,3,FALSE)</f>
        <v>UN</v>
      </c>
      <c r="J203" s="157"/>
      <c r="K203" s="92">
        <f>VLOOKUP(D203,comp!D:L,6,FALSE)</f>
        <v>68.83</v>
      </c>
      <c r="L203" s="92">
        <f>VLOOKUP(D203,comp!D:L,7,FALSE)</f>
        <v>0</v>
      </c>
      <c r="M203" s="92">
        <f t="shared" si="10"/>
        <v>0</v>
      </c>
    </row>
    <row r="204" spans="1:13" ht="34.5" customHeight="1">
      <c r="A204" s="80"/>
      <c r="B204" s="44"/>
      <c r="C204" s="91" t="s">
        <v>244</v>
      </c>
      <c r="D204" s="91">
        <v>39467</v>
      </c>
      <c r="E204" s="226" t="str">
        <f>VLOOKUP(D204,comp!D:L,2,FALSE)</f>
        <v>DISPOSITIVO DPS CLASSE II, 1 POLO, TENSAO MAXIMA DE 175 V, CORRENTE MAXIMA DE *45* KA (TIPO AC)</v>
      </c>
      <c r="F204" s="226"/>
      <c r="G204" s="226"/>
      <c r="H204" s="226"/>
      <c r="I204" s="91" t="str">
        <f>VLOOKUP(D204,comp!D:L,3,FALSE)</f>
        <v>UN</v>
      </c>
      <c r="J204" s="157"/>
      <c r="K204" s="92">
        <f>VLOOKUP(D204,comp!D:L,6,FALSE)</f>
        <v>88.04</v>
      </c>
      <c r="L204" s="92">
        <f>VLOOKUP(D204,comp!D:L,7,FALSE)</f>
        <v>0</v>
      </c>
      <c r="M204" s="92">
        <f t="shared" si="10"/>
        <v>0</v>
      </c>
    </row>
    <row r="205" spans="1:13" ht="34.5" customHeight="1">
      <c r="A205" s="80"/>
      <c r="B205" s="44"/>
      <c r="C205" s="91" t="s">
        <v>245</v>
      </c>
      <c r="D205" s="91">
        <v>39468</v>
      </c>
      <c r="E205" s="226" t="str">
        <f>VLOOKUP(D205,comp!D:L,2,FALSE)</f>
        <v>DISPOSITIVO DPS CLASSE II, 1 POLO, TENSAO MAXIMA DE 175 V, CORRENTE MAXIMA DE *90* KA (TIPO AC)</v>
      </c>
      <c r="F205" s="226"/>
      <c r="G205" s="226"/>
      <c r="H205" s="226"/>
      <c r="I205" s="91" t="str">
        <f>VLOOKUP(D205,comp!D:L,3,FALSE)</f>
        <v>UN</v>
      </c>
      <c r="J205" s="157"/>
      <c r="K205" s="92">
        <f>VLOOKUP(D205,comp!D:L,6,FALSE)</f>
        <v>156.5</v>
      </c>
      <c r="L205" s="92">
        <f>VLOOKUP(D205,comp!D:L,7,FALSE)</f>
        <v>0</v>
      </c>
      <c r="M205" s="92">
        <f t="shared" si="10"/>
        <v>0</v>
      </c>
    </row>
    <row r="206" spans="1:13" ht="34.5" customHeight="1">
      <c r="A206" s="80"/>
      <c r="B206" s="44"/>
      <c r="C206" s="91" t="s">
        <v>246</v>
      </c>
      <c r="D206" s="91">
        <v>39469</v>
      </c>
      <c r="E206" s="226" t="str">
        <f>VLOOKUP(D206,comp!D:L,2,FALSE)</f>
        <v>DISPOSITIVO DPS CLASSE II, 1 POLO, TENSAO MAXIMA DE 275 V, CORRENTE MAXIMA DE *20* KA (TIPO AC)</v>
      </c>
      <c r="F206" s="226"/>
      <c r="G206" s="226"/>
      <c r="H206" s="226"/>
      <c r="I206" s="91" t="str">
        <f>VLOOKUP(D206,comp!D:L,3,FALSE)</f>
        <v>UN</v>
      </c>
      <c r="J206" s="157"/>
      <c r="K206" s="92">
        <f>VLOOKUP(D206,comp!D:L,6,FALSE)</f>
        <v>63.75</v>
      </c>
      <c r="L206" s="92">
        <f>VLOOKUP(D206,comp!D:L,7,FALSE)</f>
        <v>0</v>
      </c>
      <c r="M206" s="92">
        <f t="shared" si="10"/>
        <v>0</v>
      </c>
    </row>
    <row r="207" spans="1:13" ht="34.5" customHeight="1">
      <c r="A207" s="80"/>
      <c r="B207" s="44"/>
      <c r="C207" s="91" t="s">
        <v>247</v>
      </c>
      <c r="D207" s="91">
        <v>39470</v>
      </c>
      <c r="E207" s="226" t="str">
        <f>VLOOKUP(D207,comp!D:L,2,FALSE)</f>
        <v>DISPOSITIVO DPS CLASSE II, 1 POLO, TENSAO MAXIMA DE 275 V, CORRENTE MAXIMA DE *30* KA (TIPO AC)</v>
      </c>
      <c r="F207" s="226"/>
      <c r="G207" s="226"/>
      <c r="H207" s="226"/>
      <c r="I207" s="91" t="str">
        <f>VLOOKUP(D207,comp!D:L,3,FALSE)</f>
        <v>UN</v>
      </c>
      <c r="J207" s="157"/>
      <c r="K207" s="92">
        <f>VLOOKUP(D207,comp!D:L,6,FALSE)</f>
        <v>78.33</v>
      </c>
      <c r="L207" s="92">
        <f>VLOOKUP(D207,comp!D:L,7,FALSE)</f>
        <v>0</v>
      </c>
      <c r="M207" s="92">
        <f t="shared" si="10"/>
        <v>0</v>
      </c>
    </row>
    <row r="208" spans="1:13" ht="34.5" customHeight="1">
      <c r="A208" s="80"/>
      <c r="B208" s="44"/>
      <c r="C208" s="91" t="s">
        <v>248</v>
      </c>
      <c r="D208" s="91">
        <v>39471</v>
      </c>
      <c r="E208" s="226" t="str">
        <f>VLOOKUP(D208,comp!D:L,2,FALSE)</f>
        <v>DISPOSITIVO DPS CLASSE II, 1 POLO, TENSAO MAXIMA DE 275 V, CORRENTE MAXIMA DE *45* KA (TIPO AC)</v>
      </c>
      <c r="F208" s="226"/>
      <c r="G208" s="226"/>
      <c r="H208" s="226"/>
      <c r="I208" s="91" t="str">
        <f>VLOOKUP(D208,comp!D:L,3,FALSE)</f>
        <v>UN</v>
      </c>
      <c r="J208" s="157"/>
      <c r="K208" s="92">
        <f>VLOOKUP(D208,comp!D:L,6,FALSE)</f>
        <v>94.13</v>
      </c>
      <c r="L208" s="92">
        <f>VLOOKUP(D208,comp!D:L,7,FALSE)</f>
        <v>0</v>
      </c>
      <c r="M208" s="92">
        <f t="shared" si="10"/>
        <v>0</v>
      </c>
    </row>
    <row r="209" spans="1:13" ht="34.5" customHeight="1">
      <c r="A209" s="80"/>
      <c r="B209" s="44"/>
      <c r="C209" s="91" t="s">
        <v>249</v>
      </c>
      <c r="D209" s="91">
        <v>39472</v>
      </c>
      <c r="E209" s="226" t="str">
        <f>VLOOKUP(D209,comp!D:L,2,FALSE)</f>
        <v>DISPOSITIVO DPS CLASSE II, 1 POLO, TENSAO MAXIMA DE 275 V, CORRENTE MAXIMA DE *90* KA (TIPO AC)</v>
      </c>
      <c r="F209" s="226"/>
      <c r="G209" s="226"/>
      <c r="H209" s="226"/>
      <c r="I209" s="91" t="str">
        <f>VLOOKUP(D209,comp!D:L,3,FALSE)</f>
        <v>UN</v>
      </c>
      <c r="J209" s="157"/>
      <c r="K209" s="92">
        <f>VLOOKUP(D209,comp!D:L,6,FALSE)</f>
        <v>163.55000000000001</v>
      </c>
      <c r="L209" s="92">
        <f>VLOOKUP(D209,comp!D:L,7,FALSE)</f>
        <v>0</v>
      </c>
      <c r="M209" s="92">
        <f t="shared" si="10"/>
        <v>0</v>
      </c>
    </row>
    <row r="210" spans="1:13" ht="34.5" customHeight="1">
      <c r="A210" s="80"/>
      <c r="B210" s="44"/>
      <c r="C210" s="91" t="s">
        <v>250</v>
      </c>
      <c r="D210" s="91">
        <v>39473</v>
      </c>
      <c r="E210" s="226" t="str">
        <f>VLOOKUP(D210,comp!D:L,2,FALSE)</f>
        <v>DISPOSITIVO DPS CLASSE II, 1 POLO, TENSAO MAXIMA DE 385 V, CORRENTE MAXIMA DE *20* KA (TIPO AC)</v>
      </c>
      <c r="F210" s="226"/>
      <c r="G210" s="226"/>
      <c r="H210" s="226"/>
      <c r="I210" s="91" t="str">
        <f>VLOOKUP(D210,comp!D:L,3,FALSE)</f>
        <v>UN</v>
      </c>
      <c r="J210" s="157"/>
      <c r="K210" s="92">
        <f>VLOOKUP(D210,comp!D:L,6,FALSE)</f>
        <v>105.65</v>
      </c>
      <c r="L210" s="92">
        <f>VLOOKUP(D210,comp!D:L,7,FALSE)</f>
        <v>0</v>
      </c>
      <c r="M210" s="92">
        <f t="shared" si="10"/>
        <v>0</v>
      </c>
    </row>
    <row r="211" spans="1:13" ht="34.5" customHeight="1">
      <c r="A211" s="80"/>
      <c r="B211" s="44"/>
      <c r="C211" s="91" t="s">
        <v>251</v>
      </c>
      <c r="D211" s="91">
        <v>39474</v>
      </c>
      <c r="E211" s="226" t="str">
        <f>VLOOKUP(D211,comp!D:L,2,FALSE)</f>
        <v>DISPOSITIVO DPS CLASSE II, 1 POLO, TENSAO MAXIMA DE 385 V, CORRENTE MAXIMA DE *30* KA (TIPO AC)</v>
      </c>
      <c r="F211" s="226"/>
      <c r="G211" s="226"/>
      <c r="H211" s="226"/>
      <c r="I211" s="91" t="str">
        <f>VLOOKUP(D211,comp!D:L,3,FALSE)</f>
        <v>UN</v>
      </c>
      <c r="J211" s="157"/>
      <c r="K211" s="92">
        <f>VLOOKUP(D211,comp!D:L,6,FALSE)</f>
        <v>112.63</v>
      </c>
      <c r="L211" s="92">
        <f>VLOOKUP(D211,comp!D:L,7,FALSE)</f>
        <v>0</v>
      </c>
      <c r="M211" s="92">
        <f t="shared" si="10"/>
        <v>0</v>
      </c>
    </row>
    <row r="212" spans="1:13" ht="34.5" customHeight="1">
      <c r="A212" s="80"/>
      <c r="B212" s="44"/>
      <c r="C212" s="91" t="s">
        <v>252</v>
      </c>
      <c r="D212" s="91">
        <v>39475</v>
      </c>
      <c r="E212" s="226" t="str">
        <f>VLOOKUP(D212,comp!D:L,2,FALSE)</f>
        <v>DISPOSITIVO DPS CLASSE II, 1 POLO, TENSAO MAXIMA DE 385 V, CORRENTE MAXIMA DE *45* KA (TIPO AC)</v>
      </c>
      <c r="F212" s="226"/>
      <c r="G212" s="226"/>
      <c r="H212" s="226"/>
      <c r="I212" s="91" t="str">
        <f>VLOOKUP(D212,comp!D:L,3,FALSE)</f>
        <v>UN</v>
      </c>
      <c r="J212" s="157"/>
      <c r="K212" s="92">
        <f>VLOOKUP(D212,comp!D:L,6,FALSE)</f>
        <v>127.79</v>
      </c>
      <c r="L212" s="92">
        <f>VLOOKUP(D212,comp!D:L,7,FALSE)</f>
        <v>0</v>
      </c>
      <c r="M212" s="92">
        <f t="shared" si="10"/>
        <v>0</v>
      </c>
    </row>
    <row r="213" spans="1:13" ht="34.5" customHeight="1">
      <c r="A213" s="80"/>
      <c r="B213" s="44"/>
      <c r="C213" s="91" t="s">
        <v>253</v>
      </c>
      <c r="D213" s="91">
        <v>39476</v>
      </c>
      <c r="E213" s="226" t="str">
        <f>VLOOKUP(D213,comp!D:L,2,FALSE)</f>
        <v>DISPOSITIVO DPS CLASSE II, 1 POLO, TENSAO MAXIMA DE 385 V, CORRENTE MAXIMA DE *90* KA (TIPO AC)</v>
      </c>
      <c r="F213" s="226"/>
      <c r="G213" s="226"/>
      <c r="H213" s="226"/>
      <c r="I213" s="91" t="str">
        <f>VLOOKUP(D213,comp!D:L,3,FALSE)</f>
        <v>UN</v>
      </c>
      <c r="J213" s="157"/>
      <c r="K213" s="92">
        <f>VLOOKUP(D213,comp!D:L,6,FALSE)</f>
        <v>240.56</v>
      </c>
      <c r="L213" s="92">
        <f>VLOOKUP(D213,comp!D:L,7,FALSE)</f>
        <v>0</v>
      </c>
      <c r="M213" s="92">
        <f t="shared" si="10"/>
        <v>0</v>
      </c>
    </row>
    <row r="214" spans="1:13" ht="34.5" customHeight="1">
      <c r="A214" s="80"/>
      <c r="B214" s="44"/>
      <c r="C214" s="91" t="s">
        <v>254</v>
      </c>
      <c r="D214" s="91">
        <v>39477</v>
      </c>
      <c r="E214" s="226" t="str">
        <f>VLOOKUP(D214,comp!D:L,2,FALSE)</f>
        <v>DISPOSITIVO DPS CLASSE II, 1 POLO, TENSAO MAXIMA DE 460 V, CORRENTE MAXIMA DE *20* KA (TIPO AC)</v>
      </c>
      <c r="F214" s="226"/>
      <c r="G214" s="226"/>
      <c r="H214" s="226"/>
      <c r="I214" s="91" t="str">
        <f>VLOOKUP(D214,comp!D:L,3,FALSE)</f>
        <v>UN</v>
      </c>
      <c r="J214" s="157"/>
      <c r="K214" s="92">
        <f>VLOOKUP(D214,comp!D:L,6,FALSE)</f>
        <v>117.87</v>
      </c>
      <c r="L214" s="92">
        <f>VLOOKUP(D214,comp!D:L,7,FALSE)</f>
        <v>0</v>
      </c>
      <c r="M214" s="92">
        <f t="shared" si="10"/>
        <v>0</v>
      </c>
    </row>
    <row r="215" spans="1:13" ht="34.5" customHeight="1">
      <c r="A215" s="80"/>
      <c r="B215" s="44"/>
      <c r="C215" s="91" t="s">
        <v>255</v>
      </c>
      <c r="D215" s="91">
        <v>39478</v>
      </c>
      <c r="E215" s="226" t="str">
        <f>VLOOKUP(D215,comp!D:L,2,FALSE)</f>
        <v>DISPOSITIVO DPS CLASSE II, 1 POLO, TENSAO MAXIMA DE 460 V, CORRENTE MAXIMA DE *30* KA (TIPO AC)</v>
      </c>
      <c r="F215" s="226"/>
      <c r="G215" s="226"/>
      <c r="H215" s="226"/>
      <c r="I215" s="91" t="str">
        <f>VLOOKUP(D215,comp!D:L,3,FALSE)</f>
        <v>UN</v>
      </c>
      <c r="J215" s="157"/>
      <c r="K215" s="92">
        <f>VLOOKUP(D215,comp!D:L,6,FALSE)</f>
        <v>121.52</v>
      </c>
      <c r="L215" s="92">
        <f>VLOOKUP(D215,comp!D:L,7,FALSE)</f>
        <v>0</v>
      </c>
      <c r="M215" s="92">
        <f t="shared" si="10"/>
        <v>0</v>
      </c>
    </row>
    <row r="216" spans="1:13" ht="34.5" customHeight="1">
      <c r="A216" s="80"/>
      <c r="B216" s="44"/>
      <c r="C216" s="91" t="s">
        <v>256</v>
      </c>
      <c r="D216" s="91">
        <v>39479</v>
      </c>
      <c r="E216" s="226" t="str">
        <f>VLOOKUP(D216,comp!D:L,2,FALSE)</f>
        <v>DISPOSITIVO DPS CLASSE II, 1 POLO, TENSAO MAXIMA DE 460 V, CORRENTE MAXIMA DE *45* KA (TIPO AC)</v>
      </c>
      <c r="F216" s="226"/>
      <c r="G216" s="226"/>
      <c r="H216" s="226"/>
      <c r="I216" s="91" t="str">
        <f>VLOOKUP(D216,comp!D:L,3,FALSE)</f>
        <v>UN</v>
      </c>
      <c r="J216" s="157"/>
      <c r="K216" s="92">
        <f>VLOOKUP(D216,comp!D:L,6,FALSE)</f>
        <v>143.16999999999999</v>
      </c>
      <c r="L216" s="92">
        <f>VLOOKUP(D216,comp!D:L,7,FALSE)</f>
        <v>0</v>
      </c>
      <c r="M216" s="92">
        <f t="shared" si="10"/>
        <v>0</v>
      </c>
    </row>
    <row r="217" spans="1:13" ht="34.5" customHeight="1">
      <c r="A217" s="80"/>
      <c r="B217" s="44"/>
      <c r="C217" s="91" t="s">
        <v>257</v>
      </c>
      <c r="D217" s="91">
        <v>39480</v>
      </c>
      <c r="E217" s="226" t="str">
        <f>VLOOKUP(D217,comp!D:L,2,FALSE)</f>
        <v>DISPOSITIVO DPS CLASSE II, 1 POLO, TENSAO MAXIMA DE 460 V, CORRENTE MAXIMA DE *90* KA (TIPO AC)</v>
      </c>
      <c r="F217" s="226"/>
      <c r="G217" s="226"/>
      <c r="H217" s="226"/>
      <c r="I217" s="91" t="str">
        <f>VLOOKUP(D217,comp!D:L,3,FALSE)</f>
        <v>UN</v>
      </c>
      <c r="J217" s="157"/>
      <c r="K217" s="92">
        <f>VLOOKUP(D217,comp!D:L,6,FALSE)</f>
        <v>295.43</v>
      </c>
      <c r="L217" s="92">
        <f>VLOOKUP(D217,comp!D:L,7,FALSE)</f>
        <v>0</v>
      </c>
      <c r="M217" s="92">
        <f t="shared" si="10"/>
        <v>0</v>
      </c>
    </row>
    <row r="218" spans="1:13" ht="34.5" customHeight="1">
      <c r="A218" s="80"/>
      <c r="B218" s="44"/>
      <c r="C218" s="91" t="s">
        <v>258</v>
      </c>
      <c r="D218" s="91">
        <v>39523</v>
      </c>
      <c r="E218" s="226" t="str">
        <f>VLOOKUP(D218,comp!D:L,2,FALSE)</f>
        <v>DISPOSITIVO DR, 2 POLOS, SENSIBILIDADE DE 300 MA, CORRENTE DE 80 A, TIPO  AC</v>
      </c>
      <c r="F218" s="226"/>
      <c r="G218" s="226"/>
      <c r="H218" s="226"/>
      <c r="I218" s="91" t="str">
        <f>VLOOKUP(D218,comp!D:L,3,FALSE)</f>
        <v>UN</v>
      </c>
      <c r="J218" s="157"/>
      <c r="K218" s="92">
        <f>VLOOKUP(D218,comp!D:L,6,FALSE)</f>
        <v>261.77</v>
      </c>
      <c r="L218" s="92">
        <f>VLOOKUP(D218,comp!D:L,7,FALSE)</f>
        <v>0</v>
      </c>
      <c r="M218" s="92">
        <f t="shared" si="10"/>
        <v>0</v>
      </c>
    </row>
    <row r="219" spans="1:13" s="43" customFormat="1" ht="34.5" customHeight="1">
      <c r="A219" s="79"/>
      <c r="C219" s="95">
        <v>12</v>
      </c>
      <c r="D219" s="95"/>
      <c r="E219" s="237" t="s">
        <v>259</v>
      </c>
      <c r="F219" s="237"/>
      <c r="G219" s="237"/>
      <c r="H219" s="237"/>
      <c r="I219" s="95"/>
      <c r="J219" s="95"/>
      <c r="K219" s="95"/>
      <c r="L219" s="95"/>
      <c r="M219" s="95"/>
    </row>
    <row r="220" spans="1:13" ht="34.5" customHeight="1">
      <c r="A220" s="80"/>
      <c r="B220" s="44"/>
      <c r="C220" s="91" t="s">
        <v>260</v>
      </c>
      <c r="D220" s="91">
        <v>36365</v>
      </c>
      <c r="E220" s="226" t="str">
        <f>VLOOKUP(D220,comp!D:L,2,FALSE)</f>
        <v>TUBO COLETOR DE ESGOTO PVC, JEI, DN 100 MM (NBR  7362)</v>
      </c>
      <c r="F220" s="226"/>
      <c r="G220" s="226"/>
      <c r="H220" s="226"/>
      <c r="I220" s="91" t="str">
        <f>VLOOKUP(D220,comp!D:L,3,FALSE)</f>
        <v>CHP</v>
      </c>
      <c r="J220" s="157">
        <v>10</v>
      </c>
      <c r="K220" s="92">
        <f>VLOOKUP(D220,comp!D:L,6,FALSE)</f>
        <v>141.39357520448002</v>
      </c>
      <c r="L220" s="92">
        <f>VLOOKUP(D220,comp!D:L,7,FALSE)</f>
        <v>7.7264247955199998</v>
      </c>
      <c r="M220" s="92">
        <f t="shared" ref="M220:M472" si="11">J220*(K220+L220)</f>
        <v>1491.2</v>
      </c>
    </row>
    <row r="221" spans="1:13" ht="34.5" customHeight="1">
      <c r="A221" s="80"/>
      <c r="B221" s="44"/>
      <c r="C221" s="91" t="s">
        <v>261</v>
      </c>
      <c r="D221" s="91">
        <v>41936</v>
      </c>
      <c r="E221" s="226" t="str">
        <f>VLOOKUP(D221,comp!D:L,2,FALSE)</f>
        <v>TUBO COLETOR DE ESGOTO, PVC, JEI, DN 150 MM (NBR 7362)</v>
      </c>
      <c r="F221" s="226"/>
      <c r="G221" s="226"/>
      <c r="H221" s="226"/>
      <c r="I221" s="91" t="str">
        <f>VLOOKUP(D221,comp!D:L,3,FALSE)</f>
        <v>CHP</v>
      </c>
      <c r="J221" s="157"/>
      <c r="K221" s="92">
        <f>VLOOKUP(D221,comp!D:L,6,FALSE)</f>
        <v>144.30412918848</v>
      </c>
      <c r="L221" s="92">
        <f>VLOOKUP(D221,comp!D:L,7,FALSE)</f>
        <v>4.81587081152</v>
      </c>
      <c r="M221" s="92">
        <f t="shared" si="11"/>
        <v>0</v>
      </c>
    </row>
    <row r="222" spans="1:13" ht="34.5" customHeight="1">
      <c r="A222" s="80"/>
      <c r="B222" s="44"/>
      <c r="C222" s="91" t="s">
        <v>262</v>
      </c>
      <c r="D222" s="91">
        <v>41930</v>
      </c>
      <c r="E222" s="226" t="str">
        <f>VLOOKUP(D222,comp!D:L,2,FALSE)</f>
        <v>TUBO COLETOR DE ESGOTO PVC, JEI, DN 200 MM (NBR 7362)</v>
      </c>
      <c r="F222" s="226"/>
      <c r="G222" s="226"/>
      <c r="H222" s="226"/>
      <c r="I222" s="91" t="str">
        <f>VLOOKUP(D222,comp!D:L,3,FALSE)</f>
        <v>CHP</v>
      </c>
      <c r="J222" s="157"/>
      <c r="K222" s="92">
        <f>VLOOKUP(D222,comp!D:L,6,FALSE)</f>
        <v>145.79811251327999</v>
      </c>
      <c r="L222" s="92">
        <f>VLOOKUP(D222,comp!D:L,7,FALSE)</f>
        <v>3.3218874867200001</v>
      </c>
      <c r="M222" s="92">
        <f t="shared" si="11"/>
        <v>0</v>
      </c>
    </row>
    <row r="223" spans="1:13" ht="34.5" customHeight="1">
      <c r="A223" s="80"/>
      <c r="B223" s="44"/>
      <c r="C223" s="91" t="s">
        <v>263</v>
      </c>
      <c r="D223" s="91">
        <v>41931</v>
      </c>
      <c r="E223" s="226" t="str">
        <f>VLOOKUP(D223,comp!D:L,2,FALSE)</f>
        <v>TUBO COLETOR DE ESGOTO PVC, JEI, DN 250 MM (NBR 7362)</v>
      </c>
      <c r="F223" s="226"/>
      <c r="G223" s="226"/>
      <c r="H223" s="226"/>
      <c r="I223" s="91" t="str">
        <f>VLOOKUP(D223,comp!D:L,3,FALSE)</f>
        <v>CHP</v>
      </c>
      <c r="J223" s="157"/>
      <c r="K223" s="92">
        <f>VLOOKUP(D223,comp!D:L,6,FALSE)</f>
        <v>146.67837488192001</v>
      </c>
      <c r="L223" s="92">
        <f>VLOOKUP(D223,comp!D:L,7,FALSE)</f>
        <v>2.4416251180800002</v>
      </c>
      <c r="M223" s="92">
        <f t="shared" si="11"/>
        <v>0</v>
      </c>
    </row>
    <row r="224" spans="1:13" ht="34.5" customHeight="1">
      <c r="A224" s="80"/>
      <c r="B224" s="44"/>
      <c r="C224" s="91" t="s">
        <v>264</v>
      </c>
      <c r="D224" s="91">
        <v>41932</v>
      </c>
      <c r="E224" s="226" t="str">
        <f>VLOOKUP(D224,comp!D:L,2,FALSE)</f>
        <v>TUBO COLETOR DE ESGOTO PVC, JEI, DN 300 MM (NBR 7362)</v>
      </c>
      <c r="F224" s="226"/>
      <c r="G224" s="226"/>
      <c r="H224" s="226"/>
      <c r="I224" s="91" t="str">
        <f>VLOOKUP(D224,comp!D:L,3,FALSE)</f>
        <v>CHP</v>
      </c>
      <c r="J224" s="157"/>
      <c r="K224" s="92">
        <f>VLOOKUP(D224,comp!D:L,6,FALSE)</f>
        <v>147.33729649599999</v>
      </c>
      <c r="L224" s="92">
        <f>VLOOKUP(D224,comp!D:L,7,FALSE)</f>
        <v>1.7827035040000001</v>
      </c>
      <c r="M224" s="92">
        <f t="shared" si="11"/>
        <v>0</v>
      </c>
    </row>
    <row r="225" spans="1:13" ht="34.5" customHeight="1">
      <c r="A225" s="80"/>
      <c r="B225" s="44"/>
      <c r="C225" s="91" t="s">
        <v>265</v>
      </c>
      <c r="D225" s="91">
        <v>41933</v>
      </c>
      <c r="E225" s="226" t="str">
        <f>VLOOKUP(D225,comp!D:L,2,FALSE)</f>
        <v>TUBO COLETOR DE ESGOTO PVC, JEI, DN 350 MM (NBR 7362)</v>
      </c>
      <c r="F225" s="226"/>
      <c r="G225" s="226"/>
      <c r="H225" s="226"/>
      <c r="I225" s="91" t="str">
        <f>VLOOKUP(D225,comp!D:L,3,FALSE)</f>
        <v>CHP</v>
      </c>
      <c r="J225" s="157"/>
      <c r="K225" s="92">
        <f>VLOOKUP(D225,comp!D:L,6,FALSE)</f>
        <v>147.71622100352002</v>
      </c>
      <c r="L225" s="92">
        <f>VLOOKUP(D225,comp!D:L,7,FALSE)</f>
        <v>1.40377899648</v>
      </c>
      <c r="M225" s="92">
        <f t="shared" si="11"/>
        <v>0</v>
      </c>
    </row>
    <row r="226" spans="1:13" ht="34.5" customHeight="1">
      <c r="A226" s="80"/>
      <c r="B226" s="44"/>
      <c r="C226" s="91" t="s">
        <v>266</v>
      </c>
      <c r="D226" s="91">
        <v>41934</v>
      </c>
      <c r="E226" s="226" t="str">
        <f>VLOOKUP(D226,comp!D:L,2,FALSE)</f>
        <v>TUBO COLETOR DE ESGOTO PVC, JEI, DN 400 MM (NBR 7362)</v>
      </c>
      <c r="F226" s="226"/>
      <c r="G226" s="226"/>
      <c r="H226" s="226"/>
      <c r="I226" s="91" t="str">
        <f>VLOOKUP(D226,comp!D:L,3,FALSE)</f>
        <v>CHP</v>
      </c>
      <c r="J226" s="157"/>
      <c r="K226" s="92">
        <f>VLOOKUP(D226,comp!D:L,6,FALSE)</f>
        <v>148.10668903936002</v>
      </c>
      <c r="L226" s="92">
        <f>VLOOKUP(D226,comp!D:L,7,FALSE)</f>
        <v>1.0133109606399999</v>
      </c>
      <c r="M226" s="92">
        <f t="shared" si="11"/>
        <v>0</v>
      </c>
    </row>
    <row r="227" spans="1:13" ht="34.5" customHeight="1">
      <c r="A227" s="80"/>
      <c r="B227" s="44"/>
      <c r="C227" s="91" t="s">
        <v>267</v>
      </c>
      <c r="D227" s="91">
        <v>305</v>
      </c>
      <c r="E227" s="226" t="str">
        <f>VLOOKUP(D227,comp!D:L,2,FALSE)</f>
        <v>ANEL BORRACHA, PARA TUBO PVC, REDE COLETOR ESGOTO, DN 150 MM (NBR 7362)</v>
      </c>
      <c r="F227" s="226"/>
      <c r="G227" s="226"/>
      <c r="H227" s="226"/>
      <c r="I227" s="91" t="str">
        <f>VLOOKUP(D227,comp!D:L,3,FALSE)</f>
        <v>UN</v>
      </c>
      <c r="J227" s="157"/>
      <c r="K227" s="92">
        <f>VLOOKUP(D227,comp!D:L,6,FALSE)</f>
        <v>9.3690346768200001</v>
      </c>
      <c r="L227" s="92">
        <f>VLOOKUP(D227,comp!D:L,7,FALSE)</f>
        <v>0.45096532317999999</v>
      </c>
      <c r="M227" s="92">
        <f t="shared" si="11"/>
        <v>0</v>
      </c>
    </row>
    <row r="228" spans="1:13" ht="34.5" customHeight="1">
      <c r="A228" s="80"/>
      <c r="B228" s="44"/>
      <c r="C228" s="91" t="s">
        <v>268</v>
      </c>
      <c r="D228" s="91">
        <v>2516</v>
      </c>
      <c r="E228" s="226" t="str">
        <f>VLOOKUP(D228,comp!D:L,2,FALSE)</f>
        <v>CONECTOR CURVO 90 GRAUS DE ALUMINIO, BITOLA 1", PARA ADAPTAR ENTRADA DE ELETRODUTO METALICO FLEXIVEL EM QUADROS</v>
      </c>
      <c r="F228" s="226"/>
      <c r="G228" s="226"/>
      <c r="H228" s="226"/>
      <c r="I228" s="91" t="str">
        <f>VLOOKUP(D228,comp!D:L,3,FALSE)</f>
        <v>UN</v>
      </c>
      <c r="J228" s="157"/>
      <c r="K228" s="92">
        <f>VLOOKUP(D228,comp!D:L,6,FALSE)</f>
        <v>13.53</v>
      </c>
      <c r="L228" s="92">
        <f>VLOOKUP(D228,comp!D:L,7,FALSE)</f>
        <v>0</v>
      </c>
      <c r="M228" s="92">
        <f t="shared" si="11"/>
        <v>0</v>
      </c>
    </row>
    <row r="229" spans="1:13" ht="34.5" customHeight="1">
      <c r="A229" s="80"/>
      <c r="B229" s="44"/>
      <c r="C229" s="91" t="s">
        <v>269</v>
      </c>
      <c r="D229" s="91">
        <v>2517</v>
      </c>
      <c r="E229" s="226" t="str">
        <f>VLOOKUP(D229,comp!D:L,2,FALSE)</f>
        <v>CONECTOR CURVO 90 GRAUS DE ALUMINIO, BITOLA 1 1/2", PARA ADAPTAR ENTRADA DE ELETRODUTO METALICO FLEXIVEL EM QUADROS</v>
      </c>
      <c r="F229" s="226"/>
      <c r="G229" s="226"/>
      <c r="H229" s="226"/>
      <c r="I229" s="91" t="str">
        <f>VLOOKUP(D229,comp!D:L,3,FALSE)</f>
        <v>UN</v>
      </c>
      <c r="J229" s="157"/>
      <c r="K229" s="92">
        <f>VLOOKUP(D229,comp!D:L,6,FALSE)</f>
        <v>26.07</v>
      </c>
      <c r="L229" s="92">
        <f>VLOOKUP(D229,comp!D:L,7,FALSE)</f>
        <v>0</v>
      </c>
      <c r="M229" s="92">
        <f t="shared" si="11"/>
        <v>0</v>
      </c>
    </row>
    <row r="230" spans="1:13" ht="34.5" customHeight="1">
      <c r="A230" s="80"/>
      <c r="B230" s="44"/>
      <c r="C230" s="91" t="s">
        <v>270</v>
      </c>
      <c r="D230" s="91">
        <v>2518</v>
      </c>
      <c r="E230" s="226" t="str">
        <f>VLOOKUP(D230,comp!D:L,2,FALSE)</f>
        <v>CONECTOR CURVO 90 GRAUS DE ALUMINIO, BITOLA 2 1/2", PARA ADAPTAR ENTRADA DE ELETRODUTO METALICO FLEXIVEL EM QUADROS</v>
      </c>
      <c r="F230" s="226"/>
      <c r="G230" s="226"/>
      <c r="H230" s="226"/>
      <c r="I230" s="91" t="str">
        <f>VLOOKUP(D230,comp!D:L,3,FALSE)</f>
        <v>UN</v>
      </c>
      <c r="J230" s="157"/>
      <c r="K230" s="92">
        <f>VLOOKUP(D230,comp!D:L,6,FALSE)</f>
        <v>124.12</v>
      </c>
      <c r="L230" s="92">
        <f>VLOOKUP(D230,comp!D:L,7,FALSE)</f>
        <v>0</v>
      </c>
      <c r="M230" s="92">
        <f t="shared" si="11"/>
        <v>0</v>
      </c>
    </row>
    <row r="231" spans="1:13" ht="34.5" customHeight="1">
      <c r="A231" s="80"/>
      <c r="B231" s="44"/>
      <c r="C231" s="91" t="s">
        <v>271</v>
      </c>
      <c r="D231" s="91">
        <v>2519</v>
      </c>
      <c r="E231" s="226" t="str">
        <f>VLOOKUP(D231,comp!D:L,2,FALSE)</f>
        <v>CONECTOR CURVO 90 GRAUS DE ALUMINIO, BITOLA 3", PARA ADAPTAR ENTRADA DE ELETRODUTO METALICO FLEXIVEL EM QUADROS</v>
      </c>
      <c r="F231" s="226"/>
      <c r="G231" s="226"/>
      <c r="H231" s="226"/>
      <c r="I231" s="91" t="str">
        <f>VLOOKUP(D231,comp!D:L,3,FALSE)</f>
        <v>UN</v>
      </c>
      <c r="J231" s="157"/>
      <c r="K231" s="92">
        <f>VLOOKUP(D231,comp!D:L,6,FALSE)</f>
        <v>149.66</v>
      </c>
      <c r="L231" s="92">
        <f>VLOOKUP(D231,comp!D:L,7,FALSE)</f>
        <v>0</v>
      </c>
      <c r="M231" s="92">
        <f t="shared" si="11"/>
        <v>0</v>
      </c>
    </row>
    <row r="232" spans="1:13" ht="34.5" customHeight="1">
      <c r="A232" s="80"/>
      <c r="B232" s="44"/>
      <c r="C232" s="91" t="s">
        <v>272</v>
      </c>
      <c r="D232" s="91">
        <v>2520</v>
      </c>
      <c r="E232" s="226" t="str">
        <f>VLOOKUP(D232,comp!D:L,2,FALSE)</f>
        <v>CONECTOR CURVO 90 GRAUS DE ALUMINIO, BITOLA 4", PARA ADAPTAR ENTRADA DE ELETRODUTO METALICO FLEXIVEL EM QUADROS</v>
      </c>
      <c r="F232" s="226"/>
      <c r="G232" s="226"/>
      <c r="H232" s="226"/>
      <c r="I232" s="91" t="str">
        <f>VLOOKUP(D232,comp!D:L,3,FALSE)</f>
        <v>UN</v>
      </c>
      <c r="J232" s="157"/>
      <c r="K232" s="92">
        <f>VLOOKUP(D232,comp!D:L,6,FALSE)</f>
        <v>275.45</v>
      </c>
      <c r="L232" s="92">
        <f>VLOOKUP(D232,comp!D:L,7,FALSE)</f>
        <v>0</v>
      </c>
      <c r="M232" s="92">
        <f t="shared" si="11"/>
        <v>0</v>
      </c>
    </row>
    <row r="233" spans="1:13" ht="34.5" customHeight="1">
      <c r="A233" s="80"/>
      <c r="B233" s="44"/>
      <c r="C233" s="91" t="s">
        <v>273</v>
      </c>
      <c r="D233" s="91">
        <v>2521</v>
      </c>
      <c r="E233" s="226" t="str">
        <f>VLOOKUP(D233,comp!D:L,2,FALSE)</f>
        <v>CONECTOR CURVO 90 GRAUS DE ALUMINIO, BITOLA 2", PARA ADAPTAR ENTRADA DE ELETRODUTO METALICO FLEXIVEL EM QUADROS</v>
      </c>
      <c r="F233" s="226"/>
      <c r="G233" s="226"/>
      <c r="H233" s="226"/>
      <c r="I233" s="91" t="str">
        <f>VLOOKUP(D233,comp!D:L,3,FALSE)</f>
        <v>UN</v>
      </c>
      <c r="J233" s="157"/>
      <c r="K233" s="92">
        <f>VLOOKUP(D233,comp!D:L,6,FALSE)</f>
        <v>52.83</v>
      </c>
      <c r="L233" s="92">
        <f>VLOOKUP(D233,comp!D:L,7,FALSE)</f>
        <v>0</v>
      </c>
      <c r="M233" s="92">
        <f t="shared" si="11"/>
        <v>0</v>
      </c>
    </row>
    <row r="234" spans="1:13" ht="34.5" customHeight="1">
      <c r="A234" s="80"/>
      <c r="B234" s="44"/>
      <c r="C234" s="91" t="s">
        <v>274</v>
      </c>
      <c r="D234" s="91">
        <v>2522</v>
      </c>
      <c r="E234" s="226" t="str">
        <f>VLOOKUP(D234,comp!D:L,2,FALSE)</f>
        <v>CONECTOR CURVO 90 GRAUS DE ALUMINIO, BITOLA 1 1/4", PARA ADAPTAR ENTRADA DE ELETRODUTO METALICO FLEXIVEL EM QUADROS</v>
      </c>
      <c r="F234" s="226"/>
      <c r="G234" s="226"/>
      <c r="H234" s="226"/>
      <c r="I234" s="91" t="str">
        <f>VLOOKUP(D234,comp!D:L,3,FALSE)</f>
        <v>UN</v>
      </c>
      <c r="J234" s="157"/>
      <c r="K234" s="92">
        <f>VLOOKUP(D234,comp!D:L,6,FALSE)</f>
        <v>16.850000000000001</v>
      </c>
      <c r="L234" s="92">
        <f>VLOOKUP(D234,comp!D:L,7,FALSE)</f>
        <v>0</v>
      </c>
      <c r="M234" s="92">
        <f t="shared" si="11"/>
        <v>0</v>
      </c>
    </row>
    <row r="235" spans="1:13" ht="34.5" customHeight="1">
      <c r="A235" s="80"/>
      <c r="B235" s="44"/>
      <c r="C235" s="91" t="s">
        <v>275</v>
      </c>
      <c r="D235" s="91">
        <v>41779</v>
      </c>
      <c r="E235" s="226" t="str">
        <f>VLOOKUP(D235,comp!D:L,2,FALSE)</f>
        <v>TUBO CORRUGADO PEAD, PAREDE DUPLA, INTERNA LISA, JEI, DN/DI 250 MM, PARA SANEAMENTO (DRENAGEM/ESGOTO)</v>
      </c>
      <c r="F235" s="226"/>
      <c r="G235" s="226"/>
      <c r="H235" s="226"/>
      <c r="I235" s="91" t="str">
        <f>VLOOKUP(D235,comp!D:L,3,FALSE)</f>
        <v>CHP</v>
      </c>
      <c r="J235" s="157"/>
      <c r="K235" s="92">
        <f>VLOOKUP(D235,comp!D:L,6,FALSE)</f>
        <v>148.40507771200001</v>
      </c>
      <c r="L235" s="92">
        <f>VLOOKUP(D235,comp!D:L,7,FALSE)</f>
        <v>0.71492228800000002</v>
      </c>
      <c r="M235" s="92">
        <f t="shared" si="11"/>
        <v>0</v>
      </c>
    </row>
    <row r="236" spans="1:13" ht="34.5" customHeight="1">
      <c r="A236" s="80"/>
      <c r="B236" s="44"/>
      <c r="C236" s="91" t="s">
        <v>276</v>
      </c>
      <c r="D236" s="91">
        <v>41780</v>
      </c>
      <c r="E236" s="226" t="str">
        <f>VLOOKUP(D236,comp!D:L,2,FALSE)</f>
        <v>TUBO CORRUGADO PEAD, PAREDE DUPLA, INTERNA LISA, JEI, DN/DI 300 MM, PARA SANEAMENTO (DRENAGEM/ESGOTO)</v>
      </c>
      <c r="F236" s="226"/>
      <c r="G236" s="226"/>
      <c r="H236" s="226"/>
      <c r="I236" s="91" t="str">
        <f>VLOOKUP(D236,comp!D:L,3,FALSE)</f>
        <v>CHP</v>
      </c>
      <c r="J236" s="157"/>
      <c r="K236" s="92">
        <f>VLOOKUP(D236,comp!D:L,6,FALSE)</f>
        <v>148.30893557440001</v>
      </c>
      <c r="L236" s="92">
        <f>VLOOKUP(D236,comp!D:L,7,FALSE)</f>
        <v>0.81106442560000003</v>
      </c>
      <c r="M236" s="92">
        <f t="shared" si="11"/>
        <v>0</v>
      </c>
    </row>
    <row r="237" spans="1:13" ht="34.5" customHeight="1">
      <c r="A237" s="80"/>
      <c r="B237" s="44"/>
      <c r="C237" s="91" t="s">
        <v>277</v>
      </c>
      <c r="D237" s="91">
        <v>41781</v>
      </c>
      <c r="E237" s="226" t="str">
        <f>VLOOKUP(D237,comp!D:L,2,FALSE)</f>
        <v>TUBO CORRUGADO PEAD, PAREDE DUPLA, INTERNA LISA, JEI, DN/DI *400* MM, PARA SANEAMENTO (DRENAGEM/ESGOTO)</v>
      </c>
      <c r="F237" s="226"/>
      <c r="G237" s="226"/>
      <c r="H237" s="226"/>
      <c r="I237" s="91" t="str">
        <f>VLOOKUP(D237,comp!D:L,3,FALSE)</f>
        <v>M</v>
      </c>
      <c r="J237" s="157"/>
      <c r="K237" s="92">
        <f>VLOOKUP(D237,comp!D:L,6,FALSE)</f>
        <v>333.59</v>
      </c>
      <c r="L237" s="92">
        <f>VLOOKUP(D237,comp!D:L,7,FALSE)</f>
        <v>0</v>
      </c>
      <c r="M237" s="92">
        <f t="shared" si="11"/>
        <v>0</v>
      </c>
    </row>
    <row r="238" spans="1:13" ht="34.5" customHeight="1">
      <c r="A238" s="80"/>
      <c r="B238" s="44"/>
      <c r="C238" s="91" t="s">
        <v>278</v>
      </c>
      <c r="D238" s="91">
        <v>41782</v>
      </c>
      <c r="E238" s="226" t="str">
        <f>VLOOKUP(D238,comp!D:L,2,FALSE)</f>
        <v>TUBO CORRUGADO PEAD, PAREDE DUPLA, INTERNA LISA, JEI, DN/DI 600 MM, PARA SANEAMENTO (DRENAGEM/ESGOTO)</v>
      </c>
      <c r="F238" s="226"/>
      <c r="G238" s="226"/>
      <c r="H238" s="226"/>
      <c r="I238" s="91" t="str">
        <f>VLOOKUP(D238,comp!D:L,3,FALSE)</f>
        <v>CHP</v>
      </c>
      <c r="J238" s="157"/>
      <c r="K238" s="92">
        <f>VLOOKUP(D238,comp!D:L,6,FALSE)</f>
        <v>147.93446513216003</v>
      </c>
      <c r="L238" s="92">
        <f>VLOOKUP(D238,comp!D:L,7,FALSE)</f>
        <v>1.1855348678400002</v>
      </c>
      <c r="M238" s="92">
        <f t="shared" si="11"/>
        <v>0</v>
      </c>
    </row>
    <row r="239" spans="1:13" ht="34.5" customHeight="1">
      <c r="A239" s="80"/>
      <c r="B239" s="44"/>
      <c r="C239" s="91" t="s">
        <v>279</v>
      </c>
      <c r="D239" s="91">
        <v>41783</v>
      </c>
      <c r="E239" s="226" t="str">
        <f>VLOOKUP(D239,comp!D:L,2,FALSE)</f>
        <v>TUBO CORRUGADO PEAD, PAREDE DUPLA, INTERNA LISA, JEI, DN/DI *800* MM, PARA SANEAMENTO (DRENAGEM/ESGOTO)</v>
      </c>
      <c r="F239" s="226"/>
      <c r="G239" s="226"/>
      <c r="H239" s="226"/>
      <c r="I239" s="91" t="str">
        <f>VLOOKUP(D239,comp!D:L,3,FALSE)</f>
        <v>CHP</v>
      </c>
      <c r="J239" s="157"/>
      <c r="K239" s="92">
        <f>VLOOKUP(D239,comp!D:L,6,FALSE)</f>
        <v>148.01155062847999</v>
      </c>
      <c r="L239" s="92">
        <f>VLOOKUP(D239,comp!D:L,7,FALSE)</f>
        <v>1.1084493715200001</v>
      </c>
      <c r="M239" s="92">
        <f t="shared" si="11"/>
        <v>0</v>
      </c>
    </row>
    <row r="240" spans="1:13" ht="34.5" customHeight="1">
      <c r="A240" s="80"/>
      <c r="B240" s="44"/>
      <c r="C240" s="91" t="s">
        <v>280</v>
      </c>
      <c r="D240" s="91">
        <v>41785</v>
      </c>
      <c r="E240" s="226" t="str">
        <f>VLOOKUP(D240,comp!D:L,2,FALSE)</f>
        <v>TUBO CORRUGADO PEAD, PAREDE DUPLA, INTERNA LISA, JEI, DN/DI *1000* MM, PARA SANEAMENTO (DRENAGEM/ESGOTO)</v>
      </c>
      <c r="F240" s="226"/>
      <c r="G240" s="226"/>
      <c r="H240" s="226"/>
      <c r="I240" s="91" t="str">
        <f>VLOOKUP(D240,comp!D:L,3,FALSE)</f>
        <v>CHP</v>
      </c>
      <c r="J240" s="157"/>
      <c r="K240" s="92">
        <f>VLOOKUP(D240,comp!D:L,6,FALSE)</f>
        <v>148.08489351104001</v>
      </c>
      <c r="L240" s="92">
        <f>VLOOKUP(D240,comp!D:L,7,FALSE)</f>
        <v>1.0351064889600001</v>
      </c>
      <c r="M240" s="92">
        <f t="shared" si="11"/>
        <v>0</v>
      </c>
    </row>
    <row r="241" spans="1:13" ht="34.5" customHeight="1">
      <c r="A241" s="80"/>
      <c r="B241" s="44"/>
      <c r="C241" s="91" t="s">
        <v>281</v>
      </c>
      <c r="D241" s="91">
        <v>41786</v>
      </c>
      <c r="E241" s="226" t="str">
        <f>VLOOKUP(D241,comp!D:L,2,FALSE)</f>
        <v>TUBO CORRUGADO PEAD, PAREDE DUPLA, INTERNA LISA, JEI, DN/DI 1200 MM, PARA SANEAMENTO (DRENAGEM/ESGOTO)</v>
      </c>
      <c r="F241" s="226"/>
      <c r="G241" s="226"/>
      <c r="H241" s="226"/>
      <c r="I241" s="91" t="str">
        <f>VLOOKUP(D241,comp!D:L,3,FALSE)</f>
        <v>CHP</v>
      </c>
      <c r="J241" s="157"/>
      <c r="K241" s="92">
        <f>VLOOKUP(D241,comp!D:L,6,FALSE)</f>
        <v>148.22763788544</v>
      </c>
      <c r="L241" s="92">
        <f>VLOOKUP(D241,comp!D:L,7,FALSE)</f>
        <v>0.89236211456000014</v>
      </c>
      <c r="M241" s="92">
        <f t="shared" si="11"/>
        <v>0</v>
      </c>
    </row>
    <row r="242" spans="1:13" ht="34.5" customHeight="1">
      <c r="A242" s="80"/>
      <c r="B242" s="44"/>
      <c r="C242" s="91" t="s">
        <v>282</v>
      </c>
      <c r="D242" s="91">
        <v>37974</v>
      </c>
      <c r="E242" s="226" t="str">
        <f>VLOOKUP(D242,comp!D:L,2,FALSE)</f>
        <v>LUVA CPVC, SOLDAVEL, 22 MM, PARA AGUA QUENTE PREDIAL</v>
      </c>
      <c r="F242" s="226"/>
      <c r="G242" s="226"/>
      <c r="H242" s="226"/>
      <c r="I242" s="91" t="str">
        <f>VLOOKUP(D242,comp!D:L,3,FALSE)</f>
        <v>UN</v>
      </c>
      <c r="J242" s="157"/>
      <c r="K242" s="92">
        <f>VLOOKUP(D242,comp!D:L,6,FALSE)</f>
        <v>2.5099999999999998</v>
      </c>
      <c r="L242" s="92">
        <f>VLOOKUP(D242,comp!D:L,7,FALSE)</f>
        <v>0</v>
      </c>
      <c r="M242" s="92">
        <f t="shared" si="11"/>
        <v>0</v>
      </c>
    </row>
    <row r="243" spans="1:13" ht="34.5" customHeight="1">
      <c r="A243" s="80"/>
      <c r="B243" s="44"/>
      <c r="C243" s="91" t="s">
        <v>283</v>
      </c>
      <c r="D243" s="91">
        <v>37982</v>
      </c>
      <c r="E243" s="226" t="str">
        <f>VLOOKUP(D243,comp!D:L,2,FALSE)</f>
        <v>LUVA DE CORRER, CPVC, SOLDAVEL, 22 MM, PARA AGUA QUENTE PREDIAL</v>
      </c>
      <c r="F243" s="226"/>
      <c r="G243" s="226"/>
      <c r="H243" s="226"/>
      <c r="I243" s="91" t="str">
        <f>VLOOKUP(D243,comp!D:L,3,FALSE)</f>
        <v>UN</v>
      </c>
      <c r="J243" s="157"/>
      <c r="K243" s="92">
        <f>VLOOKUP(D243,comp!D:L,6,FALSE)</f>
        <v>10.51</v>
      </c>
      <c r="L243" s="92">
        <f>VLOOKUP(D243,comp!D:L,7,FALSE)</f>
        <v>0</v>
      </c>
      <c r="M243" s="92">
        <f t="shared" si="11"/>
        <v>0</v>
      </c>
    </row>
    <row r="244" spans="1:13" ht="34.5" customHeight="1">
      <c r="A244" s="80"/>
      <c r="B244" s="44"/>
      <c r="C244" s="91" t="s">
        <v>284</v>
      </c>
      <c r="D244" s="91">
        <v>37986</v>
      </c>
      <c r="E244" s="226" t="str">
        <f>VLOOKUP(D244,comp!D:L,2,FALSE)</f>
        <v>LUVA DE TRANSICAO DE CPVC X PVC, SOLDAVEL, 22 X 25 MM, PARA AGUA QUENTE</v>
      </c>
      <c r="F244" s="226"/>
      <c r="G244" s="226"/>
      <c r="H244" s="226"/>
      <c r="I244" s="91" t="str">
        <f>VLOOKUP(D244,comp!D:L,3,FALSE)</f>
        <v>UN</v>
      </c>
      <c r="J244" s="157"/>
      <c r="K244" s="92">
        <f>VLOOKUP(D244,comp!D:L,6,FALSE)</f>
        <v>2.4700000000000002</v>
      </c>
      <c r="L244" s="92">
        <f>VLOOKUP(D244,comp!D:L,7,FALSE)</f>
        <v>0</v>
      </c>
      <c r="M244" s="92">
        <f t="shared" si="11"/>
        <v>0</v>
      </c>
    </row>
    <row r="245" spans="1:13" ht="34.5" customHeight="1">
      <c r="A245" s="80"/>
      <c r="B245" s="44"/>
      <c r="C245" s="91" t="s">
        <v>285</v>
      </c>
      <c r="D245" s="91">
        <v>37974</v>
      </c>
      <c r="E245" s="226" t="str">
        <f>VLOOKUP(D245,comp!D:L,2,FALSE)</f>
        <v>LUVA CPVC, SOLDAVEL, 22 MM, PARA AGUA QUENTE PREDIAL</v>
      </c>
      <c r="F245" s="226"/>
      <c r="G245" s="226"/>
      <c r="H245" s="226"/>
      <c r="I245" s="91" t="str">
        <f>VLOOKUP(D245,comp!D:L,3,FALSE)</f>
        <v>UN</v>
      </c>
      <c r="J245" s="157"/>
      <c r="K245" s="92">
        <f>VLOOKUP(D245,comp!D:L,6,FALSE)</f>
        <v>2.5099999999999998</v>
      </c>
      <c r="L245" s="92">
        <f>VLOOKUP(D245,comp!D:L,7,FALSE)</f>
        <v>0</v>
      </c>
      <c r="M245" s="92">
        <f t="shared" si="11"/>
        <v>0</v>
      </c>
    </row>
    <row r="246" spans="1:13" ht="34.5" customHeight="1">
      <c r="A246" s="80"/>
      <c r="B246" s="44"/>
      <c r="C246" s="91" t="s">
        <v>286</v>
      </c>
      <c r="D246" s="91">
        <v>37982</v>
      </c>
      <c r="E246" s="226" t="str">
        <f>VLOOKUP(D246,comp!D:L,2,FALSE)</f>
        <v>LUVA DE CORRER, CPVC, SOLDAVEL, 22 MM, PARA AGUA QUENTE PREDIAL</v>
      </c>
      <c r="F246" s="226"/>
      <c r="G246" s="226"/>
      <c r="H246" s="226"/>
      <c r="I246" s="91" t="str">
        <f>VLOOKUP(D246,comp!D:L,3,FALSE)</f>
        <v>UN</v>
      </c>
      <c r="J246" s="157"/>
      <c r="K246" s="92">
        <f>VLOOKUP(D246,comp!D:L,6,FALSE)</f>
        <v>10.51</v>
      </c>
      <c r="L246" s="92">
        <f>VLOOKUP(D246,comp!D:L,7,FALSE)</f>
        <v>0</v>
      </c>
      <c r="M246" s="92">
        <f t="shared" si="11"/>
        <v>0</v>
      </c>
    </row>
    <row r="247" spans="1:13" ht="34.5" customHeight="1">
      <c r="A247" s="80"/>
      <c r="B247" s="44"/>
      <c r="C247" s="91" t="s">
        <v>287</v>
      </c>
      <c r="D247" s="91">
        <v>37986</v>
      </c>
      <c r="E247" s="226" t="str">
        <f>VLOOKUP(D247,comp!D:L,2,FALSE)</f>
        <v>LUVA DE TRANSICAO DE CPVC X PVC, SOLDAVEL, 22 X 25 MM, PARA AGUA QUENTE</v>
      </c>
      <c r="F247" s="226"/>
      <c r="G247" s="226"/>
      <c r="H247" s="226"/>
      <c r="I247" s="91" t="str">
        <f>VLOOKUP(D247,comp!D:L,3,FALSE)</f>
        <v>UN</v>
      </c>
      <c r="J247" s="157"/>
      <c r="K247" s="92">
        <f>VLOOKUP(D247,comp!D:L,6,FALSE)</f>
        <v>2.4700000000000002</v>
      </c>
      <c r="L247" s="92">
        <f>VLOOKUP(D247,comp!D:L,7,FALSE)</f>
        <v>0</v>
      </c>
      <c r="M247" s="92">
        <f t="shared" si="11"/>
        <v>0</v>
      </c>
    </row>
    <row r="248" spans="1:13" ht="34.5" customHeight="1">
      <c r="A248" s="80"/>
      <c r="B248" s="44"/>
      <c r="C248" s="91" t="s">
        <v>288</v>
      </c>
      <c r="D248" s="91">
        <v>37990</v>
      </c>
      <c r="E248" s="226" t="str">
        <f>VLOOKUP(D248,comp!D:L,2,FALSE)</f>
        <v>UNIAO, CPVC, SOLDAVEL, 22 MM, PARA AGUA QUENTE PREDIAL</v>
      </c>
      <c r="F248" s="226"/>
      <c r="G248" s="226"/>
      <c r="H248" s="226"/>
      <c r="I248" s="91" t="str">
        <f>VLOOKUP(D248,comp!D:L,3,FALSE)</f>
        <v>UN</v>
      </c>
      <c r="J248" s="157"/>
      <c r="K248" s="92">
        <f>VLOOKUP(D248,comp!D:L,6,FALSE)</f>
        <v>17.09</v>
      </c>
      <c r="L248" s="92">
        <f>VLOOKUP(D248,comp!D:L,7,FALSE)</f>
        <v>0</v>
      </c>
      <c r="M248" s="92">
        <f t="shared" si="11"/>
        <v>0</v>
      </c>
    </row>
    <row r="249" spans="1:13" ht="34.5" customHeight="1">
      <c r="A249" s="80"/>
      <c r="B249" s="44"/>
      <c r="C249" s="91" t="s">
        <v>289</v>
      </c>
      <c r="D249" s="91">
        <v>38006</v>
      </c>
      <c r="E249" s="226" t="str">
        <f>VLOOKUP(D249,comp!D:L,2,FALSE)</f>
        <v>CONECTOR, CPVC, SOLDAVEL, 22 MM X 1/2", PARA AGUA QUENTE</v>
      </c>
      <c r="F249" s="226"/>
      <c r="G249" s="226"/>
      <c r="H249" s="226"/>
      <c r="I249" s="91" t="str">
        <f>VLOOKUP(D249,comp!D:L,3,FALSE)</f>
        <v>UN</v>
      </c>
      <c r="J249" s="157"/>
      <c r="K249" s="92">
        <f>VLOOKUP(D249,comp!D:L,6,FALSE)</f>
        <v>25.94</v>
      </c>
      <c r="L249" s="92">
        <f>VLOOKUP(D249,comp!D:L,7,FALSE)</f>
        <v>0</v>
      </c>
      <c r="M249" s="92">
        <f t="shared" si="11"/>
        <v>0</v>
      </c>
    </row>
    <row r="250" spans="1:13" ht="34.5" customHeight="1">
      <c r="A250" s="80"/>
      <c r="B250" s="44"/>
      <c r="C250" s="91" t="s">
        <v>290</v>
      </c>
      <c r="D250" s="91">
        <v>37998</v>
      </c>
      <c r="E250" s="226" t="str">
        <f>VLOOKUP(D250,comp!D:L,2,FALSE)</f>
        <v>ADAPTADOR CPVC, SOLDAVEL, 22 MM, PARA AGUA QUENTE</v>
      </c>
      <c r="F250" s="226"/>
      <c r="G250" s="226"/>
      <c r="H250" s="226"/>
      <c r="I250" s="91" t="str">
        <f>VLOOKUP(D250,comp!D:L,3,FALSE)</f>
        <v>UN</v>
      </c>
      <c r="J250" s="157"/>
      <c r="K250" s="92">
        <f>VLOOKUP(D250,comp!D:L,6,FALSE)</f>
        <v>23.84</v>
      </c>
      <c r="L250" s="92">
        <f>VLOOKUP(D250,comp!D:L,7,FALSE)</f>
        <v>0</v>
      </c>
      <c r="M250" s="92">
        <f t="shared" si="11"/>
        <v>0</v>
      </c>
    </row>
    <row r="251" spans="1:13" ht="34.5" customHeight="1">
      <c r="A251" s="80"/>
      <c r="B251" s="44"/>
      <c r="C251" s="91" t="s">
        <v>291</v>
      </c>
      <c r="D251" s="91">
        <v>38000</v>
      </c>
      <c r="E251" s="226" t="str">
        <f>VLOOKUP(D251,comp!D:L,2,FALSE)</f>
        <v>CURVA DE TRANSPOSICAO, CPVC, SOLDAVEL, 22 MM</v>
      </c>
      <c r="F251" s="226"/>
      <c r="G251" s="226"/>
      <c r="H251" s="226"/>
      <c r="I251" s="91" t="str">
        <f>VLOOKUP(D251,comp!D:L,3,FALSE)</f>
        <v>UN</v>
      </c>
      <c r="J251" s="157"/>
      <c r="K251" s="92">
        <f>VLOOKUP(D251,comp!D:L,6,FALSE)</f>
        <v>10.44</v>
      </c>
      <c r="L251" s="92">
        <f>VLOOKUP(D251,comp!D:L,7,FALSE)</f>
        <v>0</v>
      </c>
      <c r="M251" s="92">
        <f t="shared" si="11"/>
        <v>0</v>
      </c>
    </row>
    <row r="252" spans="1:13" ht="34.5" customHeight="1">
      <c r="A252" s="80"/>
      <c r="B252" s="44"/>
      <c r="C252" s="91" t="s">
        <v>292</v>
      </c>
      <c r="D252" s="91">
        <v>38001</v>
      </c>
      <c r="E252" s="226" t="str">
        <f>VLOOKUP(D252,comp!D:L,2,FALSE)</f>
        <v>BUCHA DE REDUCAO, CPVC, SOLDAVEL, 22 X 15 MM, PARA AGUA QUENTE</v>
      </c>
      <c r="F252" s="226"/>
      <c r="G252" s="226"/>
      <c r="H252" s="226"/>
      <c r="I252" s="91" t="str">
        <f>VLOOKUP(D252,comp!D:L,3,FALSE)</f>
        <v>UN</v>
      </c>
      <c r="J252" s="157"/>
      <c r="K252" s="92">
        <f>VLOOKUP(D252,comp!D:L,6,FALSE)</f>
        <v>1.22</v>
      </c>
      <c r="L252" s="92">
        <f>VLOOKUP(D252,comp!D:L,7,FALSE)</f>
        <v>0</v>
      </c>
      <c r="M252" s="92">
        <f t="shared" si="11"/>
        <v>0</v>
      </c>
    </row>
    <row r="253" spans="1:13" ht="34.5" customHeight="1">
      <c r="A253" s="80"/>
      <c r="B253" s="44"/>
      <c r="C253" s="91" t="s">
        <v>293</v>
      </c>
      <c r="D253" s="91">
        <v>38428</v>
      </c>
      <c r="E253" s="226" t="str">
        <f>VLOOKUP(D253,comp!D:L,2,FALSE)</f>
        <v>CONECTOR, CPVC, SOLDAVEL, 22 MM X 3/4", PARA AGUA QUENTE</v>
      </c>
      <c r="F253" s="226"/>
      <c r="G253" s="226"/>
      <c r="H253" s="226"/>
      <c r="I253" s="91" t="str">
        <f>VLOOKUP(D253,comp!D:L,3,FALSE)</f>
        <v>UN</v>
      </c>
      <c r="J253" s="157"/>
      <c r="K253" s="92">
        <f>VLOOKUP(D253,comp!D:L,6,FALSE)</f>
        <v>23.23</v>
      </c>
      <c r="L253" s="92">
        <f>VLOOKUP(D253,comp!D:L,7,FALSE)</f>
        <v>0</v>
      </c>
      <c r="M253" s="92">
        <f t="shared" si="11"/>
        <v>0</v>
      </c>
    </row>
    <row r="254" spans="1:13" ht="34.5" customHeight="1">
      <c r="A254" s="80"/>
      <c r="B254" s="44"/>
      <c r="C254" s="91" t="s">
        <v>294</v>
      </c>
      <c r="D254" s="91">
        <v>37975</v>
      </c>
      <c r="E254" s="226" t="str">
        <f>VLOOKUP(D254,comp!D:L,2,FALSE)</f>
        <v>LUVA CPVC, SOLDAVEL, 28 MM, PARA AGUA QUENTE PREDIAL</v>
      </c>
      <c r="F254" s="226"/>
      <c r="G254" s="226"/>
      <c r="H254" s="226"/>
      <c r="I254" s="91" t="str">
        <f>VLOOKUP(D254,comp!D:L,3,FALSE)</f>
        <v>UN</v>
      </c>
      <c r="J254" s="157"/>
      <c r="K254" s="92">
        <f>VLOOKUP(D254,comp!D:L,6,FALSE)</f>
        <v>5.58</v>
      </c>
      <c r="L254" s="92">
        <f>VLOOKUP(D254,comp!D:L,7,FALSE)</f>
        <v>0</v>
      </c>
      <c r="M254" s="92">
        <f t="shared" si="11"/>
        <v>0</v>
      </c>
    </row>
    <row r="255" spans="1:13" ht="34.5" customHeight="1">
      <c r="A255" s="80"/>
      <c r="B255" s="44"/>
      <c r="C255" s="91" t="s">
        <v>295</v>
      </c>
      <c r="D255" s="91">
        <v>37983</v>
      </c>
      <c r="E255" s="226" t="str">
        <f>VLOOKUP(D255,comp!D:L,2,FALSE)</f>
        <v>LUVA DE CORRER, CPVC, SOLDAVEL, 28 MM, PARA AGUA QUENTE PREDIAL</v>
      </c>
      <c r="F255" s="226"/>
      <c r="G255" s="226"/>
      <c r="H255" s="226"/>
      <c r="I255" s="91" t="str">
        <f>VLOOKUP(D255,comp!D:L,3,FALSE)</f>
        <v>UN</v>
      </c>
      <c r="J255" s="157"/>
      <c r="K255" s="92">
        <f>VLOOKUP(D255,comp!D:L,6,FALSE)</f>
        <v>15.54</v>
      </c>
      <c r="L255" s="92">
        <f>VLOOKUP(D255,comp!D:L,7,FALSE)</f>
        <v>0</v>
      </c>
      <c r="M255" s="92">
        <f t="shared" si="11"/>
        <v>0</v>
      </c>
    </row>
    <row r="256" spans="1:13" ht="34.5" customHeight="1">
      <c r="A256" s="80"/>
      <c r="B256" s="44"/>
      <c r="C256" s="91" t="s">
        <v>296</v>
      </c>
      <c r="D256" s="91">
        <v>37991</v>
      </c>
      <c r="E256" s="226" t="str">
        <f>VLOOKUP(D256,comp!D:L,2,FALSE)</f>
        <v>UNIAO, CPVC, SOLDAVEL, 28 MM, PARA AGUA QUENTE PREDIAL</v>
      </c>
      <c r="F256" s="226"/>
      <c r="G256" s="226"/>
      <c r="H256" s="226"/>
      <c r="I256" s="91" t="str">
        <f>VLOOKUP(D256,comp!D:L,3,FALSE)</f>
        <v>UN</v>
      </c>
      <c r="J256" s="157"/>
      <c r="K256" s="92">
        <f>VLOOKUP(D256,comp!D:L,6,FALSE)</f>
        <v>22.74</v>
      </c>
      <c r="L256" s="92">
        <f>VLOOKUP(D256,comp!D:L,7,FALSE)</f>
        <v>0</v>
      </c>
      <c r="M256" s="92">
        <f t="shared" si="11"/>
        <v>0</v>
      </c>
    </row>
    <row r="257" spans="1:13" ht="34.5" customHeight="1">
      <c r="A257" s="80"/>
      <c r="B257" s="44"/>
      <c r="C257" s="91" t="s">
        <v>297</v>
      </c>
      <c r="D257" s="91">
        <v>38007</v>
      </c>
      <c r="E257" s="226" t="str">
        <f>VLOOKUP(D257,comp!D:L,2,FALSE)</f>
        <v>CONECTOR, CPVC, SOLDAVEL, 28 MM X 1", PARA AGUA QUENTE</v>
      </c>
      <c r="F257" s="226"/>
      <c r="G257" s="226"/>
      <c r="H257" s="226"/>
      <c r="I257" s="91" t="str">
        <f>VLOOKUP(D257,comp!D:L,3,FALSE)</f>
        <v>UN</v>
      </c>
      <c r="J257" s="157"/>
      <c r="K257" s="92">
        <f>VLOOKUP(D257,comp!D:L,6,FALSE)</f>
        <v>29.93</v>
      </c>
      <c r="L257" s="92">
        <f>VLOOKUP(D257,comp!D:L,7,FALSE)</f>
        <v>0</v>
      </c>
      <c r="M257" s="92">
        <f t="shared" si="11"/>
        <v>0</v>
      </c>
    </row>
    <row r="258" spans="1:13" ht="34.5" customHeight="1">
      <c r="A258" s="80"/>
      <c r="B258" s="44"/>
      <c r="C258" s="91" t="s">
        <v>298</v>
      </c>
      <c r="D258" s="91">
        <v>20171</v>
      </c>
      <c r="E258" s="226" t="str">
        <f>VLOOKUP(D258,comp!D:L,2,FALSE)</f>
        <v>LUVA SIMPLES, PVC SERIE R, 150 MM, PARA ESGOTO PREDIAL</v>
      </c>
      <c r="F258" s="226"/>
      <c r="G258" s="226"/>
      <c r="H258" s="226"/>
      <c r="I258" s="91" t="str">
        <f>VLOOKUP(D258,comp!D:L,3,FALSE)</f>
        <v>UN</v>
      </c>
      <c r="J258" s="157"/>
      <c r="K258" s="92">
        <f>VLOOKUP(D258,comp!D:L,6,FALSE)</f>
        <v>42.91</v>
      </c>
      <c r="L258" s="92">
        <f>VLOOKUP(D258,comp!D:L,7,FALSE)</f>
        <v>0</v>
      </c>
      <c r="M258" s="92">
        <f t="shared" si="11"/>
        <v>0</v>
      </c>
    </row>
    <row r="259" spans="1:13" ht="34.5" customHeight="1">
      <c r="A259" s="80"/>
      <c r="B259" s="44"/>
      <c r="C259" s="91" t="s">
        <v>299</v>
      </c>
      <c r="D259" s="91">
        <v>38002</v>
      </c>
      <c r="E259" s="226" t="str">
        <f>VLOOKUP(D259,comp!D:L,2,FALSE)</f>
        <v>BUCHA DE REDUCAO, CPVC, SOLDAVEL, 28 X 22 MM, PARA AGUA QUENTE</v>
      </c>
      <c r="F259" s="226"/>
      <c r="G259" s="226"/>
      <c r="H259" s="226"/>
      <c r="I259" s="91" t="str">
        <f>VLOOKUP(D259,comp!D:L,3,FALSE)</f>
        <v>UN</v>
      </c>
      <c r="J259" s="157"/>
      <c r="K259" s="92">
        <f>VLOOKUP(D259,comp!D:L,6,FALSE)</f>
        <v>4.26</v>
      </c>
      <c r="L259" s="92">
        <f>VLOOKUP(D259,comp!D:L,7,FALSE)</f>
        <v>0</v>
      </c>
      <c r="M259" s="92">
        <f t="shared" si="11"/>
        <v>0</v>
      </c>
    </row>
    <row r="260" spans="1:13" ht="34.5" customHeight="1">
      <c r="A260" s="80"/>
      <c r="B260" s="44"/>
      <c r="C260" s="91" t="s">
        <v>300</v>
      </c>
      <c r="D260" s="91">
        <v>20166</v>
      </c>
      <c r="E260" s="226" t="str">
        <f>VLOOKUP(D260,comp!D:L,2,FALSE)</f>
        <v>LUVA DE CORRER, PVC SERIE R, 150 MM, PARA ESGOTO PREDIAL</v>
      </c>
      <c r="F260" s="226"/>
      <c r="G260" s="226"/>
      <c r="H260" s="226"/>
      <c r="I260" s="91" t="str">
        <f>VLOOKUP(D260,comp!D:L,3,FALSE)</f>
        <v>UN</v>
      </c>
      <c r="J260" s="157"/>
      <c r="K260" s="92">
        <f>VLOOKUP(D260,comp!D:L,6,FALSE)</f>
        <v>82.05</v>
      </c>
      <c r="L260" s="92">
        <f>VLOOKUP(D260,comp!D:L,7,FALSE)</f>
        <v>0</v>
      </c>
      <c r="M260" s="92">
        <f t="shared" si="11"/>
        <v>0</v>
      </c>
    </row>
    <row r="261" spans="1:13" ht="34.5" customHeight="1">
      <c r="A261" s="80"/>
      <c r="B261" s="44"/>
      <c r="C261" s="91" t="s">
        <v>301</v>
      </c>
      <c r="D261" s="91">
        <v>37976</v>
      </c>
      <c r="E261" s="226" t="str">
        <f>VLOOKUP(D261,comp!D:L,2,FALSE)</f>
        <v>LUVA CPVC, SOLDAVEL, 35 MM, PARA AGUA QUENTE PREDIAL</v>
      </c>
      <c r="F261" s="226"/>
      <c r="G261" s="226"/>
      <c r="H261" s="226"/>
      <c r="I261" s="91" t="str">
        <f>VLOOKUP(D261,comp!D:L,3,FALSE)</f>
        <v>UN</v>
      </c>
      <c r="J261" s="157"/>
      <c r="K261" s="92">
        <f>VLOOKUP(D261,comp!D:L,6,FALSE)</f>
        <v>12.44</v>
      </c>
      <c r="L261" s="92">
        <f>VLOOKUP(D261,comp!D:L,7,FALSE)</f>
        <v>0</v>
      </c>
      <c r="M261" s="92">
        <f t="shared" si="11"/>
        <v>0</v>
      </c>
    </row>
    <row r="262" spans="1:13" ht="34.5" customHeight="1">
      <c r="A262" s="80"/>
      <c r="B262" s="44"/>
      <c r="C262" s="91" t="s">
        <v>302</v>
      </c>
      <c r="D262" s="91">
        <v>20047</v>
      </c>
      <c r="E262" s="226" t="str">
        <f>VLOOKUP(D262,comp!D:L,2,FALSE)</f>
        <v>REDUCAO EXCENTRICA PVC, SERIE R, DN 150 X 100 MM, PARA ESGOTO PREDIAL</v>
      </c>
      <c r="F262" s="226"/>
      <c r="G262" s="226"/>
      <c r="H262" s="226"/>
      <c r="I262" s="91" t="str">
        <f>VLOOKUP(D262,comp!D:L,3,FALSE)</f>
        <v>UN</v>
      </c>
      <c r="J262" s="157"/>
      <c r="K262" s="92">
        <f>VLOOKUP(D262,comp!D:L,6,FALSE)</f>
        <v>60.57</v>
      </c>
      <c r="L262" s="92">
        <f>VLOOKUP(D262,comp!D:L,7,FALSE)</f>
        <v>0</v>
      </c>
      <c r="M262" s="92">
        <f t="shared" si="11"/>
        <v>0</v>
      </c>
    </row>
    <row r="263" spans="1:13" ht="34.5" customHeight="1">
      <c r="A263" s="80"/>
      <c r="B263" s="44"/>
      <c r="C263" s="91" t="s">
        <v>303</v>
      </c>
      <c r="D263" s="91">
        <v>37984</v>
      </c>
      <c r="E263" s="226" t="str">
        <f>VLOOKUP(D263,comp!D:L,2,FALSE)</f>
        <v>LUVA DE CORRER, CPVC, SOLDAVEL, 35 MM, PARA AGUA QUENTE PREDIAL</v>
      </c>
      <c r="F263" s="226"/>
      <c r="G263" s="226"/>
      <c r="H263" s="226"/>
      <c r="I263" s="91" t="str">
        <f>VLOOKUP(D263,comp!D:L,3,FALSE)</f>
        <v>UN</v>
      </c>
      <c r="J263" s="157"/>
      <c r="K263" s="92">
        <f>VLOOKUP(D263,comp!D:L,6,FALSE)</f>
        <v>21.83</v>
      </c>
      <c r="L263" s="92">
        <f>VLOOKUP(D263,comp!D:L,7,FALSE)</f>
        <v>0</v>
      </c>
      <c r="M263" s="92">
        <f t="shared" si="11"/>
        <v>0</v>
      </c>
    </row>
    <row r="264" spans="1:13" ht="34.5" customHeight="1">
      <c r="A264" s="80"/>
      <c r="B264" s="44"/>
      <c r="C264" s="91" t="s">
        <v>304</v>
      </c>
      <c r="D264" s="91">
        <v>38448</v>
      </c>
      <c r="E264" s="226" t="str">
        <f>VLOOKUP(D264,comp!D:L,2,FALSE)</f>
        <v>TE DE INSPECAO, PVC, SERIE R, 150 X 100 MM, PARA ESGOTO PREDIAL</v>
      </c>
      <c r="F264" s="226"/>
      <c r="G264" s="226"/>
      <c r="H264" s="226"/>
      <c r="I264" s="91" t="str">
        <f>VLOOKUP(D264,comp!D:L,3,FALSE)</f>
        <v>UN</v>
      </c>
      <c r="J264" s="157"/>
      <c r="K264" s="92">
        <f>VLOOKUP(D264,comp!D:L,6,FALSE)</f>
        <v>251.55</v>
      </c>
      <c r="L264" s="92">
        <f>VLOOKUP(D264,comp!D:L,7,FALSE)</f>
        <v>0</v>
      </c>
      <c r="M264" s="92">
        <f t="shared" si="11"/>
        <v>0</v>
      </c>
    </row>
    <row r="265" spans="1:13" ht="34.5" customHeight="1">
      <c r="A265" s="80"/>
      <c r="B265" s="44"/>
      <c r="C265" s="91" t="s">
        <v>305</v>
      </c>
      <c r="D265" s="91">
        <v>37992</v>
      </c>
      <c r="E265" s="226" t="str">
        <f>VLOOKUP(D265,comp!D:L,2,FALSE)</f>
        <v>UNIAO, CPVC, SOLDAVEL, 35 MM, PARA AGUA QUENTE PREDIAL</v>
      </c>
      <c r="F265" s="226"/>
      <c r="G265" s="226"/>
      <c r="H265" s="226"/>
      <c r="I265" s="91" t="str">
        <f>VLOOKUP(D265,comp!D:L,3,FALSE)</f>
        <v>UN</v>
      </c>
      <c r="J265" s="157"/>
      <c r="K265" s="92">
        <f>VLOOKUP(D265,comp!D:L,6,FALSE)</f>
        <v>35.29</v>
      </c>
      <c r="L265" s="92">
        <f>VLOOKUP(D265,comp!D:L,7,FALSE)</f>
        <v>0</v>
      </c>
      <c r="M265" s="92">
        <f t="shared" si="11"/>
        <v>0</v>
      </c>
    </row>
    <row r="266" spans="1:13" ht="34.5" customHeight="1">
      <c r="A266" s="80"/>
      <c r="B266" s="44"/>
      <c r="C266" s="91" t="s">
        <v>306</v>
      </c>
      <c r="D266" s="91">
        <v>38008</v>
      </c>
      <c r="E266" s="226" t="str">
        <f>VLOOKUP(D266,comp!D:L,2,FALSE)</f>
        <v>CONECTOR, CPVC, SOLDAVEL, 35 MM X 1 1/4", PARA AGUA QUENTE</v>
      </c>
      <c r="F266" s="226"/>
      <c r="G266" s="226"/>
      <c r="H266" s="226"/>
      <c r="I266" s="91" t="str">
        <f>VLOOKUP(D266,comp!D:L,3,FALSE)</f>
        <v>UN</v>
      </c>
      <c r="J266" s="157"/>
      <c r="K266" s="92">
        <f>VLOOKUP(D266,comp!D:L,6,FALSE)</f>
        <v>47.89</v>
      </c>
      <c r="L266" s="92">
        <f>VLOOKUP(D266,comp!D:L,7,FALSE)</f>
        <v>0</v>
      </c>
      <c r="M266" s="92">
        <f t="shared" si="11"/>
        <v>0</v>
      </c>
    </row>
    <row r="267" spans="1:13" ht="34.5" customHeight="1">
      <c r="A267" s="80"/>
      <c r="B267" s="44"/>
      <c r="C267" s="91" t="s">
        <v>307</v>
      </c>
      <c r="D267" s="91">
        <v>38003</v>
      </c>
      <c r="E267" s="226" t="str">
        <f>VLOOKUP(D267,comp!D:L,2,FALSE)</f>
        <v>BUCHA DE REDUCAO, CPVC, SOLDAVEL, 35 X 28 MM, PARA AGUA QUENTE</v>
      </c>
      <c r="F267" s="226"/>
      <c r="G267" s="226"/>
      <c r="H267" s="226"/>
      <c r="I267" s="91" t="str">
        <f>VLOOKUP(D267,comp!D:L,3,FALSE)</f>
        <v>UN</v>
      </c>
      <c r="J267" s="157"/>
      <c r="K267" s="92">
        <f>VLOOKUP(D267,comp!D:L,6,FALSE)</f>
        <v>29.11</v>
      </c>
      <c r="L267" s="92">
        <f>VLOOKUP(D267,comp!D:L,7,FALSE)</f>
        <v>0</v>
      </c>
      <c r="M267" s="92">
        <f t="shared" si="11"/>
        <v>0</v>
      </c>
    </row>
    <row r="268" spans="1:13" ht="34.5" customHeight="1">
      <c r="A268" s="80"/>
      <c r="B268" s="44"/>
      <c r="C268" s="91" t="s">
        <v>308</v>
      </c>
      <c r="D268" s="91">
        <v>21121</v>
      </c>
      <c r="E268" s="226" t="str">
        <f>VLOOKUP(D268,comp!D:L,2,FALSE)</f>
        <v>TE CPVC, SOLDAVEL, 90 GRAUS, 15 MM, PARA AGUA QUENTE PREDIAL</v>
      </c>
      <c r="F268" s="226"/>
      <c r="G268" s="226"/>
      <c r="H268" s="226"/>
      <c r="I268" s="91" t="str">
        <f>VLOOKUP(D268,comp!D:L,3,FALSE)</f>
        <v>UN</v>
      </c>
      <c r="J268" s="157"/>
      <c r="K268" s="92">
        <f>VLOOKUP(D268,comp!D:L,6,FALSE)</f>
        <v>4.0999999999999996</v>
      </c>
      <c r="L268" s="92">
        <f>VLOOKUP(D268,comp!D:L,7,FALSE)</f>
        <v>0</v>
      </c>
      <c r="M268" s="92">
        <f t="shared" si="11"/>
        <v>0</v>
      </c>
    </row>
    <row r="269" spans="1:13" ht="34.5" customHeight="1">
      <c r="A269" s="80"/>
      <c r="B269" s="44"/>
      <c r="C269" s="91" t="s">
        <v>309</v>
      </c>
      <c r="D269" s="91">
        <v>38017</v>
      </c>
      <c r="E269" s="226" t="str">
        <f>VLOOKUP(D269,comp!D:L,2,FALSE)</f>
        <v>TE DE TRANSICAO, CPVC, SOLDAVEL, 15 MM X 1/2", PARA AGUA QUENTE</v>
      </c>
      <c r="F269" s="226"/>
      <c r="G269" s="226"/>
      <c r="H269" s="226"/>
      <c r="I269" s="91" t="str">
        <f>VLOOKUP(D269,comp!D:L,3,FALSE)</f>
        <v>UN</v>
      </c>
      <c r="J269" s="157"/>
      <c r="K269" s="92">
        <f>VLOOKUP(D269,comp!D:L,6,FALSE)</f>
        <v>10.9</v>
      </c>
      <c r="L269" s="92">
        <f>VLOOKUP(D269,comp!D:L,7,FALSE)</f>
        <v>0</v>
      </c>
      <c r="M269" s="92">
        <f t="shared" si="11"/>
        <v>0</v>
      </c>
    </row>
    <row r="270" spans="1:13" ht="34.5" customHeight="1">
      <c r="A270" s="80"/>
      <c r="B270" s="44"/>
      <c r="C270" s="91" t="s">
        <v>310</v>
      </c>
      <c r="D270" s="91">
        <v>38019</v>
      </c>
      <c r="E270" s="226" t="str">
        <f>VLOOKUP(D270,comp!D:L,2,FALSE)</f>
        <v>TE MISTURADOR, CPVC, SOLDAVEL, 15 MM, PARA AGUA QUENTE</v>
      </c>
      <c r="F270" s="226"/>
      <c r="G270" s="226"/>
      <c r="H270" s="226"/>
      <c r="I270" s="91" t="str">
        <f>VLOOKUP(D270,comp!D:L,3,FALSE)</f>
        <v>UN</v>
      </c>
      <c r="J270" s="157"/>
      <c r="K270" s="92">
        <f>VLOOKUP(D270,comp!D:L,6,FALSE)</f>
        <v>7.76</v>
      </c>
      <c r="L270" s="92">
        <f>VLOOKUP(D270,comp!D:L,7,FALSE)</f>
        <v>0</v>
      </c>
      <c r="M270" s="92">
        <f t="shared" si="11"/>
        <v>0</v>
      </c>
    </row>
    <row r="271" spans="1:13" ht="34.5" customHeight="1">
      <c r="A271" s="80"/>
      <c r="B271" s="44"/>
      <c r="C271" s="91" t="s">
        <v>311</v>
      </c>
      <c r="D271" s="91">
        <v>38010</v>
      </c>
      <c r="E271" s="226" t="str">
        <f>VLOOKUP(D271,comp!D:L,2,FALSE)</f>
        <v>TE CPVC, SOLDAVEL, 90 GRAUS, 22 MM, PARA AGUA QUENTE PREDIAL</v>
      </c>
      <c r="F271" s="226"/>
      <c r="G271" s="226"/>
      <c r="H271" s="226"/>
      <c r="I271" s="91" t="str">
        <f>VLOOKUP(D271,comp!D:L,3,FALSE)</f>
        <v>UN</v>
      </c>
      <c r="J271" s="157"/>
      <c r="K271" s="92">
        <f>VLOOKUP(D271,comp!D:L,6,FALSE)</f>
        <v>5.0999999999999996</v>
      </c>
      <c r="L271" s="92">
        <f>VLOOKUP(D271,comp!D:L,7,FALSE)</f>
        <v>0</v>
      </c>
      <c r="M271" s="92">
        <f t="shared" si="11"/>
        <v>0</v>
      </c>
    </row>
    <row r="272" spans="1:13" ht="34.5" customHeight="1">
      <c r="A272" s="80"/>
      <c r="B272" s="44"/>
      <c r="C272" s="91" t="s">
        <v>312</v>
      </c>
      <c r="D272" s="91">
        <v>20146</v>
      </c>
      <c r="E272" s="226" t="str">
        <f>VLOOKUP(D272,comp!D:L,2,FALSE)</f>
        <v>JUNCAO SIMPLES, PVC SERIE R, DN 150 X 150 MM, PARA ESGOTO PREDIAL</v>
      </c>
      <c r="F272" s="226"/>
      <c r="G272" s="226"/>
      <c r="H272" s="226"/>
      <c r="I272" s="91" t="str">
        <f>VLOOKUP(D272,comp!D:L,3,FALSE)</f>
        <v>UN</v>
      </c>
      <c r="J272" s="157"/>
      <c r="K272" s="92">
        <f>VLOOKUP(D272,comp!D:L,6,FALSE)</f>
        <v>200.38</v>
      </c>
      <c r="L272" s="92">
        <f>VLOOKUP(D272,comp!D:L,7,FALSE)</f>
        <v>0</v>
      </c>
      <c r="M272" s="92">
        <f t="shared" si="11"/>
        <v>0</v>
      </c>
    </row>
    <row r="273" spans="1:13" ht="34.5" customHeight="1">
      <c r="A273" s="80"/>
      <c r="B273" s="44"/>
      <c r="C273" s="91" t="s">
        <v>313</v>
      </c>
      <c r="D273" s="91">
        <v>20145</v>
      </c>
      <c r="E273" s="226" t="str">
        <f>VLOOKUP(D273,comp!D:L,2,FALSE)</f>
        <v>JUNCAO SIMPLES, PVC SERIE R, DN 150 X 100 MM, PARA ESGOTO PREDIAL</v>
      </c>
      <c r="F273" s="226"/>
      <c r="G273" s="226"/>
      <c r="H273" s="226"/>
      <c r="I273" s="91" t="str">
        <f>VLOOKUP(D273,comp!D:L,3,FALSE)</f>
        <v>UN</v>
      </c>
      <c r="J273" s="157"/>
      <c r="K273" s="92">
        <f>VLOOKUP(D273,comp!D:L,6,FALSE)</f>
        <v>146.59</v>
      </c>
      <c r="L273" s="92">
        <f>VLOOKUP(D273,comp!D:L,7,FALSE)</f>
        <v>0</v>
      </c>
      <c r="M273" s="92">
        <f t="shared" si="11"/>
        <v>0</v>
      </c>
    </row>
    <row r="274" spans="1:13" ht="34.5" customHeight="1">
      <c r="A274" s="80"/>
      <c r="B274" s="44"/>
      <c r="C274" s="91" t="s">
        <v>314</v>
      </c>
      <c r="D274" s="91">
        <v>38018</v>
      </c>
      <c r="E274" s="226" t="str">
        <f>VLOOKUP(D274,comp!D:L,2,FALSE)</f>
        <v>TE DE TRANSICAO, CPVC, SOLDAVEL, 22 MM X 1/2", PARA AGUA QUENTE</v>
      </c>
      <c r="F274" s="226"/>
      <c r="G274" s="226"/>
      <c r="H274" s="226"/>
      <c r="I274" s="91" t="str">
        <f>VLOOKUP(D274,comp!D:L,3,FALSE)</f>
        <v>UN</v>
      </c>
      <c r="J274" s="157"/>
      <c r="K274" s="92">
        <f>VLOOKUP(D274,comp!D:L,6,FALSE)</f>
        <v>12.26</v>
      </c>
      <c r="L274" s="92">
        <f>VLOOKUP(D274,comp!D:L,7,FALSE)</f>
        <v>0</v>
      </c>
      <c r="M274" s="92">
        <f t="shared" si="11"/>
        <v>0</v>
      </c>
    </row>
    <row r="275" spans="1:13" ht="34.5" customHeight="1">
      <c r="A275" s="80"/>
      <c r="B275" s="44"/>
      <c r="C275" s="91" t="s">
        <v>315</v>
      </c>
      <c r="D275" s="91">
        <v>20181</v>
      </c>
      <c r="E275" s="226" t="str">
        <f>VLOOKUP(D275,comp!D:L,2,FALSE)</f>
        <v>TE, PVC, SERIE R, 150 X 150 MM, PARA ESGOTO PREDIAL</v>
      </c>
      <c r="F275" s="226"/>
      <c r="G275" s="226"/>
      <c r="H275" s="226"/>
      <c r="I275" s="91" t="str">
        <f>VLOOKUP(D275,comp!D:L,3,FALSE)</f>
        <v>UN</v>
      </c>
      <c r="J275" s="157"/>
      <c r="K275" s="92">
        <f>VLOOKUP(D275,comp!D:L,6,FALSE)</f>
        <v>127.11</v>
      </c>
      <c r="L275" s="92">
        <f>VLOOKUP(D275,comp!D:L,7,FALSE)</f>
        <v>0</v>
      </c>
      <c r="M275" s="92">
        <f t="shared" si="11"/>
        <v>0</v>
      </c>
    </row>
    <row r="276" spans="1:13" ht="34.5" customHeight="1">
      <c r="A276" s="80"/>
      <c r="B276" s="44"/>
      <c r="C276" s="91" t="s">
        <v>316</v>
      </c>
      <c r="D276" s="91">
        <v>38020</v>
      </c>
      <c r="E276" s="226" t="str">
        <f>VLOOKUP(D276,comp!D:L,2,FALSE)</f>
        <v>TE MISTURADOR, CPVC, SOLDAVEL, 22 MM, PARA AGUA QUENTE</v>
      </c>
      <c r="F276" s="226"/>
      <c r="G276" s="226"/>
      <c r="H276" s="226"/>
      <c r="I276" s="91" t="str">
        <f>VLOOKUP(D276,comp!D:L,3,FALSE)</f>
        <v>UN</v>
      </c>
      <c r="J276" s="157"/>
      <c r="K276" s="92">
        <f>VLOOKUP(D276,comp!D:L,6,FALSE)</f>
        <v>9.56</v>
      </c>
      <c r="L276" s="92">
        <f>VLOOKUP(D276,comp!D:L,7,FALSE)</f>
        <v>0</v>
      </c>
      <c r="M276" s="92">
        <f t="shared" si="11"/>
        <v>0</v>
      </c>
    </row>
    <row r="277" spans="1:13" ht="34.5" customHeight="1">
      <c r="A277" s="80"/>
      <c r="B277" s="44"/>
      <c r="C277" s="91" t="s">
        <v>317</v>
      </c>
      <c r="D277" s="91">
        <v>38674</v>
      </c>
      <c r="E277" s="226" t="str">
        <f>VLOOKUP(D277,comp!D:L,2,FALSE)</f>
        <v>TE MISTURADOR DE TRANSICAO, CPVC, COM ROSCA, 22 MM X 3/4", PARA AGUA QUENTE</v>
      </c>
      <c r="F277" s="226"/>
      <c r="G277" s="226"/>
      <c r="H277" s="226"/>
      <c r="I277" s="91" t="str">
        <f>VLOOKUP(D277,comp!D:L,3,FALSE)</f>
        <v>UN</v>
      </c>
      <c r="J277" s="157"/>
      <c r="K277" s="92">
        <f>VLOOKUP(D277,comp!D:L,6,FALSE)</f>
        <v>36.700000000000003</v>
      </c>
      <c r="L277" s="92">
        <f>VLOOKUP(D277,comp!D:L,7,FALSE)</f>
        <v>0</v>
      </c>
      <c r="M277" s="92">
        <f t="shared" si="11"/>
        <v>0</v>
      </c>
    </row>
    <row r="278" spans="1:13" ht="34.5" customHeight="1">
      <c r="A278" s="80"/>
      <c r="B278" s="44"/>
      <c r="C278" s="91" t="s">
        <v>318</v>
      </c>
      <c r="D278" s="91">
        <v>20180</v>
      </c>
      <c r="E278" s="226" t="str">
        <f>VLOOKUP(D278,comp!D:L,2,FALSE)</f>
        <v>TE, PVC, SERIE R, 150 X 100 MM, PARA ESGOTO PREDIAL</v>
      </c>
      <c r="F278" s="226"/>
      <c r="G278" s="226"/>
      <c r="H278" s="226"/>
      <c r="I278" s="91" t="str">
        <f>VLOOKUP(D278,comp!D:L,3,FALSE)</f>
        <v>UN</v>
      </c>
      <c r="J278" s="157"/>
      <c r="K278" s="92">
        <f>VLOOKUP(D278,comp!D:L,6,FALSE)</f>
        <v>94.93</v>
      </c>
      <c r="L278" s="92">
        <f>VLOOKUP(D278,comp!D:L,7,FALSE)</f>
        <v>0</v>
      </c>
      <c r="M278" s="92">
        <f t="shared" si="11"/>
        <v>0</v>
      </c>
    </row>
    <row r="279" spans="1:13" ht="34.5" customHeight="1">
      <c r="A279" s="80"/>
      <c r="B279" s="44"/>
      <c r="C279" s="91" t="s">
        <v>319</v>
      </c>
      <c r="D279" s="91">
        <v>38011</v>
      </c>
      <c r="E279" s="226" t="str">
        <f>VLOOKUP(D279,comp!D:L,2,FALSE)</f>
        <v>TE CPVC, SOLDAVEL, 90 GRAUS, 28 MM, PARA AGUA QUENTE PREDIAL</v>
      </c>
      <c r="F279" s="226"/>
      <c r="G279" s="226"/>
      <c r="H279" s="226"/>
      <c r="I279" s="91" t="str">
        <f>VLOOKUP(D279,comp!D:L,3,FALSE)</f>
        <v>UN</v>
      </c>
      <c r="J279" s="157"/>
      <c r="K279" s="92">
        <f>VLOOKUP(D279,comp!D:L,6,FALSE)</f>
        <v>10.23</v>
      </c>
      <c r="L279" s="92">
        <f>VLOOKUP(D279,comp!D:L,7,FALSE)</f>
        <v>0</v>
      </c>
      <c r="M279" s="92">
        <f t="shared" si="11"/>
        <v>0</v>
      </c>
    </row>
    <row r="280" spans="1:13" ht="34.5" customHeight="1">
      <c r="A280" s="80"/>
      <c r="B280" s="44"/>
      <c r="C280" s="91" t="s">
        <v>320</v>
      </c>
      <c r="D280" s="91">
        <v>38012</v>
      </c>
      <c r="E280" s="226" t="str">
        <f>VLOOKUP(D280,comp!D:L,2,FALSE)</f>
        <v>TE CPVC, SOLDAVEL, 90 GRAUS, 35 MM, PARA AGUA QUENTE PREDIAL</v>
      </c>
      <c r="F280" s="226"/>
      <c r="G280" s="226"/>
      <c r="H280" s="226"/>
      <c r="I280" s="91" t="str">
        <f>VLOOKUP(D280,comp!D:L,3,FALSE)</f>
        <v>UN</v>
      </c>
      <c r="J280" s="157"/>
      <c r="K280" s="92">
        <f>VLOOKUP(D280,comp!D:L,6,FALSE)</f>
        <v>39</v>
      </c>
      <c r="L280" s="92">
        <f>VLOOKUP(D280,comp!D:L,7,FALSE)</f>
        <v>0</v>
      </c>
      <c r="M280" s="92">
        <f t="shared" si="11"/>
        <v>0</v>
      </c>
    </row>
    <row r="281" spans="1:13" ht="34.5" customHeight="1">
      <c r="A281" s="80"/>
      <c r="B281" s="44"/>
      <c r="C281" s="91" t="s">
        <v>321</v>
      </c>
      <c r="D281" s="91">
        <v>3517</v>
      </c>
      <c r="E281" s="226" t="str">
        <f>VLOOKUP(D281,comp!D:L,2,FALSE)</f>
        <v>JOELHO PVC, SOLDAVEL, BB, 90 GRAUS, SEM ANEL, DN 40 MM, PARA ESGOTO PREDIAL SECUNDARIO</v>
      </c>
      <c r="F281" s="226"/>
      <c r="G281" s="226"/>
      <c r="H281" s="226"/>
      <c r="I281" s="91" t="str">
        <f>VLOOKUP(D281,comp!D:L,3,FALSE)</f>
        <v>UN</v>
      </c>
      <c r="J281" s="157"/>
      <c r="K281" s="92">
        <f>VLOOKUP(D281,comp!D:L,6,FALSE)</f>
        <v>2.31</v>
      </c>
      <c r="L281" s="92">
        <f>VLOOKUP(D281,comp!D:L,7,FALSE)</f>
        <v>0</v>
      </c>
      <c r="M281" s="92">
        <f t="shared" si="11"/>
        <v>0</v>
      </c>
    </row>
    <row r="282" spans="1:13" ht="34.5" customHeight="1">
      <c r="A282" s="80"/>
      <c r="B282" s="44"/>
      <c r="C282" s="91" t="s">
        <v>322</v>
      </c>
      <c r="D282" s="91">
        <v>3516</v>
      </c>
      <c r="E282" s="226" t="str">
        <f>VLOOKUP(D282,comp!D:L,2,FALSE)</f>
        <v>JOELHO PVC, SOLDAVEL, BB, 45 GRAUS, DN 40 MM, PARA ESGOTO PREDIAL</v>
      </c>
      <c r="F282" s="226"/>
      <c r="G282" s="226"/>
      <c r="H282" s="226"/>
      <c r="I282" s="91" t="str">
        <f>VLOOKUP(D282,comp!D:L,3,FALSE)</f>
        <v>UN</v>
      </c>
      <c r="J282" s="157"/>
      <c r="K282" s="92">
        <f>VLOOKUP(D282,comp!D:L,6,FALSE)</f>
        <v>2.57</v>
      </c>
      <c r="L282" s="92">
        <f>VLOOKUP(D282,comp!D:L,7,FALSE)</f>
        <v>0</v>
      </c>
      <c r="M282" s="92">
        <f t="shared" si="11"/>
        <v>0</v>
      </c>
    </row>
    <row r="283" spans="1:13" ht="34.5" customHeight="1">
      <c r="A283" s="80"/>
      <c r="B283" s="44"/>
      <c r="C283" s="91" t="s">
        <v>323</v>
      </c>
      <c r="D283" s="91">
        <v>1933</v>
      </c>
      <c r="E283" s="226" t="str">
        <f>VLOOKUP(D283,comp!D:L,2,FALSE)</f>
        <v>CURVA PVC CURTA 90 GRAUS, DN 40 MM, PARA ESGOTO PREDIAL</v>
      </c>
      <c r="F283" s="226"/>
      <c r="G283" s="226"/>
      <c r="H283" s="226"/>
      <c r="I283" s="91" t="str">
        <f>VLOOKUP(D283,comp!D:L,3,FALSE)</f>
        <v>UN</v>
      </c>
      <c r="J283" s="157"/>
      <c r="K283" s="92">
        <f>VLOOKUP(D283,comp!D:L,6,FALSE)</f>
        <v>5.51</v>
      </c>
      <c r="L283" s="92">
        <f>VLOOKUP(D283,comp!D:L,7,FALSE)</f>
        <v>0</v>
      </c>
      <c r="M283" s="92">
        <f t="shared" si="11"/>
        <v>0</v>
      </c>
    </row>
    <row r="284" spans="1:13" ht="34.5" customHeight="1">
      <c r="A284" s="80"/>
      <c r="B284" s="44"/>
      <c r="C284" s="91" t="s">
        <v>324</v>
      </c>
      <c r="D284" s="91">
        <v>1967</v>
      </c>
      <c r="E284" s="226" t="str">
        <f>VLOOKUP(D284,comp!D:L,2,FALSE)</f>
        <v>CURVA PVC LONGA 90 GRAUS, DN 40 MM, PARA ESGOTO PREDIAL</v>
      </c>
      <c r="F284" s="226"/>
      <c r="G284" s="226"/>
      <c r="H284" s="226"/>
      <c r="I284" s="91" t="str">
        <f>VLOOKUP(D284,comp!D:L,3,FALSE)</f>
        <v>UN</v>
      </c>
      <c r="J284" s="157"/>
      <c r="K284" s="92">
        <f>VLOOKUP(D284,comp!D:L,6,FALSE)</f>
        <v>7.59</v>
      </c>
      <c r="L284" s="92">
        <f>VLOOKUP(D284,comp!D:L,7,FALSE)</f>
        <v>0</v>
      </c>
      <c r="M284" s="92">
        <f t="shared" si="11"/>
        <v>0</v>
      </c>
    </row>
    <row r="285" spans="1:13" ht="34.5" customHeight="1">
      <c r="A285" s="80"/>
      <c r="B285" s="44"/>
      <c r="C285" s="91" t="s">
        <v>325</v>
      </c>
      <c r="D285" s="91">
        <v>296</v>
      </c>
      <c r="E285" s="226" t="str">
        <f>VLOOKUP(D285,comp!D:L,2,FALSE)</f>
        <v>ANEL BORRACHA PARA TUBO ESGOTO PREDIAL, DN 50 MM (NBR 5688)</v>
      </c>
      <c r="F285" s="226"/>
      <c r="G285" s="226"/>
      <c r="H285" s="226"/>
      <c r="I285" s="91" t="str">
        <f>VLOOKUP(D285,comp!D:L,3,FALSE)</f>
        <v>UN</v>
      </c>
      <c r="J285" s="157"/>
      <c r="K285" s="92">
        <f>VLOOKUP(D285,comp!D:L,6,FALSE)</f>
        <v>1.59</v>
      </c>
      <c r="L285" s="92">
        <f>VLOOKUP(D285,comp!D:L,7,FALSE)</f>
        <v>0</v>
      </c>
      <c r="M285" s="92">
        <f t="shared" si="11"/>
        <v>0</v>
      </c>
    </row>
    <row r="286" spans="1:13" ht="34.5" customHeight="1">
      <c r="A286" s="80"/>
      <c r="B286" s="44"/>
      <c r="C286" s="91" t="s">
        <v>326</v>
      </c>
      <c r="D286" s="91">
        <v>3526</v>
      </c>
      <c r="E286" s="226" t="str">
        <f>VLOOKUP(D286,comp!D:L,2,FALSE)</f>
        <v>JOELHO PVC, SOLDAVEL, PB, 90 GRAUS, DN 50 MM, PARA ESGOTO PREDIAL</v>
      </c>
      <c r="F286" s="226"/>
      <c r="G286" s="226"/>
      <c r="H286" s="226"/>
      <c r="I286" s="91" t="str">
        <f>VLOOKUP(D286,comp!D:L,3,FALSE)</f>
        <v>UN</v>
      </c>
      <c r="J286" s="157"/>
      <c r="K286" s="92">
        <f>VLOOKUP(D286,comp!D:L,6,FALSE)</f>
        <v>3.35</v>
      </c>
      <c r="L286" s="92">
        <f>VLOOKUP(D286,comp!D:L,7,FALSE)</f>
        <v>0</v>
      </c>
      <c r="M286" s="92">
        <f t="shared" si="11"/>
        <v>0</v>
      </c>
    </row>
    <row r="287" spans="1:13" ht="34.5" customHeight="1">
      <c r="A287" s="80"/>
      <c r="B287" s="44"/>
      <c r="C287" s="91" t="s">
        <v>327</v>
      </c>
      <c r="D287" s="91">
        <v>3518</v>
      </c>
      <c r="E287" s="226" t="str">
        <f>VLOOKUP(D287,comp!D:L,2,FALSE)</f>
        <v>JOELHO PVC, SOLDAVEL, PB, 45 GRAUS, DN 50 MM, PARA ESGOTO PREDIAL</v>
      </c>
      <c r="F287" s="226"/>
      <c r="G287" s="226"/>
      <c r="H287" s="226"/>
      <c r="I287" s="91" t="str">
        <f>VLOOKUP(D287,comp!D:L,3,FALSE)</f>
        <v>UN</v>
      </c>
      <c r="J287" s="157"/>
      <c r="K287" s="92">
        <f>VLOOKUP(D287,comp!D:L,6,FALSE)</f>
        <v>4.1500000000000004</v>
      </c>
      <c r="L287" s="92">
        <f>VLOOKUP(D287,comp!D:L,7,FALSE)</f>
        <v>0</v>
      </c>
      <c r="M287" s="92">
        <f t="shared" si="11"/>
        <v>0</v>
      </c>
    </row>
    <row r="288" spans="1:13" ht="34.5" customHeight="1">
      <c r="A288" s="80"/>
      <c r="B288" s="44"/>
      <c r="C288" s="91" t="s">
        <v>328</v>
      </c>
      <c r="D288" s="91">
        <v>1932</v>
      </c>
      <c r="E288" s="226" t="str">
        <f>VLOOKUP(D288,comp!D:L,2,FALSE)</f>
        <v>CURVA PVC CURTA 90 GRAUS, DN 50 MM, PARA ESGOTO PREDIAL</v>
      </c>
      <c r="F288" s="226"/>
      <c r="G288" s="226"/>
      <c r="H288" s="226"/>
      <c r="I288" s="91" t="str">
        <f>VLOOKUP(D288,comp!D:L,3,FALSE)</f>
        <v>UN</v>
      </c>
      <c r="J288" s="157"/>
      <c r="K288" s="92">
        <f>VLOOKUP(D288,comp!D:L,6,FALSE)</f>
        <v>12.61</v>
      </c>
      <c r="L288" s="92">
        <f>VLOOKUP(D288,comp!D:L,7,FALSE)</f>
        <v>0</v>
      </c>
      <c r="M288" s="92">
        <f t="shared" si="11"/>
        <v>0</v>
      </c>
    </row>
    <row r="289" spans="1:13" ht="34.5" customHeight="1">
      <c r="A289" s="80"/>
      <c r="B289" s="44"/>
      <c r="C289" s="91" t="s">
        <v>329</v>
      </c>
      <c r="D289" s="91">
        <v>1968</v>
      </c>
      <c r="E289" s="226" t="str">
        <f>VLOOKUP(D289,comp!D:L,2,FALSE)</f>
        <v>CURVA PVC LONGA 90 GRAUS, DN 50 MM, PARA ESGOTO PREDIAL</v>
      </c>
      <c r="F289" s="226"/>
      <c r="G289" s="226"/>
      <c r="H289" s="226"/>
      <c r="I289" s="91" t="str">
        <f>VLOOKUP(D289,comp!D:L,3,FALSE)</f>
        <v>UN</v>
      </c>
      <c r="J289" s="157"/>
      <c r="K289" s="92">
        <f>VLOOKUP(D289,comp!D:L,6,FALSE)</f>
        <v>15</v>
      </c>
      <c r="L289" s="92">
        <f>VLOOKUP(D289,comp!D:L,7,FALSE)</f>
        <v>0</v>
      </c>
      <c r="M289" s="92">
        <f t="shared" si="11"/>
        <v>0</v>
      </c>
    </row>
    <row r="290" spans="1:13" ht="34.5" customHeight="1">
      <c r="A290" s="80"/>
      <c r="B290" s="44"/>
      <c r="C290" s="91" t="s">
        <v>330</v>
      </c>
      <c r="D290" s="91">
        <v>297</v>
      </c>
      <c r="E290" s="226" t="str">
        <f>VLOOKUP(D290,comp!D:L,2,FALSE)</f>
        <v>ANEL BORRACHA PARA TUBO ESGOTO PREDIAL, DN 75 MM (NBR 5688)</v>
      </c>
      <c r="F290" s="226"/>
      <c r="G290" s="226"/>
      <c r="H290" s="226"/>
      <c r="I290" s="91" t="str">
        <f>VLOOKUP(D290,comp!D:L,3,FALSE)</f>
        <v>UN</v>
      </c>
      <c r="J290" s="157"/>
      <c r="K290" s="92">
        <f>VLOOKUP(D290,comp!D:L,6,FALSE)</f>
        <v>2.34</v>
      </c>
      <c r="L290" s="92">
        <f>VLOOKUP(D290,comp!D:L,7,FALSE)</f>
        <v>0</v>
      </c>
      <c r="M290" s="92">
        <f t="shared" si="11"/>
        <v>0</v>
      </c>
    </row>
    <row r="291" spans="1:13" ht="34.5" customHeight="1">
      <c r="A291" s="80"/>
      <c r="B291" s="44"/>
      <c r="C291" s="91" t="s">
        <v>331</v>
      </c>
      <c r="D291" s="91">
        <v>3509</v>
      </c>
      <c r="E291" s="226" t="str">
        <f>VLOOKUP(D291,comp!D:L,2,FALSE)</f>
        <v>JOELHO PVC, SOLDAVEL, PB, 90 GRAUS, DN 75 MM, PARA ESGOTO PREDIAL</v>
      </c>
      <c r="F291" s="226"/>
      <c r="G291" s="226"/>
      <c r="H291" s="226"/>
      <c r="I291" s="91" t="str">
        <f>VLOOKUP(D291,comp!D:L,3,FALSE)</f>
        <v>UN</v>
      </c>
      <c r="J291" s="157"/>
      <c r="K291" s="92">
        <f>VLOOKUP(D291,comp!D:L,6,FALSE)</f>
        <v>7.62</v>
      </c>
      <c r="L291" s="92">
        <f>VLOOKUP(D291,comp!D:L,7,FALSE)</f>
        <v>0</v>
      </c>
      <c r="M291" s="92">
        <f t="shared" si="11"/>
        <v>0</v>
      </c>
    </row>
    <row r="292" spans="1:13" ht="34.5" customHeight="1">
      <c r="A292" s="80"/>
      <c r="B292" s="44"/>
      <c r="C292" s="91" t="s">
        <v>332</v>
      </c>
      <c r="D292" s="91">
        <v>3519</v>
      </c>
      <c r="E292" s="226" t="str">
        <f>VLOOKUP(D292,comp!D:L,2,FALSE)</f>
        <v>JOELHO PVC, SOLDAVEL, PB, 45 GRAUS, DN 75 MM, PARA ESGOTO PREDIAL</v>
      </c>
      <c r="F292" s="226"/>
      <c r="G292" s="226"/>
      <c r="H292" s="226"/>
      <c r="I292" s="91" t="str">
        <f>VLOOKUP(D292,comp!D:L,3,FALSE)</f>
        <v>UN</v>
      </c>
      <c r="J292" s="157"/>
      <c r="K292" s="92">
        <f>VLOOKUP(D292,comp!D:L,6,FALSE)</f>
        <v>8.69</v>
      </c>
      <c r="L292" s="92">
        <f>VLOOKUP(D292,comp!D:L,7,FALSE)</f>
        <v>0</v>
      </c>
      <c r="M292" s="92">
        <f t="shared" si="11"/>
        <v>0</v>
      </c>
    </row>
    <row r="293" spans="1:13" ht="34.5" customHeight="1">
      <c r="A293" s="80"/>
      <c r="B293" s="44"/>
      <c r="C293" s="91" t="s">
        <v>333</v>
      </c>
      <c r="D293" s="91">
        <v>1951</v>
      </c>
      <c r="E293" s="226" t="str">
        <f>VLOOKUP(D293,comp!D:L,2,FALSE)</f>
        <v>CURVA PVC CURTA 90 GRAUS, DN 75 MM, PARA ESGOTO PREDIAL</v>
      </c>
      <c r="F293" s="226"/>
      <c r="G293" s="226"/>
      <c r="H293" s="226"/>
      <c r="I293" s="91" t="str">
        <f>VLOOKUP(D293,comp!D:L,3,FALSE)</f>
        <v>UN</v>
      </c>
      <c r="J293" s="157"/>
      <c r="K293" s="92">
        <f>VLOOKUP(D293,comp!D:L,6,FALSE)</f>
        <v>26.3</v>
      </c>
      <c r="L293" s="92">
        <f>VLOOKUP(D293,comp!D:L,7,FALSE)</f>
        <v>0</v>
      </c>
      <c r="M293" s="92">
        <f t="shared" si="11"/>
        <v>0</v>
      </c>
    </row>
    <row r="294" spans="1:13" ht="34.5" customHeight="1">
      <c r="A294" s="80"/>
      <c r="B294" s="44"/>
      <c r="C294" s="91" t="s">
        <v>334</v>
      </c>
      <c r="D294" s="91">
        <v>1969</v>
      </c>
      <c r="E294" s="226" t="str">
        <f>VLOOKUP(D294,comp!D:L,2,FALSE)</f>
        <v>CURVA PVC LONGA 90 GRAUS, DN 75 MM, PARA ESGOTO PREDIAL</v>
      </c>
      <c r="F294" s="226"/>
      <c r="G294" s="226"/>
      <c r="H294" s="226"/>
      <c r="I294" s="91" t="str">
        <f>VLOOKUP(D294,comp!D:L,3,FALSE)</f>
        <v>UN</v>
      </c>
      <c r="J294" s="157"/>
      <c r="K294" s="92">
        <f>VLOOKUP(D294,comp!D:L,6,FALSE)</f>
        <v>48.82</v>
      </c>
      <c r="L294" s="92">
        <f>VLOOKUP(D294,comp!D:L,7,FALSE)</f>
        <v>0</v>
      </c>
      <c r="M294" s="92">
        <f t="shared" si="11"/>
        <v>0</v>
      </c>
    </row>
    <row r="295" spans="1:13" ht="34.5" customHeight="1">
      <c r="A295" s="80"/>
      <c r="B295" s="44"/>
      <c r="C295" s="91" t="s">
        <v>335</v>
      </c>
      <c r="D295" s="91">
        <v>301</v>
      </c>
      <c r="E295" s="226" t="str">
        <f>VLOOKUP(D295,comp!D:L,2,FALSE)</f>
        <v>ANEL BORRACHA PARA TUBO ESGOTO PREDIAL, DN 100 MM (NBR 5688)</v>
      </c>
      <c r="F295" s="226"/>
      <c r="G295" s="226"/>
      <c r="H295" s="226"/>
      <c r="I295" s="91" t="str">
        <f>VLOOKUP(D295,comp!D:L,3,FALSE)</f>
        <v>UN</v>
      </c>
      <c r="J295" s="157"/>
      <c r="K295" s="92">
        <f>VLOOKUP(D295,comp!D:L,6,FALSE)</f>
        <v>2.82</v>
      </c>
      <c r="L295" s="92">
        <f>VLOOKUP(D295,comp!D:L,7,FALSE)</f>
        <v>0</v>
      </c>
      <c r="M295" s="92">
        <f t="shared" si="11"/>
        <v>0</v>
      </c>
    </row>
    <row r="296" spans="1:13" ht="34.5" customHeight="1">
      <c r="A296" s="80"/>
      <c r="B296" s="44"/>
      <c r="C296" s="91" t="s">
        <v>336</v>
      </c>
      <c r="D296" s="91">
        <v>3520</v>
      </c>
      <c r="E296" s="226" t="str">
        <f>VLOOKUP(D296,comp!D:L,2,FALSE)</f>
        <v>JOELHO PVC, SOLDAVEL, PB, 90 GRAUS, DN 100 MM, PARA ESGOTO PREDIAL</v>
      </c>
      <c r="F296" s="226"/>
      <c r="G296" s="226"/>
      <c r="H296" s="226"/>
      <c r="I296" s="91" t="str">
        <f>VLOOKUP(D296,comp!D:L,3,FALSE)</f>
        <v>UN</v>
      </c>
      <c r="J296" s="157"/>
      <c r="K296" s="92">
        <f>VLOOKUP(D296,comp!D:L,6,FALSE)</f>
        <v>9.11</v>
      </c>
      <c r="L296" s="92">
        <f>VLOOKUP(D296,comp!D:L,7,FALSE)</f>
        <v>0</v>
      </c>
      <c r="M296" s="92">
        <f t="shared" si="11"/>
        <v>0</v>
      </c>
    </row>
    <row r="297" spans="1:13" ht="34.5" customHeight="1">
      <c r="A297" s="80"/>
      <c r="B297" s="44"/>
      <c r="C297" s="91" t="s">
        <v>337</v>
      </c>
      <c r="D297" s="91">
        <v>3528</v>
      </c>
      <c r="E297" s="226" t="str">
        <f>VLOOKUP(D297,comp!D:L,2,FALSE)</f>
        <v>JOELHO PVC, SOLDAVEL, PB, 45 GRAUS, DN 100 MM, PARA ESGOTO PREDIAL</v>
      </c>
      <c r="F297" s="226"/>
      <c r="G297" s="226"/>
      <c r="H297" s="226"/>
      <c r="I297" s="91" t="str">
        <f>VLOOKUP(D297,comp!D:L,3,FALSE)</f>
        <v>UN</v>
      </c>
      <c r="J297" s="157"/>
      <c r="K297" s="92">
        <f>VLOOKUP(D297,comp!D:L,6,FALSE)</f>
        <v>10.02</v>
      </c>
      <c r="L297" s="92">
        <f>VLOOKUP(D297,comp!D:L,7,FALSE)</f>
        <v>0</v>
      </c>
      <c r="M297" s="92">
        <f t="shared" si="11"/>
        <v>0</v>
      </c>
    </row>
    <row r="298" spans="1:13" ht="34.5" customHeight="1">
      <c r="A298" s="80"/>
      <c r="B298" s="44"/>
      <c r="C298" s="91" t="s">
        <v>338</v>
      </c>
      <c r="D298" s="91">
        <v>1966</v>
      </c>
      <c r="E298" s="226" t="str">
        <f>VLOOKUP(D298,comp!D:L,2,FALSE)</f>
        <v>CURVA PVC CURTA 90 GRAUS, DN 100 MM, PARA ESGOTO PREDIAL</v>
      </c>
      <c r="F298" s="226"/>
      <c r="G298" s="226"/>
      <c r="H298" s="226"/>
      <c r="I298" s="91" t="str">
        <f>VLOOKUP(D298,comp!D:L,3,FALSE)</f>
        <v>UN</v>
      </c>
      <c r="J298" s="157"/>
      <c r="K298" s="92">
        <f>VLOOKUP(D298,comp!D:L,6,FALSE)</f>
        <v>25.57</v>
      </c>
      <c r="L298" s="92">
        <f>VLOOKUP(D298,comp!D:L,7,FALSE)</f>
        <v>0</v>
      </c>
      <c r="M298" s="92">
        <f t="shared" si="11"/>
        <v>0</v>
      </c>
    </row>
    <row r="299" spans="1:13" ht="34.5" customHeight="1">
      <c r="A299" s="80"/>
      <c r="B299" s="44"/>
      <c r="C299" s="91" t="s">
        <v>339</v>
      </c>
      <c r="D299" s="91">
        <v>1970</v>
      </c>
      <c r="E299" s="226" t="str">
        <f>VLOOKUP(D299,comp!D:L,2,FALSE)</f>
        <v>CURVA PVC LONGA 90 GRAUS, DN 100 MM, PARA ESGOTO PREDIAL</v>
      </c>
      <c r="F299" s="226"/>
      <c r="G299" s="226"/>
      <c r="H299" s="226"/>
      <c r="I299" s="91" t="str">
        <f>VLOOKUP(D299,comp!D:L,3,FALSE)</f>
        <v>UN</v>
      </c>
      <c r="J299" s="157"/>
      <c r="K299" s="92">
        <f>VLOOKUP(D299,comp!D:L,6,FALSE)</f>
        <v>63.91</v>
      </c>
      <c r="L299" s="92">
        <f>VLOOKUP(D299,comp!D:L,7,FALSE)</f>
        <v>0</v>
      </c>
      <c r="M299" s="92">
        <f t="shared" si="11"/>
        <v>0</v>
      </c>
    </row>
    <row r="300" spans="1:13" ht="34.5" customHeight="1">
      <c r="A300" s="80"/>
      <c r="B300" s="44"/>
      <c r="C300" s="91" t="s">
        <v>340</v>
      </c>
      <c r="D300" s="91">
        <v>3897</v>
      </c>
      <c r="E300" s="226" t="str">
        <f>VLOOKUP(D300,comp!D:L,2,FALSE)</f>
        <v>LUVA SIMPLES, PVC, SOLDAVEL, DN 40 MM, SERIE NORMAL, PARA ESGOTO PREDIAL</v>
      </c>
      <c r="F300" s="226"/>
      <c r="G300" s="226"/>
      <c r="H300" s="226"/>
      <c r="I300" s="91" t="str">
        <f>VLOOKUP(D300,comp!D:L,3,FALSE)</f>
        <v>UN</v>
      </c>
      <c r="J300" s="157"/>
      <c r="K300" s="92">
        <f>VLOOKUP(D300,comp!D:L,6,FALSE)</f>
        <v>1.75</v>
      </c>
      <c r="L300" s="92">
        <f>VLOOKUP(D300,comp!D:L,7,FALSE)</f>
        <v>0</v>
      </c>
      <c r="M300" s="92">
        <f t="shared" si="11"/>
        <v>0</v>
      </c>
    </row>
    <row r="301" spans="1:13" ht="34.5" customHeight="1">
      <c r="A301" s="80"/>
      <c r="B301" s="44"/>
      <c r="C301" s="91" t="s">
        <v>341</v>
      </c>
      <c r="D301" s="91">
        <v>3875</v>
      </c>
      <c r="E301" s="226" t="str">
        <f>VLOOKUP(D301,comp!D:L,2,FALSE)</f>
        <v>LUVA SIMPLES, PVC, SOLDAVEL, DN 50 MM, SERIE NORMAL, PARA ESGOTO PREDIAL</v>
      </c>
      <c r="F301" s="226"/>
      <c r="G301" s="226"/>
      <c r="H301" s="226"/>
      <c r="I301" s="91" t="str">
        <f>VLOOKUP(D301,comp!D:L,3,FALSE)</f>
        <v>UN</v>
      </c>
      <c r="J301" s="157"/>
      <c r="K301" s="92">
        <f>VLOOKUP(D301,comp!D:L,6,FALSE)</f>
        <v>3.62</v>
      </c>
      <c r="L301" s="92">
        <f>VLOOKUP(D301,comp!D:L,7,FALSE)</f>
        <v>0</v>
      </c>
      <c r="M301" s="92">
        <f t="shared" si="11"/>
        <v>0</v>
      </c>
    </row>
    <row r="302" spans="1:13" ht="34.5" customHeight="1">
      <c r="A302" s="80"/>
      <c r="B302" s="44"/>
      <c r="C302" s="91" t="s">
        <v>342</v>
      </c>
      <c r="D302" s="91">
        <v>3848</v>
      </c>
      <c r="E302" s="226" t="str">
        <f>VLOOKUP(D302,comp!D:L,2,FALSE)</f>
        <v>LUVA DE CORRER, PVC, DN 50 MM, PARA ESGOTO PREDIAL</v>
      </c>
      <c r="F302" s="226"/>
      <c r="G302" s="226"/>
      <c r="H302" s="226"/>
      <c r="I302" s="91" t="str">
        <f>VLOOKUP(D302,comp!D:L,3,FALSE)</f>
        <v>UN</v>
      </c>
      <c r="J302" s="157"/>
      <c r="K302" s="92">
        <f>VLOOKUP(D302,comp!D:L,6,FALSE)</f>
        <v>12.33</v>
      </c>
      <c r="L302" s="92">
        <f>VLOOKUP(D302,comp!D:L,7,FALSE)</f>
        <v>0</v>
      </c>
      <c r="M302" s="92">
        <f t="shared" si="11"/>
        <v>0</v>
      </c>
    </row>
    <row r="303" spans="1:13" ht="34.5" customHeight="1">
      <c r="A303" s="80"/>
      <c r="B303" s="44"/>
      <c r="C303" s="91" t="s">
        <v>343</v>
      </c>
      <c r="D303" s="91">
        <v>3898</v>
      </c>
      <c r="E303" s="226" t="str">
        <f>VLOOKUP(D303,comp!D:L,2,FALSE)</f>
        <v>LUVA SIMPLES, PVC, SOLDAVEL, DN 75 MM, SERIE NORMAL, PARA ESGOTO PREDIAL</v>
      </c>
      <c r="F303" s="226"/>
      <c r="G303" s="226"/>
      <c r="H303" s="226"/>
      <c r="I303" s="91" t="str">
        <f>VLOOKUP(D303,comp!D:L,3,FALSE)</f>
        <v>UN</v>
      </c>
      <c r="J303" s="157"/>
      <c r="K303" s="92">
        <f>VLOOKUP(D303,comp!D:L,6,FALSE)</f>
        <v>7.36</v>
      </c>
      <c r="L303" s="92">
        <f>VLOOKUP(D303,comp!D:L,7,FALSE)</f>
        <v>0</v>
      </c>
      <c r="M303" s="92">
        <f t="shared" si="11"/>
        <v>0</v>
      </c>
    </row>
    <row r="304" spans="1:13" ht="34.5" customHeight="1">
      <c r="A304" s="80"/>
      <c r="B304" s="44"/>
      <c r="C304" s="91" t="s">
        <v>344</v>
      </c>
      <c r="D304" s="91">
        <v>3895</v>
      </c>
      <c r="E304" s="226" t="str">
        <f>VLOOKUP(D304,comp!D:L,2,FALSE)</f>
        <v>LUVA DE CORRER, PVC, DN 75 MM, PARA ESGOTO PREDIAL</v>
      </c>
      <c r="F304" s="226"/>
      <c r="G304" s="226"/>
      <c r="H304" s="226"/>
      <c r="I304" s="91" t="str">
        <f>VLOOKUP(D304,comp!D:L,3,FALSE)</f>
        <v>UN</v>
      </c>
      <c r="J304" s="157"/>
      <c r="K304" s="92">
        <f>VLOOKUP(D304,comp!D:L,6,FALSE)</f>
        <v>13.7</v>
      </c>
      <c r="L304" s="92">
        <f>VLOOKUP(D304,comp!D:L,7,FALSE)</f>
        <v>0</v>
      </c>
      <c r="M304" s="92">
        <f t="shared" si="11"/>
        <v>0</v>
      </c>
    </row>
    <row r="305" spans="1:13" ht="34.5" customHeight="1">
      <c r="A305" s="80"/>
      <c r="B305" s="44"/>
      <c r="C305" s="91" t="s">
        <v>345</v>
      </c>
      <c r="D305" s="91">
        <v>3893</v>
      </c>
      <c r="E305" s="226" t="str">
        <f>VLOOKUP(D305,comp!D:L,2,FALSE)</f>
        <v>LUVA DE CORRER, PVC, DN 100 MM, PARA ESGOTO PREDIAL</v>
      </c>
      <c r="F305" s="226"/>
      <c r="G305" s="226"/>
      <c r="H305" s="226"/>
      <c r="I305" s="91" t="str">
        <f>VLOOKUP(D305,comp!D:L,3,FALSE)</f>
        <v>UN</v>
      </c>
      <c r="J305" s="157"/>
      <c r="K305" s="92">
        <f>VLOOKUP(D305,comp!D:L,6,FALSE)</f>
        <v>20.23</v>
      </c>
      <c r="L305" s="92">
        <f>VLOOKUP(D305,comp!D:L,7,FALSE)</f>
        <v>0</v>
      </c>
      <c r="M305" s="92">
        <f t="shared" si="11"/>
        <v>0</v>
      </c>
    </row>
    <row r="306" spans="1:13" ht="34.5" customHeight="1">
      <c r="A306" s="80"/>
      <c r="B306" s="44"/>
      <c r="C306" s="91" t="s">
        <v>346</v>
      </c>
      <c r="D306" s="91">
        <v>37959</v>
      </c>
      <c r="E306" s="226" t="str">
        <f>VLOOKUP(D306,comp!D:L,2,FALSE)</f>
        <v>JOELHO CPVC, SOLDAVEL, 90 GRAUS, 42 MM, PARA AGUA QUENTE</v>
      </c>
      <c r="F306" s="226"/>
      <c r="G306" s="226"/>
      <c r="H306" s="226"/>
      <c r="I306" s="91" t="str">
        <f>VLOOKUP(D306,comp!D:L,3,FALSE)</f>
        <v>UN</v>
      </c>
      <c r="J306" s="157"/>
      <c r="K306" s="92">
        <f>VLOOKUP(D306,comp!D:L,6,FALSE)</f>
        <v>26.78</v>
      </c>
      <c r="L306" s="92">
        <f>VLOOKUP(D306,comp!D:L,7,FALSE)</f>
        <v>0</v>
      </c>
      <c r="M306" s="92">
        <f t="shared" si="11"/>
        <v>0</v>
      </c>
    </row>
    <row r="307" spans="1:13" ht="34.5" customHeight="1">
      <c r="A307" s="80"/>
      <c r="B307" s="44"/>
      <c r="C307" s="91" t="s">
        <v>347</v>
      </c>
      <c r="D307" s="91">
        <v>7116</v>
      </c>
      <c r="E307" s="226" t="str">
        <f>VLOOKUP(D307,comp!D:L,2,FALSE)</f>
        <v>TE PVC SOLDAVEL, BBB, 90 GRAUS, DN 40 MM, PARA ESGOTO SECUNDARIO PREDIAL</v>
      </c>
      <c r="F307" s="226"/>
      <c r="G307" s="226"/>
      <c r="H307" s="226"/>
      <c r="I307" s="91" t="str">
        <f>VLOOKUP(D307,comp!D:L,3,FALSE)</f>
        <v>UN</v>
      </c>
      <c r="J307" s="157"/>
      <c r="K307" s="92">
        <f>VLOOKUP(D307,comp!D:L,6,FALSE)</f>
        <v>4.03</v>
      </c>
      <c r="L307" s="92">
        <f>VLOOKUP(D307,comp!D:L,7,FALSE)</f>
        <v>0</v>
      </c>
      <c r="M307" s="92">
        <f t="shared" si="11"/>
        <v>0</v>
      </c>
    </row>
    <row r="308" spans="1:13" ht="34.5" customHeight="1">
      <c r="A308" s="80"/>
      <c r="B308" s="44"/>
      <c r="C308" s="91" t="s">
        <v>348</v>
      </c>
      <c r="D308" s="91">
        <v>3666</v>
      </c>
      <c r="E308" s="226" t="str">
        <f>VLOOKUP(D308,comp!D:L,2,FALSE)</f>
        <v>JUNCAO SIMPLES, PVC, 45 GRAUS, DN 40 X 40 MM, SERIE NORMAL PARA ESGOTO PREDIAL</v>
      </c>
      <c r="F308" s="226"/>
      <c r="G308" s="226"/>
      <c r="H308" s="226"/>
      <c r="I308" s="91" t="str">
        <f>VLOOKUP(D308,comp!D:L,3,FALSE)</f>
        <v>UN</v>
      </c>
      <c r="J308" s="157"/>
      <c r="K308" s="92">
        <f>VLOOKUP(D308,comp!D:L,6,FALSE)</f>
        <v>4.1399999999999997</v>
      </c>
      <c r="L308" s="92">
        <f>VLOOKUP(D308,comp!D:L,7,FALSE)</f>
        <v>0</v>
      </c>
      <c r="M308" s="92">
        <f t="shared" si="11"/>
        <v>0</v>
      </c>
    </row>
    <row r="309" spans="1:13" ht="34.5" customHeight="1">
      <c r="A309" s="80"/>
      <c r="B309" s="44"/>
      <c r="C309" s="91" t="s">
        <v>349</v>
      </c>
      <c r="D309" s="91">
        <v>7097</v>
      </c>
      <c r="E309" s="226" t="str">
        <f>VLOOKUP(D309,comp!D:L,2,FALSE)</f>
        <v>TE SANITARIO, PVC, DN 50 X 50 MM, SERIE NORMAL, PARA ESGOTO PREDIAL</v>
      </c>
      <c r="F309" s="226"/>
      <c r="G309" s="226"/>
      <c r="H309" s="226"/>
      <c r="I309" s="91" t="str">
        <f>VLOOKUP(D309,comp!D:L,3,FALSE)</f>
        <v>UN</v>
      </c>
      <c r="J309" s="157"/>
      <c r="K309" s="92">
        <f>VLOOKUP(D309,comp!D:L,6,FALSE)</f>
        <v>8.24</v>
      </c>
      <c r="L309" s="92">
        <f>VLOOKUP(D309,comp!D:L,7,FALSE)</f>
        <v>0</v>
      </c>
      <c r="M309" s="92">
        <f t="shared" si="11"/>
        <v>0</v>
      </c>
    </row>
    <row r="310" spans="1:13" ht="34.5" customHeight="1">
      <c r="A310" s="80"/>
      <c r="B310" s="44"/>
      <c r="C310" s="91" t="s">
        <v>350</v>
      </c>
      <c r="D310" s="91">
        <v>3662</v>
      </c>
      <c r="E310" s="226" t="str">
        <f>VLOOKUP(D310,comp!D:L,2,FALSE)</f>
        <v>JUNCAO SIMPLES, PVC, 45 GRAUS, DN 50 X 50 MM, SERIE NORMAL PARA ESGOTO PREDIAL</v>
      </c>
      <c r="F310" s="226"/>
      <c r="G310" s="226"/>
      <c r="H310" s="226"/>
      <c r="I310" s="91" t="str">
        <f>VLOOKUP(D310,comp!D:L,3,FALSE)</f>
        <v>UN</v>
      </c>
      <c r="J310" s="157"/>
      <c r="K310" s="92">
        <f>VLOOKUP(D310,comp!D:L,6,FALSE)</f>
        <v>10.81</v>
      </c>
      <c r="L310" s="92">
        <f>VLOOKUP(D310,comp!D:L,7,FALSE)</f>
        <v>0</v>
      </c>
      <c r="M310" s="92">
        <f t="shared" si="11"/>
        <v>0</v>
      </c>
    </row>
    <row r="311" spans="1:13" ht="34.5" customHeight="1">
      <c r="A311" s="80"/>
      <c r="B311" s="44"/>
      <c r="C311" s="91" t="s">
        <v>351</v>
      </c>
      <c r="D311" s="91">
        <v>11658</v>
      </c>
      <c r="E311" s="226" t="str">
        <f>VLOOKUP(D311,comp!D:L,2,FALSE)</f>
        <v>TE SANITARIO, PVC, DN 75 X 75 MM, SERIE NORMAL PARA ESGOTO PREDIAL</v>
      </c>
      <c r="F311" s="226"/>
      <c r="G311" s="226"/>
      <c r="H311" s="226"/>
      <c r="I311" s="91" t="str">
        <f>VLOOKUP(D311,comp!D:L,3,FALSE)</f>
        <v>UN</v>
      </c>
      <c r="J311" s="157"/>
      <c r="K311" s="92">
        <f>VLOOKUP(D311,comp!D:L,6,FALSE)</f>
        <v>18.21</v>
      </c>
      <c r="L311" s="92">
        <f>VLOOKUP(D311,comp!D:L,7,FALSE)</f>
        <v>0</v>
      </c>
      <c r="M311" s="92">
        <f t="shared" si="11"/>
        <v>0</v>
      </c>
    </row>
    <row r="312" spans="1:13" ht="34.5" customHeight="1">
      <c r="A312" s="80"/>
      <c r="B312" s="44"/>
      <c r="C312" s="91" t="s">
        <v>352</v>
      </c>
      <c r="D312" s="91">
        <v>37967</v>
      </c>
      <c r="E312" s="226" t="str">
        <f>VLOOKUP(D312,comp!D:L,2,FALSE)</f>
        <v>JOELHO CPVC, SOLDAVEL, 45 GRAUS, 42 MM, PARA AGUA QUENTE</v>
      </c>
      <c r="F312" s="226"/>
      <c r="G312" s="226"/>
      <c r="H312" s="226"/>
      <c r="I312" s="91" t="str">
        <f>VLOOKUP(D312,comp!D:L,3,FALSE)</f>
        <v>UN</v>
      </c>
      <c r="J312" s="157"/>
      <c r="K312" s="92">
        <f>VLOOKUP(D312,comp!D:L,6,FALSE)</f>
        <v>26.36</v>
      </c>
      <c r="L312" s="92">
        <f>VLOOKUP(D312,comp!D:L,7,FALSE)</f>
        <v>0</v>
      </c>
      <c r="M312" s="92">
        <f t="shared" si="11"/>
        <v>0</v>
      </c>
    </row>
    <row r="313" spans="1:13" ht="34.5" customHeight="1">
      <c r="A313" s="80"/>
      <c r="B313" s="44"/>
      <c r="C313" s="91" t="s">
        <v>353</v>
      </c>
      <c r="D313" s="91">
        <v>37960</v>
      </c>
      <c r="E313" s="226" t="str">
        <f>VLOOKUP(D313,comp!D:L,2,FALSE)</f>
        <v>JOELHO CPVC, SOLDAVEL, 90 GRAUS, 54 MM, PARA AGUA QUENTE</v>
      </c>
      <c r="F313" s="226"/>
      <c r="G313" s="226"/>
      <c r="H313" s="226"/>
      <c r="I313" s="91" t="str">
        <f>VLOOKUP(D313,comp!D:L,3,FALSE)</f>
        <v>UN</v>
      </c>
      <c r="J313" s="157"/>
      <c r="K313" s="92">
        <f>VLOOKUP(D313,comp!D:L,6,FALSE)</f>
        <v>68.430000000000007</v>
      </c>
      <c r="L313" s="92">
        <f>VLOOKUP(D313,comp!D:L,7,FALSE)</f>
        <v>0</v>
      </c>
      <c r="M313" s="92">
        <f t="shared" si="11"/>
        <v>0</v>
      </c>
    </row>
    <row r="314" spans="1:13" ht="34.5" customHeight="1">
      <c r="A314" s="80"/>
      <c r="B314" s="44"/>
      <c r="C314" s="91" t="s">
        <v>354</v>
      </c>
      <c r="D314" s="91">
        <v>37968</v>
      </c>
      <c r="E314" s="226" t="str">
        <f>VLOOKUP(D314,comp!D:L,2,FALSE)</f>
        <v>JOELHO CPVC, SOLDAVEL, 45 GRAUS, 54 MM, PARA AGUA QUENTE</v>
      </c>
      <c r="F314" s="226"/>
      <c r="G314" s="226"/>
      <c r="H314" s="226"/>
      <c r="I314" s="91" t="str">
        <f>VLOOKUP(D314,comp!D:L,3,FALSE)</f>
        <v>UN</v>
      </c>
      <c r="J314" s="157"/>
      <c r="K314" s="92">
        <f>VLOOKUP(D314,comp!D:L,6,FALSE)</f>
        <v>55.97</v>
      </c>
      <c r="L314" s="92">
        <f>VLOOKUP(D314,comp!D:L,7,FALSE)</f>
        <v>0</v>
      </c>
      <c r="M314" s="92">
        <f t="shared" si="11"/>
        <v>0</v>
      </c>
    </row>
    <row r="315" spans="1:13" ht="34.5" customHeight="1">
      <c r="A315" s="80"/>
      <c r="B315" s="44"/>
      <c r="C315" s="91" t="s">
        <v>355</v>
      </c>
      <c r="D315" s="91">
        <v>37961</v>
      </c>
      <c r="E315" s="226" t="str">
        <f>VLOOKUP(D315,comp!D:L,2,FALSE)</f>
        <v>JOELHO CPVC, SOLDAVEL, 90 GRAUS, 73 MM, PARA AGUA QUENTE</v>
      </c>
      <c r="F315" s="226"/>
      <c r="G315" s="226"/>
      <c r="H315" s="226"/>
      <c r="I315" s="91" t="str">
        <f>VLOOKUP(D315,comp!D:L,3,FALSE)</f>
        <v>UN</v>
      </c>
      <c r="J315" s="157"/>
      <c r="K315" s="92">
        <f>VLOOKUP(D315,comp!D:L,6,FALSE)</f>
        <v>147.07</v>
      </c>
      <c r="L315" s="92">
        <f>VLOOKUP(D315,comp!D:L,7,FALSE)</f>
        <v>0</v>
      </c>
      <c r="M315" s="92">
        <f t="shared" si="11"/>
        <v>0</v>
      </c>
    </row>
    <row r="316" spans="1:13" ht="34.5" customHeight="1">
      <c r="A316" s="80"/>
      <c r="B316" s="44"/>
      <c r="C316" s="91" t="s">
        <v>356</v>
      </c>
      <c r="D316" s="91">
        <v>37969</v>
      </c>
      <c r="E316" s="226" t="str">
        <f>VLOOKUP(D316,comp!D:L,2,FALSE)</f>
        <v>JOELHO CPVC, SOLDAVEL, 45 GRAUS, 73 MM, PARA AGUA QUENTE</v>
      </c>
      <c r="F316" s="226"/>
      <c r="G316" s="226"/>
      <c r="H316" s="226"/>
      <c r="I316" s="91" t="str">
        <f>VLOOKUP(D316,comp!D:L,3,FALSE)</f>
        <v>UN</v>
      </c>
      <c r="J316" s="157"/>
      <c r="K316" s="92">
        <f>VLOOKUP(D316,comp!D:L,6,FALSE)</f>
        <v>141.43</v>
      </c>
      <c r="L316" s="92">
        <f>VLOOKUP(D316,comp!D:L,7,FALSE)</f>
        <v>0</v>
      </c>
      <c r="M316" s="92">
        <f t="shared" si="11"/>
        <v>0</v>
      </c>
    </row>
    <row r="317" spans="1:13" ht="34.5" customHeight="1">
      <c r="A317" s="80"/>
      <c r="B317" s="44"/>
      <c r="C317" s="91" t="s">
        <v>357</v>
      </c>
      <c r="D317" s="91">
        <v>37962</v>
      </c>
      <c r="E317" s="226" t="str">
        <f>VLOOKUP(D317,comp!D:L,2,FALSE)</f>
        <v>JOELHO CPVC, SOLDAVEL, 90 GRAUS, 89 MM, PARA AGUA QUENTE</v>
      </c>
      <c r="F317" s="226"/>
      <c r="G317" s="226"/>
      <c r="H317" s="226"/>
      <c r="I317" s="91" t="str">
        <f>VLOOKUP(D317,comp!D:L,3,FALSE)</f>
        <v>UN</v>
      </c>
      <c r="J317" s="157"/>
      <c r="K317" s="92">
        <f>VLOOKUP(D317,comp!D:L,6,FALSE)</f>
        <v>169.55</v>
      </c>
      <c r="L317" s="92">
        <f>VLOOKUP(D317,comp!D:L,7,FALSE)</f>
        <v>0</v>
      </c>
      <c r="M317" s="92">
        <f t="shared" si="11"/>
        <v>0</v>
      </c>
    </row>
    <row r="318" spans="1:13" ht="34.5" customHeight="1">
      <c r="A318" s="80"/>
      <c r="B318" s="44"/>
      <c r="C318" s="91" t="s">
        <v>358</v>
      </c>
      <c r="D318" s="91">
        <v>37970</v>
      </c>
      <c r="E318" s="226" t="str">
        <f>VLOOKUP(D318,comp!D:L,2,FALSE)</f>
        <v>JOELHO CPVC, SOLDAVEL, 45 GRAUS, 89 MM, PARA AGUA QUENTE</v>
      </c>
      <c r="F318" s="226"/>
      <c r="G318" s="226"/>
      <c r="H318" s="226"/>
      <c r="I318" s="91" t="str">
        <f>VLOOKUP(D318,comp!D:L,3,FALSE)</f>
        <v>UN</v>
      </c>
      <c r="J318" s="157"/>
      <c r="K318" s="92">
        <f>VLOOKUP(D318,comp!D:L,6,FALSE)</f>
        <v>204.62</v>
      </c>
      <c r="L318" s="92">
        <f>VLOOKUP(D318,comp!D:L,7,FALSE)</f>
        <v>0</v>
      </c>
      <c r="M318" s="92">
        <f t="shared" si="11"/>
        <v>0</v>
      </c>
    </row>
    <row r="319" spans="1:13" ht="34.5" customHeight="1">
      <c r="A319" s="80"/>
      <c r="B319" s="44"/>
      <c r="C319" s="91" t="s">
        <v>359</v>
      </c>
      <c r="D319" s="91">
        <v>3658</v>
      </c>
      <c r="E319" s="226" t="str">
        <f>VLOOKUP(D319,comp!D:L,2,FALSE)</f>
        <v>JUNCAO SIMPLES, PVC, 45 GRAUS, DN 75 X 75 MM, SERIE NORMAL PARA ESGOTO PREDIAL</v>
      </c>
      <c r="F319" s="226"/>
      <c r="G319" s="226"/>
      <c r="H319" s="226"/>
      <c r="I319" s="91" t="str">
        <f>VLOOKUP(D319,comp!D:L,3,FALSE)</f>
        <v>UN</v>
      </c>
      <c r="J319" s="157"/>
      <c r="K319" s="92">
        <f>VLOOKUP(D319,comp!D:L,6,FALSE)</f>
        <v>20.47</v>
      </c>
      <c r="L319" s="92">
        <f>VLOOKUP(D319,comp!D:L,7,FALSE)</f>
        <v>0</v>
      </c>
      <c r="M319" s="92">
        <f t="shared" si="11"/>
        <v>0</v>
      </c>
    </row>
    <row r="320" spans="1:13" ht="34.5" customHeight="1">
      <c r="A320" s="80"/>
      <c r="B320" s="44"/>
      <c r="C320" s="91" t="s">
        <v>360</v>
      </c>
      <c r="D320" s="91">
        <v>7091</v>
      </c>
      <c r="E320" s="226" t="str">
        <f>VLOOKUP(D320,comp!D:L,2,FALSE)</f>
        <v>TE SANITARIO, PVC, DN 100 X 100 MM, SERIE NORMAL, PARA ESGOTO PREDIAL</v>
      </c>
      <c r="F320" s="226"/>
      <c r="G320" s="226"/>
      <c r="H320" s="226"/>
      <c r="I320" s="91" t="str">
        <f>VLOOKUP(D320,comp!D:L,3,FALSE)</f>
        <v>UN</v>
      </c>
      <c r="J320" s="157"/>
      <c r="K320" s="92">
        <f>VLOOKUP(D320,comp!D:L,6,FALSE)</f>
        <v>17.54</v>
      </c>
      <c r="L320" s="92">
        <f>VLOOKUP(D320,comp!D:L,7,FALSE)</f>
        <v>0</v>
      </c>
      <c r="M320" s="92">
        <f t="shared" si="11"/>
        <v>0</v>
      </c>
    </row>
    <row r="321" spans="1:13" ht="34.5" customHeight="1">
      <c r="A321" s="80"/>
      <c r="B321" s="44"/>
      <c r="C321" s="91" t="s">
        <v>361</v>
      </c>
      <c r="D321" s="91">
        <v>37977</v>
      </c>
      <c r="E321" s="226" t="str">
        <f>VLOOKUP(D321,comp!D:L,2,FALSE)</f>
        <v>LUVA CPVC, SOLDAVEL, 42 MM, PARA AGUA QUENTE PREDIAL</v>
      </c>
      <c r="F321" s="226"/>
      <c r="G321" s="226"/>
      <c r="H321" s="226"/>
      <c r="I321" s="91" t="str">
        <f>VLOOKUP(D321,comp!D:L,3,FALSE)</f>
        <v>UN</v>
      </c>
      <c r="J321" s="157"/>
      <c r="K321" s="92">
        <f>VLOOKUP(D321,comp!D:L,6,FALSE)</f>
        <v>17.21</v>
      </c>
      <c r="L321" s="92">
        <f>VLOOKUP(D321,comp!D:L,7,FALSE)</f>
        <v>0</v>
      </c>
      <c r="M321" s="92">
        <f t="shared" si="11"/>
        <v>0</v>
      </c>
    </row>
    <row r="322" spans="1:13" ht="34.5" customHeight="1">
      <c r="A322" s="80"/>
      <c r="B322" s="44"/>
      <c r="C322" s="91" t="s">
        <v>362</v>
      </c>
      <c r="D322" s="91">
        <v>37985</v>
      </c>
      <c r="E322" s="226" t="str">
        <f>VLOOKUP(D322,comp!D:L,2,FALSE)</f>
        <v>LUVA DE CORRER, CPVC, SOLDAVEL, 42 MM, PARA AGUA QUENTE PREDIAL</v>
      </c>
      <c r="F322" s="226"/>
      <c r="G322" s="226"/>
      <c r="H322" s="226"/>
      <c r="I322" s="91" t="str">
        <f>VLOOKUP(D322,comp!D:L,3,FALSE)</f>
        <v>UN</v>
      </c>
      <c r="J322" s="157"/>
      <c r="K322" s="92">
        <f>VLOOKUP(D322,comp!D:L,6,FALSE)</f>
        <v>31.02</v>
      </c>
      <c r="L322" s="92">
        <f>VLOOKUP(D322,comp!D:L,7,FALSE)</f>
        <v>0</v>
      </c>
      <c r="M322" s="92">
        <f t="shared" si="11"/>
        <v>0</v>
      </c>
    </row>
    <row r="323" spans="1:13" ht="34.5" customHeight="1">
      <c r="A323" s="80"/>
      <c r="B323" s="44"/>
      <c r="C323" s="91" t="s">
        <v>363</v>
      </c>
      <c r="D323" s="91">
        <v>37987</v>
      </c>
      <c r="E323" s="226" t="str">
        <f>VLOOKUP(D323,comp!D:L,2,FALSE)</f>
        <v>LUVA DE TRANSICAO, CPVC, SOLDAVEL, 42 MM X 1 1/2", PARA AGUA QUENTE</v>
      </c>
      <c r="F323" s="226"/>
      <c r="G323" s="226"/>
      <c r="H323" s="226"/>
      <c r="I323" s="91" t="str">
        <f>VLOOKUP(D323,comp!D:L,3,FALSE)</f>
        <v>UN</v>
      </c>
      <c r="J323" s="157"/>
      <c r="K323" s="92">
        <f>VLOOKUP(D323,comp!D:L,6,FALSE)</f>
        <v>123.4</v>
      </c>
      <c r="L323" s="92">
        <f>VLOOKUP(D323,comp!D:L,7,FALSE)</f>
        <v>0</v>
      </c>
      <c r="M323" s="92">
        <f t="shared" si="11"/>
        <v>0</v>
      </c>
    </row>
    <row r="324" spans="1:13" ht="34.5" customHeight="1">
      <c r="A324" s="80"/>
      <c r="B324" s="44"/>
      <c r="C324" s="91" t="s">
        <v>364</v>
      </c>
      <c r="D324" s="91">
        <v>37993</v>
      </c>
      <c r="E324" s="226" t="str">
        <f>VLOOKUP(D324,comp!D:L,2,FALSE)</f>
        <v>UNIAO, CPVC, SOLDAVEL, 42 MM, PARA AGUA QUENTE PREDIAL</v>
      </c>
      <c r="F324" s="226"/>
      <c r="G324" s="226"/>
      <c r="H324" s="226"/>
      <c r="I324" s="91" t="str">
        <f>VLOOKUP(D324,comp!D:L,3,FALSE)</f>
        <v>UN</v>
      </c>
      <c r="J324" s="157"/>
      <c r="K324" s="92">
        <f>VLOOKUP(D324,comp!D:L,6,FALSE)</f>
        <v>53.54</v>
      </c>
      <c r="L324" s="92">
        <f>VLOOKUP(D324,comp!D:L,7,FALSE)</f>
        <v>0</v>
      </c>
      <c r="M324" s="92">
        <f t="shared" si="11"/>
        <v>0</v>
      </c>
    </row>
    <row r="325" spans="1:13" ht="34.5" customHeight="1">
      <c r="A325" s="80"/>
      <c r="B325" s="44"/>
      <c r="C325" s="91" t="s">
        <v>365</v>
      </c>
      <c r="D325" s="91">
        <v>38009</v>
      </c>
      <c r="E325" s="226" t="str">
        <f>VLOOKUP(D325,comp!D:L,2,FALSE)</f>
        <v>CONECTOR, CPVC, SOLDAVEL, 42 MM X 1 1/2", PARA AGUA QUENTE</v>
      </c>
      <c r="F325" s="226"/>
      <c r="G325" s="226"/>
      <c r="H325" s="226"/>
      <c r="I325" s="91" t="str">
        <f>VLOOKUP(D325,comp!D:L,3,FALSE)</f>
        <v>UN</v>
      </c>
      <c r="J325" s="157"/>
      <c r="K325" s="92">
        <f>VLOOKUP(D325,comp!D:L,6,FALSE)</f>
        <v>58.63</v>
      </c>
      <c r="L325" s="92">
        <f>VLOOKUP(D325,comp!D:L,7,FALSE)</f>
        <v>0</v>
      </c>
      <c r="M325" s="92">
        <f t="shared" si="11"/>
        <v>0</v>
      </c>
    </row>
    <row r="326" spans="1:13" ht="34.5" customHeight="1">
      <c r="A326" s="80"/>
      <c r="B326" s="44"/>
      <c r="C326" s="91" t="s">
        <v>366</v>
      </c>
      <c r="D326" s="91">
        <v>38004</v>
      </c>
      <c r="E326" s="226" t="str">
        <f>VLOOKUP(D326,comp!D:L,2,FALSE)</f>
        <v>BUCHA DE REDUCAO, CPVC, SOLDAVEL, 42 X 22 MM, PARA AGUA QUENTE</v>
      </c>
      <c r="F326" s="226"/>
      <c r="G326" s="226"/>
      <c r="H326" s="226"/>
      <c r="I326" s="91" t="str">
        <f>VLOOKUP(D326,comp!D:L,3,FALSE)</f>
        <v>UN</v>
      </c>
      <c r="J326" s="157"/>
      <c r="K326" s="92">
        <f>VLOOKUP(D326,comp!D:L,6,FALSE)</f>
        <v>33.47</v>
      </c>
      <c r="L326" s="92">
        <f>VLOOKUP(D326,comp!D:L,7,FALSE)</f>
        <v>0</v>
      </c>
      <c r="M326" s="92">
        <f t="shared" si="11"/>
        <v>0</v>
      </c>
    </row>
    <row r="327" spans="1:13" ht="34.5" customHeight="1">
      <c r="A327" s="80"/>
      <c r="B327" s="44"/>
      <c r="C327" s="91" t="s">
        <v>367</v>
      </c>
      <c r="D327" s="91">
        <v>37978</v>
      </c>
      <c r="E327" s="226" t="str">
        <f>VLOOKUP(D327,comp!D:L,2,FALSE)</f>
        <v>LUVA CPVC, SOLDAVEL, 54 MM, PARA AGUA QUENTE PREDIAL</v>
      </c>
      <c r="F327" s="226"/>
      <c r="G327" s="226"/>
      <c r="H327" s="226"/>
      <c r="I327" s="91" t="str">
        <f>VLOOKUP(D327,comp!D:L,3,FALSE)</f>
        <v>UN</v>
      </c>
      <c r="J327" s="157"/>
      <c r="K327" s="92">
        <f>VLOOKUP(D327,comp!D:L,6,FALSE)</f>
        <v>34.119999999999997</v>
      </c>
      <c r="L327" s="92">
        <f>VLOOKUP(D327,comp!D:L,7,FALSE)</f>
        <v>0</v>
      </c>
      <c r="M327" s="92">
        <f t="shared" si="11"/>
        <v>0</v>
      </c>
    </row>
    <row r="328" spans="1:13" ht="34.5" customHeight="1">
      <c r="A328" s="80"/>
      <c r="B328" s="44"/>
      <c r="C328" s="91" t="s">
        <v>368</v>
      </c>
      <c r="D328" s="91">
        <v>37988</v>
      </c>
      <c r="E328" s="226" t="str">
        <f>VLOOKUP(D328,comp!D:L,2,FALSE)</f>
        <v>LUVA DE TRANSICAO, CPVC, SOLDAVEL, 54 MM X 2", PARA AGUA QUENTE PREDIAL</v>
      </c>
      <c r="F328" s="226"/>
      <c r="G328" s="226"/>
      <c r="H328" s="226"/>
      <c r="I328" s="91" t="str">
        <f>VLOOKUP(D328,comp!D:L,3,FALSE)</f>
        <v>UN</v>
      </c>
      <c r="J328" s="157"/>
      <c r="K328" s="92">
        <f>VLOOKUP(D328,comp!D:L,6,FALSE)</f>
        <v>196.08</v>
      </c>
      <c r="L328" s="92">
        <f>VLOOKUP(D328,comp!D:L,7,FALSE)</f>
        <v>0</v>
      </c>
      <c r="M328" s="92">
        <f t="shared" si="11"/>
        <v>0</v>
      </c>
    </row>
    <row r="329" spans="1:13" ht="34.5" customHeight="1">
      <c r="A329" s="80"/>
      <c r="B329" s="44"/>
      <c r="C329" s="91" t="s">
        <v>369</v>
      </c>
      <c r="D329" s="91">
        <v>37994</v>
      </c>
      <c r="E329" s="226" t="str">
        <f>VLOOKUP(D329,comp!D:L,2,FALSE)</f>
        <v>UNIAO, CPVC, SOLDAVEL, 54 MM, PARA AGUA QUENTE PREDIAL</v>
      </c>
      <c r="F329" s="226"/>
      <c r="G329" s="226"/>
      <c r="H329" s="226"/>
      <c r="I329" s="91" t="str">
        <f>VLOOKUP(D329,comp!D:L,3,FALSE)</f>
        <v>UN</v>
      </c>
      <c r="J329" s="157"/>
      <c r="K329" s="92">
        <f>VLOOKUP(D329,comp!D:L,6,FALSE)</f>
        <v>127.5</v>
      </c>
      <c r="L329" s="92">
        <f>VLOOKUP(D329,comp!D:L,7,FALSE)</f>
        <v>0</v>
      </c>
      <c r="M329" s="92">
        <f t="shared" si="11"/>
        <v>0</v>
      </c>
    </row>
    <row r="330" spans="1:13" ht="34.5" customHeight="1">
      <c r="A330" s="80"/>
      <c r="B330" s="44"/>
      <c r="C330" s="91" t="s">
        <v>370</v>
      </c>
      <c r="D330" s="91">
        <v>37979</v>
      </c>
      <c r="E330" s="226" t="str">
        <f>VLOOKUP(D330,comp!D:L,2,FALSE)</f>
        <v>LUVA CPVC, SOLDAVEL, 73 MM, PARA AGUA QUENTE PREDIAL</v>
      </c>
      <c r="F330" s="226"/>
      <c r="G330" s="226"/>
      <c r="H330" s="226"/>
      <c r="I330" s="91" t="str">
        <f>VLOOKUP(D330,comp!D:L,3,FALSE)</f>
        <v>UN</v>
      </c>
      <c r="J330" s="157"/>
      <c r="K330" s="92">
        <f>VLOOKUP(D330,comp!D:L,6,FALSE)</f>
        <v>144.81</v>
      </c>
      <c r="L330" s="92">
        <f>VLOOKUP(D330,comp!D:L,7,FALSE)</f>
        <v>0</v>
      </c>
      <c r="M330" s="92">
        <f t="shared" si="11"/>
        <v>0</v>
      </c>
    </row>
    <row r="331" spans="1:13" ht="34.5" customHeight="1">
      <c r="A331" s="80"/>
      <c r="B331" s="44"/>
      <c r="C331" s="91" t="s">
        <v>371</v>
      </c>
      <c r="D331" s="91">
        <v>37995</v>
      </c>
      <c r="E331" s="226" t="str">
        <f>VLOOKUP(D331,comp!D:L,2,FALSE)</f>
        <v>UNIAO, CPVC, SOLDAVEL, 73 MM, PARA AGUA QUENTE PREDIAL</v>
      </c>
      <c r="F331" s="226"/>
      <c r="G331" s="226"/>
      <c r="H331" s="226"/>
      <c r="I331" s="91" t="str">
        <f>VLOOKUP(D331,comp!D:L,3,FALSE)</f>
        <v>UN</v>
      </c>
      <c r="J331" s="157"/>
      <c r="K331" s="92">
        <f>VLOOKUP(D331,comp!D:L,6,FALSE)</f>
        <v>166.19</v>
      </c>
      <c r="L331" s="92">
        <f>VLOOKUP(D331,comp!D:L,7,FALSE)</f>
        <v>0</v>
      </c>
      <c r="M331" s="92">
        <f t="shared" si="11"/>
        <v>0</v>
      </c>
    </row>
    <row r="332" spans="1:13" ht="34.5" customHeight="1">
      <c r="A332" s="80"/>
      <c r="B332" s="44"/>
      <c r="C332" s="91" t="s">
        <v>372</v>
      </c>
      <c r="D332" s="91">
        <v>37980</v>
      </c>
      <c r="E332" s="226" t="str">
        <f>VLOOKUP(D332,comp!D:L,2,FALSE)</f>
        <v>LUVA CPVC, SOLDAVEL, 89 MM, PARA AGUA QUENTE PREDIAL</v>
      </c>
      <c r="F332" s="226"/>
      <c r="G332" s="226"/>
      <c r="H332" s="226"/>
      <c r="I332" s="91" t="str">
        <f>VLOOKUP(D332,comp!D:L,3,FALSE)</f>
        <v>UN</v>
      </c>
      <c r="J332" s="157"/>
      <c r="K332" s="92">
        <f>VLOOKUP(D332,comp!D:L,6,FALSE)</f>
        <v>166.34</v>
      </c>
      <c r="L332" s="92">
        <f>VLOOKUP(D332,comp!D:L,7,FALSE)</f>
        <v>0</v>
      </c>
      <c r="M332" s="92">
        <f t="shared" si="11"/>
        <v>0</v>
      </c>
    </row>
    <row r="333" spans="1:13" ht="34.5" customHeight="1">
      <c r="A333" s="80"/>
      <c r="B333" s="44"/>
      <c r="C333" s="91" t="s">
        <v>373</v>
      </c>
      <c r="D333" s="91">
        <v>37996</v>
      </c>
      <c r="E333" s="226" t="str">
        <f>VLOOKUP(D333,comp!D:L,2,FALSE)</f>
        <v>UNIAO, CPVC, SOLDAVEL, 89 MM, PARA AGUA QUENTE PREDIAL</v>
      </c>
      <c r="F333" s="226"/>
      <c r="G333" s="226"/>
      <c r="H333" s="226"/>
      <c r="I333" s="91" t="str">
        <f>VLOOKUP(D333,comp!D:L,3,FALSE)</f>
        <v>UN</v>
      </c>
      <c r="J333" s="157"/>
      <c r="K333" s="92">
        <f>VLOOKUP(D333,comp!D:L,6,FALSE)</f>
        <v>253.06</v>
      </c>
      <c r="L333" s="92">
        <f>VLOOKUP(D333,comp!D:L,7,FALSE)</f>
        <v>0</v>
      </c>
      <c r="M333" s="92">
        <f t="shared" si="11"/>
        <v>0</v>
      </c>
    </row>
    <row r="334" spans="1:13" ht="34.5" customHeight="1">
      <c r="A334" s="80"/>
      <c r="B334" s="44"/>
      <c r="C334" s="91" t="s">
        <v>374</v>
      </c>
      <c r="D334" s="91">
        <v>38013</v>
      </c>
      <c r="E334" s="226" t="str">
        <f>VLOOKUP(D334,comp!D:L,2,FALSE)</f>
        <v>TE CPVC, SOLDAVEL, 90 GRAUS, 42 MM, PARA AGUA QUENTE PREDIAL</v>
      </c>
      <c r="F334" s="226"/>
      <c r="G334" s="226"/>
      <c r="H334" s="226"/>
      <c r="I334" s="91" t="str">
        <f>VLOOKUP(D334,comp!D:L,3,FALSE)</f>
        <v>UN</v>
      </c>
      <c r="J334" s="157"/>
      <c r="K334" s="92">
        <f>VLOOKUP(D334,comp!D:L,6,FALSE)</f>
        <v>50.11</v>
      </c>
      <c r="L334" s="92">
        <f>VLOOKUP(D334,comp!D:L,7,FALSE)</f>
        <v>0</v>
      </c>
      <c r="M334" s="92">
        <f t="shared" si="11"/>
        <v>0</v>
      </c>
    </row>
    <row r="335" spans="1:13" ht="34.5" customHeight="1">
      <c r="A335" s="80"/>
      <c r="B335" s="44"/>
      <c r="C335" s="91" t="s">
        <v>375</v>
      </c>
      <c r="D335" s="91">
        <v>38014</v>
      </c>
      <c r="E335" s="226" t="str">
        <f>VLOOKUP(D335,comp!D:L,2,FALSE)</f>
        <v>TE CPVC, SOLDAVEL, 90 GRAUS, 54 MM, PARA AGUA QUENTE PREDIAL</v>
      </c>
      <c r="F335" s="226"/>
      <c r="G335" s="226"/>
      <c r="H335" s="226"/>
      <c r="I335" s="91" t="str">
        <f>VLOOKUP(D335,comp!D:L,3,FALSE)</f>
        <v>UN</v>
      </c>
      <c r="J335" s="157"/>
      <c r="K335" s="92">
        <f>VLOOKUP(D335,comp!D:L,6,FALSE)</f>
        <v>83.68</v>
      </c>
      <c r="L335" s="92">
        <f>VLOOKUP(D335,comp!D:L,7,FALSE)</f>
        <v>0</v>
      </c>
      <c r="M335" s="92">
        <f t="shared" si="11"/>
        <v>0</v>
      </c>
    </row>
    <row r="336" spans="1:13" ht="34.5" customHeight="1">
      <c r="A336" s="80"/>
      <c r="B336" s="44"/>
      <c r="C336" s="91" t="s">
        <v>376</v>
      </c>
      <c r="D336" s="91">
        <v>38015</v>
      </c>
      <c r="E336" s="226" t="str">
        <f>VLOOKUP(D336,comp!D:L,2,FALSE)</f>
        <v>TE CPVC, SOLDAVEL, 90 GRAUS, 73 MM, PARA AGUA QUENTE PREDIAL</v>
      </c>
      <c r="F336" s="226"/>
      <c r="G336" s="226"/>
      <c r="H336" s="226"/>
      <c r="I336" s="91" t="str">
        <f>VLOOKUP(D336,comp!D:L,3,FALSE)</f>
        <v>UN</v>
      </c>
      <c r="J336" s="157"/>
      <c r="K336" s="92">
        <f>VLOOKUP(D336,comp!D:L,6,FALSE)</f>
        <v>196.73</v>
      </c>
      <c r="L336" s="92">
        <f>VLOOKUP(D336,comp!D:L,7,FALSE)</f>
        <v>0</v>
      </c>
      <c r="M336" s="92">
        <f t="shared" si="11"/>
        <v>0</v>
      </c>
    </row>
    <row r="337" spans="1:13" ht="34.5" customHeight="1">
      <c r="A337" s="80"/>
      <c r="B337" s="44"/>
      <c r="C337" s="91" t="s">
        <v>377</v>
      </c>
      <c r="D337" s="91">
        <v>38016</v>
      </c>
      <c r="E337" s="226" t="str">
        <f>VLOOKUP(D337,comp!D:L,2,FALSE)</f>
        <v>TE CPVC, SOLDAVEL, 90 GRAUS, 89 MM, PARA AGUA QUENTE PREDIAL</v>
      </c>
      <c r="F337" s="226"/>
      <c r="G337" s="226"/>
      <c r="H337" s="226"/>
      <c r="I337" s="91" t="str">
        <f>VLOOKUP(D337,comp!D:L,3,FALSE)</f>
        <v>UN</v>
      </c>
      <c r="J337" s="157"/>
      <c r="K337" s="92">
        <f>VLOOKUP(D337,comp!D:L,6,FALSE)</f>
        <v>228.77</v>
      </c>
      <c r="L337" s="92">
        <f>VLOOKUP(D337,comp!D:L,7,FALSE)</f>
        <v>0</v>
      </c>
      <c r="M337" s="92">
        <f t="shared" si="11"/>
        <v>0</v>
      </c>
    </row>
    <row r="338" spans="1:13" ht="34.5" customHeight="1">
      <c r="A338" s="80"/>
      <c r="B338" s="44"/>
      <c r="C338" s="91" t="s">
        <v>378</v>
      </c>
      <c r="D338" s="91">
        <v>37950</v>
      </c>
      <c r="E338" s="226" t="str">
        <f>VLOOKUP(D338,comp!D:L,2,FALSE)</f>
        <v>JOELHO PVC, SOLDAVEL, PB, 90 GRAUS, DN 150 MM, PARA ESGOTO PREDIAL</v>
      </c>
      <c r="F338" s="226"/>
      <c r="G338" s="226"/>
      <c r="H338" s="226"/>
      <c r="I338" s="91" t="str">
        <f>VLOOKUP(D338,comp!D:L,3,FALSE)</f>
        <v>UN</v>
      </c>
      <c r="J338" s="157"/>
      <c r="K338" s="92">
        <f>VLOOKUP(D338,comp!D:L,6,FALSE)</f>
        <v>66.13</v>
      </c>
      <c r="L338" s="92">
        <f>VLOOKUP(D338,comp!D:L,7,FALSE)</f>
        <v>0</v>
      </c>
      <c r="M338" s="92">
        <f t="shared" si="11"/>
        <v>0</v>
      </c>
    </row>
    <row r="339" spans="1:13" ht="34.5" customHeight="1">
      <c r="A339" s="80"/>
      <c r="B339" s="44"/>
      <c r="C339" s="91" t="s">
        <v>379</v>
      </c>
      <c r="D339" s="91">
        <v>37952</v>
      </c>
      <c r="E339" s="226" t="str">
        <f>VLOOKUP(D339,comp!D:L,2,FALSE)</f>
        <v>JOELHO PVC, SOLDAVEL, PB, 45 GRAUS, DN 150 MM, PARA ESGOTO PREDIAL</v>
      </c>
      <c r="F339" s="226"/>
      <c r="G339" s="226"/>
      <c r="H339" s="226"/>
      <c r="I339" s="91" t="str">
        <f>VLOOKUP(D339,comp!D:L,3,FALSE)</f>
        <v>UN</v>
      </c>
      <c r="J339" s="157"/>
      <c r="K339" s="92">
        <f>VLOOKUP(D339,comp!D:L,6,FALSE)</f>
        <v>71.83</v>
      </c>
      <c r="L339" s="92">
        <f>VLOOKUP(D339,comp!D:L,7,FALSE)</f>
        <v>0</v>
      </c>
      <c r="M339" s="92">
        <f t="shared" si="11"/>
        <v>0</v>
      </c>
    </row>
    <row r="340" spans="1:13" ht="34.5" customHeight="1">
      <c r="A340" s="80"/>
      <c r="B340" s="44"/>
      <c r="C340" s="91" t="s">
        <v>380</v>
      </c>
      <c r="D340" s="91">
        <v>38678</v>
      </c>
      <c r="E340" s="226" t="str">
        <f>VLOOKUP(D340,comp!D:L,2,FALSE)</f>
        <v>LUVA SOLDAVEL COM BUCHA DE LATAO, PVC, 32 MM X 1"</v>
      </c>
      <c r="F340" s="226"/>
      <c r="G340" s="226"/>
      <c r="H340" s="226"/>
      <c r="I340" s="91" t="str">
        <f>VLOOKUP(D340,comp!D:L,3,FALSE)</f>
        <v>UN</v>
      </c>
      <c r="J340" s="157"/>
      <c r="K340" s="92">
        <f>VLOOKUP(D340,comp!D:L,6,FALSE)</f>
        <v>16.690000000000001</v>
      </c>
      <c r="L340" s="92">
        <f>VLOOKUP(D340,comp!D:L,7,FALSE)</f>
        <v>0</v>
      </c>
      <c r="M340" s="92">
        <f t="shared" si="11"/>
        <v>0</v>
      </c>
    </row>
    <row r="341" spans="1:13" ht="34.5" customHeight="1">
      <c r="A341" s="80"/>
      <c r="B341" s="44"/>
      <c r="C341" s="91" t="s">
        <v>381</v>
      </c>
      <c r="D341" s="91">
        <v>20147</v>
      </c>
      <c r="E341" s="226" t="str">
        <f>VLOOKUP(D341,comp!D:L,2,FALSE)</f>
        <v>JOELHO PVC, SOLDAVEL, COM BUCHA DE LATAO, 90 GRAUS, 25 MM X 1/2", PARA AGUA FRIA PREDIAL</v>
      </c>
      <c r="F341" s="226"/>
      <c r="G341" s="226"/>
      <c r="H341" s="226"/>
      <c r="I341" s="91" t="str">
        <f>VLOOKUP(D341,comp!D:L,3,FALSE)</f>
        <v>UN</v>
      </c>
      <c r="J341" s="157"/>
      <c r="K341" s="92">
        <f>VLOOKUP(D341,comp!D:L,6,FALSE)</f>
        <v>5.14</v>
      </c>
      <c r="L341" s="92">
        <f>VLOOKUP(D341,comp!D:L,7,FALSE)</f>
        <v>0</v>
      </c>
      <c r="M341" s="92">
        <f t="shared" si="11"/>
        <v>0</v>
      </c>
    </row>
    <row r="342" spans="1:13" ht="34.5" customHeight="1">
      <c r="A342" s="80"/>
      <c r="B342" s="44"/>
      <c r="C342" s="91" t="s">
        <v>382</v>
      </c>
      <c r="D342" s="91">
        <v>7122</v>
      </c>
      <c r="E342" s="226" t="str">
        <f>VLOOKUP(D342,comp!D:L,2,FALSE)</f>
        <v>TE PVC, SOLDAVEL, COM BUCHA DE LATAO NA BOLSA CENTRAL, 90 GRAUS, 25 MM X 3/4", PARA AGUA FRIA PREDIAL</v>
      </c>
      <c r="F342" s="226"/>
      <c r="G342" s="226"/>
      <c r="H342" s="226"/>
      <c r="I342" s="91" t="str">
        <f>VLOOKUP(D342,comp!D:L,3,FALSE)</f>
        <v>UN</v>
      </c>
      <c r="J342" s="157"/>
      <c r="K342" s="92">
        <f>VLOOKUP(D342,comp!D:L,6,FALSE)</f>
        <v>10.58</v>
      </c>
      <c r="L342" s="92">
        <f>VLOOKUP(D342,comp!D:L,7,FALSE)</f>
        <v>0</v>
      </c>
      <c r="M342" s="92">
        <f t="shared" si="11"/>
        <v>0</v>
      </c>
    </row>
    <row r="343" spans="1:13" ht="34.5" customHeight="1">
      <c r="A343" s="80"/>
      <c r="B343" s="44"/>
      <c r="C343" s="91" t="s">
        <v>383</v>
      </c>
      <c r="D343" s="91">
        <v>12715</v>
      </c>
      <c r="E343" s="226" t="str">
        <f>VLOOKUP(D343,comp!D:L,2,FALSE)</f>
        <v>COTOVELO DE COBRE 90 GRAUS SEM ANEL DE SOLDA, BOLSA X BOLSA, 22 MM</v>
      </c>
      <c r="F343" s="226"/>
      <c r="G343" s="226"/>
      <c r="H343" s="226"/>
      <c r="I343" s="91" t="str">
        <f>VLOOKUP(D343,comp!D:L,3,FALSE)</f>
        <v>UN</v>
      </c>
      <c r="J343" s="157"/>
      <c r="K343" s="92">
        <f>VLOOKUP(D343,comp!D:L,6,FALSE)</f>
        <v>11.72</v>
      </c>
      <c r="L343" s="92">
        <f>VLOOKUP(D343,comp!D:L,7,FALSE)</f>
        <v>0</v>
      </c>
      <c r="M343" s="92">
        <f t="shared" si="11"/>
        <v>0</v>
      </c>
    </row>
    <row r="344" spans="1:13" ht="34.5" customHeight="1">
      <c r="A344" s="80"/>
      <c r="B344" s="44"/>
      <c r="C344" s="91" t="s">
        <v>384</v>
      </c>
      <c r="D344" s="91">
        <v>12732</v>
      </c>
      <c r="E344" s="226" t="str">
        <f>VLOOKUP(D344,comp!D:L,2,FALSE)</f>
        <v>SOLDA ESTANHO/COBRE PARA CONEXOES DE COBRE, FIO 2,5 MM, CARRETEL 500 GR (SEM CHUMBO)</v>
      </c>
      <c r="F344" s="226"/>
      <c r="G344" s="226"/>
      <c r="H344" s="226"/>
      <c r="I344" s="91" t="str">
        <f>VLOOKUP(D344,comp!D:L,3,FALSE)</f>
        <v>UN</v>
      </c>
      <c r="J344" s="157"/>
      <c r="K344" s="92">
        <f>VLOOKUP(D344,comp!D:L,6,FALSE)</f>
        <v>292.33999999999997</v>
      </c>
      <c r="L344" s="92">
        <f>VLOOKUP(D344,comp!D:L,7,FALSE)</f>
        <v>0</v>
      </c>
      <c r="M344" s="92">
        <f t="shared" si="11"/>
        <v>0</v>
      </c>
    </row>
    <row r="345" spans="1:13" ht="34.5" customHeight="1">
      <c r="A345" s="80"/>
      <c r="B345" s="44"/>
      <c r="C345" s="91" t="s">
        <v>385</v>
      </c>
      <c r="D345" s="91">
        <v>39897</v>
      </c>
      <c r="E345" s="226" t="str">
        <f>VLOOKUP(D345,comp!D:L,2,FALSE)</f>
        <v>PASTA PARA SOLDA DE TUBOS E CONEXOES DE COBRE (EMBALAGEM COM 250 G)</v>
      </c>
      <c r="F345" s="226"/>
      <c r="G345" s="226"/>
      <c r="H345" s="226"/>
      <c r="I345" s="91" t="str">
        <f>VLOOKUP(D345,comp!D:L,3,FALSE)</f>
        <v>UN</v>
      </c>
      <c r="J345" s="157"/>
      <c r="K345" s="92">
        <f>VLOOKUP(D345,comp!D:L,6,FALSE)</f>
        <v>53.59</v>
      </c>
      <c r="L345" s="92">
        <f>VLOOKUP(D345,comp!D:L,7,FALSE)</f>
        <v>0</v>
      </c>
      <c r="M345" s="92">
        <f t="shared" si="11"/>
        <v>0</v>
      </c>
    </row>
    <row r="346" spans="1:13" ht="34.5" customHeight="1">
      <c r="A346" s="80"/>
      <c r="B346" s="44"/>
      <c r="C346" s="91" t="s">
        <v>386</v>
      </c>
      <c r="D346" s="91">
        <v>12716</v>
      </c>
      <c r="E346" s="226" t="str">
        <f>VLOOKUP(D346,comp!D:L,2,FALSE)</f>
        <v>COTOVELO DE COBRE 90 GRAUS SEM ANEL DE SOLDA, BOLSA X BOLSA, 28 MM</v>
      </c>
      <c r="F346" s="226"/>
      <c r="G346" s="226"/>
      <c r="H346" s="226"/>
      <c r="I346" s="91" t="str">
        <f>VLOOKUP(D346,comp!D:L,3,FALSE)</f>
        <v>UN</v>
      </c>
      <c r="J346" s="157"/>
      <c r="K346" s="92">
        <f>VLOOKUP(D346,comp!D:L,6,FALSE)</f>
        <v>20.13</v>
      </c>
      <c r="L346" s="92">
        <f>VLOOKUP(D346,comp!D:L,7,FALSE)</f>
        <v>0</v>
      </c>
      <c r="M346" s="92">
        <f t="shared" si="11"/>
        <v>0</v>
      </c>
    </row>
    <row r="347" spans="1:13" ht="34.5" customHeight="1">
      <c r="A347" s="80"/>
      <c r="B347" s="44"/>
      <c r="C347" s="91" t="s">
        <v>387</v>
      </c>
      <c r="D347" s="91">
        <v>12717</v>
      </c>
      <c r="E347" s="226" t="str">
        <f>VLOOKUP(D347,comp!D:L,2,FALSE)</f>
        <v>COTOVELO DE COBRE 90 GRAUS SEM ANEL DE SOLDA, BOLSA X BOLSA, 35 MM</v>
      </c>
      <c r="F347" s="226"/>
      <c r="G347" s="226"/>
      <c r="H347" s="226"/>
      <c r="I347" s="91" t="str">
        <f>VLOOKUP(D347,comp!D:L,3,FALSE)</f>
        <v>UN</v>
      </c>
      <c r="J347" s="157"/>
      <c r="K347" s="92">
        <f>VLOOKUP(D347,comp!D:L,6,FALSE)</f>
        <v>39.57</v>
      </c>
      <c r="L347" s="92">
        <f>VLOOKUP(D347,comp!D:L,7,FALSE)</f>
        <v>0</v>
      </c>
      <c r="M347" s="92">
        <f t="shared" si="11"/>
        <v>0</v>
      </c>
    </row>
    <row r="348" spans="1:13" ht="34.5" customHeight="1">
      <c r="A348" s="80"/>
      <c r="B348" s="44"/>
      <c r="C348" s="91" t="s">
        <v>388</v>
      </c>
      <c r="D348" s="91">
        <v>12718</v>
      </c>
      <c r="E348" s="226" t="str">
        <f>VLOOKUP(D348,comp!D:L,2,FALSE)</f>
        <v>COTOVELO DE COBRE 90 GRAUS SEM ANEL DE SOLDA, BOLSA X BOLSA, 42 MM</v>
      </c>
      <c r="F348" s="226"/>
      <c r="G348" s="226"/>
      <c r="H348" s="226"/>
      <c r="I348" s="91" t="str">
        <f>VLOOKUP(D348,comp!D:L,3,FALSE)</f>
        <v>UN</v>
      </c>
      <c r="J348" s="157"/>
      <c r="K348" s="92">
        <f>VLOOKUP(D348,comp!D:L,6,FALSE)</f>
        <v>60.74</v>
      </c>
      <c r="L348" s="92">
        <f>VLOOKUP(D348,comp!D:L,7,FALSE)</f>
        <v>0</v>
      </c>
      <c r="M348" s="92">
        <f t="shared" si="11"/>
        <v>0</v>
      </c>
    </row>
    <row r="349" spans="1:13" ht="34.5" customHeight="1">
      <c r="A349" s="80"/>
      <c r="B349" s="44"/>
      <c r="C349" s="91" t="s">
        <v>389</v>
      </c>
      <c r="D349" s="91">
        <v>12719</v>
      </c>
      <c r="E349" s="226" t="str">
        <f>VLOOKUP(D349,comp!D:L,2,FALSE)</f>
        <v>COTOVELO DE COBRE 90 GRAUS SEM ANEL DE SOLDA, BOLSA X BOLSA, 54 MM</v>
      </c>
      <c r="F349" s="226"/>
      <c r="G349" s="226"/>
      <c r="H349" s="226"/>
      <c r="I349" s="91" t="str">
        <f>VLOOKUP(D349,comp!D:L,3,FALSE)</f>
        <v>UN</v>
      </c>
      <c r="J349" s="157"/>
      <c r="K349" s="92">
        <f>VLOOKUP(D349,comp!D:L,6,FALSE)</f>
        <v>96.42</v>
      </c>
      <c r="L349" s="92">
        <f>VLOOKUP(D349,comp!D:L,7,FALSE)</f>
        <v>0</v>
      </c>
      <c r="M349" s="92">
        <f t="shared" si="11"/>
        <v>0</v>
      </c>
    </row>
    <row r="350" spans="1:13" ht="34.5" customHeight="1">
      <c r="A350" s="80"/>
      <c r="B350" s="44"/>
      <c r="C350" s="91" t="s">
        <v>390</v>
      </c>
      <c r="D350" s="91">
        <v>12720</v>
      </c>
      <c r="E350" s="226" t="str">
        <f>VLOOKUP(D350,comp!D:L,2,FALSE)</f>
        <v>COTOVELO DE COBRE 90 GRAUS SEM ANEL DE SOLDA, BOLSA X BOLSA, 66 MM</v>
      </c>
      <c r="F350" s="226"/>
      <c r="G350" s="226"/>
      <c r="H350" s="226"/>
      <c r="I350" s="91" t="str">
        <f>VLOOKUP(D350,comp!D:L,3,FALSE)</f>
        <v>UN</v>
      </c>
      <c r="J350" s="157"/>
      <c r="K350" s="92">
        <f>VLOOKUP(D350,comp!D:L,6,FALSE)</f>
        <v>335.73</v>
      </c>
      <c r="L350" s="92">
        <f>VLOOKUP(D350,comp!D:L,7,FALSE)</f>
        <v>0</v>
      </c>
      <c r="M350" s="92">
        <f t="shared" si="11"/>
        <v>0</v>
      </c>
    </row>
    <row r="351" spans="1:13" ht="34.5" customHeight="1">
      <c r="A351" s="80"/>
      <c r="B351" s="44"/>
      <c r="C351" s="91" t="s">
        <v>391</v>
      </c>
      <c r="D351" s="91">
        <v>12724</v>
      </c>
      <c r="E351" s="226" t="str">
        <f>VLOOKUP(D351,comp!D:L,2,FALSE)</f>
        <v>LUVA DE COBRE SEM ANEL DE SOLDA, BOLSA X BOLSA, 22 MM</v>
      </c>
      <c r="F351" s="226"/>
      <c r="G351" s="226"/>
      <c r="H351" s="226"/>
      <c r="I351" s="91" t="str">
        <f>VLOOKUP(D351,comp!D:L,3,FALSE)</f>
        <v>UN</v>
      </c>
      <c r="J351" s="157"/>
      <c r="K351" s="92">
        <f>VLOOKUP(D351,comp!D:L,6,FALSE)</f>
        <v>5.55</v>
      </c>
      <c r="L351" s="92">
        <f>VLOOKUP(D351,comp!D:L,7,FALSE)</f>
        <v>0</v>
      </c>
      <c r="M351" s="92">
        <f t="shared" si="11"/>
        <v>0</v>
      </c>
    </row>
    <row r="352" spans="1:13" ht="34.5" customHeight="1">
      <c r="A352" s="80"/>
      <c r="B352" s="44"/>
      <c r="C352" s="91" t="s">
        <v>392</v>
      </c>
      <c r="D352" s="91">
        <v>12725</v>
      </c>
      <c r="E352" s="226" t="str">
        <f>VLOOKUP(D352,comp!D:L,2,FALSE)</f>
        <v>LUVA DE COBRE SEM ANEL DE SOLDA, BOLSA X BOLSA, 28 MM</v>
      </c>
      <c r="F352" s="226"/>
      <c r="G352" s="226"/>
      <c r="H352" s="226"/>
      <c r="I352" s="91" t="str">
        <f>VLOOKUP(D352,comp!D:L,3,FALSE)</f>
        <v>UN</v>
      </c>
      <c r="J352" s="157"/>
      <c r="K352" s="92">
        <f>VLOOKUP(D352,comp!D:L,6,FALSE)</f>
        <v>11.14</v>
      </c>
      <c r="L352" s="92">
        <f>VLOOKUP(D352,comp!D:L,7,FALSE)</f>
        <v>0</v>
      </c>
      <c r="M352" s="92">
        <f t="shared" si="11"/>
        <v>0</v>
      </c>
    </row>
    <row r="353" spans="1:13" ht="34.5" customHeight="1">
      <c r="A353" s="80"/>
      <c r="B353" s="44"/>
      <c r="C353" s="91" t="s">
        <v>393</v>
      </c>
      <c r="D353" s="91">
        <v>12726</v>
      </c>
      <c r="E353" s="226" t="str">
        <f>VLOOKUP(D353,comp!D:L,2,FALSE)</f>
        <v>LUVA DE COBRE SEM ANEL DE SOLDA, BOLSA X BOLSA, 35 MM</v>
      </c>
      <c r="F353" s="226"/>
      <c r="G353" s="226"/>
      <c r="H353" s="226"/>
      <c r="I353" s="91" t="str">
        <f>VLOOKUP(D353,comp!D:L,3,FALSE)</f>
        <v>UN</v>
      </c>
      <c r="J353" s="157"/>
      <c r="K353" s="92">
        <f>VLOOKUP(D353,comp!D:L,6,FALSE)</f>
        <v>24.58</v>
      </c>
      <c r="L353" s="92">
        <f>VLOOKUP(D353,comp!D:L,7,FALSE)</f>
        <v>0</v>
      </c>
      <c r="M353" s="92">
        <f t="shared" si="11"/>
        <v>0</v>
      </c>
    </row>
    <row r="354" spans="1:13" ht="34.5" customHeight="1">
      <c r="A354" s="80"/>
      <c r="B354" s="44"/>
      <c r="C354" s="91" t="s">
        <v>394</v>
      </c>
      <c r="D354" s="91">
        <v>12727</v>
      </c>
      <c r="E354" s="226" t="str">
        <f>VLOOKUP(D354,comp!D:L,2,FALSE)</f>
        <v>LUVA DE COBRE SEM ANEL DE SOLDA, BOLSA X BOLSA, 42 MM</v>
      </c>
      <c r="F354" s="226"/>
      <c r="G354" s="226"/>
      <c r="H354" s="226"/>
      <c r="I354" s="91" t="str">
        <f>VLOOKUP(D354,comp!D:L,3,FALSE)</f>
        <v>UN</v>
      </c>
      <c r="J354" s="157"/>
      <c r="K354" s="92">
        <f>VLOOKUP(D354,comp!D:L,6,FALSE)</f>
        <v>31.18</v>
      </c>
      <c r="L354" s="92">
        <f>VLOOKUP(D354,comp!D:L,7,FALSE)</f>
        <v>0</v>
      </c>
      <c r="M354" s="92">
        <f t="shared" si="11"/>
        <v>0</v>
      </c>
    </row>
    <row r="355" spans="1:13" ht="34.5" customHeight="1">
      <c r="A355" s="80"/>
      <c r="B355" s="44"/>
      <c r="C355" s="91" t="s">
        <v>395</v>
      </c>
      <c r="D355" s="91">
        <v>12728</v>
      </c>
      <c r="E355" s="226" t="str">
        <f>VLOOKUP(D355,comp!D:L,2,FALSE)</f>
        <v>LUVA DE COBRE SEM ANEL DE SOLDA, BOLSA X BOLSA, 54 MM</v>
      </c>
      <c r="F355" s="226"/>
      <c r="G355" s="226"/>
      <c r="H355" s="226"/>
      <c r="I355" s="91" t="str">
        <f>VLOOKUP(D355,comp!D:L,3,FALSE)</f>
        <v>UN</v>
      </c>
      <c r="J355" s="157"/>
      <c r="K355" s="92">
        <f>VLOOKUP(D355,comp!D:L,6,FALSE)</f>
        <v>50.93</v>
      </c>
      <c r="L355" s="92">
        <f>VLOOKUP(D355,comp!D:L,7,FALSE)</f>
        <v>0</v>
      </c>
      <c r="M355" s="92">
        <f t="shared" si="11"/>
        <v>0</v>
      </c>
    </row>
    <row r="356" spans="1:13" ht="34.5" customHeight="1">
      <c r="A356" s="80"/>
      <c r="B356" s="44"/>
      <c r="C356" s="91" t="s">
        <v>396</v>
      </c>
      <c r="D356" s="91">
        <v>12729</v>
      </c>
      <c r="E356" s="226" t="str">
        <f>VLOOKUP(D356,comp!D:L,2,FALSE)</f>
        <v>LUVA DE COBRE SEM ANEL DE SOLDA, BOLSA X BOLSA, 66 MM</v>
      </c>
      <c r="F356" s="226"/>
      <c r="G356" s="226"/>
      <c r="H356" s="226"/>
      <c r="I356" s="91" t="str">
        <f>VLOOKUP(D356,comp!D:L,3,FALSE)</f>
        <v>UN</v>
      </c>
      <c r="J356" s="157"/>
      <c r="K356" s="92">
        <f>VLOOKUP(D356,comp!D:L,6,FALSE)</f>
        <v>166.92</v>
      </c>
      <c r="L356" s="92">
        <f>VLOOKUP(D356,comp!D:L,7,FALSE)</f>
        <v>0</v>
      </c>
      <c r="M356" s="92">
        <f t="shared" si="11"/>
        <v>0</v>
      </c>
    </row>
    <row r="357" spans="1:13" ht="34.5" customHeight="1">
      <c r="A357" s="80"/>
      <c r="B357" s="44"/>
      <c r="C357" s="91" t="s">
        <v>397</v>
      </c>
      <c r="D357" s="91">
        <v>12734</v>
      </c>
      <c r="E357" s="226" t="str">
        <f>VLOOKUP(D357,comp!D:L,2,FALSE)</f>
        <v>TE DE COBRE SEM ANEL DE SOLDA, BOLSA X BOLSA X BOLSA, 22 MM</v>
      </c>
      <c r="F357" s="226"/>
      <c r="G357" s="226"/>
      <c r="H357" s="226"/>
      <c r="I357" s="91" t="str">
        <f>VLOOKUP(D357,comp!D:L,3,FALSE)</f>
        <v>UN</v>
      </c>
      <c r="J357" s="157"/>
      <c r="K357" s="92">
        <f>VLOOKUP(D357,comp!D:L,6,FALSE)</f>
        <v>15.05</v>
      </c>
      <c r="L357" s="92">
        <f>VLOOKUP(D357,comp!D:L,7,FALSE)</f>
        <v>0</v>
      </c>
      <c r="M357" s="92">
        <f t="shared" si="11"/>
        <v>0</v>
      </c>
    </row>
    <row r="358" spans="1:13" ht="34.5" customHeight="1">
      <c r="A358" s="80"/>
      <c r="B358" s="44"/>
      <c r="C358" s="91" t="s">
        <v>398</v>
      </c>
      <c r="D358" s="91">
        <v>12735</v>
      </c>
      <c r="E358" s="226" t="str">
        <f>VLOOKUP(D358,comp!D:L,2,FALSE)</f>
        <v>TE DE COBRE SEM ANEL DE SOLDA, BOLSA X BOLSA X BOLSA, 28 MM</v>
      </c>
      <c r="F358" s="226"/>
      <c r="G358" s="226"/>
      <c r="H358" s="226"/>
      <c r="I358" s="91" t="str">
        <f>VLOOKUP(D358,comp!D:L,3,FALSE)</f>
        <v>UN</v>
      </c>
      <c r="J358" s="157"/>
      <c r="K358" s="92">
        <f>VLOOKUP(D358,comp!D:L,6,FALSE)</f>
        <v>24.76</v>
      </c>
      <c r="L358" s="92">
        <f>VLOOKUP(D358,comp!D:L,7,FALSE)</f>
        <v>0</v>
      </c>
      <c r="M358" s="92">
        <f t="shared" si="11"/>
        <v>0</v>
      </c>
    </row>
    <row r="359" spans="1:13" ht="34.5" customHeight="1">
      <c r="A359" s="80"/>
      <c r="B359" s="44"/>
      <c r="C359" s="91" t="s">
        <v>399</v>
      </c>
      <c r="D359" s="91">
        <v>12736</v>
      </c>
      <c r="E359" s="226" t="str">
        <f>VLOOKUP(D359,comp!D:L,2,FALSE)</f>
        <v>TE DE COBRE SEM ANEL DE SOLDA, BOLSA X BOLSA X BOLSA, 35 MM</v>
      </c>
      <c r="F359" s="226"/>
      <c r="G359" s="226"/>
      <c r="H359" s="226"/>
      <c r="I359" s="91" t="str">
        <f>VLOOKUP(D359,comp!D:L,3,FALSE)</f>
        <v>UN</v>
      </c>
      <c r="J359" s="157"/>
      <c r="K359" s="92">
        <f>VLOOKUP(D359,comp!D:L,6,FALSE)</f>
        <v>56.61</v>
      </c>
      <c r="L359" s="92">
        <f>VLOOKUP(D359,comp!D:L,7,FALSE)</f>
        <v>0</v>
      </c>
      <c r="M359" s="92">
        <f t="shared" si="11"/>
        <v>0</v>
      </c>
    </row>
    <row r="360" spans="1:13" ht="34.5" customHeight="1">
      <c r="A360" s="80"/>
      <c r="B360" s="44"/>
      <c r="C360" s="91" t="s">
        <v>400</v>
      </c>
      <c r="D360" s="91">
        <v>12737</v>
      </c>
      <c r="E360" s="226" t="str">
        <f>VLOOKUP(D360,comp!D:L,2,FALSE)</f>
        <v>TE DE COBRE SEM ANEL DE SOLDA, BOLSA X BOLSA X BOLSA, 42 MM</v>
      </c>
      <c r="F360" s="226"/>
      <c r="G360" s="226"/>
      <c r="H360" s="226"/>
      <c r="I360" s="91" t="str">
        <f>VLOOKUP(D360,comp!D:L,3,FALSE)</f>
        <v>UN</v>
      </c>
      <c r="J360" s="157"/>
      <c r="K360" s="92">
        <f>VLOOKUP(D360,comp!D:L,6,FALSE)</f>
        <v>72.930000000000007</v>
      </c>
      <c r="L360" s="92">
        <f>VLOOKUP(D360,comp!D:L,7,FALSE)</f>
        <v>0</v>
      </c>
      <c r="M360" s="92">
        <f t="shared" si="11"/>
        <v>0</v>
      </c>
    </row>
    <row r="361" spans="1:13" ht="34.5" customHeight="1">
      <c r="A361" s="80"/>
      <c r="B361" s="44"/>
      <c r="C361" s="91" t="s">
        <v>401</v>
      </c>
      <c r="D361" s="91">
        <v>12738</v>
      </c>
      <c r="E361" s="226" t="str">
        <f>VLOOKUP(D361,comp!D:L,2,FALSE)</f>
        <v>TE DE COBRE SEM ANEL DE SOLDA, BOLSA X BOLSA X BOLSA, 54 MM</v>
      </c>
      <c r="F361" s="226"/>
      <c r="G361" s="226"/>
      <c r="H361" s="226"/>
      <c r="I361" s="91" t="str">
        <f>VLOOKUP(D361,comp!D:L,3,FALSE)</f>
        <v>UN</v>
      </c>
      <c r="J361" s="157"/>
      <c r="K361" s="92">
        <f>VLOOKUP(D361,comp!D:L,6,FALSE)</f>
        <v>144.15</v>
      </c>
      <c r="L361" s="92">
        <f>VLOOKUP(D361,comp!D:L,7,FALSE)</f>
        <v>0</v>
      </c>
      <c r="M361" s="92">
        <f t="shared" si="11"/>
        <v>0</v>
      </c>
    </row>
    <row r="362" spans="1:13" ht="34.5" customHeight="1">
      <c r="A362" s="80"/>
      <c r="B362" s="44"/>
      <c r="C362" s="91" t="s">
        <v>402</v>
      </c>
      <c r="D362" s="91">
        <v>12739</v>
      </c>
      <c r="E362" s="226" t="str">
        <f>VLOOKUP(D362,comp!D:L,2,FALSE)</f>
        <v>TE DE COBRE SEM ANEL DE SOLDA, BOLSA X BOLSA X BOLSA, 66 MM</v>
      </c>
      <c r="F362" s="226"/>
      <c r="G362" s="226"/>
      <c r="H362" s="226"/>
      <c r="I362" s="91" t="str">
        <f>VLOOKUP(D362,comp!D:L,3,FALSE)</f>
        <v>UN</v>
      </c>
      <c r="J362" s="157"/>
      <c r="K362" s="92">
        <f>VLOOKUP(D362,comp!D:L,6,FALSE)</f>
        <v>410.35</v>
      </c>
      <c r="L362" s="92">
        <f>VLOOKUP(D362,comp!D:L,7,FALSE)</f>
        <v>0</v>
      </c>
      <c r="M362" s="92">
        <f t="shared" si="11"/>
        <v>0</v>
      </c>
    </row>
    <row r="363" spans="1:13" ht="34.5" customHeight="1">
      <c r="A363" s="80"/>
      <c r="B363" s="44"/>
      <c r="C363" s="91" t="s">
        <v>403</v>
      </c>
      <c r="D363" s="91">
        <v>12714</v>
      </c>
      <c r="E363" s="226" t="str">
        <f>VLOOKUP(D363,comp!D:L,2,FALSE)</f>
        <v>COTOVELO DE COBRE 90 GRAUS SEM ANEL DE SOLDA, BOLSA X BOLSA, 15 MM</v>
      </c>
      <c r="F363" s="226"/>
      <c r="G363" s="226"/>
      <c r="H363" s="226"/>
      <c r="I363" s="91" t="str">
        <f>VLOOKUP(D363,comp!D:L,3,FALSE)</f>
        <v>UN</v>
      </c>
      <c r="J363" s="157"/>
      <c r="K363" s="92">
        <f>VLOOKUP(D363,comp!D:L,6,FALSE)</f>
        <v>5.19</v>
      </c>
      <c r="L363" s="92">
        <f>VLOOKUP(D363,comp!D:L,7,FALSE)</f>
        <v>0</v>
      </c>
      <c r="M363" s="92">
        <f t="shared" si="11"/>
        <v>0</v>
      </c>
    </row>
    <row r="364" spans="1:13" ht="34.5" customHeight="1">
      <c r="A364" s="80"/>
      <c r="B364" s="44"/>
      <c r="C364" s="91" t="s">
        <v>404</v>
      </c>
      <c r="D364" s="91">
        <v>12723</v>
      </c>
      <c r="E364" s="226" t="str">
        <f>VLOOKUP(D364,comp!D:L,2,FALSE)</f>
        <v>LUVA DE COBRE SEM ANEL DE SOLDA, BOLSA X BOLSA, 15 MM</v>
      </c>
      <c r="F364" s="226"/>
      <c r="G364" s="226"/>
      <c r="H364" s="226"/>
      <c r="I364" s="91" t="str">
        <f>VLOOKUP(D364,comp!D:L,3,FALSE)</f>
        <v>UN</v>
      </c>
      <c r="J364" s="157"/>
      <c r="K364" s="92">
        <f>VLOOKUP(D364,comp!D:L,6,FALSE)</f>
        <v>2.89</v>
      </c>
      <c r="L364" s="92">
        <f>VLOOKUP(D364,comp!D:L,7,FALSE)</f>
        <v>0</v>
      </c>
      <c r="M364" s="92">
        <f t="shared" si="11"/>
        <v>0</v>
      </c>
    </row>
    <row r="365" spans="1:13" ht="34.5" customHeight="1">
      <c r="A365" s="80"/>
      <c r="B365" s="44"/>
      <c r="C365" s="91" t="s">
        <v>405</v>
      </c>
      <c r="D365" s="91">
        <v>12733</v>
      </c>
      <c r="E365" s="226" t="str">
        <f>VLOOKUP(D365,comp!D:L,2,FALSE)</f>
        <v>TE DE COBRE SEM ANEL DE SOLDA, BOLSA X BOLSA X BOLSA, 15 MM</v>
      </c>
      <c r="F365" s="226"/>
      <c r="G365" s="226"/>
      <c r="H365" s="226"/>
      <c r="I365" s="91" t="str">
        <f>VLOOKUP(D365,comp!D:L,3,FALSE)</f>
        <v>UN</v>
      </c>
      <c r="J365" s="157"/>
      <c r="K365" s="92">
        <f>VLOOKUP(D365,comp!D:L,6,FALSE)</f>
        <v>7.06</v>
      </c>
      <c r="L365" s="92">
        <f>VLOOKUP(D365,comp!D:L,7,FALSE)</f>
        <v>0</v>
      </c>
      <c r="M365" s="92">
        <f t="shared" si="11"/>
        <v>0</v>
      </c>
    </row>
    <row r="366" spans="1:13" ht="34.5" customHeight="1">
      <c r="A366" s="80"/>
      <c r="B366" s="44"/>
      <c r="C366" s="91" t="s">
        <v>406</v>
      </c>
      <c r="D366" s="91">
        <v>3912</v>
      </c>
      <c r="E366" s="226" t="str">
        <f>VLOOKUP(D366,comp!D:L,2,FALSE)</f>
        <v>LUVA DE FERRO GALVANIZADO, COM ROSCA BSP, DE 2"</v>
      </c>
      <c r="F366" s="226"/>
      <c r="G366" s="226"/>
      <c r="H366" s="226"/>
      <c r="I366" s="91" t="str">
        <f>VLOOKUP(D366,comp!D:L,3,FALSE)</f>
        <v>UN</v>
      </c>
      <c r="J366" s="157"/>
      <c r="K366" s="92">
        <f>VLOOKUP(D366,comp!D:L,6,FALSE)</f>
        <v>39.21</v>
      </c>
      <c r="L366" s="92">
        <f>VLOOKUP(D366,comp!D:L,7,FALSE)</f>
        <v>0</v>
      </c>
      <c r="M366" s="92">
        <f t="shared" si="11"/>
        <v>0</v>
      </c>
    </row>
    <row r="367" spans="1:13" ht="34.5" customHeight="1">
      <c r="A367" s="80"/>
      <c r="B367" s="44"/>
      <c r="C367" s="91" t="s">
        <v>407</v>
      </c>
      <c r="D367" s="91">
        <v>4208</v>
      </c>
      <c r="E367" s="226" t="str">
        <f>VLOOKUP(D367,comp!D:L,2,FALSE)</f>
        <v>NIPLE DE FERRO GALVANIZADO, COM ROSCA BSP, DE 2 1/2"</v>
      </c>
      <c r="F367" s="226"/>
      <c r="G367" s="226"/>
      <c r="H367" s="226"/>
      <c r="I367" s="91" t="str">
        <f>VLOOKUP(D367,comp!D:L,3,FALSE)</f>
        <v>UN</v>
      </c>
      <c r="J367" s="157"/>
      <c r="K367" s="92">
        <f>VLOOKUP(D367,comp!D:L,6,FALSE)</f>
        <v>60.06</v>
      </c>
      <c r="L367" s="92">
        <f>VLOOKUP(D367,comp!D:L,7,FALSE)</f>
        <v>0</v>
      </c>
      <c r="M367" s="92">
        <f t="shared" si="11"/>
        <v>0</v>
      </c>
    </row>
    <row r="368" spans="1:13" ht="34.5" customHeight="1">
      <c r="A368" s="80"/>
      <c r="B368" s="44"/>
      <c r="C368" s="91" t="s">
        <v>408</v>
      </c>
      <c r="D368" s="91">
        <v>3913</v>
      </c>
      <c r="E368" s="226" t="str">
        <f>VLOOKUP(D368,comp!D:L,2,FALSE)</f>
        <v>LUVA DE FERRO GALVANIZADO, COM ROSCA BSP, DE 2 1/2"</v>
      </c>
      <c r="F368" s="226"/>
      <c r="G368" s="226"/>
      <c r="H368" s="226"/>
      <c r="I368" s="91" t="str">
        <f>VLOOKUP(D368,comp!D:L,3,FALSE)</f>
        <v>UN</v>
      </c>
      <c r="J368" s="157"/>
      <c r="K368" s="92">
        <f>VLOOKUP(D368,comp!D:L,6,FALSE)</f>
        <v>71.53</v>
      </c>
      <c r="L368" s="92">
        <f>VLOOKUP(D368,comp!D:L,7,FALSE)</f>
        <v>0</v>
      </c>
      <c r="M368" s="92">
        <f t="shared" si="11"/>
        <v>0</v>
      </c>
    </row>
    <row r="369" spans="1:13" ht="34.5" customHeight="1">
      <c r="A369" s="80"/>
      <c r="B369" s="44"/>
      <c r="C369" s="91" t="s">
        <v>409</v>
      </c>
      <c r="D369" s="91">
        <v>4182</v>
      </c>
      <c r="E369" s="226" t="str">
        <f>VLOOKUP(D369,comp!D:L,2,FALSE)</f>
        <v>NIPLE DE FERRO GALVANIZADO, COM ROSCA BSP, DE 3"</v>
      </c>
      <c r="F369" s="226"/>
      <c r="G369" s="226"/>
      <c r="H369" s="226"/>
      <c r="I369" s="91" t="str">
        <f>VLOOKUP(D369,comp!D:L,3,FALSE)</f>
        <v>UN</v>
      </c>
      <c r="J369" s="157"/>
      <c r="K369" s="92">
        <f>VLOOKUP(D369,comp!D:L,6,FALSE)</f>
        <v>97.7</v>
      </c>
      <c r="L369" s="92">
        <f>VLOOKUP(D369,comp!D:L,7,FALSE)</f>
        <v>0</v>
      </c>
      <c r="M369" s="92">
        <f t="shared" si="11"/>
        <v>0</v>
      </c>
    </row>
    <row r="370" spans="1:13" ht="34.5" customHeight="1">
      <c r="A370" s="80"/>
      <c r="B370" s="44"/>
      <c r="C370" s="91" t="s">
        <v>410</v>
      </c>
      <c r="D370" s="91">
        <v>3914</v>
      </c>
      <c r="E370" s="226" t="str">
        <f>VLOOKUP(D370,comp!D:L,2,FALSE)</f>
        <v>LUVA DE FERRO GALVANIZADO, COM ROSCA BSP, DE 3"</v>
      </c>
      <c r="F370" s="226"/>
      <c r="G370" s="226"/>
      <c r="H370" s="226"/>
      <c r="I370" s="91" t="str">
        <f>VLOOKUP(D370,comp!D:L,3,FALSE)</f>
        <v>UN</v>
      </c>
      <c r="J370" s="157"/>
      <c r="K370" s="92">
        <f>VLOOKUP(D370,comp!D:L,6,FALSE)</f>
        <v>107.91</v>
      </c>
      <c r="L370" s="92">
        <f>VLOOKUP(D370,comp!D:L,7,FALSE)</f>
        <v>0</v>
      </c>
      <c r="M370" s="92">
        <f t="shared" si="11"/>
        <v>0</v>
      </c>
    </row>
    <row r="371" spans="1:13" ht="34.5" customHeight="1">
      <c r="A371" s="80"/>
      <c r="B371" s="44"/>
      <c r="C371" s="91" t="s">
        <v>411</v>
      </c>
      <c r="D371" s="91">
        <v>3447</v>
      </c>
      <c r="E371" s="226" t="str">
        <f>VLOOKUP(D371,comp!D:L,2,FALSE)</f>
        <v>COTOVELO 45 GRAUS DE FERRO GALVANIZADO, COM ROSCA BSP, DE 2"</v>
      </c>
      <c r="F371" s="226"/>
      <c r="G371" s="226"/>
      <c r="H371" s="226"/>
      <c r="I371" s="91" t="str">
        <f>VLOOKUP(D371,comp!D:L,3,FALSE)</f>
        <v>UN</v>
      </c>
      <c r="J371" s="157"/>
      <c r="K371" s="92">
        <f>VLOOKUP(D371,comp!D:L,6,FALSE)</f>
        <v>58.25</v>
      </c>
      <c r="L371" s="92">
        <f>VLOOKUP(D371,comp!D:L,7,FALSE)</f>
        <v>0</v>
      </c>
      <c r="M371" s="92">
        <f t="shared" si="11"/>
        <v>0</v>
      </c>
    </row>
    <row r="372" spans="1:13" ht="34.5" customHeight="1">
      <c r="A372" s="80"/>
      <c r="B372" s="44"/>
      <c r="C372" s="91" t="s">
        <v>412</v>
      </c>
      <c r="D372" s="91">
        <v>12402</v>
      </c>
      <c r="E372" s="226" t="str">
        <f>VLOOKUP(D372,comp!D:L,2,FALSE)</f>
        <v>COTOVELO 45 GRAUS DE FERRO GALVANIZADO, COM ROSCA BSP, DE 2 1/2"</v>
      </c>
      <c r="F372" s="226"/>
      <c r="G372" s="226"/>
      <c r="H372" s="226"/>
      <c r="I372" s="91" t="str">
        <f>VLOOKUP(D372,comp!D:L,3,FALSE)</f>
        <v>UN</v>
      </c>
      <c r="J372" s="157"/>
      <c r="K372" s="92">
        <f>VLOOKUP(D372,comp!D:L,6,FALSE)</f>
        <v>112.6</v>
      </c>
      <c r="L372" s="92">
        <f>VLOOKUP(D372,comp!D:L,7,FALSE)</f>
        <v>0</v>
      </c>
      <c r="M372" s="92">
        <f t="shared" si="11"/>
        <v>0</v>
      </c>
    </row>
    <row r="373" spans="1:13" ht="34.5" customHeight="1">
      <c r="A373" s="80"/>
      <c r="B373" s="44"/>
      <c r="C373" s="91" t="s">
        <v>413</v>
      </c>
      <c r="D373" s="91">
        <v>3470</v>
      </c>
      <c r="E373" s="226" t="str">
        <f>VLOOKUP(D373,comp!D:L,2,FALSE)</f>
        <v>COTOVELO 90 GRAUS DE FERRO GALVANIZADO, COM ROSCA BSP, DE 2 1/2"</v>
      </c>
      <c r="F373" s="226"/>
      <c r="G373" s="226"/>
      <c r="H373" s="226"/>
      <c r="I373" s="91" t="str">
        <f>VLOOKUP(D373,comp!D:L,3,FALSE)</f>
        <v>UN</v>
      </c>
      <c r="J373" s="157"/>
      <c r="K373" s="92">
        <f>VLOOKUP(D373,comp!D:L,6,FALSE)</f>
        <v>101.37</v>
      </c>
      <c r="L373" s="92">
        <f>VLOOKUP(D373,comp!D:L,7,FALSE)</f>
        <v>0</v>
      </c>
      <c r="M373" s="92">
        <f t="shared" si="11"/>
        <v>0</v>
      </c>
    </row>
    <row r="374" spans="1:13" ht="34.5" customHeight="1">
      <c r="A374" s="80"/>
      <c r="B374" s="44"/>
      <c r="C374" s="91" t="s">
        <v>414</v>
      </c>
      <c r="D374" s="91">
        <v>3448</v>
      </c>
      <c r="E374" s="226" t="str">
        <f>VLOOKUP(D374,comp!D:L,2,FALSE)</f>
        <v>COTOVELO 45 GRAUS DE FERRO GALVANIZADO, COM ROSCA BSP, DE 3"</v>
      </c>
      <c r="F374" s="226"/>
      <c r="G374" s="226"/>
      <c r="H374" s="226"/>
      <c r="I374" s="91" t="str">
        <f>VLOOKUP(D374,comp!D:L,3,FALSE)</f>
        <v>UN</v>
      </c>
      <c r="J374" s="157"/>
      <c r="K374" s="92">
        <f>VLOOKUP(D374,comp!D:L,6,FALSE)</f>
        <v>164.62</v>
      </c>
      <c r="L374" s="92">
        <f>VLOOKUP(D374,comp!D:L,7,FALSE)</f>
        <v>0</v>
      </c>
      <c r="M374" s="92">
        <f t="shared" si="11"/>
        <v>0</v>
      </c>
    </row>
    <row r="375" spans="1:13" ht="34.5" customHeight="1">
      <c r="A375" s="80"/>
      <c r="B375" s="44"/>
      <c r="C375" s="91" t="s">
        <v>415</v>
      </c>
      <c r="D375" s="91">
        <v>3459</v>
      </c>
      <c r="E375" s="226" t="str">
        <f>VLOOKUP(D375,comp!D:L,2,FALSE)</f>
        <v>COTOVELO 90 GRAUS DE FERRO GALVANIZADO, COM ROSCA BSP, DE 3"</v>
      </c>
      <c r="F375" s="226"/>
      <c r="G375" s="226"/>
      <c r="H375" s="226"/>
      <c r="I375" s="91" t="str">
        <f>VLOOKUP(D375,comp!D:L,3,FALSE)</f>
        <v>UN</v>
      </c>
      <c r="J375" s="157"/>
      <c r="K375" s="92">
        <f>VLOOKUP(D375,comp!D:L,6,FALSE)</f>
        <v>142.97999999999999</v>
      </c>
      <c r="L375" s="92">
        <f>VLOOKUP(D375,comp!D:L,7,FALSE)</f>
        <v>0</v>
      </c>
      <c r="M375" s="92">
        <f t="shared" si="11"/>
        <v>0</v>
      </c>
    </row>
    <row r="376" spans="1:13" ht="34.5" customHeight="1">
      <c r="A376" s="80"/>
      <c r="B376" s="44"/>
      <c r="C376" s="91" t="s">
        <v>416</v>
      </c>
      <c r="D376" s="91">
        <v>6299</v>
      </c>
      <c r="E376" s="226" t="str">
        <f>VLOOKUP(D376,comp!D:L,2,FALSE)</f>
        <v>TE DE FERRO GALVANIZADO, DE 2 1/2"</v>
      </c>
      <c r="F376" s="226"/>
      <c r="G376" s="226"/>
      <c r="H376" s="226"/>
      <c r="I376" s="91" t="str">
        <f>VLOOKUP(D376,comp!D:L,3,FALSE)</f>
        <v>UN</v>
      </c>
      <c r="J376" s="157"/>
      <c r="K376" s="92">
        <f>VLOOKUP(D376,comp!D:L,6,FALSE)</f>
        <v>140.62</v>
      </c>
      <c r="L376" s="92">
        <f>VLOOKUP(D376,comp!D:L,7,FALSE)</f>
        <v>0</v>
      </c>
      <c r="M376" s="92">
        <f t="shared" si="11"/>
        <v>0</v>
      </c>
    </row>
    <row r="377" spans="1:13" ht="34.5" customHeight="1">
      <c r="A377" s="80"/>
      <c r="B377" s="44"/>
      <c r="C377" s="91" t="s">
        <v>417</v>
      </c>
      <c r="D377" s="91">
        <v>6322</v>
      </c>
      <c r="E377" s="226" t="str">
        <f>VLOOKUP(D377,comp!D:L,2,FALSE)</f>
        <v>TE DE FERRO GALVANIZADO, DE 3"</v>
      </c>
      <c r="F377" s="226"/>
      <c r="G377" s="226"/>
      <c r="H377" s="226"/>
      <c r="I377" s="91" t="str">
        <f>VLOOKUP(D377,comp!D:L,3,FALSE)</f>
        <v>UN</v>
      </c>
      <c r="J377" s="157"/>
      <c r="K377" s="92">
        <f>VLOOKUP(D377,comp!D:L,6,FALSE)</f>
        <v>188.34</v>
      </c>
      <c r="L377" s="92">
        <f>VLOOKUP(D377,comp!D:L,7,FALSE)</f>
        <v>0</v>
      </c>
      <c r="M377" s="92">
        <f t="shared" si="11"/>
        <v>0</v>
      </c>
    </row>
    <row r="378" spans="1:13" ht="34.5" customHeight="1">
      <c r="A378" s="80"/>
      <c r="B378" s="44"/>
      <c r="C378" s="91" t="s">
        <v>418</v>
      </c>
      <c r="D378" s="91">
        <v>3910</v>
      </c>
      <c r="E378" s="226" t="str">
        <f>VLOOKUP(D378,comp!D:L,2,FALSE)</f>
        <v>LUVA DE FERRO GALVANIZADO, COM ROSCA BSP, DE 1"</v>
      </c>
      <c r="F378" s="226"/>
      <c r="G378" s="226"/>
      <c r="H378" s="226"/>
      <c r="I378" s="91" t="str">
        <f>VLOOKUP(D378,comp!D:L,3,FALSE)</f>
        <v>UN</v>
      </c>
      <c r="J378" s="157"/>
      <c r="K378" s="92">
        <f>VLOOKUP(D378,comp!D:L,6,FALSE)</f>
        <v>14.96</v>
      </c>
      <c r="L378" s="92">
        <f>VLOOKUP(D378,comp!D:L,7,FALSE)</f>
        <v>0</v>
      </c>
      <c r="M378" s="92">
        <f t="shared" si="11"/>
        <v>0</v>
      </c>
    </row>
    <row r="379" spans="1:13" ht="34.5" customHeight="1">
      <c r="A379" s="80"/>
      <c r="B379" s="44"/>
      <c r="C379" s="91" t="s">
        <v>419</v>
      </c>
      <c r="D379" s="91">
        <v>4180</v>
      </c>
      <c r="E379" s="226" t="str">
        <f>VLOOKUP(D379,comp!D:L,2,FALSE)</f>
        <v>NIPLE DE FERRO GALVANIZADO, COM ROSCA BSP, DE 1 1/4"</v>
      </c>
      <c r="F379" s="226"/>
      <c r="G379" s="226"/>
      <c r="H379" s="226"/>
      <c r="I379" s="91" t="str">
        <f>VLOOKUP(D379,comp!D:L,3,FALSE)</f>
        <v>UN</v>
      </c>
      <c r="J379" s="157"/>
      <c r="K379" s="92">
        <f>VLOOKUP(D379,comp!D:L,6,FALSE)</f>
        <v>18.989999999999998</v>
      </c>
      <c r="L379" s="92">
        <f>VLOOKUP(D379,comp!D:L,7,FALSE)</f>
        <v>0</v>
      </c>
      <c r="M379" s="92">
        <f t="shared" si="11"/>
        <v>0</v>
      </c>
    </row>
    <row r="380" spans="1:13" ht="34.5" customHeight="1">
      <c r="A380" s="80"/>
      <c r="B380" s="44"/>
      <c r="C380" s="91" t="s">
        <v>420</v>
      </c>
      <c r="D380" s="91">
        <v>3911</v>
      </c>
      <c r="E380" s="226" t="str">
        <f>VLOOKUP(D380,comp!D:L,2,FALSE)</f>
        <v>LUVA DE FERRO GALVANIZADO, COM ROSCA BSP, DE 1 1/4"</v>
      </c>
      <c r="F380" s="226"/>
      <c r="G380" s="226"/>
      <c r="H380" s="226"/>
      <c r="I380" s="91" t="str">
        <f>VLOOKUP(D380,comp!D:L,3,FALSE)</f>
        <v>UN</v>
      </c>
      <c r="J380" s="157"/>
      <c r="K380" s="92">
        <f>VLOOKUP(D380,comp!D:L,6,FALSE)</f>
        <v>20.92</v>
      </c>
      <c r="L380" s="92">
        <f>VLOOKUP(D380,comp!D:L,7,FALSE)</f>
        <v>0</v>
      </c>
      <c r="M380" s="92">
        <f t="shared" si="11"/>
        <v>0</v>
      </c>
    </row>
    <row r="381" spans="1:13" ht="34.5" customHeight="1">
      <c r="A381" s="80"/>
      <c r="B381" s="44"/>
      <c r="C381" s="91" t="s">
        <v>421</v>
      </c>
      <c r="D381" s="91">
        <v>3939</v>
      </c>
      <c r="E381" s="226" t="str">
        <f>VLOOKUP(D381,comp!D:L,2,FALSE)</f>
        <v>LUVA DE FERRO GALVANIZADO, COM ROSCA BSP, DE 1 1/2"</v>
      </c>
      <c r="F381" s="226"/>
      <c r="G381" s="226"/>
      <c r="H381" s="226"/>
      <c r="I381" s="91" t="str">
        <f>VLOOKUP(D381,comp!D:L,3,FALSE)</f>
        <v>UN</v>
      </c>
      <c r="J381" s="157"/>
      <c r="K381" s="92">
        <f>VLOOKUP(D381,comp!D:L,6,FALSE)</f>
        <v>25.6</v>
      </c>
      <c r="L381" s="92">
        <f>VLOOKUP(D381,comp!D:L,7,FALSE)</f>
        <v>0</v>
      </c>
      <c r="M381" s="92">
        <f t="shared" si="11"/>
        <v>0</v>
      </c>
    </row>
    <row r="382" spans="1:13" ht="34.5" customHeight="1">
      <c r="A382" s="80"/>
      <c r="B382" s="44"/>
      <c r="C382" s="91" t="s">
        <v>422</v>
      </c>
      <c r="D382" s="91">
        <v>3444</v>
      </c>
      <c r="E382" s="226" t="str">
        <f>VLOOKUP(D382,comp!D:L,2,FALSE)</f>
        <v>COTOVELO 45 GRAUS DE FERRO GALVANIZADO, COM ROSCA BSP, DE 1"</v>
      </c>
      <c r="F382" s="226"/>
      <c r="G382" s="226"/>
      <c r="H382" s="226"/>
      <c r="I382" s="91" t="str">
        <f>VLOOKUP(D382,comp!D:L,3,FALSE)</f>
        <v>UN</v>
      </c>
      <c r="J382" s="157"/>
      <c r="K382" s="92">
        <f>VLOOKUP(D382,comp!D:L,6,FALSE)</f>
        <v>20.13</v>
      </c>
      <c r="L382" s="92">
        <f>VLOOKUP(D382,comp!D:L,7,FALSE)</f>
        <v>0</v>
      </c>
      <c r="M382" s="92">
        <f t="shared" si="11"/>
        <v>0</v>
      </c>
    </row>
    <row r="383" spans="1:13" ht="34.5" customHeight="1">
      <c r="A383" s="80"/>
      <c r="B383" s="44"/>
      <c r="C383" s="91" t="s">
        <v>423</v>
      </c>
      <c r="D383" s="91">
        <v>3445</v>
      </c>
      <c r="E383" s="226" t="str">
        <f>VLOOKUP(D383,comp!D:L,2,FALSE)</f>
        <v>COTOVELO 45 GRAUS DE FERRO GALVANIZADO, COM ROSCA BSP, DE 1 1/4"</v>
      </c>
      <c r="F383" s="226"/>
      <c r="G383" s="226"/>
      <c r="H383" s="226"/>
      <c r="I383" s="91" t="str">
        <f>VLOOKUP(D383,comp!D:L,3,FALSE)</f>
        <v>UN</v>
      </c>
      <c r="J383" s="157"/>
      <c r="K383" s="92">
        <f>VLOOKUP(D383,comp!D:L,6,FALSE)</f>
        <v>32.700000000000003</v>
      </c>
      <c r="L383" s="92">
        <f>VLOOKUP(D383,comp!D:L,7,FALSE)</f>
        <v>0</v>
      </c>
      <c r="M383" s="92">
        <f t="shared" si="11"/>
        <v>0</v>
      </c>
    </row>
    <row r="384" spans="1:13" ht="34.5" customHeight="1">
      <c r="A384" s="80"/>
      <c r="B384" s="44"/>
      <c r="C384" s="91" t="s">
        <v>424</v>
      </c>
      <c r="D384" s="91">
        <v>3457</v>
      </c>
      <c r="E384" s="226" t="str">
        <f>VLOOKUP(D384,comp!D:L,2,FALSE)</f>
        <v>COTOVELO 90 GRAUS DE FERRO GALVANIZADO, COM ROSCA BSP, DE 1 1/4"</v>
      </c>
      <c r="F384" s="226"/>
      <c r="G384" s="226"/>
      <c r="H384" s="226"/>
      <c r="I384" s="91" t="str">
        <f>VLOOKUP(D384,comp!D:L,3,FALSE)</f>
        <v>UN</v>
      </c>
      <c r="J384" s="157"/>
      <c r="K384" s="92">
        <f>VLOOKUP(D384,comp!D:L,6,FALSE)</f>
        <v>27.25</v>
      </c>
      <c r="L384" s="92">
        <f>VLOOKUP(D384,comp!D:L,7,FALSE)</f>
        <v>0</v>
      </c>
      <c r="M384" s="92">
        <f t="shared" si="11"/>
        <v>0</v>
      </c>
    </row>
    <row r="385" spans="1:13" ht="34.5" customHeight="1">
      <c r="A385" s="80"/>
      <c r="B385" s="44"/>
      <c r="C385" s="91" t="s">
        <v>425</v>
      </c>
      <c r="D385" s="91">
        <v>3446</v>
      </c>
      <c r="E385" s="226" t="str">
        <f>VLOOKUP(D385,comp!D:L,2,FALSE)</f>
        <v>COTOVELO 45 GRAUS DE FERRO GALVANIZADO, COM ROSCA BSP, DE 1 1/2"</v>
      </c>
      <c r="F385" s="226"/>
      <c r="G385" s="226"/>
      <c r="H385" s="226"/>
      <c r="I385" s="91" t="str">
        <f>VLOOKUP(D385,comp!D:L,3,FALSE)</f>
        <v>UN</v>
      </c>
      <c r="J385" s="157"/>
      <c r="K385" s="92">
        <f>VLOOKUP(D385,comp!D:L,6,FALSE)</f>
        <v>40.06</v>
      </c>
      <c r="L385" s="92">
        <f>VLOOKUP(D385,comp!D:L,7,FALSE)</f>
        <v>0</v>
      </c>
      <c r="M385" s="92">
        <f t="shared" si="11"/>
        <v>0</v>
      </c>
    </row>
    <row r="386" spans="1:13" ht="34.5" customHeight="1">
      <c r="A386" s="80"/>
      <c r="B386" s="44"/>
      <c r="C386" s="91" t="s">
        <v>426</v>
      </c>
      <c r="D386" s="91">
        <v>6323</v>
      </c>
      <c r="E386" s="226" t="str">
        <f>VLOOKUP(D386,comp!D:L,2,FALSE)</f>
        <v>TE DE FERRO GALVANIZADO, DE 1"</v>
      </c>
      <c r="F386" s="226"/>
      <c r="G386" s="226"/>
      <c r="H386" s="226"/>
      <c r="I386" s="91" t="str">
        <f>VLOOKUP(D386,comp!D:L,3,FALSE)</f>
        <v>UN</v>
      </c>
      <c r="J386" s="157"/>
      <c r="K386" s="92">
        <f>VLOOKUP(D386,comp!D:L,6,FALSE)</f>
        <v>24.11</v>
      </c>
      <c r="L386" s="92">
        <f>VLOOKUP(D386,comp!D:L,7,FALSE)</f>
        <v>0</v>
      </c>
      <c r="M386" s="92">
        <f t="shared" si="11"/>
        <v>0</v>
      </c>
    </row>
    <row r="387" spans="1:13" ht="34.5" customHeight="1">
      <c r="A387" s="80"/>
      <c r="B387" s="44"/>
      <c r="C387" s="91" t="s">
        <v>427</v>
      </c>
      <c r="D387" s="91">
        <v>6296</v>
      </c>
      <c r="E387" s="226" t="str">
        <f>VLOOKUP(D387,comp!D:L,2,FALSE)</f>
        <v>TE DE FERRO GALVANIZADO, DE 1 1/4"</v>
      </c>
      <c r="F387" s="226"/>
      <c r="G387" s="226"/>
      <c r="H387" s="226"/>
      <c r="I387" s="91" t="str">
        <f>VLOOKUP(D387,comp!D:L,3,FALSE)</f>
        <v>UN</v>
      </c>
      <c r="J387" s="157"/>
      <c r="K387" s="92">
        <f>VLOOKUP(D387,comp!D:L,6,FALSE)</f>
        <v>36.9</v>
      </c>
      <c r="L387" s="92">
        <f>VLOOKUP(D387,comp!D:L,7,FALSE)</f>
        <v>0</v>
      </c>
      <c r="M387" s="92">
        <f t="shared" si="11"/>
        <v>0</v>
      </c>
    </row>
    <row r="388" spans="1:13" ht="34.5" customHeight="1">
      <c r="A388" s="80"/>
      <c r="B388" s="44"/>
      <c r="C388" s="91" t="s">
        <v>428</v>
      </c>
      <c r="D388" s="91">
        <v>4177</v>
      </c>
      <c r="E388" s="226" t="str">
        <f>VLOOKUP(D388,comp!D:L,2,FALSE)</f>
        <v>NIPLE DE FERRO GALVANIZADO, COM ROSCA BSP, DE 1/2"</v>
      </c>
      <c r="F388" s="226"/>
      <c r="G388" s="226"/>
      <c r="H388" s="226"/>
      <c r="I388" s="91" t="str">
        <f>VLOOKUP(D388,comp!D:L,3,FALSE)</f>
        <v>UN</v>
      </c>
      <c r="J388" s="157"/>
      <c r="K388" s="92">
        <f>VLOOKUP(D388,comp!D:L,6,FALSE)</f>
        <v>6.3</v>
      </c>
      <c r="L388" s="92">
        <f>VLOOKUP(D388,comp!D:L,7,FALSE)</f>
        <v>0</v>
      </c>
      <c r="M388" s="92">
        <f t="shared" si="11"/>
        <v>0</v>
      </c>
    </row>
    <row r="389" spans="1:13" ht="34.5" customHeight="1">
      <c r="A389" s="80"/>
      <c r="B389" s="44"/>
      <c r="C389" s="91" t="s">
        <v>429</v>
      </c>
      <c r="D389" s="91">
        <v>3908</v>
      </c>
      <c r="E389" s="226" t="str">
        <f>VLOOKUP(D389,comp!D:L,2,FALSE)</f>
        <v>LUVA DE FERRO GALVANIZADO, COM ROSCA BSP, DE 1/2"</v>
      </c>
      <c r="F389" s="226"/>
      <c r="G389" s="226"/>
      <c r="H389" s="226"/>
      <c r="I389" s="91" t="str">
        <f>VLOOKUP(D389,comp!D:L,3,FALSE)</f>
        <v>UN</v>
      </c>
      <c r="J389" s="157"/>
      <c r="K389" s="92">
        <f>VLOOKUP(D389,comp!D:L,6,FALSE)</f>
        <v>6.76</v>
      </c>
      <c r="L389" s="92">
        <f>VLOOKUP(D389,comp!D:L,7,FALSE)</f>
        <v>0</v>
      </c>
      <c r="M389" s="92">
        <f t="shared" si="11"/>
        <v>0</v>
      </c>
    </row>
    <row r="390" spans="1:13" ht="34.5" customHeight="1">
      <c r="A390" s="80"/>
      <c r="B390" s="44"/>
      <c r="C390" s="91" t="s">
        <v>430</v>
      </c>
      <c r="D390" s="91">
        <v>4178</v>
      </c>
      <c r="E390" s="226" t="str">
        <f>VLOOKUP(D390,comp!D:L,2,FALSE)</f>
        <v>NIPLE DE FERRO GALVANIZADO, COM ROSCA BSP, DE 3/4"</v>
      </c>
      <c r="F390" s="226"/>
      <c r="G390" s="226"/>
      <c r="H390" s="226"/>
      <c r="I390" s="91" t="str">
        <f>VLOOKUP(D390,comp!D:L,3,FALSE)</f>
        <v>UN</v>
      </c>
      <c r="J390" s="157"/>
      <c r="K390" s="92">
        <f>VLOOKUP(D390,comp!D:L,6,FALSE)</f>
        <v>8.74</v>
      </c>
      <c r="L390" s="92">
        <f>VLOOKUP(D390,comp!D:L,7,FALSE)</f>
        <v>0</v>
      </c>
      <c r="M390" s="92">
        <f t="shared" si="11"/>
        <v>0</v>
      </c>
    </row>
    <row r="391" spans="1:13" ht="34.5" customHeight="1">
      <c r="A391" s="80"/>
      <c r="B391" s="44"/>
      <c r="C391" s="91" t="s">
        <v>431</v>
      </c>
      <c r="D391" s="91">
        <v>3909</v>
      </c>
      <c r="E391" s="226" t="str">
        <f>VLOOKUP(D391,comp!D:L,2,FALSE)</f>
        <v>LUVA DE FERRO GALVANIZADO, COM ROSCA BSP, DE 3/4"</v>
      </c>
      <c r="F391" s="226"/>
      <c r="G391" s="226"/>
      <c r="H391" s="226"/>
      <c r="I391" s="91" t="str">
        <f>VLOOKUP(D391,comp!D:L,3,FALSE)</f>
        <v>UN</v>
      </c>
      <c r="J391" s="157"/>
      <c r="K391" s="92">
        <f>VLOOKUP(D391,comp!D:L,6,FALSE)</f>
        <v>9.1999999999999993</v>
      </c>
      <c r="L391" s="92">
        <f>VLOOKUP(D391,comp!D:L,7,FALSE)</f>
        <v>0</v>
      </c>
      <c r="M391" s="92">
        <f t="shared" si="11"/>
        <v>0</v>
      </c>
    </row>
    <row r="392" spans="1:13" ht="34.5" customHeight="1">
      <c r="A392" s="80"/>
      <c r="B392" s="44"/>
      <c r="C392" s="91" t="s">
        <v>432</v>
      </c>
      <c r="D392" s="91">
        <v>3441</v>
      </c>
      <c r="E392" s="226" t="str">
        <f>VLOOKUP(D392,comp!D:L,2,FALSE)</f>
        <v>COTOVELO 45 GRAUS DE FERRO GALVANIZADO, COM ROSCA BSP, DE 1/2"</v>
      </c>
      <c r="F392" s="226"/>
      <c r="G392" s="226"/>
      <c r="H392" s="226"/>
      <c r="I392" s="91" t="str">
        <f>VLOOKUP(D392,comp!D:L,3,FALSE)</f>
        <v>UN</v>
      </c>
      <c r="J392" s="157"/>
      <c r="K392" s="92">
        <f>VLOOKUP(D392,comp!D:L,6,FALSE)</f>
        <v>9.23</v>
      </c>
      <c r="L392" s="92">
        <f>VLOOKUP(D392,comp!D:L,7,FALSE)</f>
        <v>0</v>
      </c>
      <c r="M392" s="92">
        <f t="shared" si="11"/>
        <v>0</v>
      </c>
    </row>
    <row r="393" spans="1:13" ht="34.5" customHeight="1">
      <c r="A393" s="80"/>
      <c r="B393" s="44"/>
      <c r="C393" s="91" t="s">
        <v>433</v>
      </c>
      <c r="D393" s="91">
        <v>3455</v>
      </c>
      <c r="E393" s="226" t="str">
        <f>VLOOKUP(D393,comp!D:L,2,FALSE)</f>
        <v>COTOVELO 90 GRAUS DE FERRO GALVANIZADO, COM ROSCA BSP, DE 1/2"</v>
      </c>
      <c r="F393" s="226"/>
      <c r="G393" s="226"/>
      <c r="H393" s="226"/>
      <c r="I393" s="91" t="str">
        <f>VLOOKUP(D393,comp!D:L,3,FALSE)</f>
        <v>UN</v>
      </c>
      <c r="J393" s="157"/>
      <c r="K393" s="92">
        <f>VLOOKUP(D393,comp!D:L,6,FALSE)</f>
        <v>7.74</v>
      </c>
      <c r="L393" s="92">
        <f>VLOOKUP(D393,comp!D:L,7,FALSE)</f>
        <v>0</v>
      </c>
      <c r="M393" s="92">
        <f t="shared" si="11"/>
        <v>0</v>
      </c>
    </row>
    <row r="394" spans="1:13" ht="34.5" customHeight="1">
      <c r="A394" s="80"/>
      <c r="B394" s="44"/>
      <c r="C394" s="91" t="s">
        <v>434</v>
      </c>
      <c r="D394" s="91">
        <v>3442</v>
      </c>
      <c r="E394" s="226" t="str">
        <f>VLOOKUP(D394,comp!D:L,2,FALSE)</f>
        <v>COTOVELO 45 GRAUS DE FERRO GALVANIZADO, COM ROSCA BSP, DE 3/4"</v>
      </c>
      <c r="F394" s="226"/>
      <c r="G394" s="226"/>
      <c r="H394" s="226"/>
      <c r="I394" s="91" t="str">
        <f>VLOOKUP(D394,comp!D:L,3,FALSE)</f>
        <v>UN</v>
      </c>
      <c r="J394" s="157"/>
      <c r="K394" s="92">
        <f>VLOOKUP(D394,comp!D:L,6,FALSE)</f>
        <v>13.8</v>
      </c>
      <c r="L394" s="92">
        <f>VLOOKUP(D394,comp!D:L,7,FALSE)</f>
        <v>0</v>
      </c>
      <c r="M394" s="92">
        <f t="shared" si="11"/>
        <v>0</v>
      </c>
    </row>
    <row r="395" spans="1:13" ht="34.5" customHeight="1">
      <c r="A395" s="80"/>
      <c r="B395" s="44"/>
      <c r="C395" s="91" t="s">
        <v>435</v>
      </c>
      <c r="D395" s="91">
        <v>3456</v>
      </c>
      <c r="E395" s="226" t="str">
        <f>VLOOKUP(D395,comp!D:L,2,FALSE)</f>
        <v>COTOVELO 90 GRAUS DE FERRO GALVANIZADO, COM ROSCA BSP, DE 3/4"</v>
      </c>
      <c r="F395" s="226"/>
      <c r="G395" s="226"/>
      <c r="H395" s="226"/>
      <c r="I395" s="91" t="str">
        <f>VLOOKUP(D395,comp!D:L,3,FALSE)</f>
        <v>UN</v>
      </c>
      <c r="J395" s="157"/>
      <c r="K395" s="92">
        <f>VLOOKUP(D395,comp!D:L,6,FALSE)</f>
        <v>11.58</v>
      </c>
      <c r="L395" s="92">
        <f>VLOOKUP(D395,comp!D:L,7,FALSE)</f>
        <v>0</v>
      </c>
      <c r="M395" s="92">
        <f t="shared" si="11"/>
        <v>0</v>
      </c>
    </row>
    <row r="396" spans="1:13" ht="34.5" customHeight="1">
      <c r="A396" s="80"/>
      <c r="B396" s="44"/>
      <c r="C396" s="91" t="s">
        <v>436</v>
      </c>
      <c r="D396" s="91">
        <v>6294</v>
      </c>
      <c r="E396" s="226" t="str">
        <f>VLOOKUP(D396,comp!D:L,2,FALSE)</f>
        <v>TE DE FERRO GALVANIZADO, DE 1/2"</v>
      </c>
      <c r="F396" s="226"/>
      <c r="G396" s="226"/>
      <c r="H396" s="226"/>
      <c r="I396" s="91" t="str">
        <f>VLOOKUP(D396,comp!D:L,3,FALSE)</f>
        <v>UN</v>
      </c>
      <c r="J396" s="157"/>
      <c r="K396" s="92">
        <f>VLOOKUP(D396,comp!D:L,6,FALSE)</f>
        <v>10.52</v>
      </c>
      <c r="L396" s="92">
        <f>VLOOKUP(D396,comp!D:L,7,FALSE)</f>
        <v>0</v>
      </c>
      <c r="M396" s="92">
        <f t="shared" si="11"/>
        <v>0</v>
      </c>
    </row>
    <row r="397" spans="1:13" ht="34.5" customHeight="1">
      <c r="A397" s="80"/>
      <c r="B397" s="44"/>
      <c r="C397" s="91" t="s">
        <v>437</v>
      </c>
      <c r="D397" s="91">
        <v>6295</v>
      </c>
      <c r="E397" s="226" t="str">
        <f>VLOOKUP(D397,comp!D:L,2,FALSE)</f>
        <v>TE DE FERRO GALVANIZADO, DE 3/4"</v>
      </c>
      <c r="F397" s="226"/>
      <c r="G397" s="226"/>
      <c r="H397" s="226"/>
      <c r="I397" s="91" t="str">
        <f>VLOOKUP(D397,comp!D:L,3,FALSE)</f>
        <v>UN</v>
      </c>
      <c r="J397" s="157"/>
      <c r="K397" s="92">
        <f>VLOOKUP(D397,comp!D:L,6,FALSE)</f>
        <v>14.98</v>
      </c>
      <c r="L397" s="92">
        <f>VLOOKUP(D397,comp!D:L,7,FALSE)</f>
        <v>0</v>
      </c>
      <c r="M397" s="92">
        <f t="shared" si="11"/>
        <v>0</v>
      </c>
    </row>
    <row r="398" spans="1:13" ht="34.5" customHeight="1">
      <c r="A398" s="80"/>
      <c r="B398" s="44"/>
      <c r="C398" s="91" t="s">
        <v>438</v>
      </c>
      <c r="D398" s="91">
        <v>9887</v>
      </c>
      <c r="E398" s="226" t="str">
        <f>VLOOKUP(D398,comp!D:L,2,FALSE)</f>
        <v>UNIAO DE FERRO GALVANIZADO, COM ROSCA BSP, COM ASSENTO PLANO, DE 2"</v>
      </c>
      <c r="F398" s="226"/>
      <c r="G398" s="226"/>
      <c r="H398" s="226"/>
      <c r="I398" s="91" t="str">
        <f>VLOOKUP(D398,comp!D:L,3,FALSE)</f>
        <v>UN</v>
      </c>
      <c r="J398" s="157"/>
      <c r="K398" s="92">
        <f>VLOOKUP(D398,comp!D:L,6,FALSE)</f>
        <v>113.7</v>
      </c>
      <c r="L398" s="92">
        <f>VLOOKUP(D398,comp!D:L,7,FALSE)</f>
        <v>0</v>
      </c>
      <c r="M398" s="92">
        <f t="shared" si="11"/>
        <v>0</v>
      </c>
    </row>
    <row r="399" spans="1:13" ht="34.5" customHeight="1">
      <c r="A399" s="80"/>
      <c r="B399" s="44"/>
      <c r="C399" s="91" t="s">
        <v>439</v>
      </c>
      <c r="D399" s="91">
        <v>9889</v>
      </c>
      <c r="E399" s="226" t="str">
        <f>VLOOKUP(D399,comp!D:L,2,FALSE)</f>
        <v>UNIAO DE FERRO GALVANIZADO, COM ROSCA BSP, COM ASSENTO PLANO, DE 2 1/2"</v>
      </c>
      <c r="F399" s="226"/>
      <c r="G399" s="226"/>
      <c r="H399" s="226"/>
      <c r="I399" s="91" t="str">
        <f>VLOOKUP(D399,comp!D:L,3,FALSE)</f>
        <v>UN</v>
      </c>
      <c r="J399" s="157"/>
      <c r="K399" s="92">
        <f>VLOOKUP(D399,comp!D:L,6,FALSE)</f>
        <v>188.12</v>
      </c>
      <c r="L399" s="92">
        <f>VLOOKUP(D399,comp!D:L,7,FALSE)</f>
        <v>0</v>
      </c>
      <c r="M399" s="92">
        <f t="shared" si="11"/>
        <v>0</v>
      </c>
    </row>
    <row r="400" spans="1:13" ht="34.5" customHeight="1">
      <c r="A400" s="80"/>
      <c r="B400" s="44"/>
      <c r="C400" s="91" t="s">
        <v>440</v>
      </c>
      <c r="D400" s="91">
        <v>9890</v>
      </c>
      <c r="E400" s="226" t="str">
        <f>VLOOKUP(D400,comp!D:L,2,FALSE)</f>
        <v>UNIAO DE FERRO GALVANIZADO, COM ROSCA BSP, COM ASSENTO PLANO, DE 3"</v>
      </c>
      <c r="F400" s="226"/>
      <c r="G400" s="226"/>
      <c r="H400" s="226"/>
      <c r="I400" s="91" t="str">
        <f>VLOOKUP(D400,comp!D:L,3,FALSE)</f>
        <v>UN</v>
      </c>
      <c r="J400" s="157"/>
      <c r="K400" s="92">
        <f>VLOOKUP(D400,comp!D:L,6,FALSE)</f>
        <v>291.45</v>
      </c>
      <c r="L400" s="92">
        <f>VLOOKUP(D400,comp!D:L,7,FALSE)</f>
        <v>0</v>
      </c>
      <c r="M400" s="92">
        <f t="shared" si="11"/>
        <v>0</v>
      </c>
    </row>
    <row r="401" spans="1:13" ht="34.5" customHeight="1">
      <c r="A401" s="80"/>
      <c r="B401" s="44"/>
      <c r="C401" s="91" t="s">
        <v>441</v>
      </c>
      <c r="D401" s="91">
        <v>9888</v>
      </c>
      <c r="E401" s="226" t="str">
        <f>VLOOKUP(D401,comp!D:L,2,FALSE)</f>
        <v>UNIAO DE FERRO GALVANIZADO, COM ROSCA BSP, COM ASSENTO PLANO, DE 1 1/4"</v>
      </c>
      <c r="F401" s="226"/>
      <c r="G401" s="226"/>
      <c r="H401" s="226"/>
      <c r="I401" s="91" t="str">
        <f>VLOOKUP(D401,comp!D:L,3,FALSE)</f>
        <v>UN</v>
      </c>
      <c r="J401" s="157"/>
      <c r="K401" s="92">
        <f>VLOOKUP(D401,comp!D:L,6,FALSE)</f>
        <v>62.13</v>
      </c>
      <c r="L401" s="92">
        <f>VLOOKUP(D401,comp!D:L,7,FALSE)</f>
        <v>0</v>
      </c>
      <c r="M401" s="92">
        <f t="shared" si="11"/>
        <v>0</v>
      </c>
    </row>
    <row r="402" spans="1:13" ht="34.5" customHeight="1">
      <c r="A402" s="80"/>
      <c r="B402" s="44"/>
      <c r="C402" s="91" t="s">
        <v>442</v>
      </c>
      <c r="D402" s="91">
        <v>9884</v>
      </c>
      <c r="E402" s="226" t="str">
        <f>VLOOKUP(D402,comp!D:L,2,FALSE)</f>
        <v>UNIAO DE FERRO GALVANIZADO, COM ROSCA BSP, COM ASSENTO PLANO, DE 1 1/2"</v>
      </c>
      <c r="F402" s="226"/>
      <c r="G402" s="226"/>
      <c r="H402" s="226"/>
      <c r="I402" s="91" t="str">
        <f>VLOOKUP(D402,comp!D:L,3,FALSE)</f>
        <v>UN</v>
      </c>
      <c r="J402" s="157"/>
      <c r="K402" s="92">
        <f>VLOOKUP(D402,comp!D:L,6,FALSE)</f>
        <v>77.319999999999993</v>
      </c>
      <c r="L402" s="92">
        <f>VLOOKUP(D402,comp!D:L,7,FALSE)</f>
        <v>0</v>
      </c>
      <c r="M402" s="92">
        <f t="shared" si="11"/>
        <v>0</v>
      </c>
    </row>
    <row r="403" spans="1:13" ht="34.5" customHeight="1">
      <c r="A403" s="80"/>
      <c r="B403" s="44"/>
      <c r="C403" s="91" t="s">
        <v>443</v>
      </c>
      <c r="D403" s="91">
        <v>9883</v>
      </c>
      <c r="E403" s="226" t="str">
        <f>VLOOKUP(D403,comp!D:L,2,FALSE)</f>
        <v>UNIAO DE FERRO GALVANIZADO, COM ROSCA BSP, COM ASSENTO PLANO, DE 1/2"</v>
      </c>
      <c r="F403" s="226"/>
      <c r="G403" s="226"/>
      <c r="H403" s="226"/>
      <c r="I403" s="91" t="str">
        <f>VLOOKUP(D403,comp!D:L,3,FALSE)</f>
        <v>UN</v>
      </c>
      <c r="J403" s="157"/>
      <c r="K403" s="92">
        <f>VLOOKUP(D403,comp!D:L,6,FALSE)</f>
        <v>27.11</v>
      </c>
      <c r="L403" s="92">
        <f>VLOOKUP(D403,comp!D:L,7,FALSE)</f>
        <v>0</v>
      </c>
      <c r="M403" s="92">
        <f t="shared" si="11"/>
        <v>0</v>
      </c>
    </row>
    <row r="404" spans="1:13" ht="34.5" customHeight="1">
      <c r="A404" s="80"/>
      <c r="B404" s="44"/>
      <c r="C404" s="91" t="s">
        <v>444</v>
      </c>
      <c r="D404" s="91">
        <v>9885</v>
      </c>
      <c r="E404" s="226" t="str">
        <f>VLOOKUP(D404,comp!D:L,2,FALSE)</f>
        <v>UNIAO DE FERRO GALVANIZADO, COM ROSCA BSP, COM ASSENTO PLANO, DE 3/4"</v>
      </c>
      <c r="F404" s="226"/>
      <c r="G404" s="226"/>
      <c r="H404" s="226"/>
      <c r="I404" s="91" t="str">
        <f>VLOOKUP(D404,comp!D:L,3,FALSE)</f>
        <v>UN</v>
      </c>
      <c r="J404" s="157"/>
      <c r="K404" s="92">
        <f>VLOOKUP(D404,comp!D:L,6,FALSE)</f>
        <v>35.9</v>
      </c>
      <c r="L404" s="92">
        <f>VLOOKUP(D404,comp!D:L,7,FALSE)</f>
        <v>0</v>
      </c>
      <c r="M404" s="92">
        <f t="shared" si="11"/>
        <v>0</v>
      </c>
    </row>
    <row r="405" spans="1:13" ht="34.5" customHeight="1">
      <c r="A405" s="80"/>
      <c r="B405" s="44"/>
      <c r="C405" s="91" t="s">
        <v>445</v>
      </c>
      <c r="D405" s="91">
        <v>3926</v>
      </c>
      <c r="E405" s="226" t="str">
        <f>VLOOKUP(D405,comp!D:L,2,FALSE)</f>
        <v>LUVA DE REDUCAO DE FERRO GALVANIZADO, COM ROSCA BSP, DE 2" X 1 1/2"</v>
      </c>
      <c r="F405" s="226"/>
      <c r="G405" s="226"/>
      <c r="H405" s="226"/>
      <c r="I405" s="91" t="str">
        <f>VLOOKUP(D405,comp!D:L,3,FALSE)</f>
        <v>UN</v>
      </c>
      <c r="J405" s="157"/>
      <c r="K405" s="92">
        <f>VLOOKUP(D405,comp!D:L,6,FALSE)</f>
        <v>43.54</v>
      </c>
      <c r="L405" s="92">
        <f>VLOOKUP(D405,comp!D:L,7,FALSE)</f>
        <v>0</v>
      </c>
      <c r="M405" s="92">
        <f t="shared" si="11"/>
        <v>0</v>
      </c>
    </row>
    <row r="406" spans="1:13" ht="34.5" customHeight="1">
      <c r="A406" s="80"/>
      <c r="B406" s="44"/>
      <c r="C406" s="91" t="s">
        <v>446</v>
      </c>
      <c r="D406" s="91">
        <v>3935</v>
      </c>
      <c r="E406" s="226" t="str">
        <f>VLOOKUP(D406,comp!D:L,2,FALSE)</f>
        <v>LUVA DE REDUCAO DE FERRO GALVANIZADO, COM ROSCA BSP, DE 2" X 1 1/4"</v>
      </c>
      <c r="F406" s="226"/>
      <c r="G406" s="226"/>
      <c r="H406" s="226"/>
      <c r="I406" s="91" t="str">
        <f>VLOOKUP(D406,comp!D:L,3,FALSE)</f>
        <v>UN</v>
      </c>
      <c r="J406" s="157"/>
      <c r="K406" s="92">
        <f>VLOOKUP(D406,comp!D:L,6,FALSE)</f>
        <v>43.54</v>
      </c>
      <c r="L406" s="92">
        <f>VLOOKUP(D406,comp!D:L,7,FALSE)</f>
        <v>0</v>
      </c>
      <c r="M406" s="92">
        <f t="shared" si="11"/>
        <v>0</v>
      </c>
    </row>
    <row r="407" spans="1:13" ht="34.5" customHeight="1">
      <c r="A407" s="80"/>
      <c r="B407" s="44"/>
      <c r="C407" s="91" t="s">
        <v>447</v>
      </c>
      <c r="D407" s="91">
        <v>3925</v>
      </c>
      <c r="E407" s="226" t="str">
        <f>VLOOKUP(D407,comp!D:L,2,FALSE)</f>
        <v>LUVA DE REDUCAO DE FERRO GALVANIZADO, COM ROSCA BSP, DE 2" X 1"</v>
      </c>
      <c r="F407" s="226"/>
      <c r="G407" s="226"/>
      <c r="H407" s="226"/>
      <c r="I407" s="91" t="str">
        <f>VLOOKUP(D407,comp!D:L,3,FALSE)</f>
        <v>UN</v>
      </c>
      <c r="J407" s="157"/>
      <c r="K407" s="92">
        <f>VLOOKUP(D407,comp!D:L,6,FALSE)</f>
        <v>43.54</v>
      </c>
      <c r="L407" s="92">
        <f>VLOOKUP(D407,comp!D:L,7,FALSE)</f>
        <v>0</v>
      </c>
      <c r="M407" s="92">
        <f t="shared" si="11"/>
        <v>0</v>
      </c>
    </row>
    <row r="408" spans="1:13" ht="34.5" customHeight="1">
      <c r="A408" s="80"/>
      <c r="B408" s="44"/>
      <c r="C408" s="91" t="s">
        <v>448</v>
      </c>
      <c r="D408" s="91">
        <v>3927</v>
      </c>
      <c r="E408" s="226" t="str">
        <f>VLOOKUP(D408,comp!D:L,2,FALSE)</f>
        <v>LUVA DE REDUCAO DE FERRO GALVANIZADO, COM ROSCA BSP, DE 2 1/2" X 1 1/2"</v>
      </c>
      <c r="F408" s="226"/>
      <c r="G408" s="226"/>
      <c r="H408" s="226"/>
      <c r="I408" s="91" t="str">
        <f>VLOOKUP(D408,comp!D:L,3,FALSE)</f>
        <v>UN</v>
      </c>
      <c r="J408" s="157"/>
      <c r="K408" s="92">
        <f>VLOOKUP(D408,comp!D:L,6,FALSE)</f>
        <v>76.38</v>
      </c>
      <c r="L408" s="92">
        <f>VLOOKUP(D408,comp!D:L,7,FALSE)</f>
        <v>0</v>
      </c>
      <c r="M408" s="92">
        <f t="shared" si="11"/>
        <v>0</v>
      </c>
    </row>
    <row r="409" spans="1:13" ht="34.5" customHeight="1">
      <c r="A409" s="80"/>
      <c r="B409" s="44"/>
      <c r="C409" s="91" t="s">
        <v>449</v>
      </c>
      <c r="D409" s="91">
        <v>3928</v>
      </c>
      <c r="E409" s="226" t="str">
        <f>VLOOKUP(D409,comp!D:L,2,FALSE)</f>
        <v>LUVA DE REDUCAO DE FERRO GALVANIZADO, COM ROSCA BSP, DE 2 1/2" X 2"</v>
      </c>
      <c r="F409" s="226"/>
      <c r="G409" s="226"/>
      <c r="H409" s="226"/>
      <c r="I409" s="91" t="str">
        <f>VLOOKUP(D409,comp!D:L,3,FALSE)</f>
        <v>UN</v>
      </c>
      <c r="J409" s="157"/>
      <c r="K409" s="92">
        <f>VLOOKUP(D409,comp!D:L,6,FALSE)</f>
        <v>76.38</v>
      </c>
      <c r="L409" s="92">
        <f>VLOOKUP(D409,comp!D:L,7,FALSE)</f>
        <v>0</v>
      </c>
      <c r="M409" s="92">
        <f t="shared" si="11"/>
        <v>0</v>
      </c>
    </row>
    <row r="410" spans="1:13" ht="34.5" customHeight="1">
      <c r="A410" s="80"/>
      <c r="B410" s="44"/>
      <c r="C410" s="91" t="s">
        <v>450</v>
      </c>
      <c r="D410" s="91">
        <v>3929</v>
      </c>
      <c r="E410" s="226" t="str">
        <f>VLOOKUP(D410,comp!D:L,2,FALSE)</f>
        <v>LUVA DE REDUCAO DE FERRO GALVANIZADO, COM ROSCA BSP, DE 3" X 1 1/2"</v>
      </c>
      <c r="F410" s="226"/>
      <c r="G410" s="226"/>
      <c r="H410" s="226"/>
      <c r="I410" s="91" t="str">
        <f>VLOOKUP(D410,comp!D:L,3,FALSE)</f>
        <v>UN</v>
      </c>
      <c r="J410" s="157"/>
      <c r="K410" s="92">
        <f>VLOOKUP(D410,comp!D:L,6,FALSE)</f>
        <v>116.37</v>
      </c>
      <c r="L410" s="92">
        <f>VLOOKUP(D410,comp!D:L,7,FALSE)</f>
        <v>0</v>
      </c>
      <c r="M410" s="92">
        <f t="shared" si="11"/>
        <v>0</v>
      </c>
    </row>
    <row r="411" spans="1:13" ht="34.5" customHeight="1">
      <c r="A411" s="80"/>
      <c r="B411" s="44"/>
      <c r="C411" s="91" t="s">
        <v>451</v>
      </c>
      <c r="D411" s="91">
        <v>3931</v>
      </c>
      <c r="E411" s="226" t="str">
        <f>VLOOKUP(D411,comp!D:L,2,FALSE)</f>
        <v>LUVA DE REDUCAO DE FERRO GALVANIZADO, COM ROSCA BSP, DE 3" X 2 1/2"</v>
      </c>
      <c r="F411" s="226"/>
      <c r="G411" s="226"/>
      <c r="H411" s="226"/>
      <c r="I411" s="91" t="str">
        <f>VLOOKUP(D411,comp!D:L,3,FALSE)</f>
        <v>UN</v>
      </c>
      <c r="J411" s="157"/>
      <c r="K411" s="92">
        <f>VLOOKUP(D411,comp!D:L,6,FALSE)</f>
        <v>116.37</v>
      </c>
      <c r="L411" s="92">
        <f>VLOOKUP(D411,comp!D:L,7,FALSE)</f>
        <v>0</v>
      </c>
      <c r="M411" s="92">
        <f t="shared" si="11"/>
        <v>0</v>
      </c>
    </row>
    <row r="412" spans="1:13" ht="34.5" customHeight="1">
      <c r="A412" s="80"/>
      <c r="B412" s="44"/>
      <c r="C412" s="91" t="s">
        <v>452</v>
      </c>
      <c r="D412" s="91">
        <v>3930</v>
      </c>
      <c r="E412" s="226" t="str">
        <f>VLOOKUP(D412,comp!D:L,2,FALSE)</f>
        <v>LUVA DE REDUCAO DE FERRO GALVANIZADO, COM ROSCA BSP, DE 3" X 2"</v>
      </c>
      <c r="F412" s="226"/>
      <c r="G412" s="226"/>
      <c r="H412" s="226"/>
      <c r="I412" s="91" t="str">
        <f>VLOOKUP(D412,comp!D:L,3,FALSE)</f>
        <v>UN</v>
      </c>
      <c r="J412" s="157"/>
      <c r="K412" s="92">
        <f>VLOOKUP(D412,comp!D:L,6,FALSE)</f>
        <v>116.37</v>
      </c>
      <c r="L412" s="92">
        <f>VLOOKUP(D412,comp!D:L,7,FALSE)</f>
        <v>0</v>
      </c>
      <c r="M412" s="92">
        <f t="shared" si="11"/>
        <v>0</v>
      </c>
    </row>
    <row r="413" spans="1:13" ht="34.5" customHeight="1">
      <c r="A413" s="80"/>
      <c r="B413" s="44"/>
      <c r="C413" s="91" t="s">
        <v>453</v>
      </c>
      <c r="D413" s="91">
        <v>3938</v>
      </c>
      <c r="E413" s="226" t="str">
        <f>VLOOKUP(D413,comp!D:L,2,FALSE)</f>
        <v>LUVA DE REDUCAO DE FERRO GALVANIZADO, COM ROSCA BSP, DE 1" X 1/2"</v>
      </c>
      <c r="F413" s="226"/>
      <c r="G413" s="226"/>
      <c r="H413" s="226"/>
      <c r="I413" s="91" t="str">
        <f>VLOOKUP(D413,comp!D:L,3,FALSE)</f>
        <v>UN</v>
      </c>
      <c r="J413" s="157"/>
      <c r="K413" s="92">
        <f>VLOOKUP(D413,comp!D:L,6,FALSE)</f>
        <v>14.79</v>
      </c>
      <c r="L413" s="92">
        <f>VLOOKUP(D413,comp!D:L,7,FALSE)</f>
        <v>0</v>
      </c>
      <c r="M413" s="92">
        <f t="shared" si="11"/>
        <v>0</v>
      </c>
    </row>
    <row r="414" spans="1:13" ht="34.5" customHeight="1">
      <c r="A414" s="80"/>
      <c r="B414" s="44"/>
      <c r="C414" s="91" t="s">
        <v>454</v>
      </c>
      <c r="D414" s="91">
        <v>3919</v>
      </c>
      <c r="E414" s="226" t="str">
        <f>VLOOKUP(D414,comp!D:L,2,FALSE)</f>
        <v>LUVA DE REDUCAO DE FERRO GALVANIZADO, COM ROSCA BSP, DE 1" X 3/4"</v>
      </c>
      <c r="F414" s="226"/>
      <c r="G414" s="226"/>
      <c r="H414" s="226"/>
      <c r="I414" s="91" t="str">
        <f>VLOOKUP(D414,comp!D:L,3,FALSE)</f>
        <v>UN</v>
      </c>
      <c r="J414" s="157"/>
      <c r="K414" s="92">
        <f>VLOOKUP(D414,comp!D:L,6,FALSE)</f>
        <v>15.08</v>
      </c>
      <c r="L414" s="92">
        <f>VLOOKUP(D414,comp!D:L,7,FALSE)</f>
        <v>0</v>
      </c>
      <c r="M414" s="92">
        <f t="shared" si="11"/>
        <v>0</v>
      </c>
    </row>
    <row r="415" spans="1:13" ht="34.5" customHeight="1">
      <c r="A415" s="80"/>
      <c r="B415" s="44"/>
      <c r="C415" s="91" t="s">
        <v>455</v>
      </c>
      <c r="D415" s="91">
        <v>3921</v>
      </c>
      <c r="E415" s="226" t="str">
        <f>VLOOKUP(D415,comp!D:L,2,FALSE)</f>
        <v>LUVA DE REDUCAO DE FERRO GALVANIZADO, COM ROSCA BSP, DE 1 1/4" X 1"</v>
      </c>
      <c r="F415" s="226"/>
      <c r="G415" s="226"/>
      <c r="H415" s="226"/>
      <c r="I415" s="91" t="str">
        <f>VLOOKUP(D415,comp!D:L,3,FALSE)</f>
        <v>UN</v>
      </c>
      <c r="J415" s="157"/>
      <c r="K415" s="92">
        <f>VLOOKUP(D415,comp!D:L,6,FALSE)</f>
        <v>22.45</v>
      </c>
      <c r="L415" s="92">
        <f>VLOOKUP(D415,comp!D:L,7,FALSE)</f>
        <v>0</v>
      </c>
      <c r="M415" s="92">
        <f t="shared" si="11"/>
        <v>0</v>
      </c>
    </row>
    <row r="416" spans="1:13" ht="34.5" customHeight="1">
      <c r="A416" s="80"/>
      <c r="B416" s="44"/>
      <c r="C416" s="91" t="s">
        <v>456</v>
      </c>
      <c r="D416" s="91">
        <v>3937</v>
      </c>
      <c r="E416" s="226" t="str">
        <f>VLOOKUP(D416,comp!D:L,2,FALSE)</f>
        <v>LUVA DE REDUCAO DE FERRO GALVANIZADO, COM ROSCA BSP, DE 1 1/4" X 1/2"</v>
      </c>
      <c r="F416" s="226"/>
      <c r="G416" s="226"/>
      <c r="H416" s="226"/>
      <c r="I416" s="91" t="str">
        <f>VLOOKUP(D416,comp!D:L,3,FALSE)</f>
        <v>UN</v>
      </c>
      <c r="J416" s="157"/>
      <c r="K416" s="92">
        <f>VLOOKUP(D416,comp!D:L,6,FALSE)</f>
        <v>22.44</v>
      </c>
      <c r="L416" s="92">
        <f>VLOOKUP(D416,comp!D:L,7,FALSE)</f>
        <v>0</v>
      </c>
      <c r="M416" s="92">
        <f t="shared" si="11"/>
        <v>0</v>
      </c>
    </row>
    <row r="417" spans="1:13" ht="34.5" customHeight="1">
      <c r="A417" s="80"/>
      <c r="B417" s="44"/>
      <c r="C417" s="91" t="s">
        <v>457</v>
      </c>
      <c r="D417" s="91">
        <v>3920</v>
      </c>
      <c r="E417" s="226" t="str">
        <f>VLOOKUP(D417,comp!D:L,2,FALSE)</f>
        <v>LUVA DE REDUCAO DE FERRO GALVANIZADO, COM ROSCA BSP, DE 1 1/4" X 3/4"</v>
      </c>
      <c r="F417" s="226"/>
      <c r="G417" s="226"/>
      <c r="H417" s="226"/>
      <c r="I417" s="91" t="str">
        <f>VLOOKUP(D417,comp!D:L,3,FALSE)</f>
        <v>UN</v>
      </c>
      <c r="J417" s="157"/>
      <c r="K417" s="92">
        <f>VLOOKUP(D417,comp!D:L,6,FALSE)</f>
        <v>22.44</v>
      </c>
      <c r="L417" s="92">
        <f>VLOOKUP(D417,comp!D:L,7,FALSE)</f>
        <v>0</v>
      </c>
      <c r="M417" s="92">
        <f t="shared" si="11"/>
        <v>0</v>
      </c>
    </row>
    <row r="418" spans="1:13" ht="34.5" customHeight="1">
      <c r="A418" s="80"/>
      <c r="B418" s="44"/>
      <c r="C418" s="91" t="s">
        <v>458</v>
      </c>
      <c r="D418" s="91">
        <v>3936</v>
      </c>
      <c r="E418" s="226" t="str">
        <f>VLOOKUP(D418,comp!D:L,2,FALSE)</f>
        <v>LUVA DE REDUCAO DE FERRO GALVANIZADO, COM ROSCA BSP, DE 1 1/2" X 1 1/4"</v>
      </c>
      <c r="F418" s="226"/>
      <c r="G418" s="226"/>
      <c r="H418" s="226"/>
      <c r="I418" s="91" t="str">
        <f>VLOOKUP(D418,comp!D:L,3,FALSE)</f>
        <v>UN</v>
      </c>
      <c r="J418" s="157"/>
      <c r="K418" s="92">
        <f>VLOOKUP(D418,comp!D:L,6,FALSE)</f>
        <v>27.2</v>
      </c>
      <c r="L418" s="92">
        <f>VLOOKUP(D418,comp!D:L,7,FALSE)</f>
        <v>0</v>
      </c>
      <c r="M418" s="92">
        <f t="shared" si="11"/>
        <v>0</v>
      </c>
    </row>
    <row r="419" spans="1:13" ht="34.5" customHeight="1">
      <c r="A419" s="80"/>
      <c r="B419" s="44"/>
      <c r="C419" s="91" t="s">
        <v>459</v>
      </c>
      <c r="D419" s="91">
        <v>3924</v>
      </c>
      <c r="E419" s="226" t="str">
        <f>VLOOKUP(D419,comp!D:L,2,FALSE)</f>
        <v>LUVA DE REDUCAO DE FERRO GALVANIZADO, COM ROSCA BSP, DE 1 1/2" X 1"</v>
      </c>
      <c r="F419" s="226"/>
      <c r="G419" s="226"/>
      <c r="H419" s="226"/>
      <c r="I419" s="91" t="str">
        <f>VLOOKUP(D419,comp!D:L,3,FALSE)</f>
        <v>UN</v>
      </c>
      <c r="J419" s="157"/>
      <c r="K419" s="92">
        <f>VLOOKUP(D419,comp!D:L,6,FALSE)</f>
        <v>27.2</v>
      </c>
      <c r="L419" s="92">
        <f>VLOOKUP(D419,comp!D:L,7,FALSE)</f>
        <v>0</v>
      </c>
      <c r="M419" s="92">
        <f t="shared" si="11"/>
        <v>0</v>
      </c>
    </row>
    <row r="420" spans="1:13" ht="34.5" customHeight="1">
      <c r="A420" s="80"/>
      <c r="B420" s="44"/>
      <c r="C420" s="91" t="s">
        <v>460</v>
      </c>
      <c r="D420" s="91">
        <v>3923</v>
      </c>
      <c r="E420" s="226" t="str">
        <f>VLOOKUP(D420,comp!D:L,2,FALSE)</f>
        <v>LUVA DE REDUCAO DE FERRO GALVANIZADO, COM ROSCA BSP, DE 1 1/2" X 3/4"</v>
      </c>
      <c r="F420" s="226"/>
      <c r="G420" s="226"/>
      <c r="H420" s="226"/>
      <c r="I420" s="91" t="str">
        <f>VLOOKUP(D420,comp!D:L,3,FALSE)</f>
        <v>UN</v>
      </c>
      <c r="J420" s="157"/>
      <c r="K420" s="92">
        <f>VLOOKUP(D420,comp!D:L,6,FALSE)</f>
        <v>27.2</v>
      </c>
      <c r="L420" s="92">
        <f>VLOOKUP(D420,comp!D:L,7,FALSE)</f>
        <v>0</v>
      </c>
      <c r="M420" s="92">
        <f t="shared" si="11"/>
        <v>0</v>
      </c>
    </row>
    <row r="421" spans="1:13" ht="34.5" customHeight="1">
      <c r="A421" s="80"/>
      <c r="B421" s="44"/>
      <c r="C421" s="91" t="s">
        <v>461</v>
      </c>
      <c r="D421" s="91">
        <v>12406</v>
      </c>
      <c r="E421" s="226" t="str">
        <f>VLOOKUP(D421,comp!D:L,2,FALSE)</f>
        <v>LUVA DE REDUCAO DE FERRO GALVANIZADO, COM ROSCA BSP, DE 3/4" X 1/2"</v>
      </c>
      <c r="F421" s="226"/>
      <c r="G421" s="226"/>
      <c r="H421" s="226"/>
      <c r="I421" s="91" t="str">
        <f>VLOOKUP(D421,comp!D:L,3,FALSE)</f>
        <v>UN</v>
      </c>
      <c r="J421" s="157"/>
      <c r="K421" s="92">
        <f>VLOOKUP(D421,comp!D:L,6,FALSE)</f>
        <v>10.69</v>
      </c>
      <c r="L421" s="92">
        <f>VLOOKUP(D421,comp!D:L,7,FALSE)</f>
        <v>0</v>
      </c>
      <c r="M421" s="92">
        <f t="shared" si="11"/>
        <v>0</v>
      </c>
    </row>
    <row r="422" spans="1:13" ht="34.5" customHeight="1">
      <c r="A422" s="80"/>
      <c r="B422" s="44"/>
      <c r="C422" s="91" t="s">
        <v>462</v>
      </c>
      <c r="D422" s="91">
        <v>39856</v>
      </c>
      <c r="E422" s="226" t="str">
        <f>VLOOKUP(D422,comp!D:L,2,FALSE)</f>
        <v>LUVA PASSANTE DE COBRE SEM ANEL DE SOLDA, BOLSA 22 MM</v>
      </c>
      <c r="F422" s="226"/>
      <c r="G422" s="226"/>
      <c r="H422" s="226"/>
      <c r="I422" s="91" t="str">
        <f>VLOOKUP(D422,comp!D:L,3,FALSE)</f>
        <v>UN</v>
      </c>
      <c r="J422" s="157"/>
      <c r="K422" s="92">
        <f>VLOOKUP(D422,comp!D:L,6,FALSE)</f>
        <v>6.88</v>
      </c>
      <c r="L422" s="92">
        <f>VLOOKUP(D422,comp!D:L,7,FALSE)</f>
        <v>0</v>
      </c>
      <c r="M422" s="92">
        <f t="shared" si="11"/>
        <v>0</v>
      </c>
    </row>
    <row r="423" spans="1:13" ht="34.5" customHeight="1">
      <c r="A423" s="80"/>
      <c r="B423" s="44"/>
      <c r="C423" s="91" t="s">
        <v>463</v>
      </c>
      <c r="D423" s="91">
        <v>39873</v>
      </c>
      <c r="E423" s="226" t="str">
        <f>VLOOKUP(D423,comp!D:L,2,FALSE)</f>
        <v>JUNTA DE EXPANSAO DE COBRE, PONTA X PONTA, 22 MM</v>
      </c>
      <c r="F423" s="226"/>
      <c r="G423" s="226"/>
      <c r="H423" s="226"/>
      <c r="I423" s="91" t="str">
        <f>VLOOKUP(D423,comp!D:L,3,FALSE)</f>
        <v>UN</v>
      </c>
      <c r="J423" s="157"/>
      <c r="K423" s="92">
        <f>VLOOKUP(D423,comp!D:L,6,FALSE)</f>
        <v>519.44000000000005</v>
      </c>
      <c r="L423" s="92">
        <f>VLOOKUP(D423,comp!D:L,7,FALSE)</f>
        <v>0</v>
      </c>
      <c r="M423" s="92">
        <f t="shared" si="11"/>
        <v>0</v>
      </c>
    </row>
    <row r="424" spans="1:13" ht="34.5" customHeight="1">
      <c r="A424" s="80"/>
      <c r="B424" s="44"/>
      <c r="C424" s="91" t="s">
        <v>464</v>
      </c>
      <c r="D424" s="91">
        <v>39864</v>
      </c>
      <c r="E424" s="226" t="str">
        <f>VLOOKUP(D424,comp!D:L,2,FALSE)</f>
        <v>CONECTOR BRONZE/LATAO SEM ANEL DE SOLDA, BOLSA X ROSCA F, 22 MM X 3/4"</v>
      </c>
      <c r="F424" s="226"/>
      <c r="G424" s="226"/>
      <c r="H424" s="226"/>
      <c r="I424" s="91" t="str">
        <f>VLOOKUP(D424,comp!D:L,3,FALSE)</f>
        <v>UN</v>
      </c>
      <c r="J424" s="157"/>
      <c r="K424" s="92">
        <f>VLOOKUP(D424,comp!D:L,6,FALSE)</f>
        <v>17.57</v>
      </c>
      <c r="L424" s="92">
        <f>VLOOKUP(D424,comp!D:L,7,FALSE)</f>
        <v>0</v>
      </c>
      <c r="M424" s="92">
        <f t="shared" si="11"/>
        <v>0</v>
      </c>
    </row>
    <row r="425" spans="1:13" ht="34.5" customHeight="1">
      <c r="A425" s="80"/>
      <c r="B425" s="44"/>
      <c r="C425" s="91" t="s">
        <v>465</v>
      </c>
      <c r="D425" s="91">
        <v>39867</v>
      </c>
      <c r="E425" s="226" t="str">
        <f>VLOOKUP(D425,comp!D:L,2,FALSE)</f>
        <v>CURVA DE TRANSPOSICAO BRONZE/LATAO SEM ANEL DE SOLDA, BOLSA X BOLSA, 22 MM</v>
      </c>
      <c r="F425" s="226"/>
      <c r="G425" s="226"/>
      <c r="H425" s="226"/>
      <c r="I425" s="91" t="str">
        <f>VLOOKUP(D425,comp!D:L,3,FALSE)</f>
        <v>UN</v>
      </c>
      <c r="J425" s="157"/>
      <c r="K425" s="92">
        <f>VLOOKUP(D425,comp!D:L,6,FALSE)</f>
        <v>40.83</v>
      </c>
      <c r="L425" s="92">
        <f>VLOOKUP(D425,comp!D:L,7,FALSE)</f>
        <v>0</v>
      </c>
      <c r="M425" s="92">
        <f t="shared" si="11"/>
        <v>0</v>
      </c>
    </row>
    <row r="426" spans="1:13" ht="34.5" customHeight="1">
      <c r="A426" s="80"/>
      <c r="B426" s="44"/>
      <c r="C426" s="91" t="s">
        <v>466</v>
      </c>
      <c r="D426" s="91">
        <v>39857</v>
      </c>
      <c r="E426" s="226" t="str">
        <f>VLOOKUP(D426,comp!D:L,2,FALSE)</f>
        <v>LUVA PASSANTE DE COBRE SEM ANEL DE SOLDA, BOLSA 28 MM</v>
      </c>
      <c r="F426" s="226"/>
      <c r="G426" s="226"/>
      <c r="H426" s="226"/>
      <c r="I426" s="91" t="str">
        <f>VLOOKUP(D426,comp!D:L,3,FALSE)</f>
        <v>UN</v>
      </c>
      <c r="J426" s="157"/>
      <c r="K426" s="92">
        <f>VLOOKUP(D426,comp!D:L,6,FALSE)</f>
        <v>11.14</v>
      </c>
      <c r="L426" s="92">
        <f>VLOOKUP(D426,comp!D:L,7,FALSE)</f>
        <v>0</v>
      </c>
      <c r="M426" s="92">
        <f t="shared" si="11"/>
        <v>0</v>
      </c>
    </row>
    <row r="427" spans="1:13" ht="34.5" customHeight="1">
      <c r="A427" s="80"/>
      <c r="B427" s="44"/>
      <c r="C427" s="91" t="s">
        <v>467</v>
      </c>
      <c r="D427" s="91">
        <v>39887</v>
      </c>
      <c r="E427" s="226" t="str">
        <f>VLOOKUP(D427,comp!D:L,2,FALSE)</f>
        <v>BUCHA DE REDUCAO DE COBRE SEM ANEL DE SOLDA, PONTA X BOLSA, 28 X 22 MM</v>
      </c>
      <c r="F427" s="226"/>
      <c r="G427" s="226"/>
      <c r="H427" s="226"/>
      <c r="I427" s="91" t="str">
        <f>VLOOKUP(D427,comp!D:L,3,FALSE)</f>
        <v>UN</v>
      </c>
      <c r="J427" s="157"/>
      <c r="K427" s="92">
        <f>VLOOKUP(D427,comp!D:L,6,FALSE)</f>
        <v>8.9600000000000009</v>
      </c>
      <c r="L427" s="92">
        <f>VLOOKUP(D427,comp!D:L,7,FALSE)</f>
        <v>0</v>
      </c>
      <c r="M427" s="92">
        <f t="shared" si="11"/>
        <v>0</v>
      </c>
    </row>
    <row r="428" spans="1:13" ht="34.5" customHeight="1">
      <c r="A428" s="80"/>
      <c r="B428" s="44"/>
      <c r="C428" s="91" t="s">
        <v>468</v>
      </c>
      <c r="D428" s="91">
        <v>39874</v>
      </c>
      <c r="E428" s="226" t="str">
        <f>VLOOKUP(D428,comp!D:L,2,FALSE)</f>
        <v>JUNTA DE EXPANSAO DE COBRE, PONTA X PONTA, 28 MM</v>
      </c>
      <c r="F428" s="226"/>
      <c r="G428" s="226"/>
      <c r="H428" s="226"/>
      <c r="I428" s="91" t="str">
        <f>VLOOKUP(D428,comp!D:L,3,FALSE)</f>
        <v>UN</v>
      </c>
      <c r="J428" s="157"/>
      <c r="K428" s="92">
        <f>VLOOKUP(D428,comp!D:L,6,FALSE)</f>
        <v>570.53</v>
      </c>
      <c r="L428" s="92">
        <f>VLOOKUP(D428,comp!D:L,7,FALSE)</f>
        <v>0</v>
      </c>
      <c r="M428" s="92">
        <f t="shared" si="11"/>
        <v>0</v>
      </c>
    </row>
    <row r="429" spans="1:13" ht="34.5" customHeight="1">
      <c r="A429" s="80"/>
      <c r="B429" s="44"/>
      <c r="C429" s="91" t="s">
        <v>469</v>
      </c>
      <c r="D429" s="91">
        <v>39865</v>
      </c>
      <c r="E429" s="226" t="str">
        <f>VLOOKUP(D429,comp!D:L,2,FALSE)</f>
        <v>CONECTOR BRONZE/LATAO SEM ANEL DE SOLDA, BOLSA X ROSCA F, 28 MM X 1/2"</v>
      </c>
      <c r="F429" s="226"/>
      <c r="G429" s="226"/>
      <c r="H429" s="226"/>
      <c r="I429" s="91" t="str">
        <f>VLOOKUP(D429,comp!D:L,3,FALSE)</f>
        <v>UN</v>
      </c>
      <c r="J429" s="157"/>
      <c r="K429" s="92">
        <f>VLOOKUP(D429,comp!D:L,6,FALSE)</f>
        <v>24.76</v>
      </c>
      <c r="L429" s="92">
        <f>VLOOKUP(D429,comp!D:L,7,FALSE)</f>
        <v>0</v>
      </c>
      <c r="M429" s="92">
        <f t="shared" si="11"/>
        <v>0</v>
      </c>
    </row>
    <row r="430" spans="1:13" ht="34.5" customHeight="1">
      <c r="A430" s="80"/>
      <c r="B430" s="44"/>
      <c r="C430" s="91" t="s">
        <v>470</v>
      </c>
      <c r="D430" s="91">
        <v>39868</v>
      </c>
      <c r="E430" s="226" t="str">
        <f>VLOOKUP(D430,comp!D:L,2,FALSE)</f>
        <v>CURVA DE TRANSPOSICAO BRONZE/LATAO SEM ANEL DE SOLDA, BOLSA X BOLSA, 28 MM</v>
      </c>
      <c r="F430" s="226"/>
      <c r="G430" s="226"/>
      <c r="H430" s="226"/>
      <c r="I430" s="91" t="str">
        <f>VLOOKUP(D430,comp!D:L,3,FALSE)</f>
        <v>UN</v>
      </c>
      <c r="J430" s="157"/>
      <c r="K430" s="92">
        <f>VLOOKUP(D430,comp!D:L,6,FALSE)</f>
        <v>73.55</v>
      </c>
      <c r="L430" s="92">
        <f>VLOOKUP(D430,comp!D:L,7,FALSE)</f>
        <v>0</v>
      </c>
      <c r="M430" s="92">
        <f t="shared" si="11"/>
        <v>0</v>
      </c>
    </row>
    <row r="431" spans="1:13" ht="34.5" customHeight="1">
      <c r="A431" s="80"/>
      <c r="B431" s="44"/>
      <c r="C431" s="91" t="s">
        <v>471</v>
      </c>
      <c r="D431" s="91">
        <v>39858</v>
      </c>
      <c r="E431" s="226" t="str">
        <f>VLOOKUP(D431,comp!D:L,2,FALSE)</f>
        <v>LUVA PASSANTE DE COBRE SEM ANEL DE SOLDA, BOLSA 35 MM</v>
      </c>
      <c r="F431" s="226"/>
      <c r="G431" s="226"/>
      <c r="H431" s="226"/>
      <c r="I431" s="91" t="str">
        <f>VLOOKUP(D431,comp!D:L,3,FALSE)</f>
        <v>UN</v>
      </c>
      <c r="J431" s="157"/>
      <c r="K431" s="92">
        <f>VLOOKUP(D431,comp!D:L,6,FALSE)</f>
        <v>24.71</v>
      </c>
      <c r="L431" s="92">
        <f>VLOOKUP(D431,comp!D:L,7,FALSE)</f>
        <v>0</v>
      </c>
      <c r="M431" s="92">
        <f t="shared" si="11"/>
        <v>0</v>
      </c>
    </row>
    <row r="432" spans="1:13" ht="34.5" customHeight="1">
      <c r="A432" s="80"/>
      <c r="B432" s="44"/>
      <c r="C432" s="91" t="s">
        <v>472</v>
      </c>
      <c r="D432" s="91">
        <v>39888</v>
      </c>
      <c r="E432" s="226" t="str">
        <f>VLOOKUP(D432,comp!D:L,2,FALSE)</f>
        <v>BUCHA DE REDUCAO DE COBRE SEM ANEL DE SOLDA, PONTA X BOLSA, 35 X 28 MM</v>
      </c>
      <c r="F432" s="226"/>
      <c r="G432" s="226"/>
      <c r="H432" s="226"/>
      <c r="I432" s="91" t="str">
        <f>VLOOKUP(D432,comp!D:L,3,FALSE)</f>
        <v>UN</v>
      </c>
      <c r="J432" s="157"/>
      <c r="K432" s="92">
        <f>VLOOKUP(D432,comp!D:L,6,FALSE)</f>
        <v>20.49</v>
      </c>
      <c r="L432" s="92">
        <f>VLOOKUP(D432,comp!D:L,7,FALSE)</f>
        <v>0</v>
      </c>
      <c r="M432" s="92">
        <f t="shared" si="11"/>
        <v>0</v>
      </c>
    </row>
    <row r="433" spans="1:13" ht="34.5" customHeight="1">
      <c r="A433" s="80"/>
      <c r="B433" s="44"/>
      <c r="C433" s="91" t="s">
        <v>473</v>
      </c>
      <c r="D433" s="91">
        <v>39875</v>
      </c>
      <c r="E433" s="226" t="str">
        <f>VLOOKUP(D433,comp!D:L,2,FALSE)</f>
        <v>JUNTA DE EXPANSAO BRONZE/LATAO, PONTA X PONTA, 35 MM</v>
      </c>
      <c r="F433" s="226"/>
      <c r="G433" s="226"/>
      <c r="H433" s="226"/>
      <c r="I433" s="91" t="str">
        <f>VLOOKUP(D433,comp!D:L,3,FALSE)</f>
        <v>UN</v>
      </c>
      <c r="J433" s="157"/>
      <c r="K433" s="92">
        <f>VLOOKUP(D433,comp!D:L,6,FALSE)</f>
        <v>653.01</v>
      </c>
      <c r="L433" s="92">
        <f>VLOOKUP(D433,comp!D:L,7,FALSE)</f>
        <v>0</v>
      </c>
      <c r="M433" s="92">
        <f t="shared" si="11"/>
        <v>0</v>
      </c>
    </row>
    <row r="434" spans="1:13" ht="34.5" customHeight="1">
      <c r="A434" s="80"/>
      <c r="B434" s="44"/>
      <c r="C434" s="91" t="s">
        <v>474</v>
      </c>
      <c r="D434" s="91">
        <v>39859</v>
      </c>
      <c r="E434" s="226" t="str">
        <f>VLOOKUP(D434,comp!D:L,2,FALSE)</f>
        <v>LUVA PASSANTE DE COBRE SEM ANEL DE SOLDA, BOLSA 42 MM</v>
      </c>
      <c r="F434" s="226"/>
      <c r="G434" s="226"/>
      <c r="H434" s="226"/>
      <c r="I434" s="91" t="str">
        <f>VLOOKUP(D434,comp!D:L,3,FALSE)</f>
        <v>UN</v>
      </c>
      <c r="J434" s="157"/>
      <c r="K434" s="92">
        <f>VLOOKUP(D434,comp!D:L,6,FALSE)</f>
        <v>38.1</v>
      </c>
      <c r="L434" s="92">
        <f>VLOOKUP(D434,comp!D:L,7,FALSE)</f>
        <v>0</v>
      </c>
      <c r="M434" s="92">
        <f t="shared" si="11"/>
        <v>0</v>
      </c>
    </row>
    <row r="435" spans="1:13" ht="34.5" customHeight="1">
      <c r="A435" s="80"/>
      <c r="B435" s="44"/>
      <c r="C435" s="91" t="s">
        <v>475</v>
      </c>
      <c r="D435" s="91">
        <v>39890</v>
      </c>
      <c r="E435" s="226" t="str">
        <f>VLOOKUP(D435,comp!D:L,2,FALSE)</f>
        <v>BUCHA DE REDUCAO DE COBRE SEM ANEL DE SOLDA, PONTA X BOLSA, 42 X 35 MM</v>
      </c>
      <c r="F435" s="226"/>
      <c r="G435" s="226"/>
      <c r="H435" s="226"/>
      <c r="I435" s="91" t="str">
        <f>VLOOKUP(D435,comp!D:L,3,FALSE)</f>
        <v>UN</v>
      </c>
      <c r="J435" s="157"/>
      <c r="K435" s="92">
        <f>VLOOKUP(D435,comp!D:L,6,FALSE)</f>
        <v>34.979999999999997</v>
      </c>
      <c r="L435" s="92">
        <f>VLOOKUP(D435,comp!D:L,7,FALSE)</f>
        <v>0</v>
      </c>
      <c r="M435" s="92">
        <f t="shared" si="11"/>
        <v>0</v>
      </c>
    </row>
    <row r="436" spans="1:13" ht="34.5" customHeight="1">
      <c r="A436" s="80"/>
      <c r="B436" s="44"/>
      <c r="C436" s="91" t="s">
        <v>476</v>
      </c>
      <c r="D436" s="91">
        <v>39876</v>
      </c>
      <c r="E436" s="226" t="str">
        <f>VLOOKUP(D436,comp!D:L,2,FALSE)</f>
        <v>JUNTA DE EXPANSAO BRONZE/LATAO, PONTA X PONTA, 42 MM</v>
      </c>
      <c r="F436" s="226"/>
      <c r="G436" s="226"/>
      <c r="H436" s="226"/>
      <c r="I436" s="91" t="str">
        <f>VLOOKUP(D436,comp!D:L,3,FALSE)</f>
        <v>UN</v>
      </c>
      <c r="J436" s="157"/>
      <c r="K436" s="92">
        <f>VLOOKUP(D436,comp!D:L,6,FALSE)</f>
        <v>817.56</v>
      </c>
      <c r="L436" s="92">
        <f>VLOOKUP(D436,comp!D:L,7,FALSE)</f>
        <v>0</v>
      </c>
      <c r="M436" s="92">
        <f t="shared" si="11"/>
        <v>0</v>
      </c>
    </row>
    <row r="437" spans="1:13" ht="34.5" customHeight="1">
      <c r="A437" s="80"/>
      <c r="B437" s="44"/>
      <c r="C437" s="91" t="s">
        <v>477</v>
      </c>
      <c r="D437" s="91">
        <v>39860</v>
      </c>
      <c r="E437" s="226" t="str">
        <f>VLOOKUP(D437,comp!D:L,2,FALSE)</f>
        <v>LUVA PASSANTE DE COBRE SEM ANEL DE SOLDA, BOLSA 54 MM</v>
      </c>
      <c r="F437" s="226"/>
      <c r="G437" s="226"/>
      <c r="H437" s="226"/>
      <c r="I437" s="91" t="str">
        <f>VLOOKUP(D437,comp!D:L,3,FALSE)</f>
        <v>UN</v>
      </c>
      <c r="J437" s="157"/>
      <c r="K437" s="92">
        <f>VLOOKUP(D437,comp!D:L,6,FALSE)</f>
        <v>58.46</v>
      </c>
      <c r="L437" s="92">
        <f>VLOOKUP(D437,comp!D:L,7,FALSE)</f>
        <v>0</v>
      </c>
      <c r="M437" s="92">
        <f t="shared" si="11"/>
        <v>0</v>
      </c>
    </row>
    <row r="438" spans="1:13" ht="34.5" customHeight="1">
      <c r="A438" s="80"/>
      <c r="B438" s="44"/>
      <c r="C438" s="91" t="s">
        <v>478</v>
      </c>
      <c r="D438" s="91">
        <v>39891</v>
      </c>
      <c r="E438" s="226" t="str">
        <f>VLOOKUP(D438,comp!D:L,2,FALSE)</f>
        <v>BUCHA DE REDUCAO DE COBRE SEM ANEL DE SOLDA, PONTA X BOLSA, 54 X 42 MM</v>
      </c>
      <c r="F438" s="226"/>
      <c r="G438" s="226"/>
      <c r="H438" s="226"/>
      <c r="I438" s="91" t="str">
        <f>VLOOKUP(D438,comp!D:L,3,FALSE)</f>
        <v>UN</v>
      </c>
      <c r="J438" s="157"/>
      <c r="K438" s="92">
        <f>VLOOKUP(D438,comp!D:L,6,FALSE)</f>
        <v>49.32</v>
      </c>
      <c r="L438" s="92">
        <f>VLOOKUP(D438,comp!D:L,7,FALSE)</f>
        <v>0</v>
      </c>
      <c r="M438" s="92">
        <f t="shared" si="11"/>
        <v>0</v>
      </c>
    </row>
    <row r="439" spans="1:13" ht="34.5" customHeight="1">
      <c r="A439" s="80"/>
      <c r="B439" s="44"/>
      <c r="C439" s="91" t="s">
        <v>479</v>
      </c>
      <c r="D439" s="91">
        <v>39877</v>
      </c>
      <c r="E439" s="226" t="str">
        <f>VLOOKUP(D439,comp!D:L,2,FALSE)</f>
        <v>JUNTA DE EXPANSAO BRONZE/LATAO, PONTA X PONTA, 54 MM</v>
      </c>
      <c r="F439" s="226"/>
      <c r="G439" s="226"/>
      <c r="H439" s="226"/>
      <c r="I439" s="91" t="str">
        <f>VLOOKUP(D439,comp!D:L,3,FALSE)</f>
        <v>UN</v>
      </c>
      <c r="J439" s="157"/>
      <c r="K439" s="92">
        <f>VLOOKUP(D439,comp!D:L,6,FALSE)</f>
        <v>1133.92</v>
      </c>
      <c r="L439" s="92">
        <f>VLOOKUP(D439,comp!D:L,7,FALSE)</f>
        <v>0</v>
      </c>
      <c r="M439" s="92">
        <f t="shared" si="11"/>
        <v>0</v>
      </c>
    </row>
    <row r="440" spans="1:13" ht="34.5" customHeight="1">
      <c r="A440" s="80"/>
      <c r="B440" s="44"/>
      <c r="C440" s="91" t="s">
        <v>480</v>
      </c>
      <c r="D440" s="91">
        <v>39861</v>
      </c>
      <c r="E440" s="226" t="str">
        <f>VLOOKUP(D440,comp!D:L,2,FALSE)</f>
        <v>LUVA PASSANTE DE COBRE SEM ANEL DE SOLDA, BOLSA 66 MM</v>
      </c>
      <c r="F440" s="226"/>
      <c r="G440" s="226"/>
      <c r="H440" s="226"/>
      <c r="I440" s="91" t="str">
        <f>VLOOKUP(D440,comp!D:L,3,FALSE)</f>
        <v>UN</v>
      </c>
      <c r="J440" s="157"/>
      <c r="K440" s="92">
        <f>VLOOKUP(D440,comp!D:L,6,FALSE)</f>
        <v>166.92</v>
      </c>
      <c r="L440" s="92">
        <f>VLOOKUP(D440,comp!D:L,7,FALSE)</f>
        <v>0</v>
      </c>
      <c r="M440" s="92">
        <f t="shared" si="11"/>
        <v>0</v>
      </c>
    </row>
    <row r="441" spans="1:13" ht="34.5" customHeight="1">
      <c r="A441" s="80"/>
      <c r="B441" s="44"/>
      <c r="C441" s="91" t="s">
        <v>481</v>
      </c>
      <c r="D441" s="91">
        <v>39892</v>
      </c>
      <c r="E441" s="226" t="str">
        <f>VLOOKUP(D441,comp!D:L,2,FALSE)</f>
        <v>BUCHA DE REDUCAO DE COBRE SEM ANEL DE SOLDA, PONTA X BOLSA, 66 X 54 MM</v>
      </c>
      <c r="F441" s="226"/>
      <c r="G441" s="226"/>
      <c r="H441" s="226"/>
      <c r="I441" s="91" t="str">
        <f>VLOOKUP(D441,comp!D:L,3,FALSE)</f>
        <v>UN</v>
      </c>
      <c r="J441" s="157"/>
      <c r="K441" s="92">
        <f>VLOOKUP(D441,comp!D:L,6,FALSE)</f>
        <v>153.72999999999999</v>
      </c>
      <c r="L441" s="92">
        <f>VLOOKUP(D441,comp!D:L,7,FALSE)</f>
        <v>0</v>
      </c>
      <c r="M441" s="92">
        <f t="shared" si="11"/>
        <v>0</v>
      </c>
    </row>
    <row r="442" spans="1:13" ht="34.5" customHeight="1">
      <c r="A442" s="80"/>
      <c r="B442" s="44"/>
      <c r="C442" s="91" t="s">
        <v>482</v>
      </c>
      <c r="D442" s="91">
        <v>39878</v>
      </c>
      <c r="E442" s="226" t="str">
        <f>VLOOKUP(D442,comp!D:L,2,FALSE)</f>
        <v>JUNTA DE EXPANSAO BRONZE/LATAO, PONTA X PONTA, 66 MM</v>
      </c>
      <c r="F442" s="226"/>
      <c r="G442" s="226"/>
      <c r="H442" s="226"/>
      <c r="I442" s="91" t="str">
        <f>VLOOKUP(D442,comp!D:L,3,FALSE)</f>
        <v>UN</v>
      </c>
      <c r="J442" s="157"/>
      <c r="K442" s="92">
        <f>VLOOKUP(D442,comp!D:L,6,FALSE)</f>
        <v>1497.73</v>
      </c>
      <c r="L442" s="92">
        <f>VLOOKUP(D442,comp!D:L,7,FALSE)</f>
        <v>0</v>
      </c>
      <c r="M442" s="92">
        <f t="shared" si="11"/>
        <v>0</v>
      </c>
    </row>
    <row r="443" spans="1:13" ht="34.5" customHeight="1">
      <c r="A443" s="80"/>
      <c r="B443" s="44"/>
      <c r="C443" s="91" t="s">
        <v>483</v>
      </c>
      <c r="D443" s="91">
        <v>39879</v>
      </c>
      <c r="E443" s="226" t="str">
        <f>VLOOKUP(D443,comp!D:L,2,FALSE)</f>
        <v>CURVA 45 GRAUS DE COBRE SEM ANEL DE SOLDA, BOLSA X BOLSA, 15 MM</v>
      </c>
      <c r="F443" s="226"/>
      <c r="G443" s="226"/>
      <c r="H443" s="226"/>
      <c r="I443" s="91" t="str">
        <f>VLOOKUP(D443,comp!D:L,3,FALSE)</f>
        <v>UN</v>
      </c>
      <c r="J443" s="157"/>
      <c r="K443" s="92">
        <f>VLOOKUP(D443,comp!D:L,6,FALSE)</f>
        <v>5.16</v>
      </c>
      <c r="L443" s="92">
        <f>VLOOKUP(D443,comp!D:L,7,FALSE)</f>
        <v>0</v>
      </c>
      <c r="M443" s="92">
        <f t="shared" si="11"/>
        <v>0</v>
      </c>
    </row>
    <row r="444" spans="1:13" ht="34.5" customHeight="1">
      <c r="A444" s="80"/>
      <c r="B444" s="44"/>
      <c r="C444" s="91" t="s">
        <v>484</v>
      </c>
      <c r="D444" s="91">
        <v>39869</v>
      </c>
      <c r="E444" s="226" t="str">
        <f>VLOOKUP(D444,comp!D:L,2,FALSE)</f>
        <v>COTOVELO BRONZE/LATAO SEM ANEL DE SOLDA, BOLSA X ROSCA F, 15MM X 1/2"</v>
      </c>
      <c r="F444" s="226"/>
      <c r="G444" s="226"/>
      <c r="H444" s="226"/>
      <c r="I444" s="91" t="str">
        <f>VLOOKUP(D444,comp!D:L,3,FALSE)</f>
        <v>UN</v>
      </c>
      <c r="J444" s="157"/>
      <c r="K444" s="92">
        <f>VLOOKUP(D444,comp!D:L,6,FALSE)</f>
        <v>13.86</v>
      </c>
      <c r="L444" s="92">
        <f>VLOOKUP(D444,comp!D:L,7,FALSE)</f>
        <v>0</v>
      </c>
      <c r="M444" s="92">
        <f t="shared" si="11"/>
        <v>0</v>
      </c>
    </row>
    <row r="445" spans="1:13" ht="34.5" customHeight="1">
      <c r="A445" s="80"/>
      <c r="B445" s="44"/>
      <c r="C445" s="91" t="s">
        <v>485</v>
      </c>
      <c r="D445" s="91">
        <v>39880</v>
      </c>
      <c r="E445" s="226" t="str">
        <f>VLOOKUP(D445,comp!D:L,2,FALSE)</f>
        <v>CURVA 45 GRAUS DE COBRE SEM ANEL DE SOLDA, BOLSA X BOLSA, 22 MM</v>
      </c>
      <c r="F445" s="226"/>
      <c r="G445" s="226"/>
      <c r="H445" s="226"/>
      <c r="I445" s="91" t="str">
        <f>VLOOKUP(D445,comp!D:L,3,FALSE)</f>
        <v>UN</v>
      </c>
      <c r="J445" s="157"/>
      <c r="K445" s="92">
        <f>VLOOKUP(D445,comp!D:L,6,FALSE)</f>
        <v>11.43</v>
      </c>
      <c r="L445" s="92">
        <f>VLOOKUP(D445,comp!D:L,7,FALSE)</f>
        <v>0</v>
      </c>
      <c r="M445" s="92">
        <f t="shared" si="11"/>
        <v>0</v>
      </c>
    </row>
    <row r="446" spans="1:13" ht="34.5" customHeight="1">
      <c r="A446" s="80"/>
      <c r="B446" s="44"/>
      <c r="C446" s="91" t="s">
        <v>486</v>
      </c>
      <c r="D446" s="91">
        <v>39870</v>
      </c>
      <c r="E446" s="226" t="str">
        <f>VLOOKUP(D446,comp!D:L,2,FALSE)</f>
        <v>COTOVELO BRONZE/LATAO SEM ANEL DE SOLDA, BOLSA X ROSCA F, 22MM X 1/2"</v>
      </c>
      <c r="F446" s="226"/>
      <c r="G446" s="226"/>
      <c r="H446" s="226"/>
      <c r="I446" s="91" t="str">
        <f>VLOOKUP(D446,comp!D:L,3,FALSE)</f>
        <v>UN</v>
      </c>
      <c r="J446" s="157"/>
      <c r="K446" s="92">
        <f>VLOOKUP(D446,comp!D:L,6,FALSE)</f>
        <v>21.21</v>
      </c>
      <c r="L446" s="92">
        <f>VLOOKUP(D446,comp!D:L,7,FALSE)</f>
        <v>0</v>
      </c>
      <c r="M446" s="92">
        <f t="shared" si="11"/>
        <v>0</v>
      </c>
    </row>
    <row r="447" spans="1:13" ht="34.5" customHeight="1">
      <c r="A447" s="80"/>
      <c r="B447" s="44"/>
      <c r="C447" s="91" t="s">
        <v>487</v>
      </c>
      <c r="D447" s="91">
        <v>39871</v>
      </c>
      <c r="E447" s="226" t="str">
        <f>VLOOKUP(D447,comp!D:L,2,FALSE)</f>
        <v>COTOVELO BRONZE/LATAO SEM ANEL DE SOLDA, BOLSA X ROSCA F, 22MM X 3/4"</v>
      </c>
      <c r="F447" s="226"/>
      <c r="G447" s="226"/>
      <c r="H447" s="226"/>
      <c r="I447" s="91" t="str">
        <f>VLOOKUP(D447,comp!D:L,3,FALSE)</f>
        <v>UN</v>
      </c>
      <c r="J447" s="157"/>
      <c r="K447" s="92">
        <f>VLOOKUP(D447,comp!D:L,6,FALSE)</f>
        <v>23.77</v>
      </c>
      <c r="L447" s="92">
        <f>VLOOKUP(D447,comp!D:L,7,FALSE)</f>
        <v>0</v>
      </c>
      <c r="M447" s="92">
        <f t="shared" si="11"/>
        <v>0</v>
      </c>
    </row>
    <row r="448" spans="1:13" ht="34.5" customHeight="1">
      <c r="A448" s="80"/>
      <c r="B448" s="44"/>
      <c r="C448" s="91" t="s">
        <v>488</v>
      </c>
      <c r="D448" s="91">
        <v>39881</v>
      </c>
      <c r="E448" s="226" t="str">
        <f>VLOOKUP(D448,comp!D:L,2,FALSE)</f>
        <v>CURVA 45 GRAUS DE COBRE SEM ANEL DE SOLDA, BOLSA X BOLSA, 28 MM</v>
      </c>
      <c r="F448" s="226"/>
      <c r="G448" s="226"/>
      <c r="H448" s="226"/>
      <c r="I448" s="91" t="str">
        <f>VLOOKUP(D448,comp!D:L,3,FALSE)</f>
        <v>UN</v>
      </c>
      <c r="J448" s="157"/>
      <c r="K448" s="92">
        <f>VLOOKUP(D448,comp!D:L,6,FALSE)</f>
        <v>18.350000000000001</v>
      </c>
      <c r="L448" s="92">
        <f>VLOOKUP(D448,comp!D:L,7,FALSE)</f>
        <v>0</v>
      </c>
      <c r="M448" s="92">
        <f t="shared" si="11"/>
        <v>0</v>
      </c>
    </row>
    <row r="449" spans="1:13" ht="34.5" customHeight="1">
      <c r="A449" s="80"/>
      <c r="B449" s="44"/>
      <c r="C449" s="91" t="s">
        <v>489</v>
      </c>
      <c r="D449" s="91">
        <v>39855</v>
      </c>
      <c r="E449" s="226" t="str">
        <f>VLOOKUP(D449,comp!D:L,2,FALSE)</f>
        <v>LUVA PASSANTE DE COBRE SEM ANEL DE SOLDA, BOLSA 15 MM</v>
      </c>
      <c r="F449" s="226"/>
      <c r="G449" s="226"/>
      <c r="H449" s="226"/>
      <c r="I449" s="91" t="str">
        <f>VLOOKUP(D449,comp!D:L,3,FALSE)</f>
        <v>UN</v>
      </c>
      <c r="J449" s="157"/>
      <c r="K449" s="92">
        <f>VLOOKUP(D449,comp!D:L,6,FALSE)</f>
        <v>2.92</v>
      </c>
      <c r="L449" s="92">
        <f>VLOOKUP(D449,comp!D:L,7,FALSE)</f>
        <v>0</v>
      </c>
      <c r="M449" s="92">
        <f t="shared" si="11"/>
        <v>0</v>
      </c>
    </row>
    <row r="450" spans="1:13" ht="34.5" customHeight="1">
      <c r="A450" s="80"/>
      <c r="B450" s="44"/>
      <c r="C450" s="91" t="s">
        <v>490</v>
      </c>
      <c r="D450" s="91">
        <v>39862</v>
      </c>
      <c r="E450" s="226" t="str">
        <f>VLOOKUP(D450,comp!D:L,2,FALSE)</f>
        <v>CONECTOR BRONZE/LATAO SEM ANEL DE SOLDA, BOLSA X ROSCA F, 15 MM X 1/2"</v>
      </c>
      <c r="F450" s="226"/>
      <c r="G450" s="226"/>
      <c r="H450" s="226"/>
      <c r="I450" s="91" t="str">
        <f>VLOOKUP(D450,comp!D:L,3,FALSE)</f>
        <v>UN</v>
      </c>
      <c r="J450" s="157"/>
      <c r="K450" s="92">
        <f>VLOOKUP(D450,comp!D:L,6,FALSE)</f>
        <v>13.96</v>
      </c>
      <c r="L450" s="92">
        <f>VLOOKUP(D450,comp!D:L,7,FALSE)</f>
        <v>0</v>
      </c>
      <c r="M450" s="92">
        <f t="shared" si="11"/>
        <v>0</v>
      </c>
    </row>
    <row r="451" spans="1:13" ht="34.5" customHeight="1">
      <c r="A451" s="80"/>
      <c r="B451" s="44"/>
      <c r="C451" s="91" t="s">
        <v>491</v>
      </c>
      <c r="D451" s="91">
        <v>39866</v>
      </c>
      <c r="E451" s="226" t="str">
        <f>VLOOKUP(D451,comp!D:L,2,FALSE)</f>
        <v>CURVA DE TRANSPOSICAO BRONZE/LATAO SEM ANEL DE SOLDA, BOLSA X BOLSA, 15 MM</v>
      </c>
      <c r="F451" s="226"/>
      <c r="G451" s="226"/>
      <c r="H451" s="226"/>
      <c r="I451" s="91" t="str">
        <f>VLOOKUP(D451,comp!D:L,3,FALSE)</f>
        <v>UN</v>
      </c>
      <c r="J451" s="157"/>
      <c r="K451" s="92">
        <f>VLOOKUP(D451,comp!D:L,6,FALSE)</f>
        <v>18.36</v>
      </c>
      <c r="L451" s="92">
        <f>VLOOKUP(D451,comp!D:L,7,FALSE)</f>
        <v>0</v>
      </c>
      <c r="M451" s="92">
        <f t="shared" si="11"/>
        <v>0</v>
      </c>
    </row>
    <row r="452" spans="1:13" ht="34.5" customHeight="1">
      <c r="A452" s="80"/>
      <c r="B452" s="44"/>
      <c r="C452" s="91" t="s">
        <v>492</v>
      </c>
      <c r="D452" s="91">
        <v>39872</v>
      </c>
      <c r="E452" s="226" t="str">
        <f>VLOOKUP(D452,comp!D:L,2,FALSE)</f>
        <v>JUNTA DE EXPANSAO DE COBRE, PONTA X PONTA, 15 MM</v>
      </c>
      <c r="F452" s="226"/>
      <c r="G452" s="226"/>
      <c r="H452" s="226"/>
      <c r="I452" s="91" t="str">
        <f>VLOOKUP(D452,comp!D:L,3,FALSE)</f>
        <v>UN</v>
      </c>
      <c r="J452" s="157"/>
      <c r="K452" s="92">
        <f>VLOOKUP(D452,comp!D:L,6,FALSE)</f>
        <v>447.81</v>
      </c>
      <c r="L452" s="92">
        <f>VLOOKUP(D452,comp!D:L,7,FALSE)</f>
        <v>0</v>
      </c>
      <c r="M452" s="92">
        <f t="shared" si="11"/>
        <v>0</v>
      </c>
    </row>
    <row r="453" spans="1:13" ht="34.5" customHeight="1">
      <c r="A453" s="80"/>
      <c r="B453" s="44"/>
      <c r="C453" s="91" t="s">
        <v>493</v>
      </c>
      <c r="D453" s="91">
        <v>39886</v>
      </c>
      <c r="E453" s="226" t="str">
        <f>VLOOKUP(D453,comp!D:L,2,FALSE)</f>
        <v>BUCHA DE REDUCAO DE COBRE SEM ANEL DE SOLDA, PONTA X BOLSA, 22 X 15 MM</v>
      </c>
      <c r="F453" s="226"/>
      <c r="G453" s="226"/>
      <c r="H453" s="226"/>
      <c r="I453" s="91" t="str">
        <f>VLOOKUP(D453,comp!D:L,3,FALSE)</f>
        <v>UN</v>
      </c>
      <c r="J453" s="157"/>
      <c r="K453" s="92">
        <f>VLOOKUP(D453,comp!D:L,6,FALSE)</f>
        <v>5.97</v>
      </c>
      <c r="L453" s="92">
        <f>VLOOKUP(D453,comp!D:L,7,FALSE)</f>
        <v>0</v>
      </c>
      <c r="M453" s="92">
        <f t="shared" si="11"/>
        <v>0</v>
      </c>
    </row>
    <row r="454" spans="1:13" ht="34.5" customHeight="1">
      <c r="A454" s="80"/>
      <c r="B454" s="44"/>
      <c r="C454" s="91" t="s">
        <v>494</v>
      </c>
      <c r="D454" s="91">
        <v>39863</v>
      </c>
      <c r="E454" s="226" t="str">
        <f>VLOOKUP(D454,comp!D:L,2,FALSE)</f>
        <v>CONECTOR BRONZE/LATAO SEM ANEL DE SOLDA, BOLSA X ROSCA F, 22 MM X 1/2"</v>
      </c>
      <c r="F454" s="226"/>
      <c r="G454" s="226"/>
      <c r="H454" s="226"/>
      <c r="I454" s="91" t="str">
        <f>VLOOKUP(D454,comp!D:L,3,FALSE)</f>
        <v>UN</v>
      </c>
      <c r="J454" s="157"/>
      <c r="K454" s="92">
        <f>VLOOKUP(D454,comp!D:L,6,FALSE)</f>
        <v>14.16</v>
      </c>
      <c r="L454" s="92">
        <f>VLOOKUP(D454,comp!D:L,7,FALSE)</f>
        <v>0</v>
      </c>
      <c r="M454" s="92">
        <f t="shared" si="11"/>
        <v>0</v>
      </c>
    </row>
    <row r="455" spans="1:13" ht="34.5" customHeight="1">
      <c r="A455" s="80"/>
      <c r="B455" s="44"/>
      <c r="C455" s="91" t="s">
        <v>495</v>
      </c>
      <c r="D455" s="91">
        <v>39895</v>
      </c>
      <c r="E455" s="226" t="str">
        <f>VLOOKUP(D455,comp!D:L,2,FALSE)</f>
        <v>TE DUPLA CURVA BRONZE/LATAO SEM ANEL DE SOLDA, ROSCA F X BOLSA X ROSCA F, 1/2" X 15 X 1/2"</v>
      </c>
      <c r="F455" s="226"/>
      <c r="G455" s="226"/>
      <c r="H455" s="226"/>
      <c r="I455" s="91" t="str">
        <f>VLOOKUP(D455,comp!D:L,3,FALSE)</f>
        <v>UN</v>
      </c>
      <c r="J455" s="157"/>
      <c r="K455" s="92">
        <f>VLOOKUP(D455,comp!D:L,6,FALSE)</f>
        <v>50.99</v>
      </c>
      <c r="L455" s="92">
        <f>VLOOKUP(D455,comp!D:L,7,FALSE)</f>
        <v>0</v>
      </c>
      <c r="M455" s="92">
        <f t="shared" si="11"/>
        <v>0</v>
      </c>
    </row>
    <row r="456" spans="1:13" ht="34.5" customHeight="1">
      <c r="A456" s="80"/>
      <c r="B456" s="44"/>
      <c r="C456" s="91" t="s">
        <v>496</v>
      </c>
      <c r="D456" s="91">
        <v>39896</v>
      </c>
      <c r="E456" s="226" t="str">
        <f>VLOOKUP(D456,comp!D:L,2,FALSE)</f>
        <v>TE DUPLA CURVA BRONZE/LATAO SEM ANEL DE SOLDA, ROSCA F X BOLSA X ROSCA F, 3/4" X 22 X 3/4"</v>
      </c>
      <c r="F456" s="226"/>
      <c r="G456" s="226"/>
      <c r="H456" s="226"/>
      <c r="I456" s="91" t="str">
        <f>VLOOKUP(D456,comp!D:L,3,FALSE)</f>
        <v>UN</v>
      </c>
      <c r="J456" s="157"/>
      <c r="K456" s="92">
        <f>VLOOKUP(D456,comp!D:L,6,FALSE)</f>
        <v>74.739999999999995</v>
      </c>
      <c r="L456" s="92">
        <f>VLOOKUP(D456,comp!D:L,7,FALSE)</f>
        <v>0</v>
      </c>
      <c r="M456" s="92">
        <f t="shared" si="11"/>
        <v>0</v>
      </c>
    </row>
    <row r="457" spans="1:13" ht="34.5" customHeight="1">
      <c r="A457" s="80"/>
      <c r="B457" s="44"/>
      <c r="C457" s="91" t="s">
        <v>497</v>
      </c>
      <c r="D457" s="91">
        <v>39882</v>
      </c>
      <c r="E457" s="226" t="str">
        <f>VLOOKUP(D457,comp!D:L,2,FALSE)</f>
        <v>CURVA 45 GRAUS DE COBRE SEM ANEL DE SOLDA, BOLSA X BOLSA, 35 MM</v>
      </c>
      <c r="F457" s="226"/>
      <c r="G457" s="226"/>
      <c r="H457" s="226"/>
      <c r="I457" s="91" t="str">
        <f>VLOOKUP(D457,comp!D:L,3,FALSE)</f>
        <v>UN</v>
      </c>
      <c r="J457" s="157"/>
      <c r="K457" s="92">
        <f>VLOOKUP(D457,comp!D:L,6,FALSE)</f>
        <v>48.33</v>
      </c>
      <c r="L457" s="92">
        <f>VLOOKUP(D457,comp!D:L,7,FALSE)</f>
        <v>0</v>
      </c>
      <c r="M457" s="92">
        <f t="shared" si="11"/>
        <v>0</v>
      </c>
    </row>
    <row r="458" spans="1:13" ht="34.5" customHeight="1">
      <c r="A458" s="80"/>
      <c r="B458" s="44"/>
      <c r="C458" s="91" t="s">
        <v>498</v>
      </c>
      <c r="D458" s="91">
        <v>39883</v>
      </c>
      <c r="E458" s="226" t="str">
        <f>VLOOKUP(D458,comp!D:L,2,FALSE)</f>
        <v>CURVA 45 GRAUS DE COBRE SEM ANEL DE SOLDA, BOLSA X BOLSA, 42 MM</v>
      </c>
      <c r="F458" s="226"/>
      <c r="G458" s="226"/>
      <c r="H458" s="226"/>
      <c r="I458" s="91" t="str">
        <f>VLOOKUP(D458,comp!D:L,3,FALSE)</f>
        <v>UN</v>
      </c>
      <c r="J458" s="157"/>
      <c r="K458" s="92">
        <f>VLOOKUP(D458,comp!D:L,6,FALSE)</f>
        <v>77.17</v>
      </c>
      <c r="L458" s="92">
        <f>VLOOKUP(D458,comp!D:L,7,FALSE)</f>
        <v>0</v>
      </c>
      <c r="M458" s="92">
        <f t="shared" si="11"/>
        <v>0</v>
      </c>
    </row>
    <row r="459" spans="1:13" ht="34.5" customHeight="1">
      <c r="A459" s="80"/>
      <c r="B459" s="44"/>
      <c r="C459" s="91" t="s">
        <v>499</v>
      </c>
      <c r="D459" s="91">
        <v>39884</v>
      </c>
      <c r="E459" s="226" t="str">
        <f>VLOOKUP(D459,comp!D:L,2,FALSE)</f>
        <v>CURVA 45 GRAUS DE COBRE SEM ANEL DE SOLDA, BOLSA X BOLSA, 54 MM</v>
      </c>
      <c r="F459" s="226"/>
      <c r="G459" s="226"/>
      <c r="H459" s="226"/>
      <c r="I459" s="91" t="str">
        <f>VLOOKUP(D459,comp!D:L,3,FALSE)</f>
        <v>UN</v>
      </c>
      <c r="J459" s="157"/>
      <c r="K459" s="92">
        <f>VLOOKUP(D459,comp!D:L,6,FALSE)</f>
        <v>114.63</v>
      </c>
      <c r="L459" s="92">
        <f>VLOOKUP(D459,comp!D:L,7,FALSE)</f>
        <v>0</v>
      </c>
      <c r="M459" s="92">
        <f t="shared" si="11"/>
        <v>0</v>
      </c>
    </row>
    <row r="460" spans="1:13" ht="34.5" customHeight="1">
      <c r="A460" s="80"/>
      <c r="B460" s="44"/>
      <c r="C460" s="91" t="s">
        <v>500</v>
      </c>
      <c r="D460" s="91">
        <v>39885</v>
      </c>
      <c r="E460" s="226" t="str">
        <f>VLOOKUP(D460,comp!D:L,2,FALSE)</f>
        <v>CURVA 45 GRAUS DE COBRE SEM ANEL DE SOLDA, BOLSA X BOLSA, 66 MM</v>
      </c>
      <c r="F460" s="226"/>
      <c r="G460" s="226"/>
      <c r="H460" s="226"/>
      <c r="I460" s="91" t="str">
        <f>VLOOKUP(D460,comp!D:L,3,FALSE)</f>
        <v>UN</v>
      </c>
      <c r="J460" s="157"/>
      <c r="K460" s="92">
        <f>VLOOKUP(D460,comp!D:L,6,FALSE)</f>
        <v>272.42</v>
      </c>
      <c r="L460" s="92">
        <f>VLOOKUP(D460,comp!D:L,7,FALSE)</f>
        <v>0</v>
      </c>
      <c r="M460" s="92">
        <f t="shared" si="11"/>
        <v>0</v>
      </c>
    </row>
    <row r="461" spans="1:13" ht="34.5" customHeight="1">
      <c r="A461" s="80"/>
      <c r="B461" s="44"/>
      <c r="C461" s="91" t="s">
        <v>501</v>
      </c>
      <c r="D461" s="91">
        <v>12730</v>
      </c>
      <c r="E461" s="226" t="str">
        <f>VLOOKUP(D461,comp!D:L,2,FALSE)</f>
        <v>LUVA DE COBRE SEM ANEL DE SOLDA, BOLSA X BOLSA, 79 MM</v>
      </c>
      <c r="F461" s="226"/>
      <c r="G461" s="226"/>
      <c r="H461" s="226"/>
      <c r="I461" s="91" t="str">
        <f>VLOOKUP(D461,comp!D:L,3,FALSE)</f>
        <v>UN</v>
      </c>
      <c r="J461" s="157"/>
      <c r="K461" s="92">
        <f>VLOOKUP(D461,comp!D:L,6,FALSE)</f>
        <v>255.57</v>
      </c>
      <c r="L461" s="92">
        <f>VLOOKUP(D461,comp!D:L,7,FALSE)</f>
        <v>0</v>
      </c>
      <c r="M461" s="92">
        <f t="shared" si="11"/>
        <v>0</v>
      </c>
    </row>
    <row r="462" spans="1:13" ht="34.5" customHeight="1">
      <c r="A462" s="80"/>
      <c r="B462" s="44"/>
      <c r="C462" s="91" t="s">
        <v>502</v>
      </c>
      <c r="D462" s="91">
        <v>12731</v>
      </c>
      <c r="E462" s="226" t="str">
        <f>VLOOKUP(D462,comp!D:L,2,FALSE)</f>
        <v>LUVA DE COBRE SEM ANEL DE SOLDA, BOLSA X BOLSA, 104 MM</v>
      </c>
      <c r="F462" s="226"/>
      <c r="G462" s="226"/>
      <c r="H462" s="226"/>
      <c r="I462" s="91" t="str">
        <f>VLOOKUP(D462,comp!D:L,3,FALSE)</f>
        <v>UN</v>
      </c>
      <c r="J462" s="157"/>
      <c r="K462" s="92">
        <f>VLOOKUP(D462,comp!D:L,6,FALSE)</f>
        <v>372.67</v>
      </c>
      <c r="L462" s="92">
        <f>VLOOKUP(D462,comp!D:L,7,FALSE)</f>
        <v>0</v>
      </c>
      <c r="M462" s="92">
        <f t="shared" si="11"/>
        <v>0</v>
      </c>
    </row>
    <row r="463" spans="1:13" ht="34.5" customHeight="1">
      <c r="A463" s="80"/>
      <c r="B463" s="44"/>
      <c r="C463" s="91" t="s">
        <v>503</v>
      </c>
      <c r="D463" s="91">
        <v>12721</v>
      </c>
      <c r="E463" s="226" t="str">
        <f>VLOOKUP(D463,comp!D:L,2,FALSE)</f>
        <v>COTOVELO DE COBRE 90 GRAUS SEM ANEL DE SOLDA, BOLSA X BOLSA, 79 MM</v>
      </c>
      <c r="F463" s="226"/>
      <c r="G463" s="226"/>
      <c r="H463" s="226"/>
      <c r="I463" s="91" t="str">
        <f>VLOOKUP(D463,comp!D:L,3,FALSE)</f>
        <v>UN</v>
      </c>
      <c r="J463" s="157"/>
      <c r="K463" s="92">
        <f>VLOOKUP(D463,comp!D:L,6,FALSE)</f>
        <v>321.94</v>
      </c>
      <c r="L463" s="92">
        <f>VLOOKUP(D463,comp!D:L,7,FALSE)</f>
        <v>0</v>
      </c>
      <c r="M463" s="92">
        <f t="shared" si="11"/>
        <v>0</v>
      </c>
    </row>
    <row r="464" spans="1:13" ht="34.5" customHeight="1">
      <c r="A464" s="80"/>
      <c r="B464" s="44"/>
      <c r="C464" s="91" t="s">
        <v>504</v>
      </c>
      <c r="D464" s="91">
        <v>12722</v>
      </c>
      <c r="E464" s="226" t="str">
        <f>VLOOKUP(D464,comp!D:L,2,FALSE)</f>
        <v>COTOVELO DE COBRE 90 GRAUS SEM ANEL DE SOLDA, BOLSA X BOLSA, 104 MM</v>
      </c>
      <c r="F464" s="226"/>
      <c r="G464" s="226"/>
      <c r="H464" s="226"/>
      <c r="I464" s="91" t="str">
        <f>VLOOKUP(D464,comp!D:L,3,FALSE)</f>
        <v>UN</v>
      </c>
      <c r="J464" s="157"/>
      <c r="K464" s="92">
        <f>VLOOKUP(D464,comp!D:L,6,FALSE)</f>
        <v>795.52</v>
      </c>
      <c r="L464" s="92">
        <f>VLOOKUP(D464,comp!D:L,7,FALSE)</f>
        <v>0</v>
      </c>
      <c r="M464" s="92">
        <f t="shared" si="11"/>
        <v>0</v>
      </c>
    </row>
    <row r="465" spans="1:13" ht="34.5" customHeight="1">
      <c r="A465" s="80"/>
      <c r="B465" s="44"/>
      <c r="C465" s="91" t="s">
        <v>505</v>
      </c>
      <c r="D465" s="91">
        <v>12740</v>
      </c>
      <c r="E465" s="226" t="str">
        <f>VLOOKUP(D465,comp!D:L,2,FALSE)</f>
        <v>TE DE COBRE SEM ANEL DE SOLDA, BOLSA X BOLSA X BOLSA, 79 MM</v>
      </c>
      <c r="F465" s="226"/>
      <c r="G465" s="226"/>
      <c r="H465" s="226"/>
      <c r="I465" s="91" t="str">
        <f>VLOOKUP(D465,comp!D:L,3,FALSE)</f>
        <v>UN</v>
      </c>
      <c r="J465" s="157"/>
      <c r="K465" s="92">
        <f>VLOOKUP(D465,comp!D:L,6,FALSE)</f>
        <v>642.01</v>
      </c>
      <c r="L465" s="92">
        <f>VLOOKUP(D465,comp!D:L,7,FALSE)</f>
        <v>0</v>
      </c>
      <c r="M465" s="92">
        <f t="shared" si="11"/>
        <v>0</v>
      </c>
    </row>
    <row r="466" spans="1:13" ht="34.5" customHeight="1">
      <c r="A466" s="80"/>
      <c r="B466" s="44"/>
      <c r="C466" s="91" t="s">
        <v>506</v>
      </c>
      <c r="D466" s="91">
        <v>12741</v>
      </c>
      <c r="E466" s="226" t="str">
        <f>VLOOKUP(D466,comp!D:L,2,FALSE)</f>
        <v>TE DE COBRE SEM ANEL DE SOLDA, BOLSA X BOLSA X BOLSA, 104 MM</v>
      </c>
      <c r="F466" s="226"/>
      <c r="G466" s="226"/>
      <c r="H466" s="226"/>
      <c r="I466" s="91" t="str">
        <f>VLOOKUP(D466,comp!D:L,3,FALSE)</f>
        <v>UN</v>
      </c>
      <c r="J466" s="157"/>
      <c r="K466" s="92">
        <f>VLOOKUP(D466,comp!D:L,6,FALSE)</f>
        <v>1403.72</v>
      </c>
      <c r="L466" s="92">
        <f>VLOOKUP(D466,comp!D:L,7,FALSE)</f>
        <v>0</v>
      </c>
      <c r="M466" s="92">
        <f t="shared" si="11"/>
        <v>0</v>
      </c>
    </row>
    <row r="467" spans="1:13" ht="34.5" customHeight="1">
      <c r="A467" s="80"/>
      <c r="B467" s="44"/>
      <c r="C467" s="91" t="s">
        <v>507</v>
      </c>
      <c r="D467" s="91">
        <v>103</v>
      </c>
      <c r="E467" s="226" t="str">
        <f>VLOOKUP(D467,comp!D:L,2,FALSE)</f>
        <v>ADAPTADOR PVC SOLDAVEL CURTO COM BOLSA E ROSCA, 110 MM X 4", PARA AGUA FRIA</v>
      </c>
      <c r="F467" s="226"/>
      <c r="G467" s="226"/>
      <c r="H467" s="226"/>
      <c r="I467" s="91" t="str">
        <f>VLOOKUP(D467,comp!D:L,3,FALSE)</f>
        <v>UN</v>
      </c>
      <c r="J467" s="157"/>
      <c r="K467" s="92">
        <f>VLOOKUP(D467,comp!D:L,6,FALSE)</f>
        <v>41.56</v>
      </c>
      <c r="L467" s="92">
        <f>VLOOKUP(D467,comp!D:L,7,FALSE)</f>
        <v>0</v>
      </c>
      <c r="M467" s="92">
        <f t="shared" si="11"/>
        <v>0</v>
      </c>
    </row>
    <row r="468" spans="1:13" ht="34.5" customHeight="1">
      <c r="A468" s="80"/>
      <c r="B468" s="44"/>
      <c r="C468" s="91" t="s">
        <v>508</v>
      </c>
      <c r="D468" s="91">
        <v>3867</v>
      </c>
      <c r="E468" s="226" t="str">
        <f>VLOOKUP(D468,comp!D:L,2,FALSE)</f>
        <v>LUVA PVC SOLDAVEL, 110 MM, PARA AGUA FRIA PREDIAL</v>
      </c>
      <c r="F468" s="226"/>
      <c r="G468" s="226"/>
      <c r="H468" s="226"/>
      <c r="I468" s="91" t="str">
        <f>VLOOKUP(D468,comp!D:L,3,FALSE)</f>
        <v>UN</v>
      </c>
      <c r="J468" s="157"/>
      <c r="K468" s="92">
        <f>VLOOKUP(D468,comp!D:L,6,FALSE)</f>
        <v>71.540000000000006</v>
      </c>
      <c r="L468" s="92">
        <f>VLOOKUP(D468,comp!D:L,7,FALSE)</f>
        <v>0</v>
      </c>
      <c r="M468" s="92">
        <f t="shared" si="11"/>
        <v>0</v>
      </c>
    </row>
    <row r="469" spans="1:13" ht="34.5" customHeight="1">
      <c r="A469" s="80"/>
      <c r="B469" s="44"/>
      <c r="C469" s="91" t="s">
        <v>509</v>
      </c>
      <c r="D469" s="91">
        <v>3530</v>
      </c>
      <c r="E469" s="226" t="str">
        <f>VLOOKUP(D469,comp!D:L,2,FALSE)</f>
        <v>JOELHO PVC, SOLDAVEL, 90 GRAUS, 110 MM, COR MARROM, PARA AGUA FRIA PREDIAL</v>
      </c>
      <c r="F469" s="226"/>
      <c r="G469" s="226"/>
      <c r="H469" s="226"/>
      <c r="I469" s="91" t="str">
        <f>VLOOKUP(D469,comp!D:L,3,FALSE)</f>
        <v>UN</v>
      </c>
      <c r="J469" s="157"/>
      <c r="K469" s="92">
        <f>VLOOKUP(D469,comp!D:L,6,FALSE)</f>
        <v>198.7</v>
      </c>
      <c r="L469" s="92">
        <f>VLOOKUP(D469,comp!D:L,7,FALSE)</f>
        <v>0</v>
      </c>
      <c r="M469" s="92">
        <f t="shared" si="11"/>
        <v>0</v>
      </c>
    </row>
    <row r="470" spans="1:13" ht="34.5" customHeight="1">
      <c r="A470" s="80"/>
      <c r="B470" s="44"/>
      <c r="C470" s="91" t="s">
        <v>510</v>
      </c>
      <c r="D470" s="91">
        <v>1962</v>
      </c>
      <c r="E470" s="226" t="str">
        <f>VLOOKUP(D470,comp!D:L,2,FALSE)</f>
        <v>CURVA DE PVC 90 GRAUS, SOLDAVEL, 110 MM, COR MARROM, PARA AGUA FRIA PREDIAL</v>
      </c>
      <c r="F470" s="226"/>
      <c r="G470" s="226"/>
      <c r="H470" s="226"/>
      <c r="I470" s="91" t="str">
        <f>VLOOKUP(D470,comp!D:L,3,FALSE)</f>
        <v>UN</v>
      </c>
      <c r="J470" s="157"/>
      <c r="K470" s="92">
        <f>VLOOKUP(D470,comp!D:L,6,FALSE)</f>
        <v>176.38</v>
      </c>
      <c r="L470" s="92">
        <f>VLOOKUP(D470,comp!D:L,7,FALSE)</f>
        <v>0</v>
      </c>
      <c r="M470" s="92">
        <f t="shared" si="11"/>
        <v>0</v>
      </c>
    </row>
    <row r="471" spans="1:13" ht="34.5" customHeight="1">
      <c r="A471" s="80"/>
      <c r="B471" s="44"/>
      <c r="C471" s="91" t="s">
        <v>511</v>
      </c>
      <c r="D471" s="91">
        <v>37947</v>
      </c>
      <c r="E471" s="226" t="str">
        <f>VLOOKUP(D471,comp!D:L,2,FALSE)</f>
        <v>TE PVC, SOLDAVEL, COM ROSCA NA BOLSA CENTRAL, 90 GRAUS, 25 MM X 3/4", PARA AGUA FRIA PREDIAL</v>
      </c>
      <c r="F471" s="226"/>
      <c r="G471" s="226"/>
      <c r="H471" s="226"/>
      <c r="I471" s="91" t="str">
        <f>VLOOKUP(D471,comp!D:L,3,FALSE)</f>
        <v>UN</v>
      </c>
      <c r="J471" s="157"/>
      <c r="K471" s="92">
        <f>VLOOKUP(D471,comp!D:L,6,FALSE)</f>
        <v>4.0599999999999996</v>
      </c>
      <c r="L471" s="92">
        <f>VLOOKUP(D471,comp!D:L,7,FALSE)</f>
        <v>0</v>
      </c>
      <c r="M471" s="92">
        <f t="shared" si="11"/>
        <v>0</v>
      </c>
    </row>
    <row r="472" spans="1:13" ht="34.5" customHeight="1">
      <c r="A472" s="80"/>
      <c r="B472" s="44"/>
      <c r="C472" s="91" t="s">
        <v>512</v>
      </c>
      <c r="D472" s="91">
        <v>7146</v>
      </c>
      <c r="E472" s="226" t="str">
        <f>VLOOKUP(D472,comp!D:L,2,FALSE)</f>
        <v>TE SOLDAVEL, PVC, 90 GRAUS, 110 MM, PARA AGUA FRIA PREDIAL (NBR 5648)</v>
      </c>
      <c r="F472" s="226"/>
      <c r="G472" s="226"/>
      <c r="H472" s="226"/>
      <c r="I472" s="91" t="str">
        <f>VLOOKUP(D472,comp!D:L,3,FALSE)</f>
        <v>UN</v>
      </c>
      <c r="J472" s="157"/>
      <c r="K472" s="92">
        <f>VLOOKUP(D472,comp!D:L,6,FALSE)</f>
        <v>161.09</v>
      </c>
      <c r="L472" s="92">
        <f>VLOOKUP(D472,comp!D:L,7,FALSE)</f>
        <v>0</v>
      </c>
      <c r="M472" s="92">
        <f t="shared" si="11"/>
        <v>0</v>
      </c>
    </row>
    <row r="473" spans="1:13" ht="34.5" customHeight="1">
      <c r="A473" s="80"/>
      <c r="B473" s="44"/>
      <c r="C473" s="91" t="s">
        <v>513</v>
      </c>
      <c r="D473" s="91">
        <v>7106</v>
      </c>
      <c r="E473" s="226" t="str">
        <f>VLOOKUP(D473,comp!D:L,2,FALSE)</f>
        <v>TE DE REDUCAO, PVC, SOLDAVEL, 90 GRAUS, 110 MM X 60 MM, PARA AGUA FRIA PREDIAL</v>
      </c>
      <c r="F473" s="226"/>
      <c r="G473" s="226"/>
      <c r="H473" s="226"/>
      <c r="I473" s="91" t="str">
        <f>VLOOKUP(D473,comp!D:L,3,FALSE)</f>
        <v>UN</v>
      </c>
      <c r="J473" s="157"/>
      <c r="K473" s="92">
        <f>VLOOKUP(D473,comp!D:L,6,FALSE)</f>
        <v>136.80000000000001</v>
      </c>
      <c r="L473" s="92">
        <f>VLOOKUP(D473,comp!D:L,7,FALSE)</f>
        <v>0</v>
      </c>
      <c r="M473" s="92">
        <f t="shared" ref="M473:M497" si="12">J473*(K473+L473)</f>
        <v>0</v>
      </c>
    </row>
    <row r="474" spans="1:13" ht="34.5" customHeight="1">
      <c r="A474" s="80"/>
      <c r="B474" s="44"/>
      <c r="C474" s="91" t="s">
        <v>514</v>
      </c>
      <c r="D474" s="91">
        <v>96</v>
      </c>
      <c r="E474" s="226" t="str">
        <f>VLOOKUP(D474,comp!D:L,2,FALSE)</f>
        <v>ADAPTADOR PVC SOLDAVEL, COM FLANGE E ANEL DE VEDACAO, 25 MM X 3/4", PARA CAIXA D'AGUA</v>
      </c>
      <c r="F474" s="226"/>
      <c r="G474" s="226"/>
      <c r="H474" s="226"/>
      <c r="I474" s="91" t="str">
        <f>VLOOKUP(D474,comp!D:L,3,FALSE)</f>
        <v>UN</v>
      </c>
      <c r="J474" s="157"/>
      <c r="K474" s="92">
        <f>VLOOKUP(D474,comp!D:L,6,FALSE)</f>
        <v>11.84</v>
      </c>
      <c r="L474" s="92">
        <f>VLOOKUP(D474,comp!D:L,7,FALSE)</f>
        <v>0</v>
      </c>
      <c r="M474" s="92">
        <f t="shared" si="12"/>
        <v>0</v>
      </c>
    </row>
    <row r="475" spans="1:13" ht="34.5" customHeight="1">
      <c r="A475" s="80"/>
      <c r="B475" s="44"/>
      <c r="C475" s="91" t="s">
        <v>515</v>
      </c>
      <c r="D475" s="91">
        <v>97</v>
      </c>
      <c r="E475" s="226" t="str">
        <f>VLOOKUP(D475,comp!D:L,2,FALSE)</f>
        <v>ADAPTADOR PVC SOLDAVEL, COM FLANGE E ANEL DE VEDACAO, 32 MM X 1", PARA CAIXA D'AGUA</v>
      </c>
      <c r="F475" s="226"/>
      <c r="G475" s="226"/>
      <c r="H475" s="226"/>
      <c r="I475" s="91" t="str">
        <f>VLOOKUP(D475,comp!D:L,3,FALSE)</f>
        <v>UN</v>
      </c>
      <c r="J475" s="157"/>
      <c r="K475" s="92">
        <f>VLOOKUP(D475,comp!D:L,6,FALSE)</f>
        <v>17.809999999999999</v>
      </c>
      <c r="L475" s="92">
        <f>VLOOKUP(D475,comp!D:L,7,FALSE)</f>
        <v>0</v>
      </c>
      <c r="M475" s="92">
        <f t="shared" si="12"/>
        <v>0</v>
      </c>
    </row>
    <row r="476" spans="1:13" ht="34.5" customHeight="1">
      <c r="A476" s="80"/>
      <c r="B476" s="44"/>
      <c r="C476" s="91" t="s">
        <v>516</v>
      </c>
      <c r="D476" s="91">
        <v>98</v>
      </c>
      <c r="E476" s="226" t="str">
        <f>VLOOKUP(D476,comp!D:L,2,FALSE)</f>
        <v>ADAPTADOR PVC SOLDAVEL, COM FLANGE E ANEL DE VEDACAO, 40 MM X 1 1/4", PARA CAIXA D'AGUA</v>
      </c>
      <c r="F476" s="226"/>
      <c r="G476" s="226"/>
      <c r="H476" s="226"/>
      <c r="I476" s="91" t="str">
        <f>VLOOKUP(D476,comp!D:L,3,FALSE)</f>
        <v>UN</v>
      </c>
      <c r="J476" s="157"/>
      <c r="K476" s="92">
        <f>VLOOKUP(D476,comp!D:L,6,FALSE)</f>
        <v>26.66</v>
      </c>
      <c r="L476" s="92">
        <f>VLOOKUP(D476,comp!D:L,7,FALSE)</f>
        <v>0</v>
      </c>
      <c r="M476" s="92">
        <f t="shared" si="12"/>
        <v>0</v>
      </c>
    </row>
    <row r="477" spans="1:13" ht="34.5" customHeight="1">
      <c r="A477" s="80"/>
      <c r="B477" s="44"/>
      <c r="C477" s="91" t="s">
        <v>517</v>
      </c>
      <c r="D477" s="91">
        <v>99</v>
      </c>
      <c r="E477" s="226" t="str">
        <f>VLOOKUP(D477,comp!D:L,2,FALSE)</f>
        <v>ADAPTADOR PVC SOLDAVEL, COM FLANGE E ANEL DE VEDACAO, 50 MM X 1 1/2", PARA CAIXA D'AGUA</v>
      </c>
      <c r="F477" s="226"/>
      <c r="G477" s="226"/>
      <c r="H477" s="226"/>
      <c r="I477" s="91" t="str">
        <f>VLOOKUP(D477,comp!D:L,3,FALSE)</f>
        <v>UN</v>
      </c>
      <c r="J477" s="157"/>
      <c r="K477" s="92">
        <f>VLOOKUP(D477,comp!D:L,6,FALSE)</f>
        <v>25.19</v>
      </c>
      <c r="L477" s="92">
        <f>VLOOKUP(D477,comp!D:L,7,FALSE)</f>
        <v>0</v>
      </c>
      <c r="M477" s="92">
        <f t="shared" si="12"/>
        <v>0</v>
      </c>
    </row>
    <row r="478" spans="1:13" ht="34.5" customHeight="1">
      <c r="A478" s="80"/>
      <c r="B478" s="44"/>
      <c r="C478" s="91" t="s">
        <v>518</v>
      </c>
      <c r="D478" s="91">
        <v>100</v>
      </c>
      <c r="E478" s="226" t="str">
        <f>VLOOKUP(D478,comp!D:L,2,FALSE)</f>
        <v>ADAPTADOR PVC, SOLDAVEL, COM FLANGES E ANEL DE VEDACAO, 60 MM X 2", PARA CAIXA D'AGUA</v>
      </c>
      <c r="F478" s="226"/>
      <c r="G478" s="226"/>
      <c r="H478" s="226"/>
      <c r="I478" s="91" t="str">
        <f>VLOOKUP(D478,comp!D:L,3,FALSE)</f>
        <v>UN</v>
      </c>
      <c r="J478" s="157"/>
      <c r="K478" s="92">
        <f>VLOOKUP(D478,comp!D:L,6,FALSE)</f>
        <v>44.02</v>
      </c>
      <c r="L478" s="92">
        <f>VLOOKUP(D478,comp!D:L,7,FALSE)</f>
        <v>0</v>
      </c>
      <c r="M478" s="92">
        <f t="shared" si="12"/>
        <v>0</v>
      </c>
    </row>
    <row r="479" spans="1:13" ht="34.5" customHeight="1">
      <c r="A479" s="80"/>
      <c r="B479" s="44"/>
      <c r="C479" s="91" t="s">
        <v>519</v>
      </c>
      <c r="D479" s="91">
        <v>83</v>
      </c>
      <c r="E479" s="226" t="str">
        <f>VLOOKUP(D479,comp!D:L,2,FALSE)</f>
        <v>ADAPTADOR PVC, SOLDAVEL, COM FLANGES LIVRES, 75 MM X 2 1/2", PARA CAIXA D'AGUA</v>
      </c>
      <c r="F479" s="226"/>
      <c r="G479" s="226"/>
      <c r="H479" s="226"/>
      <c r="I479" s="91" t="str">
        <f>VLOOKUP(D479,comp!D:L,3,FALSE)</f>
        <v>UN</v>
      </c>
      <c r="J479" s="157"/>
      <c r="K479" s="92">
        <f>VLOOKUP(D479,comp!D:L,6,FALSE)</f>
        <v>205.17</v>
      </c>
      <c r="L479" s="92">
        <f>VLOOKUP(D479,comp!D:L,7,FALSE)</f>
        <v>0</v>
      </c>
      <c r="M479" s="92">
        <f t="shared" si="12"/>
        <v>0</v>
      </c>
    </row>
    <row r="480" spans="1:13" ht="34.5" customHeight="1">
      <c r="A480" s="80"/>
      <c r="B480" s="44"/>
      <c r="C480" s="91" t="s">
        <v>520</v>
      </c>
      <c r="D480" s="91">
        <v>74</v>
      </c>
      <c r="E480" s="226" t="str">
        <f>VLOOKUP(D480,comp!D:L,2,FALSE)</f>
        <v>ADAPTADOR PVC, SOLDAVEL, COM FLANGES LIVRES, 85 MM X 3", PARA CAIXA D'AGUA</v>
      </c>
      <c r="F480" s="226"/>
      <c r="G480" s="226"/>
      <c r="H480" s="226"/>
      <c r="I480" s="91" t="str">
        <f>VLOOKUP(D480,comp!D:L,3,FALSE)</f>
        <v>UN</v>
      </c>
      <c r="J480" s="157"/>
      <c r="K480" s="92">
        <f>VLOOKUP(D480,comp!D:L,6,FALSE)</f>
        <v>293.33999999999997</v>
      </c>
      <c r="L480" s="92">
        <f>VLOOKUP(D480,comp!D:L,7,FALSE)</f>
        <v>0</v>
      </c>
      <c r="M480" s="92">
        <f t="shared" si="12"/>
        <v>0</v>
      </c>
    </row>
    <row r="481" spans="1:13" ht="34.5" customHeight="1">
      <c r="A481" s="80"/>
      <c r="B481" s="44"/>
      <c r="C481" s="91" t="s">
        <v>521</v>
      </c>
      <c r="D481" s="91">
        <v>75</v>
      </c>
      <c r="E481" s="226" t="str">
        <f>VLOOKUP(D481,comp!D:L,2,FALSE)</f>
        <v>ADAPTADOR PVC, SOLDAVEL, COM FLANGES LIVRES, 110 MM X 4", PARA CAIXA D'AGUA</v>
      </c>
      <c r="F481" s="226"/>
      <c r="G481" s="226"/>
      <c r="H481" s="226"/>
      <c r="I481" s="91" t="str">
        <f>VLOOKUP(D481,comp!D:L,3,FALSE)</f>
        <v>UN</v>
      </c>
      <c r="J481" s="157"/>
      <c r="K481" s="92">
        <f>VLOOKUP(D481,comp!D:L,6,FALSE)</f>
        <v>256.64</v>
      </c>
      <c r="L481" s="92">
        <f>VLOOKUP(D481,comp!D:L,7,FALSE)</f>
        <v>0</v>
      </c>
      <c r="M481" s="92">
        <f t="shared" si="12"/>
        <v>0</v>
      </c>
    </row>
    <row r="482" spans="1:13" ht="34.5" customHeight="1">
      <c r="A482" s="80"/>
      <c r="B482" s="44"/>
      <c r="C482" s="91" t="s">
        <v>522</v>
      </c>
      <c r="D482" s="91">
        <v>44248</v>
      </c>
      <c r="E482" s="226" t="str">
        <f>VLOOKUP(D482,comp!D:L,2,FALSE)</f>
        <v>CONECTOR, CPVC, SOLDAVEL, 54 MM X 2", PARA AGUA QUENTE</v>
      </c>
      <c r="F482" s="226"/>
      <c r="G482" s="226"/>
      <c r="H482" s="226"/>
      <c r="I482" s="91" t="str">
        <f>VLOOKUP(D482,comp!D:L,3,FALSE)</f>
        <v>UN</v>
      </c>
      <c r="J482" s="157"/>
      <c r="K482" s="92">
        <f>VLOOKUP(D482,comp!D:L,6,FALSE)</f>
        <v>95.57</v>
      </c>
      <c r="L482" s="92">
        <f>VLOOKUP(D482,comp!D:L,7,FALSE)</f>
        <v>0</v>
      </c>
      <c r="M482" s="92">
        <f t="shared" si="12"/>
        <v>0</v>
      </c>
    </row>
    <row r="483" spans="1:13" ht="34.5" customHeight="1">
      <c r="A483" s="80"/>
      <c r="B483" s="44"/>
      <c r="C483" s="91" t="s">
        <v>523</v>
      </c>
      <c r="D483" s="91">
        <v>44249</v>
      </c>
      <c r="E483" s="226" t="str">
        <f>VLOOKUP(D483,comp!D:L,2,FALSE)</f>
        <v>CONECTOR, CPVC, SOLDAVEL, 73 MM X 2 1/2", PARA AGUA QUENTE</v>
      </c>
      <c r="F483" s="226"/>
      <c r="G483" s="226"/>
      <c r="H483" s="226"/>
      <c r="I483" s="91" t="str">
        <f>VLOOKUP(D483,comp!D:L,3,FALSE)</f>
        <v>UN</v>
      </c>
      <c r="J483" s="157"/>
      <c r="K483" s="92">
        <f>VLOOKUP(D483,comp!D:L,6,FALSE)</f>
        <v>368.73</v>
      </c>
      <c r="L483" s="92">
        <f>VLOOKUP(D483,comp!D:L,7,FALSE)</f>
        <v>0</v>
      </c>
      <c r="M483" s="92">
        <f t="shared" si="12"/>
        <v>0</v>
      </c>
    </row>
    <row r="484" spans="1:13" ht="34.5" customHeight="1">
      <c r="A484" s="80"/>
      <c r="B484" s="44"/>
      <c r="C484" s="91" t="s">
        <v>524</v>
      </c>
      <c r="D484" s="91">
        <v>44250</v>
      </c>
      <c r="E484" s="226" t="str">
        <f>VLOOKUP(D484,comp!D:L,2,FALSE)</f>
        <v>CONECTOR, CPVC, SOLDAVEL, 89 MM X 3", PARA AGUA QUENTE</v>
      </c>
      <c r="F484" s="226"/>
      <c r="G484" s="226"/>
      <c r="H484" s="226"/>
      <c r="I484" s="91" t="str">
        <f>VLOOKUP(D484,comp!D:L,3,FALSE)</f>
        <v>UN</v>
      </c>
      <c r="J484" s="157"/>
      <c r="K484" s="92">
        <f>VLOOKUP(D484,comp!D:L,6,FALSE)</f>
        <v>535.48</v>
      </c>
      <c r="L484" s="92">
        <f>VLOOKUP(D484,comp!D:L,7,FALSE)</f>
        <v>0</v>
      </c>
      <c r="M484" s="92">
        <f t="shared" si="12"/>
        <v>0</v>
      </c>
    </row>
    <row r="485" spans="1:13" ht="34.5" customHeight="1">
      <c r="A485" s="80"/>
      <c r="B485" s="44"/>
      <c r="C485" s="91" t="s">
        <v>525</v>
      </c>
      <c r="D485" s="91">
        <v>44247</v>
      </c>
      <c r="E485" s="226" t="str">
        <f>VLOOKUP(D485,comp!D:L,2,FALSE)</f>
        <v>CONECTOR, CPVC, SOLDAVEL, 114 MM X 4", PARA AGUA QUENTE</v>
      </c>
      <c r="F485" s="226"/>
      <c r="G485" s="226"/>
      <c r="H485" s="226"/>
      <c r="I485" s="91" t="str">
        <f>VLOOKUP(D485,comp!D:L,3,FALSE)</f>
        <v>UN</v>
      </c>
      <c r="J485" s="157"/>
      <c r="K485" s="92">
        <f>VLOOKUP(D485,comp!D:L,6,FALSE)</f>
        <v>1641.82</v>
      </c>
      <c r="L485" s="92">
        <f>VLOOKUP(D485,comp!D:L,7,FALSE)</f>
        <v>0</v>
      </c>
      <c r="M485" s="92">
        <f t="shared" si="12"/>
        <v>0</v>
      </c>
    </row>
    <row r="486" spans="1:13" ht="34.5" customHeight="1">
      <c r="A486" s="80"/>
      <c r="B486" s="44"/>
      <c r="C486" s="91" t="s">
        <v>526</v>
      </c>
      <c r="D486" s="91">
        <v>44252</v>
      </c>
      <c r="E486" s="226" t="str">
        <f>VLOOKUP(D486,comp!D:L,2,FALSE)</f>
        <v>LUVA CPVC, SOLDAVEL, 114 MM, PARA AGUA QUENTE PREDIAL</v>
      </c>
      <c r="F486" s="226"/>
      <c r="G486" s="226"/>
      <c r="H486" s="226"/>
      <c r="I486" s="91" t="str">
        <f>VLOOKUP(D486,comp!D:L,3,FALSE)</f>
        <v>UN</v>
      </c>
      <c r="J486" s="157"/>
      <c r="K486" s="92">
        <f>VLOOKUP(D486,comp!D:L,6,FALSE)</f>
        <v>193.43</v>
      </c>
      <c r="L486" s="92">
        <f>VLOOKUP(D486,comp!D:L,7,FALSE)</f>
        <v>0</v>
      </c>
      <c r="M486" s="92">
        <f t="shared" si="12"/>
        <v>0</v>
      </c>
    </row>
    <row r="487" spans="1:13" ht="34.5" customHeight="1">
      <c r="A487" s="80"/>
      <c r="B487" s="44"/>
      <c r="C487" s="91" t="s">
        <v>527</v>
      </c>
      <c r="D487" s="91">
        <v>44251</v>
      </c>
      <c r="E487" s="226" t="str">
        <f>VLOOKUP(D487,comp!D:L,2,FALSE)</f>
        <v>JOELHO CPVC, SOLDAVEL, 90 GRAUS, 114 MM, PARA AGUA QUENTE</v>
      </c>
      <c r="F487" s="226"/>
      <c r="G487" s="226"/>
      <c r="H487" s="226"/>
      <c r="I487" s="91" t="str">
        <f>VLOOKUP(D487,comp!D:L,3,FALSE)</f>
        <v>UN</v>
      </c>
      <c r="J487" s="157"/>
      <c r="K487" s="92">
        <f>VLOOKUP(D487,comp!D:L,6,FALSE)</f>
        <v>236.35</v>
      </c>
      <c r="L487" s="92">
        <f>VLOOKUP(D487,comp!D:L,7,FALSE)</f>
        <v>0</v>
      </c>
      <c r="M487" s="92">
        <f t="shared" si="12"/>
        <v>0</v>
      </c>
    </row>
    <row r="488" spans="1:13" ht="34.5" customHeight="1">
      <c r="A488" s="80"/>
      <c r="B488" s="44"/>
      <c r="C488" s="91" t="s">
        <v>528</v>
      </c>
      <c r="D488" s="91">
        <v>44253</v>
      </c>
      <c r="E488" s="226" t="str">
        <f>VLOOKUP(D488,comp!D:L,2,FALSE)</f>
        <v>TE CPVC, SOLDAVEL, 90 GRAUS, 114 MM, PARA AGUA QUENTE PREDIAL</v>
      </c>
      <c r="F488" s="226"/>
      <c r="G488" s="226"/>
      <c r="H488" s="226"/>
      <c r="I488" s="91" t="str">
        <f>VLOOKUP(D488,comp!D:L,3,FALSE)</f>
        <v>UN</v>
      </c>
      <c r="J488" s="157"/>
      <c r="K488" s="92">
        <f>VLOOKUP(D488,comp!D:L,6,FALSE)</f>
        <v>285.74</v>
      </c>
      <c r="L488" s="92">
        <f>VLOOKUP(D488,comp!D:L,7,FALSE)</f>
        <v>0</v>
      </c>
      <c r="M488" s="92">
        <f t="shared" si="12"/>
        <v>0</v>
      </c>
    </row>
    <row r="489" spans="1:13" ht="34.5" customHeight="1">
      <c r="A489" s="80"/>
      <c r="B489" s="44"/>
      <c r="C489" s="91" t="s">
        <v>529</v>
      </c>
      <c r="D489" s="91">
        <v>44254</v>
      </c>
      <c r="E489" s="226" t="str">
        <f>VLOOKUP(D489,comp!D:L,2,FALSE)</f>
        <v>ADAPTADOR CPVC, ROSCAVEL, COM FLANGES E ANEL DE VEDACAO, 15 MM, CAIXA D'AGUA PARA AGUA QUENTE</v>
      </c>
      <c r="F489" s="226"/>
      <c r="G489" s="226"/>
      <c r="H489" s="226"/>
      <c r="I489" s="91" t="str">
        <f>VLOOKUP(D489,comp!D:L,3,FALSE)</f>
        <v>UN</v>
      </c>
      <c r="J489" s="157"/>
      <c r="K489" s="92">
        <f>VLOOKUP(D489,comp!D:L,6,FALSE)</f>
        <v>29.89</v>
      </c>
      <c r="L489" s="92">
        <f>VLOOKUP(D489,comp!D:L,7,FALSE)</f>
        <v>0</v>
      </c>
      <c r="M489" s="92">
        <f t="shared" si="12"/>
        <v>0</v>
      </c>
    </row>
    <row r="490" spans="1:13" ht="34.5" customHeight="1">
      <c r="A490" s="80"/>
      <c r="B490" s="44"/>
      <c r="C490" s="91" t="s">
        <v>530</v>
      </c>
      <c r="D490" s="91">
        <v>44255</v>
      </c>
      <c r="E490" s="226" t="str">
        <f>VLOOKUP(D490,comp!D:L,2,FALSE)</f>
        <v>ADAPTADOR CPVC, ROSCAVEL, COM FLANGES E ANEL DE VEDACAO, 22 MM, CAIXA D'AGUA PARA AGUA QUENTE</v>
      </c>
      <c r="F490" s="226"/>
      <c r="G490" s="226"/>
      <c r="H490" s="226"/>
      <c r="I490" s="91" t="str">
        <f>VLOOKUP(D490,comp!D:L,3,FALSE)</f>
        <v>UN</v>
      </c>
      <c r="J490" s="157"/>
      <c r="K490" s="92">
        <f>VLOOKUP(D490,comp!D:L,6,FALSE)</f>
        <v>33.130000000000003</v>
      </c>
      <c r="L490" s="92">
        <f>VLOOKUP(D490,comp!D:L,7,FALSE)</f>
        <v>0</v>
      </c>
      <c r="M490" s="92">
        <f t="shared" si="12"/>
        <v>0</v>
      </c>
    </row>
    <row r="491" spans="1:13" ht="34.5" customHeight="1">
      <c r="A491" s="80"/>
      <c r="B491" s="44"/>
      <c r="C491" s="91" t="s">
        <v>531</v>
      </c>
      <c r="D491" s="91">
        <v>44256</v>
      </c>
      <c r="E491" s="226" t="str">
        <f>VLOOKUP(D491,comp!D:L,2,FALSE)</f>
        <v>ADAPTADOR CPVC, ROSCAVEL, COM FLANGES E ANEL DE VEDACAO, 28 MM, CAIXA D'AGUA PARA AGUA QUENTE</v>
      </c>
      <c r="F491" s="226"/>
      <c r="G491" s="226"/>
      <c r="H491" s="226"/>
      <c r="I491" s="91" t="str">
        <f>VLOOKUP(D491,comp!D:L,3,FALSE)</f>
        <v>UN</v>
      </c>
      <c r="J491" s="157"/>
      <c r="K491" s="92">
        <f>VLOOKUP(D491,comp!D:L,6,FALSE)</f>
        <v>37.42</v>
      </c>
      <c r="L491" s="92">
        <f>VLOOKUP(D491,comp!D:L,7,FALSE)</f>
        <v>0</v>
      </c>
      <c r="M491" s="92">
        <f t="shared" si="12"/>
        <v>0</v>
      </c>
    </row>
    <row r="492" spans="1:13" ht="34.5" customHeight="1">
      <c r="A492" s="80"/>
      <c r="B492" s="44"/>
      <c r="C492" s="91" t="s">
        <v>532</v>
      </c>
      <c r="D492" s="91">
        <v>44257</v>
      </c>
      <c r="E492" s="226" t="str">
        <f>VLOOKUP(D492,comp!D:L,2,FALSE)</f>
        <v>ADAPTADOR CPVC, ROSCAVEL, COM FLANGES E ANEL DE VEDACAO, 35 MM, CAIXA D'AGUA PARA AGUA QUENTE</v>
      </c>
      <c r="F492" s="226"/>
      <c r="G492" s="226"/>
      <c r="H492" s="226"/>
      <c r="I492" s="91" t="str">
        <f>VLOOKUP(D492,comp!D:L,3,FALSE)</f>
        <v>UN</v>
      </c>
      <c r="J492" s="157"/>
      <c r="K492" s="92">
        <f>VLOOKUP(D492,comp!D:L,6,FALSE)</f>
        <v>59.21</v>
      </c>
      <c r="L492" s="92">
        <f>VLOOKUP(D492,comp!D:L,7,FALSE)</f>
        <v>0</v>
      </c>
      <c r="M492" s="92">
        <f t="shared" si="12"/>
        <v>0</v>
      </c>
    </row>
    <row r="493" spans="1:13" ht="34.5" customHeight="1">
      <c r="A493" s="80"/>
      <c r="B493" s="44"/>
      <c r="C493" s="91" t="s">
        <v>533</v>
      </c>
      <c r="D493" s="91">
        <v>44258</v>
      </c>
      <c r="E493" s="226" t="str">
        <f>VLOOKUP(D493,comp!D:L,2,FALSE)</f>
        <v>ADAPTADOR CPVC, ROSCAVEL, COM FLANGES E ANEL DE VEDACAO, 42 MM, CAIXA D'AGUA PARA AGUA QUENTE</v>
      </c>
      <c r="F493" s="226"/>
      <c r="G493" s="226"/>
      <c r="H493" s="226"/>
      <c r="I493" s="91" t="str">
        <f>VLOOKUP(D493,comp!D:L,3,FALSE)</f>
        <v>UN</v>
      </c>
      <c r="J493" s="157"/>
      <c r="K493" s="92">
        <f>VLOOKUP(D493,comp!D:L,6,FALSE)</f>
        <v>67.66</v>
      </c>
      <c r="L493" s="92">
        <f>VLOOKUP(D493,comp!D:L,7,FALSE)</f>
        <v>0</v>
      </c>
      <c r="M493" s="92">
        <f t="shared" si="12"/>
        <v>0</v>
      </c>
    </row>
    <row r="494" spans="1:13" ht="34.5" customHeight="1">
      <c r="A494" s="80"/>
      <c r="B494" s="44"/>
      <c r="C494" s="91" t="s">
        <v>534</v>
      </c>
      <c r="D494" s="91">
        <v>44259</v>
      </c>
      <c r="E494" s="226" t="str">
        <f>VLOOKUP(D494,comp!D:L,2,FALSE)</f>
        <v>ADAPTADOR CPVC, ROSCAVEL, COM FLANGES E ANEL DE VEDACAO, 54 MM, CAIXA D'AGUA PARA AGUA QUENTE</v>
      </c>
      <c r="F494" s="226"/>
      <c r="G494" s="226"/>
      <c r="H494" s="226"/>
      <c r="I494" s="91" t="str">
        <f>VLOOKUP(D494,comp!D:L,3,FALSE)</f>
        <v>UN</v>
      </c>
      <c r="J494" s="157"/>
      <c r="K494" s="92">
        <f>VLOOKUP(D494,comp!D:L,6,FALSE)</f>
        <v>92.87</v>
      </c>
      <c r="L494" s="92">
        <f>VLOOKUP(D494,comp!D:L,7,FALSE)</f>
        <v>0</v>
      </c>
      <c r="M494" s="92">
        <f t="shared" si="12"/>
        <v>0</v>
      </c>
    </row>
    <row r="495" spans="1:13" ht="34.5" customHeight="1">
      <c r="A495" s="80"/>
      <c r="B495" s="44"/>
      <c r="C495" s="91" t="s">
        <v>535</v>
      </c>
      <c r="D495" s="91">
        <v>95</v>
      </c>
      <c r="E495" s="226" t="str">
        <f>VLOOKUP(D495,comp!D:L,2,FALSE)</f>
        <v>ADAPTADOR PVC SOLDAVEL, COM FLANGE E ANEL DE VEDACAO, 20 MM X 1/2", PARA CAIXA D'AGUA</v>
      </c>
      <c r="F495" s="226"/>
      <c r="G495" s="226"/>
      <c r="H495" s="226"/>
      <c r="I495" s="91" t="str">
        <f>VLOOKUP(D495,comp!D:L,3,FALSE)</f>
        <v>UN</v>
      </c>
      <c r="J495" s="157"/>
      <c r="K495" s="92">
        <f>VLOOKUP(D495,comp!D:L,6,FALSE)</f>
        <v>10.88</v>
      </c>
      <c r="L495" s="92">
        <f>VLOOKUP(D495,comp!D:L,7,FALSE)</f>
        <v>0</v>
      </c>
      <c r="M495" s="92">
        <f t="shared" si="12"/>
        <v>0</v>
      </c>
    </row>
    <row r="496" spans="1:13" ht="34.5" customHeight="1">
      <c r="A496" s="80"/>
      <c r="B496" s="44"/>
      <c r="C496" s="91" t="s">
        <v>536</v>
      </c>
      <c r="D496" s="91">
        <v>38676</v>
      </c>
      <c r="E496" s="226" t="str">
        <f>VLOOKUP(D496,comp!D:L,2,FALSE)</f>
        <v>LUVA SIMPLES, PVC, SOLDAVEL, DN 150 MM, SERIE NORMAL, PARA ESGOTO PREDIAL</v>
      </c>
      <c r="F496" s="226"/>
      <c r="G496" s="226"/>
      <c r="H496" s="226"/>
      <c r="I496" s="91" t="str">
        <f>VLOOKUP(D496,comp!D:L,3,FALSE)</f>
        <v>UN</v>
      </c>
      <c r="J496" s="157"/>
      <c r="K496" s="92">
        <f>VLOOKUP(D496,comp!D:L,6,FALSE)</f>
        <v>35.96</v>
      </c>
      <c r="L496" s="92">
        <f>VLOOKUP(D496,comp!D:L,7,FALSE)</f>
        <v>0</v>
      </c>
      <c r="M496" s="92">
        <f t="shared" si="12"/>
        <v>0</v>
      </c>
    </row>
    <row r="497" spans="1:13" ht="34.5" customHeight="1">
      <c r="A497" s="80"/>
      <c r="B497" s="44"/>
      <c r="C497" s="91" t="s">
        <v>537</v>
      </c>
      <c r="D497" s="91">
        <v>38423</v>
      </c>
      <c r="E497" s="226" t="str">
        <f>VLOOKUP(D497,comp!D:L,2,FALSE)</f>
        <v>CURVA DE PVC, 90 GRAUS, SERIE R, DN 100 MM, PARA ESGOTO PREDIAL</v>
      </c>
      <c r="F497" s="226"/>
      <c r="G497" s="226"/>
      <c r="H497" s="226"/>
      <c r="I497" s="91" t="str">
        <f>VLOOKUP(D497,comp!D:L,3,FALSE)</f>
        <v>UN</v>
      </c>
      <c r="J497" s="157"/>
      <c r="K497" s="92">
        <f>VLOOKUP(D497,comp!D:L,6,FALSE)</f>
        <v>38.880000000000003</v>
      </c>
      <c r="L497" s="92">
        <f>VLOOKUP(D497,comp!D:L,7,FALSE)</f>
        <v>0</v>
      </c>
      <c r="M497" s="92">
        <f t="shared" si="12"/>
        <v>0</v>
      </c>
    </row>
    <row r="498" spans="1:13" s="43" customFormat="1" ht="34.5" customHeight="1">
      <c r="A498" s="79"/>
      <c r="C498" s="95">
        <v>13</v>
      </c>
      <c r="D498" s="95"/>
      <c r="E498" s="237" t="s">
        <v>538</v>
      </c>
      <c r="F498" s="237"/>
      <c r="G498" s="237"/>
      <c r="H498" s="237"/>
      <c r="I498" s="95"/>
      <c r="J498" s="95"/>
      <c r="K498" s="95"/>
      <c r="L498" s="95"/>
      <c r="M498" s="95"/>
    </row>
    <row r="499" spans="1:13" ht="34.5" customHeight="1">
      <c r="A499" s="80"/>
      <c r="B499" s="44"/>
      <c r="C499" s="91" t="s">
        <v>539</v>
      </c>
      <c r="D499" s="91">
        <v>39358</v>
      </c>
      <c r="E499" s="226" t="str">
        <f>VLOOKUP(D499,comp!D:L,2,FALSE)</f>
        <v>KIT CHASSI COZINHA, CUBA SIMPLES SEM MAQUINA LAVAR LOUCA, INSTAL. PEX, QUADRO METALICO C/ TRAVESSA COM FURO P/ESGOTO DN 50 MM E FUROS SUPERIORES P/AGUA, *340* X *650* MM (L X H), P/ CONEXAO COM CRIMPAGEM (CONJUNTO COMPLETO)</v>
      </c>
      <c r="F499" s="226"/>
      <c r="G499" s="226"/>
      <c r="H499" s="226"/>
      <c r="I499" s="91" t="str">
        <f>VLOOKUP(D499,comp!D:L,3,FALSE)</f>
        <v>UN</v>
      </c>
      <c r="J499" s="157"/>
      <c r="K499" s="92">
        <f>VLOOKUP(D499,comp!D:L,6,FALSE)</f>
        <v>59.73</v>
      </c>
      <c r="L499" s="92">
        <f>VLOOKUP(D499,comp!D:L,7,FALSE)</f>
        <v>0</v>
      </c>
      <c r="M499" s="92">
        <f t="shared" ref="M499:M538" si="13">J499*(K499+L499)</f>
        <v>0</v>
      </c>
    </row>
    <row r="500" spans="1:13" ht="34.5" customHeight="1">
      <c r="A500" s="80"/>
      <c r="B500" s="44"/>
      <c r="C500" s="91" t="s">
        <v>540</v>
      </c>
      <c r="D500" s="91">
        <v>39357</v>
      </c>
      <c r="E500" s="226" t="str">
        <f>VLOOKUP(D500,comp!D:L,2,FALSE)</f>
        <v>KIT CHASSI COZINHA, CUBA SIMPLES SEM MAQUINA LAVAR LOUCA, INSTAL. PEX, QUADRO METALICO C/ TRAVESSA C/ FURO P/ESGOTO DN 50 MM E FUROS SUPERIORES P/AGUA, *340* X *650* MM (L X H), P/ CONEXAO COM ANEL DESLIZANTE (CONJUNTO COMPLETO)</v>
      </c>
      <c r="F500" s="226"/>
      <c r="G500" s="226"/>
      <c r="H500" s="226"/>
      <c r="I500" s="91" t="str">
        <f>VLOOKUP(D500,comp!D:L,3,FALSE)</f>
        <v>UN</v>
      </c>
      <c r="J500" s="157"/>
      <c r="K500" s="92">
        <f>VLOOKUP(D500,comp!D:L,6,FALSE)</f>
        <v>59.73</v>
      </c>
      <c r="L500" s="92">
        <f>VLOOKUP(D500,comp!D:L,7,FALSE)</f>
        <v>0</v>
      </c>
      <c r="M500" s="92">
        <f t="shared" si="13"/>
        <v>0</v>
      </c>
    </row>
    <row r="501" spans="1:13" ht="34.5" customHeight="1">
      <c r="A501" s="80"/>
      <c r="B501" s="44"/>
      <c r="C501" s="91" t="s">
        <v>541</v>
      </c>
      <c r="D501" s="91">
        <v>541</v>
      </c>
      <c r="E501" s="226" t="str">
        <f>VLOOKUP(D501,comp!D:L,2,FALSE)</f>
        <v>BANCADA DE MARMORE SINTETICO COM UMA CUBA, 120 X *60* CM</v>
      </c>
      <c r="F501" s="226"/>
      <c r="G501" s="226"/>
      <c r="H501" s="226"/>
      <c r="I501" s="91" t="str">
        <f>VLOOKUP(D501,comp!D:L,3,FALSE)</f>
        <v>UN</v>
      </c>
      <c r="J501" s="157"/>
      <c r="K501" s="92">
        <f>VLOOKUP(D501,comp!D:L,6,FALSE)</f>
        <v>275.89999999999998</v>
      </c>
      <c r="L501" s="92">
        <f>VLOOKUP(D501,comp!D:L,7,FALSE)</f>
        <v>0</v>
      </c>
      <c r="M501" s="92">
        <f t="shared" si="13"/>
        <v>0</v>
      </c>
    </row>
    <row r="502" spans="1:13" ht="34.5" customHeight="1">
      <c r="A502" s="80"/>
      <c r="B502" s="44"/>
      <c r="C502" s="91" t="s">
        <v>542</v>
      </c>
      <c r="D502" s="91">
        <v>1743</v>
      </c>
      <c r="E502" s="226" t="str">
        <f>VLOOKUP(D502,comp!D:L,2,FALSE)</f>
        <v>CUBA ACO INOX (AISI 304) DE EMBUTIR COM VALVULA 3 1/2 ", DE *46 X 30 X 12* CM</v>
      </c>
      <c r="F502" s="226"/>
      <c r="G502" s="226"/>
      <c r="H502" s="226"/>
      <c r="I502" s="91" t="str">
        <f>VLOOKUP(D502,comp!D:L,3,FALSE)</f>
        <v>UN</v>
      </c>
      <c r="J502" s="157"/>
      <c r="K502" s="92">
        <f>VLOOKUP(D502,comp!D:L,6,FALSE)</f>
        <v>162.78</v>
      </c>
      <c r="L502" s="92">
        <f>VLOOKUP(D502,comp!D:L,7,FALSE)</f>
        <v>0</v>
      </c>
      <c r="M502" s="92">
        <f t="shared" si="13"/>
        <v>0</v>
      </c>
    </row>
    <row r="503" spans="1:13" ht="34.5" customHeight="1">
      <c r="A503" s="80"/>
      <c r="B503" s="44"/>
      <c r="C503" s="91" t="s">
        <v>543</v>
      </c>
      <c r="D503" s="91">
        <v>20269</v>
      </c>
      <c r="E503" s="226" t="str">
        <f>VLOOKUP(D503,comp!D:L,2,FALSE)</f>
        <v>LAVATORIO / CUBA DE EMBUTIR, OVAL, DE LOUCA BRANCA, SEM LADRAO, DIMENSOES *50 X 35* CM (L X C)</v>
      </c>
      <c r="F503" s="226"/>
      <c r="G503" s="226"/>
      <c r="H503" s="226"/>
      <c r="I503" s="91" t="str">
        <f>VLOOKUP(D503,comp!D:L,3,FALSE)</f>
        <v>UN</v>
      </c>
      <c r="J503" s="157"/>
      <c r="K503" s="92">
        <f>VLOOKUP(D503,comp!D:L,6,FALSE)</f>
        <v>92.02</v>
      </c>
      <c r="L503" s="92">
        <f>VLOOKUP(D503,comp!D:L,7,FALSE)</f>
        <v>0</v>
      </c>
      <c r="M503" s="92">
        <f t="shared" si="13"/>
        <v>0</v>
      </c>
    </row>
    <row r="504" spans="1:13" ht="34.5" customHeight="1">
      <c r="A504" s="80"/>
      <c r="B504" s="44"/>
      <c r="C504" s="91" t="s">
        <v>544</v>
      </c>
      <c r="D504" s="91">
        <v>1747</v>
      </c>
      <c r="E504" s="226" t="str">
        <f>VLOOKUP(D504,comp!D:L,2,FALSE)</f>
        <v>CUBA ACO INOX (AISI 304) DE EMBUTIR COM VALVULA DE 3 1/2 ", DE *56 X 33 X 12* CM</v>
      </c>
      <c r="F504" s="226"/>
      <c r="G504" s="226"/>
      <c r="H504" s="226"/>
      <c r="I504" s="91" t="str">
        <f>VLOOKUP(D504,comp!D:L,3,FALSE)</f>
        <v>UN</v>
      </c>
      <c r="J504" s="157"/>
      <c r="K504" s="92">
        <f>VLOOKUP(D504,comp!D:L,6,FALSE)</f>
        <v>178.97</v>
      </c>
      <c r="L504" s="92">
        <f>VLOOKUP(D504,comp!D:L,7,FALSE)</f>
        <v>0</v>
      </c>
      <c r="M504" s="92">
        <f t="shared" si="13"/>
        <v>0</v>
      </c>
    </row>
    <row r="505" spans="1:13" ht="34.5" customHeight="1">
      <c r="A505" s="80"/>
      <c r="B505" s="44"/>
      <c r="C505" s="91" t="s">
        <v>545</v>
      </c>
      <c r="D505" s="91">
        <v>541</v>
      </c>
      <c r="E505" s="226" t="str">
        <f>VLOOKUP(D505,comp!D:L,2,FALSE)</f>
        <v>BANCADA DE MARMORE SINTETICO COM UMA CUBA, 120 X *60* CM</v>
      </c>
      <c r="F505" s="226"/>
      <c r="G505" s="226"/>
      <c r="H505" s="226"/>
      <c r="I505" s="91" t="str">
        <f>VLOOKUP(D505,comp!D:L,3,FALSE)</f>
        <v>UN</v>
      </c>
      <c r="J505" s="157"/>
      <c r="K505" s="92">
        <f>VLOOKUP(D505,comp!D:L,6,FALSE)</f>
        <v>275.89999999999998</v>
      </c>
      <c r="L505" s="92">
        <f>VLOOKUP(D505,comp!D:L,7,FALSE)</f>
        <v>0</v>
      </c>
      <c r="M505" s="92">
        <f t="shared" si="13"/>
        <v>0</v>
      </c>
    </row>
    <row r="506" spans="1:13" ht="34.5" customHeight="1">
      <c r="A506" s="80"/>
      <c r="B506" s="44"/>
      <c r="C506" s="91" t="s">
        <v>546</v>
      </c>
      <c r="D506" s="91">
        <v>540</v>
      </c>
      <c r="E506" s="226" t="str">
        <f>VLOOKUP(D506,comp!D:L,2,FALSE)</f>
        <v>BANCADA DE MARMORE SINTETICO COM UMA CUBA, 200 X *60* CM</v>
      </c>
      <c r="F506" s="226"/>
      <c r="G506" s="226"/>
      <c r="H506" s="226"/>
      <c r="I506" s="91" t="str">
        <f>VLOOKUP(D506,comp!D:L,3,FALSE)</f>
        <v>UN</v>
      </c>
      <c r="J506" s="157"/>
      <c r="K506" s="92">
        <f>VLOOKUP(D506,comp!D:L,6,FALSE)</f>
        <v>779.35</v>
      </c>
      <c r="L506" s="92">
        <f>VLOOKUP(D506,comp!D:L,7,FALSE)</f>
        <v>0</v>
      </c>
      <c r="M506" s="92">
        <f t="shared" si="13"/>
        <v>0</v>
      </c>
    </row>
    <row r="507" spans="1:13" ht="34.5" customHeight="1">
      <c r="A507" s="80"/>
      <c r="B507" s="44"/>
      <c r="C507" s="91" t="s">
        <v>547</v>
      </c>
      <c r="D507" s="91">
        <v>542</v>
      </c>
      <c r="E507" s="226" t="str">
        <f>VLOOKUP(D507,comp!D:L,2,FALSE)</f>
        <v>BANCADA DE MARMORE SINTETICO COM UMA CUBA, 150 X *60* CM</v>
      </c>
      <c r="F507" s="226"/>
      <c r="G507" s="226"/>
      <c r="H507" s="226"/>
      <c r="I507" s="91" t="str">
        <f>VLOOKUP(D507,comp!D:L,3,FALSE)</f>
        <v>UN</v>
      </c>
      <c r="J507" s="157"/>
      <c r="K507" s="92">
        <f>VLOOKUP(D507,comp!D:L,6,FALSE)</f>
        <v>345.84</v>
      </c>
      <c r="L507" s="92">
        <f>VLOOKUP(D507,comp!D:L,7,FALSE)</f>
        <v>0</v>
      </c>
      <c r="M507" s="92">
        <f t="shared" si="13"/>
        <v>0</v>
      </c>
    </row>
    <row r="508" spans="1:13" ht="34.5" customHeight="1">
      <c r="A508" s="80"/>
      <c r="B508" s="44"/>
      <c r="C508" s="91" t="s">
        <v>548</v>
      </c>
      <c r="D508" s="91">
        <v>11693</v>
      </c>
      <c r="E508" s="226" t="str">
        <f>VLOOKUP(D508,comp!D:L,2,FALSE)</f>
        <v>BANCADA/TAMPO LISO (SEM CUBA) EM MARMORE SINTETICO</v>
      </c>
      <c r="F508" s="226"/>
      <c r="G508" s="226"/>
      <c r="H508" s="226"/>
      <c r="I508" s="91" t="str">
        <f>VLOOKUP(D508,comp!D:L,3,FALSE)</f>
        <v>M2</v>
      </c>
      <c r="J508" s="157"/>
      <c r="K508" s="92">
        <f>VLOOKUP(D508,comp!D:L,6,FALSE)</f>
        <v>305.91000000000003</v>
      </c>
      <c r="L508" s="92">
        <f>VLOOKUP(D508,comp!D:L,7,FALSE)</f>
        <v>0</v>
      </c>
      <c r="M508" s="92">
        <f t="shared" si="13"/>
        <v>0</v>
      </c>
    </row>
    <row r="509" spans="1:13" ht="34.5" customHeight="1">
      <c r="A509" s="80"/>
      <c r="B509" s="44"/>
      <c r="C509" s="91" t="s">
        <v>549</v>
      </c>
      <c r="D509" s="91">
        <v>36790</v>
      </c>
      <c r="E509" s="226" t="str">
        <f>VLOOKUP(D509,comp!D:L,2,FALSE)</f>
        <v>TANQUE DUPLO EM MARMORE SINTETICO COM CUBA LISA E ESFREGADOR, *110 X 60* CM</v>
      </c>
      <c r="F509" s="226"/>
      <c r="G509" s="226"/>
      <c r="H509" s="226"/>
      <c r="I509" s="91" t="str">
        <f>VLOOKUP(D509,comp!D:L,3,FALSE)</f>
        <v>UN</v>
      </c>
      <c r="J509" s="157"/>
      <c r="K509" s="92">
        <f>VLOOKUP(D509,comp!D:L,6,FALSE)</f>
        <v>415.4</v>
      </c>
      <c r="L509" s="92">
        <f>VLOOKUP(D509,comp!D:L,7,FALSE)</f>
        <v>0</v>
      </c>
      <c r="M509" s="92">
        <f t="shared" si="13"/>
        <v>0</v>
      </c>
    </row>
    <row r="510" spans="1:13" ht="34.5" customHeight="1">
      <c r="A510" s="80"/>
      <c r="B510" s="44"/>
      <c r="C510" s="91" t="s">
        <v>550</v>
      </c>
      <c r="D510" s="91">
        <v>1746</v>
      </c>
      <c r="E510" s="226" t="str">
        <f>VLOOKUP(D510,comp!D:L,2,FALSE)</f>
        <v>BANCADA/BANCA/PIA DE ACO INOXIDAVEL (AISI 430) COM 1 CUBA CENTRAL, COM VALVULA, ESCORREDOR DUPLO, DE *0,55 X 1,20* M</v>
      </c>
      <c r="F510" s="226"/>
      <c r="G510" s="226"/>
      <c r="H510" s="226"/>
      <c r="I510" s="91" t="str">
        <f>VLOOKUP(D510,comp!D:L,3,FALSE)</f>
        <v>UN</v>
      </c>
      <c r="J510" s="157"/>
      <c r="K510" s="92">
        <f>VLOOKUP(D510,comp!D:L,6,FALSE)</f>
        <v>224.36</v>
      </c>
      <c r="L510" s="92">
        <f>VLOOKUP(D510,comp!D:L,7,FALSE)</f>
        <v>0</v>
      </c>
      <c r="M510" s="92">
        <f t="shared" si="13"/>
        <v>0</v>
      </c>
    </row>
    <row r="511" spans="1:13" ht="34.5" customHeight="1">
      <c r="A511" s="80"/>
      <c r="B511" s="44"/>
      <c r="C511" s="91" t="s">
        <v>551</v>
      </c>
      <c r="D511" s="91">
        <v>1743</v>
      </c>
      <c r="E511" s="226" t="str">
        <f>VLOOKUP(D511,comp!D:L,2,FALSE)</f>
        <v>CUBA ACO INOX (AISI 304) DE EMBUTIR COM VALVULA 3 1/2 ", DE *46 X 30 X 12* CM</v>
      </c>
      <c r="F511" s="226"/>
      <c r="G511" s="226"/>
      <c r="H511" s="226"/>
      <c r="I511" s="91" t="str">
        <f>VLOOKUP(D511,comp!D:L,3,FALSE)</f>
        <v>UN</v>
      </c>
      <c r="J511" s="157"/>
      <c r="K511" s="92">
        <f>VLOOKUP(D511,comp!D:L,6,FALSE)</f>
        <v>162.78</v>
      </c>
      <c r="L511" s="92">
        <f>VLOOKUP(D511,comp!D:L,7,FALSE)</f>
        <v>0</v>
      </c>
      <c r="M511" s="92">
        <f t="shared" si="13"/>
        <v>0</v>
      </c>
    </row>
    <row r="512" spans="1:13" ht="34.5" customHeight="1">
      <c r="A512" s="80"/>
      <c r="B512" s="44"/>
      <c r="C512" s="91" t="s">
        <v>552</v>
      </c>
      <c r="D512" s="91">
        <v>1744</v>
      </c>
      <c r="E512" s="226" t="str">
        <f>VLOOKUP(D512,comp!D:L,2,FALSE)</f>
        <v>CUBA ACO INOX (AISI 304) DE EMBUTIR COM VALVULA 3 1/2 ", DE *40 X 34 X 12* CM</v>
      </c>
      <c r="F512" s="226"/>
      <c r="G512" s="226"/>
      <c r="H512" s="226"/>
      <c r="I512" s="91" t="str">
        <f>VLOOKUP(D512,comp!D:L,3,FALSE)</f>
        <v>UN</v>
      </c>
      <c r="J512" s="157"/>
      <c r="K512" s="92">
        <f>VLOOKUP(D512,comp!D:L,6,FALSE)</f>
        <v>123.96</v>
      </c>
      <c r="L512" s="92">
        <f>VLOOKUP(D512,comp!D:L,7,FALSE)</f>
        <v>0</v>
      </c>
      <c r="M512" s="92">
        <f t="shared" si="13"/>
        <v>0</v>
      </c>
    </row>
    <row r="513" spans="1:13" ht="34.5" customHeight="1">
      <c r="A513" s="80"/>
      <c r="B513" s="44"/>
      <c r="C513" s="91" t="s">
        <v>553</v>
      </c>
      <c r="D513" s="91">
        <v>1745</v>
      </c>
      <c r="E513" s="226" t="str">
        <f>VLOOKUP(D513,comp!D:L,2,FALSE)</f>
        <v>BANCADA/BANCA/PIA DE ACO INOXIDAVEL (AISI 430) COM 1 CUBA CENTRAL, SEM VALVULA, ESCORREDOR DUPLO, DE *0,55 X 1,60* M</v>
      </c>
      <c r="F513" s="226"/>
      <c r="G513" s="226"/>
      <c r="H513" s="226"/>
      <c r="I513" s="91" t="str">
        <f>VLOOKUP(D513,comp!D:L,3,FALSE)</f>
        <v>UN</v>
      </c>
      <c r="J513" s="157"/>
      <c r="K513" s="92">
        <f>VLOOKUP(D513,comp!D:L,6,FALSE)</f>
        <v>260.79000000000002</v>
      </c>
      <c r="L513" s="92">
        <f>VLOOKUP(D513,comp!D:L,7,FALSE)</f>
        <v>0</v>
      </c>
      <c r="M513" s="92">
        <f t="shared" si="13"/>
        <v>0</v>
      </c>
    </row>
    <row r="514" spans="1:13" ht="34.5" customHeight="1">
      <c r="A514" s="80"/>
      <c r="B514" s="44"/>
      <c r="C514" s="91" t="s">
        <v>554</v>
      </c>
      <c r="D514" s="91">
        <v>1747</v>
      </c>
      <c r="E514" s="226" t="str">
        <f>VLOOKUP(D514,comp!D:L,2,FALSE)</f>
        <v>CUBA ACO INOX (AISI 304) DE EMBUTIR COM VALVULA DE 3 1/2 ", DE *56 X 33 X 12* CM</v>
      </c>
      <c r="F514" s="226"/>
      <c r="G514" s="226"/>
      <c r="H514" s="226"/>
      <c r="I514" s="91" t="str">
        <f>VLOOKUP(D514,comp!D:L,3,FALSE)</f>
        <v>UN</v>
      </c>
      <c r="J514" s="157"/>
      <c r="K514" s="92">
        <f>VLOOKUP(D514,comp!D:L,6,FALSE)</f>
        <v>178.97</v>
      </c>
      <c r="L514" s="92">
        <f>VLOOKUP(D514,comp!D:L,7,FALSE)</f>
        <v>0</v>
      </c>
      <c r="M514" s="92">
        <f t="shared" si="13"/>
        <v>0</v>
      </c>
    </row>
    <row r="515" spans="1:13" ht="34.5" customHeight="1">
      <c r="A515" s="80"/>
      <c r="B515" s="44"/>
      <c r="C515" s="91" t="s">
        <v>555</v>
      </c>
      <c r="D515" s="91">
        <v>1748</v>
      </c>
      <c r="E515" s="226" t="str">
        <f>VLOOKUP(D515,comp!D:L,2,FALSE)</f>
        <v>BANCADA/BANCA/PIA DE ACO INOXIDAVEL (AISI 430) COM 1 CUBA CENTRAL, COM VALVULA, ESCORREDOR DUPLO, DE *0,55 X 1,40* M</v>
      </c>
      <c r="F515" s="226"/>
      <c r="G515" s="226"/>
      <c r="H515" s="226"/>
      <c r="I515" s="91" t="str">
        <f>VLOOKUP(D515,comp!D:L,3,FALSE)</f>
        <v>UN</v>
      </c>
      <c r="J515" s="157"/>
      <c r="K515" s="92">
        <f>VLOOKUP(D515,comp!D:L,6,FALSE)</f>
        <v>298.33999999999997</v>
      </c>
      <c r="L515" s="92">
        <f>VLOOKUP(D515,comp!D:L,7,FALSE)</f>
        <v>0</v>
      </c>
      <c r="M515" s="92">
        <f t="shared" si="13"/>
        <v>0</v>
      </c>
    </row>
    <row r="516" spans="1:13" ht="34.5" customHeight="1">
      <c r="A516" s="80"/>
      <c r="B516" s="44"/>
      <c r="C516" s="91" t="s">
        <v>556</v>
      </c>
      <c r="D516" s="91">
        <v>1749</v>
      </c>
      <c r="E516" s="226" t="str">
        <f>VLOOKUP(D516,comp!D:L,2,FALSE)</f>
        <v>BANCADA/BANCA/PIA DE ACO INOXIDAVEL (AISI 430) COM 1 CUBA CENTRAL, COM VALVULA, ESCORREDOR DUPLO, DE *0,55 X 1,80* M</v>
      </c>
      <c r="F516" s="226"/>
      <c r="G516" s="226"/>
      <c r="H516" s="226"/>
      <c r="I516" s="91" t="str">
        <f>VLOOKUP(D516,comp!D:L,3,FALSE)</f>
        <v>UN</v>
      </c>
      <c r="J516" s="157"/>
      <c r="K516" s="92">
        <f>VLOOKUP(D516,comp!D:L,6,FALSE)</f>
        <v>432.25</v>
      </c>
      <c r="L516" s="92">
        <f>VLOOKUP(D516,comp!D:L,7,FALSE)</f>
        <v>0</v>
      </c>
      <c r="M516" s="92">
        <f t="shared" si="13"/>
        <v>0</v>
      </c>
    </row>
    <row r="517" spans="1:13" ht="34.5" customHeight="1">
      <c r="A517" s="80"/>
      <c r="B517" s="44"/>
      <c r="C517" s="91" t="s">
        <v>557</v>
      </c>
      <c r="D517" s="91">
        <v>1750</v>
      </c>
      <c r="E517" s="226" t="str">
        <f>VLOOKUP(D517,comp!D:L,2,FALSE)</f>
        <v>BANCADA/BANCA/PIA DE ACO INOXIDAVEL (AISI 430) COM 2 CUBAS, COM VALVULAS, ESCORREDOR DUPLO, DE *0,55 X 2,00* M</v>
      </c>
      <c r="F517" s="226"/>
      <c r="G517" s="226"/>
      <c r="H517" s="226"/>
      <c r="I517" s="91" t="str">
        <f>VLOOKUP(D517,comp!D:L,3,FALSE)</f>
        <v>UN</v>
      </c>
      <c r="J517" s="157"/>
      <c r="K517" s="92">
        <f>VLOOKUP(D517,comp!D:L,6,FALSE)</f>
        <v>609.42999999999995</v>
      </c>
      <c r="L517" s="92">
        <f>VLOOKUP(D517,comp!D:L,7,FALSE)</f>
        <v>0</v>
      </c>
      <c r="M517" s="92">
        <f t="shared" si="13"/>
        <v>0</v>
      </c>
    </row>
    <row r="518" spans="1:13" ht="34.5" customHeight="1">
      <c r="A518" s="80"/>
      <c r="B518" s="44"/>
      <c r="C518" s="91" t="s">
        <v>558</v>
      </c>
      <c r="D518" s="91">
        <v>37412</v>
      </c>
      <c r="E518" s="226" t="str">
        <f>VLOOKUP(D518,comp!D:L,2,FALSE)</f>
        <v>BANCADA/BANCA/PIA DE ACO INOXIDAVEL (AISI 430) COM 1 CUBA CENTRAL, COM VALVULA, LISA (SEM ESCORREDOR), DE *0,55 X 1,20* M</v>
      </c>
      <c r="F518" s="226"/>
      <c r="G518" s="226"/>
      <c r="H518" s="226"/>
      <c r="I518" s="91" t="str">
        <f>VLOOKUP(D518,comp!D:L,3,FALSE)</f>
        <v>UN</v>
      </c>
      <c r="J518" s="157"/>
      <c r="K518" s="92">
        <f>VLOOKUP(D518,comp!D:L,6,FALSE)</f>
        <v>219.31</v>
      </c>
      <c r="L518" s="92">
        <f>VLOOKUP(D518,comp!D:L,7,FALSE)</f>
        <v>0</v>
      </c>
      <c r="M518" s="92">
        <f t="shared" si="13"/>
        <v>0</v>
      </c>
    </row>
    <row r="519" spans="1:13" ht="34.5" customHeight="1">
      <c r="A519" s="80"/>
      <c r="B519" s="44"/>
      <c r="C519" s="91" t="s">
        <v>559</v>
      </c>
      <c r="D519" s="91">
        <v>10427</v>
      </c>
      <c r="E519" s="226" t="str">
        <f>VLOOKUP(D519,comp!D:L,2,FALSE)</f>
        <v>LAVATORIO / CUBA DE SOBREPOR, RETANGULAR, DE LOUCA BRANCA, COM LADRAO, DIMENSOES *52 X 45* CM (L X C)</v>
      </c>
      <c r="F519" s="226"/>
      <c r="G519" s="226"/>
      <c r="H519" s="226"/>
      <c r="I519" s="91" t="str">
        <f>VLOOKUP(D519,comp!D:L,3,FALSE)</f>
        <v>UN</v>
      </c>
      <c r="J519" s="157"/>
      <c r="K519" s="92">
        <f>VLOOKUP(D519,comp!D:L,6,FALSE)</f>
        <v>455.49</v>
      </c>
      <c r="L519" s="92">
        <f>VLOOKUP(D519,comp!D:L,7,FALSE)</f>
        <v>0</v>
      </c>
      <c r="M519" s="92">
        <f t="shared" si="13"/>
        <v>0</v>
      </c>
    </row>
    <row r="520" spans="1:13" ht="34.5" customHeight="1">
      <c r="A520" s="80"/>
      <c r="B520" s="44"/>
      <c r="C520" s="91" t="s">
        <v>560</v>
      </c>
      <c r="D520" s="91">
        <v>10428</v>
      </c>
      <c r="E520" s="226" t="str">
        <f>VLOOKUP(D520,comp!D:L,2,FALSE)</f>
        <v>LAVATORIO / CUBA DE SOBREPOR, RETANGULAR, DE LOUCA COLORIDA, COM LADRAO, DIMENSOES *52 X 45* CM (L X C)</v>
      </c>
      <c r="F520" s="226"/>
      <c r="G520" s="226"/>
      <c r="H520" s="226"/>
      <c r="I520" s="91" t="str">
        <f>VLOOKUP(D520,comp!D:L,3,FALSE)</f>
        <v>UN</v>
      </c>
      <c r="J520" s="157"/>
      <c r="K520" s="92">
        <f>VLOOKUP(D520,comp!D:L,6,FALSE)</f>
        <v>469.3</v>
      </c>
      <c r="L520" s="92">
        <f>VLOOKUP(D520,comp!D:L,7,FALSE)</f>
        <v>0</v>
      </c>
      <c r="M520" s="92">
        <f t="shared" si="13"/>
        <v>0</v>
      </c>
    </row>
    <row r="521" spans="1:13" ht="34.5" customHeight="1">
      <c r="A521" s="80"/>
      <c r="B521" s="44"/>
      <c r="C521" s="91" t="s">
        <v>561</v>
      </c>
      <c r="D521" s="91">
        <v>11696</v>
      </c>
      <c r="E521" s="226" t="str">
        <f>VLOOKUP(D521,comp!D:L,2,FALSE)</f>
        <v>LAVATORIO / CUBA DE SOBREPOR, OVAL PEQUENA, DE LOUCA BRANCA, SEM LADRAO, DIMENSOES *44 X 31* CM (L X C)</v>
      </c>
      <c r="F521" s="226"/>
      <c r="G521" s="226"/>
      <c r="H521" s="226"/>
      <c r="I521" s="91" t="str">
        <f>VLOOKUP(D521,comp!D:L,3,FALSE)</f>
        <v>UN</v>
      </c>
      <c r="J521" s="157"/>
      <c r="K521" s="92">
        <f>VLOOKUP(D521,comp!D:L,6,FALSE)</f>
        <v>162.77000000000001</v>
      </c>
      <c r="L521" s="92">
        <f>VLOOKUP(D521,comp!D:L,7,FALSE)</f>
        <v>0</v>
      </c>
      <c r="M521" s="92">
        <f t="shared" si="13"/>
        <v>0</v>
      </c>
    </row>
    <row r="522" spans="1:13" ht="34.5" customHeight="1">
      <c r="A522" s="80"/>
      <c r="B522" s="44"/>
      <c r="C522" s="91" t="s">
        <v>562</v>
      </c>
      <c r="D522" s="91">
        <v>20269</v>
      </c>
      <c r="E522" s="226" t="str">
        <f>VLOOKUP(D522,comp!D:L,2,FALSE)</f>
        <v>LAVATORIO / CUBA DE EMBUTIR, OVAL, DE LOUCA BRANCA, SEM LADRAO, DIMENSOES *50 X 35* CM (L X C)</v>
      </c>
      <c r="F522" s="226"/>
      <c r="G522" s="226"/>
      <c r="H522" s="226"/>
      <c r="I522" s="91" t="str">
        <f>VLOOKUP(D522,comp!D:L,3,FALSE)</f>
        <v>UN</v>
      </c>
      <c r="J522" s="157"/>
      <c r="K522" s="92">
        <f>VLOOKUP(D522,comp!D:L,6,FALSE)</f>
        <v>92.02</v>
      </c>
      <c r="L522" s="92">
        <f>VLOOKUP(D522,comp!D:L,7,FALSE)</f>
        <v>0</v>
      </c>
      <c r="M522" s="92">
        <f t="shared" si="13"/>
        <v>0</v>
      </c>
    </row>
    <row r="523" spans="1:13" ht="34.5" customHeight="1">
      <c r="A523" s="80"/>
      <c r="B523" s="44"/>
      <c r="C523" s="91" t="s">
        <v>563</v>
      </c>
      <c r="D523" s="91">
        <v>20270</v>
      </c>
      <c r="E523" s="226" t="str">
        <f>VLOOKUP(D523,comp!D:L,2,FALSE)</f>
        <v>LAVATORIO / CUBA DE EMBUTIR, OVAL, DE LOUCA COLORIDA, SEM LADRAO, DIMENSOES *50 X 35* CM (L X C)</v>
      </c>
      <c r="F523" s="226"/>
      <c r="G523" s="226"/>
      <c r="H523" s="226"/>
      <c r="I523" s="91" t="str">
        <f>VLOOKUP(D523,comp!D:L,3,FALSE)</f>
        <v>UN</v>
      </c>
      <c r="J523" s="157"/>
      <c r="K523" s="92">
        <f>VLOOKUP(D523,comp!D:L,6,FALSE)</f>
        <v>101.68</v>
      </c>
      <c r="L523" s="92">
        <f>VLOOKUP(D523,comp!D:L,7,FALSE)</f>
        <v>0</v>
      </c>
      <c r="M523" s="92">
        <f t="shared" si="13"/>
        <v>0</v>
      </c>
    </row>
    <row r="524" spans="1:13" ht="34.5" customHeight="1">
      <c r="A524" s="80"/>
      <c r="B524" s="44"/>
      <c r="C524" s="91" t="s">
        <v>564</v>
      </c>
      <c r="D524" s="91">
        <v>38364</v>
      </c>
      <c r="E524" s="226" t="str">
        <f>VLOOKUP(D524,comp!D:L,2,FALSE)</f>
        <v>BANCADA/ BANCA EM GRANITO, POLIDO, TIPO ANDORINHA/ QUARTZ/ CASTELO/ CORUMBA OU OUTROS EQUIVALENTES DA REGIAO, COM CUBA INOX, FORMATO *120 X 60* CM, E= *2* CM</v>
      </c>
      <c r="F524" s="226"/>
      <c r="G524" s="226"/>
      <c r="H524" s="226"/>
      <c r="I524" s="91" t="str">
        <f>VLOOKUP(D524,comp!D:L,3,FALSE)</f>
        <v>UN</v>
      </c>
      <c r="J524" s="157"/>
      <c r="K524" s="92">
        <f>VLOOKUP(D524,comp!D:L,6,FALSE)</f>
        <v>974.84</v>
      </c>
      <c r="L524" s="92">
        <f>VLOOKUP(D524,comp!D:L,7,FALSE)</f>
        <v>0</v>
      </c>
      <c r="M524" s="92">
        <f t="shared" si="13"/>
        <v>0</v>
      </c>
    </row>
    <row r="525" spans="1:13" ht="34.5" customHeight="1">
      <c r="A525" s="80"/>
      <c r="B525" s="44"/>
      <c r="C525" s="91" t="s">
        <v>565</v>
      </c>
      <c r="D525" s="91">
        <v>39357</v>
      </c>
      <c r="E525" s="226" t="str">
        <f>VLOOKUP(D525,comp!D:L,2,FALSE)</f>
        <v>KIT CHASSI COZINHA, CUBA SIMPLES SEM MAQUINA LAVAR LOUCA, INSTAL. PEX, QUADRO METALICO C/ TRAVESSA C/ FURO P/ESGOTO DN 50 MM E FUROS SUPERIORES P/AGUA, *340* X *650* MM (L X H), P/ CONEXAO COM ANEL DESLIZANTE (CONJUNTO COMPLETO)</v>
      </c>
      <c r="F525" s="226"/>
      <c r="G525" s="226"/>
      <c r="H525" s="226"/>
      <c r="I525" s="91" t="str">
        <f>VLOOKUP(D525,comp!D:L,3,FALSE)</f>
        <v>UN</v>
      </c>
      <c r="J525" s="157"/>
      <c r="K525" s="92">
        <f>VLOOKUP(D525,comp!D:L,6,FALSE)</f>
        <v>59.73</v>
      </c>
      <c r="L525" s="92">
        <f>VLOOKUP(D525,comp!D:L,7,FALSE)</f>
        <v>0</v>
      </c>
      <c r="M525" s="92">
        <f t="shared" si="13"/>
        <v>0</v>
      </c>
    </row>
    <row r="526" spans="1:13" ht="34.5" customHeight="1">
      <c r="A526" s="80"/>
      <c r="B526" s="44"/>
      <c r="C526" s="91" t="s">
        <v>566</v>
      </c>
      <c r="D526" s="91">
        <v>39358</v>
      </c>
      <c r="E526" s="226" t="str">
        <f>VLOOKUP(D526,comp!D:L,2,FALSE)</f>
        <v>KIT CHASSI COZINHA, CUBA SIMPLES SEM MAQUINA LAVAR LOUCA, INSTAL. PEX, QUADRO METALICO C/ TRAVESSA COM FURO P/ESGOTO DN 50 MM E FUROS SUPERIORES P/AGUA, *340* X *650* MM (L X H), P/ CONEXAO COM CRIMPAGEM (CONJUNTO COMPLETO)</v>
      </c>
      <c r="F526" s="226"/>
      <c r="G526" s="226"/>
      <c r="H526" s="226"/>
      <c r="I526" s="91" t="str">
        <f>VLOOKUP(D526,comp!D:L,3,FALSE)</f>
        <v>UN</v>
      </c>
      <c r="J526" s="157"/>
      <c r="K526" s="92">
        <f>VLOOKUP(D526,comp!D:L,6,FALSE)</f>
        <v>59.73</v>
      </c>
      <c r="L526" s="92">
        <f>VLOOKUP(D526,comp!D:L,7,FALSE)</f>
        <v>0</v>
      </c>
      <c r="M526" s="92">
        <f t="shared" si="13"/>
        <v>0</v>
      </c>
    </row>
    <row r="527" spans="1:13" ht="34.5" customHeight="1">
      <c r="A527" s="80"/>
      <c r="B527" s="44"/>
      <c r="C527" s="91" t="s">
        <v>567</v>
      </c>
      <c r="D527" s="91">
        <v>39359</v>
      </c>
      <c r="E527" s="226" t="str">
        <f>VLOOKUP(D527,comp!D:L,2,FALSE)</f>
        <v>CARENAGEM /TAMPA, EM PLASTICO, COR BRANCA, UTILIZADO EM KIT CHASSI METALICO PARA INSTAL. HIDRAULICA DE CUBA SIMPLES SEM MAQUINA DE LAVAR ROUPA, *355* X *670* MM (L X H) (COM FUROS E DEMAIS ENCAIXES)</v>
      </c>
      <c r="F527" s="226"/>
      <c r="G527" s="226"/>
      <c r="H527" s="226"/>
      <c r="I527" s="91" t="str">
        <f>VLOOKUP(D527,comp!D:L,3,FALSE)</f>
        <v>UN</v>
      </c>
      <c r="J527" s="157"/>
      <c r="K527" s="92">
        <f>VLOOKUP(D527,comp!D:L,6,FALSE)</f>
        <v>38.49</v>
      </c>
      <c r="L527" s="92">
        <f>VLOOKUP(D527,comp!D:L,7,FALSE)</f>
        <v>0</v>
      </c>
      <c r="M527" s="92">
        <f t="shared" si="13"/>
        <v>0</v>
      </c>
    </row>
    <row r="528" spans="1:13" ht="34.5" customHeight="1">
      <c r="A528" s="80"/>
      <c r="B528" s="44"/>
      <c r="C528" s="91" t="s">
        <v>568</v>
      </c>
      <c r="D528" s="91">
        <v>13415</v>
      </c>
      <c r="E528" s="226" t="str">
        <f>VLOOKUP(D528,comp!D:L,2,FALSE)</f>
        <v>TORNEIRA DE MESA/BANCADA, PARA LAVATORIO, FIXA, METALICA CROMADA, PADRAO POPULAR, 1/2" OU 3/4" (REF 1193)</v>
      </c>
      <c r="F528" s="226"/>
      <c r="G528" s="226"/>
      <c r="H528" s="226"/>
      <c r="I528" s="91" t="str">
        <f>VLOOKUP(D528,comp!D:L,3,FALSE)</f>
        <v>UN</v>
      </c>
      <c r="J528" s="157"/>
      <c r="K528" s="92">
        <f>VLOOKUP(D528,comp!D:L,6,FALSE)</f>
        <v>64.849999999999994</v>
      </c>
      <c r="L528" s="92">
        <f>VLOOKUP(D528,comp!D:L,7,FALSE)</f>
        <v>0</v>
      </c>
      <c r="M528" s="92">
        <f t="shared" si="13"/>
        <v>0</v>
      </c>
    </row>
    <row r="529" spans="1:13" ht="34.5" customHeight="1">
      <c r="A529" s="80"/>
      <c r="B529" s="44"/>
      <c r="C529" s="91" t="s">
        <v>569</v>
      </c>
      <c r="D529" s="91">
        <v>11772</v>
      </c>
      <c r="E529" s="226" t="str">
        <f>VLOOKUP(D529,comp!D:L,2,FALSE)</f>
        <v>TORNEIRA METALICA CROMADA, DE MESA/BANCADA, PARA COZINHA, BICA MOVEL, COM AREJADOR, 1/2" OU 3/4"</v>
      </c>
      <c r="F529" s="226"/>
      <c r="G529" s="226"/>
      <c r="H529" s="226"/>
      <c r="I529" s="91" t="str">
        <f>VLOOKUP(D529,comp!D:L,3,FALSE)</f>
        <v>UN</v>
      </c>
      <c r="J529" s="157"/>
      <c r="K529" s="92">
        <f>VLOOKUP(D529,comp!D:L,6,FALSE)</f>
        <v>112.66</v>
      </c>
      <c r="L529" s="92">
        <f>VLOOKUP(D529,comp!D:L,7,FALSE)</f>
        <v>0</v>
      </c>
      <c r="M529" s="92">
        <f t="shared" si="13"/>
        <v>0</v>
      </c>
    </row>
    <row r="530" spans="1:13" ht="34.5" customHeight="1">
      <c r="A530" s="80"/>
      <c r="B530" s="44"/>
      <c r="C530" s="91" t="s">
        <v>570</v>
      </c>
      <c r="D530" s="91">
        <v>11773</v>
      </c>
      <c r="E530" s="226" t="str">
        <f>VLOOKUP(D530,comp!D:L,2,FALSE)</f>
        <v>TORNEIRA METALICA CROMADA DE PAREDE, PARA COZINHA, BICA MOVEL, COM AREJADOR, 1/2" OU 3/4"</v>
      </c>
      <c r="F530" s="226"/>
      <c r="G530" s="226"/>
      <c r="H530" s="226"/>
      <c r="I530" s="91" t="str">
        <f>VLOOKUP(D530,comp!D:L,3,FALSE)</f>
        <v>UN</v>
      </c>
      <c r="J530" s="157"/>
      <c r="K530" s="92">
        <f>VLOOKUP(D530,comp!D:L,6,FALSE)</f>
        <v>112.31</v>
      </c>
      <c r="L530" s="92">
        <f>VLOOKUP(D530,comp!D:L,7,FALSE)</f>
        <v>0</v>
      </c>
      <c r="M530" s="92">
        <f t="shared" si="13"/>
        <v>0</v>
      </c>
    </row>
    <row r="531" spans="1:13" ht="34.5" customHeight="1">
      <c r="A531" s="80"/>
      <c r="B531" s="44"/>
      <c r="C531" s="91" t="s">
        <v>571</v>
      </c>
      <c r="D531" s="91">
        <v>13416</v>
      </c>
      <c r="E531" s="226" t="str">
        <f>VLOOKUP(D531,comp!D:L,2,FALSE)</f>
        <v>TORNEIRA METALICA CROMADA, RETA, DE PAREDE, PARA COZINHA, SEM BICO, SEM AREJADOR, PADRAO POPULAR, 1/2" OU 3/4"</v>
      </c>
      <c r="F531" s="226"/>
      <c r="G531" s="226"/>
      <c r="H531" s="226"/>
      <c r="I531" s="91" t="str">
        <f>VLOOKUP(D531,comp!D:L,3,FALSE)</f>
        <v>UN</v>
      </c>
      <c r="J531" s="157"/>
      <c r="K531" s="92">
        <f>VLOOKUP(D531,comp!D:L,6,FALSE)</f>
        <v>75.78</v>
      </c>
      <c r="L531" s="92">
        <f>VLOOKUP(D531,comp!D:L,7,FALSE)</f>
        <v>0</v>
      </c>
      <c r="M531" s="92">
        <f t="shared" si="13"/>
        <v>0</v>
      </c>
    </row>
    <row r="532" spans="1:13" ht="34.5" customHeight="1">
      <c r="A532" s="80"/>
      <c r="B532" s="44"/>
      <c r="C532" s="91" t="s">
        <v>572</v>
      </c>
      <c r="D532" s="91">
        <v>7604</v>
      </c>
      <c r="E532" s="226" t="str">
        <f>VLOOKUP(D532,comp!D:L,2,FALSE)</f>
        <v>TORNEIRA METALICA CROMADA PARA TANQUE / JARDIM, SEM BICO, CANO LONGO, DE PAREDE, PADRAO POPULAR / USO GERAL, 1/2" OU 3/4"</v>
      </c>
      <c r="F532" s="226"/>
      <c r="G532" s="226"/>
      <c r="H532" s="226"/>
      <c r="I532" s="91" t="str">
        <f>VLOOKUP(D532,comp!D:L,3,FALSE)</f>
        <v>UN</v>
      </c>
      <c r="J532" s="157"/>
      <c r="K532" s="92">
        <f>VLOOKUP(D532,comp!D:L,6,FALSE)</f>
        <v>45.1</v>
      </c>
      <c r="L532" s="92">
        <f>VLOOKUP(D532,comp!D:L,7,FALSE)</f>
        <v>0</v>
      </c>
      <c r="M532" s="92">
        <f t="shared" si="13"/>
        <v>0</v>
      </c>
    </row>
    <row r="533" spans="1:13" ht="34.5" customHeight="1">
      <c r="A533" s="80"/>
      <c r="B533" s="44"/>
      <c r="C533" s="91" t="s">
        <v>573</v>
      </c>
      <c r="D533" s="91">
        <v>13417</v>
      </c>
      <c r="E533" s="226" t="str">
        <f>VLOOKUP(D533,comp!D:L,2,FALSE)</f>
        <v>TORNEIRA METALICA CROMADA CANO CURTO, SEM BICO, SEM AREJADOR, DE PAREDE, PARA TANQUE E USO GERAL, 1/2" OU 3/4"</v>
      </c>
      <c r="F533" s="226"/>
      <c r="G533" s="226"/>
      <c r="H533" s="226"/>
      <c r="I533" s="91" t="str">
        <f>VLOOKUP(D533,comp!D:L,3,FALSE)</f>
        <v>UN</v>
      </c>
      <c r="J533" s="157"/>
      <c r="K533" s="92">
        <f>VLOOKUP(D533,comp!D:L,6,FALSE)</f>
        <v>84.46</v>
      </c>
      <c r="L533" s="92">
        <f>VLOOKUP(D533,comp!D:L,7,FALSE)</f>
        <v>0</v>
      </c>
      <c r="M533" s="92">
        <f t="shared" si="13"/>
        <v>0</v>
      </c>
    </row>
    <row r="534" spans="1:13" ht="34.5" customHeight="1">
      <c r="A534" s="80"/>
      <c r="B534" s="44"/>
      <c r="C534" s="91" t="s">
        <v>574</v>
      </c>
      <c r="D534" s="91">
        <v>36791</v>
      </c>
      <c r="E534" s="226" t="str">
        <f>VLOOKUP(D534,comp!D:L,2,FALSE)</f>
        <v>TORNEIRA METALICA CROMADA DE MESA PARA LAVATORIO, BICA ALTA, COM AREJADOR</v>
      </c>
      <c r="F534" s="226"/>
      <c r="G534" s="226"/>
      <c r="H534" s="226"/>
      <c r="I534" s="91" t="str">
        <f>VLOOKUP(D534,comp!D:L,3,FALSE)</f>
        <v>UN</v>
      </c>
      <c r="J534" s="157"/>
      <c r="K534" s="92">
        <f>VLOOKUP(D534,comp!D:L,6,FALSE)</f>
        <v>126.76</v>
      </c>
      <c r="L534" s="92">
        <f>VLOOKUP(D534,comp!D:L,7,FALSE)</f>
        <v>0</v>
      </c>
      <c r="M534" s="92">
        <f t="shared" si="13"/>
        <v>0</v>
      </c>
    </row>
    <row r="535" spans="1:13" ht="34.5" customHeight="1">
      <c r="A535" s="80"/>
      <c r="B535" s="44"/>
      <c r="C535" s="91" t="s">
        <v>575</v>
      </c>
      <c r="D535" s="91">
        <v>11831</v>
      </c>
      <c r="E535" s="226" t="str">
        <f>VLOOKUP(D535,comp!D:L,2,FALSE)</f>
        <v>TORNEIRA PLASTICA PARA TANQUE 1/2" OU 3/4" COM BICO PARA MANGUEIRA</v>
      </c>
      <c r="F535" s="226"/>
      <c r="G535" s="226"/>
      <c r="H535" s="226"/>
      <c r="I535" s="91" t="str">
        <f>VLOOKUP(D535,comp!D:L,3,FALSE)</f>
        <v>UN</v>
      </c>
      <c r="J535" s="157"/>
      <c r="K535" s="92">
        <f>VLOOKUP(D535,comp!D:L,6,FALSE)</f>
        <v>21.75</v>
      </c>
      <c r="L535" s="92">
        <f>VLOOKUP(D535,comp!D:L,7,FALSE)</f>
        <v>0</v>
      </c>
      <c r="M535" s="92">
        <f t="shared" si="13"/>
        <v>0</v>
      </c>
    </row>
    <row r="536" spans="1:13" ht="34.5" customHeight="1">
      <c r="A536" s="80"/>
      <c r="B536" s="44"/>
      <c r="C536" s="91" t="s">
        <v>576</v>
      </c>
      <c r="D536" s="91">
        <v>44045</v>
      </c>
      <c r="E536" s="226" t="str">
        <f>VLOOKUP(D536,comp!D:L,2,FALSE)</f>
        <v>TORNEIRA DE MESA PARA LAVATORIO, METALICA CROMADA, COM MISTURADOR MONOCOMANDO, BICA BAIXA</v>
      </c>
      <c r="F536" s="226"/>
      <c r="G536" s="226"/>
      <c r="H536" s="226"/>
      <c r="I536" s="91" t="str">
        <f>VLOOKUP(D536,comp!D:L,3,FALSE)</f>
        <v>UN</v>
      </c>
      <c r="J536" s="157"/>
      <c r="K536" s="92">
        <f>VLOOKUP(D536,comp!D:L,6,FALSE)</f>
        <v>297.42</v>
      </c>
      <c r="L536" s="92">
        <f>VLOOKUP(D536,comp!D:L,7,FALSE)</f>
        <v>0</v>
      </c>
      <c r="M536" s="92">
        <f t="shared" si="13"/>
        <v>0</v>
      </c>
    </row>
    <row r="537" spans="1:13" ht="34.5" customHeight="1">
      <c r="A537" s="80"/>
      <c r="B537" s="44"/>
      <c r="C537" s="91" t="s">
        <v>577</v>
      </c>
      <c r="D537" s="91">
        <v>36795</v>
      </c>
      <c r="E537" s="226" t="str">
        <f>VLOOKUP(D537,comp!D:L,2,FALSE)</f>
        <v>TORNEIRA METALICA CROMADA DE MESA PARA LAVATORIO, COM SENSOR DE PRESENCA A PILHA, COM AREJADOR EMBUTIDO</v>
      </c>
      <c r="F537" s="226"/>
      <c r="G537" s="226"/>
      <c r="H537" s="226"/>
      <c r="I537" s="91" t="str">
        <f>VLOOKUP(D537,comp!D:L,3,FALSE)</f>
        <v>UN</v>
      </c>
      <c r="J537" s="157"/>
      <c r="K537" s="92">
        <f>VLOOKUP(D537,comp!D:L,6,FALSE)</f>
        <v>1602.76</v>
      </c>
      <c r="L537" s="92">
        <f>VLOOKUP(D537,comp!D:L,7,FALSE)</f>
        <v>0</v>
      </c>
      <c r="M537" s="92">
        <f t="shared" si="13"/>
        <v>0</v>
      </c>
    </row>
    <row r="538" spans="1:13" ht="34.5" customHeight="1">
      <c r="A538" s="80"/>
      <c r="B538" s="44"/>
      <c r="C538" s="91" t="s">
        <v>578</v>
      </c>
      <c r="D538" s="91">
        <v>11829</v>
      </c>
      <c r="E538" s="226" t="str">
        <f>VLOOKUP(D538,comp!D:L,2,FALSE)</f>
        <v>TORNEIRA DE BOIA CONVENCIONAL PARA CAIXA D'AGUA, AGUA FRIA, 1/2", COM HASTE E TORNEIRA METALICOS E BALAO PLASTICO</v>
      </c>
      <c r="F538" s="226"/>
      <c r="G538" s="226"/>
      <c r="H538" s="226"/>
      <c r="I538" s="91" t="str">
        <f>VLOOKUP(D538,comp!D:L,3,FALSE)</f>
        <v>UN</v>
      </c>
      <c r="J538" s="157"/>
      <c r="K538" s="92">
        <f>VLOOKUP(D538,comp!D:L,6,FALSE)</f>
        <v>40.44</v>
      </c>
      <c r="L538" s="92">
        <f>VLOOKUP(D538,comp!D:L,7,FALSE)</f>
        <v>0</v>
      </c>
      <c r="M538" s="92">
        <f t="shared" si="13"/>
        <v>0</v>
      </c>
    </row>
    <row r="539" spans="1:13" ht="34.5" customHeight="1">
      <c r="A539" s="80"/>
      <c r="B539" s="44"/>
      <c r="C539" s="91" t="s">
        <v>579</v>
      </c>
      <c r="D539" s="91">
        <v>11830</v>
      </c>
      <c r="E539" s="226" t="str">
        <f>VLOOKUP(D539,comp!D:L,2,FALSE)</f>
        <v>TORNEIRA DE BOIA CONVENCIONAL PARA CAIXA D'AGUA, AGUA FRIA, 3/4", COM HASTE E TORNEIRA METALICOS E BALAO PLASTICO</v>
      </c>
      <c r="F539" s="226"/>
      <c r="G539" s="226"/>
      <c r="H539" s="226"/>
      <c r="I539" s="91" t="str">
        <f>VLOOKUP(D539,comp!D:L,3,FALSE)</f>
        <v>UN</v>
      </c>
      <c r="J539" s="157"/>
      <c r="K539" s="92">
        <f>VLOOKUP(D539,comp!D:L,6,FALSE)</f>
        <v>43.67</v>
      </c>
      <c r="L539" s="92">
        <f>VLOOKUP(D539,comp!D:L,7,FALSE)</f>
        <v>0</v>
      </c>
      <c r="M539" s="92">
        <f t="shared" ref="M539:M577" si="14">J539*(K539+L539)</f>
        <v>0</v>
      </c>
    </row>
    <row r="540" spans="1:13" ht="34.5" customHeight="1">
      <c r="A540" s="80"/>
      <c r="B540" s="44"/>
      <c r="C540" s="91" t="s">
        <v>580</v>
      </c>
      <c r="D540" s="91">
        <v>11825</v>
      </c>
      <c r="E540" s="226" t="str">
        <f>VLOOKUP(D540,comp!D:L,2,FALSE)</f>
        <v>TORNEIRA DE BOIA CONVENCIONAL PARA CAIXA D'AGUA, 1", AGUA FRIA, COM HASTE E TORNEIRA METALICOS E BALAO PLASTICO</v>
      </c>
      <c r="F540" s="226"/>
      <c r="G540" s="226"/>
      <c r="H540" s="226"/>
      <c r="I540" s="91" t="str">
        <f>VLOOKUP(D540,comp!D:L,3,FALSE)</f>
        <v>UN</v>
      </c>
      <c r="J540" s="157"/>
      <c r="K540" s="92">
        <f>VLOOKUP(D540,comp!D:L,6,FALSE)</f>
        <v>98.24</v>
      </c>
      <c r="L540" s="92">
        <f>VLOOKUP(D540,comp!D:L,7,FALSE)</f>
        <v>0</v>
      </c>
      <c r="M540" s="92">
        <f t="shared" si="14"/>
        <v>0</v>
      </c>
    </row>
    <row r="541" spans="1:13" ht="34.5" customHeight="1">
      <c r="A541" s="80"/>
      <c r="B541" s="44"/>
      <c r="C541" s="91" t="s">
        <v>581</v>
      </c>
      <c r="D541" s="91">
        <v>11764</v>
      </c>
      <c r="E541" s="226" t="str">
        <f>VLOOKUP(D541,comp!D:L,2,FALSE)</f>
        <v>TORNEIRA DE BOIA CONVENCIONAL PARA CAIXA D'AGUA, AGUA FRIA, 1.1/4", COM HASTE E TORNEIRA METALICOS E BALAO PLASTICO</v>
      </c>
      <c r="F541" s="226"/>
      <c r="G541" s="226"/>
      <c r="H541" s="226"/>
      <c r="I541" s="91" t="str">
        <f>VLOOKUP(D541,comp!D:L,3,FALSE)</f>
        <v>UN</v>
      </c>
      <c r="J541" s="157"/>
      <c r="K541" s="92">
        <f>VLOOKUP(D541,comp!D:L,6,FALSE)</f>
        <v>167.31</v>
      </c>
      <c r="L541" s="92">
        <f>VLOOKUP(D541,comp!D:L,7,FALSE)</f>
        <v>0</v>
      </c>
      <c r="M541" s="92">
        <f t="shared" si="14"/>
        <v>0</v>
      </c>
    </row>
    <row r="542" spans="1:13" ht="34.5" customHeight="1">
      <c r="A542" s="80"/>
      <c r="B542" s="44"/>
      <c r="C542" s="91" t="s">
        <v>582</v>
      </c>
      <c r="D542" s="91">
        <v>11763</v>
      </c>
      <c r="E542" s="226" t="str">
        <f>VLOOKUP(D542,comp!D:L,2,FALSE)</f>
        <v>TORNEIRA DE BOIA CONVENCIONAL PARA CAIXA D'AGUA, AGUA FRIA, 1.1/2", COM HASTE E TORNEIRA METALICOS E BALAO PLASTICO</v>
      </c>
      <c r="F542" s="226"/>
      <c r="G542" s="226"/>
      <c r="H542" s="226"/>
      <c r="I542" s="91" t="str">
        <f>VLOOKUP(D542,comp!D:L,3,FALSE)</f>
        <v>UN</v>
      </c>
      <c r="J542" s="157"/>
      <c r="K542" s="92">
        <f>VLOOKUP(D542,comp!D:L,6,FALSE)</f>
        <v>203.92</v>
      </c>
      <c r="L542" s="92">
        <f>VLOOKUP(D542,comp!D:L,7,FALSE)</f>
        <v>0</v>
      </c>
      <c r="M542" s="92">
        <f t="shared" si="14"/>
        <v>0</v>
      </c>
    </row>
    <row r="543" spans="1:13" ht="34.5" customHeight="1">
      <c r="A543" s="80"/>
      <c r="B543" s="44"/>
      <c r="C543" s="91" t="s">
        <v>583</v>
      </c>
      <c r="D543" s="91">
        <v>11767</v>
      </c>
      <c r="E543" s="226" t="str">
        <f>VLOOKUP(D543,comp!D:L,2,FALSE)</f>
        <v>TORNEIRA DE BOIA CONVENCIONAL PARA CAIXA D'AGUA, 2", AGUA FRIA, COM HASTE E TORNEIRA METALICOS E BALAO PLASTICO</v>
      </c>
      <c r="F543" s="226"/>
      <c r="G543" s="226"/>
      <c r="H543" s="226"/>
      <c r="I543" s="91" t="str">
        <f>VLOOKUP(D543,comp!D:L,3,FALSE)</f>
        <v>UN</v>
      </c>
      <c r="J543" s="157"/>
      <c r="K543" s="92">
        <f>VLOOKUP(D543,comp!D:L,6,FALSE)</f>
        <v>261.64999999999998</v>
      </c>
      <c r="L543" s="92">
        <f>VLOOKUP(D543,comp!D:L,7,FALSE)</f>
        <v>0</v>
      </c>
      <c r="M543" s="92">
        <f t="shared" si="14"/>
        <v>0</v>
      </c>
    </row>
    <row r="544" spans="1:13" ht="34.5" customHeight="1">
      <c r="A544" s="80"/>
      <c r="B544" s="44"/>
      <c r="C544" s="91" t="s">
        <v>584</v>
      </c>
      <c r="D544" s="91">
        <v>11777</v>
      </c>
      <c r="E544" s="226" t="str">
        <f>VLOOKUP(D544,comp!D:L,2,FALSE)</f>
        <v>TORNEIRA ELETRICA DE PAREDE, PLASTICA, BICA ALTA, PARA COZINHA, 5500 W (110/220 V)</v>
      </c>
      <c r="F544" s="226"/>
      <c r="G544" s="226"/>
      <c r="H544" s="226"/>
      <c r="I544" s="91" t="str">
        <f>VLOOKUP(D544,comp!D:L,3,FALSE)</f>
        <v>UN</v>
      </c>
      <c r="J544" s="157"/>
      <c r="K544" s="92">
        <f>VLOOKUP(D544,comp!D:L,6,FALSE)</f>
        <v>190.6</v>
      </c>
      <c r="L544" s="92">
        <f>VLOOKUP(D544,comp!D:L,7,FALSE)</f>
        <v>0</v>
      </c>
      <c r="M544" s="92">
        <f t="shared" si="14"/>
        <v>0</v>
      </c>
    </row>
    <row r="545" spans="1:13" ht="34.5" customHeight="1">
      <c r="A545" s="80"/>
      <c r="B545" s="44"/>
      <c r="C545" s="91" t="s">
        <v>585</v>
      </c>
      <c r="D545" s="91">
        <v>38633</v>
      </c>
      <c r="E545" s="226" t="str">
        <f>VLOOKUP(D545,comp!D:L,2,FALSE)</f>
        <v>FURO PARA TORNEIRA OU OUTROS ACESSORIOS EM BANCADA DE MARMORE/ GRANITO OU OUTRO TIPO DE PEDRA NATURAL</v>
      </c>
      <c r="F545" s="226"/>
      <c r="G545" s="226"/>
      <c r="H545" s="226"/>
      <c r="I545" s="91" t="str">
        <f>VLOOKUP(D545,comp!D:L,3,FALSE)</f>
        <v>UN</v>
      </c>
      <c r="J545" s="157"/>
      <c r="K545" s="92">
        <f>VLOOKUP(D545,comp!D:L,6,FALSE)</f>
        <v>23.05</v>
      </c>
      <c r="L545" s="92">
        <f>VLOOKUP(D545,comp!D:L,7,FALSE)</f>
        <v>0</v>
      </c>
      <c r="M545" s="92">
        <f t="shared" si="14"/>
        <v>0</v>
      </c>
    </row>
    <row r="546" spans="1:13" ht="34.5" customHeight="1">
      <c r="A546" s="80"/>
      <c r="B546" s="44"/>
      <c r="C546" s="91" t="s">
        <v>586</v>
      </c>
      <c r="D546" s="91">
        <v>13415</v>
      </c>
      <c r="E546" s="226" t="str">
        <f>VLOOKUP(D546,comp!D:L,2,FALSE)</f>
        <v>TORNEIRA DE MESA/BANCADA, PARA LAVATORIO, FIXA, METALICA CROMADA, PADRAO POPULAR, 1/2" OU 3/4" (REF 1193)</v>
      </c>
      <c r="F546" s="226"/>
      <c r="G546" s="226"/>
      <c r="H546" s="226"/>
      <c r="I546" s="91" t="str">
        <f>VLOOKUP(D546,comp!D:L,3,FALSE)</f>
        <v>UN</v>
      </c>
      <c r="J546" s="157"/>
      <c r="K546" s="92">
        <f>VLOOKUP(D546,comp!D:L,6,FALSE)</f>
        <v>64.849999999999994</v>
      </c>
      <c r="L546" s="92">
        <f>VLOOKUP(D546,comp!D:L,7,FALSE)</f>
        <v>0</v>
      </c>
      <c r="M546" s="92">
        <f t="shared" si="14"/>
        <v>0</v>
      </c>
    </row>
    <row r="547" spans="1:13" ht="34.5" customHeight="1">
      <c r="A547" s="80"/>
      <c r="B547" s="44"/>
      <c r="C547" s="91" t="s">
        <v>587</v>
      </c>
      <c r="D547" s="91">
        <v>7602</v>
      </c>
      <c r="E547" s="226" t="str">
        <f>VLOOKUP(D547,comp!D:L,2,FALSE)</f>
        <v>TORNEIRA DE METAL AMARELO, PARA TANQUE / JARDIM, DE PAREDE, COM BICO PLASTICO, CANO CURTO, AREA EXTERNA, PADRAO POPULAR / USO GERAL, 1/2" OU 3/4"</v>
      </c>
      <c r="F547" s="226"/>
      <c r="G547" s="226"/>
      <c r="H547" s="226"/>
      <c r="I547" s="91" t="str">
        <f>VLOOKUP(D547,comp!D:L,3,FALSE)</f>
        <v>UN</v>
      </c>
      <c r="J547" s="157"/>
      <c r="K547" s="92">
        <f>VLOOKUP(D547,comp!D:L,6,FALSE)</f>
        <v>41.38</v>
      </c>
      <c r="L547" s="92">
        <f>VLOOKUP(D547,comp!D:L,7,FALSE)</f>
        <v>0</v>
      </c>
      <c r="M547" s="92">
        <f t="shared" si="14"/>
        <v>0</v>
      </c>
    </row>
    <row r="548" spans="1:13" ht="34.5" customHeight="1">
      <c r="A548" s="80"/>
      <c r="B548" s="44"/>
      <c r="C548" s="91" t="s">
        <v>588</v>
      </c>
      <c r="D548" s="91">
        <v>7603</v>
      </c>
      <c r="E548" s="226" t="str">
        <f>VLOOKUP(D548,comp!D:L,2,FALSE)</f>
        <v>TORNEIRA DE METAL AMARELO, PARA TANQUE / JARDIM, DE PAREDE, SEM BICO, CANO CURTO, PADRAO POPULAR / USO GERAL, 1/2" OU 3/4"</v>
      </c>
      <c r="F548" s="226"/>
      <c r="G548" s="226"/>
      <c r="H548" s="226"/>
      <c r="I548" s="91" t="str">
        <f>VLOOKUP(D548,comp!D:L,3,FALSE)</f>
        <v>UN</v>
      </c>
      <c r="J548" s="157"/>
      <c r="K548" s="92">
        <f>VLOOKUP(D548,comp!D:L,6,FALSE)</f>
        <v>35.11</v>
      </c>
      <c r="L548" s="92">
        <f>VLOOKUP(D548,comp!D:L,7,FALSE)</f>
        <v>0</v>
      </c>
      <c r="M548" s="92">
        <f t="shared" si="14"/>
        <v>0</v>
      </c>
    </row>
    <row r="549" spans="1:13" ht="34.5" customHeight="1">
      <c r="A549" s="80"/>
      <c r="B549" s="44"/>
      <c r="C549" s="91" t="s">
        <v>589</v>
      </c>
      <c r="D549" s="91">
        <v>7604</v>
      </c>
      <c r="E549" s="226" t="str">
        <f>VLOOKUP(D549,comp!D:L,2,FALSE)</f>
        <v>TORNEIRA METALICA CROMADA PARA TANQUE / JARDIM, SEM BICO, CANO LONGO, DE PAREDE, PADRAO POPULAR / USO GERAL, 1/2" OU 3/4"</v>
      </c>
      <c r="F549" s="226"/>
      <c r="G549" s="226"/>
      <c r="H549" s="226"/>
      <c r="I549" s="91" t="str">
        <f>VLOOKUP(D549,comp!D:L,3,FALSE)</f>
        <v>UN</v>
      </c>
      <c r="J549" s="157"/>
      <c r="K549" s="92">
        <f>VLOOKUP(D549,comp!D:L,6,FALSE)</f>
        <v>45.1</v>
      </c>
      <c r="L549" s="92">
        <f>VLOOKUP(D549,comp!D:L,7,FALSE)</f>
        <v>0</v>
      </c>
      <c r="M549" s="92">
        <f t="shared" si="14"/>
        <v>0</v>
      </c>
    </row>
    <row r="550" spans="1:13" ht="34.5" customHeight="1">
      <c r="A550" s="80"/>
      <c r="B550" s="44"/>
      <c r="C550" s="91" t="s">
        <v>590</v>
      </c>
      <c r="D550" s="91">
        <v>11762</v>
      </c>
      <c r="E550" s="226" t="str">
        <f>VLOOKUP(D550,comp!D:L,2,FALSE)</f>
        <v>TORNEIRA METALICA CROMADA PARA JARDIM / TANQUE, COM BICO PLASTICO, CANO LONGO, DE PAREDE, PADRAO POPULAR / USO GERAL, 1/2" OU 3/4"</v>
      </c>
      <c r="F550" s="226"/>
      <c r="G550" s="226"/>
      <c r="H550" s="226"/>
      <c r="I550" s="91" t="str">
        <f>VLOOKUP(D550,comp!D:L,3,FALSE)</f>
        <v>UN</v>
      </c>
      <c r="J550" s="157"/>
      <c r="K550" s="92">
        <f>VLOOKUP(D550,comp!D:L,6,FALSE)</f>
        <v>53.27</v>
      </c>
      <c r="L550" s="92">
        <f>VLOOKUP(D550,comp!D:L,7,FALSE)</f>
        <v>0</v>
      </c>
      <c r="M550" s="92">
        <f t="shared" si="14"/>
        <v>0</v>
      </c>
    </row>
    <row r="551" spans="1:13" ht="34.5" customHeight="1">
      <c r="A551" s="80"/>
      <c r="B551" s="44"/>
      <c r="C551" s="91" t="s">
        <v>591</v>
      </c>
      <c r="D551" s="91">
        <v>11772</v>
      </c>
      <c r="E551" s="226" t="str">
        <f>VLOOKUP(D551,comp!D:L,2,FALSE)</f>
        <v>TORNEIRA METALICA CROMADA, DE MESA/BANCADA, PARA COZINHA, BICA MOVEL, COM AREJADOR, 1/2" OU 3/4"</v>
      </c>
      <c r="F551" s="226"/>
      <c r="G551" s="226"/>
      <c r="H551" s="226"/>
      <c r="I551" s="91" t="str">
        <f>VLOOKUP(D551,comp!D:L,3,FALSE)</f>
        <v>UN</v>
      </c>
      <c r="J551" s="157"/>
      <c r="K551" s="92">
        <f>VLOOKUP(D551,comp!D:L,6,FALSE)</f>
        <v>112.66</v>
      </c>
      <c r="L551" s="92">
        <f>VLOOKUP(D551,comp!D:L,7,FALSE)</f>
        <v>0</v>
      </c>
      <c r="M551" s="92">
        <f t="shared" si="14"/>
        <v>0</v>
      </c>
    </row>
    <row r="552" spans="1:13" ht="34.5" customHeight="1">
      <c r="A552" s="80"/>
      <c r="B552" s="44"/>
      <c r="C552" s="91" t="s">
        <v>592</v>
      </c>
      <c r="D552" s="91">
        <v>11773</v>
      </c>
      <c r="E552" s="226" t="str">
        <f>VLOOKUP(D552,comp!D:L,2,FALSE)</f>
        <v>TORNEIRA METALICA CROMADA DE PAREDE, PARA COZINHA, BICA MOVEL, COM AREJADOR, 1/2" OU 3/4"</v>
      </c>
      <c r="F552" s="226"/>
      <c r="G552" s="226"/>
      <c r="H552" s="226"/>
      <c r="I552" s="91" t="str">
        <f>VLOOKUP(D552,comp!D:L,3,FALSE)</f>
        <v>UN</v>
      </c>
      <c r="J552" s="157"/>
      <c r="K552" s="92">
        <f>VLOOKUP(D552,comp!D:L,6,FALSE)</f>
        <v>112.31</v>
      </c>
      <c r="L552" s="92">
        <f>VLOOKUP(D552,comp!D:L,7,FALSE)</f>
        <v>0</v>
      </c>
      <c r="M552" s="92">
        <f t="shared" si="14"/>
        <v>0</v>
      </c>
    </row>
    <row r="553" spans="1:13" ht="34.5" customHeight="1">
      <c r="A553" s="80"/>
      <c r="B553" s="44"/>
      <c r="C553" s="91" t="s">
        <v>593</v>
      </c>
      <c r="D553" s="91">
        <v>13416</v>
      </c>
      <c r="E553" s="226" t="str">
        <f>VLOOKUP(D553,comp!D:L,2,FALSE)</f>
        <v>TORNEIRA METALICA CROMADA, RETA, DE PAREDE, PARA COZINHA, SEM BICO, SEM AREJADOR, PADRAO POPULAR, 1/2" OU 3/4"</v>
      </c>
      <c r="F553" s="226"/>
      <c r="G553" s="226"/>
      <c r="H553" s="226"/>
      <c r="I553" s="91" t="str">
        <f>VLOOKUP(D553,comp!D:L,3,FALSE)</f>
        <v>UN</v>
      </c>
      <c r="J553" s="157"/>
      <c r="K553" s="92">
        <f>VLOOKUP(D553,comp!D:L,6,FALSE)</f>
        <v>75.78</v>
      </c>
      <c r="L553" s="92">
        <f>VLOOKUP(D553,comp!D:L,7,FALSE)</f>
        <v>0</v>
      </c>
      <c r="M553" s="92">
        <f t="shared" si="14"/>
        <v>0</v>
      </c>
    </row>
    <row r="554" spans="1:13" ht="34.5" customHeight="1">
      <c r="A554" s="80"/>
      <c r="B554" s="44"/>
      <c r="C554" s="91" t="s">
        <v>594</v>
      </c>
      <c r="D554" s="91">
        <v>13417</v>
      </c>
      <c r="E554" s="226" t="str">
        <f>VLOOKUP(D554,comp!D:L,2,FALSE)</f>
        <v>TORNEIRA METALICA CROMADA CANO CURTO, SEM BICO, SEM AREJADOR, DE PAREDE, PARA TANQUE E USO GERAL, 1/2" OU 3/4"</v>
      </c>
      <c r="F554" s="226"/>
      <c r="G554" s="226"/>
      <c r="H554" s="226"/>
      <c r="I554" s="91" t="str">
        <f>VLOOKUP(D554,comp!D:L,3,FALSE)</f>
        <v>UN</v>
      </c>
      <c r="J554" s="157"/>
      <c r="K554" s="92">
        <f>VLOOKUP(D554,comp!D:L,6,FALSE)</f>
        <v>84.46</v>
      </c>
      <c r="L554" s="92">
        <f>VLOOKUP(D554,comp!D:L,7,FALSE)</f>
        <v>0</v>
      </c>
      <c r="M554" s="92">
        <f t="shared" si="14"/>
        <v>0</v>
      </c>
    </row>
    <row r="555" spans="1:13" ht="34.5" customHeight="1">
      <c r="A555" s="80"/>
      <c r="B555" s="44"/>
      <c r="C555" s="91" t="s">
        <v>595</v>
      </c>
      <c r="D555" s="91">
        <v>13983</v>
      </c>
      <c r="E555" s="226" t="str">
        <f>VLOOKUP(D555,comp!D:L,2,FALSE)</f>
        <v>TORNEIRA METALICA CROMADA, RETA, DE PAREDE, PARA COZINHA, COM AREJADOR, PADRAO POPULAR, 1/2" OU 3/4"</v>
      </c>
      <c r="F555" s="226"/>
      <c r="G555" s="226"/>
      <c r="H555" s="226"/>
      <c r="I555" s="91" t="str">
        <f>VLOOKUP(D555,comp!D:L,3,FALSE)</f>
        <v>UN</v>
      </c>
      <c r="J555" s="157"/>
      <c r="K555" s="92">
        <f>VLOOKUP(D555,comp!D:L,6,FALSE)</f>
        <v>85.32</v>
      </c>
      <c r="L555" s="92">
        <f>VLOOKUP(D555,comp!D:L,7,FALSE)</f>
        <v>0</v>
      </c>
      <c r="M555" s="92">
        <f t="shared" si="14"/>
        <v>0</v>
      </c>
    </row>
    <row r="556" spans="1:13" ht="34.5" customHeight="1">
      <c r="A556" s="80"/>
      <c r="B556" s="44"/>
      <c r="C556" s="91" t="s">
        <v>596</v>
      </c>
      <c r="D556" s="91">
        <v>13984</v>
      </c>
      <c r="E556" s="226" t="str">
        <f>VLOOKUP(D556,comp!D:L,2,FALSE)</f>
        <v>TORNEIRA METALICA CROMADA, CANO CURTO, COM AREJADOR, SEM BICO PLASTICO, DE PAREDE, PARA USO GERAL, 1/2" OU 3/4"</v>
      </c>
      <c r="F556" s="226"/>
      <c r="G556" s="226"/>
      <c r="H556" s="226"/>
      <c r="I556" s="91" t="str">
        <f>VLOOKUP(D556,comp!D:L,3,FALSE)</f>
        <v>UN</v>
      </c>
      <c r="J556" s="157"/>
      <c r="K556" s="92">
        <f>VLOOKUP(D556,comp!D:L,6,FALSE)</f>
        <v>65.55</v>
      </c>
      <c r="L556" s="92">
        <f>VLOOKUP(D556,comp!D:L,7,FALSE)</f>
        <v>0</v>
      </c>
      <c r="M556" s="92">
        <f t="shared" si="14"/>
        <v>0</v>
      </c>
    </row>
    <row r="557" spans="1:13" ht="34.5" customHeight="1">
      <c r="A557" s="80"/>
      <c r="B557" s="44"/>
      <c r="C557" s="91" t="s">
        <v>597</v>
      </c>
      <c r="D557" s="91">
        <v>36791</v>
      </c>
      <c r="E557" s="226" t="str">
        <f>VLOOKUP(D557,comp!D:L,2,FALSE)</f>
        <v>TORNEIRA METALICA CROMADA DE MESA PARA LAVATORIO, BICA ALTA, COM AREJADOR</v>
      </c>
      <c r="F557" s="226"/>
      <c r="G557" s="226"/>
      <c r="H557" s="226"/>
      <c r="I557" s="91" t="str">
        <f>VLOOKUP(D557,comp!D:L,3,FALSE)</f>
        <v>UN</v>
      </c>
      <c r="J557" s="157"/>
      <c r="K557" s="92">
        <f>VLOOKUP(D557,comp!D:L,6,FALSE)</f>
        <v>126.76</v>
      </c>
      <c r="L557" s="92">
        <f>VLOOKUP(D557,comp!D:L,7,FALSE)</f>
        <v>0</v>
      </c>
      <c r="M557" s="92">
        <f t="shared" si="14"/>
        <v>0</v>
      </c>
    </row>
    <row r="558" spans="1:13" ht="34.5" customHeight="1">
      <c r="A558" s="80"/>
      <c r="B558" s="44"/>
      <c r="C558" s="91" t="s">
        <v>598</v>
      </c>
      <c r="D558" s="91">
        <v>36792</v>
      </c>
      <c r="E558" s="226" t="str">
        <f>VLOOKUP(D558,comp!D:L,2,FALSE)</f>
        <v>TORNEIRA METALICA CROMADA DE PAREDE LONGA PARA LAVATORIO, COM AREJADOR, ACIONAMENTO ALAVANCA, 1/4 DE VOLTA</v>
      </c>
      <c r="F558" s="226"/>
      <c r="G558" s="226"/>
      <c r="H558" s="226"/>
      <c r="I558" s="91" t="str">
        <f>VLOOKUP(D558,comp!D:L,3,FALSE)</f>
        <v>UN</v>
      </c>
      <c r="J558" s="157"/>
      <c r="K558" s="92">
        <f>VLOOKUP(D558,comp!D:L,6,FALSE)</f>
        <v>168.71</v>
      </c>
      <c r="L558" s="92">
        <f>VLOOKUP(D558,comp!D:L,7,FALSE)</f>
        <v>0</v>
      </c>
      <c r="M558" s="92">
        <f t="shared" si="14"/>
        <v>0</v>
      </c>
    </row>
    <row r="559" spans="1:13" ht="34.5" customHeight="1">
      <c r="A559" s="80"/>
      <c r="B559" s="44"/>
      <c r="C559" s="91" t="s">
        <v>599</v>
      </c>
      <c r="D559" s="91">
        <v>36795</v>
      </c>
      <c r="E559" s="226" t="str">
        <f>VLOOKUP(D559,comp!D:L,2,FALSE)</f>
        <v>TORNEIRA METALICA CROMADA DE MESA PARA LAVATORIO, COM SENSOR DE PRESENCA A PILHA, COM AREJADOR EMBUTIDO</v>
      </c>
      <c r="F559" s="226"/>
      <c r="G559" s="226"/>
      <c r="H559" s="226"/>
      <c r="I559" s="91" t="str">
        <f>VLOOKUP(D559,comp!D:L,3,FALSE)</f>
        <v>UN</v>
      </c>
      <c r="J559" s="157"/>
      <c r="K559" s="92">
        <f>VLOOKUP(D559,comp!D:L,6,FALSE)</f>
        <v>1602.76</v>
      </c>
      <c r="L559" s="92">
        <f>VLOOKUP(D559,comp!D:L,7,FALSE)</f>
        <v>0</v>
      </c>
      <c r="M559" s="92">
        <f t="shared" si="14"/>
        <v>0</v>
      </c>
    </row>
    <row r="560" spans="1:13" ht="34.5" customHeight="1">
      <c r="A560" s="80"/>
      <c r="B560" s="44"/>
      <c r="C560" s="91" t="s">
        <v>600</v>
      </c>
      <c r="D560" s="91">
        <v>36796</v>
      </c>
      <c r="E560" s="226" t="str">
        <f>VLOOKUP(D560,comp!D:L,2,FALSE)</f>
        <v>TORNEIRA METALICA CROMADA DE MESA, PARA LAVATORIO, TEMPORIZADA PRESSAO FECHAMENTO AUTOMATICO, BICA BAIXA</v>
      </c>
      <c r="F560" s="226"/>
      <c r="G560" s="226"/>
      <c r="H560" s="226"/>
      <c r="I560" s="91" t="str">
        <f>VLOOKUP(D560,comp!D:L,3,FALSE)</f>
        <v>UN</v>
      </c>
      <c r="J560" s="157"/>
      <c r="K560" s="92">
        <f>VLOOKUP(D560,comp!D:L,6,FALSE)</f>
        <v>133.18</v>
      </c>
      <c r="L560" s="92">
        <f>VLOOKUP(D560,comp!D:L,7,FALSE)</f>
        <v>0</v>
      </c>
      <c r="M560" s="92">
        <f t="shared" si="14"/>
        <v>0</v>
      </c>
    </row>
    <row r="561" spans="1:13" ht="34.5" customHeight="1">
      <c r="A561" s="80"/>
      <c r="B561" s="44"/>
      <c r="C561" s="91" t="s">
        <v>601</v>
      </c>
      <c r="D561" s="91">
        <v>39702</v>
      </c>
      <c r="E561" s="226" t="str">
        <f>VLOOKUP(D561,comp!D:L,2,FALSE)</f>
        <v>TORNEIRA DE MESA PARA LAVATORIO, METALICA CROMADA, COM SENSOR DE APROXIMACAO ELETRICO, BIVOLT</v>
      </c>
      <c r="F561" s="226"/>
      <c r="G561" s="226"/>
      <c r="H561" s="226"/>
      <c r="I561" s="91" t="str">
        <f>VLOOKUP(D561,comp!D:L,3,FALSE)</f>
        <v>UN</v>
      </c>
      <c r="J561" s="157"/>
      <c r="K561" s="92">
        <f>VLOOKUP(D561,comp!D:L,6,FALSE)</f>
        <v>1975.28</v>
      </c>
      <c r="L561" s="92">
        <f>VLOOKUP(D561,comp!D:L,7,FALSE)</f>
        <v>0</v>
      </c>
      <c r="M561" s="92">
        <f t="shared" si="14"/>
        <v>0</v>
      </c>
    </row>
    <row r="562" spans="1:13" ht="34.5" customHeight="1">
      <c r="A562" s="80"/>
      <c r="B562" s="44"/>
      <c r="C562" s="91" t="s">
        <v>602</v>
      </c>
      <c r="D562" s="91">
        <v>44045</v>
      </c>
      <c r="E562" s="226" t="str">
        <f>VLOOKUP(D562,comp!D:L,2,FALSE)</f>
        <v>TORNEIRA DE MESA PARA LAVATORIO, METALICA CROMADA, COM MISTURADOR MONOCOMANDO, BICA BAIXA</v>
      </c>
      <c r="F562" s="226"/>
      <c r="G562" s="226"/>
      <c r="H562" s="226"/>
      <c r="I562" s="91" t="str">
        <f>VLOOKUP(D562,comp!D:L,3,FALSE)</f>
        <v>UN</v>
      </c>
      <c r="J562" s="157"/>
      <c r="K562" s="92">
        <f>VLOOKUP(D562,comp!D:L,6,FALSE)</f>
        <v>297.42</v>
      </c>
      <c r="L562" s="92">
        <f>VLOOKUP(D562,comp!D:L,7,FALSE)</f>
        <v>0</v>
      </c>
      <c r="M562" s="92">
        <f t="shared" si="14"/>
        <v>0</v>
      </c>
    </row>
    <row r="563" spans="1:13" ht="34.5" customHeight="1">
      <c r="A563" s="80"/>
      <c r="B563" s="44"/>
      <c r="C563" s="91" t="s">
        <v>603</v>
      </c>
      <c r="D563" s="91">
        <v>40329</v>
      </c>
      <c r="E563" s="226" t="str">
        <f>VLOOKUP(D563,comp!D:L,2,FALSE)</f>
        <v>TORNEIRA PLASTICA DE BOIA CONVENCIONAL PARA CAIXA DE AGUA, AGUA FRIA, 3/4 ", COM HASTE METALICA E COM TORNEIRA E BALAO PLASTICOS (PADRAO POPULAR)</v>
      </c>
      <c r="F563" s="226"/>
      <c r="G563" s="226"/>
      <c r="H563" s="226"/>
      <c r="I563" s="91" t="str">
        <f>VLOOKUP(D563,comp!D:L,3,FALSE)</f>
        <v>UN</v>
      </c>
      <c r="J563" s="157"/>
      <c r="K563" s="92">
        <f>VLOOKUP(D563,comp!D:L,6,FALSE)</f>
        <v>25.34</v>
      </c>
      <c r="L563" s="92">
        <f>VLOOKUP(D563,comp!D:L,7,FALSE)</f>
        <v>0</v>
      </c>
      <c r="M563" s="92">
        <f t="shared" si="14"/>
        <v>0</v>
      </c>
    </row>
    <row r="564" spans="1:13" ht="34.5" customHeight="1">
      <c r="A564" s="80"/>
      <c r="B564" s="44"/>
      <c r="C564" s="91" t="s">
        <v>604</v>
      </c>
      <c r="D564" s="91">
        <v>7606</v>
      </c>
      <c r="E564" s="226" t="str">
        <f>VLOOKUP(D564,comp!D:L,2,FALSE)</f>
        <v>TORNEIRA DE BOIA BALAO METALICO, VAZAO TOTAL, PARA CAIXA D'AGUA, AGUA QUENTE, ROSCA 3/4 ", COM HASTE, TORNEIRA E BALAO METALICOS</v>
      </c>
      <c r="F564" s="226"/>
      <c r="G564" s="226"/>
      <c r="H564" s="226"/>
      <c r="I564" s="91" t="str">
        <f>VLOOKUP(D564,comp!D:L,3,FALSE)</f>
        <v>UN</v>
      </c>
      <c r="J564" s="157"/>
      <c r="K564" s="92">
        <f>VLOOKUP(D564,comp!D:L,6,FALSE)</f>
        <v>93.38</v>
      </c>
      <c r="L564" s="92">
        <f>VLOOKUP(D564,comp!D:L,7,FALSE)</f>
        <v>0</v>
      </c>
      <c r="M564" s="92">
        <f t="shared" si="14"/>
        <v>0</v>
      </c>
    </row>
    <row r="565" spans="1:13" ht="34.5" customHeight="1">
      <c r="A565" s="80"/>
      <c r="B565" s="44"/>
      <c r="C565" s="91" t="s">
        <v>605</v>
      </c>
      <c r="D565" s="91">
        <v>11763</v>
      </c>
      <c r="E565" s="226" t="str">
        <f>VLOOKUP(D565,comp!D:L,2,FALSE)</f>
        <v>TORNEIRA DE BOIA CONVENCIONAL PARA CAIXA D'AGUA, AGUA FRIA, 1.1/2", COM HASTE E TORNEIRA METALICOS E BALAO PLASTICO</v>
      </c>
      <c r="F565" s="226"/>
      <c r="G565" s="226"/>
      <c r="H565" s="226"/>
      <c r="I565" s="91" t="str">
        <f>VLOOKUP(D565,comp!D:L,3,FALSE)</f>
        <v>UN</v>
      </c>
      <c r="J565" s="157"/>
      <c r="K565" s="92">
        <f>VLOOKUP(D565,comp!D:L,6,FALSE)</f>
        <v>203.92</v>
      </c>
      <c r="L565" s="92">
        <f>VLOOKUP(D565,comp!D:L,7,FALSE)</f>
        <v>0</v>
      </c>
      <c r="M565" s="92">
        <f t="shared" si="14"/>
        <v>0</v>
      </c>
    </row>
    <row r="566" spans="1:13" ht="34.5" customHeight="1">
      <c r="A566" s="80"/>
      <c r="B566" s="44"/>
      <c r="C566" s="91" t="s">
        <v>606</v>
      </c>
      <c r="D566" s="91">
        <v>11764</v>
      </c>
      <c r="E566" s="226" t="str">
        <f>VLOOKUP(D566,comp!D:L,2,FALSE)</f>
        <v>TORNEIRA DE BOIA CONVENCIONAL PARA CAIXA D'AGUA, AGUA FRIA, 1.1/4", COM HASTE E TORNEIRA METALICOS E BALAO PLASTICO</v>
      </c>
      <c r="F566" s="226"/>
      <c r="G566" s="226"/>
      <c r="H566" s="226"/>
      <c r="I566" s="91" t="str">
        <f>VLOOKUP(D566,comp!D:L,3,FALSE)</f>
        <v>UN</v>
      </c>
      <c r="J566" s="157"/>
      <c r="K566" s="92">
        <f>VLOOKUP(D566,comp!D:L,6,FALSE)</f>
        <v>167.31</v>
      </c>
      <c r="L566" s="92">
        <f>VLOOKUP(D566,comp!D:L,7,FALSE)</f>
        <v>0</v>
      </c>
      <c r="M566" s="92">
        <f t="shared" si="14"/>
        <v>0</v>
      </c>
    </row>
    <row r="567" spans="1:13" ht="34.5" customHeight="1">
      <c r="A567" s="80"/>
      <c r="B567" s="44"/>
      <c r="C567" s="91" t="s">
        <v>607</v>
      </c>
      <c r="D567" s="91">
        <v>11765</v>
      </c>
      <c r="E567" s="226" t="str">
        <f>VLOOKUP(D567,comp!D:L,2,FALSE)</f>
        <v>TORNEIRA DE BOIA VAZAO TOTAL PARA CAIXA D'AGUA, AGUA FRIA, BITOLA 1", COM HASTE E TORNEIRA METALICOS E BALAO PLASTICO</v>
      </c>
      <c r="F567" s="226"/>
      <c r="G567" s="226"/>
      <c r="H567" s="226"/>
      <c r="I567" s="91" t="str">
        <f>VLOOKUP(D567,comp!D:L,3,FALSE)</f>
        <v>UN</v>
      </c>
      <c r="J567" s="157"/>
      <c r="K567" s="92">
        <f>VLOOKUP(D567,comp!D:L,6,FALSE)</f>
        <v>111.5</v>
      </c>
      <c r="L567" s="92">
        <f>VLOOKUP(D567,comp!D:L,7,FALSE)</f>
        <v>0</v>
      </c>
      <c r="M567" s="92">
        <f t="shared" si="14"/>
        <v>0</v>
      </c>
    </row>
    <row r="568" spans="1:13" ht="34.5" customHeight="1">
      <c r="A568" s="80"/>
      <c r="B568" s="44"/>
      <c r="C568" s="91" t="s">
        <v>608</v>
      </c>
      <c r="D568" s="91">
        <v>11766</v>
      </c>
      <c r="E568" s="226" t="str">
        <f>VLOOKUP(D568,comp!D:L,2,FALSE)</f>
        <v>TORNEIRA DE BOIA VAZAO TOTAL PARA CAIXA D'AGUA, AGUA FRIA, BITOLA 1/2", COM HASTE E TORNEIRA METALICOS E BALAO PLASTICO</v>
      </c>
      <c r="F568" s="226"/>
      <c r="G568" s="226"/>
      <c r="H568" s="226"/>
      <c r="I568" s="91" t="str">
        <f>VLOOKUP(D568,comp!D:L,3,FALSE)</f>
        <v>UN</v>
      </c>
      <c r="J568" s="157"/>
      <c r="K568" s="92">
        <f>VLOOKUP(D568,comp!D:L,6,FALSE)</f>
        <v>60.99</v>
      </c>
      <c r="L568" s="92">
        <f>VLOOKUP(D568,comp!D:L,7,FALSE)</f>
        <v>0</v>
      </c>
      <c r="M568" s="92">
        <f t="shared" si="14"/>
        <v>0</v>
      </c>
    </row>
    <row r="569" spans="1:13" ht="34.5" customHeight="1">
      <c r="A569" s="80"/>
      <c r="B569" s="44"/>
      <c r="C569" s="91" t="s">
        <v>609</v>
      </c>
      <c r="D569" s="91">
        <v>11767</v>
      </c>
      <c r="E569" s="226" t="str">
        <f>VLOOKUP(D569,comp!D:L,2,FALSE)</f>
        <v>TORNEIRA DE BOIA CONVENCIONAL PARA CAIXA D'AGUA, 2", AGUA FRIA, COM HASTE E TORNEIRA METALICOS E BALAO PLASTICO</v>
      </c>
      <c r="F569" s="226"/>
      <c r="G569" s="226"/>
      <c r="H569" s="226"/>
      <c r="I569" s="91" t="str">
        <f>VLOOKUP(D569,comp!D:L,3,FALSE)</f>
        <v>UN</v>
      </c>
      <c r="J569" s="157"/>
      <c r="K569" s="92">
        <f>VLOOKUP(D569,comp!D:L,6,FALSE)</f>
        <v>261.64999999999998</v>
      </c>
      <c r="L569" s="92">
        <f>VLOOKUP(D569,comp!D:L,7,FALSE)</f>
        <v>0</v>
      </c>
      <c r="M569" s="92">
        <f t="shared" si="14"/>
        <v>0</v>
      </c>
    </row>
    <row r="570" spans="1:13" ht="34.5" customHeight="1">
      <c r="A570" s="80"/>
      <c r="B570" s="44"/>
      <c r="C570" s="91" t="s">
        <v>610</v>
      </c>
      <c r="D570" s="91">
        <v>11823</v>
      </c>
      <c r="E570" s="226" t="str">
        <f>VLOOKUP(D570,comp!D:L,2,FALSE)</f>
        <v>TORNEIRA PLASTICA DE BOIA PARA CAIXA DE DESCARGA, 1/2", BALAO E TORNEIRA PLASTICOS, COM HASTE METALICA</v>
      </c>
      <c r="F570" s="226"/>
      <c r="G570" s="226"/>
      <c r="H570" s="226"/>
      <c r="I570" s="91" t="str">
        <f>VLOOKUP(D570,comp!D:L,3,FALSE)</f>
        <v>UN</v>
      </c>
      <c r="J570" s="157"/>
      <c r="K570" s="92">
        <f>VLOOKUP(D570,comp!D:L,6,FALSE)</f>
        <v>10.67</v>
      </c>
      <c r="L570" s="92">
        <f>VLOOKUP(D570,comp!D:L,7,FALSE)</f>
        <v>0</v>
      </c>
      <c r="M570" s="92">
        <f t="shared" si="14"/>
        <v>0</v>
      </c>
    </row>
    <row r="571" spans="1:13" ht="34.5" customHeight="1">
      <c r="A571" s="80"/>
      <c r="B571" s="44"/>
      <c r="C571" s="91" t="s">
        <v>611</v>
      </c>
      <c r="D571" s="91">
        <v>11824</v>
      </c>
      <c r="E571" s="226" t="str">
        <f>VLOOKUP(D571,comp!D:L,2,FALSE)</f>
        <v>TORNEIRA DE BOIA VAZAO TOTAL PARA CAIXA D'AGUA, AGUA FRIA, BITOLA 3/4", COM HASTE E TORNEIRA METALICOS E BALAO PLASTICO</v>
      </c>
      <c r="F571" s="226"/>
      <c r="G571" s="226"/>
      <c r="H571" s="226"/>
      <c r="I571" s="91" t="str">
        <f>VLOOKUP(D571,comp!D:L,3,FALSE)</f>
        <v>UN</v>
      </c>
      <c r="J571" s="157"/>
      <c r="K571" s="92">
        <f>VLOOKUP(D571,comp!D:L,6,FALSE)</f>
        <v>71.739999999999995</v>
      </c>
      <c r="L571" s="92">
        <f>VLOOKUP(D571,comp!D:L,7,FALSE)</f>
        <v>0</v>
      </c>
      <c r="M571" s="92">
        <f t="shared" si="14"/>
        <v>0</v>
      </c>
    </row>
    <row r="572" spans="1:13" ht="34.5" customHeight="1">
      <c r="A572" s="80"/>
      <c r="B572" s="44"/>
      <c r="C572" s="91" t="s">
        <v>612</v>
      </c>
      <c r="D572" s="91">
        <v>11825</v>
      </c>
      <c r="E572" s="226" t="str">
        <f>VLOOKUP(D572,comp!D:L,2,FALSE)</f>
        <v>TORNEIRA DE BOIA CONVENCIONAL PARA CAIXA D'AGUA, 1", AGUA FRIA, COM HASTE E TORNEIRA METALICOS E BALAO PLASTICO</v>
      </c>
      <c r="F572" s="226"/>
      <c r="G572" s="226"/>
      <c r="H572" s="226"/>
      <c r="I572" s="91" t="str">
        <f>VLOOKUP(D572,comp!D:L,3,FALSE)</f>
        <v>UN</v>
      </c>
      <c r="J572" s="157"/>
      <c r="K572" s="92">
        <f>VLOOKUP(D572,comp!D:L,6,FALSE)</f>
        <v>98.24</v>
      </c>
      <c r="L572" s="92">
        <f>VLOOKUP(D572,comp!D:L,7,FALSE)</f>
        <v>0</v>
      </c>
      <c r="M572" s="92">
        <f t="shared" si="14"/>
        <v>0</v>
      </c>
    </row>
    <row r="573" spans="1:13" ht="34.5" customHeight="1">
      <c r="A573" s="80"/>
      <c r="B573" s="44"/>
      <c r="C573" s="96">
        <v>13100</v>
      </c>
      <c r="D573" s="91">
        <v>11826</v>
      </c>
      <c r="E573" s="226" t="str">
        <f>VLOOKUP(D573,comp!D:L,2,FALSE)</f>
        <v>TORNEIRA DE BOIA BALAO METALICO, VAZAO TOTAL, PARA CAIXA D'AGUA, AGUA QUENTE, ROSCA 1/2 ", COM HASTE, TORNEIRA E BALAO METALICOS</v>
      </c>
      <c r="F573" s="226"/>
      <c r="G573" s="226"/>
      <c r="H573" s="226"/>
      <c r="I573" s="91" t="str">
        <f>VLOOKUP(D573,comp!D:L,3,FALSE)</f>
        <v>UN</v>
      </c>
      <c r="J573" s="157"/>
      <c r="K573" s="92">
        <f>VLOOKUP(D573,comp!D:L,6,FALSE)</f>
        <v>77.650000000000006</v>
      </c>
      <c r="L573" s="92">
        <f>VLOOKUP(D573,comp!D:L,7,FALSE)</f>
        <v>0</v>
      </c>
      <c r="M573" s="92">
        <f t="shared" si="14"/>
        <v>0</v>
      </c>
    </row>
    <row r="574" spans="1:13" ht="34.5" customHeight="1">
      <c r="A574" s="80"/>
      <c r="B574" s="44"/>
      <c r="C574" s="96">
        <v>13101</v>
      </c>
      <c r="D574" s="91">
        <v>11829</v>
      </c>
      <c r="E574" s="226" t="str">
        <f>VLOOKUP(D574,comp!D:L,2,FALSE)</f>
        <v>TORNEIRA DE BOIA CONVENCIONAL PARA CAIXA D'AGUA, AGUA FRIA, 1/2", COM HASTE E TORNEIRA METALICOS E BALAO PLASTICO</v>
      </c>
      <c r="F574" s="226"/>
      <c r="G574" s="226"/>
      <c r="H574" s="226"/>
      <c r="I574" s="91" t="str">
        <f>VLOOKUP(D574,comp!D:L,3,FALSE)</f>
        <v>UN</v>
      </c>
      <c r="J574" s="157"/>
      <c r="K574" s="92">
        <f>VLOOKUP(D574,comp!D:L,6,FALSE)</f>
        <v>40.44</v>
      </c>
      <c r="L574" s="92">
        <f>VLOOKUP(D574,comp!D:L,7,FALSE)</f>
        <v>0</v>
      </c>
      <c r="M574" s="92">
        <f t="shared" si="14"/>
        <v>0</v>
      </c>
    </row>
    <row r="575" spans="1:13" ht="34.5" customHeight="1">
      <c r="A575" s="80"/>
      <c r="B575" s="44"/>
      <c r="C575" s="96">
        <v>13102</v>
      </c>
      <c r="D575" s="91">
        <v>11830</v>
      </c>
      <c r="E575" s="226" t="str">
        <f>VLOOKUP(D575,comp!D:L,2,FALSE)</f>
        <v>TORNEIRA DE BOIA CONVENCIONAL PARA CAIXA D'AGUA, AGUA FRIA, 3/4", COM HASTE E TORNEIRA METALICOS E BALAO PLASTICO</v>
      </c>
      <c r="F575" s="226"/>
      <c r="G575" s="226"/>
      <c r="H575" s="226"/>
      <c r="I575" s="91" t="str">
        <f>VLOOKUP(D575,comp!D:L,3,FALSE)</f>
        <v>UN</v>
      </c>
      <c r="J575" s="157"/>
      <c r="K575" s="92">
        <f>VLOOKUP(D575,comp!D:L,6,FALSE)</f>
        <v>43.67</v>
      </c>
      <c r="L575" s="92">
        <f>VLOOKUP(D575,comp!D:L,7,FALSE)</f>
        <v>0</v>
      </c>
      <c r="M575" s="92">
        <f t="shared" si="14"/>
        <v>0</v>
      </c>
    </row>
    <row r="576" spans="1:13" ht="34.5" customHeight="1">
      <c r="A576" s="80"/>
      <c r="B576" s="44"/>
      <c r="C576" s="96">
        <v>13103</v>
      </c>
      <c r="D576" s="91">
        <v>11822</v>
      </c>
      <c r="E576" s="226" t="str">
        <f>VLOOKUP(D576,comp!D:L,2,FALSE)</f>
        <v>TORNEIRA PLASTICA DE MESA, BICA MOVEL, PARA COZINHA 1/2"</v>
      </c>
      <c r="F576" s="226"/>
      <c r="G576" s="226"/>
      <c r="H576" s="226"/>
      <c r="I576" s="91" t="str">
        <f>VLOOKUP(D576,comp!D:L,3,FALSE)</f>
        <v>UN</v>
      </c>
      <c r="J576" s="157"/>
      <c r="K576" s="92">
        <f>VLOOKUP(D576,comp!D:L,6,FALSE)</f>
        <v>36.15</v>
      </c>
      <c r="L576" s="92">
        <f>VLOOKUP(D576,comp!D:L,7,FALSE)</f>
        <v>0</v>
      </c>
      <c r="M576" s="92">
        <f t="shared" si="14"/>
        <v>0</v>
      </c>
    </row>
    <row r="577" spans="1:13" ht="34.5" customHeight="1">
      <c r="A577" s="80"/>
      <c r="B577" s="44"/>
      <c r="C577" s="96">
        <v>13104</v>
      </c>
      <c r="D577" s="91">
        <v>11831</v>
      </c>
      <c r="E577" s="226" t="str">
        <f>VLOOKUP(D577,comp!D:L,2,FALSE)</f>
        <v>TORNEIRA PLASTICA PARA TANQUE 1/2" OU 3/4" COM BICO PARA MANGUEIRA</v>
      </c>
      <c r="F577" s="226"/>
      <c r="G577" s="226"/>
      <c r="H577" s="226"/>
      <c r="I577" s="91" t="str">
        <f>VLOOKUP(D577,comp!D:L,3,FALSE)</f>
        <v>UN</v>
      </c>
      <c r="J577" s="157"/>
      <c r="K577" s="92">
        <f>VLOOKUP(D577,comp!D:L,6,FALSE)</f>
        <v>21.75</v>
      </c>
      <c r="L577" s="92">
        <f>VLOOKUP(D577,comp!D:L,7,FALSE)</f>
        <v>0</v>
      </c>
      <c r="M577" s="92">
        <f t="shared" si="14"/>
        <v>0</v>
      </c>
    </row>
    <row r="578" spans="1:13" s="43" customFormat="1" ht="34.5" customHeight="1">
      <c r="A578" s="79"/>
      <c r="C578" s="95">
        <v>14</v>
      </c>
      <c r="D578" s="95"/>
      <c r="E578" s="263" t="s">
        <v>613</v>
      </c>
      <c r="F578" s="263"/>
      <c r="G578" s="263"/>
      <c r="H578" s="263"/>
      <c r="I578" s="95"/>
      <c r="J578" s="95"/>
      <c r="K578" s="95"/>
      <c r="L578" s="95"/>
      <c r="M578" s="95"/>
    </row>
    <row r="579" spans="1:13" ht="34.5" customHeight="1">
      <c r="A579" s="80"/>
      <c r="B579" s="44"/>
      <c r="C579" s="91" t="s">
        <v>614</v>
      </c>
      <c r="D579" s="91">
        <v>36486</v>
      </c>
      <c r="E579" s="226" t="str">
        <f>VLOOKUP(D579,comp!D:L,2,FALSE)</f>
        <v>ELEVADOR DE CARGA A CABO, CABINE SEMI FECHADA 2,0 X 1,5 X 2,0 M, CAPACIDADE DE CARGA 1000 KG, TORRE 2,38 X 2,21 X 15 M, GUINCHO DE EMBREAGEM, FREIO DE SEGURANCA, LIMITADOR DE VELOCIDADE E CANCELA</v>
      </c>
      <c r="F579" s="226"/>
      <c r="G579" s="226"/>
      <c r="H579" s="226"/>
      <c r="I579" s="91" t="str">
        <f>VLOOKUP(D579,comp!D:L,3,FALSE)</f>
        <v>UN</v>
      </c>
      <c r="J579" s="157">
        <v>8</v>
      </c>
      <c r="K579" s="92">
        <f>VLOOKUP(D579,comp!D:L,6,FALSE)</f>
        <v>0</v>
      </c>
      <c r="L579" s="92">
        <f>VLOOKUP(D579,comp!D:L,7,FALSE)</f>
        <v>72764.03</v>
      </c>
      <c r="M579" s="92">
        <f>J579*(K579+L579)</f>
        <v>582112.24</v>
      </c>
    </row>
    <row r="580" spans="1:13" ht="34.5" customHeight="1">
      <c r="A580" s="80"/>
      <c r="B580" s="44"/>
      <c r="C580" s="91" t="s">
        <v>615</v>
      </c>
      <c r="D580" s="91">
        <v>37777</v>
      </c>
      <c r="E580" s="226" t="str">
        <f>VLOOKUP(D580,comp!D:L,2,FALSE)</f>
        <v>ELEVADOR DE CREMALHEIRA CABINE FECHADA 1,5 X 2,5 X 2,35 M (UMA POR TORRE), CAPACIDADE DE CARGA 1200 KG (15 PESSOAS), TORRE 24 M (16 MODULOS), FREIO DE SEGURANCA, LIMITADOR DE CARGA</v>
      </c>
      <c r="F580" s="226"/>
      <c r="G580" s="226"/>
      <c r="H580" s="226"/>
      <c r="I580" s="91" t="str">
        <f>VLOOKUP(D580,comp!D:L,3,FALSE)</f>
        <v>UN</v>
      </c>
      <c r="J580" s="157"/>
      <c r="K580" s="92">
        <f>VLOOKUP(D580,comp!D:L,6,FALSE)</f>
        <v>0</v>
      </c>
      <c r="L580" s="92">
        <f>VLOOKUP(D580,comp!D:L,7,FALSE)</f>
        <v>342571.65</v>
      </c>
      <c r="M580" s="92">
        <f t="shared" ref="M580:M593" si="15">J580*(K580+L580)</f>
        <v>0</v>
      </c>
    </row>
    <row r="581" spans="1:13" ht="34.5" customHeight="1">
      <c r="A581" s="80"/>
      <c r="B581" s="44"/>
      <c r="C581" s="91" t="s">
        <v>616</v>
      </c>
      <c r="D581" s="91">
        <v>93358</v>
      </c>
      <c r="E581" s="226" t="str">
        <f>VLOOKUP(D581,comp!D:L,2,FALSE)</f>
        <v>ESCAVAÇÃO MANUAL DE VALA. AF_09/2024</v>
      </c>
      <c r="F581" s="226"/>
      <c r="G581" s="226"/>
      <c r="H581" s="226"/>
      <c r="I581" s="91" t="str">
        <f>VLOOKUP(D581,comp!D:L,3,FALSE)</f>
        <v>CHP</v>
      </c>
      <c r="J581" s="157"/>
      <c r="K581" s="92">
        <f>VLOOKUP(D581,comp!D:L,6,FALSE)</f>
        <v>123.40310717952002</v>
      </c>
      <c r="L581" s="92">
        <f>VLOOKUP(D581,comp!D:L,7,FALSE)</f>
        <v>25.716892820480002</v>
      </c>
      <c r="M581" s="92">
        <f t="shared" si="15"/>
        <v>0</v>
      </c>
    </row>
    <row r="582" spans="1:13" ht="34.5" customHeight="1">
      <c r="A582" s="80"/>
      <c r="B582" s="44"/>
      <c r="C582" s="91" t="s">
        <v>617</v>
      </c>
      <c r="D582" s="91">
        <v>97082</v>
      </c>
      <c r="E582" s="226" t="str">
        <f>VLOOKUP(D582,comp!D:L,2,FALSE)</f>
        <v>ESCAVAÇÃO MANUAL DE VIGA DE BORDA PARA RADIER. AF_09/2021</v>
      </c>
      <c r="F582" s="226"/>
      <c r="G582" s="226"/>
      <c r="H582" s="226"/>
      <c r="I582" s="91" t="str">
        <f>VLOOKUP(D582,comp!D:L,3,FALSE)</f>
        <v>CHP</v>
      </c>
      <c r="J582" s="157"/>
      <c r="K582" s="92">
        <f>VLOOKUP(D582,comp!D:L,6,FALSE)</f>
        <v>128.96536877439999</v>
      </c>
      <c r="L582" s="92">
        <f>VLOOKUP(D582,comp!D:L,7,FALSE)</f>
        <v>20.154631225599999</v>
      </c>
      <c r="M582" s="92">
        <f t="shared" si="15"/>
        <v>0</v>
      </c>
    </row>
    <row r="583" spans="1:13" ht="34.5" customHeight="1">
      <c r="A583" s="80"/>
      <c r="B583" s="44"/>
      <c r="C583" s="91" t="s">
        <v>618</v>
      </c>
      <c r="D583" s="91">
        <v>96525</v>
      </c>
      <c r="E583" s="226" t="str">
        <f>VLOOKUP(D583,comp!D:L,2,FALSE)</f>
        <v>ESCAVAÇÃO MECANIZADA PARA VIGA BALDRAME OU SAPATA CORRIDA COM MINI-ESCAVADEIRA (INCLUINDO ESCAVAÇÃO PARA COLOCAÇÃO DE FÔRMAS). AF_01/2024</v>
      </c>
      <c r="F583" s="226"/>
      <c r="G583" s="226"/>
      <c r="H583" s="226"/>
      <c r="I583" s="91" t="str">
        <f>VLOOKUP(D583,comp!D:L,3,FALSE)</f>
        <v>CHP</v>
      </c>
      <c r="J583" s="157"/>
      <c r="K583" s="92">
        <f>VLOOKUP(D583,comp!D:L,6,FALSE)</f>
        <v>103.58921560128</v>
      </c>
      <c r="L583" s="92">
        <f>VLOOKUP(D583,comp!D:L,7,FALSE)</f>
        <v>45.530784398720002</v>
      </c>
      <c r="M583" s="92">
        <f t="shared" si="15"/>
        <v>0</v>
      </c>
    </row>
    <row r="584" spans="1:13" ht="34.5" customHeight="1">
      <c r="A584" s="80"/>
      <c r="B584" s="44"/>
      <c r="C584" s="91" t="s">
        <v>619</v>
      </c>
      <c r="D584" s="91">
        <v>96544</v>
      </c>
      <c r="E584" s="226" t="str">
        <f>VLOOKUP(D584,comp!D:L,2,FALSE)</f>
        <v>ARMAÇÃO DE BLOCO UTILIZANDO AÇO CA-50 DE 6,3 MM - MONTAGEM. AF_01/2024</v>
      </c>
      <c r="F584" s="226"/>
      <c r="G584" s="226"/>
      <c r="H584" s="226"/>
      <c r="I584" s="91" t="str">
        <f>VLOOKUP(D584,comp!D:L,3,FALSE)</f>
        <v>CHP</v>
      </c>
      <c r="J584" s="157"/>
      <c r="K584" s="92">
        <f>VLOOKUP(D584,comp!D:L,6,FALSE)</f>
        <v>103.58921560128</v>
      </c>
      <c r="L584" s="92">
        <f>VLOOKUP(D584,comp!D:L,7,FALSE)</f>
        <v>45.530784398720002</v>
      </c>
      <c r="M584" s="92">
        <f t="shared" si="15"/>
        <v>0</v>
      </c>
    </row>
    <row r="585" spans="1:13" ht="34.5" customHeight="1">
      <c r="A585" s="80"/>
      <c r="B585" s="44"/>
      <c r="C585" s="91" t="s">
        <v>620</v>
      </c>
      <c r="D585" s="91">
        <v>96546</v>
      </c>
      <c r="E585" s="226" t="str">
        <f>VLOOKUP(D585,comp!D:L,2,FALSE)</f>
        <v>ARMAÇÃO DE BLOCO UTILIZANDO AÇO CA-50 DE 10 MM - MONTAGEM. AF_01/2024</v>
      </c>
      <c r="F585" s="226"/>
      <c r="G585" s="226"/>
      <c r="H585" s="226"/>
      <c r="I585" s="91" t="str">
        <f>VLOOKUP(D585,comp!D:L,3,FALSE)</f>
        <v>CHP</v>
      </c>
      <c r="J585" s="157"/>
      <c r="K585" s="92">
        <f>VLOOKUP(D585,comp!D:L,6,FALSE)</f>
        <v>103.58921560128</v>
      </c>
      <c r="L585" s="92">
        <f>VLOOKUP(D585,comp!D:L,7,FALSE)</f>
        <v>45.530784398720002</v>
      </c>
      <c r="M585" s="92">
        <f t="shared" si="15"/>
        <v>0</v>
      </c>
    </row>
    <row r="586" spans="1:13" ht="34.5" customHeight="1">
      <c r="A586" s="80"/>
      <c r="B586" s="44"/>
      <c r="C586" s="91" t="s">
        <v>621</v>
      </c>
      <c r="D586" s="91">
        <v>94963</v>
      </c>
      <c r="E586" s="226" t="str">
        <f>VLOOKUP(D586,comp!D:L,2,FALSE)</f>
        <v>CONCRETO FCK = 15MPA, TRAÇO 1:3,4:3,5 (EM MASSA SECA DE CIMENTO/ AREIA MÉDIA/ BRITA 1) - PREPARO MECÂNICO COM BETONEIRA 400 L. AF_05/2021</v>
      </c>
      <c r="F586" s="226"/>
      <c r="G586" s="226"/>
      <c r="H586" s="226"/>
      <c r="I586" s="91" t="str">
        <f>VLOOKUP(D586,comp!D:L,3,FALSE)</f>
        <v>CHP</v>
      </c>
      <c r="J586" s="157"/>
      <c r="K586" s="92">
        <f>VLOOKUP(D586,comp!D:L,6,FALSE)</f>
        <v>65.230670605440011</v>
      </c>
      <c r="L586" s="92">
        <f>VLOOKUP(D586,comp!D:L,7,FALSE)</f>
        <v>83.889329394559994</v>
      </c>
      <c r="M586" s="92">
        <f t="shared" si="15"/>
        <v>0</v>
      </c>
    </row>
    <row r="587" spans="1:13" ht="34.5" customHeight="1">
      <c r="A587" s="80"/>
      <c r="B587" s="44"/>
      <c r="C587" s="91" t="s">
        <v>622</v>
      </c>
      <c r="D587" s="91">
        <v>94964</v>
      </c>
      <c r="E587" s="226" t="str">
        <f>VLOOKUP(D587,comp!D:L,2,FALSE)</f>
        <v>CONCRETO FCK = 20MPA, TRAÇO 1:2,7:3 (EM MASSA SECA DE CIMENTO/ AREIA MÉDIA/ BRITA 1) - PREPARO MECÂNICO COM BETONEIRA 400 L. AF_05/2021</v>
      </c>
      <c r="F587" s="226"/>
      <c r="G587" s="226"/>
      <c r="H587" s="226"/>
      <c r="I587" s="91" t="str">
        <f>VLOOKUP(D587,comp!D:L,3,FALSE)</f>
        <v>CHP</v>
      </c>
      <c r="J587" s="157"/>
      <c r="K587" s="92">
        <f>VLOOKUP(D587,comp!D:L,6,FALSE)</f>
        <v>96.147931955839994</v>
      </c>
      <c r="L587" s="92">
        <f>VLOOKUP(D587,comp!D:L,7,FALSE)</f>
        <v>52.972068044160004</v>
      </c>
      <c r="M587" s="92">
        <f t="shared" si="15"/>
        <v>0</v>
      </c>
    </row>
    <row r="588" spans="1:13" ht="34.5" customHeight="1">
      <c r="A588" s="80"/>
      <c r="B588" s="44"/>
      <c r="C588" s="91" t="s">
        <v>623</v>
      </c>
      <c r="D588" s="91">
        <v>94970</v>
      </c>
      <c r="E588" s="226" t="str">
        <f>VLOOKUP(D588,comp!D:L,2,FALSE)</f>
        <v>CONCRETO FCK = 20MPA, TRAÇO 1:2,7:3 (EM MASSA SECA DE CIMENTO/ AREIA MÉDIA/ BRITA 1) - PREPARO MECÂNICO COM BETONEIRA 600 L. AF_05/2021</v>
      </c>
      <c r="F588" s="226"/>
      <c r="G588" s="226"/>
      <c r="H588" s="226"/>
      <c r="I588" s="91" t="str">
        <f>VLOOKUP(D588,comp!D:L,3,FALSE)</f>
        <v>CHP</v>
      </c>
      <c r="J588" s="157"/>
      <c r="K588" s="92">
        <f>VLOOKUP(D588,comp!D:L,6,FALSE)</f>
        <v>104.53944581952</v>
      </c>
      <c r="L588" s="92">
        <f>VLOOKUP(D588,comp!D:L,7,FALSE)</f>
        <v>44.58055418048</v>
      </c>
      <c r="M588" s="92">
        <f t="shared" si="15"/>
        <v>0</v>
      </c>
    </row>
    <row r="589" spans="1:13" ht="34.5" customHeight="1">
      <c r="A589" s="80"/>
      <c r="B589" s="44"/>
      <c r="C589" s="91" t="s">
        <v>624</v>
      </c>
      <c r="D589" s="91">
        <v>94969</v>
      </c>
      <c r="E589" s="226" t="str">
        <f>VLOOKUP(D589,comp!D:L,2,FALSE)</f>
        <v>CONCRETO FCK = 15MPA, TRAÇO 1:3,4:3,5 (EM MASSA SECA DE CIMENTO/ AREIA MÉDIA/ BRITA 1) - PREPARO MECÂNICO COM BETONEIRA 600 L. AF_05/2021</v>
      </c>
      <c r="F589" s="226"/>
      <c r="G589" s="226"/>
      <c r="H589" s="226"/>
      <c r="I589" s="91" t="str">
        <f>VLOOKUP(D589,comp!D:L,3,FALSE)</f>
        <v>CHP</v>
      </c>
      <c r="J589" s="157"/>
      <c r="K589" s="92">
        <f>VLOOKUP(D589,comp!D:L,6,FALSE)</f>
        <v>107.8648992128</v>
      </c>
      <c r="L589" s="92">
        <f>VLOOKUP(D589,comp!D:L,7,FALSE)</f>
        <v>41.2551007872</v>
      </c>
      <c r="M589" s="92">
        <f t="shared" si="15"/>
        <v>0</v>
      </c>
    </row>
    <row r="590" spans="1:13" ht="34.5" customHeight="1">
      <c r="A590" s="80"/>
      <c r="B590" s="44"/>
      <c r="C590" s="91" t="s">
        <v>625</v>
      </c>
      <c r="D590" s="91">
        <v>94971</v>
      </c>
      <c r="E590" s="226" t="str">
        <f>VLOOKUP(D590,comp!D:L,2,FALSE)</f>
        <v>CONCRETO FCK = 25MPA, TRAÇO 1:2,3:2,7 (EM MASSA SECA DE CIMENTO/ AREIA MÉDIA/ BRITA 1) - PREPARO MECÂNICO COM BETONEIRA 600 L. AF_05/2021</v>
      </c>
      <c r="F590" s="226"/>
      <c r="G590" s="226"/>
      <c r="H590" s="226"/>
      <c r="I590" s="91" t="str">
        <f>VLOOKUP(D590,comp!D:L,3,FALSE)</f>
        <v>CHP</v>
      </c>
      <c r="J590" s="157"/>
      <c r="K590" s="92">
        <f>VLOOKUP(D590,comp!D:L,6,FALSE)</f>
        <v>83.408144206719996</v>
      </c>
      <c r="L590" s="92">
        <f>VLOOKUP(D590,comp!D:L,7,FALSE)</f>
        <v>65.711855793280009</v>
      </c>
      <c r="M590" s="92">
        <f t="shared" si="15"/>
        <v>0</v>
      </c>
    </row>
    <row r="591" spans="1:13" ht="34.5" customHeight="1">
      <c r="A591" s="80"/>
      <c r="B591" s="44"/>
      <c r="C591" s="91" t="s">
        <v>626</v>
      </c>
      <c r="D591" s="91">
        <v>94972</v>
      </c>
      <c r="E591" s="226" t="str">
        <f>VLOOKUP(D591,comp!D:L,2,FALSE)</f>
        <v>CONCRETO FCK = 30MPA, TRAÇO 1:2,1:2,5 (EM MASSA SECA DE CIMENTO/ AREIA MÉDIA/ BRITA 1) - PREPARO MECÂNICO COM BETONEIRA 600 L. AF_05/2021</v>
      </c>
      <c r="F591" s="226"/>
      <c r="G591" s="226"/>
      <c r="H591" s="226"/>
      <c r="I591" s="91" t="str">
        <f>VLOOKUP(D591,comp!D:L,3,FALSE)</f>
        <v>CHP</v>
      </c>
      <c r="J591" s="157"/>
      <c r="K591" s="92">
        <f>VLOOKUP(D591,comp!D:L,6,FALSE)</f>
        <v>109.12495441472001</v>
      </c>
      <c r="L591" s="92">
        <f>VLOOKUP(D591,comp!D:L,7,FALSE)</f>
        <v>39.995045585280003</v>
      </c>
      <c r="M591" s="92">
        <f t="shared" si="15"/>
        <v>0</v>
      </c>
    </row>
    <row r="592" spans="1:13" ht="34.5" customHeight="1">
      <c r="A592" s="80"/>
      <c r="B592" s="44"/>
      <c r="C592" s="91" t="s">
        <v>627</v>
      </c>
      <c r="D592" s="91">
        <v>4948</v>
      </c>
      <c r="E592" s="226" t="str">
        <f>VLOOKUP(D592,comp!D:L,2,FALSE)</f>
        <v>PORTAO DE ABRIR / GIRO, EM GRADIL DE METALON REDONDO DE 3/4" VERTICAL, COM REQUADRO, ACABAMENTO NATURAL - COMPLETO</v>
      </c>
      <c r="F592" s="226"/>
      <c r="G592" s="226"/>
      <c r="H592" s="226"/>
      <c r="I592" s="91" t="str">
        <f>VLOOKUP(D592,comp!D:L,3,FALSE)</f>
        <v>M2</v>
      </c>
      <c r="J592" s="157"/>
      <c r="K592" s="92">
        <f>VLOOKUP(D592,comp!D:L,6,FALSE)</f>
        <v>587.04</v>
      </c>
      <c r="L592" s="92">
        <f>VLOOKUP(D592,comp!D:L,7,FALSE)</f>
        <v>0</v>
      </c>
      <c r="M592" s="92">
        <f t="shared" si="15"/>
        <v>0</v>
      </c>
    </row>
    <row r="593" spans="1:13" ht="34.5" customHeight="1">
      <c r="A593" s="80"/>
      <c r="B593" s="44"/>
      <c r="C593" s="91" t="s">
        <v>628</v>
      </c>
      <c r="D593" s="91">
        <v>37562</v>
      </c>
      <c r="E593" s="226" t="str">
        <f>VLOOKUP(D593,comp!D:L,2,FALSE)</f>
        <v>PORTAO DE CORRER EM GRADIL FIXO DE BARRA DE FERRO CHATA DE 3 X 1/4" NA VERTICAL, SEM REQUADRO, ACABAMENTO NATURAL, COM TRILHOS E ROLDANAS</v>
      </c>
      <c r="F593" s="226"/>
      <c r="G593" s="226"/>
      <c r="H593" s="226"/>
      <c r="I593" s="91" t="str">
        <f>VLOOKUP(D593,comp!D:L,3,FALSE)</f>
        <v>M2</v>
      </c>
      <c r="J593" s="157"/>
      <c r="K593" s="92">
        <f>VLOOKUP(D593,comp!D:L,6,FALSE)</f>
        <v>717.83</v>
      </c>
      <c r="L593" s="92">
        <f>VLOOKUP(D593,comp!D:L,7,FALSE)</f>
        <v>0</v>
      </c>
      <c r="M593" s="92">
        <f t="shared" si="15"/>
        <v>0</v>
      </c>
    </row>
    <row r="594" spans="1:13" s="43" customFormat="1" ht="34.5" customHeight="1">
      <c r="A594" s="79"/>
      <c r="C594" s="95">
        <v>15</v>
      </c>
      <c r="D594" s="95"/>
      <c r="E594" s="237" t="s">
        <v>629</v>
      </c>
      <c r="F594" s="237"/>
      <c r="G594" s="237"/>
      <c r="H594" s="237"/>
      <c r="I594" s="95"/>
      <c r="J594" s="95"/>
      <c r="K594" s="95"/>
      <c r="L594" s="95"/>
      <c r="M594" s="95"/>
    </row>
    <row r="595" spans="1:13" ht="34.5" customHeight="1">
      <c r="A595" s="80"/>
      <c r="B595" s="44"/>
      <c r="C595" s="91" t="s">
        <v>630</v>
      </c>
      <c r="D595" s="91">
        <v>7311</v>
      </c>
      <c r="E595" s="226" t="str">
        <f>VLOOKUP(D595,comp!D:L,2,FALSE)</f>
        <v>TINTA ESMALTE SINTETICO PREMIUM ACETINADO</v>
      </c>
      <c r="F595" s="226"/>
      <c r="G595" s="226"/>
      <c r="H595" s="226"/>
      <c r="I595" s="91" t="str">
        <f>VLOOKUP(D595,comp!D:L,3,FALSE)</f>
        <v>L</v>
      </c>
      <c r="J595" s="157">
        <v>4</v>
      </c>
      <c r="K595" s="92">
        <f>VLOOKUP(D595,comp!D:L,6,FALSE)</f>
        <v>43.78</v>
      </c>
      <c r="L595" s="92">
        <f>VLOOKUP(D595,comp!D:L,7,FALSE)</f>
        <v>0</v>
      </c>
      <c r="M595" s="92">
        <f>J595*(K595+L595)</f>
        <v>175.12</v>
      </c>
    </row>
    <row r="596" spans="1:13" ht="34.5" customHeight="1">
      <c r="A596" s="80"/>
      <c r="B596" s="44"/>
      <c r="C596" s="91" t="s">
        <v>631</v>
      </c>
      <c r="D596" s="91">
        <v>43625</v>
      </c>
      <c r="E596" s="226" t="str">
        <f>VLOOKUP(D596,comp!D:L,2,FALSE)</f>
        <v>TINTA ESMALTE SINTETICO STANDARD ACETINADO</v>
      </c>
      <c r="F596" s="226"/>
      <c r="G596" s="226"/>
      <c r="H596" s="226"/>
      <c r="I596" s="91" t="str">
        <f>VLOOKUP(D596,comp!D:L,3,FALSE)</f>
        <v>L</v>
      </c>
      <c r="J596" s="157"/>
      <c r="K596" s="92">
        <f>VLOOKUP(D596,comp!D:L,6,FALSE)</f>
        <v>34.700000000000003</v>
      </c>
      <c r="L596" s="92">
        <f>VLOOKUP(D596,comp!D:L,7,FALSE)</f>
        <v>0</v>
      </c>
      <c r="M596" s="92">
        <f>J596*(K596+L596)</f>
        <v>0</v>
      </c>
    </row>
    <row r="597" spans="1:13" ht="34.5" customHeight="1">
      <c r="A597" s="80"/>
      <c r="B597" s="44"/>
      <c r="C597" s="91" t="s">
        <v>632</v>
      </c>
      <c r="D597" s="91">
        <v>43649</v>
      </c>
      <c r="E597" s="226" t="str">
        <f>VLOOKUP(D597,comp!D:L,2,FALSE)</f>
        <v>TINTA ESMALTE BASE AGUA PREMIUM ACETINADO</v>
      </c>
      <c r="F597" s="226"/>
      <c r="G597" s="226"/>
      <c r="H597" s="226"/>
      <c r="I597" s="91" t="str">
        <f>VLOOKUP(D597,comp!D:L,3,FALSE)</f>
        <v>L</v>
      </c>
      <c r="J597" s="157"/>
      <c r="K597" s="92">
        <f>VLOOKUP(D597,comp!D:L,6,FALSE)</f>
        <v>45.23</v>
      </c>
      <c r="L597" s="92">
        <f>VLOOKUP(D597,comp!D:L,7,FALSE)</f>
        <v>0</v>
      </c>
      <c r="M597" s="92">
        <f>J597*(K597+L597)</f>
        <v>0</v>
      </c>
    </row>
    <row r="598" spans="1:13" s="43" customFormat="1" ht="34.5" customHeight="1">
      <c r="A598" s="79"/>
      <c r="C598" s="95">
        <v>16</v>
      </c>
      <c r="D598" s="95"/>
      <c r="E598" s="237" t="s">
        <v>633</v>
      </c>
      <c r="F598" s="237"/>
      <c r="G598" s="237"/>
      <c r="H598" s="237"/>
      <c r="I598" s="95"/>
      <c r="J598" s="95"/>
      <c r="K598" s="95"/>
      <c r="L598" s="95"/>
      <c r="M598" s="95"/>
    </row>
    <row r="599" spans="1:13" ht="34.5" customHeight="1">
      <c r="C599" s="91" t="s">
        <v>634</v>
      </c>
      <c r="D599" s="91">
        <v>5695</v>
      </c>
      <c r="E599" s="226" t="str">
        <f>VLOOKUP(D599,comp!D:L,2,FALSE)</f>
        <v>CAMINHÃO BASCULANTE 6 M3, PESO BRUTO TOTAL 16.000 KG, CARGA ÚTIL MÁXIMA 13.071 KG, DISTÂNCIA ENTRE EIXOS 4,80 M, POTÊNCIA 230 CV INCLUSIVE CAÇAMBA METÁLICA - MANUTENÇÃO. AF_06/2014</v>
      </c>
      <c r="F599" s="226"/>
      <c r="G599" s="226"/>
      <c r="H599" s="226"/>
      <c r="I599" s="91" t="str">
        <f>VLOOKUP(D599,comp!D:L,3,FALSE)</f>
        <v>CHP</v>
      </c>
      <c r="J599" s="157">
        <v>3</v>
      </c>
      <c r="K599" s="92">
        <f>VLOOKUP(D599,comp!D:L,6,FALSE)</f>
        <v>130.82764092096002</v>
      </c>
      <c r="L599" s="92">
        <f>VLOOKUP(D599,comp!D:L,7,FALSE)</f>
        <v>18.292359079040001</v>
      </c>
      <c r="M599" s="92">
        <f>J599*(K599+L599)</f>
        <v>447.36000000000013</v>
      </c>
    </row>
    <row r="600" spans="1:13" ht="34.5" customHeight="1">
      <c r="C600" s="91" t="s">
        <v>635</v>
      </c>
      <c r="D600" s="91">
        <v>53792</v>
      </c>
      <c r="E600" s="226" t="str">
        <f>VLOOKUP(D600,comp!D:L,2,FALSE)</f>
        <v>CAMINHÃO BASCULANTE 6 M3, PESO BRUTO TOTAL 16.000 KG, CARGA ÚTIL MÁXIMA 13.071 KG, DISTÂNCIA ENTRE EIXOS 4,80 M, POTÊNCIA 230 CV INCLUSIVE CAÇAMBA METÁLICA - MATERIAIS NA OPERAÇÃO. AF_06/2014</v>
      </c>
      <c r="F600" s="226"/>
      <c r="G600" s="226"/>
      <c r="H600" s="226"/>
      <c r="I600" s="91" t="str">
        <f>VLOOKUP(D600,comp!D:L,3,FALSE)</f>
        <v>CHP</v>
      </c>
      <c r="J600" s="157"/>
      <c r="K600" s="92">
        <f>VLOOKUP(D600,comp!D:L,6,FALSE)</f>
        <v>130.82764092096002</v>
      </c>
      <c r="L600" s="92">
        <f>VLOOKUP(D600,comp!D:L,7,FALSE)</f>
        <v>18.292359079040001</v>
      </c>
      <c r="M600" s="92">
        <f t="shared" ref="M600:M603" si="16">J600*(K600+L600)</f>
        <v>0</v>
      </c>
    </row>
    <row r="601" spans="1:13" ht="34.5" customHeight="1">
      <c r="C601" s="91" t="s">
        <v>636</v>
      </c>
      <c r="D601" s="91">
        <v>91367</v>
      </c>
      <c r="E601" s="226" t="str">
        <f>VLOOKUP(D601,comp!D:L,2,FALSE)</f>
        <v>CAMINHÃO BASCULANTE 6 M3, PESO BRUTO TOTAL 16.000 KG, CARGA ÚTIL MÁXIMA 13.071 KG, DISTÂNCIA ENTRE EIXOS 4,80 M, POTÊNCIA 230 CV INCLUSIVE CAÇAMBA METÁLICA - DEPRECIAÇÃO. AF_06/2014</v>
      </c>
      <c r="F601" s="226"/>
      <c r="G601" s="226"/>
      <c r="H601" s="226"/>
      <c r="I601" s="91" t="str">
        <f>VLOOKUP(D601,comp!D:L,3,FALSE)</f>
        <v>CHP</v>
      </c>
      <c r="J601" s="157"/>
      <c r="K601" s="92">
        <f>VLOOKUP(D601,comp!D:L,6,FALSE)</f>
        <v>130.82764092096002</v>
      </c>
      <c r="L601" s="92">
        <f>VLOOKUP(D601,comp!D:L,7,FALSE)</f>
        <v>18.292359079040001</v>
      </c>
      <c r="M601" s="92">
        <f t="shared" si="16"/>
        <v>0</v>
      </c>
    </row>
    <row r="602" spans="1:13" ht="34.5" customHeight="1">
      <c r="C602" s="91" t="s">
        <v>637</v>
      </c>
      <c r="D602" s="91">
        <v>44056</v>
      </c>
      <c r="E602" s="226" t="str">
        <f>VLOOKUP(D602,comp!D:L,2,FALSE)</f>
        <v>CAMINHAO TOCO, PESO BRUTO TOTAL 10700 KG, CARGA UTIL MAXIMA 7400 KG, DISTANCIA ENTRE EIXOS 4,00 M, POTENCIA 175 CV (INCLUI CABINE E CHASSI, NAO INCLUI CARROCERIA)</v>
      </c>
      <c r="F602" s="226"/>
      <c r="G602" s="226"/>
      <c r="H602" s="226"/>
      <c r="I602" s="91" t="str">
        <f>VLOOKUP(D602,comp!D:L,3,FALSE)</f>
        <v>CHP</v>
      </c>
      <c r="J602" s="157"/>
      <c r="K602" s="92">
        <f>VLOOKUP(D602,comp!D:L,6,FALSE)</f>
        <v>149.12</v>
      </c>
      <c r="L602" s="92">
        <f>VLOOKUP(D602,comp!D:L,7,FALSE)</f>
        <v>0</v>
      </c>
      <c r="M602" s="92">
        <f t="shared" si="16"/>
        <v>0</v>
      </c>
    </row>
    <row r="603" spans="1:13" ht="34.5" customHeight="1">
      <c r="C603" s="91" t="s">
        <v>638</v>
      </c>
      <c r="D603" s="91">
        <v>44058</v>
      </c>
      <c r="E603" s="226" t="str">
        <f>VLOOKUP(D603,comp!D:L,2,FALSE)</f>
        <v>CAMINHAO TOCO, PESO BRUTO TOTAL 16000 KG, CARGA UTIL MAXIMA 10830 KG, DISTANCIA ENTRE EIXOS 3,56 M, POTENCIA 226 CV (INCLUI CABINE E CHASSI, NAO INCLUI CARROCERIA)</v>
      </c>
      <c r="F603" s="226"/>
      <c r="G603" s="226"/>
      <c r="H603" s="226"/>
      <c r="I603" s="91" t="str">
        <f>VLOOKUP(D603,comp!D:L,3,FALSE)</f>
        <v>CHP</v>
      </c>
      <c r="J603" s="157"/>
      <c r="K603" s="92">
        <f>VLOOKUP(D603,comp!D:L,6,FALSE)</f>
        <v>149.12</v>
      </c>
      <c r="L603" s="92">
        <f>VLOOKUP(D603,comp!D:L,7,FALSE)</f>
        <v>0</v>
      </c>
      <c r="M603" s="92">
        <f t="shared" si="16"/>
        <v>0</v>
      </c>
    </row>
    <row r="604" spans="1:13" ht="34.5" customHeight="1">
      <c r="C604" s="91" t="s">
        <v>639</v>
      </c>
      <c r="D604" s="91">
        <v>44060</v>
      </c>
      <c r="E604" s="226" t="str">
        <f>VLOOKUP(D604,comp!D:L,2,FALSE)</f>
        <v>CAMINHAO TRUCADO, PESO BRUTO TOTAL 23000 KG, CARGA UTIL MAXIMA 15460 KG, DISTANCIA ENTRE EIXOS 4,80 M, POTENCIA 286 CV (INCLUI CABINE E CHASSI, NAO INCLUI CARROCERIA)</v>
      </c>
      <c r="F604" s="226"/>
      <c r="G604" s="226"/>
      <c r="H604" s="226"/>
      <c r="I604" s="91" t="str">
        <f>VLOOKUP(D604,comp!D:L,3,FALSE)</f>
        <v>CHP</v>
      </c>
      <c r="J604" s="157"/>
      <c r="K604" s="92">
        <f>VLOOKUP(D604,comp!D:L,6,FALSE)</f>
        <v>149.12</v>
      </c>
      <c r="L604" s="92">
        <f>VLOOKUP(D604,comp!D:L,7,FALSE)</f>
        <v>0</v>
      </c>
      <c r="M604" s="92">
        <f>J604*(K604+L604)</f>
        <v>0</v>
      </c>
    </row>
    <row r="605" spans="1:13" ht="2.25" customHeight="1">
      <c r="C605" s="27"/>
      <c r="D605" s="46"/>
      <c r="E605" s="85"/>
      <c r="F605" s="85"/>
      <c r="G605" s="85"/>
      <c r="H605" s="85"/>
    </row>
    <row r="606" spans="1:13" ht="20.25">
      <c r="I606" s="238" t="s">
        <v>640</v>
      </c>
      <c r="J606" s="238"/>
      <c r="K606" s="238"/>
      <c r="L606" s="238"/>
      <c r="M606" s="238"/>
    </row>
    <row r="607" spans="1:13" ht="14.45" customHeight="1">
      <c r="I607" s="47" t="s">
        <v>641</v>
      </c>
      <c r="J607" s="48" cm="1">
        <f t="array" ref="J607">SUMPRODUCT(J17:J604*L17:L604)</f>
        <v>692035.11961437564</v>
      </c>
      <c r="K607" s="49" t="s">
        <v>642</v>
      </c>
      <c r="L607" s="50"/>
      <c r="M607" s="51">
        <f>SUM(J607:J608)</f>
        <v>709007.45000000007</v>
      </c>
    </row>
    <row r="608" spans="1:13" ht="14.45" customHeight="1">
      <c r="I608" s="47" t="s">
        <v>643</v>
      </c>
      <c r="J608" s="48" cm="1">
        <f t="array" ref="J608">SUMPRODUCT(J17:J604*K17:K604)</f>
        <v>16972.330385624387</v>
      </c>
      <c r="K608" s="49" t="s">
        <v>644</v>
      </c>
      <c r="L608" s="50"/>
      <c r="M608" s="51">
        <f>J607*$J$5</f>
        <v>11210.968937752885</v>
      </c>
    </row>
    <row r="609" spans="9:13" ht="14.45" customHeight="1">
      <c r="I609" s="52"/>
      <c r="J609" s="53"/>
      <c r="K609" s="49" t="s">
        <v>645</v>
      </c>
      <c r="L609" s="50"/>
      <c r="M609" s="51">
        <f>(M608+M607)*$J$4</f>
        <v>28016.496496678588</v>
      </c>
    </row>
    <row r="610" spans="9:13" ht="14.45" customHeight="1">
      <c r="I610" s="54"/>
      <c r="J610" s="55"/>
      <c r="K610" s="56" t="s">
        <v>646</v>
      </c>
      <c r="L610" s="57"/>
      <c r="M610" s="58">
        <f>SUM(M607:M609)</f>
        <v>748234.91543443152</v>
      </c>
    </row>
  </sheetData>
  <sheetProtection selectLockedCells="1" selectUnlockedCells="1"/>
  <mergeCells count="628">
    <mergeCell ref="E577:H577"/>
    <mergeCell ref="E580:H580"/>
    <mergeCell ref="E581:H581"/>
    <mergeCell ref="E582:H582"/>
    <mergeCell ref="E578:H578"/>
    <mergeCell ref="E568:H568"/>
    <mergeCell ref="E569:H569"/>
    <mergeCell ref="E570:H570"/>
    <mergeCell ref="E571:H571"/>
    <mergeCell ref="E572:H572"/>
    <mergeCell ref="E573:H573"/>
    <mergeCell ref="E574:H574"/>
    <mergeCell ref="E575:H575"/>
    <mergeCell ref="E576:H576"/>
    <mergeCell ref="E559:H559"/>
    <mergeCell ref="E560:H560"/>
    <mergeCell ref="E561:H561"/>
    <mergeCell ref="E562:H562"/>
    <mergeCell ref="E563:H563"/>
    <mergeCell ref="E564:H564"/>
    <mergeCell ref="E565:H565"/>
    <mergeCell ref="E566:H566"/>
    <mergeCell ref="E567:H567"/>
    <mergeCell ref="E550:H550"/>
    <mergeCell ref="E551:H551"/>
    <mergeCell ref="E552:H552"/>
    <mergeCell ref="E553:H553"/>
    <mergeCell ref="E554:H554"/>
    <mergeCell ref="E555:H555"/>
    <mergeCell ref="E556:H556"/>
    <mergeCell ref="E557:H557"/>
    <mergeCell ref="E558:H558"/>
    <mergeCell ref="E541:H541"/>
    <mergeCell ref="E542:H542"/>
    <mergeCell ref="E543:H543"/>
    <mergeCell ref="E544:H544"/>
    <mergeCell ref="E545:H545"/>
    <mergeCell ref="E546:H546"/>
    <mergeCell ref="E547:H547"/>
    <mergeCell ref="E548:H548"/>
    <mergeCell ref="E549:H549"/>
    <mergeCell ref="E532:H532"/>
    <mergeCell ref="E533:H533"/>
    <mergeCell ref="E534:H534"/>
    <mergeCell ref="E535:H535"/>
    <mergeCell ref="E536:H536"/>
    <mergeCell ref="E537:H537"/>
    <mergeCell ref="E538:H538"/>
    <mergeCell ref="E539:H539"/>
    <mergeCell ref="E540:H540"/>
    <mergeCell ref="E523:H523"/>
    <mergeCell ref="E524:H524"/>
    <mergeCell ref="E525:H525"/>
    <mergeCell ref="E526:H526"/>
    <mergeCell ref="E527:H527"/>
    <mergeCell ref="E528:H528"/>
    <mergeCell ref="E529:H529"/>
    <mergeCell ref="E530:H530"/>
    <mergeCell ref="E531:H531"/>
    <mergeCell ref="E514:H514"/>
    <mergeCell ref="E515:H515"/>
    <mergeCell ref="E516:H516"/>
    <mergeCell ref="E517:H517"/>
    <mergeCell ref="E518:H518"/>
    <mergeCell ref="E519:H519"/>
    <mergeCell ref="E520:H520"/>
    <mergeCell ref="E521:H521"/>
    <mergeCell ref="E522:H522"/>
    <mergeCell ref="E505:H505"/>
    <mergeCell ref="E506:H506"/>
    <mergeCell ref="E507:H507"/>
    <mergeCell ref="E508:H508"/>
    <mergeCell ref="E509:H509"/>
    <mergeCell ref="E510:H510"/>
    <mergeCell ref="E511:H511"/>
    <mergeCell ref="E512:H512"/>
    <mergeCell ref="E513:H513"/>
    <mergeCell ref="E504:H504"/>
    <mergeCell ref="E482:H482"/>
    <mergeCell ref="E483:H483"/>
    <mergeCell ref="E488:H488"/>
    <mergeCell ref="E489:H489"/>
    <mergeCell ref="E490:H490"/>
    <mergeCell ref="E491:H491"/>
    <mergeCell ref="E492:H492"/>
    <mergeCell ref="E493:H493"/>
    <mergeCell ref="E494:H494"/>
    <mergeCell ref="E496:H496"/>
    <mergeCell ref="E484:H484"/>
    <mergeCell ref="E485:H485"/>
    <mergeCell ref="E486:H486"/>
    <mergeCell ref="E487:H487"/>
    <mergeCell ref="E499:H499"/>
    <mergeCell ref="E500:H500"/>
    <mergeCell ref="E501:H501"/>
    <mergeCell ref="E502:H502"/>
    <mergeCell ref="E503:H503"/>
    <mergeCell ref="E495:H495"/>
    <mergeCell ref="E473:H473"/>
    <mergeCell ref="E474:H474"/>
    <mergeCell ref="E475:H475"/>
    <mergeCell ref="E476:H476"/>
    <mergeCell ref="E477:H477"/>
    <mergeCell ref="E478:H478"/>
    <mergeCell ref="E479:H479"/>
    <mergeCell ref="E480:H480"/>
    <mergeCell ref="E481:H481"/>
    <mergeCell ref="E464:H464"/>
    <mergeCell ref="E465:H465"/>
    <mergeCell ref="E466:H466"/>
    <mergeCell ref="E467:H467"/>
    <mergeCell ref="E468:H468"/>
    <mergeCell ref="E469:H469"/>
    <mergeCell ref="E470:H470"/>
    <mergeCell ref="E471:H471"/>
    <mergeCell ref="E472:H472"/>
    <mergeCell ref="E455:H455"/>
    <mergeCell ref="E456:H456"/>
    <mergeCell ref="E457:H457"/>
    <mergeCell ref="E458:H458"/>
    <mergeCell ref="E459:H459"/>
    <mergeCell ref="E460:H460"/>
    <mergeCell ref="E461:H461"/>
    <mergeCell ref="E462:H462"/>
    <mergeCell ref="E463:H463"/>
    <mergeCell ref="E446:H446"/>
    <mergeCell ref="E447:H447"/>
    <mergeCell ref="E448:H448"/>
    <mergeCell ref="E449:H449"/>
    <mergeCell ref="E450:H450"/>
    <mergeCell ref="E451:H451"/>
    <mergeCell ref="E452:H452"/>
    <mergeCell ref="E453:H453"/>
    <mergeCell ref="E454:H454"/>
    <mergeCell ref="E437:H437"/>
    <mergeCell ref="E438:H438"/>
    <mergeCell ref="E439:H439"/>
    <mergeCell ref="E440:H440"/>
    <mergeCell ref="E441:H441"/>
    <mergeCell ref="E442:H442"/>
    <mergeCell ref="E443:H443"/>
    <mergeCell ref="E444:H444"/>
    <mergeCell ref="E445:H445"/>
    <mergeCell ref="E428:H428"/>
    <mergeCell ref="E429:H429"/>
    <mergeCell ref="E430:H430"/>
    <mergeCell ref="E431:H431"/>
    <mergeCell ref="E432:H432"/>
    <mergeCell ref="E433:H433"/>
    <mergeCell ref="E434:H434"/>
    <mergeCell ref="E435:H435"/>
    <mergeCell ref="E436:H436"/>
    <mergeCell ref="E419:H419"/>
    <mergeCell ref="E420:H420"/>
    <mergeCell ref="E421:H421"/>
    <mergeCell ref="E422:H422"/>
    <mergeCell ref="E423:H423"/>
    <mergeCell ref="E424:H424"/>
    <mergeCell ref="E425:H425"/>
    <mergeCell ref="E426:H426"/>
    <mergeCell ref="E427:H427"/>
    <mergeCell ref="E410:H410"/>
    <mergeCell ref="E411:H411"/>
    <mergeCell ref="E412:H412"/>
    <mergeCell ref="E413:H413"/>
    <mergeCell ref="E414:H414"/>
    <mergeCell ref="E415:H415"/>
    <mergeCell ref="E416:H416"/>
    <mergeCell ref="E417:H417"/>
    <mergeCell ref="E418:H418"/>
    <mergeCell ref="E394:H394"/>
    <mergeCell ref="E393:H393"/>
    <mergeCell ref="E368:H368"/>
    <mergeCell ref="E369:H369"/>
    <mergeCell ref="E370:H370"/>
    <mergeCell ref="E353:H353"/>
    <mergeCell ref="E354:H354"/>
    <mergeCell ref="E355:H355"/>
    <mergeCell ref="E356:H356"/>
    <mergeCell ref="E357:H357"/>
    <mergeCell ref="E358:H358"/>
    <mergeCell ref="E359:H359"/>
    <mergeCell ref="E360:H360"/>
    <mergeCell ref="E361:H361"/>
    <mergeCell ref="E362:H362"/>
    <mergeCell ref="E363:H363"/>
    <mergeCell ref="E364:H364"/>
    <mergeCell ref="E365:H365"/>
    <mergeCell ref="E366:H366"/>
    <mergeCell ref="E367:H367"/>
    <mergeCell ref="E389:H389"/>
    <mergeCell ref="E390:H390"/>
    <mergeCell ref="E391:H391"/>
    <mergeCell ref="E392:H392"/>
    <mergeCell ref="E234:H234"/>
    <mergeCell ref="E235:H235"/>
    <mergeCell ref="E236:H236"/>
    <mergeCell ref="E237:H237"/>
    <mergeCell ref="E238:H238"/>
    <mergeCell ref="E239:H239"/>
    <mergeCell ref="E240:H240"/>
    <mergeCell ref="E241:H241"/>
    <mergeCell ref="E242:H242"/>
    <mergeCell ref="E289:H289"/>
    <mergeCell ref="E290:H290"/>
    <mergeCell ref="E291:H291"/>
    <mergeCell ref="E285:H285"/>
    <mergeCell ref="E286:H286"/>
    <mergeCell ref="E301:H301"/>
    <mergeCell ref="E307:H307"/>
    <mergeCell ref="E308:H308"/>
    <mergeCell ref="E309:H309"/>
    <mergeCell ref="E302:H302"/>
    <mergeCell ref="E303:H303"/>
    <mergeCell ref="E304:H304"/>
    <mergeCell ref="E305:H305"/>
    <mergeCell ref="E306:H306"/>
    <mergeCell ref="E371:H371"/>
    <mergeCell ref="E372:H372"/>
    <mergeCell ref="E373:H373"/>
    <mergeCell ref="E374:H374"/>
    <mergeCell ref="E375:H375"/>
    <mergeCell ref="E376:H376"/>
    <mergeCell ref="E377:H377"/>
    <mergeCell ref="E378:H378"/>
    <mergeCell ref="E379:H379"/>
    <mergeCell ref="E404:H404"/>
    <mergeCell ref="E405:H405"/>
    <mergeCell ref="E406:H406"/>
    <mergeCell ref="E407:H407"/>
    <mergeCell ref="E408:H408"/>
    <mergeCell ref="E409:H409"/>
    <mergeCell ref="E380:H380"/>
    <mergeCell ref="E381:H381"/>
    <mergeCell ref="E382:H382"/>
    <mergeCell ref="E383:H383"/>
    <mergeCell ref="E384:H384"/>
    <mergeCell ref="E385:H385"/>
    <mergeCell ref="E386:H386"/>
    <mergeCell ref="E387:H387"/>
    <mergeCell ref="E388:H388"/>
    <mergeCell ref="E395:H395"/>
    <mergeCell ref="E396:H396"/>
    <mergeCell ref="E397:H397"/>
    <mergeCell ref="E398:H398"/>
    <mergeCell ref="E399:H399"/>
    <mergeCell ref="E400:H400"/>
    <mergeCell ref="E401:H401"/>
    <mergeCell ref="E402:H402"/>
    <mergeCell ref="E403:H403"/>
    <mergeCell ref="E349:H349"/>
    <mergeCell ref="E350:H350"/>
    <mergeCell ref="E351:H351"/>
    <mergeCell ref="E352:H352"/>
    <mergeCell ref="E326:H326"/>
    <mergeCell ref="E327:H327"/>
    <mergeCell ref="E328:H328"/>
    <mergeCell ref="E329:H329"/>
    <mergeCell ref="E330:H330"/>
    <mergeCell ref="E345:H345"/>
    <mergeCell ref="E344:H344"/>
    <mergeCell ref="E342:H342"/>
    <mergeCell ref="E343:H343"/>
    <mergeCell ref="E346:H346"/>
    <mergeCell ref="E347:H347"/>
    <mergeCell ref="E348:H348"/>
    <mergeCell ref="E340:H340"/>
    <mergeCell ref="E341:H341"/>
    <mergeCell ref="E258:H258"/>
    <mergeCell ref="E259:H259"/>
    <mergeCell ref="E260:H260"/>
    <mergeCell ref="E261:H261"/>
    <mergeCell ref="E262:H262"/>
    <mergeCell ref="E212:H212"/>
    <mergeCell ref="E213:H213"/>
    <mergeCell ref="E214:H214"/>
    <mergeCell ref="E215:H215"/>
    <mergeCell ref="E216:H216"/>
    <mergeCell ref="E217:H217"/>
    <mergeCell ref="E218:H218"/>
    <mergeCell ref="E219:H219"/>
    <mergeCell ref="E248:H248"/>
    <mergeCell ref="E249:H249"/>
    <mergeCell ref="E250:H250"/>
    <mergeCell ref="E251:H251"/>
    <mergeCell ref="E252:H252"/>
    <mergeCell ref="E253:H253"/>
    <mergeCell ref="E254:H254"/>
    <mergeCell ref="E255:H255"/>
    <mergeCell ref="E256:H256"/>
    <mergeCell ref="E243:H243"/>
    <mergeCell ref="E244:H244"/>
    <mergeCell ref="E204:H204"/>
    <mergeCell ref="E205:H205"/>
    <mergeCell ref="E206:H206"/>
    <mergeCell ref="E207:H207"/>
    <mergeCell ref="E208:H208"/>
    <mergeCell ref="E209:H209"/>
    <mergeCell ref="E210:H210"/>
    <mergeCell ref="E211:H211"/>
    <mergeCell ref="E257:H257"/>
    <mergeCell ref="E245:H245"/>
    <mergeCell ref="E246:H246"/>
    <mergeCell ref="E247:H247"/>
    <mergeCell ref="E225:H225"/>
    <mergeCell ref="E226:H226"/>
    <mergeCell ref="E227:H227"/>
    <mergeCell ref="E228:H228"/>
    <mergeCell ref="E229:H229"/>
    <mergeCell ref="E230:H230"/>
    <mergeCell ref="E231:H231"/>
    <mergeCell ref="E232:H232"/>
    <mergeCell ref="E233:H233"/>
    <mergeCell ref="E222:H222"/>
    <mergeCell ref="E223:H223"/>
    <mergeCell ref="E224:H224"/>
    <mergeCell ref="E195:H195"/>
    <mergeCell ref="E196:H196"/>
    <mergeCell ref="E197:H197"/>
    <mergeCell ref="E198:H198"/>
    <mergeCell ref="E199:H199"/>
    <mergeCell ref="E200:H200"/>
    <mergeCell ref="E201:H201"/>
    <mergeCell ref="E202:H202"/>
    <mergeCell ref="E203:H203"/>
    <mergeCell ref="E186:H186"/>
    <mergeCell ref="E187:H187"/>
    <mergeCell ref="E188:H188"/>
    <mergeCell ref="E189:H189"/>
    <mergeCell ref="E190:H190"/>
    <mergeCell ref="E191:H191"/>
    <mergeCell ref="E192:H192"/>
    <mergeCell ref="E193:H193"/>
    <mergeCell ref="E194:H194"/>
    <mergeCell ref="E177:H177"/>
    <mergeCell ref="E178:H178"/>
    <mergeCell ref="E179:H179"/>
    <mergeCell ref="E180:H180"/>
    <mergeCell ref="E181:H181"/>
    <mergeCell ref="E182:H182"/>
    <mergeCell ref="E183:H183"/>
    <mergeCell ref="E184:H184"/>
    <mergeCell ref="E185:H185"/>
    <mergeCell ref="E68:H68"/>
    <mergeCell ref="E84:H84"/>
    <mergeCell ref="E85:H85"/>
    <mergeCell ref="E86:H86"/>
    <mergeCell ref="E95:H95"/>
    <mergeCell ref="E96:H96"/>
    <mergeCell ref="E119:H119"/>
    <mergeCell ref="E160:H160"/>
    <mergeCell ref="E161:H161"/>
    <mergeCell ref="E88:H88"/>
    <mergeCell ref="E99:H99"/>
    <mergeCell ref="E112:H112"/>
    <mergeCell ref="E75:H75"/>
    <mergeCell ref="E76:H76"/>
    <mergeCell ref="E83:H83"/>
    <mergeCell ref="E70:H70"/>
    <mergeCell ref="E73:H73"/>
    <mergeCell ref="E74:H74"/>
    <mergeCell ref="E107:H107"/>
    <mergeCell ref="E108:H108"/>
    <mergeCell ref="E109:H109"/>
    <mergeCell ref="E110:H110"/>
    <mergeCell ref="E111:H111"/>
    <mergeCell ref="E87:H87"/>
    <mergeCell ref="E55:H55"/>
    <mergeCell ref="E56:H56"/>
    <mergeCell ref="E61:H61"/>
    <mergeCell ref="E62:H62"/>
    <mergeCell ref="E63:H63"/>
    <mergeCell ref="E64:H64"/>
    <mergeCell ref="E65:H65"/>
    <mergeCell ref="E66:H66"/>
    <mergeCell ref="E67:H67"/>
    <mergeCell ref="E58:H58"/>
    <mergeCell ref="E39:H39"/>
    <mergeCell ref="E40:H40"/>
    <mergeCell ref="E41:H41"/>
    <mergeCell ref="E53:H53"/>
    <mergeCell ref="E54:H54"/>
    <mergeCell ref="H8:I8"/>
    <mergeCell ref="E47:H47"/>
    <mergeCell ref="E48:H48"/>
    <mergeCell ref="E49:H49"/>
    <mergeCell ref="E50:H50"/>
    <mergeCell ref="E51:H51"/>
    <mergeCell ref="E21:H21"/>
    <mergeCell ref="E22:H22"/>
    <mergeCell ref="E23:H23"/>
    <mergeCell ref="E27:H27"/>
    <mergeCell ref="E28:H28"/>
    <mergeCell ref="E29:H29"/>
    <mergeCell ref="E33:H33"/>
    <mergeCell ref="E34:H34"/>
    <mergeCell ref="E35:H35"/>
    <mergeCell ref="K3:M3"/>
    <mergeCell ref="K4:M4"/>
    <mergeCell ref="E4:G4"/>
    <mergeCell ref="C12:D12"/>
    <mergeCell ref="C11:D11"/>
    <mergeCell ref="H12:I12"/>
    <mergeCell ref="H11:I11"/>
    <mergeCell ref="H10:I10"/>
    <mergeCell ref="H9:I9"/>
    <mergeCell ref="E12:G12"/>
    <mergeCell ref="E11:G11"/>
    <mergeCell ref="E10:G10"/>
    <mergeCell ref="C4:D4"/>
    <mergeCell ref="C5:D5"/>
    <mergeCell ref="C6:D6"/>
    <mergeCell ref="C14:C15"/>
    <mergeCell ref="D14:D15"/>
    <mergeCell ref="C3:G3"/>
    <mergeCell ref="C7:D7"/>
    <mergeCell ref="C8:D8"/>
    <mergeCell ref="C9:D9"/>
    <mergeCell ref="C10:D10"/>
    <mergeCell ref="E77:H77"/>
    <mergeCell ref="E78:H78"/>
    <mergeCell ref="E52:H52"/>
    <mergeCell ref="E57:H57"/>
    <mergeCell ref="E59:H59"/>
    <mergeCell ref="E60:H60"/>
    <mergeCell ref="E69:H69"/>
    <mergeCell ref="E30:H30"/>
    <mergeCell ref="E32:H32"/>
    <mergeCell ref="E43:H43"/>
    <mergeCell ref="E44:H44"/>
    <mergeCell ref="E45:H45"/>
    <mergeCell ref="E46:H46"/>
    <mergeCell ref="H3:J3"/>
    <mergeCell ref="E36:H36"/>
    <mergeCell ref="E37:H37"/>
    <mergeCell ref="E38:H38"/>
    <mergeCell ref="I606:M606"/>
    <mergeCell ref="I14:I15"/>
    <mergeCell ref="J14:J15"/>
    <mergeCell ref="K14:L14"/>
    <mergeCell ref="M14:M15"/>
    <mergeCell ref="E18:H18"/>
    <mergeCell ref="E19:H19"/>
    <mergeCell ref="E20:H20"/>
    <mergeCell ref="E24:H24"/>
    <mergeCell ref="E25:H25"/>
    <mergeCell ref="E31:H31"/>
    <mergeCell ref="E14:H15"/>
    <mergeCell ref="E17:H17"/>
    <mergeCell ref="E16:H16"/>
    <mergeCell ref="E79:H79"/>
    <mergeCell ref="E42:H42"/>
    <mergeCell ref="E80:H80"/>
    <mergeCell ref="E82:H82"/>
    <mergeCell ref="E71:H71"/>
    <mergeCell ref="E72:H72"/>
    <mergeCell ref="E594:H594"/>
    <mergeCell ref="E598:H598"/>
    <mergeCell ref="E26:H26"/>
    <mergeCell ref="E101:H101"/>
    <mergeCell ref="E102:H102"/>
    <mergeCell ref="E103:H103"/>
    <mergeCell ref="E104:H104"/>
    <mergeCell ref="E105:H105"/>
    <mergeCell ref="E106:H106"/>
    <mergeCell ref="E81:H81"/>
    <mergeCell ref="E117:H117"/>
    <mergeCell ref="E118:H118"/>
    <mergeCell ref="E89:H89"/>
    <mergeCell ref="E90:H90"/>
    <mergeCell ref="E91:H91"/>
    <mergeCell ref="E92:H92"/>
    <mergeCell ref="E93:H93"/>
    <mergeCell ref="E94:H94"/>
    <mergeCell ref="E97:H97"/>
    <mergeCell ref="E98:H98"/>
    <mergeCell ref="E100:H100"/>
    <mergeCell ref="E120:H120"/>
    <mergeCell ref="E121:H121"/>
    <mergeCell ref="E122:H122"/>
    <mergeCell ref="E113:H113"/>
    <mergeCell ref="E114:H114"/>
    <mergeCell ref="E115:H115"/>
    <mergeCell ref="E116:H116"/>
    <mergeCell ref="E128:H128"/>
    <mergeCell ref="E129:H129"/>
    <mergeCell ref="E130:H130"/>
    <mergeCell ref="E131:H131"/>
    <mergeCell ref="E132:H132"/>
    <mergeCell ref="E123:H123"/>
    <mergeCell ref="E124:H124"/>
    <mergeCell ref="E125:H125"/>
    <mergeCell ref="E126:H126"/>
    <mergeCell ref="E127:H127"/>
    <mergeCell ref="E138:H138"/>
    <mergeCell ref="E139:H139"/>
    <mergeCell ref="E140:H140"/>
    <mergeCell ref="E141:H141"/>
    <mergeCell ref="E142:H142"/>
    <mergeCell ref="E133:H133"/>
    <mergeCell ref="E134:H134"/>
    <mergeCell ref="E135:H135"/>
    <mergeCell ref="E136:H136"/>
    <mergeCell ref="E137:H137"/>
    <mergeCell ref="E148:H148"/>
    <mergeCell ref="E149:H149"/>
    <mergeCell ref="E150:H150"/>
    <mergeCell ref="E151:H151"/>
    <mergeCell ref="E152:H152"/>
    <mergeCell ref="E143:H143"/>
    <mergeCell ref="E144:H144"/>
    <mergeCell ref="E145:H145"/>
    <mergeCell ref="E146:H146"/>
    <mergeCell ref="E147:H147"/>
    <mergeCell ref="E158:H158"/>
    <mergeCell ref="E159:H159"/>
    <mergeCell ref="E220:H220"/>
    <mergeCell ref="E221:H221"/>
    <mergeCell ref="E153:H153"/>
    <mergeCell ref="E154:H154"/>
    <mergeCell ref="E155:H155"/>
    <mergeCell ref="E156:H156"/>
    <mergeCell ref="E157:H157"/>
    <mergeCell ref="E162:H162"/>
    <mergeCell ref="E163:H163"/>
    <mergeCell ref="E164:H164"/>
    <mergeCell ref="E165:H165"/>
    <mergeCell ref="E166:H166"/>
    <mergeCell ref="E167:H167"/>
    <mergeCell ref="E168:H168"/>
    <mergeCell ref="E169:H169"/>
    <mergeCell ref="E170:H170"/>
    <mergeCell ref="E171:H171"/>
    <mergeCell ref="E172:H172"/>
    <mergeCell ref="E173:H173"/>
    <mergeCell ref="E174:H174"/>
    <mergeCell ref="E175:H175"/>
    <mergeCell ref="E176:H176"/>
    <mergeCell ref="E263:H263"/>
    <mergeCell ref="E264:H264"/>
    <mergeCell ref="E265:H265"/>
    <mergeCell ref="E266:H266"/>
    <mergeCell ref="E267:H267"/>
    <mergeCell ref="E268:H268"/>
    <mergeCell ref="E269:H269"/>
    <mergeCell ref="E270:H270"/>
    <mergeCell ref="E271:H271"/>
    <mergeCell ref="E272:H272"/>
    <mergeCell ref="E273:H273"/>
    <mergeCell ref="E274:H274"/>
    <mergeCell ref="E275:H275"/>
    <mergeCell ref="E276:H276"/>
    <mergeCell ref="E297:H297"/>
    <mergeCell ref="E298:H298"/>
    <mergeCell ref="E299:H299"/>
    <mergeCell ref="E300:H300"/>
    <mergeCell ref="E292:H292"/>
    <mergeCell ref="E293:H293"/>
    <mergeCell ref="E294:H294"/>
    <mergeCell ref="E295:H295"/>
    <mergeCell ref="E296:H296"/>
    <mergeCell ref="E277:H277"/>
    <mergeCell ref="E278:H278"/>
    <mergeCell ref="E279:H279"/>
    <mergeCell ref="E280:H280"/>
    <mergeCell ref="E281:H281"/>
    <mergeCell ref="E282:H282"/>
    <mergeCell ref="E283:H283"/>
    <mergeCell ref="E284:H284"/>
    <mergeCell ref="E287:H287"/>
    <mergeCell ref="E288:H288"/>
    <mergeCell ref="E318:H318"/>
    <mergeCell ref="E319:H319"/>
    <mergeCell ref="E320:H320"/>
    <mergeCell ref="E321:H321"/>
    <mergeCell ref="E312:H312"/>
    <mergeCell ref="E313:H313"/>
    <mergeCell ref="E314:H314"/>
    <mergeCell ref="E315:H315"/>
    <mergeCell ref="E316:H316"/>
    <mergeCell ref="E311:H311"/>
    <mergeCell ref="E584:H584"/>
    <mergeCell ref="E585:H585"/>
    <mergeCell ref="E590:H590"/>
    <mergeCell ref="E592:H592"/>
    <mergeCell ref="E593:H593"/>
    <mergeCell ref="E597:H597"/>
    <mergeCell ref="E599:H599"/>
    <mergeCell ref="E322:H322"/>
    <mergeCell ref="E323:H323"/>
    <mergeCell ref="E324:H324"/>
    <mergeCell ref="E325:H325"/>
    <mergeCell ref="E497:H497"/>
    <mergeCell ref="E498:H498"/>
    <mergeCell ref="E331:H331"/>
    <mergeCell ref="E332:H332"/>
    <mergeCell ref="E333:H333"/>
    <mergeCell ref="E334:H334"/>
    <mergeCell ref="E335:H335"/>
    <mergeCell ref="E336:H336"/>
    <mergeCell ref="E337:H337"/>
    <mergeCell ref="E338:H338"/>
    <mergeCell ref="E339:H339"/>
    <mergeCell ref="E317:H317"/>
    <mergeCell ref="E604:H604"/>
    <mergeCell ref="E5:G5"/>
    <mergeCell ref="E6:G6"/>
    <mergeCell ref="E7:G7"/>
    <mergeCell ref="E8:G8"/>
    <mergeCell ref="E9:G9"/>
    <mergeCell ref="H4:I4"/>
    <mergeCell ref="H5:I5"/>
    <mergeCell ref="H6:I6"/>
    <mergeCell ref="H7:I7"/>
    <mergeCell ref="E595:H595"/>
    <mergeCell ref="E596:H596"/>
    <mergeCell ref="E600:H600"/>
    <mergeCell ref="E601:H601"/>
    <mergeCell ref="E602:H602"/>
    <mergeCell ref="E603:H603"/>
    <mergeCell ref="E579:H579"/>
    <mergeCell ref="E586:H586"/>
    <mergeCell ref="E587:H587"/>
    <mergeCell ref="E588:H588"/>
    <mergeCell ref="E589:H589"/>
    <mergeCell ref="E591:H591"/>
    <mergeCell ref="E583:H583"/>
    <mergeCell ref="E310:H310"/>
  </mergeCells>
  <phoneticPr fontId="56" type="noConversion"/>
  <hyperlinks>
    <hyperlink ref="E12:G12" r:id="rId1" display="exemplo@exemplo.com.br" xr:uid="{B449D59A-963F-4F01-9B4F-2897D2909570}"/>
  </hyperlinks>
  <pageMargins left="0.51180555555555551" right="0.51180555555555551" top="0.78749999999999998" bottom="0.78749999999999998" header="0.51180555555555551" footer="0.51180555555555551"/>
  <pageSetup paperSize="9" firstPageNumber="0" orientation="portrait" horizontalDpi="300" verticalDpi="300"/>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33"/>
  <sheetViews>
    <sheetView showGridLines="0" zoomScale="85" zoomScaleNormal="85" workbookViewId="0"/>
  </sheetViews>
  <sheetFormatPr defaultColWidth="9" defaultRowHeight="14.45" customHeight="1"/>
  <cols>
    <col min="1" max="1" width="39.42578125" style="66" customWidth="1"/>
    <col min="2" max="2" width="1.7109375" customWidth="1"/>
    <col min="3" max="3" width="10.7109375" style="44" customWidth="1"/>
    <col min="4" max="4" width="11.5703125" style="44" customWidth="1"/>
    <col min="5" max="9" width="19.28515625" style="44" customWidth="1"/>
    <col min="10" max="10" width="17.140625" style="44" customWidth="1"/>
    <col min="11" max="11" width="16.85546875" style="44" customWidth="1"/>
    <col min="12" max="12" width="12.85546875" style="59" customWidth="1"/>
    <col min="13" max="13" width="12.28515625" style="59" customWidth="1"/>
    <col min="14" max="14" width="17.85546875" style="59" customWidth="1"/>
  </cols>
  <sheetData>
    <row r="1" spans="1:19" s="16" customFormat="1" ht="63.75" customHeight="1">
      <c r="C1" s="61"/>
      <c r="D1" s="61"/>
      <c r="E1" s="61"/>
      <c r="F1" s="61"/>
      <c r="G1" s="61"/>
      <c r="H1" s="61"/>
      <c r="I1" s="61"/>
      <c r="J1" s="61"/>
      <c r="K1" s="61"/>
      <c r="L1" s="61"/>
      <c r="M1" s="61"/>
      <c r="N1" s="61"/>
      <c r="O1" s="61"/>
      <c r="P1" s="61"/>
      <c r="Q1" s="61"/>
      <c r="R1" s="61"/>
      <c r="S1" s="61"/>
    </row>
    <row r="2" spans="1:19" ht="6.75" customHeight="1">
      <c r="C2" s="28"/>
      <c r="D2" s="28"/>
      <c r="E2" s="28"/>
      <c r="F2" s="28"/>
      <c r="G2" s="28"/>
      <c r="H2" s="28"/>
      <c r="I2" s="28"/>
      <c r="J2" s="28"/>
      <c r="K2" s="28"/>
      <c r="L2" s="28"/>
      <c r="M2" s="28"/>
      <c r="N2" s="28"/>
      <c r="O2" s="25"/>
      <c r="P2" s="25"/>
      <c r="Q2" s="25"/>
    </row>
    <row r="3" spans="1:19" ht="15.75" customHeight="1">
      <c r="A3" s="72"/>
      <c r="B3" s="21"/>
      <c r="C3" s="280" t="s">
        <v>21</v>
      </c>
      <c r="D3" s="281"/>
      <c r="E3" s="294">
        <f>sin!E4</f>
        <v>45462</v>
      </c>
      <c r="F3" s="295"/>
      <c r="G3" s="161" t="s">
        <v>23</v>
      </c>
      <c r="H3" s="294">
        <f>sin!E5</f>
        <v>45470</v>
      </c>
      <c r="I3" s="312"/>
      <c r="J3" s="38"/>
      <c r="K3" s="105"/>
      <c r="L3" s="106"/>
      <c r="M3" s="106"/>
      <c r="N3" s="106"/>
    </row>
    <row r="4" spans="1:19" ht="14.45" customHeight="1">
      <c r="A4" s="73"/>
      <c r="B4" s="22"/>
      <c r="C4" s="282" t="s">
        <v>28</v>
      </c>
      <c r="D4" s="283"/>
      <c r="E4" s="296">
        <f>sin!E4</f>
        <v>45462</v>
      </c>
      <c r="F4" s="297"/>
      <c r="G4" s="162" t="s">
        <v>647</v>
      </c>
      <c r="H4" s="313">
        <f>sin!J12</f>
        <v>0.24997581237288924</v>
      </c>
      <c r="I4" s="314"/>
      <c r="J4" s="107"/>
      <c r="K4" s="108"/>
      <c r="L4" s="106"/>
      <c r="M4" s="106"/>
      <c r="N4" s="106"/>
    </row>
    <row r="5" spans="1:19" ht="13.5" customHeight="1">
      <c r="A5" s="74"/>
      <c r="B5" s="23"/>
      <c r="C5" s="286" t="s">
        <v>25</v>
      </c>
      <c r="D5" s="287"/>
      <c r="E5" s="298" t="str">
        <f>sin!E6</f>
        <v>Residencial MCMV</v>
      </c>
      <c r="F5" s="299"/>
      <c r="G5" s="163" t="s">
        <v>648</v>
      </c>
      <c r="H5" s="315">
        <f>sin!K4</f>
        <v>0.22</v>
      </c>
      <c r="I5" s="316"/>
      <c r="J5" s="109"/>
      <c r="K5" s="108"/>
      <c r="L5" s="33"/>
      <c r="M5" s="33"/>
      <c r="N5" s="33"/>
    </row>
    <row r="6" spans="1:19" ht="14.45" customHeight="1">
      <c r="A6" s="72"/>
      <c r="B6" s="21"/>
      <c r="C6" s="288" t="s">
        <v>649</v>
      </c>
      <c r="D6" s="289"/>
      <c r="E6" s="290" t="str">
        <f>sin!E8</f>
        <v>Rua Exemplo de Souza, número 42</v>
      </c>
      <c r="F6" s="291"/>
      <c r="G6" s="291"/>
      <c r="H6" s="277" t="str">
        <f>sin!E9</f>
        <v>Bairro Mooca, São Paulo/SP</v>
      </c>
      <c r="I6" s="277"/>
      <c r="J6" s="278"/>
      <c r="K6" s="279"/>
      <c r="L6" s="33"/>
      <c r="M6" s="33"/>
      <c r="N6" s="33"/>
    </row>
    <row r="7" spans="1:19" ht="15.6" customHeight="1">
      <c r="A7" s="72"/>
      <c r="B7" s="21"/>
      <c r="C7" s="292"/>
      <c r="D7" s="292"/>
      <c r="E7" s="293"/>
      <c r="F7" s="293"/>
      <c r="G7" s="36"/>
      <c r="H7" s="36"/>
      <c r="I7" s="36"/>
      <c r="J7" s="110"/>
      <c r="L7" s="40"/>
      <c r="M7" s="41"/>
      <c r="N7" s="41"/>
    </row>
    <row r="8" spans="1:19" ht="13.5" customHeight="1">
      <c r="A8" s="72"/>
      <c r="B8" s="21"/>
      <c r="C8" s="304" t="s">
        <v>46</v>
      </c>
      <c r="D8" s="306" t="s">
        <v>47</v>
      </c>
      <c r="E8" s="284" t="s">
        <v>48</v>
      </c>
      <c r="F8" s="284"/>
      <c r="G8" s="284"/>
      <c r="H8" s="284"/>
      <c r="I8" s="284"/>
      <c r="J8" s="308" t="s">
        <v>49</v>
      </c>
      <c r="K8" s="310" t="s">
        <v>50</v>
      </c>
      <c r="L8" s="301" t="s">
        <v>51</v>
      </c>
      <c r="M8" s="301"/>
      <c r="N8" s="302" t="s">
        <v>45</v>
      </c>
    </row>
    <row r="9" spans="1:19" ht="15.6" customHeight="1">
      <c r="A9" s="72"/>
      <c r="B9" s="21"/>
      <c r="C9" s="305"/>
      <c r="D9" s="307"/>
      <c r="E9" s="285"/>
      <c r="F9" s="285"/>
      <c r="G9" s="285"/>
      <c r="H9" s="285"/>
      <c r="I9" s="285"/>
      <c r="J9" s="309"/>
      <c r="K9" s="311"/>
      <c r="L9" s="146" t="s">
        <v>52</v>
      </c>
      <c r="M9" s="146" t="s">
        <v>53</v>
      </c>
      <c r="N9" s="303"/>
    </row>
    <row r="10" spans="1:19" ht="15.6" customHeight="1">
      <c r="A10" s="72"/>
      <c r="B10" s="21"/>
      <c r="C10" s="97" t="s">
        <v>54</v>
      </c>
      <c r="D10" s="98"/>
      <c r="E10" s="274" t="s">
        <v>55</v>
      </c>
      <c r="F10" s="274"/>
      <c r="G10" s="274"/>
      <c r="H10" s="274"/>
      <c r="I10" s="274"/>
      <c r="J10" s="98"/>
      <c r="K10" s="98"/>
      <c r="L10" s="98"/>
      <c r="M10" s="98"/>
      <c r="N10" s="99"/>
    </row>
    <row r="11" spans="1:19" ht="14.45" customHeight="1">
      <c r="C11" s="100" t="s">
        <v>56</v>
      </c>
      <c r="D11" s="164">
        <v>90778</v>
      </c>
      <c r="E11" s="271" t="str">
        <f>VLOOKUP(D11,comp!$D$5:$K$7114,2,FALSE)</f>
        <v>ENGENHEIRO CIVIL DE OBRA PLENO COM ENCARGOS COMPLEMENTARES</v>
      </c>
      <c r="F11" s="272"/>
      <c r="G11" s="272"/>
      <c r="H11" s="272"/>
      <c r="I11" s="273"/>
      <c r="J11" s="101" t="str">
        <f>VLOOKUP(D11,comp!$D$5:$K$7114,3,FALSE)</f>
        <v>CHP</v>
      </c>
      <c r="K11" s="102">
        <f>_xlfn.XLOOKUP(D11, sin!D:D, sin!J:J, "Não Encontrado", 0,1)</f>
        <v>5</v>
      </c>
      <c r="L11" s="103">
        <f>VLOOKUP(D11,comp!$D$5:$K$7114,6,FALSE)</f>
        <v>110.6842394752</v>
      </c>
      <c r="M11" s="103">
        <f>VLOOKUP(D11,comp!$D$5:$K$7114,7,FALSE)</f>
        <v>38.435760524800003</v>
      </c>
      <c r="N11" s="104">
        <f>K11*(L11+M11)</f>
        <v>745.6</v>
      </c>
    </row>
    <row r="12" spans="1:19" ht="14.45" customHeight="1">
      <c r="C12" s="100" t="s">
        <v>57</v>
      </c>
      <c r="D12" s="164">
        <v>40819</v>
      </c>
      <c r="E12" s="271" t="str">
        <f>VLOOKUP(D12,comp!$D$5:$K$7114,2,FALSE)</f>
        <v>MESTRE DE OBRAS (MENSALISTA)</v>
      </c>
      <c r="F12" s="272"/>
      <c r="G12" s="272"/>
      <c r="H12" s="272"/>
      <c r="I12" s="273"/>
      <c r="J12" s="101" t="str">
        <f>VLOOKUP(D12,comp!$D$5:$K$7114,3,FALSE)</f>
        <v>MES</v>
      </c>
      <c r="K12" s="102">
        <f>_xlfn.XLOOKUP(D12, sin!D:D, sin!J:J, "Não Encontrado", 0,1)</f>
        <v>1</v>
      </c>
      <c r="L12" s="103">
        <f>VLOOKUP(D12,comp!$D$5:$K$7114,6,FALSE)</f>
        <v>0</v>
      </c>
      <c r="M12" s="103">
        <f>VLOOKUP(D12,comp!$D$5:$K$7114,7,FALSE)</f>
        <v>11155.38</v>
      </c>
      <c r="N12" s="104">
        <f>K12*(L12+M12)</f>
        <v>11155.38</v>
      </c>
    </row>
    <row r="13" spans="1:19" ht="14.45" customHeight="1">
      <c r="C13" s="100" t="s">
        <v>58</v>
      </c>
      <c r="D13" s="164">
        <v>1110</v>
      </c>
      <c r="E13" s="271" t="str">
        <f>VLOOKUP(D13,comp!$D$5:$K$7114,2,FALSE)</f>
        <v>CALHA PLATIBANDA DE CHAPA DE ACO GALVANIZADA NUM 26, CORTE 45 CM</v>
      </c>
      <c r="F13" s="272"/>
      <c r="G13" s="272"/>
      <c r="H13" s="272"/>
      <c r="I13" s="273"/>
      <c r="J13" s="101" t="str">
        <f>VLOOKUP(D13,comp!$D$5:$K$7114,3,FALSE)</f>
        <v>M</v>
      </c>
      <c r="K13" s="102">
        <f>_xlfn.XLOOKUP(D13, sin!D:D, sin!J:J, "Não Encontrado", 0,1)</f>
        <v>2</v>
      </c>
      <c r="L13" s="103">
        <f>VLOOKUP(D13,comp!$D$5:$K$7114,6,FALSE)</f>
        <v>30.11</v>
      </c>
      <c r="M13" s="103">
        <f>VLOOKUP(D13,comp!$D$5:$K$7114,7,FALSE)</f>
        <v>0</v>
      </c>
      <c r="N13" s="104">
        <f>K13*(L13+M13)</f>
        <v>60.22</v>
      </c>
    </row>
    <row r="14" spans="1:19" ht="14.45" customHeight="1">
      <c r="C14" s="100" t="s">
        <v>59</v>
      </c>
      <c r="D14" s="164">
        <v>92265</v>
      </c>
      <c r="E14" s="271" t="str">
        <f>VLOOKUP(D14,comp!$D$5:$K$7114,2,FALSE)</f>
        <v>FABRICAÇÃO DE FÔRMA PARA VIGAS, EM CHAPA DE MADEIRA COMPENSADA RESINADA, E = 17 MM. AF_09/2020</v>
      </c>
      <c r="F14" s="272"/>
      <c r="G14" s="272"/>
      <c r="H14" s="272"/>
      <c r="I14" s="273"/>
      <c r="J14" s="101" t="str">
        <f>VLOOKUP(D14,comp!$D$5:$K$7114,3,FALSE)</f>
        <v>CHP</v>
      </c>
      <c r="K14" s="102">
        <f>_xlfn.XLOOKUP(D14, sin!D:D, sin!J:J, "Não Encontrado", 0,1)</f>
        <v>3</v>
      </c>
      <c r="L14" s="103">
        <f>VLOOKUP(D14,comp!$D$5:$K$7114,6,FALSE)</f>
        <v>104.22178711488</v>
      </c>
      <c r="M14" s="103">
        <f>VLOOKUP(D14,comp!$D$5:$K$7114,7,FALSE)</f>
        <v>44.898212885120003</v>
      </c>
      <c r="N14" s="104">
        <f>K14*(L14+M14)</f>
        <v>447.36</v>
      </c>
    </row>
    <row r="15" spans="1:19" ht="14.45" customHeight="1">
      <c r="C15" s="100" t="s">
        <v>60</v>
      </c>
      <c r="D15" s="164">
        <v>88262</v>
      </c>
      <c r="E15" s="271" t="str">
        <f>VLOOKUP(D15,comp!$D$5:$K$7114,2,FALSE)</f>
        <v>CARPINTEIRO DE FORMAS COM ENCARGOS COMPLEMENTARES</v>
      </c>
      <c r="F15" s="272"/>
      <c r="G15" s="272"/>
      <c r="H15" s="272"/>
      <c r="I15" s="273"/>
      <c r="J15" s="101" t="str">
        <f>VLOOKUP(D15,comp!$D$5:$K$7114,3,FALSE)</f>
        <v>CHP</v>
      </c>
      <c r="K15" s="102">
        <f>_xlfn.XLOOKUP(D15, sin!D:D, sin!J:J, "Não Encontrado", 0,1)</f>
        <v>4</v>
      </c>
      <c r="L15" s="103">
        <f>VLOOKUP(D15,comp!$D$5:$K$7114,6,FALSE)</f>
        <v>96.448234583680005</v>
      </c>
      <c r="M15" s="103">
        <f>VLOOKUP(D15,comp!$D$5:$K$7114,7,FALSE)</f>
        <v>52.671765416320007</v>
      </c>
      <c r="N15" s="104">
        <f t="shared" ref="N15:N18" si="0">K15*(L15+M15)</f>
        <v>596.48</v>
      </c>
    </row>
    <row r="16" spans="1:19" ht="14.45" customHeight="1">
      <c r="C16" s="100" t="s">
        <v>61</v>
      </c>
      <c r="D16" s="164">
        <v>10667</v>
      </c>
      <c r="E16" s="271" t="str">
        <f>VLOOKUP(D16,comp!$D$5:$K$7114,2,FALSE)</f>
        <v>CONTAINER ALMOXARIFADO, DE *2,40* X *6,00* M, PADRAO SIMPLES, SEM REVESTIMENTO E SEM DIVISORIAS INTERNOS E SEM SANITARIO, PARA USO EM CANTEIRO DE OBRAS</v>
      </c>
      <c r="F16" s="272"/>
      <c r="G16" s="272"/>
      <c r="H16" s="272"/>
      <c r="I16" s="273"/>
      <c r="J16" s="101" t="str">
        <f>VLOOKUP(D16,comp!$D$5:$K$7114,3,FALSE)</f>
        <v>UN</v>
      </c>
      <c r="K16" s="102">
        <f>_xlfn.XLOOKUP(D16, sin!D:D, sin!J:J, "Não Encontrado", 0,1)</f>
        <v>5</v>
      </c>
      <c r="L16" s="103">
        <f>VLOOKUP(D16,comp!$D$5:$K$7114,6,FALSE)</f>
        <v>0</v>
      </c>
      <c r="M16" s="103">
        <f>VLOOKUP(D16,comp!$D$5:$K$7114,7,FALSE)</f>
        <v>19404</v>
      </c>
      <c r="N16" s="104">
        <f t="shared" si="0"/>
        <v>97020</v>
      </c>
    </row>
    <row r="17" spans="3:16" ht="14.45" customHeight="1">
      <c r="C17" s="100" t="s">
        <v>62</v>
      </c>
      <c r="D17" s="164">
        <v>37524</v>
      </c>
      <c r="E17" s="271" t="str">
        <f>VLOOKUP(D17,comp!$D$5:$K$7114,2,FALSE)</f>
        <v>TELA PLASTICA LARANJA, TIPO TAPUME PARA SINALIZACAO, MALHA RETANGULAR, ROLO 1.20 X 50 M (L X C)</v>
      </c>
      <c r="F17" s="272"/>
      <c r="G17" s="272"/>
      <c r="H17" s="272"/>
      <c r="I17" s="273"/>
      <c r="J17" s="101" t="str">
        <f>VLOOKUP(D17,comp!$D$5:$K$7114,3,FALSE)</f>
        <v>M</v>
      </c>
      <c r="K17" s="102">
        <f>_xlfn.XLOOKUP(D17, sin!D:D, sin!J:J, "Não Encontrado", 0,1)</f>
        <v>6</v>
      </c>
      <c r="L17" s="103">
        <f>VLOOKUP(D17,comp!$D$5:$K$7114,6,FALSE)</f>
        <v>1.89</v>
      </c>
      <c r="M17" s="103">
        <f>VLOOKUP(D17,comp!$D$5:$K$7114,7,FALSE)</f>
        <v>0</v>
      </c>
      <c r="N17" s="104">
        <f t="shared" si="0"/>
        <v>11.34</v>
      </c>
      <c r="P17" s="2"/>
    </row>
    <row r="18" spans="3:16" ht="14.45" customHeight="1">
      <c r="C18" s="100" t="s">
        <v>63</v>
      </c>
      <c r="D18" s="164">
        <v>39517</v>
      </c>
      <c r="E18" s="271" t="str">
        <f>VLOOKUP(D18,comp!$D$5:$K$7114,2,FALSE)</f>
        <v>PAINEL TERMOISOLANTE PARA FECHAMENTOS VERTICAIS (INCLUI PARAFUSOS DE FIXACAO) REVESTIDO EM ACO GALVALUME, LARGURA UTIL DE 1100 MM, REVESTIMENTO COM ESPESSURA DE 0,50 MM, COM PRE-PINTURA NAS DUAS FACES, NUCLEO EM POLIURETANO (PUR) COM ESPESSURA 40/50 MM</v>
      </c>
      <c r="F18" s="272"/>
      <c r="G18" s="272"/>
      <c r="H18" s="272"/>
      <c r="I18" s="273"/>
      <c r="J18" s="101" t="str">
        <f>VLOOKUP(D18,comp!$D$5:$K$7114,3,FALSE)</f>
        <v>M2</v>
      </c>
      <c r="K18" s="102">
        <f>_xlfn.XLOOKUP(D18, sin!D:D, sin!J:J, "Não Encontrado", 0,1)</f>
        <v>7</v>
      </c>
      <c r="L18" s="103">
        <f>VLOOKUP(D18,comp!$D$5:$K$7114,6,FALSE)</f>
        <v>233.15</v>
      </c>
      <c r="M18" s="103">
        <f>VLOOKUP(D18,comp!$D$5:$K$7114,7,FALSE)</f>
        <v>0</v>
      </c>
      <c r="N18" s="104">
        <f t="shared" si="0"/>
        <v>1632.05</v>
      </c>
    </row>
    <row r="19" spans="3:16" ht="14.45" customHeight="1">
      <c r="C19" s="111"/>
      <c r="J19" s="37" t="s">
        <v>641</v>
      </c>
      <c r="K19" s="112" cm="1">
        <f t="array" ref="K19">SUMPRODUCT(K11:K18*M11:M18)</f>
        <v>108712.94050294464</v>
      </c>
      <c r="L19" s="113" t="s">
        <v>642</v>
      </c>
      <c r="N19" s="114">
        <f>SUM(K19:K20)</f>
        <v>111668.43</v>
      </c>
    </row>
    <row r="20" spans="3:16" ht="14.45" customHeight="1">
      <c r="C20" s="111"/>
      <c r="J20" s="37" t="s">
        <v>643</v>
      </c>
      <c r="K20" s="112" cm="1">
        <f t="array" ref="K20">SUMPRODUCT(K11:K18*L11:L18)</f>
        <v>2955.4894970553601</v>
      </c>
      <c r="L20" s="113" t="s">
        <v>644</v>
      </c>
      <c r="N20" s="114">
        <f>K19*$H$5</f>
        <v>23916.846910647819</v>
      </c>
    </row>
    <row r="21" spans="3:16" ht="14.45" customHeight="1">
      <c r="C21" s="111"/>
      <c r="K21" s="115"/>
      <c r="L21" s="113" t="s">
        <v>645</v>
      </c>
      <c r="N21" s="114">
        <f>(N20+N19)*$H$4</f>
        <v>33893.039741542329</v>
      </c>
    </row>
    <row r="22" spans="3:16" ht="14.45" customHeight="1">
      <c r="C22" s="116"/>
      <c r="L22" s="117" t="s">
        <v>646</v>
      </c>
      <c r="N22" s="114">
        <f>SUM(N19:N21)</f>
        <v>169478.31665219014</v>
      </c>
    </row>
    <row r="23" spans="3:16" ht="14.45" customHeight="1">
      <c r="C23" s="118" t="s">
        <v>64</v>
      </c>
      <c r="D23" s="119"/>
      <c r="E23" s="275" t="s">
        <v>65</v>
      </c>
      <c r="F23" s="275"/>
      <c r="G23" s="275"/>
      <c r="H23" s="275"/>
      <c r="I23" s="275"/>
      <c r="J23" s="165"/>
      <c r="K23" s="165"/>
      <c r="L23" s="165"/>
      <c r="M23" s="165"/>
      <c r="N23" s="120"/>
    </row>
    <row r="24" spans="3:16" ht="14.45" customHeight="1">
      <c r="C24" s="100" t="s">
        <v>66</v>
      </c>
      <c r="D24" s="147">
        <v>101616</v>
      </c>
      <c r="E24" s="271" t="str">
        <f>VLOOKUP(D24,comp!$D$5:$K$7114,2,FALSE)</f>
        <v>PREPARO DE FUNDO DE VALA COM LARGURA MENOR QUE 1,5 M (ACERTO DO SOLO NATURAL). AF_08/2020</v>
      </c>
      <c r="F24" s="272"/>
      <c r="G24" s="272"/>
      <c r="H24" s="272"/>
      <c r="I24" s="273"/>
      <c r="J24" s="101" t="str">
        <f>VLOOKUP(D24,comp!$D$5:$K$7114,3,FALSE)</f>
        <v>CHP</v>
      </c>
      <c r="K24" s="102">
        <f>_xlfn.XLOOKUP(D24, sin!D:D, sin!J:J, "Não Encontrado", 0,1)</f>
        <v>0</v>
      </c>
      <c r="L24" s="103">
        <f>VLOOKUP(D24,comp!$D$5:$K$7114,6,FALSE)</f>
        <v>104.53944581952</v>
      </c>
      <c r="M24" s="103">
        <f>VLOOKUP(D24,comp!$D$5:$K$7114,7,FALSE)</f>
        <v>44.58055418048</v>
      </c>
      <c r="N24" s="104">
        <f t="shared" ref="N24:N28" si="1">K24*(L24+M24)</f>
        <v>0</v>
      </c>
    </row>
    <row r="25" spans="3:16" ht="14.45" customHeight="1">
      <c r="C25" s="100" t="s">
        <v>67</v>
      </c>
      <c r="D25" s="147">
        <v>97913</v>
      </c>
      <c r="E25" s="271" t="str">
        <f>VLOOKUP(D25,comp!$D$5:$K$7114,2,FALSE)</f>
        <v>TRANSPORTE COM CAMINHÃO BASCULANTE DE 6 M³, EM VIA URBANA EM REVESTIMENTO PRIMÁRIO (UNIDADE: M3XKM). AF_07/2020</v>
      </c>
      <c r="F25" s="272"/>
      <c r="G25" s="272"/>
      <c r="H25" s="272"/>
      <c r="I25" s="273"/>
      <c r="J25" s="101" t="str">
        <f>VLOOKUP(D25,comp!$D$5:$K$7114,3,FALSE)</f>
        <v>CHP</v>
      </c>
      <c r="K25" s="102">
        <f>_xlfn.XLOOKUP(D25, sin!D:D, sin!J:J, "Não Encontrado", 0,1)</f>
        <v>0</v>
      </c>
      <c r="L25" s="103">
        <f>VLOOKUP(D25,comp!$D$5:$K$7114,6,FALSE)</f>
        <v>83.408144206719996</v>
      </c>
      <c r="M25" s="103">
        <f>VLOOKUP(D25,comp!$D$5:$K$7114,7,FALSE)</f>
        <v>65.711855793280009</v>
      </c>
      <c r="N25" s="104">
        <f t="shared" si="1"/>
        <v>0</v>
      </c>
    </row>
    <row r="26" spans="3:16" ht="14.45" customHeight="1">
      <c r="C26" s="100" t="s">
        <v>68</v>
      </c>
      <c r="D26" s="147">
        <v>5678</v>
      </c>
      <c r="E26" s="271" t="str">
        <f>VLOOKUP(D26,comp!$D$5:$K$7114,2,FALSE)</f>
        <v>RETROESCAVADEIRA SOBRE RODAS COM CARREGADEIRA, TRAÇÃO 4X4, POTÊNCIA LÍQ. 88 HP, CAÇAMBA CARREG. CAP. MÍN. 1 M3, CAÇAMBA RETRO CAP. 0,26 M3, PESO OPERACIONAL MÍN. 6.674 KG, PROFUNDIDADE ESCAVAÇÃO MÁX. 4,37 M - CHP DIURNO. AF_06/2014</v>
      </c>
      <c r="F26" s="272"/>
      <c r="G26" s="272"/>
      <c r="H26" s="272"/>
      <c r="I26" s="273"/>
      <c r="J26" s="101" t="str">
        <f>VLOOKUP(D26,comp!$D$5:$K$7114,3,FALSE)</f>
        <v>CHP</v>
      </c>
      <c r="K26" s="102">
        <f>_xlfn.XLOOKUP(D26, sin!D:D, sin!J:J, "Não Encontrado", 0,1)</f>
        <v>0</v>
      </c>
      <c r="L26" s="103">
        <f>VLOOKUP(D26,comp!$D$5:$K$7114,6,FALSE)</f>
        <v>78.356333941759999</v>
      </c>
      <c r="M26" s="103">
        <f>VLOOKUP(D26,comp!$D$5:$K$7114,7,FALSE)</f>
        <v>70.763666058240005</v>
      </c>
      <c r="N26" s="104">
        <f t="shared" si="1"/>
        <v>0</v>
      </c>
    </row>
    <row r="27" spans="3:16" ht="14.45" customHeight="1">
      <c r="C27" s="100" t="s">
        <v>69</v>
      </c>
      <c r="D27" s="147">
        <v>53786</v>
      </c>
      <c r="E27" s="271" t="str">
        <f>VLOOKUP(D27,comp!$D$5:$K$7114,2,FALSE)</f>
        <v>RETROESCAVADEIRA SOBRE RODAS COM CARREGADEIRA, TRAÇÃO 4X4, POTÊNCIA LÍQ. 88 HP, CAÇAMBA CARREG. CAP. MÍN. 1 M3, CAÇAMBA RETRO CAP. 0,26 M3, PESO OPERACIONAL MÍN. 6.674 KG, PROFUNDIDADE ESCAVAÇÃO MÁX. 4,37 M - MATERIAIS NA OPERAÇÃO. AF_06/2014</v>
      </c>
      <c r="F27" s="272"/>
      <c r="G27" s="272"/>
      <c r="H27" s="272"/>
      <c r="I27" s="273"/>
      <c r="J27" s="101" t="str">
        <f>VLOOKUP(D27,comp!$D$5:$K$7114,3,FALSE)</f>
        <v>CHP</v>
      </c>
      <c r="K27" s="102">
        <f>_xlfn.XLOOKUP(D27, sin!D:D, sin!J:J, "Não Encontrado", 0,1)</f>
        <v>0</v>
      </c>
      <c r="L27" s="103">
        <f>VLOOKUP(D27,comp!$D$5:$K$7114,6,FALSE)</f>
        <v>122.39000006591999</v>
      </c>
      <c r="M27" s="103">
        <f>VLOOKUP(D27,comp!$D$5:$K$7114,7,FALSE)</f>
        <v>26.729999934080002</v>
      </c>
      <c r="N27" s="104">
        <f t="shared" si="1"/>
        <v>0</v>
      </c>
    </row>
    <row r="28" spans="3:16" ht="14.45" customHeight="1">
      <c r="C28" s="100" t="s">
        <v>70</v>
      </c>
      <c r="D28" s="147">
        <v>40440</v>
      </c>
      <c r="E28" s="271" t="str">
        <f>VLOOKUP(D28,comp!$D$5:$K$7114,2,FALSE)</f>
        <v>GABIAO TIPO CAIXA PARA SOLO REFORCADO, MALHA HEXAGONAL 8 X 10 CM (ZN/AL REVESTIDO COM POLIMERO), FIO 2,7 MM, DIMENSOES 2,0 X 1,0 X 0,5 M, COM CAUDA DE 4,0 M</v>
      </c>
      <c r="F28" s="272"/>
      <c r="G28" s="272"/>
      <c r="H28" s="272"/>
      <c r="I28" s="273"/>
      <c r="J28" s="101" t="str">
        <f>VLOOKUP(D28,comp!$D$5:$K$7114,3,FALSE)</f>
        <v>CHP</v>
      </c>
      <c r="K28" s="102">
        <f>_xlfn.XLOOKUP(D28, sin!D:D, sin!J:J, "Não Encontrado", 0,1)</f>
        <v>0</v>
      </c>
      <c r="L28" s="103">
        <f>VLOOKUP(D28,comp!$D$5:$K$7114,6,FALSE)</f>
        <v>123.49381612992001</v>
      </c>
      <c r="M28" s="103">
        <f>VLOOKUP(D28,comp!$D$5:$K$7114,7,FALSE)</f>
        <v>25.626183870080002</v>
      </c>
      <c r="N28" s="104">
        <f t="shared" si="1"/>
        <v>0</v>
      </c>
    </row>
    <row r="29" spans="3:16" ht="14.45" customHeight="1">
      <c r="C29" s="111"/>
      <c r="J29" s="37" t="s">
        <v>641</v>
      </c>
      <c r="K29" s="112">
        <f>SUMPRODUCT(K24:K28*M24:M28)</f>
        <v>0</v>
      </c>
      <c r="L29" s="113" t="s">
        <v>642</v>
      </c>
      <c r="N29" s="114">
        <f>SUM(K29:K30)</f>
        <v>0</v>
      </c>
    </row>
    <row r="30" spans="3:16" ht="14.45" customHeight="1">
      <c r="C30" s="111"/>
      <c r="J30" s="37" t="s">
        <v>643</v>
      </c>
      <c r="K30" s="112">
        <f>SUMPRODUCT(K24:K28*L24:L28)</f>
        <v>0</v>
      </c>
      <c r="L30" s="113" t="s">
        <v>644</v>
      </c>
      <c r="N30" s="114">
        <f>K29*$H$5</f>
        <v>0</v>
      </c>
    </row>
    <row r="31" spans="3:16" ht="14.45" customHeight="1">
      <c r="C31" s="111"/>
      <c r="K31" s="115"/>
      <c r="L31" s="113" t="s">
        <v>645</v>
      </c>
      <c r="N31" s="114">
        <f>(N30+N29)*$H$4</f>
        <v>0</v>
      </c>
    </row>
    <row r="32" spans="3:16" ht="14.45" customHeight="1">
      <c r="C32" s="111"/>
      <c r="L32" s="117" t="s">
        <v>646</v>
      </c>
      <c r="N32" s="114">
        <f>SUM(N29:N31)</f>
        <v>0</v>
      </c>
    </row>
    <row r="33" spans="3:14" ht="14.45" customHeight="1">
      <c r="C33" s="118">
        <v>3</v>
      </c>
      <c r="D33" s="119"/>
      <c r="E33" s="275" t="s">
        <v>71</v>
      </c>
      <c r="F33" s="275"/>
      <c r="G33" s="275"/>
      <c r="H33" s="275"/>
      <c r="I33" s="275"/>
      <c r="J33" s="165"/>
      <c r="K33" s="165"/>
      <c r="L33" s="165"/>
      <c r="M33" s="165"/>
      <c r="N33" s="120"/>
    </row>
    <row r="34" spans="3:14" ht="14.45" customHeight="1">
      <c r="C34" s="100" t="s">
        <v>72</v>
      </c>
      <c r="D34" s="147">
        <v>12366</v>
      </c>
      <c r="E34" s="271" t="str">
        <f>VLOOKUP(D34,comp!$D$5:$K$7114,2,FALSE)</f>
        <v>POSTE DE CONCRETO ARMADO DE SECAO CIRCULAR, EXTENSAO DE 10,00 M, RESISTENCIA DE 150 A 200 DAN, TIPO C-14</v>
      </c>
      <c r="F34" s="272"/>
      <c r="G34" s="272"/>
      <c r="H34" s="272"/>
      <c r="I34" s="273"/>
      <c r="J34" s="101" t="str">
        <f>VLOOKUP(D34,comp!$D$5:$K$7114,3,FALSE)</f>
        <v>UN</v>
      </c>
      <c r="K34" s="102">
        <f>_xlfn.XLOOKUP(D34, sin!D:D, sin!J:J, "Não Encontrado", 0,1)</f>
        <v>9</v>
      </c>
      <c r="L34" s="103">
        <f>VLOOKUP(D34,comp!$D$5:$K$7114,6,FALSE)</f>
        <v>1046.81</v>
      </c>
      <c r="M34" s="103">
        <f>VLOOKUP(D34,comp!$D$5:$K$7114,7,FALSE)</f>
        <v>0</v>
      </c>
      <c r="N34" s="104">
        <f t="shared" ref="N34:N43" si="2">K34*(L34+M34)</f>
        <v>9421.2899999999991</v>
      </c>
    </row>
    <row r="35" spans="3:14" ht="14.45" customHeight="1">
      <c r="C35" s="100" t="s">
        <v>73</v>
      </c>
      <c r="D35" s="147">
        <v>40335</v>
      </c>
      <c r="E35" s="271" t="str">
        <f>VLOOKUP(D35,comp!$D$5:$K$7114,2,FALSE)</f>
        <v>TUBO DE CONCRETO ARMADO PARA ESGOTO SANITARIO, CLASSE EA-2, COM ENCAIXE PONTA E BOLSA, COM JUNTA ELASTICA, DIAMETRO NOMINAL DE 300 MM</v>
      </c>
      <c r="F35" s="272"/>
      <c r="G35" s="272"/>
      <c r="H35" s="272"/>
      <c r="I35" s="273"/>
      <c r="J35" s="101" t="str">
        <f>VLOOKUP(D35,comp!$D$5:$K$7114,3,FALSE)</f>
        <v>CHP</v>
      </c>
      <c r="K35" s="102">
        <f>_xlfn.XLOOKUP(D35, sin!D:D, sin!J:J, "Não Encontrado", 0,1)</f>
        <v>0</v>
      </c>
      <c r="L35" s="103">
        <f>VLOOKUP(D35,comp!$D$5:$K$7114,6,FALSE)</f>
        <v>145.81223775615999</v>
      </c>
      <c r="M35" s="103">
        <f>VLOOKUP(D35,comp!$D$5:$K$7114,7,FALSE)</f>
        <v>3.3077622438400001</v>
      </c>
      <c r="N35" s="104">
        <f t="shared" si="2"/>
        <v>0</v>
      </c>
    </row>
    <row r="36" spans="3:14" ht="14.45" customHeight="1">
      <c r="C36" s="100" t="s">
        <v>74</v>
      </c>
      <c r="D36" s="147">
        <v>7740</v>
      </c>
      <c r="E36" s="271" t="str">
        <f>VLOOKUP(D36,comp!$D$5:$K$7114,2,FALSE)</f>
        <v>TUBO DE CONCRETO ARMADO PARA ESGOTO SANITARIO, CLASSE EA-2, COM ENCAIXE PONTA E BOLSA, COM JUNTA ELASTICA, DIAMETRO NOMINAL DE 400 MM</v>
      </c>
      <c r="F36" s="272"/>
      <c r="G36" s="272"/>
      <c r="H36" s="272"/>
      <c r="I36" s="273"/>
      <c r="J36" s="101" t="str">
        <f>VLOOKUP(D36,comp!$D$5:$K$7114,3,FALSE)</f>
        <v>CHP</v>
      </c>
      <c r="K36" s="102">
        <f>_xlfn.XLOOKUP(D36, sin!D:D, sin!J:J, "Não Encontrado", 0,1)</f>
        <v>0</v>
      </c>
      <c r="L36" s="103">
        <f>VLOOKUP(D36,comp!$D$5:$K$7114,6,FALSE)</f>
        <v>144.64150767104002</v>
      </c>
      <c r="M36" s="103">
        <f>VLOOKUP(D36,comp!$D$5:$K$7114,7,FALSE)</f>
        <v>4.4784923289600007</v>
      </c>
      <c r="N36" s="104">
        <f t="shared" si="2"/>
        <v>0</v>
      </c>
    </row>
    <row r="37" spans="3:14" ht="14.45" customHeight="1">
      <c r="C37" s="100" t="s">
        <v>75</v>
      </c>
      <c r="D37" s="147">
        <v>34583</v>
      </c>
      <c r="E37" s="271" t="str">
        <f>VLOOKUP(D37,comp!$D$5:$K$7114,2,FALSE)</f>
        <v>BLOCO DE GESSO COMPACTO / MACICO, BRANCO, E = 10 CM, DIMENSOES *67 X 50* CM</v>
      </c>
      <c r="F37" s="272"/>
      <c r="G37" s="272"/>
      <c r="H37" s="272"/>
      <c r="I37" s="273"/>
      <c r="J37" s="101" t="str">
        <f>VLOOKUP(D37,comp!$D$5:$K$7114,3,FALSE)</f>
        <v>M2</v>
      </c>
      <c r="K37" s="102">
        <f>_xlfn.XLOOKUP(D37, sin!D:D, sin!J:J, "Não Encontrado", 0,1)</f>
        <v>0</v>
      </c>
      <c r="L37" s="103">
        <f>VLOOKUP(D37,comp!$D$5:$K$7114,6,FALSE)</f>
        <v>56.04</v>
      </c>
      <c r="M37" s="103">
        <f>VLOOKUP(D37,comp!$D$5:$K$7114,7,FALSE)</f>
        <v>0</v>
      </c>
      <c r="N37" s="104">
        <f t="shared" si="2"/>
        <v>0</v>
      </c>
    </row>
    <row r="38" spans="3:14" ht="14.45" customHeight="1">
      <c r="C38" s="100" t="s">
        <v>76</v>
      </c>
      <c r="D38" s="147">
        <v>88307</v>
      </c>
      <c r="E38" s="271" t="str">
        <f>VLOOKUP(D38,comp!$D$5:$K$7114,2,FALSE)</f>
        <v>OPERADOR PARA BATE ESTACAS COM ENCARGOS COMPLEMENTARES</v>
      </c>
      <c r="F38" s="272"/>
      <c r="G38" s="272"/>
      <c r="H38" s="272"/>
      <c r="I38" s="273"/>
      <c r="J38" s="101" t="str">
        <f>VLOOKUP(D38,comp!$D$5:$K$7114,3,FALSE)</f>
        <v>CHP</v>
      </c>
      <c r="K38" s="102">
        <f>_xlfn.XLOOKUP(D38, sin!D:D, sin!J:J, "Não Encontrado", 0,1)</f>
        <v>0</v>
      </c>
      <c r="L38" s="103">
        <f>VLOOKUP(D38,comp!$D$5:$K$7114,6,FALSE)</f>
        <v>119.46296623424001</v>
      </c>
      <c r="M38" s="103">
        <f>VLOOKUP(D38,comp!$D$5:$K$7114,7,FALSE)</f>
        <v>29.657033765760001</v>
      </c>
      <c r="N38" s="104">
        <f t="shared" si="2"/>
        <v>0</v>
      </c>
    </row>
    <row r="39" spans="3:14" ht="14.45" customHeight="1">
      <c r="C39" s="100" t="s">
        <v>77</v>
      </c>
      <c r="D39" s="147">
        <v>89212</v>
      </c>
      <c r="E39" s="271" t="str">
        <f>VLOOKUP(D39,comp!$D$5:$K$7114,2,FALSE)</f>
        <v>BATE-ESTACAS POR GRAVIDADE, POTÊNCIA DE 160 HP, PESO DO MARTELO ATÉ 3 TONELADAS - DEPRECIAÇÃO. AF_11/2014</v>
      </c>
      <c r="F39" s="272"/>
      <c r="G39" s="272"/>
      <c r="H39" s="272"/>
      <c r="I39" s="273"/>
      <c r="J39" s="101" t="str">
        <f>VLOOKUP(D39,comp!$D$5:$K$7114,3,FALSE)</f>
        <v>CHP</v>
      </c>
      <c r="K39" s="102">
        <f>_xlfn.XLOOKUP(D39, sin!D:D, sin!J:J, "Não Encontrado", 0,1)</f>
        <v>0</v>
      </c>
      <c r="L39" s="103">
        <f>VLOOKUP(D39,comp!$D$5:$K$7114,6,FALSE)</f>
        <v>119.46296623424001</v>
      </c>
      <c r="M39" s="103">
        <f>VLOOKUP(D39,comp!$D$5:$K$7114,7,FALSE)</f>
        <v>29.657033765760001</v>
      </c>
      <c r="N39" s="104">
        <f t="shared" si="2"/>
        <v>0</v>
      </c>
    </row>
    <row r="40" spans="3:14" ht="14.45" customHeight="1">
      <c r="C40" s="100" t="s">
        <v>78</v>
      </c>
      <c r="D40" s="147">
        <v>38542</v>
      </c>
      <c r="E40" s="271" t="str">
        <f>VLOOKUP(D40,comp!$D$5:$K$7114,2,FALSE)</f>
        <v>PERFURATRIZ COM TORRE METALICA PARA EXECUCAO DE ESTACA HELICE CONTINUA, PROFUNDIDADE MAXIMA DE 32 M, DIAMETRO MAXIMO DE 1000 MM, POTENCIA INSTALADA DE 350 HP, MESA ROTATIVA COM TORQUE MAXIMO DE 263 KNM</v>
      </c>
      <c r="F40" s="272"/>
      <c r="G40" s="272"/>
      <c r="H40" s="272"/>
      <c r="I40" s="273"/>
      <c r="J40" s="101" t="str">
        <f>VLOOKUP(D40,comp!$D$5:$K$7114,3,FALSE)</f>
        <v>CHP</v>
      </c>
      <c r="K40" s="102">
        <f>_xlfn.XLOOKUP(D40, sin!D:D, sin!J:J, "Não Encontrado", 0,1)</f>
        <v>0</v>
      </c>
      <c r="L40" s="103">
        <f>VLOOKUP(D40,comp!$D$5:$K$7114,6,FALSE)</f>
        <v>149.12</v>
      </c>
      <c r="M40" s="103">
        <f>VLOOKUP(D40,comp!$D$5:$K$7114,7,FALSE)</f>
        <v>0</v>
      </c>
      <c r="N40" s="104">
        <f t="shared" si="2"/>
        <v>0</v>
      </c>
    </row>
    <row r="41" spans="3:14" ht="14.45" customHeight="1">
      <c r="C41" s="100" t="s">
        <v>79</v>
      </c>
      <c r="D41" s="147">
        <v>44003</v>
      </c>
      <c r="E41" s="271" t="str">
        <f>VLOOKUP(D41,comp!$D$5:$K$7114,2,FALSE)</f>
        <v>PERFURATRIZ PARA EXECUCAO DE ESTACAS SECANTES, TIPO HELICE CONTINUA COM CABECOTE DUPLO E TUBO METALICO 300 KW</v>
      </c>
      <c r="F41" s="272"/>
      <c r="G41" s="272"/>
      <c r="H41" s="272"/>
      <c r="I41" s="273"/>
      <c r="J41" s="101" t="str">
        <f>VLOOKUP(D41,comp!$D$5:$K$7114,3,FALSE)</f>
        <v>CHP</v>
      </c>
      <c r="K41" s="102">
        <f>_xlfn.XLOOKUP(D41, sin!D:D, sin!J:J, "Não Encontrado", 0,1)</f>
        <v>0</v>
      </c>
      <c r="L41" s="103">
        <f>VLOOKUP(D41,comp!$D$5:$K$7114,6,FALSE)</f>
        <v>149.12</v>
      </c>
      <c r="M41" s="103">
        <f>VLOOKUP(D41,comp!$D$5:$K$7114,7,FALSE)</f>
        <v>0</v>
      </c>
      <c r="N41" s="104">
        <f t="shared" si="2"/>
        <v>0</v>
      </c>
    </row>
    <row r="42" spans="3:14" ht="14.45" customHeight="1">
      <c r="C42" s="100" t="s">
        <v>80</v>
      </c>
      <c r="D42" s="147">
        <v>38538</v>
      </c>
      <c r="E42" s="271" t="str">
        <f>VLOOKUP(D42,comp!$D$5:$K$7114,2,FALSE)</f>
        <v>ESTACA PRE-MOLDADA MACICA DE CONCRETO VIBRADO ARMADO, PARA CARGA DE 25 T, SECAO QUADRADA DE *16 X 16*, COM ANEL METALICO INCORPORADO A PECA (SOMENTE FORNECIMENTO)</v>
      </c>
      <c r="F42" s="272"/>
      <c r="G42" s="272"/>
      <c r="H42" s="272"/>
      <c r="I42" s="273"/>
      <c r="J42" s="101" t="str">
        <f>VLOOKUP(D42,comp!$D$5:$K$7114,3,FALSE)</f>
        <v>CHP</v>
      </c>
      <c r="K42" s="102">
        <f>_xlfn.XLOOKUP(D42, sin!D:D, sin!J:J, "Não Encontrado", 0,1)</f>
        <v>0</v>
      </c>
      <c r="L42" s="103">
        <f>VLOOKUP(D42,comp!$D$5:$K$7114,6,FALSE)</f>
        <v>132.22909603136</v>
      </c>
      <c r="M42" s="103">
        <f>VLOOKUP(D42,comp!$D$5:$K$7114,7,FALSE)</f>
        <v>16.89090396864</v>
      </c>
      <c r="N42" s="104">
        <f t="shared" si="2"/>
        <v>0</v>
      </c>
    </row>
    <row r="43" spans="3:14" ht="14.45" customHeight="1">
      <c r="C43" s="100" t="s">
        <v>81</v>
      </c>
      <c r="D43" s="147">
        <v>38540</v>
      </c>
      <c r="E43" s="271" t="str">
        <f>VLOOKUP(D43,comp!$D$5:$K$7114,2,FALSE)</f>
        <v>ESTACA PRE-MOLDADA VAZADA DE CONCRETO CENTRIFUGADO, PARA CARGA DE 100 T, SECAO CIRCULAR, COM ANEL METALICO INCORPORADO A PECA (SOMENTE FORNECIMENTO)</v>
      </c>
      <c r="F43" s="272"/>
      <c r="G43" s="272"/>
      <c r="H43" s="272"/>
      <c r="I43" s="273"/>
      <c r="J43" s="101" t="str">
        <f>VLOOKUP(D43,comp!$D$5:$K$7114,3,FALSE)</f>
        <v>CHP</v>
      </c>
      <c r="K43" s="102">
        <f>_xlfn.XLOOKUP(D43, sin!D:D, sin!J:J, "Não Encontrado", 0,1)</f>
        <v>0</v>
      </c>
      <c r="L43" s="103">
        <f>VLOOKUP(D43,comp!$D$5:$K$7114,6,FALSE)</f>
        <v>140.88092032832</v>
      </c>
      <c r="M43" s="103">
        <f>VLOOKUP(D43,comp!$D$5:$K$7114,7,FALSE)</f>
        <v>8.2390796716800008</v>
      </c>
      <c r="N43" s="104">
        <f t="shared" si="2"/>
        <v>0</v>
      </c>
    </row>
    <row r="44" spans="3:14" ht="14.45" customHeight="1">
      <c r="C44" s="111"/>
      <c r="J44" s="37" t="s">
        <v>641</v>
      </c>
      <c r="K44" s="112">
        <f>SUMPRODUCT(K34*M34)</f>
        <v>0</v>
      </c>
      <c r="L44" s="113" t="s">
        <v>642</v>
      </c>
      <c r="N44" s="114">
        <f>SUM(K44:K45)</f>
        <v>9421.2899999999991</v>
      </c>
    </row>
    <row r="45" spans="3:14" ht="14.45" customHeight="1">
      <c r="C45" s="111"/>
      <c r="J45" s="37" t="s">
        <v>643</v>
      </c>
      <c r="K45" s="112">
        <f>SUMPRODUCT(K34*L34)</f>
        <v>9421.2899999999991</v>
      </c>
      <c r="L45" s="113" t="s">
        <v>644</v>
      </c>
      <c r="N45" s="114">
        <f>K44*$H$5</f>
        <v>0</v>
      </c>
    </row>
    <row r="46" spans="3:14" ht="14.45" customHeight="1">
      <c r="C46" s="111"/>
      <c r="K46" s="115"/>
      <c r="L46" s="113" t="s">
        <v>645</v>
      </c>
      <c r="N46" s="114">
        <f>(N45+N44)*$H$4</f>
        <v>2355.0946213505772</v>
      </c>
    </row>
    <row r="47" spans="3:14" ht="14.45" customHeight="1">
      <c r="C47" s="111"/>
      <c r="L47" s="117" t="s">
        <v>646</v>
      </c>
      <c r="N47" s="114">
        <f>SUM(N44:N46)</f>
        <v>11776.384621350577</v>
      </c>
    </row>
    <row r="48" spans="3:14" ht="14.45" customHeight="1">
      <c r="C48" s="118">
        <v>4</v>
      </c>
      <c r="D48" s="119"/>
      <c r="E48" s="275" t="s">
        <v>82</v>
      </c>
      <c r="F48" s="275"/>
      <c r="G48" s="275"/>
      <c r="H48" s="275"/>
      <c r="I48" s="275"/>
      <c r="J48" s="165"/>
      <c r="K48" s="165"/>
      <c r="L48" s="165"/>
      <c r="M48" s="165"/>
      <c r="N48" s="120"/>
    </row>
    <row r="49" spans="3:14" ht="14.45" customHeight="1">
      <c r="C49" s="100" t="s">
        <v>83</v>
      </c>
      <c r="D49" s="91">
        <v>96620</v>
      </c>
      <c r="E49" s="271" t="str">
        <f>VLOOKUP(D49,comp!$D$5:$K$7114,2,FALSE)</f>
        <v>LASTRO DE CONCRETO MAGRO, APLICADO EM PISOS, LAJES SOBRE SOLO OU RADIERS. AF_01/2024</v>
      </c>
      <c r="F49" s="272"/>
      <c r="G49" s="272"/>
      <c r="H49" s="272"/>
      <c r="I49" s="273"/>
      <c r="J49" s="101" t="str">
        <f>VLOOKUP(D49,comp!$D$5:$K$7114,3,FALSE)</f>
        <v>CHP</v>
      </c>
      <c r="K49" s="102">
        <f>_xlfn.XLOOKUP(D49, sin!D:D, sin!J:J, "Não Encontrado", 0,1)</f>
        <v>8</v>
      </c>
      <c r="L49" s="103">
        <f>VLOOKUP(D49,comp!$D$5:$K$7114,6,FALSE)</f>
        <v>112.74392696704</v>
      </c>
      <c r="M49" s="103">
        <f>VLOOKUP(D49,comp!$D$5:$K$7114,7,FALSE)</f>
        <v>36.376073032960001</v>
      </c>
      <c r="N49" s="104">
        <f t="shared" ref="N49:N63" si="3">K49*(L49+M49)</f>
        <v>1192.96</v>
      </c>
    </row>
    <row r="50" spans="3:14" ht="14.45" customHeight="1">
      <c r="C50" s="100" t="s">
        <v>84</v>
      </c>
      <c r="D50" s="91">
        <v>92267</v>
      </c>
      <c r="E50" s="271" t="str">
        <f>VLOOKUP(D50,comp!$D$5:$K$7114,2,FALSE)</f>
        <v>FABRICAÇÃO DE FÔRMA PARA LAJES, EM CHAPA DE MADEIRA COMPENSADA RESINADA, E = 17 MM. AF_09/2020</v>
      </c>
      <c r="F50" s="272"/>
      <c r="G50" s="272"/>
      <c r="H50" s="272"/>
      <c r="I50" s="273"/>
      <c r="J50" s="101" t="str">
        <f>VLOOKUP(D50,comp!$D$5:$K$7114,3,FALSE)</f>
        <v>CHP</v>
      </c>
      <c r="K50" s="102">
        <f>_xlfn.XLOOKUP(D50, sin!D:D, sin!J:J, "Não Encontrado", 0,1)</f>
        <v>0</v>
      </c>
      <c r="L50" s="103">
        <f>VLOOKUP(D50,comp!$D$5:$K$7114,6,FALSE)</f>
        <v>98.516195104000005</v>
      </c>
      <c r="M50" s="103">
        <f>VLOOKUP(D50,comp!$D$5:$K$7114,7,FALSE)</f>
        <v>50.603804896</v>
      </c>
      <c r="N50" s="104">
        <f t="shared" si="3"/>
        <v>0</v>
      </c>
    </row>
    <row r="51" spans="3:14" ht="14.45" customHeight="1">
      <c r="C51" s="100" t="s">
        <v>85</v>
      </c>
      <c r="D51" s="91">
        <v>92768</v>
      </c>
      <c r="E51" s="271" t="str">
        <f>VLOOKUP(D51,comp!$D$5:$K$7114,2,FALSE)</f>
        <v>ARMAÇÃO DE LAJE DE ESTRUTURA CONVENCIONAL DE CONCRETO ARMADO UTILIZANDO AÇO CA-60 DE 5,0 MM - MONTAGEM. AF_06/2022</v>
      </c>
      <c r="F51" s="272"/>
      <c r="G51" s="272"/>
      <c r="H51" s="272"/>
      <c r="I51" s="273"/>
      <c r="J51" s="101" t="str">
        <f>VLOOKUP(D51,comp!$D$5:$K$7114,3,FALSE)</f>
        <v>CHP</v>
      </c>
      <c r="K51" s="102">
        <f>_xlfn.XLOOKUP(D51, sin!D:D, sin!J:J, "Não Encontrado", 0,1)</f>
        <v>0</v>
      </c>
      <c r="L51" s="103">
        <f>VLOOKUP(D51,comp!$D$5:$K$7114,6,FALSE)</f>
        <v>101.20944217856</v>
      </c>
      <c r="M51" s="103">
        <f>VLOOKUP(D51,comp!$D$5:$K$7114,7,FALSE)</f>
        <v>47.910557821440008</v>
      </c>
      <c r="N51" s="104">
        <f t="shared" si="3"/>
        <v>0</v>
      </c>
    </row>
    <row r="52" spans="3:14" ht="14.45" customHeight="1">
      <c r="C52" s="100" t="s">
        <v>86</v>
      </c>
      <c r="D52" s="91">
        <v>95946</v>
      </c>
      <c r="E52" s="271" t="str">
        <f>VLOOKUP(D52,comp!$D$5:$K$7114,2,FALSE)</f>
        <v>ARMAÇÃO DE ESCADA, DE UMA ESTRUTURA CONVENCIONAL DE CONCRETO ARMADO UTILIZANDO AÇO CA-50 DE 10,0 MM - MONTAGEM. AF_11/2020</v>
      </c>
      <c r="F52" s="272"/>
      <c r="G52" s="272"/>
      <c r="H52" s="272"/>
      <c r="I52" s="273"/>
      <c r="J52" s="101" t="str">
        <f>VLOOKUP(D52,comp!$D$5:$K$7114,3,FALSE)</f>
        <v>CHP</v>
      </c>
      <c r="K52" s="102">
        <f>_xlfn.XLOOKUP(D52, sin!D:D, sin!J:J, "Não Encontrado", 0,1)</f>
        <v>0</v>
      </c>
      <c r="L52" s="103">
        <f>VLOOKUP(D52,comp!$D$5:$K$7114,6,FALSE)</f>
        <v>103.61517351616001</v>
      </c>
      <c r="M52" s="103">
        <f>VLOOKUP(D52,comp!$D$5:$K$7114,7,FALSE)</f>
        <v>45.504826483839999</v>
      </c>
      <c r="N52" s="104">
        <f t="shared" si="3"/>
        <v>0</v>
      </c>
    </row>
    <row r="53" spans="3:14" ht="14.45" customHeight="1">
      <c r="C53" s="100" t="s">
        <v>87</v>
      </c>
      <c r="D53" s="91">
        <v>95947</v>
      </c>
      <c r="E53" s="271" t="str">
        <f>VLOOKUP(D53,comp!$D$5:$K$7114,2,FALSE)</f>
        <v>ARMAÇÃO DE ESCADA, DE UMA ESTRUTURA CONVENCIONAL DE CONCRETO ARMADO UTILIZANDO AÇO CA-50 DE 12,5 MM - MONTAGEM. AF_11/2020</v>
      </c>
      <c r="F53" s="272"/>
      <c r="G53" s="272"/>
      <c r="H53" s="272"/>
      <c r="I53" s="273"/>
      <c r="J53" s="101" t="str">
        <f>VLOOKUP(D53,comp!$D$5:$K$7114,3,FALSE)</f>
        <v>CHP</v>
      </c>
      <c r="K53" s="102">
        <f>_xlfn.XLOOKUP(D53, sin!D:D, sin!J:J, "Não Encontrado", 0,1)</f>
        <v>0</v>
      </c>
      <c r="L53" s="103">
        <f>VLOOKUP(D53,comp!$D$5:$K$7114,6,FALSE)</f>
        <v>103.61517351616001</v>
      </c>
      <c r="M53" s="103">
        <f>VLOOKUP(D53,comp!$D$5:$K$7114,7,FALSE)</f>
        <v>45.504826483839999</v>
      </c>
      <c r="N53" s="104">
        <f t="shared" si="3"/>
        <v>0</v>
      </c>
    </row>
    <row r="54" spans="3:14" ht="14.45" customHeight="1">
      <c r="C54" s="100" t="s">
        <v>88</v>
      </c>
      <c r="D54" s="91">
        <v>38592</v>
      </c>
      <c r="E54" s="271" t="str">
        <f>VLOOKUP(D54,comp!$D$5:$K$7114,2,FALSE)</f>
        <v>MEIO BLOCO DE CONCRETO ESTRUTURAL 14 X 19 X 14 CM, FBK 14 MPA (NBR 6136)</v>
      </c>
      <c r="F54" s="272"/>
      <c r="G54" s="272"/>
      <c r="H54" s="272"/>
      <c r="I54" s="273"/>
      <c r="J54" s="101" t="str">
        <f>VLOOKUP(D54,comp!$D$5:$K$7114,3,FALSE)</f>
        <v>UN</v>
      </c>
      <c r="K54" s="102">
        <f>_xlfn.XLOOKUP(D54, sin!D:D, sin!J:J, "Não Encontrado", 0,1)</f>
        <v>0</v>
      </c>
      <c r="L54" s="103">
        <f>VLOOKUP(D54,comp!$D$5:$K$7114,6,FALSE)</f>
        <v>2.88</v>
      </c>
      <c r="M54" s="103">
        <f>VLOOKUP(D54,comp!$D$5:$K$7114,7,FALSE)</f>
        <v>0</v>
      </c>
      <c r="N54" s="104">
        <f t="shared" si="3"/>
        <v>0</v>
      </c>
    </row>
    <row r="55" spans="3:14" ht="14.45" customHeight="1">
      <c r="C55" s="100" t="s">
        <v>89</v>
      </c>
      <c r="D55" s="91">
        <v>97096</v>
      </c>
      <c r="E55" s="271" t="str">
        <f>VLOOKUP(D55,comp!$D$5:$K$7114,2,FALSE)</f>
        <v>CONCRETAGEM DE RADIER, PISO DE CONCRETO OU LAJE SOBRE SOLO, FCK 30 MPA - LANÇAMENTO, ADENSAMENTO E ACABAMENTO. AF_09/2021</v>
      </c>
      <c r="F55" s="272"/>
      <c r="G55" s="272"/>
      <c r="H55" s="272"/>
      <c r="I55" s="273"/>
      <c r="J55" s="101" t="str">
        <f>VLOOKUP(D55,comp!$D$5:$K$7114,3,FALSE)</f>
        <v>CHP</v>
      </c>
      <c r="K55" s="102">
        <f>_xlfn.XLOOKUP(D55, sin!D:D, sin!J:J, "Não Encontrado", 0,1)</f>
        <v>0</v>
      </c>
      <c r="L55" s="103">
        <f>VLOOKUP(D55,comp!$D$5:$K$7114,6,FALSE)</f>
        <v>128.96536877439999</v>
      </c>
      <c r="M55" s="103">
        <f>VLOOKUP(D55,comp!$D$5:$K$7114,7,FALSE)</f>
        <v>20.154631225599999</v>
      </c>
      <c r="N55" s="104">
        <f t="shared" si="3"/>
        <v>0</v>
      </c>
    </row>
    <row r="56" spans="3:14" ht="14.45" customHeight="1">
      <c r="C56" s="100" t="s">
        <v>90</v>
      </c>
      <c r="D56" s="91">
        <v>40335</v>
      </c>
      <c r="E56" s="271" t="str">
        <f>VLOOKUP(D56,comp!$D$5:$K$7114,2,FALSE)</f>
        <v>TUBO DE CONCRETO ARMADO PARA ESGOTO SANITARIO, CLASSE EA-2, COM ENCAIXE PONTA E BOLSA, COM JUNTA ELASTICA, DIAMETRO NOMINAL DE 300 MM</v>
      </c>
      <c r="F56" s="272"/>
      <c r="G56" s="272"/>
      <c r="H56" s="272"/>
      <c r="I56" s="273"/>
      <c r="J56" s="101" t="str">
        <f>VLOOKUP(D56,comp!$D$5:$K$7114,3,FALSE)</f>
        <v>CHP</v>
      </c>
      <c r="K56" s="102">
        <f>_xlfn.XLOOKUP(D56, sin!D:D, sin!J:J, "Não Encontrado", 0,1)</f>
        <v>0</v>
      </c>
      <c r="L56" s="103">
        <f>VLOOKUP(D56,comp!$D$5:$K$7114,6,FALSE)</f>
        <v>145.81223775615999</v>
      </c>
      <c r="M56" s="103">
        <f>VLOOKUP(D56,comp!$D$5:$K$7114,7,FALSE)</f>
        <v>3.3077622438400001</v>
      </c>
      <c r="N56" s="104">
        <f t="shared" si="3"/>
        <v>0</v>
      </c>
    </row>
    <row r="57" spans="3:14" ht="14.45" customHeight="1">
      <c r="C57" s="100" t="s">
        <v>91</v>
      </c>
      <c r="D57" s="91">
        <v>7740</v>
      </c>
      <c r="E57" s="271" t="str">
        <f>VLOOKUP(D57,comp!$D$5:$K$7114,2,FALSE)</f>
        <v>TUBO DE CONCRETO ARMADO PARA ESGOTO SANITARIO, CLASSE EA-2, COM ENCAIXE PONTA E BOLSA, COM JUNTA ELASTICA, DIAMETRO NOMINAL DE 400 MM</v>
      </c>
      <c r="F57" s="272"/>
      <c r="G57" s="272"/>
      <c r="H57" s="272"/>
      <c r="I57" s="273"/>
      <c r="J57" s="101" t="str">
        <f>VLOOKUP(D57,comp!$D$5:$K$7114,3,FALSE)</f>
        <v>CHP</v>
      </c>
      <c r="K57" s="102">
        <f>_xlfn.XLOOKUP(D57, sin!D:D, sin!J:J, "Não Encontrado", 0,1)</f>
        <v>0</v>
      </c>
      <c r="L57" s="103">
        <f>VLOOKUP(D57,comp!$D$5:$K$7114,6,FALSE)</f>
        <v>144.64150767104002</v>
      </c>
      <c r="M57" s="103">
        <f>VLOOKUP(D57,comp!$D$5:$K$7114,7,FALSE)</f>
        <v>4.4784923289600007</v>
      </c>
      <c r="N57" s="104">
        <f t="shared" si="3"/>
        <v>0</v>
      </c>
    </row>
    <row r="58" spans="3:14" ht="14.45" customHeight="1">
      <c r="C58" s="100" t="s">
        <v>92</v>
      </c>
      <c r="D58" s="91">
        <v>40341</v>
      </c>
      <c r="E58" s="271" t="str">
        <f>VLOOKUP(D58,comp!$D$5:$K$7114,2,FALSE)</f>
        <v>ANEL DE VEDACAO/JUNTA ELASTICA, H = *16* MM, PARA TUBO DE CONCRETO, DN 400 MM</v>
      </c>
      <c r="F58" s="272"/>
      <c r="G58" s="272"/>
      <c r="H58" s="272"/>
      <c r="I58" s="273"/>
      <c r="J58" s="101" t="str">
        <f>VLOOKUP(D58,comp!$D$5:$K$7114,3,FALSE)</f>
        <v>CHP</v>
      </c>
      <c r="K58" s="102">
        <f>_xlfn.XLOOKUP(D58, sin!D:D, sin!J:J, "Não Encontrado", 0,1)</f>
        <v>0</v>
      </c>
      <c r="L58" s="103">
        <f>VLOOKUP(D58,comp!$D$5:$K$7114,6,FALSE)</f>
        <v>144.64150767104002</v>
      </c>
      <c r="M58" s="103">
        <f>VLOOKUP(D58,comp!$D$5:$K$7114,7,FALSE)</f>
        <v>4.4784923289600007</v>
      </c>
      <c r="N58" s="104">
        <f t="shared" si="3"/>
        <v>0</v>
      </c>
    </row>
    <row r="59" spans="3:14" ht="14.45" customHeight="1">
      <c r="C59" s="100" t="s">
        <v>93</v>
      </c>
      <c r="D59" s="91">
        <v>7741</v>
      </c>
      <c r="E59" s="271" t="str">
        <f>VLOOKUP(D59,comp!$D$5:$K$7114,2,FALSE)</f>
        <v>TUBO DE CONCRETO ARMADO PARA ESGOTO SANITARIO, CLASSE EA-2, COM ENCAIXE PONTA E BOLSA, COM JUNTA ELASTICA, DIAMETRO NOMINAL DE 500 MM</v>
      </c>
      <c r="F59" s="272"/>
      <c r="G59" s="272"/>
      <c r="H59" s="272"/>
      <c r="I59" s="273"/>
      <c r="J59" s="101" t="str">
        <f>VLOOKUP(D59,comp!$D$5:$K$7114,3,FALSE)</f>
        <v>CHP</v>
      </c>
      <c r="K59" s="102">
        <f>_xlfn.XLOOKUP(D59, sin!D:D, sin!J:J, "Não Encontrado", 0,1)</f>
        <v>0</v>
      </c>
      <c r="L59" s="103">
        <f>VLOOKUP(D59,comp!$D$5:$K$7114,6,FALSE)</f>
        <v>145.84731152576001</v>
      </c>
      <c r="M59" s="103">
        <f>VLOOKUP(D59,comp!$D$5:$K$7114,7,FALSE)</f>
        <v>3.2726884742400002</v>
      </c>
      <c r="N59" s="104">
        <f t="shared" si="3"/>
        <v>0</v>
      </c>
    </row>
    <row r="60" spans="3:14" ht="14.45" customHeight="1">
      <c r="C60" s="100" t="s">
        <v>94</v>
      </c>
      <c r="D60" s="91">
        <v>40342</v>
      </c>
      <c r="E60" s="271" t="str">
        <f>VLOOKUP(D60,comp!$D$5:$K$7114,2,FALSE)</f>
        <v>ANEL DE VEDACAO/JUNTA ELASTICA, H = *16* MM, PARA TUBO DE CONCRETO, DN 500 MM</v>
      </c>
      <c r="F60" s="272"/>
      <c r="G60" s="272"/>
      <c r="H60" s="272"/>
      <c r="I60" s="273"/>
      <c r="J60" s="101" t="str">
        <f>VLOOKUP(D60,comp!$D$5:$K$7114,3,FALSE)</f>
        <v>CHP</v>
      </c>
      <c r="K60" s="102">
        <f>_xlfn.XLOOKUP(D60, sin!D:D, sin!J:J, "Não Encontrado", 0,1)</f>
        <v>0</v>
      </c>
      <c r="L60" s="103">
        <f>VLOOKUP(D60,comp!$D$5:$K$7114,6,FALSE)</f>
        <v>145.84731152576001</v>
      </c>
      <c r="M60" s="103">
        <f>VLOOKUP(D60,comp!$D$5:$K$7114,7,FALSE)</f>
        <v>3.2726884742400002</v>
      </c>
      <c r="N60" s="104">
        <f t="shared" si="3"/>
        <v>0</v>
      </c>
    </row>
    <row r="61" spans="3:14" ht="14.45" customHeight="1">
      <c r="C61" s="100" t="s">
        <v>95</v>
      </c>
      <c r="D61" s="91">
        <v>7774</v>
      </c>
      <c r="E61" s="271" t="str">
        <f>VLOOKUP(D61,comp!$D$5:$K$7114,2,FALSE)</f>
        <v>TUBO DE CONCRETO ARMADO PARA ESGOTO SANITARIO, CLASSE EA-2, COM ENCAIXE PONTA E BOLSA, COM JUNTA ELASTICA, DIAMETRO NOMINAL DE 600 MM</v>
      </c>
      <c r="F61" s="272"/>
      <c r="G61" s="272"/>
      <c r="H61" s="272"/>
      <c r="I61" s="273"/>
      <c r="J61" s="101" t="str">
        <f>VLOOKUP(D61,comp!$D$5:$K$7114,3,FALSE)</f>
        <v>CHP</v>
      </c>
      <c r="K61" s="102">
        <f>_xlfn.XLOOKUP(D61, sin!D:D, sin!J:J, "Não Encontrado", 0,1)</f>
        <v>0</v>
      </c>
      <c r="L61" s="103">
        <f>VLOOKUP(D61,comp!$D$5:$K$7114,6,FALSE)</f>
        <v>145.83457235328001</v>
      </c>
      <c r="M61" s="103">
        <f>VLOOKUP(D61,comp!$D$5:$K$7114,7,FALSE)</f>
        <v>3.2854276467200001</v>
      </c>
      <c r="N61" s="104">
        <f t="shared" si="3"/>
        <v>0</v>
      </c>
    </row>
    <row r="62" spans="3:14" ht="14.45" customHeight="1">
      <c r="C62" s="100" t="s">
        <v>96</v>
      </c>
      <c r="D62" s="91">
        <v>40343</v>
      </c>
      <c r="E62" s="271" t="str">
        <f>VLOOKUP(D62,comp!$D$5:$K$7114,2,FALSE)</f>
        <v>ANEL DE VEDACAO/JUNTA ELASTICA, H = *16* MM, PARA TUBO DE CONCRETO, DN 600 MM</v>
      </c>
      <c r="F62" s="272"/>
      <c r="G62" s="272"/>
      <c r="H62" s="272"/>
      <c r="I62" s="273"/>
      <c r="J62" s="101" t="str">
        <f>VLOOKUP(D62,comp!$D$5:$K$7114,3,FALSE)</f>
        <v>CHP</v>
      </c>
      <c r="K62" s="102">
        <f>_xlfn.XLOOKUP(D62, sin!D:D, sin!J:J, "Não Encontrado", 0,1)</f>
        <v>0</v>
      </c>
      <c r="L62" s="103">
        <f>VLOOKUP(D62,comp!$D$5:$K$7114,6,FALSE)</f>
        <v>145.83457235328001</v>
      </c>
      <c r="M62" s="103">
        <f>VLOOKUP(D62,comp!$D$5:$K$7114,7,FALSE)</f>
        <v>3.2854276467200001</v>
      </c>
      <c r="N62" s="104">
        <f t="shared" si="3"/>
        <v>0</v>
      </c>
    </row>
    <row r="63" spans="3:14" ht="14.45" customHeight="1">
      <c r="C63" s="100" t="s">
        <v>97</v>
      </c>
      <c r="D63" s="91">
        <v>7744</v>
      </c>
      <c r="E63" s="271" t="str">
        <f>VLOOKUP(D63,comp!$D$5:$K$7114,2,FALSE)</f>
        <v>TUBO DE CONCRETO ARMADO PARA ESGOTO SANITARIO, CLASSE EA-2, COM ENCAIXE PONTA E BOLSA, COM JUNTA ELASTICA, DIAMETRO NOMINAL DE 700 MM</v>
      </c>
      <c r="F63" s="272"/>
      <c r="G63" s="272"/>
      <c r="H63" s="272"/>
      <c r="I63" s="273"/>
      <c r="J63" s="101" t="str">
        <f>VLOOKUP(D63,comp!$D$5:$K$7114,3,FALSE)</f>
        <v>CHP</v>
      </c>
      <c r="K63" s="102">
        <f>_xlfn.XLOOKUP(D63, sin!D:D, sin!J:J, "Não Encontrado", 0,1)</f>
        <v>0</v>
      </c>
      <c r="L63" s="103">
        <f>VLOOKUP(D63,comp!$D$5:$K$7114,6,FALSE)</f>
        <v>146.12667517056002</v>
      </c>
      <c r="M63" s="103">
        <f>VLOOKUP(D63,comp!$D$5:$K$7114,7,FALSE)</f>
        <v>2.9933248294400001</v>
      </c>
      <c r="N63" s="104">
        <f t="shared" si="3"/>
        <v>0</v>
      </c>
    </row>
    <row r="64" spans="3:14" ht="14.45" customHeight="1">
      <c r="C64" s="111"/>
      <c r="J64" s="37" t="s">
        <v>641</v>
      </c>
      <c r="K64" s="112">
        <f>SUMPRODUCT(K49:K63*M49:M63)</f>
        <v>291.00858426368001</v>
      </c>
      <c r="L64" s="113" t="s">
        <v>642</v>
      </c>
      <c r="N64" s="114">
        <f>SUM(K64:K65)</f>
        <v>1192.96</v>
      </c>
    </row>
    <row r="65" spans="1:14" ht="14.45" customHeight="1">
      <c r="A65" s="70"/>
      <c r="B65" s="1"/>
      <c r="C65" s="111"/>
      <c r="J65" s="37" t="s">
        <v>643</v>
      </c>
      <c r="K65" s="112">
        <f>SUMPRODUCT(K49:K63*L49:L63)</f>
        <v>901.95141573631997</v>
      </c>
      <c r="L65" s="113" t="s">
        <v>644</v>
      </c>
      <c r="N65" s="114">
        <f>K64*$H$5</f>
        <v>64.021888538009605</v>
      </c>
    </row>
    <row r="66" spans="1:14" ht="14.45" customHeight="1">
      <c r="A66" s="70"/>
      <c r="B66" s="1"/>
      <c r="C66" s="111"/>
      <c r="K66" s="115"/>
      <c r="L66" s="113" t="s">
        <v>645</v>
      </c>
      <c r="N66" s="114">
        <f>(N65+N64)*$H$4</f>
        <v>314.21506872529744</v>
      </c>
    </row>
    <row r="67" spans="1:14" ht="14.45" customHeight="1">
      <c r="A67" s="70"/>
      <c r="B67" s="1"/>
      <c r="C67" s="116"/>
      <c r="L67" s="117" t="s">
        <v>646</v>
      </c>
      <c r="N67" s="114">
        <f>SUM(N64:N66)</f>
        <v>1571.196957263307</v>
      </c>
    </row>
    <row r="68" spans="1:14" ht="14.45" customHeight="1">
      <c r="A68" s="70"/>
      <c r="B68" s="1"/>
      <c r="C68" s="121">
        <v>5</v>
      </c>
      <c r="D68" s="119"/>
      <c r="E68" s="275" t="s">
        <v>98</v>
      </c>
      <c r="F68" s="275"/>
      <c r="G68" s="275"/>
      <c r="H68" s="275"/>
      <c r="I68" s="275"/>
      <c r="J68" s="165"/>
      <c r="K68" s="165"/>
      <c r="L68" s="165"/>
      <c r="M68" s="165"/>
      <c r="N68" s="120"/>
    </row>
    <row r="69" spans="1:14" ht="14.45" customHeight="1">
      <c r="A69" s="70"/>
      <c r="B69" s="1"/>
      <c r="C69" s="100" t="s">
        <v>99</v>
      </c>
      <c r="D69" s="91">
        <v>37592</v>
      </c>
      <c r="E69" s="271" t="str">
        <f>VLOOKUP(D69,comp!$D$5:$K$7114,2,FALSE)</f>
        <v>BLOCO CERAMICO / TIJOLO VAZADO PARA ALVENARIA DE VEDACAO, FUROS NA VERTICAL DE 9 X 19 X 39 CM (L X A X C)</v>
      </c>
      <c r="F69" s="272"/>
      <c r="G69" s="272"/>
      <c r="H69" s="272"/>
      <c r="I69" s="273"/>
      <c r="J69" s="101" t="str">
        <f>VLOOKUP(D69,comp!$D$5:$K$7114,3,FALSE)</f>
        <v>UN</v>
      </c>
      <c r="K69" s="102">
        <f>_xlfn.XLOOKUP(D69, sin!D:D, sin!J:J, "Não Encontrado", 0,1)</f>
        <v>7</v>
      </c>
      <c r="L69" s="103">
        <f>VLOOKUP(D69,comp!$D$5:$K$7114,6,FALSE)</f>
        <v>2</v>
      </c>
      <c r="M69" s="103">
        <f>VLOOKUP(D69,comp!$D$5:$K$7114,7,FALSE)</f>
        <v>0</v>
      </c>
      <c r="N69" s="104">
        <f t="shared" ref="N69:N79" si="4">K69*(L69+M69)</f>
        <v>14</v>
      </c>
    </row>
    <row r="70" spans="1:14" ht="14.45" customHeight="1">
      <c r="A70" s="70"/>
      <c r="B70" s="1"/>
      <c r="C70" s="100" t="s">
        <v>100</v>
      </c>
      <c r="D70" s="91">
        <v>38588</v>
      </c>
      <c r="E70" s="271" t="str">
        <f>VLOOKUP(D70,comp!$D$5:$K$7114,2,FALSE)</f>
        <v>MEIO BLOCO DE CONCRETO ESTRUTURAL 14 X 19 X 14 CM, FBK 4,5 MPA (NBR 6136)</v>
      </c>
      <c r="F70" s="272"/>
      <c r="G70" s="272"/>
      <c r="H70" s="272"/>
      <c r="I70" s="273"/>
      <c r="J70" s="101" t="str">
        <f>VLOOKUP(D70,comp!$D$5:$K$7114,3,FALSE)</f>
        <v>UN</v>
      </c>
      <c r="K70" s="102">
        <f>_xlfn.XLOOKUP(D70, sin!D:D, sin!J:J, "Não Encontrado", 0,1)</f>
        <v>0</v>
      </c>
      <c r="L70" s="103">
        <f>VLOOKUP(D70,comp!$D$5:$K$7114,6,FALSE)</f>
        <v>2.31</v>
      </c>
      <c r="M70" s="103">
        <f>VLOOKUP(D70,comp!$D$5:$K$7114,7,FALSE)</f>
        <v>0</v>
      </c>
      <c r="N70" s="104">
        <f t="shared" si="4"/>
        <v>0</v>
      </c>
    </row>
    <row r="71" spans="1:14" ht="14.45" customHeight="1">
      <c r="A71" s="70"/>
      <c r="B71" s="1"/>
      <c r="C71" s="100" t="s">
        <v>101</v>
      </c>
      <c r="D71" s="91">
        <v>4111</v>
      </c>
      <c r="E71" s="271" t="str">
        <f>VLOOKUP(D71,comp!$D$5:$K$7114,2,FALSE)</f>
        <v>ESCORA PRE-MOLDADA EM CONCRETO, *10 X 10* CM, H = 2,30M</v>
      </c>
      <c r="F71" s="272"/>
      <c r="G71" s="272"/>
      <c r="H71" s="272"/>
      <c r="I71" s="273"/>
      <c r="J71" s="101" t="str">
        <f>VLOOKUP(D71,comp!$D$5:$K$7114,3,FALSE)</f>
        <v>UN</v>
      </c>
      <c r="K71" s="102">
        <f>_xlfn.XLOOKUP(D71, sin!D:D, sin!J:J, "Não Encontrado", 0,1)</f>
        <v>0</v>
      </c>
      <c r="L71" s="103">
        <f>VLOOKUP(D71,comp!$D$5:$K$7114,6,FALSE)</f>
        <v>47.59</v>
      </c>
      <c r="M71" s="103">
        <f>VLOOKUP(D71,comp!$D$5:$K$7114,7,FALSE)</f>
        <v>0</v>
      </c>
      <c r="N71" s="104">
        <f t="shared" si="4"/>
        <v>0</v>
      </c>
    </row>
    <row r="72" spans="1:14" ht="14.45" customHeight="1">
      <c r="A72" s="70"/>
      <c r="B72" s="1"/>
      <c r="C72" s="100" t="s">
        <v>102</v>
      </c>
      <c r="D72" s="91">
        <v>38032</v>
      </c>
      <c r="E72" s="271" t="str">
        <f>VLOOKUP(D72,comp!$D$5:$K$7114,2,FALSE)</f>
        <v>TUBO PVC CORRUGADO, PAREDE DUPLA, JE, DN 150 MM/ DE 160 MM, REDE COLETORA ESGOTO</v>
      </c>
      <c r="F72" s="272"/>
      <c r="G72" s="272"/>
      <c r="H72" s="272"/>
      <c r="I72" s="273"/>
      <c r="J72" s="101" t="str">
        <f>VLOOKUP(D72,comp!$D$5:$K$7114,3,FALSE)</f>
        <v>CHP</v>
      </c>
      <c r="K72" s="102">
        <f>_xlfn.XLOOKUP(D72, sin!D:D, sin!J:J, "Não Encontrado", 0,1)</f>
        <v>0</v>
      </c>
      <c r="L72" s="103">
        <f>VLOOKUP(D72,comp!$D$5:$K$7114,6,FALSE)</f>
        <v>142.27194002112</v>
      </c>
      <c r="M72" s="103">
        <f>VLOOKUP(D72,comp!$D$5:$K$7114,7,FALSE)</f>
        <v>6.8480599788799994</v>
      </c>
      <c r="N72" s="104">
        <f t="shared" si="4"/>
        <v>0</v>
      </c>
    </row>
    <row r="73" spans="1:14" ht="14.45" customHeight="1">
      <c r="A73" s="70"/>
      <c r="B73" s="1"/>
      <c r="C73" s="100" t="s">
        <v>103</v>
      </c>
      <c r="D73" s="91">
        <v>38033</v>
      </c>
      <c r="E73" s="271" t="str">
        <f>VLOOKUP(D73,comp!$D$5:$K$7114,2,FALSE)</f>
        <v>TUBO PVC CORRUGADO, PAREDE DUPLA, JE, DN 200 MM/ DE 200 MM, REDE COLETORA ESGOTO</v>
      </c>
      <c r="F73" s="272"/>
      <c r="G73" s="272"/>
      <c r="H73" s="272"/>
      <c r="I73" s="273"/>
      <c r="J73" s="101" t="str">
        <f>VLOOKUP(D73,comp!$D$5:$K$7114,3,FALSE)</f>
        <v>CHP</v>
      </c>
      <c r="K73" s="102">
        <f>_xlfn.XLOOKUP(D73, sin!D:D, sin!J:J, "Não Encontrado", 0,1)</f>
        <v>0</v>
      </c>
      <c r="L73" s="103">
        <f>VLOOKUP(D73,comp!$D$5:$K$7114,6,FALSE)</f>
        <v>144.406887184</v>
      </c>
      <c r="M73" s="103">
        <f>VLOOKUP(D73,comp!$D$5:$K$7114,7,FALSE)</f>
        <v>4.7131128159999998</v>
      </c>
      <c r="N73" s="104">
        <f t="shared" si="4"/>
        <v>0</v>
      </c>
    </row>
    <row r="74" spans="1:14" ht="14.45" customHeight="1">
      <c r="A74" s="70"/>
      <c r="B74" s="1"/>
      <c r="C74" s="100" t="s">
        <v>104</v>
      </c>
      <c r="D74" s="91">
        <v>38034</v>
      </c>
      <c r="E74" s="271" t="str">
        <f>VLOOKUP(D74,comp!$D$5:$K$7114,2,FALSE)</f>
        <v>TUBO PVC CORRUGADO, PAREDE DUPLA, JE, DN 250 MM/ DE 250 MM, REDE COLETORA ESGOTO</v>
      </c>
      <c r="F74" s="272"/>
      <c r="G74" s="272"/>
      <c r="H74" s="272"/>
      <c r="I74" s="273"/>
      <c r="J74" s="101" t="str">
        <f>VLOOKUP(D74,comp!$D$5:$K$7114,3,FALSE)</f>
        <v>CHP</v>
      </c>
      <c r="K74" s="102">
        <f>_xlfn.XLOOKUP(D74, sin!D:D, sin!J:J, "Não Encontrado", 0,1)</f>
        <v>0</v>
      </c>
      <c r="L74" s="103">
        <f>VLOOKUP(D74,comp!$D$5:$K$7114,6,FALSE)</f>
        <v>145.73003371584002</v>
      </c>
      <c r="M74" s="103">
        <f>VLOOKUP(D74,comp!$D$5:$K$7114,7,FALSE)</f>
        <v>3.3899662841600002</v>
      </c>
      <c r="N74" s="104">
        <f t="shared" si="4"/>
        <v>0</v>
      </c>
    </row>
    <row r="75" spans="1:14" ht="14.45" customHeight="1">
      <c r="A75" s="70"/>
      <c r="B75" s="1"/>
      <c r="C75" s="100" t="s">
        <v>105</v>
      </c>
      <c r="D75" s="91">
        <v>38035</v>
      </c>
      <c r="E75" s="271" t="str">
        <f>VLOOKUP(D75,comp!$D$5:$K$7114,2,FALSE)</f>
        <v>TUBO PVC CORRUGADO, PAREDE DUPLA, JE, DN 300 MM/ DE 315 MM, REDE COLETORA ESGOTO</v>
      </c>
      <c r="F75" s="272"/>
      <c r="G75" s="272"/>
      <c r="H75" s="272"/>
      <c r="I75" s="273"/>
      <c r="J75" s="101" t="str">
        <f>VLOOKUP(D75,comp!$D$5:$K$7114,3,FALSE)</f>
        <v>CHP</v>
      </c>
      <c r="K75" s="102">
        <f>_xlfn.XLOOKUP(D75, sin!D:D, sin!J:J, "Não Encontrado", 0,1)</f>
        <v>0</v>
      </c>
      <c r="L75" s="103">
        <f>VLOOKUP(D75,comp!$D$5:$K$7114,6,FALSE)</f>
        <v>146.57995269951999</v>
      </c>
      <c r="M75" s="103">
        <f>VLOOKUP(D75,comp!$D$5:$K$7114,7,FALSE)</f>
        <v>2.5400473004799999</v>
      </c>
      <c r="N75" s="104">
        <f t="shared" si="4"/>
        <v>0</v>
      </c>
    </row>
    <row r="76" spans="1:14" ht="14.45" customHeight="1">
      <c r="A76" s="70"/>
      <c r="B76" s="1"/>
      <c r="C76" s="100" t="s">
        <v>106</v>
      </c>
      <c r="D76" s="91">
        <v>38036</v>
      </c>
      <c r="E76" s="271" t="str">
        <f>VLOOKUP(D76,comp!$D$5:$K$7114,2,FALSE)</f>
        <v>TUBO PVC CORRUGADO, PAREDE DUPLA, JE, DN 350 MM/ DE 355 MM, REDE COLETORA ESGOTO</v>
      </c>
      <c r="F76" s="272"/>
      <c r="G76" s="272"/>
      <c r="H76" s="272"/>
      <c r="I76" s="273"/>
      <c r="J76" s="101" t="str">
        <f>VLOOKUP(D76,comp!$D$5:$K$7114,3,FALSE)</f>
        <v>CHP</v>
      </c>
      <c r="K76" s="102">
        <f>_xlfn.XLOOKUP(D76, sin!D:D, sin!J:J, "Não Encontrado", 0,1)</f>
        <v>0</v>
      </c>
      <c r="L76" s="103">
        <f>VLOOKUP(D76,comp!$D$5:$K$7114,6,FALSE)</f>
        <v>146.99186568255999</v>
      </c>
      <c r="M76" s="103">
        <f>VLOOKUP(D76,comp!$D$5:$K$7114,7,FALSE)</f>
        <v>2.1281343174399998</v>
      </c>
      <c r="N76" s="104">
        <f t="shared" si="4"/>
        <v>0</v>
      </c>
    </row>
    <row r="77" spans="1:14" ht="14.45" customHeight="1">
      <c r="A77" s="70"/>
      <c r="B77" s="1"/>
      <c r="C77" s="100" t="s">
        <v>107</v>
      </c>
      <c r="D77" s="91">
        <v>38037</v>
      </c>
      <c r="E77" s="271" t="str">
        <f>VLOOKUP(D77,comp!$D$5:$K$7114,2,FALSE)</f>
        <v>TUBO PVC CORRUGADO, PAREDE DUPLA, JE, DN 400 MM/ DE 400 MM, REDE COLETORA ESGOTO</v>
      </c>
      <c r="F77" s="272"/>
      <c r="G77" s="272"/>
      <c r="H77" s="272"/>
      <c r="I77" s="273"/>
      <c r="J77" s="101" t="str">
        <f>VLOOKUP(D77,comp!$D$5:$K$7114,3,FALSE)</f>
        <v>CHP</v>
      </c>
      <c r="K77" s="102">
        <f>_xlfn.XLOOKUP(D77, sin!D:D, sin!J:J, "Não Encontrado", 0,1)</f>
        <v>0</v>
      </c>
      <c r="L77" s="103">
        <f>VLOOKUP(D77,comp!$D$5:$K$7114,6,FALSE)</f>
        <v>147.70705116735999</v>
      </c>
      <c r="M77" s="103">
        <f>VLOOKUP(D77,comp!$D$5:$K$7114,7,FALSE)</f>
        <v>1.4129488326399999</v>
      </c>
      <c r="N77" s="104">
        <f t="shared" si="4"/>
        <v>0</v>
      </c>
    </row>
    <row r="78" spans="1:14" ht="14.45" customHeight="1">
      <c r="A78" s="70"/>
      <c r="B78" s="1"/>
      <c r="C78" s="100" t="s">
        <v>108</v>
      </c>
      <c r="D78" s="91">
        <v>41782</v>
      </c>
      <c r="E78" s="271" t="str">
        <f>VLOOKUP(D78,comp!$D$5:$K$7114,2,FALSE)</f>
        <v>TUBO CORRUGADO PEAD, PAREDE DUPLA, INTERNA LISA, JEI, DN/DI 600 MM, PARA SANEAMENTO (DRENAGEM/ESGOTO)</v>
      </c>
      <c r="F78" s="272"/>
      <c r="G78" s="272"/>
      <c r="H78" s="272"/>
      <c r="I78" s="273"/>
      <c r="J78" s="101" t="str">
        <f>VLOOKUP(D78,comp!$D$5:$K$7114,3,FALSE)</f>
        <v>CHP</v>
      </c>
      <c r="K78" s="102">
        <f>_xlfn.XLOOKUP(D78, sin!D:D, sin!J:J, "Não Encontrado", 0,1)</f>
        <v>0</v>
      </c>
      <c r="L78" s="103">
        <f>VLOOKUP(D78,comp!$D$5:$K$7114,6,FALSE)</f>
        <v>147.93446513216003</v>
      </c>
      <c r="M78" s="103">
        <f>VLOOKUP(D78,comp!$D$5:$K$7114,7,FALSE)</f>
        <v>1.1855348678400002</v>
      </c>
      <c r="N78" s="104">
        <f t="shared" si="4"/>
        <v>0</v>
      </c>
    </row>
    <row r="79" spans="1:14" ht="14.45" customHeight="1">
      <c r="A79" s="70"/>
      <c r="B79" s="1"/>
      <c r="C79" s="100" t="s">
        <v>109</v>
      </c>
      <c r="D79" s="91">
        <v>41779</v>
      </c>
      <c r="E79" s="271" t="str">
        <f>VLOOKUP(D79,comp!$D$5:$K$7114,2,FALSE)</f>
        <v>TUBO CORRUGADO PEAD, PAREDE DUPLA, INTERNA LISA, JEI, DN/DI 250 MM, PARA SANEAMENTO (DRENAGEM/ESGOTO)</v>
      </c>
      <c r="F79" s="272"/>
      <c r="G79" s="272"/>
      <c r="H79" s="272"/>
      <c r="I79" s="273"/>
      <c r="J79" s="101" t="str">
        <f>VLOOKUP(D79,comp!$D$5:$K$7114,3,FALSE)</f>
        <v>CHP</v>
      </c>
      <c r="K79" s="102">
        <f>_xlfn.XLOOKUP(D79, sin!D:D, sin!J:J, "Não Encontrado", 0,1)</f>
        <v>0</v>
      </c>
      <c r="L79" s="103">
        <f>VLOOKUP(D79,comp!$D$5:$K$7114,6,FALSE)</f>
        <v>148.40507771200001</v>
      </c>
      <c r="M79" s="103">
        <f>VLOOKUP(D79,comp!$D$5:$K$7114,7,FALSE)</f>
        <v>0.71492228800000002</v>
      </c>
      <c r="N79" s="104">
        <f t="shared" si="4"/>
        <v>0</v>
      </c>
    </row>
    <row r="80" spans="1:14" ht="14.45" customHeight="1">
      <c r="A80" s="70"/>
      <c r="B80" s="1"/>
      <c r="C80" s="111"/>
      <c r="J80" s="37" t="s">
        <v>641</v>
      </c>
      <c r="K80" s="112">
        <f>SUMPRODUCT(K69:K79*M69:M79)</f>
        <v>0</v>
      </c>
      <c r="L80" s="113" t="s">
        <v>642</v>
      </c>
      <c r="N80" s="114">
        <f>SUM(K80:K81)</f>
        <v>14</v>
      </c>
    </row>
    <row r="81" spans="1:14" ht="14.45" customHeight="1">
      <c r="A81" s="70"/>
      <c r="B81" s="1"/>
      <c r="C81" s="111"/>
      <c r="J81" s="37" t="s">
        <v>643</v>
      </c>
      <c r="K81" s="112">
        <f>SUMPRODUCT(K69:K79*L69:L79)</f>
        <v>14</v>
      </c>
      <c r="L81" s="113" t="s">
        <v>644</v>
      </c>
      <c r="N81" s="114">
        <f>K80*$H$5</f>
        <v>0</v>
      </c>
    </row>
    <row r="82" spans="1:14" ht="14.45" customHeight="1">
      <c r="A82" s="70"/>
      <c r="B82" s="1"/>
      <c r="C82" s="111"/>
      <c r="K82" s="115"/>
      <c r="L82" s="113" t="s">
        <v>645</v>
      </c>
      <c r="N82" s="114">
        <f>(N81+N80)*$H$4</f>
        <v>3.4996613732204493</v>
      </c>
    </row>
    <row r="83" spans="1:14" ht="14.45" customHeight="1">
      <c r="A83" s="70"/>
      <c r="B83" s="1"/>
      <c r="C83" s="111"/>
      <c r="L83" s="117" t="s">
        <v>646</v>
      </c>
      <c r="N83" s="114">
        <f>SUM(N80:N82)</f>
        <v>17.499661373220448</v>
      </c>
    </row>
    <row r="84" spans="1:14" ht="14.45" customHeight="1">
      <c r="A84" s="70"/>
      <c r="B84" s="1"/>
      <c r="C84" s="118">
        <v>6</v>
      </c>
      <c r="D84" s="119"/>
      <c r="E84" s="275" t="s">
        <v>110</v>
      </c>
      <c r="F84" s="275"/>
      <c r="G84" s="275"/>
      <c r="H84" s="275"/>
      <c r="I84" s="275"/>
      <c r="J84" s="165"/>
      <c r="K84" s="165"/>
      <c r="L84" s="165"/>
      <c r="M84" s="165"/>
      <c r="N84" s="120"/>
    </row>
    <row r="85" spans="1:14" ht="14.45" customHeight="1">
      <c r="A85" s="70"/>
      <c r="B85" s="1"/>
      <c r="C85" s="100" t="s">
        <v>111</v>
      </c>
      <c r="D85" s="91">
        <v>4914</v>
      </c>
      <c r="E85" s="271" t="str">
        <f>VLOOKUP(D85,comp!$D$5:$K$7114,2,FALSE)</f>
        <v>PORTA DE ABRIR EM ALUMINIO COM LAMBRI HORIZONTAL/LAMINADA, ACABAMENTO ANODIZADO NATURAL, SEM GUARNICAO/ALIZAR/VISTA</v>
      </c>
      <c r="F85" s="272"/>
      <c r="G85" s="272"/>
      <c r="H85" s="272"/>
      <c r="I85" s="273"/>
      <c r="J85" s="101" t="str">
        <f>VLOOKUP(D85,comp!$D$5:$K$7114,3,FALSE)</f>
        <v>M2</v>
      </c>
      <c r="K85" s="102">
        <f>_xlfn.XLOOKUP(D85, sin!D:D, sin!J:J, "Não Encontrado", 0,1)</f>
        <v>0</v>
      </c>
      <c r="L85" s="103">
        <f>VLOOKUP(D85,comp!$D$5:$K$7114,6,FALSE)</f>
        <v>599.93955834899998</v>
      </c>
      <c r="M85" s="103">
        <f>VLOOKUP(D85,comp!$D$5:$K$7114,7,FALSE)</f>
        <v>7.7804416510000003</v>
      </c>
      <c r="N85" s="104">
        <f t="shared" ref="N85:N86" si="5">K85*(L85+M85)</f>
        <v>0</v>
      </c>
    </row>
    <row r="86" spans="1:14" ht="14.45" customHeight="1">
      <c r="A86" s="70"/>
      <c r="B86" s="1"/>
      <c r="C86" s="100" t="s">
        <v>112</v>
      </c>
      <c r="D86" s="91">
        <v>585</v>
      </c>
      <c r="E86" s="271" t="str">
        <f>VLOOKUP(D86,comp!$D$5:$K$7114,2,FALSE)</f>
        <v>PERFIL EM ALUMINIO, FORMATO U, ABAS IGUAIS, LARGURA DE 25,4 MM (1"), ESPESSURA DE 2,38 MM (3/32") E PESO LINEAR DE APROXIMADAMENTE 0,460 KG/M</v>
      </c>
      <c r="F86" s="272"/>
      <c r="G86" s="272"/>
      <c r="H86" s="272"/>
      <c r="I86" s="273"/>
      <c r="J86" s="101" t="str">
        <f>VLOOKUP(D86,comp!$D$5:$K$7114,3,FALSE)</f>
        <v>KG</v>
      </c>
      <c r="K86" s="102">
        <f>_xlfn.XLOOKUP(D86, sin!D:D, sin!J:J, "Não Encontrado", 0,1)</f>
        <v>0</v>
      </c>
      <c r="L86" s="103">
        <f>VLOOKUP(D86,comp!$D$5:$K$7114,6,FALSE)</f>
        <v>35.270000000000003</v>
      </c>
      <c r="M86" s="103">
        <f>VLOOKUP(D86,comp!$D$5:$K$7114,7,FALSE)</f>
        <v>0</v>
      </c>
      <c r="N86" s="104">
        <f t="shared" si="5"/>
        <v>0</v>
      </c>
    </row>
    <row r="87" spans="1:14" ht="14.45" customHeight="1">
      <c r="A87" s="70"/>
      <c r="B87" s="1"/>
      <c r="C87" s="111"/>
      <c r="J87" s="37" t="s">
        <v>641</v>
      </c>
      <c r="K87" s="112">
        <f>SUMPRODUCT(K85:K86*M85:M86)</f>
        <v>0</v>
      </c>
      <c r="L87" s="113" t="s">
        <v>642</v>
      </c>
      <c r="N87" s="114">
        <f>SUM(K87:K88)</f>
        <v>0</v>
      </c>
    </row>
    <row r="88" spans="1:14" ht="14.45" customHeight="1">
      <c r="A88" s="70"/>
      <c r="B88" s="1"/>
      <c r="C88" s="111"/>
      <c r="J88" s="37" t="s">
        <v>643</v>
      </c>
      <c r="K88" s="112">
        <f>SUMPRODUCT(K85:K86*L85:L86)</f>
        <v>0</v>
      </c>
      <c r="L88" s="113" t="s">
        <v>644</v>
      </c>
      <c r="N88" s="114">
        <f>K87*$H$5</f>
        <v>0</v>
      </c>
    </row>
    <row r="89" spans="1:14" ht="14.45" customHeight="1">
      <c r="A89" s="70"/>
      <c r="B89" s="1"/>
      <c r="C89" s="111"/>
      <c r="K89" s="115"/>
      <c r="L89" s="113" t="s">
        <v>645</v>
      </c>
      <c r="N89" s="114">
        <f>(N88+N87)*$H$4</f>
        <v>0</v>
      </c>
    </row>
    <row r="90" spans="1:14" ht="14.45" customHeight="1">
      <c r="A90" s="70"/>
      <c r="B90" s="1"/>
      <c r="C90" s="111"/>
      <c r="L90" s="117" t="s">
        <v>646</v>
      </c>
      <c r="N90" s="114">
        <f>SUM(N87:N89)</f>
        <v>0</v>
      </c>
    </row>
    <row r="91" spans="1:14" ht="14.45" customHeight="1">
      <c r="A91" s="70"/>
      <c r="B91" s="1"/>
      <c r="C91" s="118">
        <v>7</v>
      </c>
      <c r="D91" s="119"/>
      <c r="E91" s="275" t="s">
        <v>113</v>
      </c>
      <c r="F91" s="275"/>
      <c r="G91" s="275"/>
      <c r="H91" s="275"/>
      <c r="I91" s="275"/>
      <c r="J91" s="165"/>
      <c r="K91" s="165"/>
      <c r="L91" s="165"/>
      <c r="M91" s="165"/>
      <c r="N91" s="120"/>
    </row>
    <row r="92" spans="1:14" ht="14.45" customHeight="1">
      <c r="A92" s="70"/>
      <c r="B92" s="1"/>
      <c r="C92" s="100" t="s">
        <v>114</v>
      </c>
      <c r="D92" s="91">
        <v>7243</v>
      </c>
      <c r="E92" s="271" t="str">
        <f>VLOOKUP(D92,comp!$D$5:$K$7114,2,FALSE)</f>
        <v>TELHA TRAPEZOIDAL EM ACO ZINCADO, SEM PINTURA, ALTURA DE APROXIMADAMENTE 40 MM, ESPESSURA DE 0,50 MM E LARGURA UTIL DE 980 MM</v>
      </c>
      <c r="F92" s="272"/>
      <c r="G92" s="272"/>
      <c r="H92" s="272"/>
      <c r="I92" s="273"/>
      <c r="J92" s="101" t="str">
        <f>VLOOKUP(D92,comp!$D$5:$K$7114,3,FALSE)</f>
        <v>CHP</v>
      </c>
      <c r="K92" s="102">
        <f>_xlfn.XLOOKUP(D92, sin!D:D, sin!J:J, "Não Encontrado", 0,1)</f>
        <v>5</v>
      </c>
      <c r="L92" s="103">
        <f>VLOOKUP(D92,comp!$D$5:$K$7114,6,FALSE)</f>
        <v>103.76560741247999</v>
      </c>
      <c r="M92" s="103">
        <f>VLOOKUP(D92,comp!$D$5:$K$7114,7,FALSE)</f>
        <v>45.354392587520003</v>
      </c>
      <c r="N92" s="104">
        <f t="shared" ref="N92:N98" si="6">K92*(L92+M92)</f>
        <v>745.6</v>
      </c>
    </row>
    <row r="93" spans="1:14" ht="14.45" customHeight="1">
      <c r="A93" s="70"/>
      <c r="B93" s="1"/>
      <c r="C93" s="100" t="s">
        <v>115</v>
      </c>
      <c r="D93" s="91">
        <v>40741</v>
      </c>
      <c r="E93" s="271" t="str">
        <f>VLOOKUP(D93,comp!$D$5:$K$7114,2,FALSE)</f>
        <v>TELHA DE CONCRETO TIPO CLASSICA, COR CINZA, COMPRIMENTO DE *42* CM, RENDIMENTO DE *10* TELHAS/M2</v>
      </c>
      <c r="F93" s="272"/>
      <c r="G93" s="272"/>
      <c r="H93" s="272"/>
      <c r="I93" s="273"/>
      <c r="J93" s="101" t="str">
        <f>VLOOKUP(D93,comp!$D$5:$K$7114,3,FALSE)</f>
        <v>CHP</v>
      </c>
      <c r="K93" s="102">
        <f>_xlfn.XLOOKUP(D93, sin!D:D, sin!J:J, "Não Encontrado", 0,1)</f>
        <v>0</v>
      </c>
      <c r="L93" s="103">
        <f>VLOOKUP(D93,comp!$D$5:$K$7114,6,FALSE)</f>
        <v>133.56496279743999</v>
      </c>
      <c r="M93" s="103">
        <f>VLOOKUP(D93,comp!$D$5:$K$7114,7,FALSE)</f>
        <v>15.555037202560001</v>
      </c>
      <c r="N93" s="104">
        <f t="shared" si="6"/>
        <v>0</v>
      </c>
    </row>
    <row r="94" spans="1:14" ht="14.45" customHeight="1">
      <c r="A94" s="70"/>
      <c r="B94" s="1"/>
      <c r="C94" s="100" t="s">
        <v>116</v>
      </c>
      <c r="D94" s="91">
        <v>88323</v>
      </c>
      <c r="E94" s="271" t="str">
        <f>VLOOKUP(D94,comp!$D$5:$K$7114,2,FALSE)</f>
        <v>TELHADISTA COM ENCARGOS COMPLEMENTARES</v>
      </c>
      <c r="F94" s="272"/>
      <c r="G94" s="272"/>
      <c r="H94" s="272"/>
      <c r="I94" s="273"/>
      <c r="J94" s="101" t="str">
        <f>VLOOKUP(D94,comp!$D$5:$K$7114,3,FALSE)</f>
        <v>CHP</v>
      </c>
      <c r="K94" s="102">
        <f>_xlfn.XLOOKUP(D94, sin!D:D, sin!J:J, "Não Encontrado", 0,1)</f>
        <v>0</v>
      </c>
      <c r="L94" s="103">
        <f>VLOOKUP(D94,comp!$D$5:$K$7114,6,FALSE)</f>
        <v>133.56496279743999</v>
      </c>
      <c r="M94" s="103">
        <f>VLOOKUP(D94,comp!$D$5:$K$7114,7,FALSE)</f>
        <v>15.555037202560001</v>
      </c>
      <c r="N94" s="104">
        <f t="shared" si="6"/>
        <v>0</v>
      </c>
    </row>
    <row r="95" spans="1:14" ht="14.45" customHeight="1">
      <c r="A95" s="70"/>
      <c r="B95" s="1"/>
      <c r="C95" s="100" t="s">
        <v>117</v>
      </c>
      <c r="D95" s="91">
        <v>42527</v>
      </c>
      <c r="E95" s="271" t="str">
        <f>VLOOKUP(D95,comp!$D$5:$K$7114,2,FALSE)</f>
        <v>MANTA DE POLIETILENO EXPANDIDO, COM 1 FACE METALIZADA PARA SUBCOBERTURA, E = *5* MM</v>
      </c>
      <c r="F95" s="272"/>
      <c r="G95" s="272"/>
      <c r="H95" s="272"/>
      <c r="I95" s="273"/>
      <c r="J95" s="101" t="str">
        <f>VLOOKUP(D95,comp!$D$5:$K$7114,3,FALSE)</f>
        <v>M2</v>
      </c>
      <c r="K95" s="102">
        <f>_xlfn.XLOOKUP(D95, sin!D:D, sin!J:J, "Não Encontrado", 0,1)</f>
        <v>0</v>
      </c>
      <c r="L95" s="103">
        <f>VLOOKUP(D95,comp!$D$5:$K$7114,6,FALSE)</f>
        <v>24.16</v>
      </c>
      <c r="M95" s="103">
        <f>VLOOKUP(D95,comp!$D$5:$K$7114,7,FALSE)</f>
        <v>0</v>
      </c>
      <c r="N95" s="104">
        <f t="shared" si="6"/>
        <v>0</v>
      </c>
    </row>
    <row r="96" spans="1:14" ht="14.45" customHeight="1">
      <c r="A96" s="70"/>
      <c r="B96" s="1"/>
      <c r="C96" s="100" t="s">
        <v>118</v>
      </c>
      <c r="D96" s="91">
        <v>42528</v>
      </c>
      <c r="E96" s="271" t="str">
        <f>VLOOKUP(D96,comp!$D$5:$K$7114,2,FALSE)</f>
        <v>MANTA ALUMINIZADA NAS DUAS FACES, PARA SUBCOBERTURA,  E = *2* MM</v>
      </c>
      <c r="F96" s="272"/>
      <c r="G96" s="272"/>
      <c r="H96" s="272"/>
      <c r="I96" s="273"/>
      <c r="J96" s="101" t="str">
        <f>VLOOKUP(D96,comp!$D$5:$K$7114,3,FALSE)</f>
        <v>CHP</v>
      </c>
      <c r="K96" s="102">
        <f>_xlfn.XLOOKUP(D96, sin!D:D, sin!J:J, "Não Encontrado", 0,1)</f>
        <v>0</v>
      </c>
      <c r="L96" s="103">
        <f>VLOOKUP(D96,comp!$D$5:$K$7114,6,FALSE)</f>
        <v>100.46615607360002</v>
      </c>
      <c r="M96" s="103">
        <f>VLOOKUP(D96,comp!$D$5:$K$7114,7,FALSE)</f>
        <v>48.6538439264</v>
      </c>
      <c r="N96" s="104">
        <f t="shared" si="6"/>
        <v>0</v>
      </c>
    </row>
    <row r="97" spans="1:14" ht="14.45" customHeight="1">
      <c r="A97" s="70"/>
      <c r="B97" s="1"/>
      <c r="C97" s="100" t="s">
        <v>119</v>
      </c>
      <c r="D97" s="91">
        <v>11067</v>
      </c>
      <c r="E97" s="271" t="str">
        <f>VLOOKUP(D97,comp!$D$5:$K$7114,2,FALSE)</f>
        <v>TELHA TRAPEZOIDAL EM ALUMINIO, ALTURA DE *38* MM E ESPESSURA DE 0,5 MM (LARGURA TOTAL DE 1056 MM E COMPRIMENTO DE 5000 MM)</v>
      </c>
      <c r="F97" s="272"/>
      <c r="G97" s="272"/>
      <c r="H97" s="272"/>
      <c r="I97" s="273"/>
      <c r="J97" s="101" t="str">
        <f>VLOOKUP(D97,comp!$D$5:$K$7114,3,FALSE)</f>
        <v>UN</v>
      </c>
      <c r="K97" s="102">
        <f>_xlfn.XLOOKUP(D97, sin!D:D, sin!J:J, "Não Encontrado", 0,1)</f>
        <v>0</v>
      </c>
      <c r="L97" s="103">
        <f>VLOOKUP(D97,comp!$D$5:$K$7114,6,FALSE)</f>
        <v>417.81</v>
      </c>
      <c r="M97" s="103">
        <f>VLOOKUP(D97,comp!$D$5:$K$7114,7,FALSE)</f>
        <v>0</v>
      </c>
      <c r="N97" s="104">
        <f t="shared" si="6"/>
        <v>0</v>
      </c>
    </row>
    <row r="98" spans="1:14" ht="14.45" customHeight="1">
      <c r="A98" s="70"/>
      <c r="B98" s="1"/>
      <c r="C98" s="100" t="s">
        <v>120</v>
      </c>
      <c r="D98" s="91">
        <v>11068</v>
      </c>
      <c r="E98" s="271" t="str">
        <f>VLOOKUP(D98,comp!$D$5:$K$7114,2,FALSE)</f>
        <v>TELHA TRAPEZOIDAL EM ALUMINIO, ALTURA DE *38* MM E ESPESSURA DE 0,7 MM (LARGURA TOTAL DE 1056 MM E COMPRIMENTO DE 5000 MM)</v>
      </c>
      <c r="F98" s="272"/>
      <c r="G98" s="272"/>
      <c r="H98" s="272"/>
      <c r="I98" s="273"/>
      <c r="J98" s="101" t="str">
        <f>VLOOKUP(D98,comp!$D$5:$K$7114,3,FALSE)</f>
        <v>UN</v>
      </c>
      <c r="K98" s="102">
        <f>_xlfn.XLOOKUP(D98, sin!D:D, sin!J:J, "Não Encontrado", 0,1)</f>
        <v>0</v>
      </c>
      <c r="L98" s="103">
        <f>VLOOKUP(D98,comp!$D$5:$K$7114,6,FALSE)</f>
        <v>527.84</v>
      </c>
      <c r="M98" s="103">
        <f>VLOOKUP(D98,comp!$D$5:$K$7114,7,FALSE)</f>
        <v>0</v>
      </c>
      <c r="N98" s="104">
        <f t="shared" si="6"/>
        <v>0</v>
      </c>
    </row>
    <row r="99" spans="1:14" ht="14.45" customHeight="1">
      <c r="A99" s="70"/>
      <c r="B99" s="1"/>
      <c r="C99" s="111"/>
      <c r="J99" s="37" t="s">
        <v>641</v>
      </c>
      <c r="K99" s="112">
        <f>SUMPRODUCT(K92:K98*M92:M98)</f>
        <v>226.77196293760002</v>
      </c>
      <c r="L99" s="113" t="s">
        <v>642</v>
      </c>
      <c r="N99" s="114">
        <f>SUM(K99:K100)</f>
        <v>745.6</v>
      </c>
    </row>
    <row r="100" spans="1:14" ht="14.45" customHeight="1">
      <c r="A100" s="70"/>
      <c r="B100" s="1"/>
      <c r="C100" s="111"/>
      <c r="J100" s="37" t="s">
        <v>643</v>
      </c>
      <c r="K100" s="112">
        <f>SUMPRODUCT(K92:K98*L92:L98)</f>
        <v>518.82803706239997</v>
      </c>
      <c r="L100" s="113" t="s">
        <v>644</v>
      </c>
      <c r="N100" s="114">
        <f>K99*$H$5</f>
        <v>49.889831846272003</v>
      </c>
    </row>
    <row r="101" spans="1:14" ht="14.45" customHeight="1">
      <c r="A101" s="70"/>
      <c r="B101" s="1"/>
      <c r="C101" s="111"/>
      <c r="K101" s="115"/>
      <c r="L101" s="113" t="s">
        <v>645</v>
      </c>
      <c r="N101" s="114">
        <f>(N100+N99)*$H$4</f>
        <v>198.85321695014491</v>
      </c>
    </row>
    <row r="102" spans="1:14" ht="14.45" customHeight="1">
      <c r="A102" s="70"/>
      <c r="B102" s="1"/>
      <c r="C102" s="111"/>
      <c r="L102" s="117" t="s">
        <v>646</v>
      </c>
      <c r="N102" s="114">
        <f>SUM(N99:N101)</f>
        <v>994.34304879641695</v>
      </c>
    </row>
    <row r="103" spans="1:14" ht="14.45" customHeight="1">
      <c r="A103" s="70"/>
      <c r="B103" s="1"/>
      <c r="C103" s="118">
        <v>8</v>
      </c>
      <c r="D103" s="165"/>
      <c r="E103" s="275" t="s">
        <v>121</v>
      </c>
      <c r="F103" s="275"/>
      <c r="G103" s="275"/>
      <c r="H103" s="275"/>
      <c r="I103" s="275"/>
      <c r="J103" s="165"/>
      <c r="K103" s="165"/>
      <c r="L103" s="165"/>
      <c r="M103" s="165"/>
      <c r="N103" s="120"/>
    </row>
    <row r="104" spans="1:14" ht="14.45" customHeight="1">
      <c r="A104" s="70"/>
      <c r="B104" s="1"/>
      <c r="C104" s="100" t="s">
        <v>122</v>
      </c>
      <c r="D104" s="91">
        <v>44074</v>
      </c>
      <c r="E104" s="271" t="str">
        <f>VLOOKUP(D104,comp!$D$5:$K$7114,2,FALSE)</f>
        <v>PRIMER DE POLIURETANO</v>
      </c>
      <c r="F104" s="272"/>
      <c r="G104" s="272"/>
      <c r="H104" s="272"/>
      <c r="I104" s="273"/>
      <c r="J104" s="101" t="str">
        <f>VLOOKUP(D104,comp!$D$5:$K$7114,3,FALSE)</f>
        <v>CHP</v>
      </c>
      <c r="K104" s="102">
        <f>_xlfn.XLOOKUP(D104, sin!D:D, sin!J:J, "Não Encontrado", 0,1)</f>
        <v>4</v>
      </c>
      <c r="L104" s="103">
        <f>VLOOKUP(D104,comp!$D$5:$K$7114,6,FALSE)</f>
        <v>80.430224218879999</v>
      </c>
      <c r="M104" s="103">
        <f>VLOOKUP(D104,comp!$D$5:$K$7114,7,FALSE)</f>
        <v>68.689775781120005</v>
      </c>
      <c r="N104" s="104">
        <f t="shared" ref="N104:N109" si="7">K104*(L104+M104)</f>
        <v>596.48</v>
      </c>
    </row>
    <row r="105" spans="1:14" ht="14.45" customHeight="1">
      <c r="A105" s="70"/>
      <c r="B105" s="1"/>
      <c r="C105" s="100" t="s">
        <v>123</v>
      </c>
      <c r="D105" s="91">
        <v>511</v>
      </c>
      <c r="E105" s="271" t="str">
        <f>VLOOKUP(D105,comp!$D$5:$K$7114,2,FALSE)</f>
        <v>PRIMER PARA MANTA ASFALTICA A BASE DE ASFALTO MODIFICADO DILUIDO EM SOLVENTE, APLICACAO A FRIO</v>
      </c>
      <c r="F105" s="272"/>
      <c r="G105" s="272"/>
      <c r="H105" s="272"/>
      <c r="I105" s="273"/>
      <c r="J105" s="101" t="str">
        <f>VLOOKUP(D105,comp!$D$5:$K$7114,3,FALSE)</f>
        <v>L</v>
      </c>
      <c r="K105" s="102">
        <f>_xlfn.XLOOKUP(D105, sin!D:D, sin!J:J, "Não Encontrado", 0,1)</f>
        <v>0</v>
      </c>
      <c r="L105" s="103">
        <f>VLOOKUP(D105,comp!$D$5:$K$7114,6,FALSE)</f>
        <v>17.946649709719999</v>
      </c>
      <c r="M105" s="103">
        <f>VLOOKUP(D105,comp!$D$5:$K$7114,7,FALSE)</f>
        <v>0.57335029027999995</v>
      </c>
      <c r="N105" s="104">
        <f t="shared" si="7"/>
        <v>0</v>
      </c>
    </row>
    <row r="106" spans="1:14" ht="14.45" customHeight="1">
      <c r="A106" s="70"/>
      <c r="B106" s="1"/>
      <c r="C106" s="100" t="s">
        <v>124</v>
      </c>
      <c r="D106" s="91">
        <v>98576</v>
      </c>
      <c r="E106" s="271" t="str">
        <f>VLOOKUP(D106,comp!$D$5:$K$7114,2,FALSE)</f>
        <v>TRATAMENTO DE JUNTA DE DILATAÇÃO COM MANTA ASFÁLTICA ADERIDA COM MAÇARICO. AF_09/2023</v>
      </c>
      <c r="F106" s="272"/>
      <c r="G106" s="272"/>
      <c r="H106" s="272"/>
      <c r="I106" s="273"/>
      <c r="J106" s="101" t="str">
        <f>VLOOKUP(D106,comp!$D$5:$K$7114,3,FALSE)</f>
        <v>CHP</v>
      </c>
      <c r="K106" s="102">
        <f>_xlfn.XLOOKUP(D106, sin!D:D, sin!J:J, "Não Encontrado", 0,1)</f>
        <v>0</v>
      </c>
      <c r="L106" s="103">
        <f>VLOOKUP(D106,comp!$D$5:$K$7114,6,FALSE)</f>
        <v>105.91376451968</v>
      </c>
      <c r="M106" s="103">
        <f>VLOOKUP(D106,comp!$D$5:$K$7114,7,FALSE)</f>
        <v>43.206235480319997</v>
      </c>
      <c r="N106" s="104">
        <f t="shared" si="7"/>
        <v>0</v>
      </c>
    </row>
    <row r="107" spans="1:14" ht="14.45" customHeight="1">
      <c r="A107" s="70"/>
      <c r="B107" s="1"/>
      <c r="C107" s="100" t="s">
        <v>125</v>
      </c>
      <c r="D107" s="91">
        <v>123</v>
      </c>
      <c r="E107" s="271" t="str">
        <f>VLOOKUP(D107,comp!$D$5:$K$7114,2,FALSE)</f>
        <v>ADITIVO IMPERMEABILIZANTE DE PEGA NORMAL PARA ARGAMASSAS E CONCRETOS SEM ARMACAO, LIQUIDO E ISENTO DE CLORETOS</v>
      </c>
      <c r="F107" s="272"/>
      <c r="G107" s="272"/>
      <c r="H107" s="272"/>
      <c r="I107" s="273"/>
      <c r="J107" s="101" t="str">
        <f>VLOOKUP(D107,comp!$D$5:$K$7114,3,FALSE)</f>
        <v>L</v>
      </c>
      <c r="K107" s="102">
        <f>_xlfn.XLOOKUP(D107, sin!D:D, sin!J:J, "Não Encontrado", 0,1)</f>
        <v>0</v>
      </c>
      <c r="L107" s="103">
        <f>VLOOKUP(D107,comp!$D$5:$K$7114,6,FALSE)</f>
        <v>3.2451572702700004</v>
      </c>
      <c r="M107" s="103">
        <f>VLOOKUP(D107,comp!$D$5:$K$7114,7,FALSE)</f>
        <v>3.8648427297299994</v>
      </c>
      <c r="N107" s="104">
        <f t="shared" si="7"/>
        <v>0</v>
      </c>
    </row>
    <row r="108" spans="1:14" ht="14.45" customHeight="1">
      <c r="A108" s="70"/>
      <c r="B108" s="1"/>
      <c r="C108" s="100" t="s">
        <v>126</v>
      </c>
      <c r="D108" s="91">
        <v>44072</v>
      </c>
      <c r="E108" s="271" t="str">
        <f>VLOOKUP(D108,comp!$D$5:$K$7114,2,FALSE)</f>
        <v>PRIMER EPOXI / EPOXIDICO</v>
      </c>
      <c r="F108" s="272"/>
      <c r="G108" s="272"/>
      <c r="H108" s="272"/>
      <c r="I108" s="273"/>
      <c r="J108" s="101" t="str">
        <f>VLOOKUP(D108,comp!$D$5:$K$7114,3,FALSE)</f>
        <v>CHP</v>
      </c>
      <c r="K108" s="102">
        <f>_xlfn.XLOOKUP(D108, sin!D:D, sin!J:J, "Não Encontrado", 0,1)</f>
        <v>0</v>
      </c>
      <c r="L108" s="103">
        <f>VLOOKUP(D108,comp!$D$5:$K$7114,6,FALSE)</f>
        <v>138.12747857984002</v>
      </c>
      <c r="M108" s="103">
        <f>VLOOKUP(D108,comp!$D$5:$K$7114,7,FALSE)</f>
        <v>10.992521420160001</v>
      </c>
      <c r="N108" s="104">
        <f t="shared" si="7"/>
        <v>0</v>
      </c>
    </row>
    <row r="109" spans="1:14" ht="14.45" customHeight="1">
      <c r="A109" s="70"/>
      <c r="B109" s="1"/>
      <c r="C109" s="100" t="s">
        <v>127</v>
      </c>
      <c r="D109" s="91">
        <v>45146</v>
      </c>
      <c r="E109" s="271" t="str">
        <f>VLOOKUP(D109,comp!$D$5:$K$7114,2,FALSE)</f>
        <v>ADITIVO IMPERMEABILIZANTE CRISTALIZANTE PARA CONCRETO</v>
      </c>
      <c r="F109" s="272"/>
      <c r="G109" s="272"/>
      <c r="H109" s="272"/>
      <c r="I109" s="273"/>
      <c r="J109" s="101" t="str">
        <f>VLOOKUP(D109,comp!$D$5:$K$7114,3,FALSE)</f>
        <v>KG</v>
      </c>
      <c r="K109" s="102">
        <f>_xlfn.XLOOKUP(D109, sin!D:D, sin!J:J, "Não Encontrado", 0,1)</f>
        <v>0</v>
      </c>
      <c r="L109" s="103">
        <f>VLOOKUP(D109,comp!$D$5:$K$7114,6,FALSE)</f>
        <v>33.32</v>
      </c>
      <c r="M109" s="103">
        <f>VLOOKUP(D109,comp!$D$5:$K$7114,7,FALSE)</f>
        <v>0</v>
      </c>
      <c r="N109" s="104">
        <f t="shared" si="7"/>
        <v>0</v>
      </c>
    </row>
    <row r="110" spans="1:14" ht="14.45" customHeight="1">
      <c r="A110" s="70"/>
      <c r="B110" s="1"/>
      <c r="C110" s="111"/>
      <c r="J110" s="37" t="s">
        <v>641</v>
      </c>
      <c r="K110" s="112">
        <f>SUMPRODUCT(K104:K109*M104:M109)</f>
        <v>274.75910312448002</v>
      </c>
      <c r="L110" s="113" t="s">
        <v>642</v>
      </c>
      <c r="N110" s="114">
        <f>SUM(K110:K111)</f>
        <v>596.48</v>
      </c>
    </row>
    <row r="111" spans="1:14" ht="14.45" customHeight="1">
      <c r="A111" s="70"/>
      <c r="B111" s="1"/>
      <c r="C111" s="111"/>
      <c r="J111" s="37" t="s">
        <v>643</v>
      </c>
      <c r="K111" s="112">
        <f>SUMPRODUCT(K104:K109*L104:L109)</f>
        <v>321.72089687552</v>
      </c>
      <c r="L111" s="113" t="s">
        <v>644</v>
      </c>
      <c r="N111" s="114">
        <f>K110*$H$5</f>
        <v>60.447002687385606</v>
      </c>
    </row>
    <row r="112" spans="1:14" ht="14.45" customHeight="1">
      <c r="A112" s="70"/>
      <c r="B112" s="1"/>
      <c r="C112" s="111"/>
      <c r="K112" s="115"/>
      <c r="L112" s="113" t="s">
        <v>645</v>
      </c>
      <c r="N112" s="114">
        <f>(N111+N110)*$H$4</f>
        <v>164.21586116646642</v>
      </c>
    </row>
    <row r="113" spans="1:14" ht="14.45" customHeight="1">
      <c r="A113" s="70"/>
      <c r="B113" s="1"/>
      <c r="C113" s="111"/>
      <c r="L113" s="117" t="s">
        <v>646</v>
      </c>
      <c r="N113" s="114">
        <f>SUM(N110:N112)</f>
        <v>821.14286385385208</v>
      </c>
    </row>
    <row r="114" spans="1:14" ht="14.45" customHeight="1">
      <c r="A114" s="70"/>
      <c r="B114" s="1"/>
      <c r="C114" s="118">
        <v>9</v>
      </c>
      <c r="D114" s="119"/>
      <c r="E114" s="275" t="s">
        <v>128</v>
      </c>
      <c r="F114" s="275"/>
      <c r="G114" s="275"/>
      <c r="H114" s="275"/>
      <c r="I114" s="275"/>
      <c r="J114" s="165"/>
      <c r="K114" s="165"/>
      <c r="L114" s="165"/>
      <c r="M114" s="165"/>
      <c r="N114" s="120"/>
    </row>
    <row r="115" spans="1:14" ht="14.45" customHeight="1">
      <c r="A115" s="70"/>
      <c r="B115" s="1"/>
      <c r="C115" s="100" t="s">
        <v>129</v>
      </c>
      <c r="D115" s="91">
        <v>10515</v>
      </c>
      <c r="E115" s="271" t="str">
        <f>VLOOKUP(D115,comp!$D$5:$K$7114,2,FALSE)</f>
        <v>REVESTIMENTO EM CERAMICA ESMALTADA, FORMATO MAIOR A 2025 CM2</v>
      </c>
      <c r="F115" s="272"/>
      <c r="G115" s="272"/>
      <c r="H115" s="272"/>
      <c r="I115" s="273"/>
      <c r="J115" s="101" t="str">
        <f>VLOOKUP(D115,comp!$D$5:$K$7114,3,FALSE)</f>
        <v>M2</v>
      </c>
      <c r="K115" s="102">
        <f>_xlfn.XLOOKUP(D115, sin!D:D, sin!J:J, "Não Encontrado", 0,1)</f>
        <v>3</v>
      </c>
      <c r="L115" s="103">
        <f>VLOOKUP(D115,comp!$D$5:$K$7114,6,FALSE)</f>
        <v>47.96</v>
      </c>
      <c r="M115" s="103">
        <f>VLOOKUP(D115,comp!$D$5:$K$7114,7,FALSE)</f>
        <v>0</v>
      </c>
      <c r="N115" s="104">
        <f t="shared" ref="N115:N124" si="8">K115*(L115+M115)</f>
        <v>143.88</v>
      </c>
    </row>
    <row r="116" spans="1:14" ht="14.45" customHeight="1">
      <c r="A116" s="70"/>
      <c r="B116" s="1"/>
      <c r="C116" s="100" t="s">
        <v>130</v>
      </c>
      <c r="D116" s="91">
        <v>44954</v>
      </c>
      <c r="E116" s="271" t="str">
        <f>VLOOKUP(D116,comp!$D$5:$K$7114,2,FALSE)</f>
        <v>REVESTIMENTO EM CERAMICA ESMALTADA PARA FACHADAS, PECAS NO FORMATO APROX. *5 X 15* CM, FORNECIDAS EM PLACAS COM PECAS UNIDAS EM PONTOS</v>
      </c>
      <c r="F116" s="272"/>
      <c r="G116" s="272"/>
      <c r="H116" s="272"/>
      <c r="I116" s="273"/>
      <c r="J116" s="101" t="str">
        <f>VLOOKUP(D116,comp!$D$5:$K$7114,3,FALSE)</f>
        <v>M2</v>
      </c>
      <c r="K116" s="102">
        <f>_xlfn.XLOOKUP(D116, sin!D:D, sin!J:J, "Não Encontrado", 0,1)</f>
        <v>0</v>
      </c>
      <c r="L116" s="103">
        <f>VLOOKUP(D116,comp!$D$5:$K$7114,6,FALSE)</f>
        <v>96.61</v>
      </c>
      <c r="M116" s="103">
        <f>VLOOKUP(D116,comp!$D$5:$K$7114,7,FALSE)</f>
        <v>0</v>
      </c>
      <c r="N116" s="104">
        <f t="shared" si="8"/>
        <v>0</v>
      </c>
    </row>
    <row r="117" spans="1:14" ht="14.45" customHeight="1">
      <c r="A117" s="70"/>
      <c r="B117" s="1"/>
      <c r="C117" s="100" t="s">
        <v>131</v>
      </c>
      <c r="D117" s="91">
        <v>44955</v>
      </c>
      <c r="E117" s="271" t="str">
        <f>VLOOKUP(D117,comp!$D$5:$K$7114,2,FALSE)</f>
        <v>REVESTIMENTO EM CERAMICA ESMALTADA PARA FACHADAS, PECAS NO FORMATO APROX. *7 X 26* CM, FORNECIDAS EM PLACAS COM PECAS UNIDAS EM PONTOS</v>
      </c>
      <c r="F117" s="272"/>
      <c r="G117" s="272"/>
      <c r="H117" s="272"/>
      <c r="I117" s="273"/>
      <c r="J117" s="101" t="str">
        <f>VLOOKUP(D117,comp!$D$5:$K$7114,3,FALSE)</f>
        <v>M2</v>
      </c>
      <c r="K117" s="102">
        <f>_xlfn.XLOOKUP(D117, sin!D:D, sin!J:J, "Não Encontrado", 0,1)</f>
        <v>0</v>
      </c>
      <c r="L117" s="103">
        <f>VLOOKUP(D117,comp!$D$5:$K$7114,6,FALSE)</f>
        <v>141.18</v>
      </c>
      <c r="M117" s="103">
        <f>VLOOKUP(D117,comp!$D$5:$K$7114,7,FALSE)</f>
        <v>0</v>
      </c>
      <c r="N117" s="104">
        <f t="shared" si="8"/>
        <v>0</v>
      </c>
    </row>
    <row r="118" spans="1:14" ht="14.45" customHeight="1">
      <c r="A118" s="70"/>
      <c r="B118" s="1"/>
      <c r="C118" s="100" t="s">
        <v>132</v>
      </c>
      <c r="D118" s="91">
        <v>45189</v>
      </c>
      <c r="E118" s="271" t="str">
        <f>VLOOKUP(D118,comp!$D$5:$K$7114,2,FALSE)</f>
        <v>PISO EM PORCELANATO, RETIFICADO, LISO, MONOCOLOR, ACETINADO OU POLIDO, FORMATO MENOR OU IGUAL A 2500 CM2</v>
      </c>
      <c r="F118" s="272"/>
      <c r="G118" s="272"/>
      <c r="H118" s="272"/>
      <c r="I118" s="273"/>
      <c r="J118" s="101" t="str">
        <f>VLOOKUP(D118,comp!$D$5:$K$7114,3,FALSE)</f>
        <v>M2</v>
      </c>
      <c r="K118" s="102">
        <f>_xlfn.XLOOKUP(D118, sin!D:D, sin!J:J, "Não Encontrado", 0,1)</f>
        <v>0</v>
      </c>
      <c r="L118" s="103">
        <f>VLOOKUP(D118,comp!$D$5:$K$7114,6,FALSE)</f>
        <v>99.07</v>
      </c>
      <c r="M118" s="103">
        <f>VLOOKUP(D118,comp!$D$5:$K$7114,7,FALSE)</f>
        <v>0</v>
      </c>
      <c r="N118" s="104">
        <f t="shared" si="8"/>
        <v>0</v>
      </c>
    </row>
    <row r="119" spans="1:14" ht="14.45" customHeight="1">
      <c r="A119" s="70"/>
      <c r="B119" s="1"/>
      <c r="C119" s="100" t="s">
        <v>133</v>
      </c>
      <c r="D119" s="91">
        <v>45191</v>
      </c>
      <c r="E119" s="271" t="str">
        <f>VLOOKUP(D119,comp!$D$5:$K$7114,2,FALSE)</f>
        <v>PISO EM PORCELANATO,RETIFICADO, LISO, MONOCOLOR, ACETINADO OU POLIDO, FORMATO MAIOR QUE 6400 CM2</v>
      </c>
      <c r="F119" s="272"/>
      <c r="G119" s="272"/>
      <c r="H119" s="272"/>
      <c r="I119" s="273"/>
      <c r="J119" s="101" t="str">
        <f>VLOOKUP(D119,comp!$D$5:$K$7114,3,FALSE)</f>
        <v>M2</v>
      </c>
      <c r="K119" s="102">
        <f>_xlfn.XLOOKUP(D119, sin!D:D, sin!J:J, "Não Encontrado", 0,1)</f>
        <v>0</v>
      </c>
      <c r="L119" s="103">
        <f>VLOOKUP(D119,comp!$D$5:$K$7114,6,FALSE)</f>
        <v>101.62</v>
      </c>
      <c r="M119" s="103">
        <f>VLOOKUP(D119,comp!$D$5:$K$7114,7,FALSE)</f>
        <v>0</v>
      </c>
      <c r="N119" s="104">
        <f t="shared" si="8"/>
        <v>0</v>
      </c>
    </row>
    <row r="120" spans="1:14" ht="14.45" customHeight="1">
      <c r="A120" s="70"/>
      <c r="B120" s="1"/>
      <c r="C120" s="100" t="s">
        <v>134</v>
      </c>
      <c r="D120" s="91">
        <v>88629</v>
      </c>
      <c r="E120" s="271" t="str">
        <f>VLOOKUP(D120,comp!$D$5:$K$7114,2,FALSE)</f>
        <v>ARGAMASSA TRAÇO 1:3 (EM VOLUME DE CIMENTO E AREIA MÉDIA ÚMIDA), PREPARO MANUAL. AF_08/2019</v>
      </c>
      <c r="F120" s="272"/>
      <c r="G120" s="272"/>
      <c r="H120" s="272"/>
      <c r="I120" s="273"/>
      <c r="J120" s="101" t="str">
        <f>VLOOKUP(D120,comp!$D$5:$K$7114,3,FALSE)</f>
        <v>CHP</v>
      </c>
      <c r="K120" s="102">
        <f>_xlfn.XLOOKUP(D120, sin!D:D, sin!J:J, "Não Encontrado", 0,1)</f>
        <v>0</v>
      </c>
      <c r="L120" s="103">
        <f>VLOOKUP(D120,comp!$D$5:$K$7114,6,FALSE)</f>
        <v>48.604150282879992</v>
      </c>
      <c r="M120" s="103">
        <f>VLOOKUP(D120,comp!$D$5:$K$7114,7,FALSE)</f>
        <v>100.51584971712001</v>
      </c>
      <c r="N120" s="104">
        <f t="shared" si="8"/>
        <v>0</v>
      </c>
    </row>
    <row r="121" spans="1:14" ht="14.45" customHeight="1">
      <c r="A121" s="70"/>
      <c r="B121" s="1"/>
      <c r="C121" s="100" t="s">
        <v>135</v>
      </c>
      <c r="D121" s="91">
        <v>94974</v>
      </c>
      <c r="E121" s="271" t="str">
        <f>VLOOKUP(D121,comp!$D$5:$K$7114,2,FALSE)</f>
        <v>CONCRETO MAGRO PARA LASTRO, TRAÇO 1:4,5:4,5 (EM MASSA SECA DE CIMENTO/ AREIA MÉDIA/ BRITA 1) - PREPARO MANUAL. AF_05/2021</v>
      </c>
      <c r="F121" s="272"/>
      <c r="G121" s="272"/>
      <c r="H121" s="272"/>
      <c r="I121" s="273"/>
      <c r="J121" s="101" t="str">
        <f>VLOOKUP(D121,comp!$D$5:$K$7114,3,FALSE)</f>
        <v>CHP</v>
      </c>
      <c r="K121" s="102">
        <f>_xlfn.XLOOKUP(D121, sin!D:D, sin!J:J, "Não Encontrado", 0,1)</f>
        <v>0</v>
      </c>
      <c r="L121" s="103">
        <f>VLOOKUP(D121,comp!$D$5:$K$7114,6,FALSE)</f>
        <v>96.448234583680005</v>
      </c>
      <c r="M121" s="103">
        <f>VLOOKUP(D121,comp!$D$5:$K$7114,7,FALSE)</f>
        <v>52.671765416320007</v>
      </c>
      <c r="N121" s="104">
        <f t="shared" si="8"/>
        <v>0</v>
      </c>
    </row>
    <row r="122" spans="1:14" ht="14.45" customHeight="1">
      <c r="A122" s="70"/>
      <c r="B122" s="1"/>
      <c r="C122" s="100" t="s">
        <v>136</v>
      </c>
      <c r="D122" s="91">
        <v>88387</v>
      </c>
      <c r="E122" s="271" t="str">
        <f>VLOOKUP(D122,comp!$D$5:$K$7114,2,FALSE)</f>
        <v>MISTURADOR DE ARGAMASSA, EIXO HORIZONTAL, CAPACIDADE DE MISTURA 300 KG, MOTOR ELÉTRICO POTÊNCIA 5 CV - DEPRECIAÇÃO. AF_05/2023</v>
      </c>
      <c r="F122" s="272"/>
      <c r="G122" s="272"/>
      <c r="H122" s="272"/>
      <c r="I122" s="273"/>
      <c r="J122" s="101" t="str">
        <f>VLOOKUP(D122,comp!$D$5:$K$7114,3,FALSE)</f>
        <v>CHP</v>
      </c>
      <c r="K122" s="102">
        <f>_xlfn.XLOOKUP(D122, sin!D:D, sin!J:J, "Não Encontrado", 0,1)</f>
        <v>0</v>
      </c>
      <c r="L122" s="103">
        <f>VLOOKUP(D122,comp!$D$5:$K$7114,6,FALSE)</f>
        <v>149.12</v>
      </c>
      <c r="M122" s="103">
        <f>VLOOKUP(D122,comp!$D$5:$K$7114,7,FALSE)</f>
        <v>0</v>
      </c>
      <c r="N122" s="104">
        <f t="shared" si="8"/>
        <v>0</v>
      </c>
    </row>
    <row r="123" spans="1:14" ht="14.45" customHeight="1">
      <c r="A123" s="70"/>
      <c r="B123" s="1"/>
      <c r="C123" s="100" t="s">
        <v>137</v>
      </c>
      <c r="D123" s="91">
        <v>88389</v>
      </c>
      <c r="E123" s="271" t="str">
        <f>VLOOKUP(D123,comp!$D$5:$K$7114,2,FALSE)</f>
        <v>MISTURADOR DE ARGAMASSA, EIXO HORIZONTAL, CAPACIDADE DE MISTURA 300 KG, MOTOR ELÉTRICO POTÊNCIA 5 CV - JUROS. AF_05/2023</v>
      </c>
      <c r="F123" s="272"/>
      <c r="G123" s="272"/>
      <c r="H123" s="272"/>
      <c r="I123" s="273"/>
      <c r="J123" s="101" t="str">
        <f>VLOOKUP(D123,comp!$D$5:$K$7114,3,FALSE)</f>
        <v>CHP</v>
      </c>
      <c r="K123" s="102">
        <f>_xlfn.XLOOKUP(D123, sin!D:D, sin!J:J, "Não Encontrado", 0,1)</f>
        <v>0</v>
      </c>
      <c r="L123" s="103">
        <f>VLOOKUP(D123,comp!$D$5:$K$7114,6,FALSE)</f>
        <v>149.12</v>
      </c>
      <c r="M123" s="103">
        <f>VLOOKUP(D123,comp!$D$5:$K$7114,7,FALSE)</f>
        <v>0</v>
      </c>
      <c r="N123" s="104">
        <f t="shared" si="8"/>
        <v>0</v>
      </c>
    </row>
    <row r="124" spans="1:14" ht="14.45" customHeight="1">
      <c r="A124" s="70"/>
      <c r="B124" s="1"/>
      <c r="C124" s="100" t="s">
        <v>138</v>
      </c>
      <c r="D124" s="91">
        <v>88390</v>
      </c>
      <c r="E124" s="271" t="str">
        <f>VLOOKUP(D124,comp!$D$5:$K$7114,2,FALSE)</f>
        <v>MISTURADOR DE ARGAMASSA, EIXO HORIZONTAL, CAPACIDADE DE MISTURA 300 KG, MOTOR ELÉTRICO POTÊNCIA 5 CV - MANUTENÇÃO. AF_05/2023</v>
      </c>
      <c r="F124" s="272"/>
      <c r="G124" s="272"/>
      <c r="H124" s="272"/>
      <c r="I124" s="273"/>
      <c r="J124" s="101" t="str">
        <f>VLOOKUP(D124,comp!$D$5:$K$7114,3,FALSE)</f>
        <v>CHP</v>
      </c>
      <c r="K124" s="102">
        <f>_xlfn.XLOOKUP(D124, sin!D:D, sin!J:J, "Não Encontrado", 0,1)</f>
        <v>0</v>
      </c>
      <c r="L124" s="103">
        <f>VLOOKUP(D124,comp!$D$5:$K$7114,6,FALSE)</f>
        <v>149.12</v>
      </c>
      <c r="M124" s="103">
        <f>VLOOKUP(D124,comp!$D$5:$K$7114,7,FALSE)</f>
        <v>0</v>
      </c>
      <c r="N124" s="104">
        <f t="shared" si="8"/>
        <v>0</v>
      </c>
    </row>
    <row r="125" spans="1:14" ht="14.45" customHeight="1">
      <c r="A125" s="70"/>
      <c r="B125" s="1"/>
      <c r="C125" s="111"/>
      <c r="J125" s="37" t="s">
        <v>641</v>
      </c>
      <c r="K125" s="112">
        <f>SUMPRODUCT(K115:K124*M115:M124)</f>
        <v>0</v>
      </c>
      <c r="L125" s="113" t="s">
        <v>642</v>
      </c>
      <c r="N125" s="114">
        <f>SUM(K125:K126)</f>
        <v>143.88</v>
      </c>
    </row>
    <row r="126" spans="1:14" ht="14.45" customHeight="1">
      <c r="A126" s="70"/>
      <c r="B126" s="1"/>
      <c r="C126" s="111"/>
      <c r="J126" s="37" t="s">
        <v>643</v>
      </c>
      <c r="K126" s="112">
        <f>SUMPRODUCT(K115:K124*L115:L124)</f>
        <v>143.88</v>
      </c>
      <c r="L126" s="113" t="s">
        <v>644</v>
      </c>
      <c r="N126" s="114">
        <f>K125*$H$5</f>
        <v>0</v>
      </c>
    </row>
    <row r="127" spans="1:14" ht="14.45" customHeight="1">
      <c r="A127" s="70"/>
      <c r="B127" s="1"/>
      <c r="C127" s="111"/>
      <c r="K127" s="115"/>
      <c r="L127" s="113" t="s">
        <v>645</v>
      </c>
      <c r="N127" s="114">
        <f>(N126+N125)*$H$4</f>
        <v>35.966519884211301</v>
      </c>
    </row>
    <row r="128" spans="1:14" ht="14.45" customHeight="1">
      <c r="A128" s="70"/>
      <c r="B128" s="1"/>
      <c r="C128" s="111"/>
      <c r="L128" s="117" t="s">
        <v>646</v>
      </c>
      <c r="N128" s="114">
        <f>SUM(N125:N127)</f>
        <v>179.84651988421129</v>
      </c>
    </row>
    <row r="129" spans="1:14" ht="14.45" customHeight="1">
      <c r="A129" s="70"/>
      <c r="B129" s="1"/>
      <c r="C129" s="118">
        <v>10</v>
      </c>
      <c r="D129" s="165"/>
      <c r="E129" s="275" t="s">
        <v>139</v>
      </c>
      <c r="F129" s="275"/>
      <c r="G129" s="275"/>
      <c r="H129" s="275"/>
      <c r="I129" s="275"/>
      <c r="J129" s="165"/>
      <c r="K129" s="165"/>
      <c r="L129" s="165"/>
      <c r="M129" s="165"/>
      <c r="N129" s="120"/>
    </row>
    <row r="130" spans="1:14" ht="14.45" customHeight="1">
      <c r="A130" s="70"/>
      <c r="B130" s="1"/>
      <c r="C130" s="100" t="s">
        <v>140</v>
      </c>
      <c r="D130" s="91">
        <v>20055</v>
      </c>
      <c r="E130" s="276" t="e">
        <f>VLOOKUP(D130,comp!$C$5:$L$2822,3,FALSE)</f>
        <v>#N/A</v>
      </c>
      <c r="F130" s="276"/>
      <c r="G130" s="276"/>
      <c r="H130" s="276"/>
      <c r="I130" s="276"/>
      <c r="J130" s="101" t="str">
        <f>VLOOKUP(D130,comp!$D$5:$K$7114,3,FALSE)</f>
        <v>CHP</v>
      </c>
      <c r="K130" s="102">
        <f>_xlfn.XLOOKUP(D130, sin!D:D, sin!J:J, "Não Encontrado", 0,1)</f>
        <v>2</v>
      </c>
      <c r="L130" s="103">
        <f>VLOOKUP(D130,comp!$D$5:$K$7114,6,FALSE)</f>
        <v>70.178561230080007</v>
      </c>
      <c r="M130" s="103">
        <f>VLOOKUP(D130,comp!$D$5:$K$7114,7,FALSE)</f>
        <v>78.941438769919998</v>
      </c>
      <c r="N130" s="104">
        <f t="shared" ref="N130:N141" si="9">K130*(L130+M130)</f>
        <v>298.24</v>
      </c>
    </row>
    <row r="131" spans="1:14" ht="14.45" customHeight="1">
      <c r="A131" s="70"/>
      <c r="B131" s="1"/>
      <c r="C131" s="100" t="s">
        <v>141</v>
      </c>
      <c r="D131" s="91">
        <v>39848</v>
      </c>
      <c r="E131" s="271" t="str">
        <f>VLOOKUP(D131,comp!$D$5:$K$7114,2,FALSE)</f>
        <v>TUBO / MANGUEIRA PRETA EM POLIETILENO, LINHA PESADA OU REFORCADA, TIPO ESPAGUETE, PARA INJECAO DE CALDA DE CIMENTO, D = 1/2", ESPESSURA 1,5 MM</v>
      </c>
      <c r="F131" s="272"/>
      <c r="G131" s="272"/>
      <c r="H131" s="272"/>
      <c r="I131" s="273"/>
      <c r="J131" s="101" t="str">
        <f>VLOOKUP(D131,comp!$D$5:$K$7114,3,FALSE)</f>
        <v>CHP</v>
      </c>
      <c r="K131" s="102">
        <f>_xlfn.XLOOKUP(D131, sin!D:D, sin!J:J, "Não Encontrado", 0,1)</f>
        <v>0</v>
      </c>
      <c r="L131" s="103">
        <f>VLOOKUP(D131,comp!$D$5:$K$7114,6,FALSE)</f>
        <v>63.78736973888001</v>
      </c>
      <c r="M131" s="103">
        <f>VLOOKUP(D131,comp!$D$5:$K$7114,7,FALSE)</f>
        <v>85.332630261120002</v>
      </c>
      <c r="N131" s="104">
        <f t="shared" si="9"/>
        <v>0</v>
      </c>
    </row>
    <row r="132" spans="1:14" ht="14.45" customHeight="1">
      <c r="A132" s="70"/>
      <c r="B132" s="1"/>
      <c r="C132" s="100" t="s">
        <v>142</v>
      </c>
      <c r="D132" s="91">
        <v>10900</v>
      </c>
      <c r="E132" s="271" t="str">
        <f>VLOOKUP(D132,comp!$D$5:$K$7114,2,FALSE)</f>
        <v>ADAPTADOR EM LATAO, ENGATE RAPIDO1 1/2" X ROSCA INTERNA 5 FIOS 2 1/2", PARA INSTALACAO PREDIAL DE COMBATE A INCENDIO</v>
      </c>
      <c r="F132" s="272"/>
      <c r="G132" s="272"/>
      <c r="H132" s="272"/>
      <c r="I132" s="273"/>
      <c r="J132" s="101" t="str">
        <f>VLOOKUP(D132,comp!$D$5:$K$7114,3,FALSE)</f>
        <v>CHP</v>
      </c>
      <c r="K132" s="102">
        <f>_xlfn.XLOOKUP(D132, sin!D:D, sin!J:J, "Não Encontrado", 0,1)</f>
        <v>0</v>
      </c>
      <c r="L132" s="103">
        <f>VLOOKUP(D132,comp!$D$5:$K$7114,6,FALSE)</f>
        <v>138.07260465664001</v>
      </c>
      <c r="M132" s="103">
        <f>VLOOKUP(D132,comp!$D$5:$K$7114,7,FALSE)</f>
        <v>11.04739534336</v>
      </c>
      <c r="N132" s="104">
        <f t="shared" si="9"/>
        <v>0</v>
      </c>
    </row>
    <row r="133" spans="1:14" ht="14.45" customHeight="1">
      <c r="A133" s="70"/>
      <c r="B133" s="1"/>
      <c r="C133" s="100" t="s">
        <v>143</v>
      </c>
      <c r="D133" s="91">
        <v>10904</v>
      </c>
      <c r="E133" s="271" t="str">
        <f>VLOOKUP(D133,comp!$D$5:$K$7114,2,FALSE)</f>
        <v>REGISTRO OU VALVULA GLOBO ANGULAR EM LATAO, PARA HIDRANTES EM INSTALACAO PREDIAL DE INCENDIO, 45 GRAUS, DIAMETRO DE 2 1/2", COM VOLANTE, CLASSE DE PRESSAO DE ATE 200 PSI</v>
      </c>
      <c r="F133" s="272"/>
      <c r="G133" s="272"/>
      <c r="H133" s="272"/>
      <c r="I133" s="273"/>
      <c r="J133" s="101" t="str">
        <f>VLOOKUP(D133,comp!$D$5:$K$7114,3,FALSE)</f>
        <v>CHP</v>
      </c>
      <c r="K133" s="102">
        <f>_xlfn.XLOOKUP(D133, sin!D:D, sin!J:J, "Não Encontrado", 0,1)</f>
        <v>0</v>
      </c>
      <c r="L133" s="103">
        <f>VLOOKUP(D133,comp!$D$5:$K$7114,6,FALSE)</f>
        <v>138.07260465664001</v>
      </c>
      <c r="M133" s="103">
        <f>VLOOKUP(D133,comp!$D$5:$K$7114,7,FALSE)</f>
        <v>11.04739534336</v>
      </c>
      <c r="N133" s="104">
        <f t="shared" si="9"/>
        <v>0</v>
      </c>
    </row>
    <row r="134" spans="1:14" ht="14.45" customHeight="1">
      <c r="A134" s="70"/>
      <c r="B134" s="1"/>
      <c r="C134" s="100" t="s">
        <v>144</v>
      </c>
      <c r="D134" s="91">
        <v>37554</v>
      </c>
      <c r="E134" s="271" t="str">
        <f>VLOOKUP(D134,comp!$D$5:$K$7114,2,FALSE)</f>
        <v>ESGUICHO JATO REGULAVEL, TIPO ELKHART, ENGATE RAPIDO 1 1/2", PARA COMBATE A INCENDIO</v>
      </c>
      <c r="F134" s="272"/>
      <c r="G134" s="272"/>
      <c r="H134" s="272"/>
      <c r="I134" s="273"/>
      <c r="J134" s="101" t="str">
        <f>VLOOKUP(D134,comp!$D$5:$K$7114,3,FALSE)</f>
        <v>CHP</v>
      </c>
      <c r="K134" s="102">
        <f>_xlfn.XLOOKUP(D134, sin!D:D, sin!J:J, "Não Encontrado", 0,1)</f>
        <v>0</v>
      </c>
      <c r="L134" s="103">
        <f>VLOOKUP(D134,comp!$D$5:$K$7114,6,FALSE)</f>
        <v>138.07260465664001</v>
      </c>
      <c r="M134" s="103">
        <f>VLOOKUP(D134,comp!$D$5:$K$7114,7,FALSE)</f>
        <v>11.04739534336</v>
      </c>
      <c r="N134" s="104">
        <f t="shared" si="9"/>
        <v>0</v>
      </c>
    </row>
    <row r="135" spans="1:14" ht="14.45" customHeight="1">
      <c r="A135" s="70"/>
      <c r="B135" s="1"/>
      <c r="C135" s="100" t="s">
        <v>145</v>
      </c>
      <c r="D135" s="91">
        <v>10886</v>
      </c>
      <c r="E135" s="271" t="str">
        <f>VLOOKUP(D135,comp!$D$5:$K$7114,2,FALSE)</f>
        <v>EXTINTOR DE INCENDIO PORTATIL COM CARGA DE AGUA PRESSURIZADA DE 10 L, CLASSE A</v>
      </c>
      <c r="F135" s="272"/>
      <c r="G135" s="272"/>
      <c r="H135" s="272"/>
      <c r="I135" s="273"/>
      <c r="J135" s="101" t="str">
        <f>VLOOKUP(D135,comp!$D$5:$K$7114,3,FALSE)</f>
        <v>CHP</v>
      </c>
      <c r="K135" s="102">
        <f>_xlfn.XLOOKUP(D135, sin!D:D, sin!J:J, "Não Encontrado", 0,1)</f>
        <v>0</v>
      </c>
      <c r="L135" s="103">
        <f>VLOOKUP(D135,comp!$D$5:$K$7114,6,FALSE)</f>
        <v>135.52174123519998</v>
      </c>
      <c r="M135" s="103">
        <f>VLOOKUP(D135,comp!$D$5:$K$7114,7,FALSE)</f>
        <v>13.598258764800001</v>
      </c>
      <c r="N135" s="104">
        <f t="shared" si="9"/>
        <v>0</v>
      </c>
    </row>
    <row r="136" spans="1:14" ht="14.45" customHeight="1">
      <c r="A136" s="70"/>
      <c r="B136" s="1"/>
      <c r="C136" s="100" t="s">
        <v>146</v>
      </c>
      <c r="D136" s="91">
        <v>10888</v>
      </c>
      <c r="E136" s="271" t="str">
        <f>VLOOKUP(D136,comp!$D$5:$K$7114,2,FALSE)</f>
        <v>EXTINTOR DE INCENDIO PORTATIL COM CARGA DE GAS CARBONICO CO2 DE 4 KG, CLASSE BC</v>
      </c>
      <c r="F136" s="272"/>
      <c r="G136" s="272"/>
      <c r="H136" s="272"/>
      <c r="I136" s="273"/>
      <c r="J136" s="101" t="str">
        <f>VLOOKUP(D136,comp!$D$5:$K$7114,3,FALSE)</f>
        <v>CHP</v>
      </c>
      <c r="K136" s="102">
        <f>_xlfn.XLOOKUP(D136, sin!D:D, sin!J:J, "Não Encontrado", 0,1)</f>
        <v>0</v>
      </c>
      <c r="L136" s="103">
        <f>VLOOKUP(D136,comp!$D$5:$K$7114,6,FALSE)</f>
        <v>144.41168079552</v>
      </c>
      <c r="M136" s="103">
        <f>VLOOKUP(D136,comp!$D$5:$K$7114,7,FALSE)</f>
        <v>4.7083192044800004</v>
      </c>
      <c r="N136" s="104">
        <f t="shared" si="9"/>
        <v>0</v>
      </c>
    </row>
    <row r="137" spans="1:14" ht="14.45" customHeight="1">
      <c r="A137" s="70"/>
      <c r="B137" s="1"/>
      <c r="C137" s="100" t="s">
        <v>147</v>
      </c>
      <c r="D137" s="91">
        <v>10890</v>
      </c>
      <c r="E137" s="271" t="str">
        <f>VLOOKUP(D137,comp!$D$5:$K$7114,2,FALSE)</f>
        <v>EXTINTOR DE INCENDIO PORTATIL COM CARGA DE PO QUIMICO SECO (PQS) DE 12 KG, CLASSE BC</v>
      </c>
      <c r="F137" s="272"/>
      <c r="G137" s="272"/>
      <c r="H137" s="272"/>
      <c r="I137" s="273"/>
      <c r="J137" s="101" t="str">
        <f>VLOOKUP(D137,comp!$D$5:$K$7114,3,FALSE)</f>
        <v>CHP</v>
      </c>
      <c r="K137" s="102">
        <f>_xlfn.XLOOKUP(D137, sin!D:D, sin!J:J, "Não Encontrado", 0,1)</f>
        <v>0</v>
      </c>
      <c r="L137" s="103">
        <f>VLOOKUP(D137,comp!$D$5:$K$7114,6,FALSE)</f>
        <v>140.10238091328</v>
      </c>
      <c r="M137" s="103">
        <f>VLOOKUP(D137,comp!$D$5:$K$7114,7,FALSE)</f>
        <v>9.0176190867199999</v>
      </c>
      <c r="N137" s="104">
        <f t="shared" si="9"/>
        <v>0</v>
      </c>
    </row>
    <row r="138" spans="1:14" ht="14.45" customHeight="1">
      <c r="A138" s="70"/>
      <c r="B138" s="1"/>
      <c r="C138" s="100" t="s">
        <v>148</v>
      </c>
      <c r="D138" s="91">
        <v>10892</v>
      </c>
      <c r="E138" s="271" t="str">
        <f>VLOOKUP(D138,comp!$D$5:$K$7114,2,FALSE)</f>
        <v>EXTINTOR DE INCENDIO PORTATIL COM CARGA DE PO QUIMICO SECO (PQS) DE 6 KG, CLASSE BC</v>
      </c>
      <c r="F138" s="272"/>
      <c r="G138" s="272"/>
      <c r="H138" s="272"/>
      <c r="I138" s="273"/>
      <c r="J138" s="101" t="str">
        <f>VLOOKUP(D138,comp!$D$5:$K$7114,3,FALSE)</f>
        <v>CHP</v>
      </c>
      <c r="K138" s="102">
        <f>_xlfn.XLOOKUP(D138, sin!D:D, sin!J:J, "Não Encontrado", 0,1)</f>
        <v>0</v>
      </c>
      <c r="L138" s="103">
        <f>VLOOKUP(D138,comp!$D$5:$K$7114,6,FALSE)</f>
        <v>137.02856528320001</v>
      </c>
      <c r="M138" s="103">
        <f>VLOOKUP(D138,comp!$D$5:$K$7114,7,FALSE)</f>
        <v>12.0914347168</v>
      </c>
      <c r="N138" s="104">
        <f t="shared" si="9"/>
        <v>0</v>
      </c>
    </row>
    <row r="139" spans="1:14" ht="14.45" customHeight="1">
      <c r="A139" s="70"/>
      <c r="B139" s="1"/>
      <c r="C139" s="100" t="s">
        <v>149</v>
      </c>
      <c r="D139" s="91">
        <v>37552</v>
      </c>
      <c r="E139" s="271" t="str">
        <f>VLOOKUP(D139,comp!$D$5:$K$7114,2,FALSE)</f>
        <v>ARGAMASSA INDUSTRIALIZADA PARA CHAPISCO ROLADO</v>
      </c>
      <c r="F139" s="272"/>
      <c r="G139" s="272"/>
      <c r="H139" s="272"/>
      <c r="I139" s="273"/>
      <c r="J139" s="101" t="str">
        <f>VLOOKUP(D139,comp!$D$5:$K$7114,3,FALSE)</f>
        <v>KG</v>
      </c>
      <c r="K139" s="102">
        <f>_xlfn.XLOOKUP(D139, sin!D:D, sin!J:J, "Não Encontrado", 0,1)</f>
        <v>0</v>
      </c>
      <c r="L139" s="103">
        <f>VLOOKUP(D139,comp!$D$5:$K$7114,6,FALSE)</f>
        <v>2.59</v>
      </c>
      <c r="M139" s="103">
        <f>VLOOKUP(D139,comp!$D$5:$K$7114,7,FALSE)</f>
        <v>0</v>
      </c>
      <c r="N139" s="104">
        <f t="shared" si="9"/>
        <v>0</v>
      </c>
    </row>
    <row r="140" spans="1:14" ht="14.45" customHeight="1">
      <c r="A140" s="70"/>
      <c r="B140" s="1"/>
      <c r="C140" s="100" t="s">
        <v>150</v>
      </c>
      <c r="D140" s="91">
        <v>37553</v>
      </c>
      <c r="E140" s="271" t="str">
        <f>VLOOKUP(D140,comp!$D$5:$K$7114,2,FALSE)</f>
        <v>ARGAMASSA INDUSTRIALIZADA PARA CHAPISCO COLANTE</v>
      </c>
      <c r="F140" s="272"/>
      <c r="G140" s="272"/>
      <c r="H140" s="272"/>
      <c r="I140" s="273"/>
      <c r="J140" s="101" t="str">
        <f>VLOOKUP(D140,comp!$D$5:$K$7114,3,FALSE)</f>
        <v>KG</v>
      </c>
      <c r="K140" s="102">
        <f>_xlfn.XLOOKUP(D140, sin!D:D, sin!J:J, "Não Encontrado", 0,1)</f>
        <v>0</v>
      </c>
      <c r="L140" s="103">
        <f>VLOOKUP(D140,comp!$D$5:$K$7114,6,FALSE)</f>
        <v>1.61</v>
      </c>
      <c r="M140" s="103">
        <f>VLOOKUP(D140,comp!$D$5:$K$7114,7,FALSE)</f>
        <v>0</v>
      </c>
      <c r="N140" s="104">
        <f t="shared" si="9"/>
        <v>0</v>
      </c>
    </row>
    <row r="141" spans="1:14" ht="14.45" customHeight="1">
      <c r="A141" s="70"/>
      <c r="B141" s="1"/>
      <c r="C141" s="100" t="s">
        <v>151</v>
      </c>
      <c r="D141" s="91">
        <v>37556</v>
      </c>
      <c r="E141" s="271" t="str">
        <f>VLOOKUP(D141,comp!$D$5:$K$7114,2,FALSE)</f>
        <v>PLACA DE SINALIZACAO DE SEGURANCA CONTRA INCENDIO, FOTOLUMINESCENTE, QUADRADA, *20 X 20* CM, EM PVC *2* MM ANTI-CHAMAS (SIMBOLOS, CORES E PICTOGRAMAS CONFORME NBR 16820)</v>
      </c>
      <c r="F141" s="272"/>
      <c r="G141" s="272"/>
      <c r="H141" s="272"/>
      <c r="I141" s="273"/>
      <c r="J141" s="101" t="str">
        <f>VLOOKUP(D141,comp!$D$5:$K$7114,3,FALSE)</f>
        <v>UN</v>
      </c>
      <c r="K141" s="102">
        <f>_xlfn.XLOOKUP(D141, sin!D:D, sin!J:J, "Não Encontrado", 0,1)</f>
        <v>0</v>
      </c>
      <c r="L141" s="103">
        <f>VLOOKUP(D141,comp!$D$5:$K$7114,6,FALSE)</f>
        <v>22.68</v>
      </c>
      <c r="M141" s="103">
        <f>VLOOKUP(D141,comp!$D$5:$K$7114,7,FALSE)</f>
        <v>0</v>
      </c>
      <c r="N141" s="104">
        <f t="shared" si="9"/>
        <v>0</v>
      </c>
    </row>
    <row r="142" spans="1:14" ht="14.45" customHeight="1">
      <c r="A142" s="70"/>
      <c r="B142" s="1"/>
      <c r="C142" s="111"/>
      <c r="J142" s="37" t="s">
        <v>641</v>
      </c>
      <c r="K142" s="112">
        <f>SUMPRODUCT(K130:K141*M130:M141)</f>
        <v>157.88287753984</v>
      </c>
      <c r="L142" s="113" t="s">
        <v>642</v>
      </c>
      <c r="N142" s="114">
        <f>SUM(K142:K143)</f>
        <v>298.24</v>
      </c>
    </row>
    <row r="143" spans="1:14" ht="14.45" customHeight="1">
      <c r="A143" s="70"/>
      <c r="B143" s="1"/>
      <c r="C143" s="111"/>
      <c r="J143" s="37" t="s">
        <v>643</v>
      </c>
      <c r="K143" s="112">
        <f>SUMPRODUCT(K130:K141*L130:L141)</f>
        <v>140.35712246016001</v>
      </c>
      <c r="L143" s="113" t="s">
        <v>644</v>
      </c>
      <c r="N143" s="114">
        <f>K142*$H$5</f>
        <v>34.734233058764801</v>
      </c>
    </row>
    <row r="144" spans="1:14" ht="14.45" customHeight="1">
      <c r="A144" s="70"/>
      <c r="B144" s="1"/>
      <c r="C144" s="111"/>
      <c r="K144" s="115"/>
      <c r="L144" s="113" t="s">
        <v>645</v>
      </c>
      <c r="N144" s="114">
        <f>(N143+N142)*$H$4</f>
        <v>83.235504408104489</v>
      </c>
    </row>
    <row r="145" spans="1:14" ht="14.45" customHeight="1">
      <c r="A145" s="70"/>
      <c r="B145" s="1"/>
      <c r="C145" s="111"/>
      <c r="L145" s="117" t="s">
        <v>646</v>
      </c>
      <c r="N145" s="114">
        <f>SUM(N142:N144)</f>
        <v>416.20973746686929</v>
      </c>
    </row>
    <row r="146" spans="1:14" ht="14.45" customHeight="1">
      <c r="A146" s="70"/>
      <c r="B146" s="1"/>
      <c r="C146" s="121">
        <v>11</v>
      </c>
      <c r="D146" s="119"/>
      <c r="E146" s="275" t="s">
        <v>152</v>
      </c>
      <c r="F146" s="275"/>
      <c r="G146" s="275"/>
      <c r="H146" s="275"/>
      <c r="I146" s="275"/>
      <c r="J146" s="165"/>
      <c r="K146" s="165"/>
      <c r="L146" s="165"/>
      <c r="M146" s="165"/>
      <c r="N146" s="120"/>
    </row>
    <row r="147" spans="1:14" ht="14.45" customHeight="1">
      <c r="A147" s="70"/>
      <c r="B147" s="1"/>
      <c r="C147" s="100" t="s">
        <v>153</v>
      </c>
      <c r="D147" s="91">
        <v>40418</v>
      </c>
      <c r="E147" s="271" t="str">
        <f>VLOOKUP(D147,comp!$D$5:$K$7114,2,FALSE)</f>
        <v>CURVA 45 GRAUS RANHURADA EM FERRO FUNDIDO, DN 80 MM (3")</v>
      </c>
      <c r="F147" s="272"/>
      <c r="G147" s="272"/>
      <c r="H147" s="272"/>
      <c r="I147" s="273"/>
      <c r="J147" s="101" t="str">
        <f>VLOOKUP(D147,comp!$D$5:$K$7114,3,FALSE)</f>
        <v>CHP</v>
      </c>
      <c r="K147" s="102">
        <f>_xlfn.XLOOKUP(D147, sin!D:D, sin!J:J, "Não Encontrado", 0,1)</f>
        <v>1</v>
      </c>
      <c r="L147" s="103">
        <f>VLOOKUP(D147,comp!$D$5:$K$7114,6,FALSE)</f>
        <v>126.62425411519999</v>
      </c>
      <c r="M147" s="103">
        <f>VLOOKUP(D147,comp!$D$5:$K$7114,7,FALSE)</f>
        <v>22.495745884800002</v>
      </c>
      <c r="N147" s="104">
        <f t="shared" ref="N147:N210" si="10">K147*(L147+M147)</f>
        <v>149.12</v>
      </c>
    </row>
    <row r="148" spans="1:14" ht="14.45" customHeight="1">
      <c r="A148" s="70"/>
      <c r="B148" s="1"/>
      <c r="C148" s="100" t="s">
        <v>154</v>
      </c>
      <c r="D148" s="91">
        <v>40417</v>
      </c>
      <c r="E148" s="271" t="str">
        <f>VLOOKUP(D148,comp!$D$5:$K$7114,2,FALSE)</f>
        <v>CURVA 90 GRAUS RANHURADA EM FERRO FUNDIDO, DN 80 MM (3")</v>
      </c>
      <c r="F148" s="272"/>
      <c r="G148" s="272"/>
      <c r="H148" s="272"/>
      <c r="I148" s="273"/>
      <c r="J148" s="101" t="str">
        <f>VLOOKUP(D148,comp!$D$5:$K$7114,3,FALSE)</f>
        <v>UN</v>
      </c>
      <c r="K148" s="102">
        <f>_xlfn.XLOOKUP(D148, sin!D:D, sin!J:J, "Não Encontrado", 0,1)</f>
        <v>1</v>
      </c>
      <c r="L148" s="103">
        <f>VLOOKUP(D148,comp!$D$5:$K$7114,6,FALSE)</f>
        <v>35.6</v>
      </c>
      <c r="M148" s="103">
        <f>VLOOKUP(D148,comp!$D$5:$K$7114,7,FALSE)</f>
        <v>0</v>
      </c>
      <c r="N148" s="104">
        <f t="shared" si="10"/>
        <v>35.6</v>
      </c>
    </row>
    <row r="149" spans="1:14" ht="14.45" customHeight="1">
      <c r="A149" s="70"/>
      <c r="B149" s="1"/>
      <c r="C149" s="100" t="s">
        <v>155</v>
      </c>
      <c r="D149" s="91">
        <v>3845</v>
      </c>
      <c r="E149" s="271" t="str">
        <f>VLOOKUP(D149,comp!$D$5:$K$7114,2,FALSE)</f>
        <v>LUVA SIMPLES PVC PBA, JE, DN 50 / DE 60 MM, PARA REDE DE AGUA</v>
      </c>
      <c r="F149" s="272"/>
      <c r="G149" s="272"/>
      <c r="H149" s="272"/>
      <c r="I149" s="273"/>
      <c r="J149" s="101" t="str">
        <f>VLOOKUP(D149,comp!$D$5:$K$7114,3,FALSE)</f>
        <v>UN</v>
      </c>
      <c r="K149" s="102">
        <f>_xlfn.XLOOKUP(D149, sin!D:D, sin!J:J, "Não Encontrado", 0,1)</f>
        <v>1</v>
      </c>
      <c r="L149" s="103">
        <f>VLOOKUP(D149,comp!$D$5:$K$7114,6,FALSE)</f>
        <v>11.738264912710001</v>
      </c>
      <c r="M149" s="103">
        <f>VLOOKUP(D149,comp!$D$5:$K$7114,7,FALSE)</f>
        <v>4.9517350872900003</v>
      </c>
      <c r="N149" s="104">
        <f t="shared" si="10"/>
        <v>16.690000000000001</v>
      </c>
    </row>
    <row r="150" spans="1:14" ht="14.45" customHeight="1">
      <c r="A150" s="70"/>
      <c r="B150" s="1"/>
      <c r="C150" s="100" t="s">
        <v>156</v>
      </c>
      <c r="D150" s="91">
        <v>11045</v>
      </c>
      <c r="E150" s="271" t="str">
        <f>VLOOKUP(D150,comp!$D$5:$K$7114,2,FALSE)</f>
        <v>LUVA SIMPLES PVC PBA, JE, DN 75 / DE 85 MM, PARA REDE DE AGUA</v>
      </c>
      <c r="F150" s="272"/>
      <c r="G150" s="272"/>
      <c r="H150" s="272"/>
      <c r="I150" s="273"/>
      <c r="J150" s="101" t="str">
        <f>VLOOKUP(D150,comp!$D$5:$K$7114,3,FALSE)</f>
        <v>CHP</v>
      </c>
      <c r="K150" s="102">
        <f>_xlfn.XLOOKUP(D150, sin!D:D, sin!J:J, "Não Encontrado", 0,1)</f>
        <v>1</v>
      </c>
      <c r="L150" s="103">
        <f>VLOOKUP(D150,comp!$D$5:$K$7114,6,FALSE)</f>
        <v>116.53554319935999</v>
      </c>
      <c r="M150" s="103">
        <f>VLOOKUP(D150,comp!$D$5:$K$7114,7,FALSE)</f>
        <v>32.584456800640005</v>
      </c>
      <c r="N150" s="104">
        <f t="shared" si="10"/>
        <v>149.12</v>
      </c>
    </row>
    <row r="151" spans="1:14" ht="14.45" customHeight="1">
      <c r="A151" s="70"/>
      <c r="B151" s="1"/>
      <c r="C151" s="100" t="s">
        <v>157</v>
      </c>
      <c r="D151" s="91">
        <v>34653</v>
      </c>
      <c r="E151" s="271" t="str">
        <f>VLOOKUP(D151,comp!$D$5:$K$7114,2,FALSE)</f>
        <v>DISJUNTOR TERMOMAGNETICO PARA TRILHO DIN (IEC), MONOPOLAR, 6 - 32 A</v>
      </c>
      <c r="F151" s="272"/>
      <c r="G151" s="272"/>
      <c r="H151" s="272"/>
      <c r="I151" s="273"/>
      <c r="J151" s="101" t="str">
        <f>VLOOKUP(D151,comp!$D$5:$K$7114,3,FALSE)</f>
        <v>CHP</v>
      </c>
      <c r="K151" s="102">
        <f>_xlfn.XLOOKUP(D151, sin!D:D, sin!J:J, "Não Encontrado", 0,1)</f>
        <v>1</v>
      </c>
      <c r="L151" s="103">
        <f>VLOOKUP(D151,comp!$D$5:$K$7114,6,FALSE)</f>
        <v>126.23846561407998</v>
      </c>
      <c r="M151" s="103">
        <f>VLOOKUP(D151,comp!$D$5:$K$7114,7,FALSE)</f>
        <v>22.881534385920002</v>
      </c>
      <c r="N151" s="104">
        <f t="shared" si="10"/>
        <v>149.11999999999998</v>
      </c>
    </row>
    <row r="152" spans="1:14" ht="14.45" customHeight="1">
      <c r="A152" s="70"/>
      <c r="B152" s="1"/>
      <c r="C152" s="100" t="s">
        <v>158</v>
      </c>
      <c r="D152" s="91">
        <v>39600</v>
      </c>
      <c r="E152" s="271" t="str">
        <f>VLOOKUP(D152,comp!$D$5:$K$7114,2,FALSE)</f>
        <v>CONECTOR / TOMADA FEMEA RJ 45, CATEGORIA 5 E (CAT 5E) PARA CABOS</v>
      </c>
      <c r="F152" s="272"/>
      <c r="G152" s="272"/>
      <c r="H152" s="272"/>
      <c r="I152" s="273"/>
      <c r="J152" s="101" t="str">
        <f>VLOOKUP(D152,comp!$D$5:$K$7114,3,FALSE)</f>
        <v>UN</v>
      </c>
      <c r="K152" s="102">
        <f>_xlfn.XLOOKUP(D152, sin!D:D, sin!J:J, "Não Encontrado", 0,1)</f>
        <v>1</v>
      </c>
      <c r="L152" s="103">
        <f>VLOOKUP(D152,comp!$D$5:$K$7114,6,FALSE)</f>
        <v>16.62</v>
      </c>
      <c r="M152" s="103">
        <f>VLOOKUP(D152,comp!$D$5:$K$7114,7,FALSE)</f>
        <v>0</v>
      </c>
      <c r="N152" s="104">
        <f t="shared" si="10"/>
        <v>16.62</v>
      </c>
    </row>
    <row r="153" spans="1:14" ht="14.45" customHeight="1">
      <c r="A153" s="70"/>
      <c r="B153" s="1"/>
      <c r="C153" s="100" t="s">
        <v>159</v>
      </c>
      <c r="D153" s="91">
        <v>39601</v>
      </c>
      <c r="E153" s="271" t="str">
        <f>VLOOKUP(D153,comp!$D$5:$K$7114,2,FALSE)</f>
        <v>CONECTOR / TOMADA FEMEA RJ 45, CATEGORIA 6 (CAT 6) PARA CABOS</v>
      </c>
      <c r="F153" s="272"/>
      <c r="G153" s="272"/>
      <c r="H153" s="272"/>
      <c r="I153" s="273"/>
      <c r="J153" s="101" t="str">
        <f>VLOOKUP(D153,comp!$D$5:$K$7114,3,FALSE)</f>
        <v>UN</v>
      </c>
      <c r="K153" s="102">
        <f>_xlfn.XLOOKUP(D153, sin!D:D, sin!J:J, "Não Encontrado", 0,1)</f>
        <v>1</v>
      </c>
      <c r="L153" s="103">
        <f>VLOOKUP(D153,comp!$D$5:$K$7114,6,FALSE)</f>
        <v>35.26</v>
      </c>
      <c r="M153" s="103">
        <f>VLOOKUP(D153,comp!$D$5:$K$7114,7,FALSE)</f>
        <v>0</v>
      </c>
      <c r="N153" s="104">
        <f t="shared" si="10"/>
        <v>35.26</v>
      </c>
    </row>
    <row r="154" spans="1:14" ht="14.45" customHeight="1">
      <c r="A154" s="70"/>
      <c r="B154" s="1"/>
      <c r="C154" s="100" t="s">
        <v>160</v>
      </c>
      <c r="D154" s="91">
        <v>34686</v>
      </c>
      <c r="E154" s="271" t="str">
        <f>VLOOKUP(D154,comp!$D$5:$K$7114,2,FALSE)</f>
        <v>DISJUNTOR TERMOMAGNETICO PARA TRILHO DIN (IEC), MONOPOLAR, 40 - 50 A</v>
      </c>
      <c r="F154" s="272"/>
      <c r="G154" s="272"/>
      <c r="H154" s="272"/>
      <c r="I154" s="273"/>
      <c r="J154" s="101" t="str">
        <f>VLOOKUP(D154,comp!$D$5:$K$7114,3,FALSE)</f>
        <v>CHP</v>
      </c>
      <c r="K154" s="102">
        <f>_xlfn.XLOOKUP(D154, sin!D:D, sin!J:J, "Não Encontrado", 0,1)</f>
        <v>1</v>
      </c>
      <c r="L154" s="103">
        <f>VLOOKUP(D154,comp!$D$5:$K$7114,6,FALSE)</f>
        <v>104.6582137856</v>
      </c>
      <c r="M154" s="103">
        <f>VLOOKUP(D154,comp!$D$5:$K$7114,7,FALSE)</f>
        <v>44.4617862144</v>
      </c>
      <c r="N154" s="104">
        <f t="shared" si="10"/>
        <v>149.12</v>
      </c>
    </row>
    <row r="155" spans="1:14" ht="14.45" customHeight="1">
      <c r="A155" s="70"/>
      <c r="B155" s="1"/>
      <c r="C155" s="100" t="s">
        <v>161</v>
      </c>
      <c r="D155" s="91">
        <v>34616</v>
      </c>
      <c r="E155" s="271" t="str">
        <f>VLOOKUP(D155,comp!$D$5:$K$7114,2,FALSE)</f>
        <v>DISJUNTOR TERMOMAGNETICO PARA TRILHO DIN (IEC), BIPOLAR, 6 - 32 A</v>
      </c>
      <c r="F155" s="272"/>
      <c r="G155" s="272"/>
      <c r="H155" s="272"/>
      <c r="I155" s="273"/>
      <c r="J155" s="101" t="str">
        <f>VLOOKUP(D155,comp!$D$5:$K$7114,3,FALSE)</f>
        <v>CHP</v>
      </c>
      <c r="K155" s="102">
        <f>_xlfn.XLOOKUP(D155, sin!D:D, sin!J:J, "Não Encontrado", 0,1)</f>
        <v>0</v>
      </c>
      <c r="L155" s="103">
        <f>VLOOKUP(D155,comp!$D$5:$K$7114,6,FALSE)</f>
        <v>139.28454420288</v>
      </c>
      <c r="M155" s="103">
        <f>VLOOKUP(D155,comp!$D$5:$K$7114,7,FALSE)</f>
        <v>9.8354557971199998</v>
      </c>
      <c r="N155" s="104">
        <f t="shared" si="10"/>
        <v>0</v>
      </c>
    </row>
    <row r="156" spans="1:14" ht="14.45" customHeight="1">
      <c r="A156" s="70"/>
      <c r="B156" s="1"/>
      <c r="C156" s="100" t="s">
        <v>162</v>
      </c>
      <c r="D156" s="91">
        <v>34623</v>
      </c>
      <c r="E156" s="271" t="str">
        <f>VLOOKUP(D156,comp!$D$5:$K$7114,2,FALSE)</f>
        <v>DISJUNTOR TERMOMAGNETICO PARA TRILHO DIN (IEC), BIPOLAR, 40 - 50 A</v>
      </c>
      <c r="F156" s="272"/>
      <c r="G156" s="272"/>
      <c r="H156" s="272"/>
      <c r="I156" s="273"/>
      <c r="J156" s="101" t="str">
        <f>VLOOKUP(D156,comp!$D$5:$K$7114,3,FALSE)</f>
        <v>CHP</v>
      </c>
      <c r="K156" s="102">
        <f>_xlfn.XLOOKUP(D156, sin!D:D, sin!J:J, "Não Encontrado", 0,1)</f>
        <v>0</v>
      </c>
      <c r="L156" s="103">
        <f>VLOOKUP(D156,comp!$D$5:$K$7114,6,FALSE)</f>
        <v>119.04482271936001</v>
      </c>
      <c r="M156" s="103">
        <f>VLOOKUP(D156,comp!$D$5:$K$7114,7,FALSE)</f>
        <v>30.075177280640002</v>
      </c>
      <c r="N156" s="104">
        <f t="shared" si="10"/>
        <v>0</v>
      </c>
    </row>
    <row r="157" spans="1:14" ht="14.45" customHeight="1">
      <c r="A157" s="70"/>
      <c r="B157" s="1"/>
      <c r="C157" s="100" t="s">
        <v>163</v>
      </c>
      <c r="D157" s="91">
        <v>34709</v>
      </c>
      <c r="E157" s="271" t="str">
        <f>VLOOKUP(D157,comp!$D$5:$K$7114,2,FALSE)</f>
        <v>DISJUNTOR TERMOMAGNETICO PARA TRILHO DIN (IEC), TRIPOLAR, 10 - 50 A</v>
      </c>
      <c r="F157" s="272"/>
      <c r="G157" s="272"/>
      <c r="H157" s="272"/>
      <c r="I157" s="273"/>
      <c r="J157" s="101" t="str">
        <f>VLOOKUP(D157,comp!$D$5:$K$7114,3,FALSE)</f>
        <v>CHP</v>
      </c>
      <c r="K157" s="102">
        <f>_xlfn.XLOOKUP(D157, sin!D:D, sin!J:J, "Não Encontrado", 0,1)</f>
        <v>0</v>
      </c>
      <c r="L157" s="103">
        <f>VLOOKUP(D157,comp!$D$5:$K$7114,6,FALSE)</f>
        <v>137.40090166912</v>
      </c>
      <c r="M157" s="103">
        <f>VLOOKUP(D157,comp!$D$5:$K$7114,7,FALSE)</f>
        <v>11.719098330880001</v>
      </c>
      <c r="N157" s="104">
        <f t="shared" si="10"/>
        <v>0</v>
      </c>
    </row>
    <row r="158" spans="1:14" ht="14.45" customHeight="1">
      <c r="A158" s="70"/>
      <c r="B158" s="1"/>
      <c r="C158" s="100" t="s">
        <v>164</v>
      </c>
      <c r="D158" s="91">
        <v>39610</v>
      </c>
      <c r="E158" s="271" t="str">
        <f>VLOOKUP(D158,comp!$D$5:$K$7114,2,FALSE)</f>
        <v>NOBREAK TRIFASICO, DE 15 KVA FATOR DE POTENCIA DE 0,8, AUTONOMIA MINIMA DE 30 MINUTOS A PLENA CARGA</v>
      </c>
      <c r="F158" s="272"/>
      <c r="G158" s="272"/>
      <c r="H158" s="272"/>
      <c r="I158" s="273"/>
      <c r="J158" s="101" t="str">
        <f>VLOOKUP(D158,comp!$D$5:$K$7114,3,FALSE)</f>
        <v>UN</v>
      </c>
      <c r="K158" s="102">
        <f>_xlfn.XLOOKUP(D158, sin!D:D, sin!J:J, "Não Encontrado", 0,1)</f>
        <v>0</v>
      </c>
      <c r="L158" s="103">
        <f>VLOOKUP(D158,comp!$D$5:$K$7114,6,FALSE)</f>
        <v>0</v>
      </c>
      <c r="M158" s="103">
        <f>VLOOKUP(D158,comp!$D$5:$K$7114,7,FALSE)</f>
        <v>79437.86</v>
      </c>
      <c r="N158" s="104">
        <f t="shared" si="10"/>
        <v>0</v>
      </c>
    </row>
    <row r="159" spans="1:14" ht="14.45" customHeight="1">
      <c r="A159" s="70"/>
      <c r="B159" s="1"/>
      <c r="C159" s="100" t="s">
        <v>165</v>
      </c>
      <c r="D159" s="91">
        <v>39611</v>
      </c>
      <c r="E159" s="271" t="str">
        <f>VLOOKUP(D159,comp!$D$5:$K$7114,2,FALSE)</f>
        <v>NOBREAK TRIFASICO, DE 20 KVA FATOR DE POTENCIA DE 0,8, AUTONOMIA MINIMA DE 30 MINUTOS A PLENA CARGA</v>
      </c>
      <c r="F159" s="272"/>
      <c r="G159" s="272"/>
      <c r="H159" s="272"/>
      <c r="I159" s="273"/>
      <c r="J159" s="101" t="str">
        <f>VLOOKUP(D159,comp!$D$5:$K$7114,3,FALSE)</f>
        <v>UN</v>
      </c>
      <c r="K159" s="102">
        <f>_xlfn.XLOOKUP(D159, sin!D:D, sin!J:J, "Não Encontrado", 0,1)</f>
        <v>0</v>
      </c>
      <c r="L159" s="103">
        <f>VLOOKUP(D159,comp!$D$5:$K$7114,6,FALSE)</f>
        <v>0</v>
      </c>
      <c r="M159" s="103">
        <f>VLOOKUP(D159,comp!$D$5:$K$7114,7,FALSE)</f>
        <v>96132.82</v>
      </c>
      <c r="N159" s="104">
        <f t="shared" si="10"/>
        <v>0</v>
      </c>
    </row>
    <row r="160" spans="1:14" ht="14.45" customHeight="1">
      <c r="A160" s="70"/>
      <c r="B160" s="1"/>
      <c r="C160" s="100" t="s">
        <v>166</v>
      </c>
      <c r="D160" s="91">
        <v>39613</v>
      </c>
      <c r="E160" s="271" t="str">
        <f>VLOOKUP(D160,comp!$D$5:$K$7114,2,FALSE)</f>
        <v>ESTABILIZADOR BIVOLT AUTOMATICO, 300 VA</v>
      </c>
      <c r="F160" s="272"/>
      <c r="G160" s="272"/>
      <c r="H160" s="272"/>
      <c r="I160" s="273"/>
      <c r="J160" s="101" t="str">
        <f>VLOOKUP(D160,comp!$D$5:$K$7114,3,FALSE)</f>
        <v>UN</v>
      </c>
      <c r="K160" s="102">
        <f>_xlfn.XLOOKUP(D160, sin!D:D, sin!J:J, "Não Encontrado", 0,1)</f>
        <v>0</v>
      </c>
      <c r="L160" s="103">
        <f>VLOOKUP(D160,comp!$D$5:$K$7114,6,FALSE)</f>
        <v>0</v>
      </c>
      <c r="M160" s="103">
        <f>VLOOKUP(D160,comp!$D$5:$K$7114,7,FALSE)</f>
        <v>156.07</v>
      </c>
      <c r="N160" s="104">
        <f t="shared" si="10"/>
        <v>0</v>
      </c>
    </row>
    <row r="161" spans="1:14" ht="14.45" customHeight="1">
      <c r="A161" s="70"/>
      <c r="B161" s="1"/>
      <c r="C161" s="100" t="s">
        <v>167</v>
      </c>
      <c r="D161" s="91">
        <v>39614</v>
      </c>
      <c r="E161" s="271" t="str">
        <f>VLOOKUP(D161,comp!$D$5:$K$7114,2,FALSE)</f>
        <v>ESTABILIZADOR BIVOLT AUTOMATICO, 500 VA</v>
      </c>
      <c r="F161" s="272"/>
      <c r="G161" s="272"/>
      <c r="H161" s="272"/>
      <c r="I161" s="273"/>
      <c r="J161" s="101" t="str">
        <f>VLOOKUP(D161,comp!$D$5:$K$7114,3,FALSE)</f>
        <v>UN</v>
      </c>
      <c r="K161" s="102">
        <f>_xlfn.XLOOKUP(D161, sin!D:D, sin!J:J, "Não Encontrado", 0,1)</f>
        <v>0</v>
      </c>
      <c r="L161" s="103">
        <f>VLOOKUP(D161,comp!$D$5:$K$7114,6,FALSE)</f>
        <v>0</v>
      </c>
      <c r="M161" s="103">
        <f>VLOOKUP(D161,comp!$D$5:$K$7114,7,FALSE)</f>
        <v>227.69</v>
      </c>
      <c r="N161" s="104">
        <f t="shared" si="10"/>
        <v>0</v>
      </c>
    </row>
    <row r="162" spans="1:14" ht="14.45" customHeight="1">
      <c r="A162" s="70"/>
      <c r="B162" s="1"/>
      <c r="C162" s="100" t="s">
        <v>168</v>
      </c>
      <c r="D162" s="91">
        <v>39615</v>
      </c>
      <c r="E162" s="271" t="str">
        <f>VLOOKUP(D162,comp!$D$5:$K$7114,2,FALSE)</f>
        <v>BARRA ANTIPANICO SIMPLES, CEGA EM LADO OPOSTO, COR CINZA</v>
      </c>
      <c r="F162" s="272"/>
      <c r="G162" s="272"/>
      <c r="H162" s="272"/>
      <c r="I162" s="273"/>
      <c r="J162" s="101" t="str">
        <f>VLOOKUP(D162,comp!$D$5:$K$7114,3,FALSE)</f>
        <v>UN</v>
      </c>
      <c r="K162" s="102">
        <f>_xlfn.XLOOKUP(D162, sin!D:D, sin!J:J, "Não Encontrado", 0,1)</f>
        <v>0</v>
      </c>
      <c r="L162" s="103">
        <f>VLOOKUP(D162,comp!$D$5:$K$7114,6,FALSE)</f>
        <v>603.99</v>
      </c>
      <c r="M162" s="103">
        <f>VLOOKUP(D162,comp!$D$5:$K$7114,7,FALSE)</f>
        <v>0</v>
      </c>
      <c r="N162" s="104">
        <f t="shared" si="10"/>
        <v>0</v>
      </c>
    </row>
    <row r="163" spans="1:14" ht="14.45" customHeight="1">
      <c r="A163" s="70"/>
      <c r="B163" s="1"/>
      <c r="C163" s="100" t="s">
        <v>169</v>
      </c>
      <c r="D163" s="91">
        <v>39616</v>
      </c>
      <c r="E163" s="271" t="str">
        <f>VLOOKUP(D163,comp!$D$5:$K$7114,2,FALSE)</f>
        <v>ESTABILIZADOR BIVOLT AUTOMATICO, 1000 VA</v>
      </c>
      <c r="F163" s="272"/>
      <c r="G163" s="272"/>
      <c r="H163" s="272"/>
      <c r="I163" s="273"/>
      <c r="J163" s="101" t="str">
        <f>VLOOKUP(D163,comp!$D$5:$K$7114,3,FALSE)</f>
        <v>UN</v>
      </c>
      <c r="K163" s="102">
        <f>_xlfn.XLOOKUP(D163, sin!D:D, sin!J:J, "Não Encontrado", 0,1)</f>
        <v>0</v>
      </c>
      <c r="L163" s="103">
        <f>VLOOKUP(D163,comp!$D$5:$K$7114,6,FALSE)</f>
        <v>0</v>
      </c>
      <c r="M163" s="103">
        <f>VLOOKUP(D163,comp!$D$5:$K$7114,7,FALSE)</f>
        <v>392.9</v>
      </c>
      <c r="N163" s="104">
        <f t="shared" si="10"/>
        <v>0</v>
      </c>
    </row>
    <row r="164" spans="1:14" ht="14.45" customHeight="1">
      <c r="A164" s="70"/>
      <c r="B164" s="1"/>
      <c r="C164" s="100" t="s">
        <v>170</v>
      </c>
      <c r="D164" s="91">
        <v>39618</v>
      </c>
      <c r="E164" s="271" t="str">
        <f>VLOOKUP(D164,comp!$D$5:$K$7114,2,FALSE)</f>
        <v>ESTABILIZADOR BIVOLT AUTOMATICO, 1500 VA</v>
      </c>
      <c r="F164" s="272"/>
      <c r="G164" s="272"/>
      <c r="H164" s="272"/>
      <c r="I164" s="273"/>
      <c r="J164" s="101" t="str">
        <f>VLOOKUP(D164,comp!$D$5:$K$7114,3,FALSE)</f>
        <v>UN</v>
      </c>
      <c r="K164" s="102">
        <f>_xlfn.XLOOKUP(D164, sin!D:D, sin!J:J, "Não Encontrado", 0,1)</f>
        <v>0</v>
      </c>
      <c r="L164" s="103">
        <f>VLOOKUP(D164,comp!$D$5:$K$7114,6,FALSE)</f>
        <v>0</v>
      </c>
      <c r="M164" s="103">
        <f>VLOOKUP(D164,comp!$D$5:$K$7114,7,FALSE)</f>
        <v>712.65</v>
      </c>
      <c r="N164" s="104">
        <f t="shared" si="10"/>
        <v>0</v>
      </c>
    </row>
    <row r="165" spans="1:14" ht="14.45" customHeight="1">
      <c r="A165" s="70"/>
      <c r="B165" s="1"/>
      <c r="C165" s="100" t="s">
        <v>171</v>
      </c>
      <c r="D165" s="91">
        <v>39619</v>
      </c>
      <c r="E165" s="271" t="str">
        <f>VLOOKUP(D165,comp!$D$5:$K$7114,2,FALSE)</f>
        <v>ESTABILIZADOR BIVOLT AUTOMATICO, 2000 VA</v>
      </c>
      <c r="F165" s="272"/>
      <c r="G165" s="272"/>
      <c r="H165" s="272"/>
      <c r="I165" s="273"/>
      <c r="J165" s="101" t="str">
        <f>VLOOKUP(D165,comp!$D$5:$K$7114,3,FALSE)</f>
        <v>UN</v>
      </c>
      <c r="K165" s="102">
        <f>_xlfn.XLOOKUP(D165, sin!D:D, sin!J:J, "Não Encontrado", 0,1)</f>
        <v>0</v>
      </c>
      <c r="L165" s="103">
        <f>VLOOKUP(D165,comp!$D$5:$K$7114,6,FALSE)</f>
        <v>0</v>
      </c>
      <c r="M165" s="103">
        <f>VLOOKUP(D165,comp!$D$5:$K$7114,7,FALSE)</f>
        <v>976.05</v>
      </c>
      <c r="N165" s="104">
        <f t="shared" si="10"/>
        <v>0</v>
      </c>
    </row>
    <row r="166" spans="1:14" ht="14.45" customHeight="1">
      <c r="A166" s="70"/>
      <c r="B166" s="1"/>
      <c r="C166" s="100" t="s">
        <v>172</v>
      </c>
      <c r="D166" s="91">
        <v>2370</v>
      </c>
      <c r="E166" s="271" t="str">
        <f>VLOOKUP(D166,comp!$D$5:$K$7114,2,FALSE)</f>
        <v>DISJUNTOR TIPO NEMA, MONOPOLAR 10 ATE 30A, TENSAO MAXIMA DE 240 V</v>
      </c>
      <c r="F166" s="272"/>
      <c r="G166" s="272"/>
      <c r="H166" s="272"/>
      <c r="I166" s="273"/>
      <c r="J166" s="101" t="str">
        <f>VLOOKUP(D166,comp!$D$5:$K$7114,3,FALSE)</f>
        <v>UN</v>
      </c>
      <c r="K166" s="102">
        <f>_xlfn.XLOOKUP(D166, sin!D:D, sin!J:J, "Não Encontrado", 0,1)</f>
        <v>0</v>
      </c>
      <c r="L166" s="103">
        <f>VLOOKUP(D166,comp!$D$5:$K$7114,6,FALSE)</f>
        <v>8.4225322779300011</v>
      </c>
      <c r="M166" s="103">
        <f>VLOOKUP(D166,comp!$D$5:$K$7114,7,FALSE)</f>
        <v>2.16746772207</v>
      </c>
      <c r="N166" s="104">
        <f t="shared" si="10"/>
        <v>0</v>
      </c>
    </row>
    <row r="167" spans="1:14" ht="14.45" customHeight="1">
      <c r="A167" s="70"/>
      <c r="B167" s="1"/>
      <c r="C167" s="100" t="s">
        <v>173</v>
      </c>
      <c r="D167" s="91">
        <v>2386</v>
      </c>
      <c r="E167" s="271" t="str">
        <f>VLOOKUP(D167,comp!$D$5:$K$7114,2,FALSE)</f>
        <v>DISJUNTOR TIPO NEMA, MONOPOLAR 35 ATE 50 A, TENSAO MAXIMA DE 240 V</v>
      </c>
      <c r="F167" s="272"/>
      <c r="G167" s="272"/>
      <c r="H167" s="272"/>
      <c r="I167" s="273"/>
      <c r="J167" s="101" t="str">
        <f>VLOOKUP(D167,comp!$D$5:$K$7114,3,FALSE)</f>
        <v>UN</v>
      </c>
      <c r="K167" s="102">
        <f>_xlfn.XLOOKUP(D167, sin!D:D, sin!J:J, "Não Encontrado", 0,1)</f>
        <v>0</v>
      </c>
      <c r="L167" s="103">
        <f>VLOOKUP(D167,comp!$D$5:$K$7114,6,FALSE)</f>
        <v>13.513314616320001</v>
      </c>
      <c r="M167" s="103">
        <f>VLOOKUP(D167,comp!$D$5:$K$7114,7,FALSE)</f>
        <v>4.2466853836800009</v>
      </c>
      <c r="N167" s="104">
        <f t="shared" si="10"/>
        <v>0</v>
      </c>
    </row>
    <row r="168" spans="1:14" ht="14.45" customHeight="1">
      <c r="A168" s="70"/>
      <c r="B168" s="1"/>
      <c r="C168" s="100" t="s">
        <v>174</v>
      </c>
      <c r="D168" s="91">
        <v>2388</v>
      </c>
      <c r="E168" s="271" t="str">
        <f>VLOOKUP(D168,comp!$D$5:$K$7114,2,FALSE)</f>
        <v>DISJUNTOR TIPO NEMA, BIPOLAR 10 ATE 50 A, TENSAO MAXIMA 415 V</v>
      </c>
      <c r="F168" s="272"/>
      <c r="G168" s="272"/>
      <c r="H168" s="272"/>
      <c r="I168" s="273"/>
      <c r="J168" s="101" t="str">
        <f>VLOOKUP(D168,comp!$D$5:$K$7114,3,FALSE)</f>
        <v>UN</v>
      </c>
      <c r="K168" s="102">
        <f>_xlfn.XLOOKUP(D168, sin!D:D, sin!J:J, "Não Encontrado", 0,1)</f>
        <v>0</v>
      </c>
      <c r="L168" s="103">
        <f>VLOOKUP(D168,comp!$D$5:$K$7114,6,FALSE)</f>
        <v>51.42837547781</v>
      </c>
      <c r="M168" s="103">
        <f>VLOOKUP(D168,comp!$D$5:$K$7114,7,FALSE)</f>
        <v>5.5616245221899998</v>
      </c>
      <c r="N168" s="104">
        <f t="shared" si="10"/>
        <v>0</v>
      </c>
    </row>
    <row r="169" spans="1:14" ht="14.45" customHeight="1">
      <c r="A169" s="70"/>
      <c r="B169" s="1"/>
      <c r="C169" s="100" t="s">
        <v>175</v>
      </c>
      <c r="D169" s="91">
        <v>2392</v>
      </c>
      <c r="E169" s="271" t="str">
        <f>VLOOKUP(D169,comp!$D$5:$K$7114,2,FALSE)</f>
        <v>DISJUNTOR TIPO NEMA, TRIPOLAR 10 ATE 50A, TENSAO MAXIMA DE 415 V</v>
      </c>
      <c r="F169" s="272"/>
      <c r="G169" s="272"/>
      <c r="H169" s="272"/>
      <c r="I169" s="273"/>
      <c r="J169" s="101" t="str">
        <f>VLOOKUP(D169,comp!$D$5:$K$7114,3,FALSE)</f>
        <v>UN</v>
      </c>
      <c r="K169" s="102">
        <f>_xlfn.XLOOKUP(D169, sin!D:D, sin!J:J, "Não Encontrado", 0,1)</f>
        <v>0</v>
      </c>
      <c r="L169" s="103">
        <f>VLOOKUP(D169,comp!$D$5:$K$7114,6,FALSE)</f>
        <v>63.015798913610006</v>
      </c>
      <c r="M169" s="103">
        <f>VLOOKUP(D169,comp!$D$5:$K$7114,7,FALSE)</f>
        <v>8.0742010863900013</v>
      </c>
      <c r="N169" s="104">
        <f t="shared" si="10"/>
        <v>0</v>
      </c>
    </row>
    <row r="170" spans="1:14" ht="14.45" customHeight="1">
      <c r="A170" s="70"/>
      <c r="B170" s="1"/>
      <c r="C170" s="100" t="s">
        <v>176</v>
      </c>
      <c r="D170" s="91">
        <v>2373</v>
      </c>
      <c r="E170" s="271" t="str">
        <f>VLOOKUP(D170,comp!$D$5:$K$7114,2,FALSE)</f>
        <v>DISJUNTOR TIPO NEMA, TRIPOLAR 60 ATE 100 A, TENSAO MAXIMA DE 415 V</v>
      </c>
      <c r="F170" s="272"/>
      <c r="G170" s="272"/>
      <c r="H170" s="272"/>
      <c r="I170" s="273"/>
      <c r="J170" s="101" t="str">
        <f>VLOOKUP(D170,comp!$D$5:$K$7114,3,FALSE)</f>
        <v>UN</v>
      </c>
      <c r="K170" s="102">
        <f>_xlfn.XLOOKUP(D170, sin!D:D, sin!J:J, "Não Encontrado", 0,1)</f>
        <v>0</v>
      </c>
      <c r="L170" s="103">
        <f>VLOOKUP(D170,comp!$D$5:$K$7114,6,FALSE)</f>
        <v>75.58459576576</v>
      </c>
      <c r="M170" s="103">
        <f>VLOOKUP(D170,comp!$D$5:$K$7114,7,FALSE)</f>
        <v>24.575404234240001</v>
      </c>
      <c r="N170" s="104">
        <f t="shared" si="10"/>
        <v>0</v>
      </c>
    </row>
    <row r="171" spans="1:14" ht="14.45" customHeight="1">
      <c r="A171" s="70"/>
      <c r="B171" s="1"/>
      <c r="C171" s="100" t="s">
        <v>177</v>
      </c>
      <c r="D171" s="91">
        <v>2391</v>
      </c>
      <c r="E171" s="271" t="str">
        <f>VLOOKUP(D171,comp!$D$5:$K$7114,2,FALSE)</f>
        <v>DISJUNTOR TERMOMAGNETICO TRIPOLAR 125 A / 425 V / ICC - 25 KA</v>
      </c>
      <c r="F171" s="272"/>
      <c r="G171" s="272"/>
      <c r="H171" s="272"/>
      <c r="I171" s="273"/>
      <c r="J171" s="101" t="str">
        <f>VLOOKUP(D171,comp!$D$5:$K$7114,3,FALSE)</f>
        <v>UN</v>
      </c>
      <c r="K171" s="102">
        <f>_xlfn.XLOOKUP(D171, sin!D:D, sin!J:J, "Não Encontrado", 0,1)</f>
        <v>0</v>
      </c>
      <c r="L171" s="103">
        <f>VLOOKUP(D171,comp!$D$5:$K$7114,6,FALSE)</f>
        <v>263.21285087696003</v>
      </c>
      <c r="M171" s="103">
        <f>VLOOKUP(D171,comp!$D$5:$K$7114,7,FALSE)</f>
        <v>50.007149123040008</v>
      </c>
      <c r="N171" s="104">
        <f t="shared" si="10"/>
        <v>0</v>
      </c>
    </row>
    <row r="172" spans="1:14" ht="14.45" customHeight="1">
      <c r="A172" s="70"/>
      <c r="B172" s="1"/>
      <c r="C172" s="100" t="s">
        <v>178</v>
      </c>
      <c r="D172" s="91">
        <v>2377</v>
      </c>
      <c r="E172" s="271" t="str">
        <f>VLOOKUP(D172,comp!$D$5:$K$7114,2,FALSE)</f>
        <v>DISJUNTOR TERMOMAGNETICO TRIPOLAR 200 A / 600 V, TIPO FXD / ICC - 35 KA</v>
      </c>
      <c r="F172" s="272"/>
      <c r="G172" s="272"/>
      <c r="H172" s="272"/>
      <c r="I172" s="273"/>
      <c r="J172" s="101" t="str">
        <f>VLOOKUP(D172,comp!$D$5:$K$7114,3,FALSE)</f>
        <v>UN</v>
      </c>
      <c r="K172" s="102">
        <f>_xlfn.XLOOKUP(D172, sin!D:D, sin!J:J, "Não Encontrado", 0,1)</f>
        <v>0</v>
      </c>
      <c r="L172" s="103">
        <f>VLOOKUP(D172,comp!$D$5:$K$7114,6,FALSE)</f>
        <v>444.30092021817001</v>
      </c>
      <c r="M172" s="103">
        <f>VLOOKUP(D172,comp!$D$5:$K$7114,7,FALSE)</f>
        <v>54.389079781829992</v>
      </c>
      <c r="N172" s="104">
        <f t="shared" si="10"/>
        <v>0</v>
      </c>
    </row>
    <row r="173" spans="1:14" ht="14.45" customHeight="1">
      <c r="A173" s="70"/>
      <c r="B173" s="1"/>
      <c r="C173" s="100" t="s">
        <v>179</v>
      </c>
      <c r="D173" s="91">
        <v>2393</v>
      </c>
      <c r="E173" s="271" t="str">
        <f>VLOOKUP(D173,comp!$D$5:$K$7114,2,FALSE)</f>
        <v>DISJUNTOR TERMOMAGNETICO TRIPOLAR 250 A / 600 V, TIPO FXD</v>
      </c>
      <c r="F173" s="272"/>
      <c r="G173" s="272"/>
      <c r="H173" s="272"/>
      <c r="I173" s="273"/>
      <c r="J173" s="101" t="str">
        <f>VLOOKUP(D173,comp!$D$5:$K$7114,3,FALSE)</f>
        <v>UN</v>
      </c>
      <c r="K173" s="102">
        <f>_xlfn.XLOOKUP(D173, sin!D:D, sin!J:J, "Não Encontrado", 0,1)</f>
        <v>0</v>
      </c>
      <c r="L173" s="103">
        <f>VLOOKUP(D173,comp!$D$5:$K$7114,6,FALSE)</f>
        <v>776.94286674576006</v>
      </c>
      <c r="M173" s="103">
        <f>VLOOKUP(D173,comp!$D$5:$K$7114,7,FALSE)</f>
        <v>58.177133254240005</v>
      </c>
      <c r="N173" s="104">
        <f t="shared" si="10"/>
        <v>0</v>
      </c>
    </row>
    <row r="174" spans="1:14" ht="14.45" customHeight="1">
      <c r="A174" s="70"/>
      <c r="B174" s="1"/>
      <c r="C174" s="100" t="s">
        <v>180</v>
      </c>
      <c r="D174" s="91">
        <v>2379</v>
      </c>
      <c r="E174" s="271" t="str">
        <f>VLOOKUP(D174,comp!$D$5:$K$7114,2,FALSE)</f>
        <v>DISJUNTOR TERMOMAGNETICO TRIPOLAR 400 A / 600 V, TIPO JXD / ICC - 40 KA</v>
      </c>
      <c r="F174" s="272"/>
      <c r="G174" s="272"/>
      <c r="H174" s="272"/>
      <c r="I174" s="273"/>
      <c r="J174" s="101" t="str">
        <f>VLOOKUP(D174,comp!$D$5:$K$7114,3,FALSE)</f>
        <v>UN</v>
      </c>
      <c r="K174" s="102">
        <f>_xlfn.XLOOKUP(D174, sin!D:D, sin!J:J, "Não Encontrado", 0,1)</f>
        <v>0</v>
      </c>
      <c r="L174" s="103">
        <f>VLOOKUP(D174,comp!$D$5:$K$7114,6,FALSE)</f>
        <v>1086.85914227128</v>
      </c>
      <c r="M174" s="103">
        <f>VLOOKUP(D174,comp!$D$5:$K$7114,7,FALSE)</f>
        <v>60.300857728720004</v>
      </c>
      <c r="N174" s="104">
        <f t="shared" si="10"/>
        <v>0</v>
      </c>
    </row>
    <row r="175" spans="1:14" ht="14.45" customHeight="1">
      <c r="A175" s="70"/>
      <c r="B175" s="1"/>
      <c r="C175" s="100" t="s">
        <v>181</v>
      </c>
      <c r="D175" s="91">
        <v>2376</v>
      </c>
      <c r="E175" s="271" t="str">
        <f>VLOOKUP(D175,comp!$D$5:$K$7114,2,FALSE)</f>
        <v>DISJUNTOR TERMOMAGNETICO TRIPOLAR 600 A / 600 V, TIPO LXD / ICC - 40 KA</v>
      </c>
      <c r="F175" s="272"/>
      <c r="G175" s="272"/>
      <c r="H175" s="272"/>
      <c r="I175" s="273"/>
      <c r="J175" s="101" t="str">
        <f>VLOOKUP(D175,comp!$D$5:$K$7114,3,FALSE)</f>
        <v>UN</v>
      </c>
      <c r="K175" s="102">
        <f>_xlfn.XLOOKUP(D175, sin!D:D, sin!J:J, "Não Encontrado", 0,1)</f>
        <v>0</v>
      </c>
      <c r="L175" s="103">
        <f>VLOOKUP(D175,comp!$D$5:$K$7114,6,FALSE)</f>
        <v>1826.65250624648</v>
      </c>
      <c r="M175" s="103">
        <f>VLOOKUP(D175,comp!$D$5:$K$7114,7,FALSE)</f>
        <v>62.707493753519998</v>
      </c>
      <c r="N175" s="104">
        <f t="shared" si="10"/>
        <v>0</v>
      </c>
    </row>
    <row r="176" spans="1:14" ht="14.45" customHeight="1">
      <c r="A176" s="70"/>
      <c r="B176" s="1"/>
      <c r="C176" s="100" t="s">
        <v>182</v>
      </c>
      <c r="D176" s="91">
        <v>2394</v>
      </c>
      <c r="E176" s="271" t="str">
        <f>VLOOKUP(D176,comp!$D$5:$K$7114,2,FALSE)</f>
        <v>DISJUNTOR TERMOMAGNETICO TRIPOLAR 800 A / 600 V, TIPO LMXD</v>
      </c>
      <c r="F176" s="272"/>
      <c r="G176" s="272"/>
      <c r="H176" s="272"/>
      <c r="I176" s="273"/>
      <c r="J176" s="101" t="str">
        <f>VLOOKUP(D176,comp!$D$5:$K$7114,3,FALSE)</f>
        <v>UN</v>
      </c>
      <c r="K176" s="102">
        <f>_xlfn.XLOOKUP(D176, sin!D:D, sin!J:J, "Não Encontrado", 0,1)</f>
        <v>0</v>
      </c>
      <c r="L176" s="103">
        <f>VLOOKUP(D176,comp!$D$5:$K$7114,6,FALSE)</f>
        <v>3974.27383064277</v>
      </c>
      <c r="M176" s="103">
        <f>VLOOKUP(D176,comp!$D$5:$K$7114,7,FALSE)</f>
        <v>64.836169357230006</v>
      </c>
      <c r="N176" s="104">
        <f t="shared" si="10"/>
        <v>0</v>
      </c>
    </row>
    <row r="177" spans="1:14" ht="14.45" customHeight="1">
      <c r="A177" s="70"/>
      <c r="B177" s="1"/>
      <c r="C177" s="100" t="s">
        <v>183</v>
      </c>
      <c r="D177" s="91">
        <v>1623</v>
      </c>
      <c r="E177" s="271" t="str">
        <f>VLOOKUP(D177,comp!$D$5:$K$7114,2,FALSE)</f>
        <v>CONTATOR TRIPOLAR, CORRENTE DE 12 A, TENSAO NOMINAL DE *500* V, CATEGORIA AC-2 E AC-3</v>
      </c>
      <c r="F177" s="272"/>
      <c r="G177" s="272"/>
      <c r="H177" s="272"/>
      <c r="I177" s="273"/>
      <c r="J177" s="101" t="str">
        <f>VLOOKUP(D177,comp!$D$5:$K$7114,3,FALSE)</f>
        <v>UN</v>
      </c>
      <c r="K177" s="102">
        <f>_xlfn.XLOOKUP(D177, sin!D:D, sin!J:J, "Não Encontrado", 0,1)</f>
        <v>0</v>
      </c>
      <c r="L177" s="103">
        <f>VLOOKUP(D177,comp!$D$5:$K$7114,6,FALSE)</f>
        <v>147.33073153398999</v>
      </c>
      <c r="M177" s="103">
        <f>VLOOKUP(D177,comp!$D$5:$K$7114,7,FALSE)</f>
        <v>6.639268466009999</v>
      </c>
      <c r="N177" s="104">
        <f t="shared" si="10"/>
        <v>0</v>
      </c>
    </row>
    <row r="178" spans="1:14" ht="14.45" customHeight="1">
      <c r="A178" s="70"/>
      <c r="B178" s="1"/>
      <c r="C178" s="100" t="s">
        <v>184</v>
      </c>
      <c r="D178" s="91">
        <v>1625</v>
      </c>
      <c r="E178" s="271" t="str">
        <f>VLOOKUP(D178,comp!$D$5:$K$7114,2,FALSE)</f>
        <v>CONTATOR TRIPOLAR, CORRENTE DE *22* A, TENSAO NOMINAL DE *500* V, CATEGORIA AC-2 E AC-3</v>
      </c>
      <c r="F178" s="272"/>
      <c r="G178" s="272"/>
      <c r="H178" s="272"/>
      <c r="I178" s="273"/>
      <c r="J178" s="101" t="str">
        <f>VLOOKUP(D178,comp!$D$5:$K$7114,3,FALSE)</f>
        <v>UN</v>
      </c>
      <c r="K178" s="102">
        <f>_xlfn.XLOOKUP(D178, sin!D:D, sin!J:J, "Não Encontrado", 0,1)</f>
        <v>0</v>
      </c>
      <c r="L178" s="103">
        <f>VLOOKUP(D178,comp!$D$5:$K$7114,6,FALSE)</f>
        <v>179.60834884160002</v>
      </c>
      <c r="M178" s="103">
        <f>VLOOKUP(D178,comp!$D$5:$K$7114,7,FALSE)</f>
        <v>9.1916511584000009</v>
      </c>
      <c r="N178" s="104">
        <f t="shared" si="10"/>
        <v>0</v>
      </c>
    </row>
    <row r="179" spans="1:14" ht="14.45" customHeight="1">
      <c r="A179" s="70"/>
      <c r="B179" s="1"/>
      <c r="C179" s="100" t="s">
        <v>185</v>
      </c>
      <c r="D179" s="91">
        <v>1620</v>
      </c>
      <c r="E179" s="271" t="str">
        <f>VLOOKUP(D179,comp!$D$5:$K$7114,2,FALSE)</f>
        <v>CONTATOR TRIPOLAR, CORRENTE DE *38* A, TENSAO NOMINAL DE *500* V, CATEGORIA AC-2 E AC-3</v>
      </c>
      <c r="F179" s="272"/>
      <c r="G179" s="272"/>
      <c r="H179" s="272"/>
      <c r="I179" s="273"/>
      <c r="J179" s="101" t="str">
        <f>VLOOKUP(D179,comp!$D$5:$K$7114,3,FALSE)</f>
        <v>UN</v>
      </c>
      <c r="K179" s="102">
        <f>_xlfn.XLOOKUP(D179, sin!D:D, sin!J:J, "Não Encontrado", 0,1)</f>
        <v>0</v>
      </c>
      <c r="L179" s="103">
        <f>VLOOKUP(D179,comp!$D$5:$K$7114,6,FALSE)</f>
        <v>378.76966736003999</v>
      </c>
      <c r="M179" s="103">
        <f>VLOOKUP(D179,comp!$D$5:$K$7114,7,FALSE)</f>
        <v>18.940332639959998</v>
      </c>
      <c r="N179" s="104">
        <f t="shared" si="10"/>
        <v>0</v>
      </c>
    </row>
    <row r="180" spans="1:14" ht="14.45" customHeight="1">
      <c r="A180" s="70"/>
      <c r="B180" s="1"/>
      <c r="C180" s="100" t="s">
        <v>186</v>
      </c>
      <c r="D180" s="91">
        <v>1618</v>
      </c>
      <c r="E180" s="271" t="str">
        <f>VLOOKUP(D180,comp!$D$5:$K$7114,2,FALSE)</f>
        <v>CONTATOR TRIPOLAR, CORRENTE DE 95 A, TENSAO NOMINAL DE *500* V, CATEGORIA AC-2 E AC-3</v>
      </c>
      <c r="F180" s="272"/>
      <c r="G180" s="272"/>
      <c r="H180" s="272"/>
      <c r="I180" s="273"/>
      <c r="J180" s="101" t="str">
        <f>VLOOKUP(D180,comp!$D$5:$K$7114,3,FALSE)</f>
        <v>UN</v>
      </c>
      <c r="K180" s="102">
        <f>_xlfn.XLOOKUP(D180, sin!D:D, sin!J:J, "Não Encontrado", 0,1)</f>
        <v>0</v>
      </c>
      <c r="L180" s="103">
        <f>VLOOKUP(D180,comp!$D$5:$K$7114,6,FALSE)</f>
        <v>1474.8023083025701</v>
      </c>
      <c r="M180" s="103">
        <f>VLOOKUP(D180,comp!$D$5:$K$7114,7,FALSE)</f>
        <v>38.007691697429998</v>
      </c>
      <c r="N180" s="104">
        <f t="shared" si="10"/>
        <v>0</v>
      </c>
    </row>
    <row r="181" spans="1:14" ht="14.45" customHeight="1">
      <c r="A181" s="70"/>
      <c r="B181" s="1"/>
      <c r="C181" s="100" t="s">
        <v>187</v>
      </c>
      <c r="D181" s="91">
        <v>39808</v>
      </c>
      <c r="E181" s="271" t="str">
        <f>VLOOKUP(D181,comp!$D$5:$K$7114,2,FALSE)</f>
        <v>CAIXA PARA MEDIDOR MONOFASICO, EM POLICARBONATO / TERMOPLASTICO, PARA ALOJAR 1 DISJUNTOR (PADRAO DA CONCESSIONARIA LOCAL)</v>
      </c>
      <c r="F181" s="272"/>
      <c r="G181" s="272"/>
      <c r="H181" s="272"/>
      <c r="I181" s="273"/>
      <c r="J181" s="101" t="str">
        <f>VLOOKUP(D181,comp!$D$5:$K$7114,3,FALSE)</f>
        <v>CHP</v>
      </c>
      <c r="K181" s="102">
        <f>_xlfn.XLOOKUP(D181, sin!D:D, sin!J:J, "Não Encontrado", 0,1)</f>
        <v>0</v>
      </c>
      <c r="L181" s="103">
        <f>VLOOKUP(D181,comp!$D$5:$K$7114,6,FALSE)</f>
        <v>118.89127564479999</v>
      </c>
      <c r="M181" s="103">
        <f>VLOOKUP(D181,comp!$D$5:$K$7114,7,FALSE)</f>
        <v>30.228724355200001</v>
      </c>
      <c r="N181" s="104">
        <f t="shared" si="10"/>
        <v>0</v>
      </c>
    </row>
    <row r="182" spans="1:14" ht="14.45" customHeight="1">
      <c r="A182" s="70"/>
      <c r="B182" s="1"/>
      <c r="C182" s="100" t="s">
        <v>188</v>
      </c>
      <c r="D182" s="91">
        <v>93659</v>
      </c>
      <c r="E182" s="271" t="str">
        <f>VLOOKUP(D182,comp!$D$5:$K$7114,2,FALSE)</f>
        <v>DISJUNTOR MONOPOLAR TIPO DIN, CORRENTE NOMINAL DE 50A - FORNECIMENTO E INSTALAÇÃO. AF_10/2020</v>
      </c>
      <c r="F182" s="272"/>
      <c r="G182" s="272"/>
      <c r="H182" s="272"/>
      <c r="I182" s="273"/>
      <c r="J182" s="101" t="str">
        <f>VLOOKUP(D182,comp!$D$5:$K$7114,3,FALSE)</f>
        <v>CHP</v>
      </c>
      <c r="K182" s="102">
        <f>_xlfn.XLOOKUP(D182, sin!D:D, sin!J:J, "Não Encontrado", 0,1)</f>
        <v>0</v>
      </c>
      <c r="L182" s="103">
        <f>VLOOKUP(D182,comp!$D$5:$K$7114,6,FALSE)</f>
        <v>106.29334366400001</v>
      </c>
      <c r="M182" s="103">
        <f>VLOOKUP(D182,comp!$D$5:$K$7114,7,FALSE)</f>
        <v>42.826656336000006</v>
      </c>
      <c r="N182" s="104">
        <f t="shared" si="10"/>
        <v>0</v>
      </c>
    </row>
    <row r="183" spans="1:14" ht="14.45" customHeight="1">
      <c r="A183" s="70"/>
      <c r="B183" s="1"/>
      <c r="C183" s="100" t="s">
        <v>189</v>
      </c>
      <c r="D183" s="91">
        <v>39809</v>
      </c>
      <c r="E183" s="271" t="str">
        <f>VLOOKUP(D183,comp!$D$5:$K$7114,2,FALSE)</f>
        <v>CAIXA PARA MEDIDOR POLIFASICO, EM POLICARBONATO / TERMOPLASTICO, PARA ALOJAR 1 DISJUNTOR (PADRAO DA CONCESSIONARIA LOCAL)</v>
      </c>
      <c r="F183" s="272"/>
      <c r="G183" s="272"/>
      <c r="H183" s="272"/>
      <c r="I183" s="273"/>
      <c r="J183" s="101" t="str">
        <f>VLOOKUP(D183,comp!$D$5:$K$7114,3,FALSE)</f>
        <v>CHP</v>
      </c>
      <c r="K183" s="102">
        <f>_xlfn.XLOOKUP(D183, sin!D:D, sin!J:J, "Não Encontrado", 0,1)</f>
        <v>0</v>
      </c>
      <c r="L183" s="103">
        <f>VLOOKUP(D183,comp!$D$5:$K$7114,6,FALSE)</f>
        <v>109.56246235456001</v>
      </c>
      <c r="M183" s="103">
        <f>VLOOKUP(D183,comp!$D$5:$K$7114,7,FALSE)</f>
        <v>39.557537645439993</v>
      </c>
      <c r="N183" s="104">
        <f t="shared" si="10"/>
        <v>0</v>
      </c>
    </row>
    <row r="184" spans="1:14" ht="14.45" customHeight="1">
      <c r="A184" s="70"/>
      <c r="B184" s="1"/>
      <c r="C184" s="100" t="s">
        <v>190</v>
      </c>
      <c r="D184" s="91">
        <v>93666</v>
      </c>
      <c r="E184" s="271" t="str">
        <f>VLOOKUP(D184,comp!$D$5:$K$7114,2,FALSE)</f>
        <v>DISJUNTOR BIPOLAR TIPO DIN, CORRENTE NOMINAL DE 50A - FORNECIMENTO E INSTALAÇÃO. AF_10/2020</v>
      </c>
      <c r="F184" s="272"/>
      <c r="G184" s="272"/>
      <c r="H184" s="272"/>
      <c r="I184" s="273"/>
      <c r="J184" s="101" t="str">
        <f>VLOOKUP(D184,comp!$D$5:$K$7114,3,FALSE)</f>
        <v>CHP</v>
      </c>
      <c r="K184" s="102">
        <f>_xlfn.XLOOKUP(D184, sin!D:D, sin!J:J, "Não Encontrado", 0,1)</f>
        <v>0</v>
      </c>
      <c r="L184" s="103">
        <f>VLOOKUP(D184,comp!$D$5:$K$7114,6,FALSE)</f>
        <v>109.56246235456001</v>
      </c>
      <c r="M184" s="103">
        <f>VLOOKUP(D184,comp!$D$5:$K$7114,7,FALSE)</f>
        <v>39.557537645439993</v>
      </c>
      <c r="N184" s="104">
        <f t="shared" si="10"/>
        <v>0</v>
      </c>
    </row>
    <row r="185" spans="1:14" ht="14.45" customHeight="1">
      <c r="A185" s="70"/>
      <c r="B185" s="1"/>
      <c r="C185" s="100" t="s">
        <v>191</v>
      </c>
      <c r="D185" s="91">
        <v>93673</v>
      </c>
      <c r="E185" s="271" t="str">
        <f>VLOOKUP(D185,comp!$D$5:$K$7114,2,FALSE)</f>
        <v>DISJUNTOR TRIPOLAR TIPO DIN, CORRENTE NOMINAL DE 50A - FORNECIMENTO E INSTALAÇÃO. AF_10/2020</v>
      </c>
      <c r="F185" s="272"/>
      <c r="G185" s="272"/>
      <c r="H185" s="272"/>
      <c r="I185" s="273"/>
      <c r="J185" s="101" t="str">
        <f>VLOOKUP(D185,comp!$D$5:$K$7114,3,FALSE)</f>
        <v>CHP</v>
      </c>
      <c r="K185" s="102">
        <f>_xlfn.XLOOKUP(D185, sin!D:D, sin!J:J, "Não Encontrado", 0,1)</f>
        <v>0</v>
      </c>
      <c r="L185" s="103">
        <f>VLOOKUP(D185,comp!$D$5:$K$7114,6,FALSE)</f>
        <v>109.63739575104002</v>
      </c>
      <c r="M185" s="103">
        <f>VLOOKUP(D185,comp!$D$5:$K$7114,7,FALSE)</f>
        <v>39.482604248960001</v>
      </c>
      <c r="N185" s="104">
        <f t="shared" si="10"/>
        <v>0</v>
      </c>
    </row>
    <row r="186" spans="1:14" ht="14.45" customHeight="1">
      <c r="A186" s="70"/>
      <c r="B186" s="1"/>
      <c r="C186" s="100" t="s">
        <v>192</v>
      </c>
      <c r="D186" s="91">
        <v>1062</v>
      </c>
      <c r="E186" s="271" t="str">
        <f>VLOOKUP(D186,comp!$D$5:$K$7114,2,FALSE)</f>
        <v>CAIXA INTERNA/EXTERNA DE MEDICAO PARA 1 MEDIDOR TRIFASICO, COM VISOR, EM CHAPA DE ACO 18 USG (PADRAO DA CONCESSIONARIA LOCAL)</v>
      </c>
      <c r="F186" s="272"/>
      <c r="G186" s="272"/>
      <c r="H186" s="272"/>
      <c r="I186" s="273"/>
      <c r="J186" s="101" t="str">
        <f>VLOOKUP(D186,comp!$D$5:$K$7114,3,FALSE)</f>
        <v>UN</v>
      </c>
      <c r="K186" s="102">
        <f>_xlfn.XLOOKUP(D186, sin!D:D, sin!J:J, "Não Encontrado", 0,1)</f>
        <v>0</v>
      </c>
      <c r="L186" s="103">
        <f>VLOOKUP(D186,comp!$D$5:$K$7114,6,FALSE)</f>
        <v>176.02469234</v>
      </c>
      <c r="M186" s="103">
        <f>VLOOKUP(D186,comp!$D$5:$K$7114,7,FALSE)</f>
        <v>58.975307659999999</v>
      </c>
      <c r="N186" s="104">
        <f t="shared" si="10"/>
        <v>0</v>
      </c>
    </row>
    <row r="187" spans="1:14" ht="14.45" customHeight="1">
      <c r="A187" s="70"/>
      <c r="B187" s="1"/>
      <c r="C187" s="100" t="s">
        <v>193</v>
      </c>
      <c r="D187" s="91">
        <v>97668</v>
      </c>
      <c r="E187" s="271" t="str">
        <f>VLOOKUP(D187,comp!$D$5:$K$7114,2,FALSE)</f>
        <v>ELETRODUTO FLEXÍVEL CORRUGADO, PEAD, DN 63 (2"), PARA REDE ENTERRADA DE DISTRIBUIÇÃO DE ENERGIA ELÉTRICA - FORNECIMENTO E INSTALAÇÃO. AF_12/2021</v>
      </c>
      <c r="F187" s="272"/>
      <c r="G187" s="272"/>
      <c r="H187" s="272"/>
      <c r="I187" s="273"/>
      <c r="J187" s="101" t="str">
        <f>VLOOKUP(D187,comp!$D$5:$K$7114,3,FALSE)</f>
        <v>CHP</v>
      </c>
      <c r="K187" s="102">
        <f>_xlfn.XLOOKUP(D187, sin!D:D, sin!J:J, "Não Encontrado", 0,1)</f>
        <v>0</v>
      </c>
      <c r="L187" s="103">
        <f>VLOOKUP(D187,comp!$D$5:$K$7114,6,FALSE)</f>
        <v>114.85141591872001</v>
      </c>
      <c r="M187" s="103">
        <f>VLOOKUP(D187,comp!$D$5:$K$7114,7,FALSE)</f>
        <v>34.268584081279997</v>
      </c>
      <c r="N187" s="104">
        <f t="shared" si="10"/>
        <v>0</v>
      </c>
    </row>
    <row r="188" spans="1:14" ht="14.45" customHeight="1">
      <c r="A188" s="70"/>
      <c r="B188" s="1"/>
      <c r="C188" s="100" t="s">
        <v>194</v>
      </c>
      <c r="D188" s="91">
        <v>4814</v>
      </c>
      <c r="E188" s="271" t="str">
        <f>VLOOKUP(D188,comp!$D$5:$K$7114,2,FALSE)</f>
        <v>APARELHO SINALIZADOR LUMINOSO COM LED, PARA SAIDA GARAGEM, COM 2 LENTES EM POLICARBONATO, BIVOLT (INCLUI SUPORTE DE FIXACAO)</v>
      </c>
      <c r="F188" s="272"/>
      <c r="G188" s="272"/>
      <c r="H188" s="272"/>
      <c r="I188" s="273"/>
      <c r="J188" s="101" t="str">
        <f>VLOOKUP(D188,comp!$D$5:$K$7114,3,FALSE)</f>
        <v>UN</v>
      </c>
      <c r="K188" s="102">
        <f>_xlfn.XLOOKUP(D188, sin!D:D, sin!J:J, "Não Encontrado", 0,1)</f>
        <v>0</v>
      </c>
      <c r="L188" s="103">
        <f>VLOOKUP(D188,comp!$D$5:$K$7114,6,FALSE)</f>
        <v>28.717197931240001</v>
      </c>
      <c r="M188" s="103">
        <f>VLOOKUP(D188,comp!$D$5:$K$7114,7,FALSE)</f>
        <v>20.142802068760002</v>
      </c>
      <c r="N188" s="104">
        <f t="shared" si="10"/>
        <v>0</v>
      </c>
    </row>
    <row r="189" spans="1:14" ht="14.45" customHeight="1">
      <c r="A189" s="70"/>
      <c r="B189" s="1"/>
      <c r="C189" s="100" t="s">
        <v>195</v>
      </c>
      <c r="D189" s="91">
        <v>2370</v>
      </c>
      <c r="E189" s="271" t="str">
        <f>VLOOKUP(D189,comp!$D$5:$K$7114,2,FALSE)</f>
        <v>DISJUNTOR TIPO NEMA, MONOPOLAR 10 ATE 30A, TENSAO MAXIMA DE 240 V</v>
      </c>
      <c r="F189" s="272"/>
      <c r="G189" s="272"/>
      <c r="H189" s="272"/>
      <c r="I189" s="273"/>
      <c r="J189" s="101" t="str">
        <f>VLOOKUP(D189,comp!$D$5:$K$7114,3,FALSE)</f>
        <v>UN</v>
      </c>
      <c r="K189" s="102">
        <f>_xlfn.XLOOKUP(D189, sin!D:D, sin!J:J, "Não Encontrado", 0,1)</f>
        <v>0</v>
      </c>
      <c r="L189" s="103">
        <f>VLOOKUP(D189,comp!$D$5:$K$7114,6,FALSE)</f>
        <v>8.4225322779300011</v>
      </c>
      <c r="M189" s="103">
        <f>VLOOKUP(D189,comp!$D$5:$K$7114,7,FALSE)</f>
        <v>2.16746772207</v>
      </c>
      <c r="N189" s="104">
        <f t="shared" si="10"/>
        <v>0</v>
      </c>
    </row>
    <row r="190" spans="1:14" ht="14.45" customHeight="1">
      <c r="A190" s="70"/>
      <c r="B190" s="1"/>
      <c r="C190" s="100" t="s">
        <v>196</v>
      </c>
      <c r="D190" s="91">
        <v>2373</v>
      </c>
      <c r="E190" s="271" t="str">
        <f>VLOOKUP(D190,comp!$D$5:$K$7114,2,FALSE)</f>
        <v>DISJUNTOR TIPO NEMA, TRIPOLAR 60 ATE 100 A, TENSAO MAXIMA DE 415 V</v>
      </c>
      <c r="F190" s="272"/>
      <c r="G190" s="272"/>
      <c r="H190" s="272"/>
      <c r="I190" s="273"/>
      <c r="J190" s="101" t="str">
        <f>VLOOKUP(D190,comp!$D$5:$K$7114,3,FALSE)</f>
        <v>UN</v>
      </c>
      <c r="K190" s="102">
        <f>_xlfn.XLOOKUP(D190, sin!D:D, sin!J:J, "Não Encontrado", 0,1)</f>
        <v>0</v>
      </c>
      <c r="L190" s="103">
        <f>VLOOKUP(D190,comp!$D$5:$K$7114,6,FALSE)</f>
        <v>75.58459576576</v>
      </c>
      <c r="M190" s="103">
        <f>VLOOKUP(D190,comp!$D$5:$K$7114,7,FALSE)</f>
        <v>24.575404234240001</v>
      </c>
      <c r="N190" s="104">
        <f t="shared" si="10"/>
        <v>0</v>
      </c>
    </row>
    <row r="191" spans="1:14" ht="14.45" customHeight="1">
      <c r="A191" s="70"/>
      <c r="B191" s="1"/>
      <c r="C191" s="100" t="s">
        <v>197</v>
      </c>
      <c r="D191" s="91">
        <v>2374</v>
      </c>
      <c r="E191" s="271" t="str">
        <f>VLOOKUP(D191,comp!$D$5:$K$7114,2,FALSE)</f>
        <v>DISJUNTOR TERMOMAGNETICO TRIPOLAR 150 A / 600 V, TIPO FXD / ICC - 35 KA</v>
      </c>
      <c r="F191" s="272"/>
      <c r="G191" s="272"/>
      <c r="H191" s="272"/>
      <c r="I191" s="273"/>
      <c r="J191" s="101" t="str">
        <f>VLOOKUP(D191,comp!$D$5:$K$7114,3,FALSE)</f>
        <v>UN</v>
      </c>
      <c r="K191" s="102">
        <f>_xlfn.XLOOKUP(D191, sin!D:D, sin!J:J, "Não Encontrado", 0,1)</f>
        <v>0</v>
      </c>
      <c r="L191" s="103">
        <f>VLOOKUP(D191,comp!$D$5:$K$7114,6,FALSE)</f>
        <v>355.35</v>
      </c>
      <c r="M191" s="103">
        <f>VLOOKUP(D191,comp!$D$5:$K$7114,7,FALSE)</f>
        <v>0</v>
      </c>
      <c r="N191" s="104">
        <f t="shared" si="10"/>
        <v>0</v>
      </c>
    </row>
    <row r="192" spans="1:14" ht="14.45" customHeight="1">
      <c r="A192" s="70"/>
      <c r="B192" s="1"/>
      <c r="C192" s="100" t="s">
        <v>198</v>
      </c>
      <c r="D192" s="91">
        <v>2376</v>
      </c>
      <c r="E192" s="271" t="str">
        <f>VLOOKUP(D192,comp!$D$5:$K$7114,2,FALSE)</f>
        <v>DISJUNTOR TERMOMAGNETICO TRIPOLAR 600 A / 600 V, TIPO LXD / ICC - 40 KA</v>
      </c>
      <c r="F192" s="272"/>
      <c r="G192" s="272"/>
      <c r="H192" s="272"/>
      <c r="I192" s="273"/>
      <c r="J192" s="101" t="str">
        <f>VLOOKUP(D192,comp!$D$5:$K$7114,3,FALSE)</f>
        <v>UN</v>
      </c>
      <c r="K192" s="102">
        <f>_xlfn.XLOOKUP(D192, sin!D:D, sin!J:J, "Não Encontrado", 0,1)</f>
        <v>0</v>
      </c>
      <c r="L192" s="103">
        <f>VLOOKUP(D192,comp!$D$5:$K$7114,6,FALSE)</f>
        <v>1826.65250624648</v>
      </c>
      <c r="M192" s="103">
        <f>VLOOKUP(D192,comp!$D$5:$K$7114,7,FALSE)</f>
        <v>62.707493753519998</v>
      </c>
      <c r="N192" s="104">
        <f t="shared" si="10"/>
        <v>0</v>
      </c>
    </row>
    <row r="193" spans="1:14" ht="14.45" customHeight="1">
      <c r="A193" s="70"/>
      <c r="B193" s="1"/>
      <c r="C193" s="100" t="s">
        <v>199</v>
      </c>
      <c r="D193" s="91">
        <v>2377</v>
      </c>
      <c r="E193" s="271" t="str">
        <f>VLOOKUP(D193,comp!$D$5:$K$7114,2,FALSE)</f>
        <v>DISJUNTOR TERMOMAGNETICO TRIPOLAR 200 A / 600 V, TIPO FXD / ICC - 35 KA</v>
      </c>
      <c r="F193" s="272"/>
      <c r="G193" s="272"/>
      <c r="H193" s="272"/>
      <c r="I193" s="273"/>
      <c r="J193" s="101" t="str">
        <f>VLOOKUP(D193,comp!$D$5:$K$7114,3,FALSE)</f>
        <v>UN</v>
      </c>
      <c r="K193" s="102">
        <f>_xlfn.XLOOKUP(D193, sin!D:D, sin!J:J, "Não Encontrado", 0,1)</f>
        <v>0</v>
      </c>
      <c r="L193" s="103">
        <f>VLOOKUP(D193,comp!$D$5:$K$7114,6,FALSE)</f>
        <v>444.30092021817001</v>
      </c>
      <c r="M193" s="103">
        <f>VLOOKUP(D193,comp!$D$5:$K$7114,7,FALSE)</f>
        <v>54.389079781829992</v>
      </c>
      <c r="N193" s="104">
        <f t="shared" si="10"/>
        <v>0</v>
      </c>
    </row>
    <row r="194" spans="1:14" ht="14.45" customHeight="1">
      <c r="A194" s="70"/>
      <c r="B194" s="1"/>
      <c r="C194" s="100" t="s">
        <v>200</v>
      </c>
      <c r="D194" s="91">
        <v>2378</v>
      </c>
      <c r="E194" s="271" t="str">
        <f>VLOOKUP(D194,comp!$D$5:$K$7114,2,FALSE)</f>
        <v>DISJUNTOR TERMOMAGNETICO TRIPOLAR 300 A / 600 V, TIPO JXD / ICC - 40 KA</v>
      </c>
      <c r="F194" s="272"/>
      <c r="G194" s="272"/>
      <c r="H194" s="272"/>
      <c r="I194" s="273"/>
      <c r="J194" s="101" t="str">
        <f>VLOOKUP(D194,comp!$D$5:$K$7114,3,FALSE)</f>
        <v>UN</v>
      </c>
      <c r="K194" s="102">
        <f>_xlfn.XLOOKUP(D194, sin!D:D, sin!J:J, "Não Encontrado", 0,1)</f>
        <v>0</v>
      </c>
      <c r="L194" s="103">
        <f>VLOOKUP(D194,comp!$D$5:$K$7114,6,FALSE)</f>
        <v>1147.1600000000001</v>
      </c>
      <c r="M194" s="103">
        <f>VLOOKUP(D194,comp!$D$5:$K$7114,7,FALSE)</f>
        <v>0</v>
      </c>
      <c r="N194" s="104">
        <f t="shared" si="10"/>
        <v>0</v>
      </c>
    </row>
    <row r="195" spans="1:14" ht="14.45" customHeight="1">
      <c r="A195" s="70"/>
      <c r="B195" s="1"/>
      <c r="C195" s="100" t="s">
        <v>201</v>
      </c>
      <c r="D195" s="91">
        <v>2379</v>
      </c>
      <c r="E195" s="271" t="str">
        <f>VLOOKUP(D195,comp!$D$5:$K$7114,2,FALSE)</f>
        <v>DISJUNTOR TERMOMAGNETICO TRIPOLAR 400 A / 600 V, TIPO JXD / ICC - 40 KA</v>
      </c>
      <c r="F195" s="272"/>
      <c r="G195" s="272"/>
      <c r="H195" s="272"/>
      <c r="I195" s="273"/>
      <c r="J195" s="101" t="str">
        <f>VLOOKUP(D195,comp!$D$5:$K$7114,3,FALSE)</f>
        <v>UN</v>
      </c>
      <c r="K195" s="102">
        <f>_xlfn.XLOOKUP(D195, sin!D:D, sin!J:J, "Não Encontrado", 0,1)</f>
        <v>0</v>
      </c>
      <c r="L195" s="103">
        <f>VLOOKUP(D195,comp!$D$5:$K$7114,6,FALSE)</f>
        <v>1086.85914227128</v>
      </c>
      <c r="M195" s="103">
        <f>VLOOKUP(D195,comp!$D$5:$K$7114,7,FALSE)</f>
        <v>60.300857728720004</v>
      </c>
      <c r="N195" s="104">
        <f t="shared" si="10"/>
        <v>0</v>
      </c>
    </row>
    <row r="196" spans="1:14" ht="14.45" customHeight="1">
      <c r="A196" s="70"/>
      <c r="B196" s="1"/>
      <c r="C196" s="100" t="s">
        <v>202</v>
      </c>
      <c r="D196" s="91">
        <v>2386</v>
      </c>
      <c r="E196" s="271" t="str">
        <f>VLOOKUP(D196,comp!$D$5:$K$7114,2,FALSE)</f>
        <v>DISJUNTOR TIPO NEMA, MONOPOLAR 35 ATE 50 A, TENSAO MAXIMA DE 240 V</v>
      </c>
      <c r="F196" s="272"/>
      <c r="G196" s="272"/>
      <c r="H196" s="272"/>
      <c r="I196" s="273"/>
      <c r="J196" s="101" t="str">
        <f>VLOOKUP(D196,comp!$D$5:$K$7114,3,FALSE)</f>
        <v>UN</v>
      </c>
      <c r="K196" s="102">
        <f>_xlfn.XLOOKUP(D196, sin!D:D, sin!J:J, "Não Encontrado", 0,1)</f>
        <v>0</v>
      </c>
      <c r="L196" s="103">
        <f>VLOOKUP(D196,comp!$D$5:$K$7114,6,FALSE)</f>
        <v>13.513314616320001</v>
      </c>
      <c r="M196" s="103">
        <f>VLOOKUP(D196,comp!$D$5:$K$7114,7,FALSE)</f>
        <v>4.2466853836800009</v>
      </c>
      <c r="N196" s="104">
        <f t="shared" si="10"/>
        <v>0</v>
      </c>
    </row>
    <row r="197" spans="1:14" ht="14.45" customHeight="1">
      <c r="A197" s="70"/>
      <c r="B197" s="1"/>
      <c r="C197" s="100" t="s">
        <v>203</v>
      </c>
      <c r="D197" s="91">
        <v>2388</v>
      </c>
      <c r="E197" s="271" t="str">
        <f>VLOOKUP(D197,comp!$D$5:$K$7114,2,FALSE)</f>
        <v>DISJUNTOR TIPO NEMA, BIPOLAR 10 ATE 50 A, TENSAO MAXIMA 415 V</v>
      </c>
      <c r="F197" s="272"/>
      <c r="G197" s="272"/>
      <c r="H197" s="272"/>
      <c r="I197" s="273"/>
      <c r="J197" s="101" t="str">
        <f>VLOOKUP(D197,comp!$D$5:$K$7114,3,FALSE)</f>
        <v>UN</v>
      </c>
      <c r="K197" s="102">
        <f>_xlfn.XLOOKUP(D197, sin!D:D, sin!J:J, "Não Encontrado", 0,1)</f>
        <v>0</v>
      </c>
      <c r="L197" s="103">
        <f>VLOOKUP(D197,comp!$D$5:$K$7114,6,FALSE)</f>
        <v>51.42837547781</v>
      </c>
      <c r="M197" s="103">
        <f>VLOOKUP(D197,comp!$D$5:$K$7114,7,FALSE)</f>
        <v>5.5616245221899998</v>
      </c>
      <c r="N197" s="104">
        <f t="shared" si="10"/>
        <v>0</v>
      </c>
    </row>
    <row r="198" spans="1:14" ht="14.45" customHeight="1">
      <c r="A198" s="70"/>
      <c r="B198" s="1"/>
      <c r="C198" s="100" t="s">
        <v>204</v>
      </c>
      <c r="D198" s="91">
        <v>2391</v>
      </c>
      <c r="E198" s="271" t="str">
        <f>VLOOKUP(D198,comp!$D$5:$K$7114,2,FALSE)</f>
        <v>DISJUNTOR TERMOMAGNETICO TRIPOLAR 125 A / 425 V / ICC - 25 KA</v>
      </c>
      <c r="F198" s="272"/>
      <c r="G198" s="272"/>
      <c r="H198" s="272"/>
      <c r="I198" s="273"/>
      <c r="J198" s="101" t="str">
        <f>VLOOKUP(D198,comp!$D$5:$K$7114,3,FALSE)</f>
        <v>UN</v>
      </c>
      <c r="K198" s="102">
        <f>_xlfn.XLOOKUP(D198, sin!D:D, sin!J:J, "Não Encontrado", 0,1)</f>
        <v>0</v>
      </c>
      <c r="L198" s="103">
        <f>VLOOKUP(D198,comp!$D$5:$K$7114,6,FALSE)</f>
        <v>263.21285087696003</v>
      </c>
      <c r="M198" s="103">
        <f>VLOOKUP(D198,comp!$D$5:$K$7114,7,FALSE)</f>
        <v>50.007149123040008</v>
      </c>
      <c r="N198" s="104">
        <f t="shared" si="10"/>
        <v>0</v>
      </c>
    </row>
    <row r="199" spans="1:14" ht="14.45" customHeight="1">
      <c r="A199" s="70"/>
      <c r="B199" s="1"/>
      <c r="C199" s="100" t="s">
        <v>205</v>
      </c>
      <c r="D199" s="91">
        <v>2392</v>
      </c>
      <c r="E199" s="271" t="str">
        <f>VLOOKUP(D199,comp!$D$5:$K$7114,2,FALSE)</f>
        <v>DISJUNTOR TIPO NEMA, TRIPOLAR 10 ATE 50A, TENSAO MAXIMA DE 415 V</v>
      </c>
      <c r="F199" s="272"/>
      <c r="G199" s="272"/>
      <c r="H199" s="272"/>
      <c r="I199" s="273"/>
      <c r="J199" s="101" t="str">
        <f>VLOOKUP(D199,comp!$D$5:$K$7114,3,FALSE)</f>
        <v>UN</v>
      </c>
      <c r="K199" s="102">
        <f>_xlfn.XLOOKUP(D199, sin!D:D, sin!J:J, "Não Encontrado", 0,1)</f>
        <v>0</v>
      </c>
      <c r="L199" s="103">
        <f>VLOOKUP(D199,comp!$D$5:$K$7114,6,FALSE)</f>
        <v>63.015798913610006</v>
      </c>
      <c r="M199" s="103">
        <f>VLOOKUP(D199,comp!$D$5:$K$7114,7,FALSE)</f>
        <v>8.0742010863900013</v>
      </c>
      <c r="N199" s="104">
        <f t="shared" si="10"/>
        <v>0</v>
      </c>
    </row>
    <row r="200" spans="1:14" ht="14.45" customHeight="1">
      <c r="A200" s="70"/>
      <c r="B200" s="1"/>
      <c r="C200" s="100" t="s">
        <v>206</v>
      </c>
      <c r="D200" s="91">
        <v>2393</v>
      </c>
      <c r="E200" s="271" t="str">
        <f>VLOOKUP(D200,comp!$D$5:$K$7114,2,FALSE)</f>
        <v>DISJUNTOR TERMOMAGNETICO TRIPOLAR 250 A / 600 V, TIPO FXD</v>
      </c>
      <c r="F200" s="272"/>
      <c r="G200" s="272"/>
      <c r="H200" s="272"/>
      <c r="I200" s="273"/>
      <c r="J200" s="101" t="str">
        <f>VLOOKUP(D200,comp!$D$5:$K$7114,3,FALSE)</f>
        <v>UN</v>
      </c>
      <c r="K200" s="102">
        <f>_xlfn.XLOOKUP(D200, sin!D:D, sin!J:J, "Não Encontrado", 0,1)</f>
        <v>0</v>
      </c>
      <c r="L200" s="103">
        <f>VLOOKUP(D200,comp!$D$5:$K$7114,6,FALSE)</f>
        <v>776.94286674576006</v>
      </c>
      <c r="M200" s="103">
        <f>VLOOKUP(D200,comp!$D$5:$K$7114,7,FALSE)</f>
        <v>58.177133254240005</v>
      </c>
      <c r="N200" s="104">
        <f t="shared" si="10"/>
        <v>0</v>
      </c>
    </row>
    <row r="201" spans="1:14" ht="14.45" customHeight="1">
      <c r="A201" s="70"/>
      <c r="B201" s="1"/>
      <c r="C201" s="100" t="s">
        <v>207</v>
      </c>
      <c r="D201" s="91">
        <v>2394</v>
      </c>
      <c r="E201" s="271" t="str">
        <f>VLOOKUP(D201,comp!$D$5:$K$7114,2,FALSE)</f>
        <v>DISJUNTOR TERMOMAGNETICO TRIPOLAR 800 A / 600 V, TIPO LMXD</v>
      </c>
      <c r="F201" s="272"/>
      <c r="G201" s="272"/>
      <c r="H201" s="272"/>
      <c r="I201" s="273"/>
      <c r="J201" s="101" t="str">
        <f>VLOOKUP(D201,comp!$D$5:$K$7114,3,FALSE)</f>
        <v>UN</v>
      </c>
      <c r="K201" s="102">
        <f>_xlfn.XLOOKUP(D201, sin!D:D, sin!J:J, "Não Encontrado", 0,1)</f>
        <v>0</v>
      </c>
      <c r="L201" s="103">
        <f>VLOOKUP(D201,comp!$D$5:$K$7114,6,FALSE)</f>
        <v>3974.27383064277</v>
      </c>
      <c r="M201" s="103">
        <f>VLOOKUP(D201,comp!$D$5:$K$7114,7,FALSE)</f>
        <v>64.836169357230006</v>
      </c>
      <c r="N201" s="104">
        <f t="shared" si="10"/>
        <v>0</v>
      </c>
    </row>
    <row r="202" spans="1:14" ht="14.45" customHeight="1">
      <c r="A202" s="70"/>
      <c r="B202" s="1"/>
      <c r="C202" s="100" t="s">
        <v>208</v>
      </c>
      <c r="D202" s="91">
        <v>34544</v>
      </c>
      <c r="E202" s="271" t="str">
        <f>VLOOKUP(D202,comp!$D$5:$K$7114,2,FALSE)</f>
        <v>DISJUNTOR TERMOMAGNETICO TRIPOLAR 3 X 400 A / ICC - 25 KA</v>
      </c>
      <c r="F202" s="272"/>
      <c r="G202" s="272"/>
      <c r="H202" s="272"/>
      <c r="I202" s="273"/>
      <c r="J202" s="101" t="str">
        <f>VLOOKUP(D202,comp!$D$5:$K$7114,3,FALSE)</f>
        <v>UN</v>
      </c>
      <c r="K202" s="102">
        <f>_xlfn.XLOOKUP(D202, sin!D:D, sin!J:J, "Não Encontrado", 0,1)</f>
        <v>0</v>
      </c>
      <c r="L202" s="103">
        <f>VLOOKUP(D202,comp!$D$5:$K$7114,6,FALSE)</f>
        <v>1353.37</v>
      </c>
      <c r="M202" s="103">
        <f>VLOOKUP(D202,comp!$D$5:$K$7114,7,FALSE)</f>
        <v>0</v>
      </c>
      <c r="N202" s="104">
        <f t="shared" si="10"/>
        <v>0</v>
      </c>
    </row>
    <row r="203" spans="1:14" ht="14.45" customHeight="1">
      <c r="A203" s="70"/>
      <c r="B203" s="1"/>
      <c r="C203" s="100" t="s">
        <v>209</v>
      </c>
      <c r="D203" s="91">
        <v>34606</v>
      </c>
      <c r="E203" s="271" t="str">
        <f>VLOOKUP(D203,comp!$D$5:$K$7114,2,FALSE)</f>
        <v>DISJUNTOR TIPO NEMA, BIPOLAR 60 ATE 100A, TENSAO MAXIMA 415 V</v>
      </c>
      <c r="F203" s="272"/>
      <c r="G203" s="272"/>
      <c r="H203" s="272"/>
      <c r="I203" s="273"/>
      <c r="J203" s="101" t="str">
        <f>VLOOKUP(D203,comp!$D$5:$K$7114,3,FALSE)</f>
        <v>UN</v>
      </c>
      <c r="K203" s="102">
        <f>_xlfn.XLOOKUP(D203, sin!D:D, sin!J:J, "Não Encontrado", 0,1)</f>
        <v>0</v>
      </c>
      <c r="L203" s="103">
        <f>VLOOKUP(D203,comp!$D$5:$K$7114,6,FALSE)</f>
        <v>87.42</v>
      </c>
      <c r="M203" s="103">
        <f>VLOOKUP(D203,comp!$D$5:$K$7114,7,FALSE)</f>
        <v>0</v>
      </c>
      <c r="N203" s="104">
        <f t="shared" si="10"/>
        <v>0</v>
      </c>
    </row>
    <row r="204" spans="1:14" ht="14.45" customHeight="1">
      <c r="A204" s="70"/>
      <c r="B204" s="1"/>
      <c r="C204" s="100" t="s">
        <v>210</v>
      </c>
      <c r="D204" s="91">
        <v>34616</v>
      </c>
      <c r="E204" s="271" t="str">
        <f>VLOOKUP(D204,comp!$D$5:$K$7114,2,FALSE)</f>
        <v>DISJUNTOR TERMOMAGNETICO PARA TRILHO DIN (IEC), BIPOLAR, 6 - 32 A</v>
      </c>
      <c r="F204" s="272"/>
      <c r="G204" s="272"/>
      <c r="H204" s="272"/>
      <c r="I204" s="273"/>
      <c r="J204" s="101" t="str">
        <f>VLOOKUP(D204,comp!$D$5:$K$7114,3,FALSE)</f>
        <v>CHP</v>
      </c>
      <c r="K204" s="102">
        <f>_xlfn.XLOOKUP(D204, sin!D:D, sin!J:J, "Não Encontrado", 0,1)</f>
        <v>0</v>
      </c>
      <c r="L204" s="103">
        <f>VLOOKUP(D204,comp!$D$5:$K$7114,6,FALSE)</f>
        <v>139.28454420288</v>
      </c>
      <c r="M204" s="103">
        <f>VLOOKUP(D204,comp!$D$5:$K$7114,7,FALSE)</f>
        <v>9.8354557971199998</v>
      </c>
      <c r="N204" s="104">
        <f t="shared" si="10"/>
        <v>0</v>
      </c>
    </row>
    <row r="205" spans="1:14" ht="14.45" customHeight="1">
      <c r="A205" s="70"/>
      <c r="B205" s="1"/>
      <c r="C205" s="100" t="s">
        <v>211</v>
      </c>
      <c r="D205" s="91">
        <v>34623</v>
      </c>
      <c r="E205" s="271" t="str">
        <f>VLOOKUP(D205,comp!$D$5:$K$7114,2,FALSE)</f>
        <v>DISJUNTOR TERMOMAGNETICO PARA TRILHO DIN (IEC), BIPOLAR, 40 - 50 A</v>
      </c>
      <c r="F205" s="272"/>
      <c r="G205" s="272"/>
      <c r="H205" s="272"/>
      <c r="I205" s="273"/>
      <c r="J205" s="101" t="str">
        <f>VLOOKUP(D205,comp!$D$5:$K$7114,3,FALSE)</f>
        <v>CHP</v>
      </c>
      <c r="K205" s="102">
        <f>_xlfn.XLOOKUP(D205, sin!D:D, sin!J:J, "Não Encontrado", 0,1)</f>
        <v>0</v>
      </c>
      <c r="L205" s="103">
        <f>VLOOKUP(D205,comp!$D$5:$K$7114,6,FALSE)</f>
        <v>119.04482271936001</v>
      </c>
      <c r="M205" s="103">
        <f>VLOOKUP(D205,comp!$D$5:$K$7114,7,FALSE)</f>
        <v>30.075177280640002</v>
      </c>
      <c r="N205" s="104">
        <f t="shared" si="10"/>
        <v>0</v>
      </c>
    </row>
    <row r="206" spans="1:14" ht="14.45" customHeight="1">
      <c r="A206" s="70"/>
      <c r="B206" s="1"/>
      <c r="C206" s="100" t="s">
        <v>212</v>
      </c>
      <c r="D206" s="91">
        <v>34628</v>
      </c>
      <c r="E206" s="271" t="str">
        <f>VLOOKUP(D206,comp!$D$5:$K$7114,2,FALSE)</f>
        <v>DISJUNTOR TERMOMAGNETICO PARA TRILHO DIN (IEC), BIPOLAR, 63 A</v>
      </c>
      <c r="F206" s="272"/>
      <c r="G206" s="272"/>
      <c r="H206" s="272"/>
      <c r="I206" s="273"/>
      <c r="J206" s="101" t="str">
        <f>VLOOKUP(D206,comp!$D$5:$K$7114,3,FALSE)</f>
        <v>UN</v>
      </c>
      <c r="K206" s="102">
        <f>_xlfn.XLOOKUP(D206, sin!D:D, sin!J:J, "Não Encontrado", 0,1)</f>
        <v>0</v>
      </c>
      <c r="L206" s="103">
        <f>VLOOKUP(D206,comp!$D$5:$K$7114,6,FALSE)</f>
        <v>66.099999999999994</v>
      </c>
      <c r="M206" s="103">
        <f>VLOOKUP(D206,comp!$D$5:$K$7114,7,FALSE)</f>
        <v>0</v>
      </c>
      <c r="N206" s="104">
        <f t="shared" si="10"/>
        <v>0</v>
      </c>
    </row>
    <row r="207" spans="1:14" ht="14.45" customHeight="1">
      <c r="A207" s="70"/>
      <c r="B207" s="1"/>
      <c r="C207" s="100" t="s">
        <v>213</v>
      </c>
      <c r="D207" s="91">
        <v>34653</v>
      </c>
      <c r="E207" s="271" t="str">
        <f>VLOOKUP(D207,comp!$D$5:$K$7114,2,FALSE)</f>
        <v>DISJUNTOR TERMOMAGNETICO PARA TRILHO DIN (IEC), MONOPOLAR, 6 - 32 A</v>
      </c>
      <c r="F207" s="272"/>
      <c r="G207" s="272"/>
      <c r="H207" s="272"/>
      <c r="I207" s="273"/>
      <c r="J207" s="101" t="str">
        <f>VLOOKUP(D207,comp!$D$5:$K$7114,3,FALSE)</f>
        <v>CHP</v>
      </c>
      <c r="K207" s="102">
        <f>_xlfn.XLOOKUP(D207, sin!D:D, sin!J:J, "Não Encontrado", 0,1)</f>
        <v>1</v>
      </c>
      <c r="L207" s="103">
        <f>VLOOKUP(D207,comp!$D$5:$K$7114,6,FALSE)</f>
        <v>126.23846561407998</v>
      </c>
      <c r="M207" s="103">
        <f>VLOOKUP(D207,comp!$D$5:$K$7114,7,FALSE)</f>
        <v>22.881534385920002</v>
      </c>
      <c r="N207" s="104">
        <f t="shared" si="10"/>
        <v>149.11999999999998</v>
      </c>
    </row>
    <row r="208" spans="1:14" ht="14.45" customHeight="1">
      <c r="A208" s="70"/>
      <c r="B208" s="1"/>
      <c r="C208" s="100" t="s">
        <v>214</v>
      </c>
      <c r="D208" s="91">
        <v>34686</v>
      </c>
      <c r="E208" s="271" t="str">
        <f>VLOOKUP(D208,comp!$D$5:$K$7114,2,FALSE)</f>
        <v>DISJUNTOR TERMOMAGNETICO PARA TRILHO DIN (IEC), MONOPOLAR, 40 - 50 A</v>
      </c>
      <c r="F208" s="272"/>
      <c r="G208" s="272"/>
      <c r="H208" s="272"/>
      <c r="I208" s="273"/>
      <c r="J208" s="101" t="str">
        <f>VLOOKUP(D208,comp!$D$5:$K$7114,3,FALSE)</f>
        <v>CHP</v>
      </c>
      <c r="K208" s="102">
        <f>_xlfn.XLOOKUP(D208, sin!D:D, sin!J:J, "Não Encontrado", 0,1)</f>
        <v>1</v>
      </c>
      <c r="L208" s="103">
        <f>VLOOKUP(D208,comp!$D$5:$K$7114,6,FALSE)</f>
        <v>104.6582137856</v>
      </c>
      <c r="M208" s="103">
        <f>VLOOKUP(D208,comp!$D$5:$K$7114,7,FALSE)</f>
        <v>44.4617862144</v>
      </c>
      <c r="N208" s="104">
        <f t="shared" si="10"/>
        <v>149.12</v>
      </c>
    </row>
    <row r="209" spans="1:14" ht="14.45" customHeight="1">
      <c r="A209" s="70"/>
      <c r="B209" s="1"/>
      <c r="C209" s="100" t="s">
        <v>215</v>
      </c>
      <c r="D209" s="91">
        <v>34688</v>
      </c>
      <c r="E209" s="271" t="str">
        <f>VLOOKUP(D209,comp!$D$5:$K$7114,2,FALSE)</f>
        <v>DISJUNTOR TERMOMAGNETICO PARA TRILHO DIN (IEC), MONOPOLAR, 63 A</v>
      </c>
      <c r="F209" s="272"/>
      <c r="G209" s="272"/>
      <c r="H209" s="272"/>
      <c r="I209" s="273"/>
      <c r="J209" s="101" t="str">
        <f>VLOOKUP(D209,comp!$D$5:$K$7114,3,FALSE)</f>
        <v>UN</v>
      </c>
      <c r="K209" s="102">
        <f>_xlfn.XLOOKUP(D209, sin!D:D, sin!J:J, "Não Encontrado", 0,1)</f>
        <v>0</v>
      </c>
      <c r="L209" s="103">
        <f>VLOOKUP(D209,comp!$D$5:$K$7114,6,FALSE)</f>
        <v>14.82</v>
      </c>
      <c r="M209" s="103">
        <f>VLOOKUP(D209,comp!$D$5:$K$7114,7,FALSE)</f>
        <v>0</v>
      </c>
      <c r="N209" s="104">
        <f t="shared" si="10"/>
        <v>0</v>
      </c>
    </row>
    <row r="210" spans="1:14" ht="14.45" customHeight="1">
      <c r="A210" s="70"/>
      <c r="B210" s="1"/>
      <c r="C210" s="100" t="s">
        <v>216</v>
      </c>
      <c r="D210" s="91">
        <v>34689</v>
      </c>
      <c r="E210" s="271" t="str">
        <f>VLOOKUP(D210,comp!$D$5:$K$7114,2,FALSE)</f>
        <v>DISJUNTOR TIPO NEMA, MONOPOLAR DE 60 ATE 70A, TENSAO MAXIMA DE 240 V</v>
      </c>
      <c r="F210" s="272"/>
      <c r="G210" s="272"/>
      <c r="H210" s="272"/>
      <c r="I210" s="273"/>
      <c r="J210" s="101" t="str">
        <f>VLOOKUP(D210,comp!$D$5:$K$7114,3,FALSE)</f>
        <v>UN</v>
      </c>
      <c r="K210" s="102">
        <f>_xlfn.XLOOKUP(D210, sin!D:D, sin!J:J, "Não Encontrado", 0,1)</f>
        <v>0</v>
      </c>
      <c r="L210" s="103">
        <f>VLOOKUP(D210,comp!$D$5:$K$7114,6,FALSE)</f>
        <v>27.83</v>
      </c>
      <c r="M210" s="103">
        <f>VLOOKUP(D210,comp!$D$5:$K$7114,7,FALSE)</f>
        <v>0</v>
      </c>
      <c r="N210" s="104">
        <f t="shared" si="10"/>
        <v>0</v>
      </c>
    </row>
    <row r="211" spans="1:14" ht="14.45" customHeight="1">
      <c r="A211" s="70"/>
      <c r="B211" s="1"/>
      <c r="C211" s="100" t="s">
        <v>217</v>
      </c>
      <c r="D211" s="91">
        <v>34705</v>
      </c>
      <c r="E211" s="271" t="str">
        <f>VLOOKUP(D211,comp!$D$5:$K$7114,2,FALSE)</f>
        <v>DISJUNTOR TERMOMAGNETICO TRIPOLAR 3 X 250 A/ICC - 25 KA</v>
      </c>
      <c r="F211" s="272"/>
      <c r="G211" s="272"/>
      <c r="H211" s="272"/>
      <c r="I211" s="273"/>
      <c r="J211" s="101" t="str">
        <f>VLOOKUP(D211,comp!$D$5:$K$7114,3,FALSE)</f>
        <v>UN</v>
      </c>
      <c r="K211" s="102">
        <f>_xlfn.XLOOKUP(D211, sin!D:D, sin!J:J, "Não Encontrado", 0,1)</f>
        <v>0</v>
      </c>
      <c r="L211" s="103">
        <f>VLOOKUP(D211,comp!$D$5:$K$7114,6,FALSE)</f>
        <v>730.44</v>
      </c>
      <c r="M211" s="103">
        <f>VLOOKUP(D211,comp!$D$5:$K$7114,7,FALSE)</f>
        <v>0</v>
      </c>
      <c r="N211" s="104">
        <f t="shared" ref="N211:N252" si="11">K211*(L211+M211)</f>
        <v>0</v>
      </c>
    </row>
    <row r="212" spans="1:14" ht="14.45" customHeight="1">
      <c r="A212" s="70"/>
      <c r="B212" s="1"/>
      <c r="C212" s="100" t="s">
        <v>218</v>
      </c>
      <c r="D212" s="91">
        <v>34707</v>
      </c>
      <c r="E212" s="271" t="str">
        <f>VLOOKUP(D212,comp!$D$5:$K$7114,2,FALSE)</f>
        <v>DISJUNTOR TERMOMAGNETICO TRIPOLAR 3 X 350 A/ICC - 25 KA</v>
      </c>
      <c r="F212" s="272"/>
      <c r="G212" s="272"/>
      <c r="H212" s="272"/>
      <c r="I212" s="273"/>
      <c r="J212" s="101" t="str">
        <f>VLOOKUP(D212,comp!$D$5:$K$7114,3,FALSE)</f>
        <v>UN</v>
      </c>
      <c r="K212" s="102">
        <f>_xlfn.XLOOKUP(D212, sin!D:D, sin!J:J, "Não Encontrado", 0,1)</f>
        <v>0</v>
      </c>
      <c r="L212" s="103">
        <f>VLOOKUP(D212,comp!$D$5:$K$7114,6,FALSE)</f>
        <v>1353.51</v>
      </c>
      <c r="M212" s="103">
        <f>VLOOKUP(D212,comp!$D$5:$K$7114,7,FALSE)</f>
        <v>0</v>
      </c>
      <c r="N212" s="104">
        <f t="shared" si="11"/>
        <v>0</v>
      </c>
    </row>
    <row r="213" spans="1:14" ht="14.45" customHeight="1">
      <c r="A213" s="70"/>
      <c r="B213" s="1"/>
      <c r="C213" s="100" t="s">
        <v>219</v>
      </c>
      <c r="D213" s="91">
        <v>34709</v>
      </c>
      <c r="E213" s="271" t="str">
        <f>VLOOKUP(D213,comp!$D$5:$K$7114,2,FALSE)</f>
        <v>DISJUNTOR TERMOMAGNETICO PARA TRILHO DIN (IEC), TRIPOLAR, 10 - 50 A</v>
      </c>
      <c r="F213" s="272"/>
      <c r="G213" s="272"/>
      <c r="H213" s="272"/>
      <c r="I213" s="273"/>
      <c r="J213" s="101" t="str">
        <f>VLOOKUP(D213,comp!$D$5:$K$7114,3,FALSE)</f>
        <v>CHP</v>
      </c>
      <c r="K213" s="102">
        <f>_xlfn.XLOOKUP(D213, sin!D:D, sin!J:J, "Não Encontrado", 0,1)</f>
        <v>0</v>
      </c>
      <c r="L213" s="103">
        <f>VLOOKUP(D213,comp!$D$5:$K$7114,6,FALSE)</f>
        <v>137.40090166912</v>
      </c>
      <c r="M213" s="103">
        <f>VLOOKUP(D213,comp!$D$5:$K$7114,7,FALSE)</f>
        <v>11.719098330880001</v>
      </c>
      <c r="N213" s="104">
        <f t="shared" si="11"/>
        <v>0</v>
      </c>
    </row>
    <row r="214" spans="1:14" ht="14.45" customHeight="1">
      <c r="A214" s="70"/>
      <c r="B214" s="1"/>
      <c r="C214" s="100" t="s">
        <v>220</v>
      </c>
      <c r="D214" s="91">
        <v>34714</v>
      </c>
      <c r="E214" s="271" t="str">
        <f>VLOOKUP(D214,comp!$D$5:$K$7114,2,FALSE)</f>
        <v>DISJUNTOR TERMOMAGNETICO PARA TRILHO DIN (IEC), TRIPOLAR, 63 A</v>
      </c>
      <c r="F214" s="272"/>
      <c r="G214" s="272"/>
      <c r="H214" s="272"/>
      <c r="I214" s="273"/>
      <c r="J214" s="101" t="str">
        <f>VLOOKUP(D214,comp!$D$5:$K$7114,3,FALSE)</f>
        <v>UN</v>
      </c>
      <c r="K214" s="102">
        <f>_xlfn.XLOOKUP(D214, sin!D:D, sin!J:J, "Não Encontrado", 0,1)</f>
        <v>0</v>
      </c>
      <c r="L214" s="103">
        <f>VLOOKUP(D214,comp!$D$5:$K$7114,6,FALSE)</f>
        <v>68.58</v>
      </c>
      <c r="M214" s="103">
        <f>VLOOKUP(D214,comp!$D$5:$K$7114,7,FALSE)</f>
        <v>0</v>
      </c>
      <c r="N214" s="104">
        <f t="shared" si="11"/>
        <v>0</v>
      </c>
    </row>
    <row r="215" spans="1:14" ht="14.45" customHeight="1">
      <c r="A215" s="70"/>
      <c r="B215" s="1"/>
      <c r="C215" s="100" t="s">
        <v>221</v>
      </c>
      <c r="D215" s="91">
        <v>34729</v>
      </c>
      <c r="E215" s="271" t="str">
        <f>VLOOKUP(D215,comp!$D$5:$K$7114,2,FALSE)</f>
        <v>DISJUNTOR TERMOMAGNETICO AJUSTAVEL, TRIPOLAR DE 100 ATE 250A, CAPACIDADE DE INTERRUPCAO DE 35KA</v>
      </c>
      <c r="F215" s="272"/>
      <c r="G215" s="272"/>
      <c r="H215" s="272"/>
      <c r="I215" s="273"/>
      <c r="J215" s="101" t="str">
        <f>VLOOKUP(D215,comp!$D$5:$K$7114,3,FALSE)</f>
        <v>UN</v>
      </c>
      <c r="K215" s="102">
        <f>_xlfn.XLOOKUP(D215, sin!D:D, sin!J:J, "Não Encontrado", 0,1)</f>
        <v>0</v>
      </c>
      <c r="L215" s="103">
        <f>VLOOKUP(D215,comp!$D$5:$K$7114,6,FALSE)</f>
        <v>1064.6400000000001</v>
      </c>
      <c r="M215" s="103">
        <f>VLOOKUP(D215,comp!$D$5:$K$7114,7,FALSE)</f>
        <v>0</v>
      </c>
      <c r="N215" s="104">
        <f t="shared" si="11"/>
        <v>0</v>
      </c>
    </row>
    <row r="216" spans="1:14" ht="14.45" customHeight="1">
      <c r="A216" s="70"/>
      <c r="B216" s="1"/>
      <c r="C216" s="100" t="s">
        <v>222</v>
      </c>
      <c r="D216" s="91">
        <v>34734</v>
      </c>
      <c r="E216" s="271" t="str">
        <f>VLOOKUP(D216,comp!$D$5:$K$7114,2,FALSE)</f>
        <v>DISJUNTOR TERMOMAGNETICO AJUSTAVEL, TRIPOLAR DE 300 ATE 400A, CAPACIDADE DE INTERRUPCAO DE 35KA</v>
      </c>
      <c r="F216" s="272"/>
      <c r="G216" s="272"/>
      <c r="H216" s="272"/>
      <c r="I216" s="273"/>
      <c r="J216" s="101" t="str">
        <f>VLOOKUP(D216,comp!$D$5:$K$7114,3,FALSE)</f>
        <v>UN</v>
      </c>
      <c r="K216" s="102">
        <f>_xlfn.XLOOKUP(D216, sin!D:D, sin!J:J, "Não Encontrado", 0,1)</f>
        <v>0</v>
      </c>
      <c r="L216" s="103">
        <f>VLOOKUP(D216,comp!$D$5:$K$7114,6,FALSE)</f>
        <v>1648.4</v>
      </c>
      <c r="M216" s="103">
        <f>VLOOKUP(D216,comp!$D$5:$K$7114,7,FALSE)</f>
        <v>0</v>
      </c>
      <c r="N216" s="104">
        <f t="shared" si="11"/>
        <v>0</v>
      </c>
    </row>
    <row r="217" spans="1:14" ht="14.45" customHeight="1">
      <c r="A217" s="70"/>
      <c r="B217" s="1"/>
      <c r="C217" s="100" t="s">
        <v>223</v>
      </c>
      <c r="D217" s="91">
        <v>34738</v>
      </c>
      <c r="E217" s="271" t="str">
        <f>VLOOKUP(D217,comp!$D$5:$K$7114,2,FALSE)</f>
        <v>DISJUNTOR TERMOMAGNETICO AJUSTAVEL, TRIPOLAR DE 450 ATE 600A, CAPACIDADE DE INTERRUPCAO DE 35KA</v>
      </c>
      <c r="F217" s="272"/>
      <c r="G217" s="272"/>
      <c r="H217" s="272"/>
      <c r="I217" s="273"/>
      <c r="J217" s="101" t="str">
        <f>VLOOKUP(D217,comp!$D$5:$K$7114,3,FALSE)</f>
        <v>UN</v>
      </c>
      <c r="K217" s="102">
        <f>_xlfn.XLOOKUP(D217, sin!D:D, sin!J:J, "Não Encontrado", 0,1)</f>
        <v>0</v>
      </c>
      <c r="L217" s="103">
        <f>VLOOKUP(D217,comp!$D$5:$K$7114,6,FALSE)</f>
        <v>3851.17</v>
      </c>
      <c r="M217" s="103">
        <f>VLOOKUP(D217,comp!$D$5:$K$7114,7,FALSE)</f>
        <v>0</v>
      </c>
      <c r="N217" s="104">
        <f t="shared" si="11"/>
        <v>0</v>
      </c>
    </row>
    <row r="218" spans="1:14" ht="14.45" customHeight="1">
      <c r="A218" s="70"/>
      <c r="B218" s="1"/>
      <c r="C218" s="100" t="s">
        <v>224</v>
      </c>
      <c r="D218" s="91">
        <v>39445</v>
      </c>
      <c r="E218" s="271" t="str">
        <f>VLOOKUP(D218,comp!$D$5:$K$7114,2,FALSE)</f>
        <v>DISPOSITIVO DR, 2 POLOS, SENSIBILIDADE DE 30 MA, CORRENTE DE 25 A, TIPO AC</v>
      </c>
      <c r="F218" s="272"/>
      <c r="G218" s="272"/>
      <c r="H218" s="272"/>
      <c r="I218" s="273"/>
      <c r="J218" s="101" t="str">
        <f>VLOOKUP(D218,comp!$D$5:$K$7114,3,FALSE)</f>
        <v>UN</v>
      </c>
      <c r="K218" s="102">
        <f>_xlfn.XLOOKUP(D218, sin!D:D, sin!J:J, "Não Encontrado", 0,1)</f>
        <v>0</v>
      </c>
      <c r="L218" s="103">
        <f>VLOOKUP(D218,comp!$D$5:$K$7114,6,FALSE)</f>
        <v>125.9</v>
      </c>
      <c r="M218" s="103">
        <f>VLOOKUP(D218,comp!$D$5:$K$7114,7,FALSE)</f>
        <v>0</v>
      </c>
      <c r="N218" s="104">
        <f t="shared" si="11"/>
        <v>0</v>
      </c>
    </row>
    <row r="219" spans="1:14" ht="14.45" customHeight="1">
      <c r="A219" s="70"/>
      <c r="B219" s="1"/>
      <c r="C219" s="100" t="s">
        <v>225</v>
      </c>
      <c r="D219" s="91">
        <v>39446</v>
      </c>
      <c r="E219" s="271" t="str">
        <f>VLOOKUP(D219,comp!$D$5:$K$7114,2,FALSE)</f>
        <v>DISPOSITIVO DR, 2 POLOS, SENSIBILIDADE DE 30 MA, CORRENTE DE 40 A, TIPO AC</v>
      </c>
      <c r="F219" s="272"/>
      <c r="G219" s="272"/>
      <c r="H219" s="272"/>
      <c r="I219" s="273"/>
      <c r="J219" s="101" t="str">
        <f>VLOOKUP(D219,comp!$D$5:$K$7114,3,FALSE)</f>
        <v>UN</v>
      </c>
      <c r="K219" s="102">
        <f>_xlfn.XLOOKUP(D219, sin!D:D, sin!J:J, "Não Encontrado", 0,1)</f>
        <v>0</v>
      </c>
      <c r="L219" s="103">
        <f>VLOOKUP(D219,comp!$D$5:$K$7114,6,FALSE)</f>
        <v>128.13999999999999</v>
      </c>
      <c r="M219" s="103">
        <f>VLOOKUP(D219,comp!$D$5:$K$7114,7,FALSE)</f>
        <v>0</v>
      </c>
      <c r="N219" s="104">
        <f t="shared" si="11"/>
        <v>0</v>
      </c>
    </row>
    <row r="220" spans="1:14" ht="14.45" customHeight="1">
      <c r="A220" s="70"/>
      <c r="B220" s="1"/>
      <c r="C220" s="100" t="s">
        <v>226</v>
      </c>
      <c r="D220" s="91">
        <v>39447</v>
      </c>
      <c r="E220" s="271" t="str">
        <f>VLOOKUP(D220,comp!$D$5:$K$7114,2,FALSE)</f>
        <v>DISPOSITIVO DR, 2 POLOS, SENSIBILIDADE DE 30 MA, CORRENTE DE 63 A, TIPO AC</v>
      </c>
      <c r="F220" s="272"/>
      <c r="G220" s="272"/>
      <c r="H220" s="272"/>
      <c r="I220" s="273"/>
      <c r="J220" s="101" t="str">
        <f>VLOOKUP(D220,comp!$D$5:$K$7114,3,FALSE)</f>
        <v>UN</v>
      </c>
      <c r="K220" s="102">
        <f>_xlfn.XLOOKUP(D220, sin!D:D, sin!J:J, "Não Encontrado", 0,1)</f>
        <v>0</v>
      </c>
      <c r="L220" s="103">
        <f>VLOOKUP(D220,comp!$D$5:$K$7114,6,FALSE)</f>
        <v>137.03</v>
      </c>
      <c r="M220" s="103">
        <f>VLOOKUP(D220,comp!$D$5:$K$7114,7,FALSE)</f>
        <v>0</v>
      </c>
      <c r="N220" s="104">
        <f t="shared" si="11"/>
        <v>0</v>
      </c>
    </row>
    <row r="221" spans="1:14" ht="14.45" customHeight="1">
      <c r="A221" s="70"/>
      <c r="B221" s="1"/>
      <c r="C221" s="100" t="s">
        <v>227</v>
      </c>
      <c r="D221" s="91">
        <v>39448</v>
      </c>
      <c r="E221" s="271" t="str">
        <f>VLOOKUP(D221,comp!$D$5:$K$7114,2,FALSE)</f>
        <v>DISPOSITIVO DR, 2 POLOS, SENSIBILIDADE DE 30 MA, CORRENTE DE 80 A, TIPO AC</v>
      </c>
      <c r="F221" s="272"/>
      <c r="G221" s="272"/>
      <c r="H221" s="272"/>
      <c r="I221" s="273"/>
      <c r="J221" s="101" t="str">
        <f>VLOOKUP(D221,comp!$D$5:$K$7114,3,FALSE)</f>
        <v>UN</v>
      </c>
      <c r="K221" s="102">
        <f>_xlfn.XLOOKUP(D221, sin!D:D, sin!J:J, "Não Encontrado", 0,1)</f>
        <v>0</v>
      </c>
      <c r="L221" s="103">
        <f>VLOOKUP(D221,comp!$D$5:$K$7114,6,FALSE)</f>
        <v>233.66</v>
      </c>
      <c r="M221" s="103">
        <f>VLOOKUP(D221,comp!$D$5:$K$7114,7,FALSE)</f>
        <v>0</v>
      </c>
      <c r="N221" s="104">
        <f t="shared" si="11"/>
        <v>0</v>
      </c>
    </row>
    <row r="222" spans="1:14" ht="14.45" customHeight="1">
      <c r="A222" s="70"/>
      <c r="B222" s="1"/>
      <c r="C222" s="100" t="s">
        <v>228</v>
      </c>
      <c r="D222" s="91">
        <v>39449</v>
      </c>
      <c r="E222" s="271" t="str">
        <f>VLOOKUP(D222,comp!$D$5:$K$7114,2,FALSE)</f>
        <v>DISPOSITIVO DR, 4 POLOS, SENSIBILIDADE DE 30 MA, CORRENTE DE 100 A, TIPO AC</v>
      </c>
      <c r="F222" s="272"/>
      <c r="G222" s="272"/>
      <c r="H222" s="272"/>
      <c r="I222" s="273"/>
      <c r="J222" s="101" t="str">
        <f>VLOOKUP(D222,comp!$D$5:$K$7114,3,FALSE)</f>
        <v>UN</v>
      </c>
      <c r="K222" s="102">
        <f>_xlfn.XLOOKUP(D222, sin!D:D, sin!J:J, "Não Encontrado", 0,1)</f>
        <v>0</v>
      </c>
      <c r="L222" s="103">
        <f>VLOOKUP(D222,comp!$D$5:$K$7114,6,FALSE)</f>
        <v>289.89</v>
      </c>
      <c r="M222" s="103">
        <f>VLOOKUP(D222,comp!$D$5:$K$7114,7,FALSE)</f>
        <v>0</v>
      </c>
      <c r="N222" s="104">
        <f t="shared" si="11"/>
        <v>0</v>
      </c>
    </row>
    <row r="223" spans="1:14" ht="14.45" customHeight="1">
      <c r="A223" s="70"/>
      <c r="B223" s="1"/>
      <c r="C223" s="100" t="s">
        <v>229</v>
      </c>
      <c r="D223" s="91">
        <v>39450</v>
      </c>
      <c r="E223" s="271" t="str">
        <f>VLOOKUP(D223,comp!$D$5:$K$7114,2,FALSE)</f>
        <v>DISPOSITIVO DR, 2 POLOS, SENSIBILIDADE DE 300 MA, CORRENTE DE 25 A, TIPO AC</v>
      </c>
      <c r="F223" s="272"/>
      <c r="G223" s="272"/>
      <c r="H223" s="272"/>
      <c r="I223" s="273"/>
      <c r="J223" s="101" t="str">
        <f>VLOOKUP(D223,comp!$D$5:$K$7114,3,FALSE)</f>
        <v>UN</v>
      </c>
      <c r="K223" s="102">
        <f>_xlfn.XLOOKUP(D223, sin!D:D, sin!J:J, "Não Encontrado", 0,1)</f>
        <v>0</v>
      </c>
      <c r="L223" s="103">
        <f>VLOOKUP(D223,comp!$D$5:$K$7114,6,FALSE)</f>
        <v>142.56</v>
      </c>
      <c r="M223" s="103">
        <f>VLOOKUP(D223,comp!$D$5:$K$7114,7,FALSE)</f>
        <v>0</v>
      </c>
      <c r="N223" s="104">
        <f t="shared" si="11"/>
        <v>0</v>
      </c>
    </row>
    <row r="224" spans="1:14" ht="14.45" customHeight="1">
      <c r="A224" s="70"/>
      <c r="B224" s="1"/>
      <c r="C224" s="100" t="s">
        <v>230</v>
      </c>
      <c r="D224" s="91">
        <v>39451</v>
      </c>
      <c r="E224" s="271" t="str">
        <f>VLOOKUP(D224,comp!$D$5:$K$7114,2,FALSE)</f>
        <v>DISPOSITIVO DR, 2 POLOS, SENSIBILIDADE DE 300 MA, CORRENTE DE 40 A, TIPO AC</v>
      </c>
      <c r="F224" s="272"/>
      <c r="G224" s="272"/>
      <c r="H224" s="272"/>
      <c r="I224" s="273"/>
      <c r="J224" s="101" t="str">
        <f>VLOOKUP(D224,comp!$D$5:$K$7114,3,FALSE)</f>
        <v>UN</v>
      </c>
      <c r="K224" s="102">
        <f>_xlfn.XLOOKUP(D224, sin!D:D, sin!J:J, "Não Encontrado", 0,1)</f>
        <v>0</v>
      </c>
      <c r="L224" s="103">
        <f>VLOOKUP(D224,comp!$D$5:$K$7114,6,FALSE)</f>
        <v>155.49</v>
      </c>
      <c r="M224" s="103">
        <f>VLOOKUP(D224,comp!$D$5:$K$7114,7,FALSE)</f>
        <v>0</v>
      </c>
      <c r="N224" s="104">
        <f t="shared" si="11"/>
        <v>0</v>
      </c>
    </row>
    <row r="225" spans="1:14" ht="14.45" customHeight="1">
      <c r="A225" s="70"/>
      <c r="B225" s="1"/>
      <c r="C225" s="100" t="s">
        <v>231</v>
      </c>
      <c r="D225" s="91">
        <v>39452</v>
      </c>
      <c r="E225" s="271" t="str">
        <f>VLOOKUP(D225,comp!$D$5:$K$7114,2,FALSE)</f>
        <v>DISPOSITIVO DR, 2 POLOS, SENSIBILIDADE DE 300 MA, CORRENTE DE 63 A, TIPO AC</v>
      </c>
      <c r="F225" s="272"/>
      <c r="G225" s="272"/>
      <c r="H225" s="272"/>
      <c r="I225" s="273"/>
      <c r="J225" s="101" t="str">
        <f>VLOOKUP(D225,comp!$D$5:$K$7114,3,FALSE)</f>
        <v>UN</v>
      </c>
      <c r="K225" s="102">
        <f>_xlfn.XLOOKUP(D225, sin!D:D, sin!J:J, "Não Encontrado", 0,1)</f>
        <v>0</v>
      </c>
      <c r="L225" s="103">
        <f>VLOOKUP(D225,comp!$D$5:$K$7114,6,FALSE)</f>
        <v>156.41999999999999</v>
      </c>
      <c r="M225" s="103">
        <f>VLOOKUP(D225,comp!$D$5:$K$7114,7,FALSE)</f>
        <v>0</v>
      </c>
      <c r="N225" s="104">
        <f t="shared" si="11"/>
        <v>0</v>
      </c>
    </row>
    <row r="226" spans="1:14" ht="14.45" customHeight="1">
      <c r="A226" s="70"/>
      <c r="B226" s="1"/>
      <c r="C226" s="100" t="s">
        <v>232</v>
      </c>
      <c r="D226" s="91">
        <v>39455</v>
      </c>
      <c r="E226" s="271" t="str">
        <f>VLOOKUP(D226,comp!$D$5:$K$7114,2,FALSE)</f>
        <v>DISPOSITIVO DR, 4 POLOS, SENSIBILIDADE DE 30 MA, CORRENTE DE 25 A, TIPO AC</v>
      </c>
      <c r="F226" s="272"/>
      <c r="G226" s="272"/>
      <c r="H226" s="272"/>
      <c r="I226" s="273"/>
      <c r="J226" s="101" t="str">
        <f>VLOOKUP(D226,comp!$D$5:$K$7114,3,FALSE)</f>
        <v>UN</v>
      </c>
      <c r="K226" s="102">
        <f>_xlfn.XLOOKUP(D226, sin!D:D, sin!J:J, "Não Encontrado", 0,1)</f>
        <v>0</v>
      </c>
      <c r="L226" s="103">
        <f>VLOOKUP(D226,comp!$D$5:$K$7114,6,FALSE)</f>
        <v>143.44</v>
      </c>
      <c r="M226" s="103">
        <f>VLOOKUP(D226,comp!$D$5:$K$7114,7,FALSE)</f>
        <v>0</v>
      </c>
      <c r="N226" s="104">
        <f t="shared" si="11"/>
        <v>0</v>
      </c>
    </row>
    <row r="227" spans="1:14" ht="14.45" customHeight="1">
      <c r="A227" s="70"/>
      <c r="B227" s="1"/>
      <c r="C227" s="100" t="s">
        <v>233</v>
      </c>
      <c r="D227" s="91">
        <v>39456</v>
      </c>
      <c r="E227" s="271" t="str">
        <f>VLOOKUP(D227,comp!$D$5:$K$7114,2,FALSE)</f>
        <v>DISPOSITIVO DR, 4 POLOS, SENSIBILIDADE DE 30 MA, CORRENTE DE 40 A, TIPO AC</v>
      </c>
      <c r="F227" s="272"/>
      <c r="G227" s="272"/>
      <c r="H227" s="272"/>
      <c r="I227" s="273"/>
      <c r="J227" s="101" t="str">
        <f>VLOOKUP(D227,comp!$D$5:$K$7114,3,FALSE)</f>
        <v>UN</v>
      </c>
      <c r="K227" s="102">
        <f>_xlfn.XLOOKUP(D227, sin!D:D, sin!J:J, "Não Encontrado", 0,1)</f>
        <v>0</v>
      </c>
      <c r="L227" s="103">
        <f>VLOOKUP(D227,comp!$D$5:$K$7114,6,FALSE)</f>
        <v>143.55000000000001</v>
      </c>
      <c r="M227" s="103">
        <f>VLOOKUP(D227,comp!$D$5:$K$7114,7,FALSE)</f>
        <v>0</v>
      </c>
      <c r="N227" s="104">
        <f t="shared" si="11"/>
        <v>0</v>
      </c>
    </row>
    <row r="228" spans="1:14" ht="14.45" customHeight="1">
      <c r="A228" s="70"/>
      <c r="B228" s="1"/>
      <c r="C228" s="100" t="s">
        <v>234</v>
      </c>
      <c r="D228" s="91">
        <v>39457</v>
      </c>
      <c r="E228" s="271" t="str">
        <f>VLOOKUP(D228,comp!$D$5:$K$7114,2,FALSE)</f>
        <v>DISPOSITIVO DR, 4 POLOS, SENSIBILIDADE DE 30 MA, CORRENTE DE 63 A, TIPO AC</v>
      </c>
      <c r="F228" s="272"/>
      <c r="G228" s="272"/>
      <c r="H228" s="272"/>
      <c r="I228" s="273"/>
      <c r="J228" s="101" t="str">
        <f>VLOOKUP(D228,comp!$D$5:$K$7114,3,FALSE)</f>
        <v>UN</v>
      </c>
      <c r="K228" s="102">
        <f>_xlfn.XLOOKUP(D228, sin!D:D, sin!J:J, "Não Encontrado", 0,1)</f>
        <v>0</v>
      </c>
      <c r="L228" s="103">
        <f>VLOOKUP(D228,comp!$D$5:$K$7114,6,FALSE)</f>
        <v>156.49</v>
      </c>
      <c r="M228" s="103">
        <f>VLOOKUP(D228,comp!$D$5:$K$7114,7,FALSE)</f>
        <v>0</v>
      </c>
      <c r="N228" s="104">
        <f t="shared" si="11"/>
        <v>0</v>
      </c>
    </row>
    <row r="229" spans="1:14" ht="14.45" customHeight="1">
      <c r="A229" s="70"/>
      <c r="B229" s="1"/>
      <c r="C229" s="100" t="s">
        <v>235</v>
      </c>
      <c r="D229" s="91">
        <v>39458</v>
      </c>
      <c r="E229" s="271" t="str">
        <f>VLOOKUP(D229,comp!$D$5:$K$7114,2,FALSE)</f>
        <v>DISPOSITIVO DR, 4 POLOS, SENSIBILIDADE DE 30 MA, CORRENTE DE 80 A, TIPO AC</v>
      </c>
      <c r="F229" s="272"/>
      <c r="G229" s="272"/>
      <c r="H229" s="272"/>
      <c r="I229" s="273"/>
      <c r="J229" s="101" t="str">
        <f>VLOOKUP(D229,comp!$D$5:$K$7114,3,FALSE)</f>
        <v>UN</v>
      </c>
      <c r="K229" s="102">
        <f>_xlfn.XLOOKUP(D229, sin!D:D, sin!J:J, "Não Encontrado", 0,1)</f>
        <v>0</v>
      </c>
      <c r="L229" s="103">
        <f>VLOOKUP(D229,comp!$D$5:$K$7114,6,FALSE)</f>
        <v>292.02999999999997</v>
      </c>
      <c r="M229" s="103">
        <f>VLOOKUP(D229,comp!$D$5:$K$7114,7,FALSE)</f>
        <v>0</v>
      </c>
      <c r="N229" s="104">
        <f t="shared" si="11"/>
        <v>0</v>
      </c>
    </row>
    <row r="230" spans="1:14" ht="14.45" customHeight="1">
      <c r="A230" s="70"/>
      <c r="B230" s="1"/>
      <c r="C230" s="100" t="s">
        <v>236</v>
      </c>
      <c r="D230" s="91">
        <v>39459</v>
      </c>
      <c r="E230" s="271" t="str">
        <f>VLOOKUP(D230,comp!$D$5:$K$7114,2,FALSE)</f>
        <v>DISPOSITIVO DR, 2 POLOS, SENSIBILIDADE DE 30 MA, CORRENTE DE 100 A, TIPO AC</v>
      </c>
      <c r="F230" s="272"/>
      <c r="G230" s="272"/>
      <c r="H230" s="272"/>
      <c r="I230" s="273"/>
      <c r="J230" s="101" t="str">
        <f>VLOOKUP(D230,comp!$D$5:$K$7114,3,FALSE)</f>
        <v>UN</v>
      </c>
      <c r="K230" s="102">
        <f>_xlfn.XLOOKUP(D230, sin!D:D, sin!J:J, "Não Encontrado", 0,1)</f>
        <v>0</v>
      </c>
      <c r="L230" s="103">
        <f>VLOOKUP(D230,comp!$D$5:$K$7114,6,FALSE)</f>
        <v>250.75</v>
      </c>
      <c r="M230" s="103">
        <f>VLOOKUP(D230,comp!$D$5:$K$7114,7,FALSE)</f>
        <v>0</v>
      </c>
      <c r="N230" s="104">
        <f t="shared" si="11"/>
        <v>0</v>
      </c>
    </row>
    <row r="231" spans="1:14" ht="14.45" customHeight="1">
      <c r="A231" s="70"/>
      <c r="B231" s="1"/>
      <c r="C231" s="100" t="s">
        <v>237</v>
      </c>
      <c r="D231" s="91">
        <v>39460</v>
      </c>
      <c r="E231" s="271" t="str">
        <f>VLOOKUP(D231,comp!$D$5:$K$7114,2,FALSE)</f>
        <v>DISPOSITIVO DR, 4 POLOS, SENSIBILIDADE DE 300 MA, CORRENTE DE 25 A, TIPO AC</v>
      </c>
      <c r="F231" s="272"/>
      <c r="G231" s="272"/>
      <c r="H231" s="272"/>
      <c r="I231" s="273"/>
      <c r="J231" s="101" t="str">
        <f>VLOOKUP(D231,comp!$D$5:$K$7114,3,FALSE)</f>
        <v>UN</v>
      </c>
      <c r="K231" s="102">
        <f>_xlfn.XLOOKUP(D231, sin!D:D, sin!J:J, "Não Encontrado", 0,1)</f>
        <v>0</v>
      </c>
      <c r="L231" s="103">
        <f>VLOOKUP(D231,comp!$D$5:$K$7114,6,FALSE)</f>
        <v>178.11</v>
      </c>
      <c r="M231" s="103">
        <f>VLOOKUP(D231,comp!$D$5:$K$7114,7,FALSE)</f>
        <v>0</v>
      </c>
      <c r="N231" s="104">
        <f t="shared" si="11"/>
        <v>0</v>
      </c>
    </row>
    <row r="232" spans="1:14" ht="14.45" customHeight="1">
      <c r="A232" s="70"/>
      <c r="B232" s="1"/>
      <c r="C232" s="100" t="s">
        <v>238</v>
      </c>
      <c r="D232" s="91">
        <v>39461</v>
      </c>
      <c r="E232" s="271" t="str">
        <f>VLOOKUP(D232,comp!$D$5:$K$7114,2,FALSE)</f>
        <v>DISPOSITIVO DR, 4 POLOS, SENSIBILIDADE DE 300 MA, CORRENTE DE 40 A, TIPO AC</v>
      </c>
      <c r="F232" s="272"/>
      <c r="G232" s="272"/>
      <c r="H232" s="272"/>
      <c r="I232" s="273"/>
      <c r="J232" s="101" t="str">
        <f>VLOOKUP(D232,comp!$D$5:$K$7114,3,FALSE)</f>
        <v>UN</v>
      </c>
      <c r="K232" s="102">
        <f>_xlfn.XLOOKUP(D232, sin!D:D, sin!J:J, "Não Encontrado", 0,1)</f>
        <v>0</v>
      </c>
      <c r="L232" s="103">
        <f>VLOOKUP(D232,comp!$D$5:$K$7114,6,FALSE)</f>
        <v>208.7</v>
      </c>
      <c r="M232" s="103">
        <f>VLOOKUP(D232,comp!$D$5:$K$7114,7,FALSE)</f>
        <v>0</v>
      </c>
      <c r="N232" s="104">
        <f t="shared" si="11"/>
        <v>0</v>
      </c>
    </row>
    <row r="233" spans="1:14" ht="14.45" customHeight="1">
      <c r="A233" s="70"/>
      <c r="B233" s="1"/>
      <c r="C233" s="100" t="s">
        <v>239</v>
      </c>
      <c r="D233" s="91">
        <v>39462</v>
      </c>
      <c r="E233" s="271" t="str">
        <f>VLOOKUP(D233,comp!$D$5:$K$7114,2,FALSE)</f>
        <v>DISPOSITIVO DR, 4 POLOS, SENSIBILIDADE DE 300 MA, CORRENTE DE 63 A, TIPO AC</v>
      </c>
      <c r="F233" s="272"/>
      <c r="G233" s="272"/>
      <c r="H233" s="272"/>
      <c r="I233" s="273"/>
      <c r="J233" s="101" t="str">
        <f>VLOOKUP(D233,comp!$D$5:$K$7114,3,FALSE)</f>
        <v>UN</v>
      </c>
      <c r="K233" s="102">
        <f>_xlfn.XLOOKUP(D233, sin!D:D, sin!J:J, "Não Encontrado", 0,1)</f>
        <v>0</v>
      </c>
      <c r="L233" s="103">
        <f>VLOOKUP(D233,comp!$D$5:$K$7114,6,FALSE)</f>
        <v>201.13</v>
      </c>
      <c r="M233" s="103">
        <f>VLOOKUP(D233,comp!$D$5:$K$7114,7,FALSE)</f>
        <v>0</v>
      </c>
      <c r="N233" s="104">
        <f t="shared" si="11"/>
        <v>0</v>
      </c>
    </row>
    <row r="234" spans="1:14" ht="14.45" customHeight="1">
      <c r="A234" s="70"/>
      <c r="B234" s="1"/>
      <c r="C234" s="100" t="s">
        <v>240</v>
      </c>
      <c r="D234" s="91">
        <v>39463</v>
      </c>
      <c r="E234" s="271" t="str">
        <f>VLOOKUP(D234,comp!$D$5:$K$7114,2,FALSE)</f>
        <v>DISPOSITIVO DR, 4 POLOS, SENSIBILIDADE DE 300 MA, CORRENTE DE 80 A, TIPO AC</v>
      </c>
      <c r="F234" s="272"/>
      <c r="G234" s="272"/>
      <c r="H234" s="272"/>
      <c r="I234" s="273"/>
      <c r="J234" s="101" t="str">
        <f>VLOOKUP(D234,comp!$D$5:$K$7114,3,FALSE)</f>
        <v>UN</v>
      </c>
      <c r="K234" s="102">
        <f>_xlfn.XLOOKUP(D234, sin!D:D, sin!J:J, "Não Encontrado", 0,1)</f>
        <v>0</v>
      </c>
      <c r="L234" s="103">
        <f>VLOOKUP(D234,comp!$D$5:$K$7114,6,FALSE)</f>
        <v>465.96</v>
      </c>
      <c r="M234" s="103">
        <f>VLOOKUP(D234,comp!$D$5:$K$7114,7,FALSE)</f>
        <v>0</v>
      </c>
      <c r="N234" s="104">
        <f t="shared" si="11"/>
        <v>0</v>
      </c>
    </row>
    <row r="235" spans="1:14" ht="14.45" customHeight="1">
      <c r="A235" s="70"/>
      <c r="B235" s="1"/>
      <c r="C235" s="100" t="s">
        <v>241</v>
      </c>
      <c r="D235" s="91">
        <v>39464</v>
      </c>
      <c r="E235" s="271" t="str">
        <f>VLOOKUP(D235,comp!$D$5:$K$7114,2,FALSE)</f>
        <v>DISPOSITIVO DR, 4 POLOS, SENSIBILIDADE DE 300 MA, CORRENTE DE 100 A, TIPO AC</v>
      </c>
      <c r="F235" s="272"/>
      <c r="G235" s="272"/>
      <c r="H235" s="272"/>
      <c r="I235" s="273"/>
      <c r="J235" s="101" t="str">
        <f>VLOOKUP(D235,comp!$D$5:$K$7114,3,FALSE)</f>
        <v>UN</v>
      </c>
      <c r="K235" s="102">
        <f>_xlfn.XLOOKUP(D235, sin!D:D, sin!J:J, "Não Encontrado", 0,1)</f>
        <v>0</v>
      </c>
      <c r="L235" s="103">
        <f>VLOOKUP(D235,comp!$D$5:$K$7114,6,FALSE)</f>
        <v>469.6</v>
      </c>
      <c r="M235" s="103">
        <f>VLOOKUP(D235,comp!$D$5:$K$7114,7,FALSE)</f>
        <v>0</v>
      </c>
      <c r="N235" s="104">
        <f t="shared" si="11"/>
        <v>0</v>
      </c>
    </row>
    <row r="236" spans="1:14" ht="14.45" customHeight="1">
      <c r="A236" s="70"/>
      <c r="B236" s="1"/>
      <c r="C236" s="100" t="s">
        <v>242</v>
      </c>
      <c r="D236" s="91">
        <v>39465</v>
      </c>
      <c r="E236" s="271" t="str">
        <f>VLOOKUP(D236,comp!$D$5:$K$7114,2,FALSE)</f>
        <v>DISPOSITIVO DPS CLASSE II, 1 POLO, TENSAO MAXIMA DE 175 V, CORRENTE MAXIMA DE *20* KA (TIPO AC)</v>
      </c>
      <c r="F236" s="272"/>
      <c r="G236" s="272"/>
      <c r="H236" s="272"/>
      <c r="I236" s="273"/>
      <c r="J236" s="101" t="str">
        <f>VLOOKUP(D236,comp!$D$5:$K$7114,3,FALSE)</f>
        <v>UN</v>
      </c>
      <c r="K236" s="102">
        <f>_xlfn.XLOOKUP(D236, sin!D:D, sin!J:J, "Não Encontrado", 0,1)</f>
        <v>0</v>
      </c>
      <c r="L236" s="103">
        <f>VLOOKUP(D236,comp!$D$5:$K$7114,6,FALSE)</f>
        <v>61.18</v>
      </c>
      <c r="M236" s="103">
        <f>VLOOKUP(D236,comp!$D$5:$K$7114,7,FALSE)</f>
        <v>0</v>
      </c>
      <c r="N236" s="104">
        <f t="shared" si="11"/>
        <v>0</v>
      </c>
    </row>
    <row r="237" spans="1:14" ht="14.45" customHeight="1">
      <c r="A237" s="70"/>
      <c r="B237" s="1"/>
      <c r="C237" s="100" t="s">
        <v>243</v>
      </c>
      <c r="D237" s="91">
        <v>39466</v>
      </c>
      <c r="E237" s="271" t="str">
        <f>VLOOKUP(D237,comp!$D$5:$K$7114,2,FALSE)</f>
        <v>DISPOSITIVO DPS CLASSE II, 1 POLO, TENSAO MAXIMA DE 175 V, CORRENTE MAXIMA DE *30* KA (TIPO AC)</v>
      </c>
      <c r="F237" s="272"/>
      <c r="G237" s="272"/>
      <c r="H237" s="272"/>
      <c r="I237" s="273"/>
      <c r="J237" s="101" t="str">
        <f>VLOOKUP(D237,comp!$D$5:$K$7114,3,FALSE)</f>
        <v>UN</v>
      </c>
      <c r="K237" s="102">
        <f>_xlfn.XLOOKUP(D237, sin!D:D, sin!J:J, "Não Encontrado", 0,1)</f>
        <v>0</v>
      </c>
      <c r="L237" s="103">
        <f>VLOOKUP(D237,comp!$D$5:$K$7114,6,FALSE)</f>
        <v>68.83</v>
      </c>
      <c r="M237" s="103">
        <f>VLOOKUP(D237,comp!$D$5:$K$7114,7,FALSE)</f>
        <v>0</v>
      </c>
      <c r="N237" s="104">
        <f t="shared" si="11"/>
        <v>0</v>
      </c>
    </row>
    <row r="238" spans="1:14" ht="14.45" customHeight="1">
      <c r="A238" s="70"/>
      <c r="B238" s="1"/>
      <c r="C238" s="100" t="s">
        <v>244</v>
      </c>
      <c r="D238" s="91">
        <v>39467</v>
      </c>
      <c r="E238" s="271" t="str">
        <f>VLOOKUP(D238,comp!$D$5:$K$7114,2,FALSE)</f>
        <v>DISPOSITIVO DPS CLASSE II, 1 POLO, TENSAO MAXIMA DE 175 V, CORRENTE MAXIMA DE *45* KA (TIPO AC)</v>
      </c>
      <c r="F238" s="272"/>
      <c r="G238" s="272"/>
      <c r="H238" s="272"/>
      <c r="I238" s="273"/>
      <c r="J238" s="101" t="str">
        <f>VLOOKUP(D238,comp!$D$5:$K$7114,3,FALSE)</f>
        <v>UN</v>
      </c>
      <c r="K238" s="102">
        <f>_xlfn.XLOOKUP(D238, sin!D:D, sin!J:J, "Não Encontrado", 0,1)</f>
        <v>0</v>
      </c>
      <c r="L238" s="103">
        <f>VLOOKUP(D238,comp!$D$5:$K$7114,6,FALSE)</f>
        <v>88.04</v>
      </c>
      <c r="M238" s="103">
        <f>VLOOKUP(D238,comp!$D$5:$K$7114,7,FALSE)</f>
        <v>0</v>
      </c>
      <c r="N238" s="104">
        <f t="shared" si="11"/>
        <v>0</v>
      </c>
    </row>
    <row r="239" spans="1:14" ht="14.45" customHeight="1">
      <c r="A239" s="70"/>
      <c r="B239" s="1"/>
      <c r="C239" s="100" t="s">
        <v>245</v>
      </c>
      <c r="D239" s="91">
        <v>39468</v>
      </c>
      <c r="E239" s="271" t="str">
        <f>VLOOKUP(D239,comp!$D$5:$K$7114,2,FALSE)</f>
        <v>DISPOSITIVO DPS CLASSE II, 1 POLO, TENSAO MAXIMA DE 175 V, CORRENTE MAXIMA DE *90* KA (TIPO AC)</v>
      </c>
      <c r="F239" s="272"/>
      <c r="G239" s="272"/>
      <c r="H239" s="272"/>
      <c r="I239" s="273"/>
      <c r="J239" s="101" t="str">
        <f>VLOOKUP(D239,comp!$D$5:$K$7114,3,FALSE)</f>
        <v>UN</v>
      </c>
      <c r="K239" s="102">
        <f>_xlfn.XLOOKUP(D239, sin!D:D, sin!J:J, "Não Encontrado", 0,1)</f>
        <v>0</v>
      </c>
      <c r="L239" s="103">
        <f>VLOOKUP(D239,comp!$D$5:$K$7114,6,FALSE)</f>
        <v>156.5</v>
      </c>
      <c r="M239" s="103">
        <f>VLOOKUP(D239,comp!$D$5:$K$7114,7,FALSE)</f>
        <v>0</v>
      </c>
      <c r="N239" s="104">
        <f t="shared" si="11"/>
        <v>0</v>
      </c>
    </row>
    <row r="240" spans="1:14" ht="14.45" customHeight="1">
      <c r="A240" s="70"/>
      <c r="B240" s="1"/>
      <c r="C240" s="100" t="s">
        <v>246</v>
      </c>
      <c r="D240" s="91">
        <v>39469</v>
      </c>
      <c r="E240" s="271" t="str">
        <f>VLOOKUP(D240,comp!$D$5:$K$7114,2,FALSE)</f>
        <v>DISPOSITIVO DPS CLASSE II, 1 POLO, TENSAO MAXIMA DE 275 V, CORRENTE MAXIMA DE *20* KA (TIPO AC)</v>
      </c>
      <c r="F240" s="272"/>
      <c r="G240" s="272"/>
      <c r="H240" s="272"/>
      <c r="I240" s="273"/>
      <c r="J240" s="101" t="str">
        <f>VLOOKUP(D240,comp!$D$5:$K$7114,3,FALSE)</f>
        <v>UN</v>
      </c>
      <c r="K240" s="102">
        <f>_xlfn.XLOOKUP(D240, sin!D:D, sin!J:J, "Não Encontrado", 0,1)</f>
        <v>0</v>
      </c>
      <c r="L240" s="103">
        <f>VLOOKUP(D240,comp!$D$5:$K$7114,6,FALSE)</f>
        <v>63.75</v>
      </c>
      <c r="M240" s="103">
        <f>VLOOKUP(D240,comp!$D$5:$K$7114,7,FALSE)</f>
        <v>0</v>
      </c>
      <c r="N240" s="104">
        <f t="shared" si="11"/>
        <v>0</v>
      </c>
    </row>
    <row r="241" spans="1:14" ht="14.45" customHeight="1">
      <c r="A241" s="70"/>
      <c r="B241" s="1"/>
      <c r="C241" s="100" t="s">
        <v>247</v>
      </c>
      <c r="D241" s="91">
        <v>39470</v>
      </c>
      <c r="E241" s="271" t="str">
        <f>VLOOKUP(D241,comp!$D$5:$K$7114,2,FALSE)</f>
        <v>DISPOSITIVO DPS CLASSE II, 1 POLO, TENSAO MAXIMA DE 275 V, CORRENTE MAXIMA DE *30* KA (TIPO AC)</v>
      </c>
      <c r="F241" s="272"/>
      <c r="G241" s="272"/>
      <c r="H241" s="272"/>
      <c r="I241" s="273"/>
      <c r="J241" s="101" t="str">
        <f>VLOOKUP(D241,comp!$D$5:$K$7114,3,FALSE)</f>
        <v>UN</v>
      </c>
      <c r="K241" s="102">
        <f>_xlfn.XLOOKUP(D241, sin!D:D, sin!J:J, "Não Encontrado", 0,1)</f>
        <v>0</v>
      </c>
      <c r="L241" s="103">
        <f>VLOOKUP(D241,comp!$D$5:$K$7114,6,FALSE)</f>
        <v>78.33</v>
      </c>
      <c r="M241" s="103">
        <f>VLOOKUP(D241,comp!$D$5:$K$7114,7,FALSE)</f>
        <v>0</v>
      </c>
      <c r="N241" s="104">
        <f t="shared" si="11"/>
        <v>0</v>
      </c>
    </row>
    <row r="242" spans="1:14" ht="14.45" customHeight="1">
      <c r="A242" s="70"/>
      <c r="B242" s="1"/>
      <c r="C242" s="100" t="s">
        <v>248</v>
      </c>
      <c r="D242" s="91">
        <v>39471</v>
      </c>
      <c r="E242" s="271" t="str">
        <f>VLOOKUP(D242,comp!$D$5:$K$7114,2,FALSE)</f>
        <v>DISPOSITIVO DPS CLASSE II, 1 POLO, TENSAO MAXIMA DE 275 V, CORRENTE MAXIMA DE *45* KA (TIPO AC)</v>
      </c>
      <c r="F242" s="272"/>
      <c r="G242" s="272"/>
      <c r="H242" s="272"/>
      <c r="I242" s="273"/>
      <c r="J242" s="101" t="str">
        <f>VLOOKUP(D242,comp!$D$5:$K$7114,3,FALSE)</f>
        <v>UN</v>
      </c>
      <c r="K242" s="102">
        <f>_xlfn.XLOOKUP(D242, sin!D:D, sin!J:J, "Não Encontrado", 0,1)</f>
        <v>0</v>
      </c>
      <c r="L242" s="103">
        <f>VLOOKUP(D242,comp!$D$5:$K$7114,6,FALSE)</f>
        <v>94.13</v>
      </c>
      <c r="M242" s="103">
        <f>VLOOKUP(D242,comp!$D$5:$K$7114,7,FALSE)</f>
        <v>0</v>
      </c>
      <c r="N242" s="104">
        <f t="shared" si="11"/>
        <v>0</v>
      </c>
    </row>
    <row r="243" spans="1:14" ht="14.45" customHeight="1">
      <c r="A243" s="70"/>
      <c r="B243" s="1"/>
      <c r="C243" s="100" t="s">
        <v>249</v>
      </c>
      <c r="D243" s="91">
        <v>39472</v>
      </c>
      <c r="E243" s="271" t="str">
        <f>VLOOKUP(D243,comp!$D$5:$K$7114,2,FALSE)</f>
        <v>DISPOSITIVO DPS CLASSE II, 1 POLO, TENSAO MAXIMA DE 275 V, CORRENTE MAXIMA DE *90* KA (TIPO AC)</v>
      </c>
      <c r="F243" s="272"/>
      <c r="G243" s="272"/>
      <c r="H243" s="272"/>
      <c r="I243" s="273"/>
      <c r="J243" s="101" t="str">
        <f>VLOOKUP(D243,comp!$D$5:$K$7114,3,FALSE)</f>
        <v>UN</v>
      </c>
      <c r="K243" s="102">
        <f>_xlfn.XLOOKUP(D243, sin!D:D, sin!J:J, "Não Encontrado", 0,1)</f>
        <v>0</v>
      </c>
      <c r="L243" s="103">
        <f>VLOOKUP(D243,comp!$D$5:$K$7114,6,FALSE)</f>
        <v>163.55000000000001</v>
      </c>
      <c r="M243" s="103">
        <f>VLOOKUP(D243,comp!$D$5:$K$7114,7,FALSE)</f>
        <v>0</v>
      </c>
      <c r="N243" s="104">
        <f t="shared" si="11"/>
        <v>0</v>
      </c>
    </row>
    <row r="244" spans="1:14" ht="14.45" customHeight="1">
      <c r="A244" s="70"/>
      <c r="B244" s="1"/>
      <c r="C244" s="100" t="s">
        <v>250</v>
      </c>
      <c r="D244" s="91">
        <v>39473</v>
      </c>
      <c r="E244" s="271" t="str">
        <f>VLOOKUP(D244,comp!$D$5:$K$7114,2,FALSE)</f>
        <v>DISPOSITIVO DPS CLASSE II, 1 POLO, TENSAO MAXIMA DE 385 V, CORRENTE MAXIMA DE *20* KA (TIPO AC)</v>
      </c>
      <c r="F244" s="272"/>
      <c r="G244" s="272"/>
      <c r="H244" s="272"/>
      <c r="I244" s="273"/>
      <c r="J244" s="101" t="str">
        <f>VLOOKUP(D244,comp!$D$5:$K$7114,3,FALSE)</f>
        <v>UN</v>
      </c>
      <c r="K244" s="102">
        <f>_xlfn.XLOOKUP(D244, sin!D:D, sin!J:J, "Não Encontrado", 0,1)</f>
        <v>0</v>
      </c>
      <c r="L244" s="103">
        <f>VLOOKUP(D244,comp!$D$5:$K$7114,6,FALSE)</f>
        <v>105.65</v>
      </c>
      <c r="M244" s="103">
        <f>VLOOKUP(D244,comp!$D$5:$K$7114,7,FALSE)</f>
        <v>0</v>
      </c>
      <c r="N244" s="104">
        <f t="shared" si="11"/>
        <v>0</v>
      </c>
    </row>
    <row r="245" spans="1:14" ht="14.45" customHeight="1">
      <c r="A245" s="70"/>
      <c r="B245" s="1"/>
      <c r="C245" s="100" t="s">
        <v>251</v>
      </c>
      <c r="D245" s="91">
        <v>39474</v>
      </c>
      <c r="E245" s="271" t="str">
        <f>VLOOKUP(D245,comp!$D$5:$K$7114,2,FALSE)</f>
        <v>DISPOSITIVO DPS CLASSE II, 1 POLO, TENSAO MAXIMA DE 385 V, CORRENTE MAXIMA DE *30* KA (TIPO AC)</v>
      </c>
      <c r="F245" s="272"/>
      <c r="G245" s="272"/>
      <c r="H245" s="272"/>
      <c r="I245" s="273"/>
      <c r="J245" s="101" t="str">
        <f>VLOOKUP(D245,comp!$D$5:$K$7114,3,FALSE)</f>
        <v>UN</v>
      </c>
      <c r="K245" s="102">
        <f>_xlfn.XLOOKUP(D245, sin!D:D, sin!J:J, "Não Encontrado", 0,1)</f>
        <v>0</v>
      </c>
      <c r="L245" s="103">
        <f>VLOOKUP(D245,comp!$D$5:$K$7114,6,FALSE)</f>
        <v>112.63</v>
      </c>
      <c r="M245" s="103">
        <f>VLOOKUP(D245,comp!$D$5:$K$7114,7,FALSE)</f>
        <v>0</v>
      </c>
      <c r="N245" s="104">
        <f t="shared" si="11"/>
        <v>0</v>
      </c>
    </row>
    <row r="246" spans="1:14" ht="14.45" customHeight="1">
      <c r="A246" s="70"/>
      <c r="B246" s="1"/>
      <c r="C246" s="122">
        <v>11100</v>
      </c>
      <c r="D246" s="91">
        <v>39475</v>
      </c>
      <c r="E246" s="271" t="str">
        <f>VLOOKUP(D246,comp!$D$5:$K$7114,2,FALSE)</f>
        <v>DISPOSITIVO DPS CLASSE II, 1 POLO, TENSAO MAXIMA DE 385 V, CORRENTE MAXIMA DE *45* KA (TIPO AC)</v>
      </c>
      <c r="F246" s="272"/>
      <c r="G246" s="272"/>
      <c r="H246" s="272"/>
      <c r="I246" s="273"/>
      <c r="J246" s="101" t="str">
        <f>VLOOKUP(D246,comp!$D$5:$K$7114,3,FALSE)</f>
        <v>UN</v>
      </c>
      <c r="K246" s="102">
        <f>_xlfn.XLOOKUP(D246, sin!D:D, sin!J:J, "Não Encontrado", 0,1)</f>
        <v>0</v>
      </c>
      <c r="L246" s="103">
        <f>VLOOKUP(D246,comp!$D$5:$K$7114,6,FALSE)</f>
        <v>127.79</v>
      </c>
      <c r="M246" s="103">
        <f>VLOOKUP(D246,comp!$D$5:$K$7114,7,FALSE)</f>
        <v>0</v>
      </c>
      <c r="N246" s="104">
        <f t="shared" si="11"/>
        <v>0</v>
      </c>
    </row>
    <row r="247" spans="1:14" ht="14.45" customHeight="1">
      <c r="A247" s="70"/>
      <c r="B247" s="1"/>
      <c r="C247" s="122">
        <v>11101</v>
      </c>
      <c r="D247" s="91">
        <v>39476</v>
      </c>
      <c r="E247" s="271" t="str">
        <f>VLOOKUP(D247,comp!$D$5:$K$7114,2,FALSE)</f>
        <v>DISPOSITIVO DPS CLASSE II, 1 POLO, TENSAO MAXIMA DE 385 V, CORRENTE MAXIMA DE *90* KA (TIPO AC)</v>
      </c>
      <c r="F247" s="272"/>
      <c r="G247" s="272"/>
      <c r="H247" s="272"/>
      <c r="I247" s="273"/>
      <c r="J247" s="101" t="str">
        <f>VLOOKUP(D247,comp!$D$5:$K$7114,3,FALSE)</f>
        <v>UN</v>
      </c>
      <c r="K247" s="102">
        <f>_xlfn.XLOOKUP(D247, sin!D:D, sin!J:J, "Não Encontrado", 0,1)</f>
        <v>0</v>
      </c>
      <c r="L247" s="103">
        <f>VLOOKUP(D247,comp!$D$5:$K$7114,6,FALSE)</f>
        <v>240.56</v>
      </c>
      <c r="M247" s="103">
        <f>VLOOKUP(D247,comp!$D$5:$K$7114,7,FALSE)</f>
        <v>0</v>
      </c>
      <c r="N247" s="104">
        <f t="shared" si="11"/>
        <v>0</v>
      </c>
    </row>
    <row r="248" spans="1:14" ht="14.45" customHeight="1">
      <c r="A248" s="70"/>
      <c r="B248" s="1"/>
      <c r="C248" s="122">
        <v>11102</v>
      </c>
      <c r="D248" s="91">
        <v>39477</v>
      </c>
      <c r="E248" s="271" t="str">
        <f>VLOOKUP(D248,comp!$D$5:$K$7114,2,FALSE)</f>
        <v>DISPOSITIVO DPS CLASSE II, 1 POLO, TENSAO MAXIMA DE 460 V, CORRENTE MAXIMA DE *20* KA (TIPO AC)</v>
      </c>
      <c r="F248" s="272"/>
      <c r="G248" s="272"/>
      <c r="H248" s="272"/>
      <c r="I248" s="273"/>
      <c r="J248" s="101" t="str">
        <f>VLOOKUP(D248,comp!$D$5:$K$7114,3,FALSE)</f>
        <v>UN</v>
      </c>
      <c r="K248" s="102">
        <f>_xlfn.XLOOKUP(D248, sin!D:D, sin!J:J, "Não Encontrado", 0,1)</f>
        <v>0</v>
      </c>
      <c r="L248" s="103">
        <f>VLOOKUP(D248,comp!$D$5:$K$7114,6,FALSE)</f>
        <v>117.87</v>
      </c>
      <c r="M248" s="103">
        <f>VLOOKUP(D248,comp!$D$5:$K$7114,7,FALSE)</f>
        <v>0</v>
      </c>
      <c r="N248" s="104">
        <f t="shared" si="11"/>
        <v>0</v>
      </c>
    </row>
    <row r="249" spans="1:14" ht="14.45" customHeight="1">
      <c r="A249" s="70"/>
      <c r="B249" s="1"/>
      <c r="C249" s="122">
        <v>11103</v>
      </c>
      <c r="D249" s="91">
        <v>39478</v>
      </c>
      <c r="E249" s="271" t="str">
        <f>VLOOKUP(D249,comp!$D$5:$K$7114,2,FALSE)</f>
        <v>DISPOSITIVO DPS CLASSE II, 1 POLO, TENSAO MAXIMA DE 460 V, CORRENTE MAXIMA DE *30* KA (TIPO AC)</v>
      </c>
      <c r="F249" s="272"/>
      <c r="G249" s="272"/>
      <c r="H249" s="272"/>
      <c r="I249" s="273"/>
      <c r="J249" s="101" t="str">
        <f>VLOOKUP(D249,comp!$D$5:$K$7114,3,FALSE)</f>
        <v>UN</v>
      </c>
      <c r="K249" s="102">
        <f>_xlfn.XLOOKUP(D249, sin!D:D, sin!J:J, "Não Encontrado", 0,1)</f>
        <v>0</v>
      </c>
      <c r="L249" s="103">
        <f>VLOOKUP(D249,comp!$D$5:$K$7114,6,FALSE)</f>
        <v>121.52</v>
      </c>
      <c r="M249" s="103">
        <f>VLOOKUP(D249,comp!$D$5:$K$7114,7,FALSE)</f>
        <v>0</v>
      </c>
      <c r="N249" s="104">
        <f t="shared" si="11"/>
        <v>0</v>
      </c>
    </row>
    <row r="250" spans="1:14" ht="14.45" customHeight="1">
      <c r="A250" s="70"/>
      <c r="B250" s="1"/>
      <c r="C250" s="122">
        <v>11104</v>
      </c>
      <c r="D250" s="91">
        <v>39479</v>
      </c>
      <c r="E250" s="271" t="str">
        <f>VLOOKUP(D250,comp!$D$5:$K$7114,2,FALSE)</f>
        <v>DISPOSITIVO DPS CLASSE II, 1 POLO, TENSAO MAXIMA DE 460 V, CORRENTE MAXIMA DE *45* KA (TIPO AC)</v>
      </c>
      <c r="F250" s="272"/>
      <c r="G250" s="272"/>
      <c r="H250" s="272"/>
      <c r="I250" s="273"/>
      <c r="J250" s="101" t="str">
        <f>VLOOKUP(D250,comp!$D$5:$K$7114,3,FALSE)</f>
        <v>UN</v>
      </c>
      <c r="K250" s="102">
        <f>_xlfn.XLOOKUP(D250, sin!D:D, sin!J:J, "Não Encontrado", 0,1)</f>
        <v>0</v>
      </c>
      <c r="L250" s="103">
        <f>VLOOKUP(D250,comp!$D$5:$K$7114,6,FALSE)</f>
        <v>143.16999999999999</v>
      </c>
      <c r="M250" s="103">
        <f>VLOOKUP(D250,comp!$D$5:$K$7114,7,FALSE)</f>
        <v>0</v>
      </c>
      <c r="N250" s="104">
        <f t="shared" si="11"/>
        <v>0</v>
      </c>
    </row>
    <row r="251" spans="1:14" ht="14.45" customHeight="1">
      <c r="A251" s="70"/>
      <c r="B251" s="1"/>
      <c r="C251" s="122">
        <v>11105</v>
      </c>
      <c r="D251" s="91">
        <v>39480</v>
      </c>
      <c r="E251" s="271" t="str">
        <f>VLOOKUP(D251,comp!$D$5:$K$7114,2,FALSE)</f>
        <v>DISPOSITIVO DPS CLASSE II, 1 POLO, TENSAO MAXIMA DE 460 V, CORRENTE MAXIMA DE *90* KA (TIPO AC)</v>
      </c>
      <c r="F251" s="272"/>
      <c r="G251" s="272"/>
      <c r="H251" s="272"/>
      <c r="I251" s="273"/>
      <c r="J251" s="101" t="str">
        <f>VLOOKUP(D251,comp!$D$5:$K$7114,3,FALSE)</f>
        <v>UN</v>
      </c>
      <c r="K251" s="102">
        <f>_xlfn.XLOOKUP(D251, sin!D:D, sin!J:J, "Não Encontrado", 0,1)</f>
        <v>0</v>
      </c>
      <c r="L251" s="103">
        <f>VLOOKUP(D251,comp!$D$5:$K$7114,6,FALSE)</f>
        <v>295.43</v>
      </c>
      <c r="M251" s="103">
        <f>VLOOKUP(D251,comp!$D$5:$K$7114,7,FALSE)</f>
        <v>0</v>
      </c>
      <c r="N251" s="104">
        <f t="shared" si="11"/>
        <v>0</v>
      </c>
    </row>
    <row r="252" spans="1:14" ht="14.45" customHeight="1">
      <c r="A252" s="70"/>
      <c r="B252" s="1"/>
      <c r="C252" s="122">
        <v>11106</v>
      </c>
      <c r="D252" s="91">
        <v>39523</v>
      </c>
      <c r="E252" s="271" t="str">
        <f>VLOOKUP(D252,comp!$D$5:$K$7114,2,FALSE)</f>
        <v>DISPOSITIVO DR, 2 POLOS, SENSIBILIDADE DE 300 MA, CORRENTE DE 80 A, TIPO  AC</v>
      </c>
      <c r="F252" s="272"/>
      <c r="G252" s="272"/>
      <c r="H252" s="272"/>
      <c r="I252" s="273"/>
      <c r="J252" s="101" t="str">
        <f>VLOOKUP(D252,comp!$D$5:$K$7114,3,FALSE)</f>
        <v>UN</v>
      </c>
      <c r="K252" s="102">
        <f>_xlfn.XLOOKUP(D252, sin!D:D, sin!J:J, "Não Encontrado", 0,1)</f>
        <v>0</v>
      </c>
      <c r="L252" s="103">
        <f>VLOOKUP(D252,comp!$D$5:$K$7114,6,FALSE)</f>
        <v>261.77</v>
      </c>
      <c r="M252" s="103">
        <f>VLOOKUP(D252,comp!$D$5:$K$7114,7,FALSE)</f>
        <v>0</v>
      </c>
      <c r="N252" s="104">
        <f t="shared" si="11"/>
        <v>0</v>
      </c>
    </row>
    <row r="253" spans="1:14" ht="14.45" customHeight="1">
      <c r="A253" s="70"/>
      <c r="B253" s="1"/>
      <c r="C253" s="111"/>
      <c r="J253" s="37" t="s">
        <v>641</v>
      </c>
      <c r="K253" s="112">
        <f>SUMPRODUCT(K147:K252*M147:M252)</f>
        <v>194.71857897337</v>
      </c>
      <c r="L253" s="113" t="s">
        <v>642</v>
      </c>
      <c r="N253" s="114">
        <f>SUM(K253:K254)</f>
        <v>998.88999999999987</v>
      </c>
    </row>
    <row r="254" spans="1:14" ht="14.45" customHeight="1">
      <c r="A254" s="70"/>
      <c r="B254" s="1"/>
      <c r="C254" s="111"/>
      <c r="J254" s="37" t="s">
        <v>643</v>
      </c>
      <c r="K254" s="112">
        <f>SUMPRODUCT(K147:K252*L147:L252)</f>
        <v>804.1714210266299</v>
      </c>
      <c r="L254" s="113" t="s">
        <v>644</v>
      </c>
      <c r="N254" s="114">
        <f>K253*$H$5</f>
        <v>42.838087374141402</v>
      </c>
    </row>
    <row r="255" spans="1:14" ht="14.45" customHeight="1">
      <c r="A255" s="70"/>
      <c r="B255" s="1"/>
      <c r="C255" s="111"/>
      <c r="K255" s="115"/>
      <c r="L255" s="113" t="s">
        <v>645</v>
      </c>
      <c r="N255" s="114">
        <f>(N254+N253)*$H$4</f>
        <v>260.40682491300709</v>
      </c>
    </row>
    <row r="256" spans="1:14" ht="14.45" customHeight="1">
      <c r="A256" s="70"/>
      <c r="B256" s="1"/>
      <c r="C256" s="111"/>
      <c r="L256" s="117" t="s">
        <v>646</v>
      </c>
      <c r="N256" s="114">
        <f>SUM(N253:N255)</f>
        <v>1302.1349122871484</v>
      </c>
    </row>
    <row r="257" spans="1:14" ht="14.45" customHeight="1">
      <c r="A257" s="70"/>
      <c r="B257" s="1"/>
      <c r="C257" s="121">
        <v>12</v>
      </c>
      <c r="D257" s="119"/>
      <c r="E257" s="275" t="s">
        <v>259</v>
      </c>
      <c r="F257" s="275"/>
      <c r="G257" s="275"/>
      <c r="H257" s="275"/>
      <c r="I257" s="275"/>
      <c r="J257" s="165"/>
      <c r="K257" s="165"/>
      <c r="L257" s="165"/>
      <c r="M257" s="165"/>
      <c r="N257" s="120"/>
    </row>
    <row r="258" spans="1:14" ht="14.45" customHeight="1">
      <c r="A258" s="70"/>
      <c r="B258" s="1"/>
      <c r="C258" s="100" t="s">
        <v>260</v>
      </c>
      <c r="D258" s="91">
        <v>36365</v>
      </c>
      <c r="E258" s="271" t="str">
        <f>VLOOKUP(D258,comp!$D$5:$K$7114,2,FALSE)</f>
        <v>TUBO COLETOR DE ESGOTO PVC, JEI, DN 100 MM (NBR  7362)</v>
      </c>
      <c r="F258" s="272"/>
      <c r="G258" s="272"/>
      <c r="H258" s="272"/>
      <c r="I258" s="273"/>
      <c r="J258" s="101" t="str">
        <f>VLOOKUP(D258,comp!$D$5:$K$7114,3,FALSE)</f>
        <v>CHP</v>
      </c>
      <c r="K258" s="102">
        <f>_xlfn.XLOOKUP(D258, sin!D:D, sin!J:J, "Não Encontrado", 0,1)</f>
        <v>10</v>
      </c>
      <c r="L258" s="103">
        <f>VLOOKUP(D258,comp!$D$5:$K$7114,6,FALSE)</f>
        <v>141.39357520448002</v>
      </c>
      <c r="M258" s="103">
        <f>VLOOKUP(D258,comp!$D$5:$K$7114,7,FALSE)</f>
        <v>7.7264247955199998</v>
      </c>
      <c r="N258" s="104">
        <f t="shared" ref="N258:N321" si="12">K258*(L258+M258)</f>
        <v>1491.2</v>
      </c>
    </row>
    <row r="259" spans="1:14" ht="14.45" customHeight="1">
      <c r="A259" s="70"/>
      <c r="B259" s="1"/>
      <c r="C259" s="100" t="s">
        <v>261</v>
      </c>
      <c r="D259" s="91">
        <v>41936</v>
      </c>
      <c r="E259" s="271" t="str">
        <f>VLOOKUP(D259,comp!$D$5:$K$7114,2,FALSE)</f>
        <v>TUBO COLETOR DE ESGOTO, PVC, JEI, DN 150 MM (NBR 7362)</v>
      </c>
      <c r="F259" s="272"/>
      <c r="G259" s="272"/>
      <c r="H259" s="272"/>
      <c r="I259" s="273"/>
      <c r="J259" s="101" t="str">
        <f>VLOOKUP(D259,comp!$D$5:$K$7114,3,FALSE)</f>
        <v>CHP</v>
      </c>
      <c r="K259" s="102">
        <f>_xlfn.XLOOKUP(D259, sin!D:D, sin!J:J, "Não Encontrado", 0,1)</f>
        <v>0</v>
      </c>
      <c r="L259" s="103">
        <f>VLOOKUP(D259,comp!$D$5:$K$7114,6,FALSE)</f>
        <v>144.30412918848</v>
      </c>
      <c r="M259" s="103">
        <f>VLOOKUP(D259,comp!$D$5:$K$7114,7,FALSE)</f>
        <v>4.81587081152</v>
      </c>
      <c r="N259" s="104">
        <f t="shared" si="12"/>
        <v>0</v>
      </c>
    </row>
    <row r="260" spans="1:14" ht="14.45" customHeight="1">
      <c r="A260" s="70"/>
      <c r="B260" s="1"/>
      <c r="C260" s="100" t="s">
        <v>262</v>
      </c>
      <c r="D260" s="91">
        <v>41930</v>
      </c>
      <c r="E260" s="271" t="str">
        <f>VLOOKUP(D260,comp!$D$5:$K$7114,2,FALSE)</f>
        <v>TUBO COLETOR DE ESGOTO PVC, JEI, DN 200 MM (NBR 7362)</v>
      </c>
      <c r="F260" s="272"/>
      <c r="G260" s="272"/>
      <c r="H260" s="272"/>
      <c r="I260" s="273"/>
      <c r="J260" s="101" t="str">
        <f>VLOOKUP(D260,comp!$D$5:$K$7114,3,FALSE)</f>
        <v>CHP</v>
      </c>
      <c r="K260" s="102">
        <f>_xlfn.XLOOKUP(D260, sin!D:D, sin!J:J, "Não Encontrado", 0,1)</f>
        <v>0</v>
      </c>
      <c r="L260" s="103">
        <f>VLOOKUP(D260,comp!$D$5:$K$7114,6,FALSE)</f>
        <v>145.79811251327999</v>
      </c>
      <c r="M260" s="103">
        <f>VLOOKUP(D260,comp!$D$5:$K$7114,7,FALSE)</f>
        <v>3.3218874867200001</v>
      </c>
      <c r="N260" s="104">
        <f t="shared" si="12"/>
        <v>0</v>
      </c>
    </row>
    <row r="261" spans="1:14" ht="14.45" customHeight="1">
      <c r="A261" s="70"/>
      <c r="B261" s="1"/>
      <c r="C261" s="100" t="s">
        <v>263</v>
      </c>
      <c r="D261" s="91">
        <v>41931</v>
      </c>
      <c r="E261" s="271" t="str">
        <f>VLOOKUP(D261,comp!$D$5:$K$7114,2,FALSE)</f>
        <v>TUBO COLETOR DE ESGOTO PVC, JEI, DN 250 MM (NBR 7362)</v>
      </c>
      <c r="F261" s="272"/>
      <c r="G261" s="272"/>
      <c r="H261" s="272"/>
      <c r="I261" s="273"/>
      <c r="J261" s="101" t="str">
        <f>VLOOKUP(D261,comp!$D$5:$K$7114,3,FALSE)</f>
        <v>CHP</v>
      </c>
      <c r="K261" s="102">
        <f>_xlfn.XLOOKUP(D261, sin!D:D, sin!J:J, "Não Encontrado", 0,1)</f>
        <v>0</v>
      </c>
      <c r="L261" s="103">
        <f>VLOOKUP(D261,comp!$D$5:$K$7114,6,FALSE)</f>
        <v>146.67837488192001</v>
      </c>
      <c r="M261" s="103">
        <f>VLOOKUP(D261,comp!$D$5:$K$7114,7,FALSE)</f>
        <v>2.4416251180800002</v>
      </c>
      <c r="N261" s="104">
        <f t="shared" si="12"/>
        <v>0</v>
      </c>
    </row>
    <row r="262" spans="1:14" ht="14.45" customHeight="1">
      <c r="A262" s="70"/>
      <c r="B262" s="1"/>
      <c r="C262" s="100" t="s">
        <v>264</v>
      </c>
      <c r="D262" s="91">
        <v>41932</v>
      </c>
      <c r="E262" s="271" t="str">
        <f>VLOOKUP(D262,comp!$D$5:$K$7114,2,FALSE)</f>
        <v>TUBO COLETOR DE ESGOTO PVC, JEI, DN 300 MM (NBR 7362)</v>
      </c>
      <c r="F262" s="272"/>
      <c r="G262" s="272"/>
      <c r="H262" s="272"/>
      <c r="I262" s="273"/>
      <c r="J262" s="101" t="str">
        <f>VLOOKUP(D262,comp!$D$5:$K$7114,3,FALSE)</f>
        <v>CHP</v>
      </c>
      <c r="K262" s="102">
        <f>_xlfn.XLOOKUP(D262, sin!D:D, sin!J:J, "Não Encontrado", 0,1)</f>
        <v>0</v>
      </c>
      <c r="L262" s="103">
        <f>VLOOKUP(D262,comp!$D$5:$K$7114,6,FALSE)</f>
        <v>147.33729649599999</v>
      </c>
      <c r="M262" s="103">
        <f>VLOOKUP(D262,comp!$D$5:$K$7114,7,FALSE)</f>
        <v>1.7827035040000001</v>
      </c>
      <c r="N262" s="104">
        <f t="shared" si="12"/>
        <v>0</v>
      </c>
    </row>
    <row r="263" spans="1:14" ht="14.45" customHeight="1">
      <c r="A263" s="70"/>
      <c r="B263" s="1"/>
      <c r="C263" s="100" t="s">
        <v>265</v>
      </c>
      <c r="D263" s="91">
        <v>41933</v>
      </c>
      <c r="E263" s="271" t="str">
        <f>VLOOKUP(D263,comp!$D$5:$K$7114,2,FALSE)</f>
        <v>TUBO COLETOR DE ESGOTO PVC, JEI, DN 350 MM (NBR 7362)</v>
      </c>
      <c r="F263" s="272"/>
      <c r="G263" s="272"/>
      <c r="H263" s="272"/>
      <c r="I263" s="273"/>
      <c r="J263" s="101" t="str">
        <f>VLOOKUP(D263,comp!$D$5:$K$7114,3,FALSE)</f>
        <v>CHP</v>
      </c>
      <c r="K263" s="102">
        <f>_xlfn.XLOOKUP(D263, sin!D:D, sin!J:J, "Não Encontrado", 0,1)</f>
        <v>0</v>
      </c>
      <c r="L263" s="103">
        <f>VLOOKUP(D263,comp!$D$5:$K$7114,6,FALSE)</f>
        <v>147.71622100352002</v>
      </c>
      <c r="M263" s="103">
        <f>VLOOKUP(D263,comp!$D$5:$K$7114,7,FALSE)</f>
        <v>1.40377899648</v>
      </c>
      <c r="N263" s="104">
        <f t="shared" si="12"/>
        <v>0</v>
      </c>
    </row>
    <row r="264" spans="1:14" ht="14.45" customHeight="1">
      <c r="A264" s="70"/>
      <c r="B264" s="1"/>
      <c r="C264" s="100" t="s">
        <v>266</v>
      </c>
      <c r="D264" s="91">
        <v>41934</v>
      </c>
      <c r="E264" s="271" t="str">
        <f>VLOOKUP(D264,comp!$D$5:$K$7114,2,FALSE)</f>
        <v>TUBO COLETOR DE ESGOTO PVC, JEI, DN 400 MM (NBR 7362)</v>
      </c>
      <c r="F264" s="272"/>
      <c r="G264" s="272"/>
      <c r="H264" s="272"/>
      <c r="I264" s="273"/>
      <c r="J264" s="101" t="str">
        <f>VLOOKUP(D264,comp!$D$5:$K$7114,3,FALSE)</f>
        <v>CHP</v>
      </c>
      <c r="K264" s="102">
        <f>_xlfn.XLOOKUP(D264, sin!D:D, sin!J:J, "Não Encontrado", 0,1)</f>
        <v>0</v>
      </c>
      <c r="L264" s="103">
        <f>VLOOKUP(D264,comp!$D$5:$K$7114,6,FALSE)</f>
        <v>148.10668903936002</v>
      </c>
      <c r="M264" s="103">
        <f>VLOOKUP(D264,comp!$D$5:$K$7114,7,FALSE)</f>
        <v>1.0133109606399999</v>
      </c>
      <c r="N264" s="104">
        <f t="shared" si="12"/>
        <v>0</v>
      </c>
    </row>
    <row r="265" spans="1:14" ht="14.45" customHeight="1">
      <c r="A265" s="70"/>
      <c r="B265" s="1"/>
      <c r="C265" s="100" t="s">
        <v>267</v>
      </c>
      <c r="D265" s="91">
        <v>305</v>
      </c>
      <c r="E265" s="271" t="str">
        <f>VLOOKUP(D265,comp!$D$5:$K$7114,2,FALSE)</f>
        <v>ANEL BORRACHA, PARA TUBO PVC, REDE COLETOR ESGOTO, DN 150 MM (NBR 7362)</v>
      </c>
      <c r="F265" s="272"/>
      <c r="G265" s="272"/>
      <c r="H265" s="272"/>
      <c r="I265" s="273"/>
      <c r="J265" s="101" t="str">
        <f>VLOOKUP(D265,comp!$D$5:$K$7114,3,FALSE)</f>
        <v>UN</v>
      </c>
      <c r="K265" s="102">
        <f>_xlfn.XLOOKUP(D265, sin!D:D, sin!J:J, "Não Encontrado", 0,1)</f>
        <v>0</v>
      </c>
      <c r="L265" s="103">
        <f>VLOOKUP(D265,comp!$D$5:$K$7114,6,FALSE)</f>
        <v>9.3690346768200001</v>
      </c>
      <c r="M265" s="103">
        <f>VLOOKUP(D265,comp!$D$5:$K$7114,7,FALSE)</f>
        <v>0.45096532317999999</v>
      </c>
      <c r="N265" s="104">
        <f t="shared" si="12"/>
        <v>0</v>
      </c>
    </row>
    <row r="266" spans="1:14" ht="14.45" customHeight="1">
      <c r="A266" s="70"/>
      <c r="B266" s="1"/>
      <c r="C266" s="100" t="s">
        <v>268</v>
      </c>
      <c r="D266" s="91">
        <v>2516</v>
      </c>
      <c r="E266" s="271" t="str">
        <f>VLOOKUP(D266,comp!$D$5:$K$7114,2,FALSE)</f>
        <v>CONECTOR CURVO 90 GRAUS DE ALUMINIO, BITOLA 1", PARA ADAPTAR ENTRADA DE ELETRODUTO METALICO FLEXIVEL EM QUADROS</v>
      </c>
      <c r="F266" s="272"/>
      <c r="G266" s="272"/>
      <c r="H266" s="272"/>
      <c r="I266" s="273"/>
      <c r="J266" s="101" t="str">
        <f>VLOOKUP(D266,comp!$D$5:$K$7114,3,FALSE)</f>
        <v>UN</v>
      </c>
      <c r="K266" s="102">
        <f>_xlfn.XLOOKUP(D266, sin!D:D, sin!J:J, "Não Encontrado", 0,1)</f>
        <v>0</v>
      </c>
      <c r="L266" s="103">
        <f>VLOOKUP(D266,comp!$D$5:$K$7114,6,FALSE)</f>
        <v>13.53</v>
      </c>
      <c r="M266" s="103">
        <f>VLOOKUP(D266,comp!$D$5:$K$7114,7,FALSE)</f>
        <v>0</v>
      </c>
      <c r="N266" s="104">
        <f t="shared" si="12"/>
        <v>0</v>
      </c>
    </row>
    <row r="267" spans="1:14" ht="14.45" customHeight="1">
      <c r="A267" s="70"/>
      <c r="B267" s="1"/>
      <c r="C267" s="100" t="s">
        <v>269</v>
      </c>
      <c r="D267" s="91">
        <v>2517</v>
      </c>
      <c r="E267" s="271" t="str">
        <f>VLOOKUP(D267,comp!$D$5:$K$7114,2,FALSE)</f>
        <v>CONECTOR CURVO 90 GRAUS DE ALUMINIO, BITOLA 1 1/2", PARA ADAPTAR ENTRADA DE ELETRODUTO METALICO FLEXIVEL EM QUADROS</v>
      </c>
      <c r="F267" s="272"/>
      <c r="G267" s="272"/>
      <c r="H267" s="272"/>
      <c r="I267" s="273"/>
      <c r="J267" s="101" t="str">
        <f>VLOOKUP(D267,comp!$D$5:$K$7114,3,FALSE)</f>
        <v>UN</v>
      </c>
      <c r="K267" s="102">
        <f>_xlfn.XLOOKUP(D267, sin!D:D, sin!J:J, "Não Encontrado", 0,1)</f>
        <v>0</v>
      </c>
      <c r="L267" s="103">
        <f>VLOOKUP(D267,comp!$D$5:$K$7114,6,FALSE)</f>
        <v>26.07</v>
      </c>
      <c r="M267" s="103">
        <f>VLOOKUP(D267,comp!$D$5:$K$7114,7,FALSE)</f>
        <v>0</v>
      </c>
      <c r="N267" s="104">
        <f t="shared" si="12"/>
        <v>0</v>
      </c>
    </row>
    <row r="268" spans="1:14" ht="14.45" customHeight="1">
      <c r="A268" s="70"/>
      <c r="B268" s="1"/>
      <c r="C268" s="100" t="s">
        <v>270</v>
      </c>
      <c r="D268" s="91">
        <v>2518</v>
      </c>
      <c r="E268" s="271" t="str">
        <f>VLOOKUP(D268,comp!$D$5:$K$7114,2,FALSE)</f>
        <v>CONECTOR CURVO 90 GRAUS DE ALUMINIO, BITOLA 2 1/2", PARA ADAPTAR ENTRADA DE ELETRODUTO METALICO FLEXIVEL EM QUADROS</v>
      </c>
      <c r="F268" s="272"/>
      <c r="G268" s="272"/>
      <c r="H268" s="272"/>
      <c r="I268" s="273"/>
      <c r="J268" s="101" t="str">
        <f>VLOOKUP(D268,comp!$D$5:$K$7114,3,FALSE)</f>
        <v>UN</v>
      </c>
      <c r="K268" s="102">
        <f>_xlfn.XLOOKUP(D268, sin!D:D, sin!J:J, "Não Encontrado", 0,1)</f>
        <v>0</v>
      </c>
      <c r="L268" s="103">
        <f>VLOOKUP(D268,comp!$D$5:$K$7114,6,FALSE)</f>
        <v>124.12</v>
      </c>
      <c r="M268" s="103">
        <f>VLOOKUP(D268,comp!$D$5:$K$7114,7,FALSE)</f>
        <v>0</v>
      </c>
      <c r="N268" s="104">
        <f t="shared" si="12"/>
        <v>0</v>
      </c>
    </row>
    <row r="269" spans="1:14" ht="14.45" customHeight="1">
      <c r="A269" s="70"/>
      <c r="B269" s="1"/>
      <c r="C269" s="100" t="s">
        <v>271</v>
      </c>
      <c r="D269" s="91">
        <v>2519</v>
      </c>
      <c r="E269" s="271" t="str">
        <f>VLOOKUP(D269,comp!$D$5:$K$7114,2,FALSE)</f>
        <v>CONECTOR CURVO 90 GRAUS DE ALUMINIO, BITOLA 3", PARA ADAPTAR ENTRADA DE ELETRODUTO METALICO FLEXIVEL EM QUADROS</v>
      </c>
      <c r="F269" s="272"/>
      <c r="G269" s="272"/>
      <c r="H269" s="272"/>
      <c r="I269" s="273"/>
      <c r="J269" s="101" t="str">
        <f>VLOOKUP(D269,comp!$D$5:$K$7114,3,FALSE)</f>
        <v>UN</v>
      </c>
      <c r="K269" s="102">
        <f>_xlfn.XLOOKUP(D269, sin!D:D, sin!J:J, "Não Encontrado", 0,1)</f>
        <v>0</v>
      </c>
      <c r="L269" s="103">
        <f>VLOOKUP(D269,comp!$D$5:$K$7114,6,FALSE)</f>
        <v>149.66</v>
      </c>
      <c r="M269" s="103">
        <f>VLOOKUP(D269,comp!$D$5:$K$7114,7,FALSE)</f>
        <v>0</v>
      </c>
      <c r="N269" s="104">
        <f t="shared" si="12"/>
        <v>0</v>
      </c>
    </row>
    <row r="270" spans="1:14" ht="14.45" customHeight="1">
      <c r="A270" s="70"/>
      <c r="B270" s="1"/>
      <c r="C270" s="100" t="s">
        <v>272</v>
      </c>
      <c r="D270" s="91">
        <v>2520</v>
      </c>
      <c r="E270" s="271" t="str">
        <f>VLOOKUP(D270,comp!$D$5:$K$7114,2,FALSE)</f>
        <v>CONECTOR CURVO 90 GRAUS DE ALUMINIO, BITOLA 4", PARA ADAPTAR ENTRADA DE ELETRODUTO METALICO FLEXIVEL EM QUADROS</v>
      </c>
      <c r="F270" s="272"/>
      <c r="G270" s="272"/>
      <c r="H270" s="272"/>
      <c r="I270" s="273"/>
      <c r="J270" s="101" t="str">
        <f>VLOOKUP(D270,comp!$D$5:$K$7114,3,FALSE)</f>
        <v>UN</v>
      </c>
      <c r="K270" s="102">
        <f>_xlfn.XLOOKUP(D270, sin!D:D, sin!J:J, "Não Encontrado", 0,1)</f>
        <v>0</v>
      </c>
      <c r="L270" s="103">
        <f>VLOOKUP(D270,comp!$D$5:$K$7114,6,FALSE)</f>
        <v>275.45</v>
      </c>
      <c r="M270" s="103">
        <f>VLOOKUP(D270,comp!$D$5:$K$7114,7,FALSE)</f>
        <v>0</v>
      </c>
      <c r="N270" s="104">
        <f t="shared" si="12"/>
        <v>0</v>
      </c>
    </row>
    <row r="271" spans="1:14" ht="14.45" customHeight="1">
      <c r="A271" s="70"/>
      <c r="B271" s="1"/>
      <c r="C271" s="100" t="s">
        <v>273</v>
      </c>
      <c r="D271" s="91">
        <v>2521</v>
      </c>
      <c r="E271" s="271" t="str">
        <f>VLOOKUP(D271,comp!$D$5:$K$7114,2,FALSE)</f>
        <v>CONECTOR CURVO 90 GRAUS DE ALUMINIO, BITOLA 2", PARA ADAPTAR ENTRADA DE ELETRODUTO METALICO FLEXIVEL EM QUADROS</v>
      </c>
      <c r="F271" s="272"/>
      <c r="G271" s="272"/>
      <c r="H271" s="272"/>
      <c r="I271" s="273"/>
      <c r="J271" s="101" t="str">
        <f>VLOOKUP(D271,comp!$D$5:$K$7114,3,FALSE)</f>
        <v>UN</v>
      </c>
      <c r="K271" s="102">
        <f>_xlfn.XLOOKUP(D271, sin!D:D, sin!J:J, "Não Encontrado", 0,1)</f>
        <v>0</v>
      </c>
      <c r="L271" s="103">
        <f>VLOOKUP(D271,comp!$D$5:$K$7114,6,FALSE)</f>
        <v>52.83</v>
      </c>
      <c r="M271" s="103">
        <f>VLOOKUP(D271,comp!$D$5:$K$7114,7,FALSE)</f>
        <v>0</v>
      </c>
      <c r="N271" s="104">
        <f t="shared" si="12"/>
        <v>0</v>
      </c>
    </row>
    <row r="272" spans="1:14" ht="14.45" customHeight="1">
      <c r="A272" s="70"/>
      <c r="B272" s="1"/>
      <c r="C272" s="100" t="s">
        <v>274</v>
      </c>
      <c r="D272" s="91">
        <v>2522</v>
      </c>
      <c r="E272" s="271" t="str">
        <f>VLOOKUP(D272,comp!$D$5:$K$7114,2,FALSE)</f>
        <v>CONECTOR CURVO 90 GRAUS DE ALUMINIO, BITOLA 1 1/4", PARA ADAPTAR ENTRADA DE ELETRODUTO METALICO FLEXIVEL EM QUADROS</v>
      </c>
      <c r="F272" s="272"/>
      <c r="G272" s="272"/>
      <c r="H272" s="272"/>
      <c r="I272" s="273"/>
      <c r="J272" s="101" t="str">
        <f>VLOOKUP(D272,comp!$D$5:$K$7114,3,FALSE)</f>
        <v>UN</v>
      </c>
      <c r="K272" s="102">
        <f>_xlfn.XLOOKUP(D272, sin!D:D, sin!J:J, "Não Encontrado", 0,1)</f>
        <v>0</v>
      </c>
      <c r="L272" s="103">
        <f>VLOOKUP(D272,comp!$D$5:$K$7114,6,FALSE)</f>
        <v>16.850000000000001</v>
      </c>
      <c r="M272" s="103">
        <f>VLOOKUP(D272,comp!$D$5:$K$7114,7,FALSE)</f>
        <v>0</v>
      </c>
      <c r="N272" s="104">
        <f t="shared" si="12"/>
        <v>0</v>
      </c>
    </row>
    <row r="273" spans="1:14" ht="14.45" customHeight="1">
      <c r="A273" s="70"/>
      <c r="B273" s="1"/>
      <c r="C273" s="100" t="s">
        <v>275</v>
      </c>
      <c r="D273" s="91">
        <v>41779</v>
      </c>
      <c r="E273" s="271" t="str">
        <f>VLOOKUP(D273,comp!$D$5:$K$7114,2,FALSE)</f>
        <v>TUBO CORRUGADO PEAD, PAREDE DUPLA, INTERNA LISA, JEI, DN/DI 250 MM, PARA SANEAMENTO (DRENAGEM/ESGOTO)</v>
      </c>
      <c r="F273" s="272"/>
      <c r="G273" s="272"/>
      <c r="H273" s="272"/>
      <c r="I273" s="273"/>
      <c r="J273" s="101" t="str">
        <f>VLOOKUP(D273,comp!$D$5:$K$7114,3,FALSE)</f>
        <v>CHP</v>
      </c>
      <c r="K273" s="102">
        <f>_xlfn.XLOOKUP(D273, sin!D:D, sin!J:J, "Não Encontrado", 0,1)</f>
        <v>0</v>
      </c>
      <c r="L273" s="103">
        <f>VLOOKUP(D273,comp!$D$5:$K$7114,6,FALSE)</f>
        <v>148.40507771200001</v>
      </c>
      <c r="M273" s="103">
        <f>VLOOKUP(D273,comp!$D$5:$K$7114,7,FALSE)</f>
        <v>0.71492228800000002</v>
      </c>
      <c r="N273" s="104">
        <f t="shared" si="12"/>
        <v>0</v>
      </c>
    </row>
    <row r="274" spans="1:14" ht="14.45" customHeight="1">
      <c r="A274" s="70"/>
      <c r="B274" s="1"/>
      <c r="C274" s="100" t="s">
        <v>276</v>
      </c>
      <c r="D274" s="91">
        <v>41780</v>
      </c>
      <c r="E274" s="271" t="str">
        <f>VLOOKUP(D274,comp!$D$5:$K$7114,2,FALSE)</f>
        <v>TUBO CORRUGADO PEAD, PAREDE DUPLA, INTERNA LISA, JEI, DN/DI 300 MM, PARA SANEAMENTO (DRENAGEM/ESGOTO)</v>
      </c>
      <c r="F274" s="272"/>
      <c r="G274" s="272"/>
      <c r="H274" s="272"/>
      <c r="I274" s="273"/>
      <c r="J274" s="101" t="str">
        <f>VLOOKUP(D274,comp!$D$5:$K$7114,3,FALSE)</f>
        <v>CHP</v>
      </c>
      <c r="K274" s="102">
        <f>_xlfn.XLOOKUP(D274, sin!D:D, sin!J:J, "Não Encontrado", 0,1)</f>
        <v>0</v>
      </c>
      <c r="L274" s="103">
        <f>VLOOKUP(D274,comp!$D$5:$K$7114,6,FALSE)</f>
        <v>148.30893557440001</v>
      </c>
      <c r="M274" s="103">
        <f>VLOOKUP(D274,comp!$D$5:$K$7114,7,FALSE)</f>
        <v>0.81106442560000003</v>
      </c>
      <c r="N274" s="104">
        <f t="shared" si="12"/>
        <v>0</v>
      </c>
    </row>
    <row r="275" spans="1:14" ht="14.45" customHeight="1">
      <c r="A275" s="70"/>
      <c r="B275" s="1"/>
      <c r="C275" s="100" t="s">
        <v>277</v>
      </c>
      <c r="D275" s="91">
        <v>41781</v>
      </c>
      <c r="E275" s="271" t="str">
        <f>VLOOKUP(D275,comp!$D$5:$K$7114,2,FALSE)</f>
        <v>TUBO CORRUGADO PEAD, PAREDE DUPLA, INTERNA LISA, JEI, DN/DI *400* MM, PARA SANEAMENTO (DRENAGEM/ESGOTO)</v>
      </c>
      <c r="F275" s="272"/>
      <c r="G275" s="272"/>
      <c r="H275" s="272"/>
      <c r="I275" s="273"/>
      <c r="J275" s="101" t="str">
        <f>VLOOKUP(D275,comp!$D$5:$K$7114,3,FALSE)</f>
        <v>M</v>
      </c>
      <c r="K275" s="102">
        <f>_xlfn.XLOOKUP(D275, sin!D:D, sin!J:J, "Não Encontrado", 0,1)</f>
        <v>0</v>
      </c>
      <c r="L275" s="103">
        <f>VLOOKUP(D275,comp!$D$5:$K$7114,6,FALSE)</f>
        <v>333.59</v>
      </c>
      <c r="M275" s="103">
        <f>VLOOKUP(D275,comp!$D$5:$K$7114,7,FALSE)</f>
        <v>0</v>
      </c>
      <c r="N275" s="104">
        <f t="shared" si="12"/>
        <v>0</v>
      </c>
    </row>
    <row r="276" spans="1:14" ht="14.45" customHeight="1">
      <c r="A276" s="70"/>
      <c r="B276" s="1"/>
      <c r="C276" s="100" t="s">
        <v>278</v>
      </c>
      <c r="D276" s="91">
        <v>41782</v>
      </c>
      <c r="E276" s="271" t="str">
        <f>VLOOKUP(D276,comp!$D$5:$K$7114,2,FALSE)</f>
        <v>TUBO CORRUGADO PEAD, PAREDE DUPLA, INTERNA LISA, JEI, DN/DI 600 MM, PARA SANEAMENTO (DRENAGEM/ESGOTO)</v>
      </c>
      <c r="F276" s="272"/>
      <c r="G276" s="272"/>
      <c r="H276" s="272"/>
      <c r="I276" s="273"/>
      <c r="J276" s="101" t="str">
        <f>VLOOKUP(D276,comp!$D$5:$K$7114,3,FALSE)</f>
        <v>CHP</v>
      </c>
      <c r="K276" s="102">
        <f>_xlfn.XLOOKUP(D276, sin!D:D, sin!J:J, "Não Encontrado", 0,1)</f>
        <v>0</v>
      </c>
      <c r="L276" s="103">
        <f>VLOOKUP(D276,comp!$D$5:$K$7114,6,FALSE)</f>
        <v>147.93446513216003</v>
      </c>
      <c r="M276" s="103">
        <f>VLOOKUP(D276,comp!$D$5:$K$7114,7,FALSE)</f>
        <v>1.1855348678400002</v>
      </c>
      <c r="N276" s="104">
        <f t="shared" si="12"/>
        <v>0</v>
      </c>
    </row>
    <row r="277" spans="1:14" ht="14.45" customHeight="1">
      <c r="A277" s="70"/>
      <c r="B277" s="1"/>
      <c r="C277" s="100" t="s">
        <v>279</v>
      </c>
      <c r="D277" s="91">
        <v>41783</v>
      </c>
      <c r="E277" s="271" t="str">
        <f>VLOOKUP(D277,comp!$D$5:$K$7114,2,FALSE)</f>
        <v>TUBO CORRUGADO PEAD, PAREDE DUPLA, INTERNA LISA, JEI, DN/DI *800* MM, PARA SANEAMENTO (DRENAGEM/ESGOTO)</v>
      </c>
      <c r="F277" s="272"/>
      <c r="G277" s="272"/>
      <c r="H277" s="272"/>
      <c r="I277" s="273"/>
      <c r="J277" s="101" t="str">
        <f>VLOOKUP(D277,comp!$D$5:$K$7114,3,FALSE)</f>
        <v>CHP</v>
      </c>
      <c r="K277" s="102">
        <f>_xlfn.XLOOKUP(D277, sin!D:D, sin!J:J, "Não Encontrado", 0,1)</f>
        <v>0</v>
      </c>
      <c r="L277" s="103">
        <f>VLOOKUP(D277,comp!$D$5:$K$7114,6,FALSE)</f>
        <v>148.01155062847999</v>
      </c>
      <c r="M277" s="103">
        <f>VLOOKUP(D277,comp!$D$5:$K$7114,7,FALSE)</f>
        <v>1.1084493715200001</v>
      </c>
      <c r="N277" s="104">
        <f t="shared" si="12"/>
        <v>0</v>
      </c>
    </row>
    <row r="278" spans="1:14" ht="14.45" customHeight="1">
      <c r="A278" s="70"/>
      <c r="B278" s="1"/>
      <c r="C278" s="100" t="s">
        <v>280</v>
      </c>
      <c r="D278" s="91">
        <v>41785</v>
      </c>
      <c r="E278" s="271" t="str">
        <f>VLOOKUP(D278,comp!$D$5:$K$7114,2,FALSE)</f>
        <v>TUBO CORRUGADO PEAD, PAREDE DUPLA, INTERNA LISA, JEI, DN/DI *1000* MM, PARA SANEAMENTO (DRENAGEM/ESGOTO)</v>
      </c>
      <c r="F278" s="272"/>
      <c r="G278" s="272"/>
      <c r="H278" s="272"/>
      <c r="I278" s="273"/>
      <c r="J278" s="101" t="str">
        <f>VLOOKUP(D278,comp!$D$5:$K$7114,3,FALSE)</f>
        <v>CHP</v>
      </c>
      <c r="K278" s="102">
        <f>_xlfn.XLOOKUP(D278, sin!D:D, sin!J:J, "Não Encontrado", 0,1)</f>
        <v>0</v>
      </c>
      <c r="L278" s="103">
        <f>VLOOKUP(D278,comp!$D$5:$K$7114,6,FALSE)</f>
        <v>148.08489351104001</v>
      </c>
      <c r="M278" s="103">
        <f>VLOOKUP(D278,comp!$D$5:$K$7114,7,FALSE)</f>
        <v>1.0351064889600001</v>
      </c>
      <c r="N278" s="104">
        <f t="shared" si="12"/>
        <v>0</v>
      </c>
    </row>
    <row r="279" spans="1:14" ht="14.45" customHeight="1">
      <c r="A279" s="70"/>
      <c r="B279" s="1"/>
      <c r="C279" s="100" t="s">
        <v>281</v>
      </c>
      <c r="D279" s="91">
        <v>41786</v>
      </c>
      <c r="E279" s="271" t="str">
        <f>VLOOKUP(D279,comp!$D$5:$K$7114,2,FALSE)</f>
        <v>TUBO CORRUGADO PEAD, PAREDE DUPLA, INTERNA LISA, JEI, DN/DI 1200 MM, PARA SANEAMENTO (DRENAGEM/ESGOTO)</v>
      </c>
      <c r="F279" s="272"/>
      <c r="G279" s="272"/>
      <c r="H279" s="272"/>
      <c r="I279" s="273"/>
      <c r="J279" s="101" t="str">
        <f>VLOOKUP(D279,comp!$D$5:$K$7114,3,FALSE)</f>
        <v>CHP</v>
      </c>
      <c r="K279" s="102">
        <f>_xlfn.XLOOKUP(D279, sin!D:D, sin!J:J, "Não Encontrado", 0,1)</f>
        <v>0</v>
      </c>
      <c r="L279" s="103">
        <f>VLOOKUP(D279,comp!$D$5:$K$7114,6,FALSE)</f>
        <v>148.22763788544</v>
      </c>
      <c r="M279" s="103">
        <f>VLOOKUP(D279,comp!$D$5:$K$7114,7,FALSE)</f>
        <v>0.89236211456000014</v>
      </c>
      <c r="N279" s="104">
        <f t="shared" si="12"/>
        <v>0</v>
      </c>
    </row>
    <row r="280" spans="1:14" ht="14.45" customHeight="1">
      <c r="A280" s="70"/>
      <c r="B280" s="1"/>
      <c r="C280" s="100" t="s">
        <v>282</v>
      </c>
      <c r="D280" s="91">
        <v>37974</v>
      </c>
      <c r="E280" s="271" t="str">
        <f>VLOOKUP(D280,comp!$D$5:$K$7114,2,FALSE)</f>
        <v>LUVA CPVC, SOLDAVEL, 22 MM, PARA AGUA QUENTE PREDIAL</v>
      </c>
      <c r="F280" s="272"/>
      <c r="G280" s="272"/>
      <c r="H280" s="272"/>
      <c r="I280" s="273"/>
      <c r="J280" s="101" t="str">
        <f>VLOOKUP(D280,comp!$D$5:$K$7114,3,FALSE)</f>
        <v>UN</v>
      </c>
      <c r="K280" s="102">
        <f>_xlfn.XLOOKUP(D280, sin!D:D, sin!J:J, "Não Encontrado", 0,1)</f>
        <v>0</v>
      </c>
      <c r="L280" s="103">
        <f>VLOOKUP(D280,comp!$D$5:$K$7114,6,FALSE)</f>
        <v>2.5099999999999998</v>
      </c>
      <c r="M280" s="103">
        <f>VLOOKUP(D280,comp!$D$5:$K$7114,7,FALSE)</f>
        <v>0</v>
      </c>
      <c r="N280" s="104">
        <f t="shared" si="12"/>
        <v>0</v>
      </c>
    </row>
    <row r="281" spans="1:14" ht="14.45" customHeight="1">
      <c r="A281" s="70"/>
      <c r="B281" s="1"/>
      <c r="C281" s="100" t="s">
        <v>283</v>
      </c>
      <c r="D281" s="91">
        <v>37982</v>
      </c>
      <c r="E281" s="271" t="str">
        <f>VLOOKUP(D281,comp!$D$5:$K$7114,2,FALSE)</f>
        <v>LUVA DE CORRER, CPVC, SOLDAVEL, 22 MM, PARA AGUA QUENTE PREDIAL</v>
      </c>
      <c r="F281" s="272"/>
      <c r="G281" s="272"/>
      <c r="H281" s="272"/>
      <c r="I281" s="273"/>
      <c r="J281" s="101" t="str">
        <f>VLOOKUP(D281,comp!$D$5:$K$7114,3,FALSE)</f>
        <v>UN</v>
      </c>
      <c r="K281" s="102">
        <f>_xlfn.XLOOKUP(D281, sin!D:D, sin!J:J, "Não Encontrado", 0,1)</f>
        <v>0</v>
      </c>
      <c r="L281" s="103">
        <f>VLOOKUP(D281,comp!$D$5:$K$7114,6,FALSE)</f>
        <v>10.51</v>
      </c>
      <c r="M281" s="103">
        <f>VLOOKUP(D281,comp!$D$5:$K$7114,7,FALSE)</f>
        <v>0</v>
      </c>
      <c r="N281" s="104">
        <f t="shared" si="12"/>
        <v>0</v>
      </c>
    </row>
    <row r="282" spans="1:14" ht="14.45" customHeight="1">
      <c r="A282" s="70"/>
      <c r="B282" s="1"/>
      <c r="C282" s="100" t="s">
        <v>284</v>
      </c>
      <c r="D282" s="91">
        <v>37986</v>
      </c>
      <c r="E282" s="271" t="str">
        <f>VLOOKUP(D282,comp!$D$5:$K$7114,2,FALSE)</f>
        <v>LUVA DE TRANSICAO DE CPVC X PVC, SOLDAVEL, 22 X 25 MM, PARA AGUA QUENTE</v>
      </c>
      <c r="F282" s="272"/>
      <c r="G282" s="272"/>
      <c r="H282" s="272"/>
      <c r="I282" s="273"/>
      <c r="J282" s="101" t="str">
        <f>VLOOKUP(D282,comp!$D$5:$K$7114,3,FALSE)</f>
        <v>UN</v>
      </c>
      <c r="K282" s="102">
        <f>_xlfn.XLOOKUP(D282, sin!D:D, sin!J:J, "Não Encontrado", 0,1)</f>
        <v>0</v>
      </c>
      <c r="L282" s="103">
        <f>VLOOKUP(D282,comp!$D$5:$K$7114,6,FALSE)</f>
        <v>2.4700000000000002</v>
      </c>
      <c r="M282" s="103">
        <f>VLOOKUP(D282,comp!$D$5:$K$7114,7,FALSE)</f>
        <v>0</v>
      </c>
      <c r="N282" s="104">
        <f t="shared" si="12"/>
        <v>0</v>
      </c>
    </row>
    <row r="283" spans="1:14" ht="14.45" customHeight="1">
      <c r="A283" s="70"/>
      <c r="B283" s="1"/>
      <c r="C283" s="100" t="s">
        <v>285</v>
      </c>
      <c r="D283" s="91">
        <v>37974</v>
      </c>
      <c r="E283" s="271" t="str">
        <f>VLOOKUP(D283,comp!$D$5:$K$7114,2,FALSE)</f>
        <v>LUVA CPVC, SOLDAVEL, 22 MM, PARA AGUA QUENTE PREDIAL</v>
      </c>
      <c r="F283" s="272"/>
      <c r="G283" s="272"/>
      <c r="H283" s="272"/>
      <c r="I283" s="273"/>
      <c r="J283" s="101" t="str">
        <f>VLOOKUP(D283,comp!$D$5:$K$7114,3,FALSE)</f>
        <v>UN</v>
      </c>
      <c r="K283" s="102">
        <f>_xlfn.XLOOKUP(D283, sin!D:D, sin!J:J, "Não Encontrado", 0,1)</f>
        <v>0</v>
      </c>
      <c r="L283" s="103">
        <f>VLOOKUP(D283,comp!$D$5:$K$7114,6,FALSE)</f>
        <v>2.5099999999999998</v>
      </c>
      <c r="M283" s="103">
        <f>VLOOKUP(D283,comp!$D$5:$K$7114,7,FALSE)</f>
        <v>0</v>
      </c>
      <c r="N283" s="104">
        <f t="shared" si="12"/>
        <v>0</v>
      </c>
    </row>
    <row r="284" spans="1:14" ht="14.45" customHeight="1">
      <c r="A284" s="70"/>
      <c r="B284" s="1"/>
      <c r="C284" s="100" t="s">
        <v>286</v>
      </c>
      <c r="D284" s="91">
        <v>37982</v>
      </c>
      <c r="E284" s="271" t="str">
        <f>VLOOKUP(D284,comp!$D$5:$K$7114,2,FALSE)</f>
        <v>LUVA DE CORRER, CPVC, SOLDAVEL, 22 MM, PARA AGUA QUENTE PREDIAL</v>
      </c>
      <c r="F284" s="272"/>
      <c r="G284" s="272"/>
      <c r="H284" s="272"/>
      <c r="I284" s="273"/>
      <c r="J284" s="101" t="str">
        <f>VLOOKUP(D284,comp!$D$5:$K$7114,3,FALSE)</f>
        <v>UN</v>
      </c>
      <c r="K284" s="102">
        <f>_xlfn.XLOOKUP(D284, sin!D:D, sin!J:J, "Não Encontrado", 0,1)</f>
        <v>0</v>
      </c>
      <c r="L284" s="103">
        <f>VLOOKUP(D284,comp!$D$5:$K$7114,6,FALSE)</f>
        <v>10.51</v>
      </c>
      <c r="M284" s="103">
        <f>VLOOKUP(D284,comp!$D$5:$K$7114,7,FALSE)</f>
        <v>0</v>
      </c>
      <c r="N284" s="104">
        <f t="shared" si="12"/>
        <v>0</v>
      </c>
    </row>
    <row r="285" spans="1:14" ht="14.45" customHeight="1">
      <c r="A285" s="70"/>
      <c r="B285" s="1"/>
      <c r="C285" s="100" t="s">
        <v>287</v>
      </c>
      <c r="D285" s="91">
        <v>37986</v>
      </c>
      <c r="E285" s="271" t="str">
        <f>VLOOKUP(D285,comp!$D$5:$K$7114,2,FALSE)</f>
        <v>LUVA DE TRANSICAO DE CPVC X PVC, SOLDAVEL, 22 X 25 MM, PARA AGUA QUENTE</v>
      </c>
      <c r="F285" s="272"/>
      <c r="G285" s="272"/>
      <c r="H285" s="272"/>
      <c r="I285" s="273"/>
      <c r="J285" s="101" t="str">
        <f>VLOOKUP(D285,comp!$D$5:$K$7114,3,FALSE)</f>
        <v>UN</v>
      </c>
      <c r="K285" s="102">
        <f>_xlfn.XLOOKUP(D285, sin!D:D, sin!J:J, "Não Encontrado", 0,1)</f>
        <v>0</v>
      </c>
      <c r="L285" s="103">
        <f>VLOOKUP(D285,comp!$D$5:$K$7114,6,FALSE)</f>
        <v>2.4700000000000002</v>
      </c>
      <c r="M285" s="103">
        <f>VLOOKUP(D285,comp!$D$5:$K$7114,7,FALSE)</f>
        <v>0</v>
      </c>
      <c r="N285" s="104">
        <f t="shared" si="12"/>
        <v>0</v>
      </c>
    </row>
    <row r="286" spans="1:14" ht="14.45" customHeight="1">
      <c r="A286" s="70"/>
      <c r="B286" s="1"/>
      <c r="C286" s="100" t="s">
        <v>288</v>
      </c>
      <c r="D286" s="91">
        <v>37990</v>
      </c>
      <c r="E286" s="271" t="str">
        <f>VLOOKUP(D286,comp!$D$5:$K$7114,2,FALSE)</f>
        <v>UNIAO, CPVC, SOLDAVEL, 22 MM, PARA AGUA QUENTE PREDIAL</v>
      </c>
      <c r="F286" s="272"/>
      <c r="G286" s="272"/>
      <c r="H286" s="272"/>
      <c r="I286" s="273"/>
      <c r="J286" s="101" t="str">
        <f>VLOOKUP(D286,comp!$D$5:$K$7114,3,FALSE)</f>
        <v>UN</v>
      </c>
      <c r="K286" s="102">
        <f>_xlfn.XLOOKUP(D286, sin!D:D, sin!J:J, "Não Encontrado", 0,1)</f>
        <v>0</v>
      </c>
      <c r="L286" s="103">
        <f>VLOOKUP(D286,comp!$D$5:$K$7114,6,FALSE)</f>
        <v>17.09</v>
      </c>
      <c r="M286" s="103">
        <f>VLOOKUP(D286,comp!$D$5:$K$7114,7,FALSE)</f>
        <v>0</v>
      </c>
      <c r="N286" s="104">
        <f t="shared" si="12"/>
        <v>0</v>
      </c>
    </row>
    <row r="287" spans="1:14" ht="14.45" customHeight="1">
      <c r="A287" s="70"/>
      <c r="B287" s="1"/>
      <c r="C287" s="100" t="s">
        <v>289</v>
      </c>
      <c r="D287" s="91">
        <v>38006</v>
      </c>
      <c r="E287" s="271" t="str">
        <f>VLOOKUP(D287,comp!$D$5:$K$7114,2,FALSE)</f>
        <v>CONECTOR, CPVC, SOLDAVEL, 22 MM X 1/2", PARA AGUA QUENTE</v>
      </c>
      <c r="F287" s="272"/>
      <c r="G287" s="272"/>
      <c r="H287" s="272"/>
      <c r="I287" s="273"/>
      <c r="J287" s="101" t="str">
        <f>VLOOKUP(D287,comp!$D$5:$K$7114,3,FALSE)</f>
        <v>UN</v>
      </c>
      <c r="K287" s="102">
        <f>_xlfn.XLOOKUP(D287, sin!D:D, sin!J:J, "Não Encontrado", 0,1)</f>
        <v>0</v>
      </c>
      <c r="L287" s="103">
        <f>VLOOKUP(D287,comp!$D$5:$K$7114,6,FALSE)</f>
        <v>25.94</v>
      </c>
      <c r="M287" s="103">
        <f>VLOOKUP(D287,comp!$D$5:$K$7114,7,FALSE)</f>
        <v>0</v>
      </c>
      <c r="N287" s="104">
        <f t="shared" si="12"/>
        <v>0</v>
      </c>
    </row>
    <row r="288" spans="1:14" ht="14.45" customHeight="1">
      <c r="A288" s="70"/>
      <c r="B288" s="1"/>
      <c r="C288" s="100" t="s">
        <v>290</v>
      </c>
      <c r="D288" s="91">
        <v>37998</v>
      </c>
      <c r="E288" s="271" t="str">
        <f>VLOOKUP(D288,comp!$D$5:$K$7114,2,FALSE)</f>
        <v>ADAPTADOR CPVC, SOLDAVEL, 22 MM, PARA AGUA QUENTE</v>
      </c>
      <c r="F288" s="272"/>
      <c r="G288" s="272"/>
      <c r="H288" s="272"/>
      <c r="I288" s="273"/>
      <c r="J288" s="101" t="str">
        <f>VLOOKUP(D288,comp!$D$5:$K$7114,3,FALSE)</f>
        <v>UN</v>
      </c>
      <c r="K288" s="102">
        <f>_xlfn.XLOOKUP(D288, sin!D:D, sin!J:J, "Não Encontrado", 0,1)</f>
        <v>0</v>
      </c>
      <c r="L288" s="103">
        <f>VLOOKUP(D288,comp!$D$5:$K$7114,6,FALSE)</f>
        <v>23.84</v>
      </c>
      <c r="M288" s="103">
        <f>VLOOKUP(D288,comp!$D$5:$K$7114,7,FALSE)</f>
        <v>0</v>
      </c>
      <c r="N288" s="104">
        <f t="shared" si="12"/>
        <v>0</v>
      </c>
    </row>
    <row r="289" spans="1:14" ht="14.45" customHeight="1">
      <c r="A289" s="70"/>
      <c r="B289" s="1"/>
      <c r="C289" s="100" t="s">
        <v>291</v>
      </c>
      <c r="D289" s="91">
        <v>38000</v>
      </c>
      <c r="E289" s="271" t="str">
        <f>VLOOKUP(D289,comp!$D$5:$K$7114,2,FALSE)</f>
        <v>CURVA DE TRANSPOSICAO, CPVC, SOLDAVEL, 22 MM</v>
      </c>
      <c r="F289" s="272"/>
      <c r="G289" s="272"/>
      <c r="H289" s="272"/>
      <c r="I289" s="273"/>
      <c r="J289" s="101" t="str">
        <f>VLOOKUP(D289,comp!$D$5:$K$7114,3,FALSE)</f>
        <v>UN</v>
      </c>
      <c r="K289" s="102">
        <f>_xlfn.XLOOKUP(D289, sin!D:D, sin!J:J, "Não Encontrado", 0,1)</f>
        <v>0</v>
      </c>
      <c r="L289" s="103">
        <f>VLOOKUP(D289,comp!$D$5:$K$7114,6,FALSE)</f>
        <v>10.44</v>
      </c>
      <c r="M289" s="103">
        <f>VLOOKUP(D289,comp!$D$5:$K$7114,7,FALSE)</f>
        <v>0</v>
      </c>
      <c r="N289" s="104">
        <f t="shared" si="12"/>
        <v>0</v>
      </c>
    </row>
    <row r="290" spans="1:14" ht="14.45" customHeight="1">
      <c r="A290" s="70"/>
      <c r="B290" s="1"/>
      <c r="C290" s="100" t="s">
        <v>292</v>
      </c>
      <c r="D290" s="91">
        <v>38001</v>
      </c>
      <c r="E290" s="271" t="str">
        <f>VLOOKUP(D290,comp!$D$5:$K$7114,2,FALSE)</f>
        <v>BUCHA DE REDUCAO, CPVC, SOLDAVEL, 22 X 15 MM, PARA AGUA QUENTE</v>
      </c>
      <c r="F290" s="272"/>
      <c r="G290" s="272"/>
      <c r="H290" s="272"/>
      <c r="I290" s="273"/>
      <c r="J290" s="101" t="str">
        <f>VLOOKUP(D290,comp!$D$5:$K$7114,3,FALSE)</f>
        <v>UN</v>
      </c>
      <c r="K290" s="102">
        <f>_xlfn.XLOOKUP(D290, sin!D:D, sin!J:J, "Não Encontrado", 0,1)</f>
        <v>0</v>
      </c>
      <c r="L290" s="103">
        <f>VLOOKUP(D290,comp!$D$5:$K$7114,6,FALSE)</f>
        <v>1.22</v>
      </c>
      <c r="M290" s="103">
        <f>VLOOKUP(D290,comp!$D$5:$K$7114,7,FALSE)</f>
        <v>0</v>
      </c>
      <c r="N290" s="104">
        <f t="shared" si="12"/>
        <v>0</v>
      </c>
    </row>
    <row r="291" spans="1:14" ht="14.45" customHeight="1">
      <c r="A291" s="70"/>
      <c r="B291" s="1"/>
      <c r="C291" s="100" t="s">
        <v>293</v>
      </c>
      <c r="D291" s="91">
        <v>38428</v>
      </c>
      <c r="E291" s="271" t="str">
        <f>VLOOKUP(D291,comp!$D$5:$K$7114,2,FALSE)</f>
        <v>CONECTOR, CPVC, SOLDAVEL, 22 MM X 3/4", PARA AGUA QUENTE</v>
      </c>
      <c r="F291" s="272"/>
      <c r="G291" s="272"/>
      <c r="H291" s="272"/>
      <c r="I291" s="273"/>
      <c r="J291" s="101" t="str">
        <f>VLOOKUP(D291,comp!$D$5:$K$7114,3,FALSE)</f>
        <v>UN</v>
      </c>
      <c r="K291" s="102">
        <f>_xlfn.XLOOKUP(D291, sin!D:D, sin!J:J, "Não Encontrado", 0,1)</f>
        <v>0</v>
      </c>
      <c r="L291" s="103">
        <f>VLOOKUP(D291,comp!$D$5:$K$7114,6,FALSE)</f>
        <v>23.23</v>
      </c>
      <c r="M291" s="103">
        <f>VLOOKUP(D291,comp!$D$5:$K$7114,7,FALSE)</f>
        <v>0</v>
      </c>
      <c r="N291" s="104">
        <f t="shared" si="12"/>
        <v>0</v>
      </c>
    </row>
    <row r="292" spans="1:14" ht="14.45" customHeight="1">
      <c r="A292" s="70"/>
      <c r="B292" s="1"/>
      <c r="C292" s="100" t="s">
        <v>294</v>
      </c>
      <c r="D292" s="91">
        <v>37975</v>
      </c>
      <c r="E292" s="271" t="str">
        <f>VLOOKUP(D292,comp!$D$5:$K$7114,2,FALSE)</f>
        <v>LUVA CPVC, SOLDAVEL, 28 MM, PARA AGUA QUENTE PREDIAL</v>
      </c>
      <c r="F292" s="272"/>
      <c r="G292" s="272"/>
      <c r="H292" s="272"/>
      <c r="I292" s="273"/>
      <c r="J292" s="101" t="str">
        <f>VLOOKUP(D292,comp!$D$5:$K$7114,3,FALSE)</f>
        <v>UN</v>
      </c>
      <c r="K292" s="102">
        <f>_xlfn.XLOOKUP(D292, sin!D:D, sin!J:J, "Não Encontrado", 0,1)</f>
        <v>0</v>
      </c>
      <c r="L292" s="103">
        <f>VLOOKUP(D292,comp!$D$5:$K$7114,6,FALSE)</f>
        <v>5.58</v>
      </c>
      <c r="M292" s="103">
        <f>VLOOKUP(D292,comp!$D$5:$K$7114,7,FALSE)</f>
        <v>0</v>
      </c>
      <c r="N292" s="104">
        <f t="shared" si="12"/>
        <v>0</v>
      </c>
    </row>
    <row r="293" spans="1:14" ht="14.45" customHeight="1">
      <c r="A293" s="70"/>
      <c r="B293" s="1"/>
      <c r="C293" s="100" t="s">
        <v>295</v>
      </c>
      <c r="D293" s="91">
        <v>37983</v>
      </c>
      <c r="E293" s="271" t="str">
        <f>VLOOKUP(D293,comp!$D$5:$K$7114,2,FALSE)</f>
        <v>LUVA DE CORRER, CPVC, SOLDAVEL, 28 MM, PARA AGUA QUENTE PREDIAL</v>
      </c>
      <c r="F293" s="272"/>
      <c r="G293" s="272"/>
      <c r="H293" s="272"/>
      <c r="I293" s="273"/>
      <c r="J293" s="101" t="str">
        <f>VLOOKUP(D293,comp!$D$5:$K$7114,3,FALSE)</f>
        <v>UN</v>
      </c>
      <c r="K293" s="102">
        <f>_xlfn.XLOOKUP(D293, sin!D:D, sin!J:J, "Não Encontrado", 0,1)</f>
        <v>0</v>
      </c>
      <c r="L293" s="103">
        <f>VLOOKUP(D293,comp!$D$5:$K$7114,6,FALSE)</f>
        <v>15.54</v>
      </c>
      <c r="M293" s="103">
        <f>VLOOKUP(D293,comp!$D$5:$K$7114,7,FALSE)</f>
        <v>0</v>
      </c>
      <c r="N293" s="104">
        <f t="shared" si="12"/>
        <v>0</v>
      </c>
    </row>
    <row r="294" spans="1:14" ht="14.45" customHeight="1">
      <c r="A294" s="70"/>
      <c r="B294" s="1"/>
      <c r="C294" s="100" t="s">
        <v>296</v>
      </c>
      <c r="D294" s="91">
        <v>37991</v>
      </c>
      <c r="E294" s="271" t="str">
        <f>VLOOKUP(D294,comp!$D$5:$K$7114,2,FALSE)</f>
        <v>UNIAO, CPVC, SOLDAVEL, 28 MM, PARA AGUA QUENTE PREDIAL</v>
      </c>
      <c r="F294" s="272"/>
      <c r="G294" s="272"/>
      <c r="H294" s="272"/>
      <c r="I294" s="273"/>
      <c r="J294" s="101" t="str">
        <f>VLOOKUP(D294,comp!$D$5:$K$7114,3,FALSE)</f>
        <v>UN</v>
      </c>
      <c r="K294" s="102">
        <f>_xlfn.XLOOKUP(D294, sin!D:D, sin!J:J, "Não Encontrado", 0,1)</f>
        <v>0</v>
      </c>
      <c r="L294" s="103">
        <f>VLOOKUP(D294,comp!$D$5:$K$7114,6,FALSE)</f>
        <v>22.74</v>
      </c>
      <c r="M294" s="103">
        <f>VLOOKUP(D294,comp!$D$5:$K$7114,7,FALSE)</f>
        <v>0</v>
      </c>
      <c r="N294" s="104">
        <f t="shared" si="12"/>
        <v>0</v>
      </c>
    </row>
    <row r="295" spans="1:14" ht="14.45" customHeight="1">
      <c r="A295" s="70"/>
      <c r="B295" s="1"/>
      <c r="C295" s="100" t="s">
        <v>297</v>
      </c>
      <c r="D295" s="91">
        <v>38007</v>
      </c>
      <c r="E295" s="271" t="str">
        <f>VLOOKUP(D295,comp!$D$5:$K$7114,2,FALSE)</f>
        <v>CONECTOR, CPVC, SOLDAVEL, 28 MM X 1", PARA AGUA QUENTE</v>
      </c>
      <c r="F295" s="272"/>
      <c r="G295" s="272"/>
      <c r="H295" s="272"/>
      <c r="I295" s="273"/>
      <c r="J295" s="101" t="str">
        <f>VLOOKUP(D295,comp!$D$5:$K$7114,3,FALSE)</f>
        <v>UN</v>
      </c>
      <c r="K295" s="102">
        <f>_xlfn.XLOOKUP(D295, sin!D:D, sin!J:J, "Não Encontrado", 0,1)</f>
        <v>0</v>
      </c>
      <c r="L295" s="103">
        <f>VLOOKUP(D295,comp!$D$5:$K$7114,6,FALSE)</f>
        <v>29.93</v>
      </c>
      <c r="M295" s="103">
        <f>VLOOKUP(D295,comp!$D$5:$K$7114,7,FALSE)</f>
        <v>0</v>
      </c>
      <c r="N295" s="104">
        <f t="shared" si="12"/>
        <v>0</v>
      </c>
    </row>
    <row r="296" spans="1:14" ht="14.45" customHeight="1">
      <c r="A296" s="70"/>
      <c r="B296" s="1"/>
      <c r="C296" s="100" t="s">
        <v>298</v>
      </c>
      <c r="D296" s="91">
        <v>20171</v>
      </c>
      <c r="E296" s="271" t="str">
        <f>VLOOKUP(D296,comp!$D$5:$K$7114,2,FALSE)</f>
        <v>LUVA SIMPLES, PVC SERIE R, 150 MM, PARA ESGOTO PREDIAL</v>
      </c>
      <c r="F296" s="272"/>
      <c r="G296" s="272"/>
      <c r="H296" s="272"/>
      <c r="I296" s="273"/>
      <c r="J296" s="101" t="str">
        <f>VLOOKUP(D296,comp!$D$5:$K$7114,3,FALSE)</f>
        <v>UN</v>
      </c>
      <c r="K296" s="102">
        <f>_xlfn.XLOOKUP(D296, sin!D:D, sin!J:J, "Não Encontrado", 0,1)</f>
        <v>0</v>
      </c>
      <c r="L296" s="103">
        <f>VLOOKUP(D296,comp!$D$5:$K$7114,6,FALSE)</f>
        <v>42.91</v>
      </c>
      <c r="M296" s="103">
        <f>VLOOKUP(D296,comp!$D$5:$K$7114,7,FALSE)</f>
        <v>0</v>
      </c>
      <c r="N296" s="104">
        <f t="shared" si="12"/>
        <v>0</v>
      </c>
    </row>
    <row r="297" spans="1:14" ht="14.45" customHeight="1">
      <c r="A297" s="70"/>
      <c r="B297" s="1"/>
      <c r="C297" s="100" t="s">
        <v>299</v>
      </c>
      <c r="D297" s="91">
        <v>38002</v>
      </c>
      <c r="E297" s="271" t="str">
        <f>VLOOKUP(D297,comp!$D$5:$K$7114,2,FALSE)</f>
        <v>BUCHA DE REDUCAO, CPVC, SOLDAVEL, 28 X 22 MM, PARA AGUA QUENTE</v>
      </c>
      <c r="F297" s="272"/>
      <c r="G297" s="272"/>
      <c r="H297" s="272"/>
      <c r="I297" s="273"/>
      <c r="J297" s="101" t="str">
        <f>VLOOKUP(D297,comp!$D$5:$K$7114,3,FALSE)</f>
        <v>UN</v>
      </c>
      <c r="K297" s="102">
        <f>_xlfn.XLOOKUP(D297, sin!D:D, sin!J:J, "Não Encontrado", 0,1)</f>
        <v>0</v>
      </c>
      <c r="L297" s="103">
        <f>VLOOKUP(D297,comp!$D$5:$K$7114,6,FALSE)</f>
        <v>4.26</v>
      </c>
      <c r="M297" s="103">
        <f>VLOOKUP(D297,comp!$D$5:$K$7114,7,FALSE)</f>
        <v>0</v>
      </c>
      <c r="N297" s="104">
        <f t="shared" si="12"/>
        <v>0</v>
      </c>
    </row>
    <row r="298" spans="1:14" ht="14.45" customHeight="1">
      <c r="A298" s="70"/>
      <c r="B298" s="1"/>
      <c r="C298" s="100" t="s">
        <v>300</v>
      </c>
      <c r="D298" s="91">
        <v>20166</v>
      </c>
      <c r="E298" s="271" t="str">
        <f>VLOOKUP(D298,comp!$D$5:$K$7114,2,FALSE)</f>
        <v>LUVA DE CORRER, PVC SERIE R, 150 MM, PARA ESGOTO PREDIAL</v>
      </c>
      <c r="F298" s="272"/>
      <c r="G298" s="272"/>
      <c r="H298" s="272"/>
      <c r="I298" s="273"/>
      <c r="J298" s="101" t="str">
        <f>VLOOKUP(D298,comp!$D$5:$K$7114,3,FALSE)</f>
        <v>UN</v>
      </c>
      <c r="K298" s="102">
        <f>_xlfn.XLOOKUP(D298, sin!D:D, sin!J:J, "Não Encontrado", 0,1)</f>
        <v>0</v>
      </c>
      <c r="L298" s="103">
        <f>VLOOKUP(D298,comp!$D$5:$K$7114,6,FALSE)</f>
        <v>82.05</v>
      </c>
      <c r="M298" s="103">
        <f>VLOOKUP(D298,comp!$D$5:$K$7114,7,FALSE)</f>
        <v>0</v>
      </c>
      <c r="N298" s="104">
        <f t="shared" si="12"/>
        <v>0</v>
      </c>
    </row>
    <row r="299" spans="1:14" ht="14.45" customHeight="1">
      <c r="A299" s="70"/>
      <c r="B299" s="1"/>
      <c r="C299" s="100" t="s">
        <v>301</v>
      </c>
      <c r="D299" s="91">
        <v>37976</v>
      </c>
      <c r="E299" s="271" t="str">
        <f>VLOOKUP(D299,comp!$D$5:$K$7114,2,FALSE)</f>
        <v>LUVA CPVC, SOLDAVEL, 35 MM, PARA AGUA QUENTE PREDIAL</v>
      </c>
      <c r="F299" s="272"/>
      <c r="G299" s="272"/>
      <c r="H299" s="272"/>
      <c r="I299" s="273"/>
      <c r="J299" s="101" t="str">
        <f>VLOOKUP(D299,comp!$D$5:$K$7114,3,FALSE)</f>
        <v>UN</v>
      </c>
      <c r="K299" s="102">
        <f>_xlfn.XLOOKUP(D299, sin!D:D, sin!J:J, "Não Encontrado", 0,1)</f>
        <v>0</v>
      </c>
      <c r="L299" s="103">
        <f>VLOOKUP(D299,comp!$D$5:$K$7114,6,FALSE)</f>
        <v>12.44</v>
      </c>
      <c r="M299" s="103">
        <f>VLOOKUP(D299,comp!$D$5:$K$7114,7,FALSE)</f>
        <v>0</v>
      </c>
      <c r="N299" s="104">
        <f t="shared" si="12"/>
        <v>0</v>
      </c>
    </row>
    <row r="300" spans="1:14" ht="14.45" customHeight="1">
      <c r="A300" s="70"/>
      <c r="B300" s="1"/>
      <c r="C300" s="100" t="s">
        <v>302</v>
      </c>
      <c r="D300" s="91">
        <v>20047</v>
      </c>
      <c r="E300" s="271" t="str">
        <f>VLOOKUP(D300,comp!$D$5:$K$7114,2,FALSE)</f>
        <v>REDUCAO EXCENTRICA PVC, SERIE R, DN 150 X 100 MM, PARA ESGOTO PREDIAL</v>
      </c>
      <c r="F300" s="272"/>
      <c r="G300" s="272"/>
      <c r="H300" s="272"/>
      <c r="I300" s="273"/>
      <c r="J300" s="101" t="str">
        <f>VLOOKUP(D300,comp!$D$5:$K$7114,3,FALSE)</f>
        <v>UN</v>
      </c>
      <c r="K300" s="102">
        <f>_xlfn.XLOOKUP(D300, sin!D:D, sin!J:J, "Não Encontrado", 0,1)</f>
        <v>0</v>
      </c>
      <c r="L300" s="103">
        <f>VLOOKUP(D300,comp!$D$5:$K$7114,6,FALSE)</f>
        <v>60.57</v>
      </c>
      <c r="M300" s="103">
        <f>VLOOKUP(D300,comp!$D$5:$K$7114,7,FALSE)</f>
        <v>0</v>
      </c>
      <c r="N300" s="104">
        <f t="shared" si="12"/>
        <v>0</v>
      </c>
    </row>
    <row r="301" spans="1:14" ht="14.45" customHeight="1">
      <c r="A301" s="70"/>
      <c r="B301" s="1"/>
      <c r="C301" s="100" t="s">
        <v>303</v>
      </c>
      <c r="D301" s="91">
        <v>37984</v>
      </c>
      <c r="E301" s="271" t="str">
        <f>VLOOKUP(D301,comp!$D$5:$K$7114,2,FALSE)</f>
        <v>LUVA DE CORRER, CPVC, SOLDAVEL, 35 MM, PARA AGUA QUENTE PREDIAL</v>
      </c>
      <c r="F301" s="272"/>
      <c r="G301" s="272"/>
      <c r="H301" s="272"/>
      <c r="I301" s="273"/>
      <c r="J301" s="101" t="str">
        <f>VLOOKUP(D301,comp!$D$5:$K$7114,3,FALSE)</f>
        <v>UN</v>
      </c>
      <c r="K301" s="102">
        <f>_xlfn.XLOOKUP(D301, sin!D:D, sin!J:J, "Não Encontrado", 0,1)</f>
        <v>0</v>
      </c>
      <c r="L301" s="103">
        <f>VLOOKUP(D301,comp!$D$5:$K$7114,6,FALSE)</f>
        <v>21.83</v>
      </c>
      <c r="M301" s="103">
        <f>VLOOKUP(D301,comp!$D$5:$K$7114,7,FALSE)</f>
        <v>0</v>
      </c>
      <c r="N301" s="104">
        <f t="shared" si="12"/>
        <v>0</v>
      </c>
    </row>
    <row r="302" spans="1:14" ht="14.45" customHeight="1">
      <c r="A302" s="70"/>
      <c r="B302" s="1"/>
      <c r="C302" s="100" t="s">
        <v>304</v>
      </c>
      <c r="D302" s="91">
        <v>38448</v>
      </c>
      <c r="E302" s="271" t="str">
        <f>VLOOKUP(D302,comp!$D$5:$K$7114,2,FALSE)</f>
        <v>TE DE INSPECAO, PVC, SERIE R, 150 X 100 MM, PARA ESGOTO PREDIAL</v>
      </c>
      <c r="F302" s="272"/>
      <c r="G302" s="272"/>
      <c r="H302" s="272"/>
      <c r="I302" s="273"/>
      <c r="J302" s="101" t="str">
        <f>VLOOKUP(D302,comp!$D$5:$K$7114,3,FALSE)</f>
        <v>UN</v>
      </c>
      <c r="K302" s="102">
        <f>_xlfn.XLOOKUP(D302, sin!D:D, sin!J:J, "Não Encontrado", 0,1)</f>
        <v>0</v>
      </c>
      <c r="L302" s="103">
        <f>VLOOKUP(D302,comp!$D$5:$K$7114,6,FALSE)</f>
        <v>251.55</v>
      </c>
      <c r="M302" s="103">
        <f>VLOOKUP(D302,comp!$D$5:$K$7114,7,FALSE)</f>
        <v>0</v>
      </c>
      <c r="N302" s="104">
        <f t="shared" si="12"/>
        <v>0</v>
      </c>
    </row>
    <row r="303" spans="1:14" ht="14.45" customHeight="1">
      <c r="A303" s="70"/>
      <c r="B303" s="1"/>
      <c r="C303" s="100" t="s">
        <v>305</v>
      </c>
      <c r="D303" s="91">
        <v>37992</v>
      </c>
      <c r="E303" s="271" t="str">
        <f>VLOOKUP(D303,comp!$D$5:$K$7114,2,FALSE)</f>
        <v>UNIAO, CPVC, SOLDAVEL, 35 MM, PARA AGUA QUENTE PREDIAL</v>
      </c>
      <c r="F303" s="272"/>
      <c r="G303" s="272"/>
      <c r="H303" s="272"/>
      <c r="I303" s="273"/>
      <c r="J303" s="101" t="str">
        <f>VLOOKUP(D303,comp!$D$5:$K$7114,3,FALSE)</f>
        <v>UN</v>
      </c>
      <c r="K303" s="102">
        <f>_xlfn.XLOOKUP(D303, sin!D:D, sin!J:J, "Não Encontrado", 0,1)</f>
        <v>0</v>
      </c>
      <c r="L303" s="103">
        <f>VLOOKUP(D303,comp!$D$5:$K$7114,6,FALSE)</f>
        <v>35.29</v>
      </c>
      <c r="M303" s="103">
        <f>VLOOKUP(D303,comp!$D$5:$K$7114,7,FALSE)</f>
        <v>0</v>
      </c>
      <c r="N303" s="104">
        <f t="shared" si="12"/>
        <v>0</v>
      </c>
    </row>
    <row r="304" spans="1:14" ht="14.45" customHeight="1">
      <c r="A304" s="70"/>
      <c r="B304" s="1"/>
      <c r="C304" s="100" t="s">
        <v>306</v>
      </c>
      <c r="D304" s="91">
        <v>38008</v>
      </c>
      <c r="E304" s="271" t="str">
        <f>VLOOKUP(D304,comp!$D$5:$K$7114,2,FALSE)</f>
        <v>CONECTOR, CPVC, SOLDAVEL, 35 MM X 1 1/4", PARA AGUA QUENTE</v>
      </c>
      <c r="F304" s="272"/>
      <c r="G304" s="272"/>
      <c r="H304" s="272"/>
      <c r="I304" s="273"/>
      <c r="J304" s="101" t="str">
        <f>VLOOKUP(D304,comp!$D$5:$K$7114,3,FALSE)</f>
        <v>UN</v>
      </c>
      <c r="K304" s="102">
        <f>_xlfn.XLOOKUP(D304, sin!D:D, sin!J:J, "Não Encontrado", 0,1)</f>
        <v>0</v>
      </c>
      <c r="L304" s="103">
        <f>VLOOKUP(D304,comp!$D$5:$K$7114,6,FALSE)</f>
        <v>47.89</v>
      </c>
      <c r="M304" s="103">
        <f>VLOOKUP(D304,comp!$D$5:$K$7114,7,FALSE)</f>
        <v>0</v>
      </c>
      <c r="N304" s="104">
        <f t="shared" si="12"/>
        <v>0</v>
      </c>
    </row>
    <row r="305" spans="1:14" ht="14.45" customHeight="1">
      <c r="A305" s="70"/>
      <c r="B305" s="1"/>
      <c r="C305" s="100" t="s">
        <v>307</v>
      </c>
      <c r="D305" s="91">
        <v>38003</v>
      </c>
      <c r="E305" s="271" t="str">
        <f>VLOOKUP(D305,comp!$D$5:$K$7114,2,FALSE)</f>
        <v>BUCHA DE REDUCAO, CPVC, SOLDAVEL, 35 X 28 MM, PARA AGUA QUENTE</v>
      </c>
      <c r="F305" s="272"/>
      <c r="G305" s="272"/>
      <c r="H305" s="272"/>
      <c r="I305" s="273"/>
      <c r="J305" s="101" t="str">
        <f>VLOOKUP(D305,comp!$D$5:$K$7114,3,FALSE)</f>
        <v>UN</v>
      </c>
      <c r="K305" s="102">
        <f>_xlfn.XLOOKUP(D305, sin!D:D, sin!J:J, "Não Encontrado", 0,1)</f>
        <v>0</v>
      </c>
      <c r="L305" s="103">
        <f>VLOOKUP(D305,comp!$D$5:$K$7114,6,FALSE)</f>
        <v>29.11</v>
      </c>
      <c r="M305" s="103">
        <f>VLOOKUP(D305,comp!$D$5:$K$7114,7,FALSE)</f>
        <v>0</v>
      </c>
      <c r="N305" s="104">
        <f t="shared" si="12"/>
        <v>0</v>
      </c>
    </row>
    <row r="306" spans="1:14" ht="14.45" customHeight="1">
      <c r="A306" s="70"/>
      <c r="B306" s="1"/>
      <c r="C306" s="100" t="s">
        <v>308</v>
      </c>
      <c r="D306" s="91">
        <v>21121</v>
      </c>
      <c r="E306" s="271" t="str">
        <f>VLOOKUP(D306,comp!$D$5:$K$7114,2,FALSE)</f>
        <v>TE CPVC, SOLDAVEL, 90 GRAUS, 15 MM, PARA AGUA QUENTE PREDIAL</v>
      </c>
      <c r="F306" s="272"/>
      <c r="G306" s="272"/>
      <c r="H306" s="272"/>
      <c r="I306" s="273"/>
      <c r="J306" s="101" t="str">
        <f>VLOOKUP(D306,comp!$D$5:$K$7114,3,FALSE)</f>
        <v>UN</v>
      </c>
      <c r="K306" s="102">
        <f>_xlfn.XLOOKUP(D306, sin!D:D, sin!J:J, "Não Encontrado", 0,1)</f>
        <v>0</v>
      </c>
      <c r="L306" s="103">
        <f>VLOOKUP(D306,comp!$D$5:$K$7114,6,FALSE)</f>
        <v>4.0999999999999996</v>
      </c>
      <c r="M306" s="103">
        <f>VLOOKUP(D306,comp!$D$5:$K$7114,7,FALSE)</f>
        <v>0</v>
      </c>
      <c r="N306" s="104">
        <f t="shared" si="12"/>
        <v>0</v>
      </c>
    </row>
    <row r="307" spans="1:14" ht="14.45" customHeight="1">
      <c r="A307" s="70"/>
      <c r="B307" s="1"/>
      <c r="C307" s="100" t="s">
        <v>309</v>
      </c>
      <c r="D307" s="91">
        <v>38017</v>
      </c>
      <c r="E307" s="271" t="str">
        <f>VLOOKUP(D307,comp!$D$5:$K$7114,2,FALSE)</f>
        <v>TE DE TRANSICAO, CPVC, SOLDAVEL, 15 MM X 1/2", PARA AGUA QUENTE</v>
      </c>
      <c r="F307" s="272"/>
      <c r="G307" s="272"/>
      <c r="H307" s="272"/>
      <c r="I307" s="273"/>
      <c r="J307" s="101" t="str">
        <f>VLOOKUP(D307,comp!$D$5:$K$7114,3,FALSE)</f>
        <v>UN</v>
      </c>
      <c r="K307" s="102">
        <f>_xlfn.XLOOKUP(D307, sin!D:D, sin!J:J, "Não Encontrado", 0,1)</f>
        <v>0</v>
      </c>
      <c r="L307" s="103">
        <f>VLOOKUP(D307,comp!$D$5:$K$7114,6,FALSE)</f>
        <v>10.9</v>
      </c>
      <c r="M307" s="103">
        <f>VLOOKUP(D307,comp!$D$5:$K$7114,7,FALSE)</f>
        <v>0</v>
      </c>
      <c r="N307" s="104">
        <f t="shared" si="12"/>
        <v>0</v>
      </c>
    </row>
    <row r="308" spans="1:14" ht="14.45" customHeight="1">
      <c r="A308" s="70"/>
      <c r="B308" s="1"/>
      <c r="C308" s="100" t="s">
        <v>310</v>
      </c>
      <c r="D308" s="91">
        <v>38019</v>
      </c>
      <c r="E308" s="271" t="str">
        <f>VLOOKUP(D308,comp!$D$5:$K$7114,2,FALSE)</f>
        <v>TE MISTURADOR, CPVC, SOLDAVEL, 15 MM, PARA AGUA QUENTE</v>
      </c>
      <c r="F308" s="272"/>
      <c r="G308" s="272"/>
      <c r="H308" s="272"/>
      <c r="I308" s="273"/>
      <c r="J308" s="101" t="str">
        <f>VLOOKUP(D308,comp!$D$5:$K$7114,3,FALSE)</f>
        <v>UN</v>
      </c>
      <c r="K308" s="102">
        <f>_xlfn.XLOOKUP(D308, sin!D:D, sin!J:J, "Não Encontrado", 0,1)</f>
        <v>0</v>
      </c>
      <c r="L308" s="103">
        <f>VLOOKUP(D308,comp!$D$5:$K$7114,6,FALSE)</f>
        <v>7.76</v>
      </c>
      <c r="M308" s="103">
        <f>VLOOKUP(D308,comp!$D$5:$K$7114,7,FALSE)</f>
        <v>0</v>
      </c>
      <c r="N308" s="104">
        <f t="shared" si="12"/>
        <v>0</v>
      </c>
    </row>
    <row r="309" spans="1:14" ht="14.45" customHeight="1">
      <c r="A309" s="70"/>
      <c r="B309" s="1"/>
      <c r="C309" s="100" t="s">
        <v>311</v>
      </c>
      <c r="D309" s="91">
        <v>38010</v>
      </c>
      <c r="E309" s="271" t="str">
        <f>VLOOKUP(D309,comp!$D$5:$K$7114,2,FALSE)</f>
        <v>TE CPVC, SOLDAVEL, 90 GRAUS, 22 MM, PARA AGUA QUENTE PREDIAL</v>
      </c>
      <c r="F309" s="272"/>
      <c r="G309" s="272"/>
      <c r="H309" s="272"/>
      <c r="I309" s="273"/>
      <c r="J309" s="101" t="str">
        <f>VLOOKUP(D309,comp!$D$5:$K$7114,3,FALSE)</f>
        <v>UN</v>
      </c>
      <c r="K309" s="102">
        <f>_xlfn.XLOOKUP(D309, sin!D:D, sin!J:J, "Não Encontrado", 0,1)</f>
        <v>0</v>
      </c>
      <c r="L309" s="103">
        <f>VLOOKUP(D309,comp!$D$5:$K$7114,6,FALSE)</f>
        <v>5.0999999999999996</v>
      </c>
      <c r="M309" s="103">
        <f>VLOOKUP(D309,comp!$D$5:$K$7114,7,FALSE)</f>
        <v>0</v>
      </c>
      <c r="N309" s="104">
        <f t="shared" si="12"/>
        <v>0</v>
      </c>
    </row>
    <row r="310" spans="1:14" ht="14.45" customHeight="1">
      <c r="A310" s="70"/>
      <c r="B310" s="1"/>
      <c r="C310" s="100" t="s">
        <v>312</v>
      </c>
      <c r="D310" s="91">
        <v>20146</v>
      </c>
      <c r="E310" s="271" t="str">
        <f>VLOOKUP(D310,comp!$D$5:$K$7114,2,FALSE)</f>
        <v>JUNCAO SIMPLES, PVC SERIE R, DN 150 X 150 MM, PARA ESGOTO PREDIAL</v>
      </c>
      <c r="F310" s="272"/>
      <c r="G310" s="272"/>
      <c r="H310" s="272"/>
      <c r="I310" s="273"/>
      <c r="J310" s="101" t="str">
        <f>VLOOKUP(D310,comp!$D$5:$K$7114,3,FALSE)</f>
        <v>UN</v>
      </c>
      <c r="K310" s="102">
        <f>_xlfn.XLOOKUP(D310, sin!D:D, sin!J:J, "Não Encontrado", 0,1)</f>
        <v>0</v>
      </c>
      <c r="L310" s="103">
        <f>VLOOKUP(D310,comp!$D$5:$K$7114,6,FALSE)</f>
        <v>200.38</v>
      </c>
      <c r="M310" s="103">
        <f>VLOOKUP(D310,comp!$D$5:$K$7114,7,FALSE)</f>
        <v>0</v>
      </c>
      <c r="N310" s="104">
        <f t="shared" si="12"/>
        <v>0</v>
      </c>
    </row>
    <row r="311" spans="1:14" ht="14.45" customHeight="1">
      <c r="A311" s="70"/>
      <c r="B311" s="1"/>
      <c r="C311" s="100" t="s">
        <v>313</v>
      </c>
      <c r="D311" s="91">
        <v>20145</v>
      </c>
      <c r="E311" s="271" t="str">
        <f>VLOOKUP(D311,comp!$D$5:$K$7114,2,FALSE)</f>
        <v>JUNCAO SIMPLES, PVC SERIE R, DN 150 X 100 MM, PARA ESGOTO PREDIAL</v>
      </c>
      <c r="F311" s="272"/>
      <c r="G311" s="272"/>
      <c r="H311" s="272"/>
      <c r="I311" s="273"/>
      <c r="J311" s="101" t="str">
        <f>VLOOKUP(D311,comp!$D$5:$K$7114,3,FALSE)</f>
        <v>UN</v>
      </c>
      <c r="K311" s="102">
        <f>_xlfn.XLOOKUP(D311, sin!D:D, sin!J:J, "Não Encontrado", 0,1)</f>
        <v>0</v>
      </c>
      <c r="L311" s="103">
        <f>VLOOKUP(D311,comp!$D$5:$K$7114,6,FALSE)</f>
        <v>146.59</v>
      </c>
      <c r="M311" s="103">
        <f>VLOOKUP(D311,comp!$D$5:$K$7114,7,FALSE)</f>
        <v>0</v>
      </c>
      <c r="N311" s="104">
        <f t="shared" si="12"/>
        <v>0</v>
      </c>
    </row>
    <row r="312" spans="1:14" ht="14.45" customHeight="1">
      <c r="A312" s="70"/>
      <c r="B312" s="1"/>
      <c r="C312" s="100" t="s">
        <v>314</v>
      </c>
      <c r="D312" s="91">
        <v>38018</v>
      </c>
      <c r="E312" s="271" t="str">
        <f>VLOOKUP(D312,comp!$D$5:$K$7114,2,FALSE)</f>
        <v>TE DE TRANSICAO, CPVC, SOLDAVEL, 22 MM X 1/2", PARA AGUA QUENTE</v>
      </c>
      <c r="F312" s="272"/>
      <c r="G312" s="272"/>
      <c r="H312" s="272"/>
      <c r="I312" s="273"/>
      <c r="J312" s="101" t="str">
        <f>VLOOKUP(D312,comp!$D$5:$K$7114,3,FALSE)</f>
        <v>UN</v>
      </c>
      <c r="K312" s="102">
        <f>_xlfn.XLOOKUP(D312, sin!D:D, sin!J:J, "Não Encontrado", 0,1)</f>
        <v>0</v>
      </c>
      <c r="L312" s="103">
        <f>VLOOKUP(D312,comp!$D$5:$K$7114,6,FALSE)</f>
        <v>12.26</v>
      </c>
      <c r="M312" s="103">
        <f>VLOOKUP(D312,comp!$D$5:$K$7114,7,FALSE)</f>
        <v>0</v>
      </c>
      <c r="N312" s="104">
        <f t="shared" si="12"/>
        <v>0</v>
      </c>
    </row>
    <row r="313" spans="1:14" ht="14.45" customHeight="1">
      <c r="A313" s="70"/>
      <c r="B313" s="1"/>
      <c r="C313" s="100" t="s">
        <v>315</v>
      </c>
      <c r="D313" s="91">
        <v>20181</v>
      </c>
      <c r="E313" s="271" t="str">
        <f>VLOOKUP(D313,comp!$D$5:$K$7114,2,FALSE)</f>
        <v>TE, PVC, SERIE R, 150 X 150 MM, PARA ESGOTO PREDIAL</v>
      </c>
      <c r="F313" s="272"/>
      <c r="G313" s="272"/>
      <c r="H313" s="272"/>
      <c r="I313" s="273"/>
      <c r="J313" s="101" t="str">
        <f>VLOOKUP(D313,comp!$D$5:$K$7114,3,FALSE)</f>
        <v>UN</v>
      </c>
      <c r="K313" s="102">
        <f>_xlfn.XLOOKUP(D313, sin!D:D, sin!J:J, "Não Encontrado", 0,1)</f>
        <v>0</v>
      </c>
      <c r="L313" s="103">
        <f>VLOOKUP(D313,comp!$D$5:$K$7114,6,FALSE)</f>
        <v>127.11</v>
      </c>
      <c r="M313" s="103">
        <f>VLOOKUP(D313,comp!$D$5:$K$7114,7,FALSE)</f>
        <v>0</v>
      </c>
      <c r="N313" s="104">
        <f t="shared" si="12"/>
        <v>0</v>
      </c>
    </row>
    <row r="314" spans="1:14" ht="14.45" customHeight="1">
      <c r="A314" s="70"/>
      <c r="B314" s="1"/>
      <c r="C314" s="100" t="s">
        <v>316</v>
      </c>
      <c r="D314" s="91">
        <v>38020</v>
      </c>
      <c r="E314" s="271" t="str">
        <f>VLOOKUP(D314,comp!$D$5:$K$7114,2,FALSE)</f>
        <v>TE MISTURADOR, CPVC, SOLDAVEL, 22 MM, PARA AGUA QUENTE</v>
      </c>
      <c r="F314" s="272"/>
      <c r="G314" s="272"/>
      <c r="H314" s="272"/>
      <c r="I314" s="273"/>
      <c r="J314" s="101" t="str">
        <f>VLOOKUP(D314,comp!$D$5:$K$7114,3,FALSE)</f>
        <v>UN</v>
      </c>
      <c r="K314" s="102">
        <f>_xlfn.XLOOKUP(D314, sin!D:D, sin!J:J, "Não Encontrado", 0,1)</f>
        <v>0</v>
      </c>
      <c r="L314" s="103">
        <f>VLOOKUP(D314,comp!$D$5:$K$7114,6,FALSE)</f>
        <v>9.56</v>
      </c>
      <c r="M314" s="103">
        <f>VLOOKUP(D314,comp!$D$5:$K$7114,7,FALSE)</f>
        <v>0</v>
      </c>
      <c r="N314" s="104">
        <f t="shared" si="12"/>
        <v>0</v>
      </c>
    </row>
    <row r="315" spans="1:14" ht="14.45" customHeight="1">
      <c r="A315" s="70"/>
      <c r="B315" s="1"/>
      <c r="C315" s="100" t="s">
        <v>317</v>
      </c>
      <c r="D315" s="91">
        <v>38674</v>
      </c>
      <c r="E315" s="271" t="str">
        <f>VLOOKUP(D315,comp!$D$5:$K$7114,2,FALSE)</f>
        <v>TE MISTURADOR DE TRANSICAO, CPVC, COM ROSCA, 22 MM X 3/4", PARA AGUA QUENTE</v>
      </c>
      <c r="F315" s="272"/>
      <c r="G315" s="272"/>
      <c r="H315" s="272"/>
      <c r="I315" s="273"/>
      <c r="J315" s="101" t="str">
        <f>VLOOKUP(D315,comp!$D$5:$K$7114,3,FALSE)</f>
        <v>UN</v>
      </c>
      <c r="K315" s="102">
        <f>_xlfn.XLOOKUP(D315, sin!D:D, sin!J:J, "Não Encontrado", 0,1)</f>
        <v>0</v>
      </c>
      <c r="L315" s="103">
        <f>VLOOKUP(D315,comp!$D$5:$K$7114,6,FALSE)</f>
        <v>36.700000000000003</v>
      </c>
      <c r="M315" s="103">
        <f>VLOOKUP(D315,comp!$D$5:$K$7114,7,FALSE)</f>
        <v>0</v>
      </c>
      <c r="N315" s="104">
        <f t="shared" si="12"/>
        <v>0</v>
      </c>
    </row>
    <row r="316" spans="1:14" ht="14.45" customHeight="1">
      <c r="A316" s="70"/>
      <c r="B316" s="1"/>
      <c r="C316" s="100" t="s">
        <v>318</v>
      </c>
      <c r="D316" s="91">
        <v>20180</v>
      </c>
      <c r="E316" s="271" t="str">
        <f>VLOOKUP(D316,comp!$D$5:$K$7114,2,FALSE)</f>
        <v>TE, PVC, SERIE R, 150 X 100 MM, PARA ESGOTO PREDIAL</v>
      </c>
      <c r="F316" s="272"/>
      <c r="G316" s="272"/>
      <c r="H316" s="272"/>
      <c r="I316" s="273"/>
      <c r="J316" s="101" t="str">
        <f>VLOOKUP(D316,comp!$D$5:$K$7114,3,FALSE)</f>
        <v>UN</v>
      </c>
      <c r="K316" s="102">
        <f>_xlfn.XLOOKUP(D316, sin!D:D, sin!J:J, "Não Encontrado", 0,1)</f>
        <v>0</v>
      </c>
      <c r="L316" s="103">
        <f>VLOOKUP(D316,comp!$D$5:$K$7114,6,FALSE)</f>
        <v>94.93</v>
      </c>
      <c r="M316" s="103">
        <f>VLOOKUP(D316,comp!$D$5:$K$7114,7,FALSE)</f>
        <v>0</v>
      </c>
      <c r="N316" s="104">
        <f t="shared" si="12"/>
        <v>0</v>
      </c>
    </row>
    <row r="317" spans="1:14" ht="14.45" customHeight="1">
      <c r="A317" s="70"/>
      <c r="B317" s="1"/>
      <c r="C317" s="100" t="s">
        <v>319</v>
      </c>
      <c r="D317" s="91">
        <v>38011</v>
      </c>
      <c r="E317" s="271" t="str">
        <f>VLOOKUP(D317,comp!$D$5:$K$7114,2,FALSE)</f>
        <v>TE CPVC, SOLDAVEL, 90 GRAUS, 28 MM, PARA AGUA QUENTE PREDIAL</v>
      </c>
      <c r="F317" s="272"/>
      <c r="G317" s="272"/>
      <c r="H317" s="272"/>
      <c r="I317" s="273"/>
      <c r="J317" s="101" t="str">
        <f>VLOOKUP(D317,comp!$D$5:$K$7114,3,FALSE)</f>
        <v>UN</v>
      </c>
      <c r="K317" s="102">
        <f>_xlfn.XLOOKUP(D317, sin!D:D, sin!J:J, "Não Encontrado", 0,1)</f>
        <v>0</v>
      </c>
      <c r="L317" s="103">
        <f>VLOOKUP(D317,comp!$D$5:$K$7114,6,FALSE)</f>
        <v>10.23</v>
      </c>
      <c r="M317" s="103">
        <f>VLOOKUP(D317,comp!$D$5:$K$7114,7,FALSE)</f>
        <v>0</v>
      </c>
      <c r="N317" s="104">
        <f t="shared" si="12"/>
        <v>0</v>
      </c>
    </row>
    <row r="318" spans="1:14" ht="14.45" customHeight="1">
      <c r="A318" s="70"/>
      <c r="B318" s="1"/>
      <c r="C318" s="100" t="s">
        <v>320</v>
      </c>
      <c r="D318" s="91">
        <v>38012</v>
      </c>
      <c r="E318" s="271" t="str">
        <f>VLOOKUP(D318,comp!$D$5:$K$7114,2,FALSE)</f>
        <v>TE CPVC, SOLDAVEL, 90 GRAUS, 35 MM, PARA AGUA QUENTE PREDIAL</v>
      </c>
      <c r="F318" s="272"/>
      <c r="G318" s="272"/>
      <c r="H318" s="272"/>
      <c r="I318" s="273"/>
      <c r="J318" s="101" t="str">
        <f>VLOOKUP(D318,comp!$D$5:$K$7114,3,FALSE)</f>
        <v>UN</v>
      </c>
      <c r="K318" s="102">
        <f>_xlfn.XLOOKUP(D318, sin!D:D, sin!J:J, "Não Encontrado", 0,1)</f>
        <v>0</v>
      </c>
      <c r="L318" s="103">
        <f>VLOOKUP(D318,comp!$D$5:$K$7114,6,FALSE)</f>
        <v>39</v>
      </c>
      <c r="M318" s="103">
        <f>VLOOKUP(D318,comp!$D$5:$K$7114,7,FALSE)</f>
        <v>0</v>
      </c>
      <c r="N318" s="104">
        <f t="shared" si="12"/>
        <v>0</v>
      </c>
    </row>
    <row r="319" spans="1:14" ht="14.45" customHeight="1">
      <c r="A319" s="70"/>
      <c r="B319" s="1"/>
      <c r="C319" s="100" t="s">
        <v>321</v>
      </c>
      <c r="D319" s="91">
        <v>3517</v>
      </c>
      <c r="E319" s="271" t="str">
        <f>VLOOKUP(D319,comp!$D$5:$K$7114,2,FALSE)</f>
        <v>JOELHO PVC, SOLDAVEL, BB, 90 GRAUS, SEM ANEL, DN 40 MM, PARA ESGOTO PREDIAL SECUNDARIO</v>
      </c>
      <c r="F319" s="272"/>
      <c r="G319" s="272"/>
      <c r="H319" s="272"/>
      <c r="I319" s="273"/>
      <c r="J319" s="101" t="str">
        <f>VLOOKUP(D319,comp!$D$5:$K$7114,3,FALSE)</f>
        <v>UN</v>
      </c>
      <c r="K319" s="102">
        <f>_xlfn.XLOOKUP(D319, sin!D:D, sin!J:J, "Não Encontrado", 0,1)</f>
        <v>0</v>
      </c>
      <c r="L319" s="103">
        <f>VLOOKUP(D319,comp!$D$5:$K$7114,6,FALSE)</f>
        <v>2.31</v>
      </c>
      <c r="M319" s="103">
        <f>VLOOKUP(D319,comp!$D$5:$K$7114,7,FALSE)</f>
        <v>0</v>
      </c>
      <c r="N319" s="104">
        <f t="shared" si="12"/>
        <v>0</v>
      </c>
    </row>
    <row r="320" spans="1:14" ht="14.45" customHeight="1">
      <c r="A320" s="70"/>
      <c r="B320" s="1"/>
      <c r="C320" s="100" t="s">
        <v>322</v>
      </c>
      <c r="D320" s="91">
        <v>3516</v>
      </c>
      <c r="E320" s="271" t="str">
        <f>VLOOKUP(D320,comp!$D$5:$K$7114,2,FALSE)</f>
        <v>JOELHO PVC, SOLDAVEL, BB, 45 GRAUS, DN 40 MM, PARA ESGOTO PREDIAL</v>
      </c>
      <c r="F320" s="272"/>
      <c r="G320" s="272"/>
      <c r="H320" s="272"/>
      <c r="I320" s="273"/>
      <c r="J320" s="101" t="str">
        <f>VLOOKUP(D320,comp!$D$5:$K$7114,3,FALSE)</f>
        <v>UN</v>
      </c>
      <c r="K320" s="102">
        <f>_xlfn.XLOOKUP(D320, sin!D:D, sin!J:J, "Não Encontrado", 0,1)</f>
        <v>0</v>
      </c>
      <c r="L320" s="103">
        <f>VLOOKUP(D320,comp!$D$5:$K$7114,6,FALSE)</f>
        <v>2.57</v>
      </c>
      <c r="M320" s="103">
        <f>VLOOKUP(D320,comp!$D$5:$K$7114,7,FALSE)</f>
        <v>0</v>
      </c>
      <c r="N320" s="104">
        <f t="shared" si="12"/>
        <v>0</v>
      </c>
    </row>
    <row r="321" spans="1:14" ht="14.45" customHeight="1">
      <c r="A321" s="70"/>
      <c r="B321" s="1"/>
      <c r="C321" s="100" t="s">
        <v>323</v>
      </c>
      <c r="D321" s="91">
        <v>1933</v>
      </c>
      <c r="E321" s="271" t="str">
        <f>VLOOKUP(D321,comp!$D$5:$K$7114,2,FALSE)</f>
        <v>CURVA PVC CURTA 90 GRAUS, DN 40 MM, PARA ESGOTO PREDIAL</v>
      </c>
      <c r="F321" s="272"/>
      <c r="G321" s="272"/>
      <c r="H321" s="272"/>
      <c r="I321" s="273"/>
      <c r="J321" s="101" t="str">
        <f>VLOOKUP(D321,comp!$D$5:$K$7114,3,FALSE)</f>
        <v>UN</v>
      </c>
      <c r="K321" s="102">
        <f>_xlfn.XLOOKUP(D321, sin!D:D, sin!J:J, "Não Encontrado", 0,1)</f>
        <v>0</v>
      </c>
      <c r="L321" s="103">
        <f>VLOOKUP(D321,comp!$D$5:$K$7114,6,FALSE)</f>
        <v>5.51</v>
      </c>
      <c r="M321" s="103">
        <f>VLOOKUP(D321,comp!$D$5:$K$7114,7,FALSE)</f>
        <v>0</v>
      </c>
      <c r="N321" s="104">
        <f t="shared" si="12"/>
        <v>0</v>
      </c>
    </row>
    <row r="322" spans="1:14" ht="14.45" customHeight="1">
      <c r="A322" s="70"/>
      <c r="B322" s="1"/>
      <c r="C322" s="100" t="s">
        <v>324</v>
      </c>
      <c r="D322" s="91">
        <v>1967</v>
      </c>
      <c r="E322" s="271" t="str">
        <f>VLOOKUP(D322,comp!$D$5:$K$7114,2,FALSE)</f>
        <v>CURVA PVC LONGA 90 GRAUS, DN 40 MM, PARA ESGOTO PREDIAL</v>
      </c>
      <c r="F322" s="272"/>
      <c r="G322" s="272"/>
      <c r="H322" s="272"/>
      <c r="I322" s="273"/>
      <c r="J322" s="101" t="str">
        <f>VLOOKUP(D322,comp!$D$5:$K$7114,3,FALSE)</f>
        <v>UN</v>
      </c>
      <c r="K322" s="102">
        <f>_xlfn.XLOOKUP(D322, sin!D:D, sin!J:J, "Não Encontrado", 0,1)</f>
        <v>0</v>
      </c>
      <c r="L322" s="103">
        <f>VLOOKUP(D322,comp!$D$5:$K$7114,6,FALSE)</f>
        <v>7.59</v>
      </c>
      <c r="M322" s="103">
        <f>VLOOKUP(D322,comp!$D$5:$K$7114,7,FALSE)</f>
        <v>0</v>
      </c>
      <c r="N322" s="104">
        <f t="shared" ref="N322:N385" si="13">K322*(L322+M322)</f>
        <v>0</v>
      </c>
    </row>
    <row r="323" spans="1:14" ht="14.45" customHeight="1">
      <c r="A323" s="70"/>
      <c r="B323" s="1"/>
      <c r="C323" s="100" t="s">
        <v>325</v>
      </c>
      <c r="D323" s="91">
        <v>296</v>
      </c>
      <c r="E323" s="271" t="str">
        <f>VLOOKUP(D323,comp!$D$5:$K$7114,2,FALSE)</f>
        <v>ANEL BORRACHA PARA TUBO ESGOTO PREDIAL, DN 50 MM (NBR 5688)</v>
      </c>
      <c r="F323" s="272"/>
      <c r="G323" s="272"/>
      <c r="H323" s="272"/>
      <c r="I323" s="273"/>
      <c r="J323" s="101" t="str">
        <f>VLOOKUP(D323,comp!$D$5:$K$7114,3,FALSE)</f>
        <v>UN</v>
      </c>
      <c r="K323" s="102">
        <f>_xlfn.XLOOKUP(D323, sin!D:D, sin!J:J, "Não Encontrado", 0,1)</f>
        <v>0</v>
      </c>
      <c r="L323" s="103">
        <f>VLOOKUP(D323,comp!$D$5:$K$7114,6,FALSE)</f>
        <v>1.59</v>
      </c>
      <c r="M323" s="103">
        <f>VLOOKUP(D323,comp!$D$5:$K$7114,7,FALSE)</f>
        <v>0</v>
      </c>
      <c r="N323" s="104">
        <f t="shared" si="13"/>
        <v>0</v>
      </c>
    </row>
    <row r="324" spans="1:14" ht="14.45" customHeight="1">
      <c r="A324" s="70"/>
      <c r="B324" s="1"/>
      <c r="C324" s="100" t="s">
        <v>326</v>
      </c>
      <c r="D324" s="91">
        <v>3526</v>
      </c>
      <c r="E324" s="271" t="str">
        <f>VLOOKUP(D324,comp!$D$5:$K$7114,2,FALSE)</f>
        <v>JOELHO PVC, SOLDAVEL, PB, 90 GRAUS, DN 50 MM, PARA ESGOTO PREDIAL</v>
      </c>
      <c r="F324" s="272"/>
      <c r="G324" s="272"/>
      <c r="H324" s="272"/>
      <c r="I324" s="273"/>
      <c r="J324" s="101" t="str">
        <f>VLOOKUP(D324,comp!$D$5:$K$7114,3,FALSE)</f>
        <v>UN</v>
      </c>
      <c r="K324" s="102">
        <f>_xlfn.XLOOKUP(D324, sin!D:D, sin!J:J, "Não Encontrado", 0,1)</f>
        <v>0</v>
      </c>
      <c r="L324" s="103">
        <f>VLOOKUP(D324,comp!$D$5:$K$7114,6,FALSE)</f>
        <v>3.35</v>
      </c>
      <c r="M324" s="103">
        <f>VLOOKUP(D324,comp!$D$5:$K$7114,7,FALSE)</f>
        <v>0</v>
      </c>
      <c r="N324" s="104">
        <f t="shared" si="13"/>
        <v>0</v>
      </c>
    </row>
    <row r="325" spans="1:14" ht="14.45" customHeight="1">
      <c r="A325" s="70"/>
      <c r="B325" s="1"/>
      <c r="C325" s="100" t="s">
        <v>327</v>
      </c>
      <c r="D325" s="91">
        <v>3518</v>
      </c>
      <c r="E325" s="271" t="str">
        <f>VLOOKUP(D325,comp!$D$5:$K$7114,2,FALSE)</f>
        <v>JOELHO PVC, SOLDAVEL, PB, 45 GRAUS, DN 50 MM, PARA ESGOTO PREDIAL</v>
      </c>
      <c r="F325" s="272"/>
      <c r="G325" s="272"/>
      <c r="H325" s="272"/>
      <c r="I325" s="273"/>
      <c r="J325" s="101" t="str">
        <f>VLOOKUP(D325,comp!$D$5:$K$7114,3,FALSE)</f>
        <v>UN</v>
      </c>
      <c r="K325" s="102">
        <f>_xlfn.XLOOKUP(D325, sin!D:D, sin!J:J, "Não Encontrado", 0,1)</f>
        <v>0</v>
      </c>
      <c r="L325" s="103">
        <f>VLOOKUP(D325,comp!$D$5:$K$7114,6,FALSE)</f>
        <v>4.1500000000000004</v>
      </c>
      <c r="M325" s="103">
        <f>VLOOKUP(D325,comp!$D$5:$K$7114,7,FALSE)</f>
        <v>0</v>
      </c>
      <c r="N325" s="104">
        <f t="shared" si="13"/>
        <v>0</v>
      </c>
    </row>
    <row r="326" spans="1:14" ht="14.45" customHeight="1">
      <c r="A326" s="70"/>
      <c r="B326" s="1"/>
      <c r="C326" s="100" t="s">
        <v>328</v>
      </c>
      <c r="D326" s="91">
        <v>1932</v>
      </c>
      <c r="E326" s="271" t="str">
        <f>VLOOKUP(D326,comp!$D$5:$K$7114,2,FALSE)</f>
        <v>CURVA PVC CURTA 90 GRAUS, DN 50 MM, PARA ESGOTO PREDIAL</v>
      </c>
      <c r="F326" s="272"/>
      <c r="G326" s="272"/>
      <c r="H326" s="272"/>
      <c r="I326" s="273"/>
      <c r="J326" s="101" t="str">
        <f>VLOOKUP(D326,comp!$D$5:$K$7114,3,FALSE)</f>
        <v>UN</v>
      </c>
      <c r="K326" s="102">
        <f>_xlfn.XLOOKUP(D326, sin!D:D, sin!J:J, "Não Encontrado", 0,1)</f>
        <v>0</v>
      </c>
      <c r="L326" s="103">
        <f>VLOOKUP(D326,comp!$D$5:$K$7114,6,FALSE)</f>
        <v>12.61</v>
      </c>
      <c r="M326" s="103">
        <f>VLOOKUP(D326,comp!$D$5:$K$7114,7,FALSE)</f>
        <v>0</v>
      </c>
      <c r="N326" s="104">
        <f t="shared" si="13"/>
        <v>0</v>
      </c>
    </row>
    <row r="327" spans="1:14" ht="14.45" customHeight="1">
      <c r="A327" s="70"/>
      <c r="B327" s="1"/>
      <c r="C327" s="100" t="s">
        <v>329</v>
      </c>
      <c r="D327" s="91">
        <v>1968</v>
      </c>
      <c r="E327" s="271" t="str">
        <f>VLOOKUP(D327,comp!$D$5:$K$7114,2,FALSE)</f>
        <v>CURVA PVC LONGA 90 GRAUS, DN 50 MM, PARA ESGOTO PREDIAL</v>
      </c>
      <c r="F327" s="272"/>
      <c r="G327" s="272"/>
      <c r="H327" s="272"/>
      <c r="I327" s="273"/>
      <c r="J327" s="101" t="str">
        <f>VLOOKUP(D327,comp!$D$5:$K$7114,3,FALSE)</f>
        <v>UN</v>
      </c>
      <c r="K327" s="102">
        <f>_xlfn.XLOOKUP(D327, sin!D:D, sin!J:J, "Não Encontrado", 0,1)</f>
        <v>0</v>
      </c>
      <c r="L327" s="103">
        <f>VLOOKUP(D327,comp!$D$5:$K$7114,6,FALSE)</f>
        <v>15</v>
      </c>
      <c r="M327" s="103">
        <f>VLOOKUP(D327,comp!$D$5:$K$7114,7,FALSE)</f>
        <v>0</v>
      </c>
      <c r="N327" s="104">
        <f t="shared" si="13"/>
        <v>0</v>
      </c>
    </row>
    <row r="328" spans="1:14" ht="14.45" customHeight="1">
      <c r="A328" s="70"/>
      <c r="B328" s="1"/>
      <c r="C328" s="100" t="s">
        <v>330</v>
      </c>
      <c r="D328" s="91">
        <v>297</v>
      </c>
      <c r="E328" s="271" t="str">
        <f>VLOOKUP(D328,comp!$D$5:$K$7114,2,FALSE)</f>
        <v>ANEL BORRACHA PARA TUBO ESGOTO PREDIAL, DN 75 MM (NBR 5688)</v>
      </c>
      <c r="F328" s="272"/>
      <c r="G328" s="272"/>
      <c r="H328" s="272"/>
      <c r="I328" s="273"/>
      <c r="J328" s="101" t="str">
        <f>VLOOKUP(D328,comp!$D$5:$K$7114,3,FALSE)</f>
        <v>UN</v>
      </c>
      <c r="K328" s="102">
        <f>_xlfn.XLOOKUP(D328, sin!D:D, sin!J:J, "Não Encontrado", 0,1)</f>
        <v>0</v>
      </c>
      <c r="L328" s="103">
        <f>VLOOKUP(D328,comp!$D$5:$K$7114,6,FALSE)</f>
        <v>2.34</v>
      </c>
      <c r="M328" s="103">
        <f>VLOOKUP(D328,comp!$D$5:$K$7114,7,FALSE)</f>
        <v>0</v>
      </c>
      <c r="N328" s="104">
        <f t="shared" si="13"/>
        <v>0</v>
      </c>
    </row>
    <row r="329" spans="1:14" ht="14.45" customHeight="1">
      <c r="A329" s="70"/>
      <c r="B329" s="1"/>
      <c r="C329" s="100" t="s">
        <v>331</v>
      </c>
      <c r="D329" s="91">
        <v>3509</v>
      </c>
      <c r="E329" s="271" t="str">
        <f>VLOOKUP(D329,comp!$D$5:$K$7114,2,FALSE)</f>
        <v>JOELHO PVC, SOLDAVEL, PB, 90 GRAUS, DN 75 MM, PARA ESGOTO PREDIAL</v>
      </c>
      <c r="F329" s="272"/>
      <c r="G329" s="272"/>
      <c r="H329" s="272"/>
      <c r="I329" s="273"/>
      <c r="J329" s="101" t="str">
        <f>VLOOKUP(D329,comp!$D$5:$K$7114,3,FALSE)</f>
        <v>UN</v>
      </c>
      <c r="K329" s="102">
        <f>_xlfn.XLOOKUP(D329, sin!D:D, sin!J:J, "Não Encontrado", 0,1)</f>
        <v>0</v>
      </c>
      <c r="L329" s="103">
        <f>VLOOKUP(D329,comp!$D$5:$K$7114,6,FALSE)</f>
        <v>7.62</v>
      </c>
      <c r="M329" s="103">
        <f>VLOOKUP(D329,comp!$D$5:$K$7114,7,FALSE)</f>
        <v>0</v>
      </c>
      <c r="N329" s="104">
        <f t="shared" si="13"/>
        <v>0</v>
      </c>
    </row>
    <row r="330" spans="1:14" ht="14.45" customHeight="1">
      <c r="A330" s="70"/>
      <c r="B330" s="1"/>
      <c r="C330" s="100" t="s">
        <v>332</v>
      </c>
      <c r="D330" s="91">
        <v>3519</v>
      </c>
      <c r="E330" s="271" t="str">
        <f>VLOOKUP(D330,comp!$D$5:$K$7114,2,FALSE)</f>
        <v>JOELHO PVC, SOLDAVEL, PB, 45 GRAUS, DN 75 MM, PARA ESGOTO PREDIAL</v>
      </c>
      <c r="F330" s="272"/>
      <c r="G330" s="272"/>
      <c r="H330" s="272"/>
      <c r="I330" s="273"/>
      <c r="J330" s="101" t="str">
        <f>VLOOKUP(D330,comp!$D$5:$K$7114,3,FALSE)</f>
        <v>UN</v>
      </c>
      <c r="K330" s="102">
        <f>_xlfn.XLOOKUP(D330, sin!D:D, sin!J:J, "Não Encontrado", 0,1)</f>
        <v>0</v>
      </c>
      <c r="L330" s="103">
        <f>VLOOKUP(D330,comp!$D$5:$K$7114,6,FALSE)</f>
        <v>8.69</v>
      </c>
      <c r="M330" s="103">
        <f>VLOOKUP(D330,comp!$D$5:$K$7114,7,FALSE)</f>
        <v>0</v>
      </c>
      <c r="N330" s="104">
        <f t="shared" si="13"/>
        <v>0</v>
      </c>
    </row>
    <row r="331" spans="1:14" ht="14.45" customHeight="1">
      <c r="A331" s="70"/>
      <c r="B331" s="1"/>
      <c r="C331" s="100" t="s">
        <v>333</v>
      </c>
      <c r="D331" s="91">
        <v>1951</v>
      </c>
      <c r="E331" s="271" t="str">
        <f>VLOOKUP(D331,comp!$D$5:$K$7114,2,FALSE)</f>
        <v>CURVA PVC CURTA 90 GRAUS, DN 75 MM, PARA ESGOTO PREDIAL</v>
      </c>
      <c r="F331" s="272"/>
      <c r="G331" s="272"/>
      <c r="H331" s="272"/>
      <c r="I331" s="273"/>
      <c r="J331" s="101" t="str">
        <f>VLOOKUP(D331,comp!$D$5:$K$7114,3,FALSE)</f>
        <v>UN</v>
      </c>
      <c r="K331" s="102">
        <f>_xlfn.XLOOKUP(D331, sin!D:D, sin!J:J, "Não Encontrado", 0,1)</f>
        <v>0</v>
      </c>
      <c r="L331" s="103">
        <f>VLOOKUP(D331,comp!$D$5:$K$7114,6,FALSE)</f>
        <v>26.3</v>
      </c>
      <c r="M331" s="103">
        <f>VLOOKUP(D331,comp!$D$5:$K$7114,7,FALSE)</f>
        <v>0</v>
      </c>
      <c r="N331" s="104">
        <f t="shared" si="13"/>
        <v>0</v>
      </c>
    </row>
    <row r="332" spans="1:14" ht="14.45" customHeight="1">
      <c r="A332" s="70"/>
      <c r="B332" s="1"/>
      <c r="C332" s="100" t="s">
        <v>334</v>
      </c>
      <c r="D332" s="91">
        <v>1969</v>
      </c>
      <c r="E332" s="271" t="str">
        <f>VLOOKUP(D332,comp!$D$5:$K$7114,2,FALSE)</f>
        <v>CURVA PVC LONGA 90 GRAUS, DN 75 MM, PARA ESGOTO PREDIAL</v>
      </c>
      <c r="F332" s="272"/>
      <c r="G332" s="272"/>
      <c r="H332" s="272"/>
      <c r="I332" s="273"/>
      <c r="J332" s="101" t="str">
        <f>VLOOKUP(D332,comp!$D$5:$K$7114,3,FALSE)</f>
        <v>UN</v>
      </c>
      <c r="K332" s="102">
        <f>_xlfn.XLOOKUP(D332, sin!D:D, sin!J:J, "Não Encontrado", 0,1)</f>
        <v>0</v>
      </c>
      <c r="L332" s="103">
        <f>VLOOKUP(D332,comp!$D$5:$K$7114,6,FALSE)</f>
        <v>48.82</v>
      </c>
      <c r="M332" s="103">
        <f>VLOOKUP(D332,comp!$D$5:$K$7114,7,FALSE)</f>
        <v>0</v>
      </c>
      <c r="N332" s="104">
        <f t="shared" si="13"/>
        <v>0</v>
      </c>
    </row>
    <row r="333" spans="1:14" ht="14.45" customHeight="1">
      <c r="A333" s="70"/>
      <c r="B333" s="1"/>
      <c r="C333" s="100" t="s">
        <v>335</v>
      </c>
      <c r="D333" s="91">
        <v>301</v>
      </c>
      <c r="E333" s="271" t="str">
        <f>VLOOKUP(D333,comp!$D$5:$K$7114,2,FALSE)</f>
        <v>ANEL BORRACHA PARA TUBO ESGOTO PREDIAL, DN 100 MM (NBR 5688)</v>
      </c>
      <c r="F333" s="272"/>
      <c r="G333" s="272"/>
      <c r="H333" s="272"/>
      <c r="I333" s="273"/>
      <c r="J333" s="101" t="str">
        <f>VLOOKUP(D333,comp!$D$5:$K$7114,3,FALSE)</f>
        <v>UN</v>
      </c>
      <c r="K333" s="102">
        <f>_xlfn.XLOOKUP(D333, sin!D:D, sin!J:J, "Não Encontrado", 0,1)</f>
        <v>0</v>
      </c>
      <c r="L333" s="103">
        <f>VLOOKUP(D333,comp!$D$5:$K$7114,6,FALSE)</f>
        <v>2.82</v>
      </c>
      <c r="M333" s="103">
        <f>VLOOKUP(D333,comp!$D$5:$K$7114,7,FALSE)</f>
        <v>0</v>
      </c>
      <c r="N333" s="104">
        <f t="shared" si="13"/>
        <v>0</v>
      </c>
    </row>
    <row r="334" spans="1:14" ht="14.45" customHeight="1">
      <c r="A334" s="70"/>
      <c r="B334" s="1"/>
      <c r="C334" s="100" t="s">
        <v>336</v>
      </c>
      <c r="D334" s="91">
        <v>3520</v>
      </c>
      <c r="E334" s="271" t="str">
        <f>VLOOKUP(D334,comp!$D$5:$K$7114,2,FALSE)</f>
        <v>JOELHO PVC, SOLDAVEL, PB, 90 GRAUS, DN 100 MM, PARA ESGOTO PREDIAL</v>
      </c>
      <c r="F334" s="272"/>
      <c r="G334" s="272"/>
      <c r="H334" s="272"/>
      <c r="I334" s="273"/>
      <c r="J334" s="101" t="str">
        <f>VLOOKUP(D334,comp!$D$5:$K$7114,3,FALSE)</f>
        <v>UN</v>
      </c>
      <c r="K334" s="102">
        <f>_xlfn.XLOOKUP(D334, sin!D:D, sin!J:J, "Não Encontrado", 0,1)</f>
        <v>0</v>
      </c>
      <c r="L334" s="103">
        <f>VLOOKUP(D334,comp!$D$5:$K$7114,6,FALSE)</f>
        <v>9.11</v>
      </c>
      <c r="M334" s="103">
        <f>VLOOKUP(D334,comp!$D$5:$K$7114,7,FALSE)</f>
        <v>0</v>
      </c>
      <c r="N334" s="104">
        <f t="shared" si="13"/>
        <v>0</v>
      </c>
    </row>
    <row r="335" spans="1:14" ht="14.45" customHeight="1">
      <c r="A335" s="70"/>
      <c r="B335" s="1"/>
      <c r="C335" s="100" t="s">
        <v>337</v>
      </c>
      <c r="D335" s="91">
        <v>3528</v>
      </c>
      <c r="E335" s="271" t="str">
        <f>VLOOKUP(D335,comp!$D$5:$K$7114,2,FALSE)</f>
        <v>JOELHO PVC, SOLDAVEL, PB, 45 GRAUS, DN 100 MM, PARA ESGOTO PREDIAL</v>
      </c>
      <c r="F335" s="272"/>
      <c r="G335" s="272"/>
      <c r="H335" s="272"/>
      <c r="I335" s="273"/>
      <c r="J335" s="101" t="str">
        <f>VLOOKUP(D335,comp!$D$5:$K$7114,3,FALSE)</f>
        <v>UN</v>
      </c>
      <c r="K335" s="102">
        <f>_xlfn.XLOOKUP(D335, sin!D:D, sin!J:J, "Não Encontrado", 0,1)</f>
        <v>0</v>
      </c>
      <c r="L335" s="103">
        <f>VLOOKUP(D335,comp!$D$5:$K$7114,6,FALSE)</f>
        <v>10.02</v>
      </c>
      <c r="M335" s="103">
        <f>VLOOKUP(D335,comp!$D$5:$K$7114,7,FALSE)</f>
        <v>0</v>
      </c>
      <c r="N335" s="104">
        <f t="shared" si="13"/>
        <v>0</v>
      </c>
    </row>
    <row r="336" spans="1:14" ht="14.45" customHeight="1">
      <c r="A336" s="70"/>
      <c r="B336" s="1"/>
      <c r="C336" s="100" t="s">
        <v>338</v>
      </c>
      <c r="D336" s="91">
        <v>1966</v>
      </c>
      <c r="E336" s="271" t="str">
        <f>VLOOKUP(D336,comp!$D$5:$K$7114,2,FALSE)</f>
        <v>CURVA PVC CURTA 90 GRAUS, DN 100 MM, PARA ESGOTO PREDIAL</v>
      </c>
      <c r="F336" s="272"/>
      <c r="G336" s="272"/>
      <c r="H336" s="272"/>
      <c r="I336" s="273"/>
      <c r="J336" s="101" t="str">
        <f>VLOOKUP(D336,comp!$D$5:$K$7114,3,FALSE)</f>
        <v>UN</v>
      </c>
      <c r="K336" s="102">
        <f>_xlfn.XLOOKUP(D336, sin!D:D, sin!J:J, "Não Encontrado", 0,1)</f>
        <v>0</v>
      </c>
      <c r="L336" s="103">
        <f>VLOOKUP(D336,comp!$D$5:$K$7114,6,FALSE)</f>
        <v>25.57</v>
      </c>
      <c r="M336" s="103">
        <f>VLOOKUP(D336,comp!$D$5:$K$7114,7,FALSE)</f>
        <v>0</v>
      </c>
      <c r="N336" s="104">
        <f t="shared" si="13"/>
        <v>0</v>
      </c>
    </row>
    <row r="337" spans="1:14" ht="14.45" customHeight="1">
      <c r="A337" s="70"/>
      <c r="B337" s="1"/>
      <c r="C337" s="100" t="s">
        <v>339</v>
      </c>
      <c r="D337" s="91">
        <v>1970</v>
      </c>
      <c r="E337" s="271" t="str">
        <f>VLOOKUP(D337,comp!$D$5:$K$7114,2,FALSE)</f>
        <v>CURVA PVC LONGA 90 GRAUS, DN 100 MM, PARA ESGOTO PREDIAL</v>
      </c>
      <c r="F337" s="272"/>
      <c r="G337" s="272"/>
      <c r="H337" s="272"/>
      <c r="I337" s="273"/>
      <c r="J337" s="101" t="str">
        <f>VLOOKUP(D337,comp!$D$5:$K$7114,3,FALSE)</f>
        <v>UN</v>
      </c>
      <c r="K337" s="102">
        <f>_xlfn.XLOOKUP(D337, sin!D:D, sin!J:J, "Não Encontrado", 0,1)</f>
        <v>0</v>
      </c>
      <c r="L337" s="103">
        <f>VLOOKUP(D337,comp!$D$5:$K$7114,6,FALSE)</f>
        <v>63.91</v>
      </c>
      <c r="M337" s="103">
        <f>VLOOKUP(D337,comp!$D$5:$K$7114,7,FALSE)</f>
        <v>0</v>
      </c>
      <c r="N337" s="104">
        <f t="shared" si="13"/>
        <v>0</v>
      </c>
    </row>
    <row r="338" spans="1:14" ht="14.45" customHeight="1">
      <c r="A338" s="70"/>
      <c r="B338" s="1"/>
      <c r="C338" s="100" t="s">
        <v>340</v>
      </c>
      <c r="D338" s="91">
        <v>3897</v>
      </c>
      <c r="E338" s="271" t="str">
        <f>VLOOKUP(D338,comp!$D$5:$K$7114,2,FALSE)</f>
        <v>LUVA SIMPLES, PVC, SOLDAVEL, DN 40 MM, SERIE NORMAL, PARA ESGOTO PREDIAL</v>
      </c>
      <c r="F338" s="272"/>
      <c r="G338" s="272"/>
      <c r="H338" s="272"/>
      <c r="I338" s="273"/>
      <c r="J338" s="101" t="str">
        <f>VLOOKUP(D338,comp!$D$5:$K$7114,3,FALSE)</f>
        <v>UN</v>
      </c>
      <c r="K338" s="102">
        <f>_xlfn.XLOOKUP(D338, sin!D:D, sin!J:J, "Não Encontrado", 0,1)</f>
        <v>0</v>
      </c>
      <c r="L338" s="103">
        <f>VLOOKUP(D338,comp!$D$5:$K$7114,6,FALSE)</f>
        <v>1.75</v>
      </c>
      <c r="M338" s="103">
        <f>VLOOKUP(D338,comp!$D$5:$K$7114,7,FALSE)</f>
        <v>0</v>
      </c>
      <c r="N338" s="104">
        <f t="shared" si="13"/>
        <v>0</v>
      </c>
    </row>
    <row r="339" spans="1:14" ht="14.45" customHeight="1">
      <c r="A339" s="70"/>
      <c r="B339" s="1"/>
      <c r="C339" s="100" t="s">
        <v>341</v>
      </c>
      <c r="D339" s="91">
        <v>3875</v>
      </c>
      <c r="E339" s="271" t="str">
        <f>VLOOKUP(D339,comp!$D$5:$K$7114,2,FALSE)</f>
        <v>LUVA SIMPLES, PVC, SOLDAVEL, DN 50 MM, SERIE NORMAL, PARA ESGOTO PREDIAL</v>
      </c>
      <c r="F339" s="272"/>
      <c r="G339" s="272"/>
      <c r="H339" s="272"/>
      <c r="I339" s="273"/>
      <c r="J339" s="101" t="str">
        <f>VLOOKUP(D339,comp!$D$5:$K$7114,3,FALSE)</f>
        <v>UN</v>
      </c>
      <c r="K339" s="102">
        <f>_xlfn.XLOOKUP(D339, sin!D:D, sin!J:J, "Não Encontrado", 0,1)</f>
        <v>0</v>
      </c>
      <c r="L339" s="103">
        <f>VLOOKUP(D339,comp!$D$5:$K$7114,6,FALSE)</f>
        <v>3.62</v>
      </c>
      <c r="M339" s="103">
        <f>VLOOKUP(D339,comp!$D$5:$K$7114,7,FALSE)</f>
        <v>0</v>
      </c>
      <c r="N339" s="104">
        <f t="shared" si="13"/>
        <v>0</v>
      </c>
    </row>
    <row r="340" spans="1:14" ht="14.45" customHeight="1">
      <c r="A340" s="70"/>
      <c r="B340" s="1"/>
      <c r="C340" s="100" t="s">
        <v>342</v>
      </c>
      <c r="D340" s="91">
        <v>3848</v>
      </c>
      <c r="E340" s="271" t="str">
        <f>VLOOKUP(D340,comp!$D$5:$K$7114,2,FALSE)</f>
        <v>LUVA DE CORRER, PVC, DN 50 MM, PARA ESGOTO PREDIAL</v>
      </c>
      <c r="F340" s="272"/>
      <c r="G340" s="272"/>
      <c r="H340" s="272"/>
      <c r="I340" s="273"/>
      <c r="J340" s="101" t="str">
        <f>VLOOKUP(D340,comp!$D$5:$K$7114,3,FALSE)</f>
        <v>UN</v>
      </c>
      <c r="K340" s="102">
        <f>_xlfn.XLOOKUP(D340, sin!D:D, sin!J:J, "Não Encontrado", 0,1)</f>
        <v>0</v>
      </c>
      <c r="L340" s="103">
        <f>VLOOKUP(D340,comp!$D$5:$K$7114,6,FALSE)</f>
        <v>12.33</v>
      </c>
      <c r="M340" s="103">
        <f>VLOOKUP(D340,comp!$D$5:$K$7114,7,FALSE)</f>
        <v>0</v>
      </c>
      <c r="N340" s="104">
        <f t="shared" si="13"/>
        <v>0</v>
      </c>
    </row>
    <row r="341" spans="1:14" ht="14.45" customHeight="1">
      <c r="A341" s="70"/>
      <c r="B341" s="1"/>
      <c r="C341" s="100" t="s">
        <v>343</v>
      </c>
      <c r="D341" s="91">
        <v>3898</v>
      </c>
      <c r="E341" s="271" t="str">
        <f>VLOOKUP(D341,comp!$D$5:$K$7114,2,FALSE)</f>
        <v>LUVA SIMPLES, PVC, SOLDAVEL, DN 75 MM, SERIE NORMAL, PARA ESGOTO PREDIAL</v>
      </c>
      <c r="F341" s="272"/>
      <c r="G341" s="272"/>
      <c r="H341" s="272"/>
      <c r="I341" s="273"/>
      <c r="J341" s="101" t="str">
        <f>VLOOKUP(D341,comp!$D$5:$K$7114,3,FALSE)</f>
        <v>UN</v>
      </c>
      <c r="K341" s="102">
        <f>_xlfn.XLOOKUP(D341, sin!D:D, sin!J:J, "Não Encontrado", 0,1)</f>
        <v>0</v>
      </c>
      <c r="L341" s="103">
        <f>VLOOKUP(D341,comp!$D$5:$K$7114,6,FALSE)</f>
        <v>7.36</v>
      </c>
      <c r="M341" s="103">
        <f>VLOOKUP(D341,comp!$D$5:$K$7114,7,FALSE)</f>
        <v>0</v>
      </c>
      <c r="N341" s="104">
        <f t="shared" si="13"/>
        <v>0</v>
      </c>
    </row>
    <row r="342" spans="1:14" ht="14.45" customHeight="1">
      <c r="A342" s="70"/>
      <c r="B342" s="1"/>
      <c r="C342" s="100" t="s">
        <v>344</v>
      </c>
      <c r="D342" s="91">
        <v>3895</v>
      </c>
      <c r="E342" s="271" t="str">
        <f>VLOOKUP(D342,comp!$D$5:$K$7114,2,FALSE)</f>
        <v>LUVA DE CORRER, PVC, DN 75 MM, PARA ESGOTO PREDIAL</v>
      </c>
      <c r="F342" s="272"/>
      <c r="G342" s="272"/>
      <c r="H342" s="272"/>
      <c r="I342" s="273"/>
      <c r="J342" s="101" t="str">
        <f>VLOOKUP(D342,comp!$D$5:$K$7114,3,FALSE)</f>
        <v>UN</v>
      </c>
      <c r="K342" s="102">
        <f>_xlfn.XLOOKUP(D342, sin!D:D, sin!J:J, "Não Encontrado", 0,1)</f>
        <v>0</v>
      </c>
      <c r="L342" s="103">
        <f>VLOOKUP(D342,comp!$D$5:$K$7114,6,FALSE)</f>
        <v>13.7</v>
      </c>
      <c r="M342" s="103">
        <f>VLOOKUP(D342,comp!$D$5:$K$7114,7,FALSE)</f>
        <v>0</v>
      </c>
      <c r="N342" s="104">
        <f t="shared" si="13"/>
        <v>0</v>
      </c>
    </row>
    <row r="343" spans="1:14" ht="14.45" customHeight="1">
      <c r="A343" s="70"/>
      <c r="B343" s="1"/>
      <c r="C343" s="100" t="s">
        <v>345</v>
      </c>
      <c r="D343" s="91">
        <v>3893</v>
      </c>
      <c r="E343" s="271" t="str">
        <f>VLOOKUP(D343,comp!$D$5:$K$7114,2,FALSE)</f>
        <v>LUVA DE CORRER, PVC, DN 100 MM, PARA ESGOTO PREDIAL</v>
      </c>
      <c r="F343" s="272"/>
      <c r="G343" s="272"/>
      <c r="H343" s="272"/>
      <c r="I343" s="273"/>
      <c r="J343" s="101" t="str">
        <f>VLOOKUP(D343,comp!$D$5:$K$7114,3,FALSE)</f>
        <v>UN</v>
      </c>
      <c r="K343" s="102">
        <f>_xlfn.XLOOKUP(D343, sin!D:D, sin!J:J, "Não Encontrado", 0,1)</f>
        <v>0</v>
      </c>
      <c r="L343" s="103">
        <f>VLOOKUP(D343,comp!$D$5:$K$7114,6,FALSE)</f>
        <v>20.23</v>
      </c>
      <c r="M343" s="103">
        <f>VLOOKUP(D343,comp!$D$5:$K$7114,7,FALSE)</f>
        <v>0</v>
      </c>
      <c r="N343" s="104">
        <f t="shared" si="13"/>
        <v>0</v>
      </c>
    </row>
    <row r="344" spans="1:14" ht="14.45" customHeight="1">
      <c r="A344" s="70"/>
      <c r="B344" s="1"/>
      <c r="C344" s="100" t="s">
        <v>346</v>
      </c>
      <c r="D344" s="91">
        <v>37959</v>
      </c>
      <c r="E344" s="271" t="str">
        <f>VLOOKUP(D344,comp!$D$5:$K$7114,2,FALSE)</f>
        <v>JOELHO CPVC, SOLDAVEL, 90 GRAUS, 42 MM, PARA AGUA QUENTE</v>
      </c>
      <c r="F344" s="272"/>
      <c r="G344" s="272"/>
      <c r="H344" s="272"/>
      <c r="I344" s="273"/>
      <c r="J344" s="101" t="str">
        <f>VLOOKUP(D344,comp!$D$5:$K$7114,3,FALSE)</f>
        <v>UN</v>
      </c>
      <c r="K344" s="102">
        <f>_xlfn.XLOOKUP(D344, sin!D:D, sin!J:J, "Não Encontrado", 0,1)</f>
        <v>0</v>
      </c>
      <c r="L344" s="103">
        <f>VLOOKUP(D344,comp!$D$5:$K$7114,6,FALSE)</f>
        <v>26.78</v>
      </c>
      <c r="M344" s="103">
        <f>VLOOKUP(D344,comp!$D$5:$K$7114,7,FALSE)</f>
        <v>0</v>
      </c>
      <c r="N344" s="104">
        <f t="shared" si="13"/>
        <v>0</v>
      </c>
    </row>
    <row r="345" spans="1:14" ht="14.45" customHeight="1">
      <c r="A345" s="70"/>
      <c r="B345" s="1"/>
      <c r="C345" s="100" t="s">
        <v>347</v>
      </c>
      <c r="D345" s="91">
        <v>7116</v>
      </c>
      <c r="E345" s="271" t="str">
        <f>VLOOKUP(D345,comp!$D$5:$K$7114,2,FALSE)</f>
        <v>TE PVC SOLDAVEL, BBB, 90 GRAUS, DN 40 MM, PARA ESGOTO SECUNDARIO PREDIAL</v>
      </c>
      <c r="F345" s="272"/>
      <c r="G345" s="272"/>
      <c r="H345" s="272"/>
      <c r="I345" s="273"/>
      <c r="J345" s="101" t="str">
        <f>VLOOKUP(D345,comp!$D$5:$K$7114,3,FALSE)</f>
        <v>UN</v>
      </c>
      <c r="K345" s="102">
        <f>_xlfn.XLOOKUP(D345, sin!D:D, sin!J:J, "Não Encontrado", 0,1)</f>
        <v>0</v>
      </c>
      <c r="L345" s="103">
        <f>VLOOKUP(D345,comp!$D$5:$K$7114,6,FALSE)</f>
        <v>4.03</v>
      </c>
      <c r="M345" s="103">
        <f>VLOOKUP(D345,comp!$D$5:$K$7114,7,FALSE)</f>
        <v>0</v>
      </c>
      <c r="N345" s="104">
        <f t="shared" si="13"/>
        <v>0</v>
      </c>
    </row>
    <row r="346" spans="1:14" ht="14.45" customHeight="1">
      <c r="A346" s="70"/>
      <c r="B346" s="1"/>
      <c r="C346" s="100" t="s">
        <v>348</v>
      </c>
      <c r="D346" s="91">
        <v>3666</v>
      </c>
      <c r="E346" s="271" t="str">
        <f>VLOOKUP(D346,comp!$D$5:$K$7114,2,FALSE)</f>
        <v>JUNCAO SIMPLES, PVC, 45 GRAUS, DN 40 X 40 MM, SERIE NORMAL PARA ESGOTO PREDIAL</v>
      </c>
      <c r="F346" s="272"/>
      <c r="G346" s="272"/>
      <c r="H346" s="272"/>
      <c r="I346" s="273"/>
      <c r="J346" s="101" t="str">
        <f>VLOOKUP(D346,comp!$D$5:$K$7114,3,FALSE)</f>
        <v>UN</v>
      </c>
      <c r="K346" s="102">
        <f>_xlfn.XLOOKUP(D346, sin!D:D, sin!J:J, "Não Encontrado", 0,1)</f>
        <v>0</v>
      </c>
      <c r="L346" s="103">
        <f>VLOOKUP(D346,comp!$D$5:$K$7114,6,FALSE)</f>
        <v>4.1399999999999997</v>
      </c>
      <c r="M346" s="103">
        <f>VLOOKUP(D346,comp!$D$5:$K$7114,7,FALSE)</f>
        <v>0</v>
      </c>
      <c r="N346" s="104">
        <f t="shared" si="13"/>
        <v>0</v>
      </c>
    </row>
    <row r="347" spans="1:14" ht="14.45" customHeight="1">
      <c r="A347" s="70"/>
      <c r="B347" s="1"/>
      <c r="C347" s="100" t="s">
        <v>349</v>
      </c>
      <c r="D347" s="91">
        <v>7097</v>
      </c>
      <c r="E347" s="271" t="str">
        <f>VLOOKUP(D347,comp!$D$5:$K$7114,2,FALSE)</f>
        <v>TE SANITARIO, PVC, DN 50 X 50 MM, SERIE NORMAL, PARA ESGOTO PREDIAL</v>
      </c>
      <c r="F347" s="272"/>
      <c r="G347" s="272"/>
      <c r="H347" s="272"/>
      <c r="I347" s="273"/>
      <c r="J347" s="101" t="str">
        <f>VLOOKUP(D347,comp!$D$5:$K$7114,3,FALSE)</f>
        <v>UN</v>
      </c>
      <c r="K347" s="102">
        <f>_xlfn.XLOOKUP(D347, sin!D:D, sin!J:J, "Não Encontrado", 0,1)</f>
        <v>0</v>
      </c>
      <c r="L347" s="103">
        <f>VLOOKUP(D347,comp!$D$5:$K$7114,6,FALSE)</f>
        <v>8.24</v>
      </c>
      <c r="M347" s="103">
        <f>VLOOKUP(D347,comp!$D$5:$K$7114,7,FALSE)</f>
        <v>0</v>
      </c>
      <c r="N347" s="104">
        <f t="shared" si="13"/>
        <v>0</v>
      </c>
    </row>
    <row r="348" spans="1:14" ht="14.45" customHeight="1">
      <c r="A348" s="70"/>
      <c r="B348" s="1"/>
      <c r="C348" s="100" t="s">
        <v>350</v>
      </c>
      <c r="D348" s="91">
        <v>3662</v>
      </c>
      <c r="E348" s="271" t="str">
        <f>VLOOKUP(D348,comp!$D$5:$K$7114,2,FALSE)</f>
        <v>JUNCAO SIMPLES, PVC, 45 GRAUS, DN 50 X 50 MM, SERIE NORMAL PARA ESGOTO PREDIAL</v>
      </c>
      <c r="F348" s="272"/>
      <c r="G348" s="272"/>
      <c r="H348" s="272"/>
      <c r="I348" s="273"/>
      <c r="J348" s="101" t="str">
        <f>VLOOKUP(D348,comp!$D$5:$K$7114,3,FALSE)</f>
        <v>UN</v>
      </c>
      <c r="K348" s="102">
        <f>_xlfn.XLOOKUP(D348, sin!D:D, sin!J:J, "Não Encontrado", 0,1)</f>
        <v>0</v>
      </c>
      <c r="L348" s="103">
        <f>VLOOKUP(D348,comp!$D$5:$K$7114,6,FALSE)</f>
        <v>10.81</v>
      </c>
      <c r="M348" s="103">
        <f>VLOOKUP(D348,comp!$D$5:$K$7114,7,FALSE)</f>
        <v>0</v>
      </c>
      <c r="N348" s="104">
        <f t="shared" si="13"/>
        <v>0</v>
      </c>
    </row>
    <row r="349" spans="1:14" ht="14.45" customHeight="1">
      <c r="A349" s="70"/>
      <c r="B349" s="1"/>
      <c r="C349" s="100" t="s">
        <v>351</v>
      </c>
      <c r="D349" s="91">
        <v>11658</v>
      </c>
      <c r="E349" s="271" t="str">
        <f>VLOOKUP(D349,comp!$D$5:$K$7114,2,FALSE)</f>
        <v>TE SANITARIO, PVC, DN 75 X 75 MM, SERIE NORMAL PARA ESGOTO PREDIAL</v>
      </c>
      <c r="F349" s="272"/>
      <c r="G349" s="272"/>
      <c r="H349" s="272"/>
      <c r="I349" s="273"/>
      <c r="J349" s="101" t="str">
        <f>VLOOKUP(D349,comp!$D$5:$K$7114,3,FALSE)</f>
        <v>UN</v>
      </c>
      <c r="K349" s="102">
        <f>_xlfn.XLOOKUP(D349, sin!D:D, sin!J:J, "Não Encontrado", 0,1)</f>
        <v>0</v>
      </c>
      <c r="L349" s="103">
        <f>VLOOKUP(D349,comp!$D$5:$K$7114,6,FALSE)</f>
        <v>18.21</v>
      </c>
      <c r="M349" s="103">
        <f>VLOOKUP(D349,comp!$D$5:$K$7114,7,FALSE)</f>
        <v>0</v>
      </c>
      <c r="N349" s="104">
        <f t="shared" si="13"/>
        <v>0</v>
      </c>
    </row>
    <row r="350" spans="1:14" ht="14.45" customHeight="1">
      <c r="A350" s="70"/>
      <c r="B350" s="1"/>
      <c r="C350" s="100" t="s">
        <v>352</v>
      </c>
      <c r="D350" s="91">
        <v>37967</v>
      </c>
      <c r="E350" s="271" t="str">
        <f>VLOOKUP(D350,comp!$D$5:$K$7114,2,FALSE)</f>
        <v>JOELHO CPVC, SOLDAVEL, 45 GRAUS, 42 MM, PARA AGUA QUENTE</v>
      </c>
      <c r="F350" s="272"/>
      <c r="G350" s="272"/>
      <c r="H350" s="272"/>
      <c r="I350" s="273"/>
      <c r="J350" s="101" t="str">
        <f>VLOOKUP(D350,comp!$D$5:$K$7114,3,FALSE)</f>
        <v>UN</v>
      </c>
      <c r="K350" s="102">
        <f>_xlfn.XLOOKUP(D350, sin!D:D, sin!J:J, "Não Encontrado", 0,1)</f>
        <v>0</v>
      </c>
      <c r="L350" s="103">
        <f>VLOOKUP(D350,comp!$D$5:$K$7114,6,FALSE)</f>
        <v>26.36</v>
      </c>
      <c r="M350" s="103">
        <f>VLOOKUP(D350,comp!$D$5:$K$7114,7,FALSE)</f>
        <v>0</v>
      </c>
      <c r="N350" s="104">
        <f t="shared" si="13"/>
        <v>0</v>
      </c>
    </row>
    <row r="351" spans="1:14" ht="14.45" customHeight="1">
      <c r="A351" s="70"/>
      <c r="B351" s="1"/>
      <c r="C351" s="100" t="s">
        <v>353</v>
      </c>
      <c r="D351" s="91">
        <v>37960</v>
      </c>
      <c r="E351" s="271" t="str">
        <f>VLOOKUP(D351,comp!$D$5:$K$7114,2,FALSE)</f>
        <v>JOELHO CPVC, SOLDAVEL, 90 GRAUS, 54 MM, PARA AGUA QUENTE</v>
      </c>
      <c r="F351" s="272"/>
      <c r="G351" s="272"/>
      <c r="H351" s="272"/>
      <c r="I351" s="273"/>
      <c r="J351" s="101" t="str">
        <f>VLOOKUP(D351,comp!$D$5:$K$7114,3,FALSE)</f>
        <v>UN</v>
      </c>
      <c r="K351" s="102">
        <f>_xlfn.XLOOKUP(D351, sin!D:D, sin!J:J, "Não Encontrado", 0,1)</f>
        <v>0</v>
      </c>
      <c r="L351" s="103">
        <f>VLOOKUP(D351,comp!$D$5:$K$7114,6,FALSE)</f>
        <v>68.430000000000007</v>
      </c>
      <c r="M351" s="103">
        <f>VLOOKUP(D351,comp!$D$5:$K$7114,7,FALSE)</f>
        <v>0</v>
      </c>
      <c r="N351" s="104">
        <f t="shared" si="13"/>
        <v>0</v>
      </c>
    </row>
    <row r="352" spans="1:14" ht="14.45" customHeight="1">
      <c r="A352" s="70"/>
      <c r="B352" s="1"/>
      <c r="C352" s="100" t="s">
        <v>354</v>
      </c>
      <c r="D352" s="91">
        <v>37968</v>
      </c>
      <c r="E352" s="271" t="str">
        <f>VLOOKUP(D352,comp!$D$5:$K$7114,2,FALSE)</f>
        <v>JOELHO CPVC, SOLDAVEL, 45 GRAUS, 54 MM, PARA AGUA QUENTE</v>
      </c>
      <c r="F352" s="272"/>
      <c r="G352" s="272"/>
      <c r="H352" s="272"/>
      <c r="I352" s="273"/>
      <c r="J352" s="101" t="str">
        <f>VLOOKUP(D352,comp!$D$5:$K$7114,3,FALSE)</f>
        <v>UN</v>
      </c>
      <c r="K352" s="102">
        <f>_xlfn.XLOOKUP(D352, sin!D:D, sin!J:J, "Não Encontrado", 0,1)</f>
        <v>0</v>
      </c>
      <c r="L352" s="103">
        <f>VLOOKUP(D352,comp!$D$5:$K$7114,6,FALSE)</f>
        <v>55.97</v>
      </c>
      <c r="M352" s="103">
        <f>VLOOKUP(D352,comp!$D$5:$K$7114,7,FALSE)</f>
        <v>0</v>
      </c>
      <c r="N352" s="104">
        <f t="shared" si="13"/>
        <v>0</v>
      </c>
    </row>
    <row r="353" spans="1:14" ht="14.45" customHeight="1">
      <c r="A353" s="70"/>
      <c r="B353" s="1"/>
      <c r="C353" s="100" t="s">
        <v>355</v>
      </c>
      <c r="D353" s="91">
        <v>37961</v>
      </c>
      <c r="E353" s="271" t="str">
        <f>VLOOKUP(D353,comp!$D$5:$K$7114,2,FALSE)</f>
        <v>JOELHO CPVC, SOLDAVEL, 90 GRAUS, 73 MM, PARA AGUA QUENTE</v>
      </c>
      <c r="F353" s="272"/>
      <c r="G353" s="272"/>
      <c r="H353" s="272"/>
      <c r="I353" s="273"/>
      <c r="J353" s="101" t="str">
        <f>VLOOKUP(D353,comp!$D$5:$K$7114,3,FALSE)</f>
        <v>UN</v>
      </c>
      <c r="K353" s="102">
        <f>_xlfn.XLOOKUP(D353, sin!D:D, sin!J:J, "Não Encontrado", 0,1)</f>
        <v>0</v>
      </c>
      <c r="L353" s="103">
        <f>VLOOKUP(D353,comp!$D$5:$K$7114,6,FALSE)</f>
        <v>147.07</v>
      </c>
      <c r="M353" s="103">
        <f>VLOOKUP(D353,comp!$D$5:$K$7114,7,FALSE)</f>
        <v>0</v>
      </c>
      <c r="N353" s="104">
        <f t="shared" si="13"/>
        <v>0</v>
      </c>
    </row>
    <row r="354" spans="1:14" ht="14.45" customHeight="1">
      <c r="A354" s="70"/>
      <c r="B354" s="1"/>
      <c r="C354" s="100" t="s">
        <v>356</v>
      </c>
      <c r="D354" s="91">
        <v>37969</v>
      </c>
      <c r="E354" s="271" t="str">
        <f>VLOOKUP(D354,comp!$D$5:$K$7114,2,FALSE)</f>
        <v>JOELHO CPVC, SOLDAVEL, 45 GRAUS, 73 MM, PARA AGUA QUENTE</v>
      </c>
      <c r="F354" s="272"/>
      <c r="G354" s="272"/>
      <c r="H354" s="272"/>
      <c r="I354" s="273"/>
      <c r="J354" s="101" t="str">
        <f>VLOOKUP(D354,comp!$D$5:$K$7114,3,FALSE)</f>
        <v>UN</v>
      </c>
      <c r="K354" s="102">
        <f>_xlfn.XLOOKUP(D354, sin!D:D, sin!J:J, "Não Encontrado", 0,1)</f>
        <v>0</v>
      </c>
      <c r="L354" s="103">
        <f>VLOOKUP(D354,comp!$D$5:$K$7114,6,FALSE)</f>
        <v>141.43</v>
      </c>
      <c r="M354" s="103">
        <f>VLOOKUP(D354,comp!$D$5:$K$7114,7,FALSE)</f>
        <v>0</v>
      </c>
      <c r="N354" s="104">
        <f t="shared" si="13"/>
        <v>0</v>
      </c>
    </row>
    <row r="355" spans="1:14" ht="14.45" customHeight="1">
      <c r="A355" s="70"/>
      <c r="B355" s="1"/>
      <c r="C355" s="100" t="s">
        <v>357</v>
      </c>
      <c r="D355" s="91">
        <v>37962</v>
      </c>
      <c r="E355" s="271" t="str">
        <f>VLOOKUP(D355,comp!$D$5:$K$7114,2,FALSE)</f>
        <v>JOELHO CPVC, SOLDAVEL, 90 GRAUS, 89 MM, PARA AGUA QUENTE</v>
      </c>
      <c r="F355" s="272"/>
      <c r="G355" s="272"/>
      <c r="H355" s="272"/>
      <c r="I355" s="273"/>
      <c r="J355" s="101" t="str">
        <f>VLOOKUP(D355,comp!$D$5:$K$7114,3,FALSE)</f>
        <v>UN</v>
      </c>
      <c r="K355" s="102">
        <f>_xlfn.XLOOKUP(D355, sin!D:D, sin!J:J, "Não Encontrado", 0,1)</f>
        <v>0</v>
      </c>
      <c r="L355" s="103">
        <f>VLOOKUP(D355,comp!$D$5:$K$7114,6,FALSE)</f>
        <v>169.55</v>
      </c>
      <c r="M355" s="103">
        <f>VLOOKUP(D355,comp!$D$5:$K$7114,7,FALSE)</f>
        <v>0</v>
      </c>
      <c r="N355" s="104">
        <f t="shared" si="13"/>
        <v>0</v>
      </c>
    </row>
    <row r="356" spans="1:14" ht="14.45" customHeight="1">
      <c r="A356" s="70"/>
      <c r="B356" s="1"/>
      <c r="C356" s="100" t="s">
        <v>358</v>
      </c>
      <c r="D356" s="91">
        <v>37970</v>
      </c>
      <c r="E356" s="271" t="str">
        <f>VLOOKUP(D356,comp!$D$5:$K$7114,2,FALSE)</f>
        <v>JOELHO CPVC, SOLDAVEL, 45 GRAUS, 89 MM, PARA AGUA QUENTE</v>
      </c>
      <c r="F356" s="272"/>
      <c r="G356" s="272"/>
      <c r="H356" s="272"/>
      <c r="I356" s="273"/>
      <c r="J356" s="101" t="str">
        <f>VLOOKUP(D356,comp!$D$5:$K$7114,3,FALSE)</f>
        <v>UN</v>
      </c>
      <c r="K356" s="102">
        <f>_xlfn.XLOOKUP(D356, sin!D:D, sin!J:J, "Não Encontrado", 0,1)</f>
        <v>0</v>
      </c>
      <c r="L356" s="103">
        <f>VLOOKUP(D356,comp!$D$5:$K$7114,6,FALSE)</f>
        <v>204.62</v>
      </c>
      <c r="M356" s="103">
        <f>VLOOKUP(D356,comp!$D$5:$K$7114,7,FALSE)</f>
        <v>0</v>
      </c>
      <c r="N356" s="104">
        <f t="shared" si="13"/>
        <v>0</v>
      </c>
    </row>
    <row r="357" spans="1:14" ht="14.45" customHeight="1">
      <c r="A357" s="70"/>
      <c r="B357" s="1"/>
      <c r="C357" s="122">
        <v>12100</v>
      </c>
      <c r="D357" s="91">
        <v>3658</v>
      </c>
      <c r="E357" s="271" t="str">
        <f>VLOOKUP(D357,comp!$D$5:$K$7114,2,FALSE)</f>
        <v>JUNCAO SIMPLES, PVC, 45 GRAUS, DN 75 X 75 MM, SERIE NORMAL PARA ESGOTO PREDIAL</v>
      </c>
      <c r="F357" s="272"/>
      <c r="G357" s="272"/>
      <c r="H357" s="272"/>
      <c r="I357" s="273"/>
      <c r="J357" s="101" t="str">
        <f>VLOOKUP(D357,comp!$D$5:$K$7114,3,FALSE)</f>
        <v>UN</v>
      </c>
      <c r="K357" s="102">
        <f>_xlfn.XLOOKUP(D357, sin!D:D, sin!J:J, "Não Encontrado", 0,1)</f>
        <v>0</v>
      </c>
      <c r="L357" s="103">
        <f>VLOOKUP(D357,comp!$D$5:$K$7114,6,FALSE)</f>
        <v>20.47</v>
      </c>
      <c r="M357" s="103">
        <f>VLOOKUP(D357,comp!$D$5:$K$7114,7,FALSE)</f>
        <v>0</v>
      </c>
      <c r="N357" s="104">
        <f t="shared" si="13"/>
        <v>0</v>
      </c>
    </row>
    <row r="358" spans="1:14" ht="14.45" customHeight="1">
      <c r="A358" s="70"/>
      <c r="B358" s="1"/>
      <c r="C358" s="122">
        <v>12101</v>
      </c>
      <c r="D358" s="91">
        <v>7091</v>
      </c>
      <c r="E358" s="271" t="str">
        <f>VLOOKUP(D358,comp!$D$5:$K$7114,2,FALSE)</f>
        <v>TE SANITARIO, PVC, DN 100 X 100 MM, SERIE NORMAL, PARA ESGOTO PREDIAL</v>
      </c>
      <c r="F358" s="272"/>
      <c r="G358" s="272"/>
      <c r="H358" s="272"/>
      <c r="I358" s="273"/>
      <c r="J358" s="101" t="str">
        <f>VLOOKUP(D358,comp!$D$5:$K$7114,3,FALSE)</f>
        <v>UN</v>
      </c>
      <c r="K358" s="102">
        <f>_xlfn.XLOOKUP(D358, sin!D:D, sin!J:J, "Não Encontrado", 0,1)</f>
        <v>0</v>
      </c>
      <c r="L358" s="103">
        <f>VLOOKUP(D358,comp!$D$5:$K$7114,6,FALSE)</f>
        <v>17.54</v>
      </c>
      <c r="M358" s="103">
        <f>VLOOKUP(D358,comp!$D$5:$K$7114,7,FALSE)</f>
        <v>0</v>
      </c>
      <c r="N358" s="104">
        <f t="shared" si="13"/>
        <v>0</v>
      </c>
    </row>
    <row r="359" spans="1:14" ht="14.45" customHeight="1">
      <c r="A359" s="70"/>
      <c r="B359" s="1"/>
      <c r="C359" s="122">
        <v>12102</v>
      </c>
      <c r="D359" s="91">
        <v>37977</v>
      </c>
      <c r="E359" s="271" t="str">
        <f>VLOOKUP(D359,comp!$D$5:$K$7114,2,FALSE)</f>
        <v>LUVA CPVC, SOLDAVEL, 42 MM, PARA AGUA QUENTE PREDIAL</v>
      </c>
      <c r="F359" s="272"/>
      <c r="G359" s="272"/>
      <c r="H359" s="272"/>
      <c r="I359" s="273"/>
      <c r="J359" s="101" t="str">
        <f>VLOOKUP(D359,comp!$D$5:$K$7114,3,FALSE)</f>
        <v>UN</v>
      </c>
      <c r="K359" s="102">
        <f>_xlfn.XLOOKUP(D359, sin!D:D, sin!J:J, "Não Encontrado", 0,1)</f>
        <v>0</v>
      </c>
      <c r="L359" s="103">
        <f>VLOOKUP(D359,comp!$D$5:$K$7114,6,FALSE)</f>
        <v>17.21</v>
      </c>
      <c r="M359" s="103">
        <f>VLOOKUP(D359,comp!$D$5:$K$7114,7,FALSE)</f>
        <v>0</v>
      </c>
      <c r="N359" s="104">
        <f t="shared" si="13"/>
        <v>0</v>
      </c>
    </row>
    <row r="360" spans="1:14" ht="14.45" customHeight="1">
      <c r="A360" s="70"/>
      <c r="B360" s="1"/>
      <c r="C360" s="122">
        <v>12103</v>
      </c>
      <c r="D360" s="91">
        <v>37985</v>
      </c>
      <c r="E360" s="271" t="str">
        <f>VLOOKUP(D360,comp!$D$5:$K$7114,2,FALSE)</f>
        <v>LUVA DE CORRER, CPVC, SOLDAVEL, 42 MM, PARA AGUA QUENTE PREDIAL</v>
      </c>
      <c r="F360" s="272"/>
      <c r="G360" s="272"/>
      <c r="H360" s="272"/>
      <c r="I360" s="273"/>
      <c r="J360" s="101" t="str">
        <f>VLOOKUP(D360,comp!$D$5:$K$7114,3,FALSE)</f>
        <v>UN</v>
      </c>
      <c r="K360" s="102">
        <f>_xlfn.XLOOKUP(D360, sin!D:D, sin!J:J, "Não Encontrado", 0,1)</f>
        <v>0</v>
      </c>
      <c r="L360" s="103">
        <f>VLOOKUP(D360,comp!$D$5:$K$7114,6,FALSE)</f>
        <v>31.02</v>
      </c>
      <c r="M360" s="103">
        <f>VLOOKUP(D360,comp!$D$5:$K$7114,7,FALSE)</f>
        <v>0</v>
      </c>
      <c r="N360" s="104">
        <f t="shared" si="13"/>
        <v>0</v>
      </c>
    </row>
    <row r="361" spans="1:14" ht="14.45" customHeight="1">
      <c r="A361" s="70"/>
      <c r="B361" s="1"/>
      <c r="C361" s="122">
        <v>12104</v>
      </c>
      <c r="D361" s="91">
        <v>37987</v>
      </c>
      <c r="E361" s="271" t="str">
        <f>VLOOKUP(D361,comp!$D$5:$K$7114,2,FALSE)</f>
        <v>LUVA DE TRANSICAO, CPVC, SOLDAVEL, 42 MM X 1 1/2", PARA AGUA QUENTE</v>
      </c>
      <c r="F361" s="272"/>
      <c r="G361" s="272"/>
      <c r="H361" s="272"/>
      <c r="I361" s="273"/>
      <c r="J361" s="101" t="str">
        <f>VLOOKUP(D361,comp!$D$5:$K$7114,3,FALSE)</f>
        <v>UN</v>
      </c>
      <c r="K361" s="102">
        <f>_xlfn.XLOOKUP(D361, sin!D:D, sin!J:J, "Não Encontrado", 0,1)</f>
        <v>0</v>
      </c>
      <c r="L361" s="103">
        <f>VLOOKUP(D361,comp!$D$5:$K$7114,6,FALSE)</f>
        <v>123.4</v>
      </c>
      <c r="M361" s="103">
        <f>VLOOKUP(D361,comp!$D$5:$K$7114,7,FALSE)</f>
        <v>0</v>
      </c>
      <c r="N361" s="104">
        <f t="shared" si="13"/>
        <v>0</v>
      </c>
    </row>
    <row r="362" spans="1:14" ht="14.45" customHeight="1">
      <c r="A362" s="70"/>
      <c r="B362" s="1"/>
      <c r="C362" s="122">
        <v>12105</v>
      </c>
      <c r="D362" s="91">
        <v>37993</v>
      </c>
      <c r="E362" s="271" t="str">
        <f>VLOOKUP(D362,comp!$D$5:$K$7114,2,FALSE)</f>
        <v>UNIAO, CPVC, SOLDAVEL, 42 MM, PARA AGUA QUENTE PREDIAL</v>
      </c>
      <c r="F362" s="272"/>
      <c r="G362" s="272"/>
      <c r="H362" s="272"/>
      <c r="I362" s="273"/>
      <c r="J362" s="101" t="str">
        <f>VLOOKUP(D362,comp!$D$5:$K$7114,3,FALSE)</f>
        <v>UN</v>
      </c>
      <c r="K362" s="102">
        <f>_xlfn.XLOOKUP(D362, sin!D:D, sin!J:J, "Não Encontrado", 0,1)</f>
        <v>0</v>
      </c>
      <c r="L362" s="103">
        <f>VLOOKUP(D362,comp!$D$5:$K$7114,6,FALSE)</f>
        <v>53.54</v>
      </c>
      <c r="M362" s="103">
        <f>VLOOKUP(D362,comp!$D$5:$K$7114,7,FALSE)</f>
        <v>0</v>
      </c>
      <c r="N362" s="104">
        <f t="shared" si="13"/>
        <v>0</v>
      </c>
    </row>
    <row r="363" spans="1:14" ht="14.45" customHeight="1">
      <c r="A363" s="70"/>
      <c r="B363" s="1"/>
      <c r="C363" s="122">
        <v>12106</v>
      </c>
      <c r="D363" s="91">
        <v>38009</v>
      </c>
      <c r="E363" s="271" t="str">
        <f>VLOOKUP(D363,comp!$D$5:$K$7114,2,FALSE)</f>
        <v>CONECTOR, CPVC, SOLDAVEL, 42 MM X 1 1/2", PARA AGUA QUENTE</v>
      </c>
      <c r="F363" s="272"/>
      <c r="G363" s="272"/>
      <c r="H363" s="272"/>
      <c r="I363" s="273"/>
      <c r="J363" s="101" t="str">
        <f>VLOOKUP(D363,comp!$D$5:$K$7114,3,FALSE)</f>
        <v>UN</v>
      </c>
      <c r="K363" s="102">
        <f>_xlfn.XLOOKUP(D363, sin!D:D, sin!J:J, "Não Encontrado", 0,1)</f>
        <v>0</v>
      </c>
      <c r="L363" s="103">
        <f>VLOOKUP(D363,comp!$D$5:$K$7114,6,FALSE)</f>
        <v>58.63</v>
      </c>
      <c r="M363" s="103">
        <f>VLOOKUP(D363,comp!$D$5:$K$7114,7,FALSE)</f>
        <v>0</v>
      </c>
      <c r="N363" s="104">
        <f t="shared" si="13"/>
        <v>0</v>
      </c>
    </row>
    <row r="364" spans="1:14" ht="14.45" customHeight="1">
      <c r="A364" s="70"/>
      <c r="B364" s="1"/>
      <c r="C364" s="122">
        <v>12107</v>
      </c>
      <c r="D364" s="91">
        <v>38004</v>
      </c>
      <c r="E364" s="271" t="str">
        <f>VLOOKUP(D364,comp!$D$5:$K$7114,2,FALSE)</f>
        <v>BUCHA DE REDUCAO, CPVC, SOLDAVEL, 42 X 22 MM, PARA AGUA QUENTE</v>
      </c>
      <c r="F364" s="272"/>
      <c r="G364" s="272"/>
      <c r="H364" s="272"/>
      <c r="I364" s="273"/>
      <c r="J364" s="101" t="str">
        <f>VLOOKUP(D364,comp!$D$5:$K$7114,3,FALSE)</f>
        <v>UN</v>
      </c>
      <c r="K364" s="102">
        <f>_xlfn.XLOOKUP(D364, sin!D:D, sin!J:J, "Não Encontrado", 0,1)</f>
        <v>0</v>
      </c>
      <c r="L364" s="103">
        <f>VLOOKUP(D364,comp!$D$5:$K$7114,6,FALSE)</f>
        <v>33.47</v>
      </c>
      <c r="M364" s="103">
        <f>VLOOKUP(D364,comp!$D$5:$K$7114,7,FALSE)</f>
        <v>0</v>
      </c>
      <c r="N364" s="104">
        <f t="shared" si="13"/>
        <v>0</v>
      </c>
    </row>
    <row r="365" spans="1:14" ht="14.45" customHeight="1">
      <c r="A365" s="70"/>
      <c r="B365" s="1"/>
      <c r="C365" s="122">
        <v>12108</v>
      </c>
      <c r="D365" s="91">
        <v>37978</v>
      </c>
      <c r="E365" s="271" t="str">
        <f>VLOOKUP(D365,comp!$D$5:$K$7114,2,FALSE)</f>
        <v>LUVA CPVC, SOLDAVEL, 54 MM, PARA AGUA QUENTE PREDIAL</v>
      </c>
      <c r="F365" s="272"/>
      <c r="G365" s="272"/>
      <c r="H365" s="272"/>
      <c r="I365" s="273"/>
      <c r="J365" s="101" t="str">
        <f>VLOOKUP(D365,comp!$D$5:$K$7114,3,FALSE)</f>
        <v>UN</v>
      </c>
      <c r="K365" s="102">
        <f>_xlfn.XLOOKUP(D365, sin!D:D, sin!J:J, "Não Encontrado", 0,1)</f>
        <v>0</v>
      </c>
      <c r="L365" s="103">
        <f>VLOOKUP(D365,comp!$D$5:$K$7114,6,FALSE)</f>
        <v>34.119999999999997</v>
      </c>
      <c r="M365" s="103">
        <f>VLOOKUP(D365,comp!$D$5:$K$7114,7,FALSE)</f>
        <v>0</v>
      </c>
      <c r="N365" s="104">
        <f t="shared" si="13"/>
        <v>0</v>
      </c>
    </row>
    <row r="366" spans="1:14" ht="14.45" customHeight="1">
      <c r="A366" s="70"/>
      <c r="B366" s="1"/>
      <c r="C366" s="122">
        <v>12109</v>
      </c>
      <c r="D366" s="91">
        <v>37988</v>
      </c>
      <c r="E366" s="271" t="str">
        <f>VLOOKUP(D366,comp!$D$5:$K$7114,2,FALSE)</f>
        <v>LUVA DE TRANSICAO, CPVC, SOLDAVEL, 54 MM X 2", PARA AGUA QUENTE PREDIAL</v>
      </c>
      <c r="F366" s="272"/>
      <c r="G366" s="272"/>
      <c r="H366" s="272"/>
      <c r="I366" s="273"/>
      <c r="J366" s="101" t="str">
        <f>VLOOKUP(D366,comp!$D$5:$K$7114,3,FALSE)</f>
        <v>UN</v>
      </c>
      <c r="K366" s="102">
        <f>_xlfn.XLOOKUP(D366, sin!D:D, sin!J:J, "Não Encontrado", 0,1)</f>
        <v>0</v>
      </c>
      <c r="L366" s="103">
        <f>VLOOKUP(D366,comp!$D$5:$K$7114,6,FALSE)</f>
        <v>196.08</v>
      </c>
      <c r="M366" s="103">
        <f>VLOOKUP(D366,comp!$D$5:$K$7114,7,FALSE)</f>
        <v>0</v>
      </c>
      <c r="N366" s="104">
        <f t="shared" si="13"/>
        <v>0</v>
      </c>
    </row>
    <row r="367" spans="1:14" ht="14.45" customHeight="1">
      <c r="A367" s="70"/>
      <c r="B367" s="1"/>
      <c r="C367" s="122">
        <v>12110</v>
      </c>
      <c r="D367" s="91">
        <v>37994</v>
      </c>
      <c r="E367" s="271" t="str">
        <f>VLOOKUP(D367,comp!$D$5:$K$7114,2,FALSE)</f>
        <v>UNIAO, CPVC, SOLDAVEL, 54 MM, PARA AGUA QUENTE PREDIAL</v>
      </c>
      <c r="F367" s="272"/>
      <c r="G367" s="272"/>
      <c r="H367" s="272"/>
      <c r="I367" s="273"/>
      <c r="J367" s="101" t="str">
        <f>VLOOKUP(D367,comp!$D$5:$K$7114,3,FALSE)</f>
        <v>UN</v>
      </c>
      <c r="K367" s="102">
        <f>_xlfn.XLOOKUP(D367, sin!D:D, sin!J:J, "Não Encontrado", 0,1)</f>
        <v>0</v>
      </c>
      <c r="L367" s="103">
        <f>VLOOKUP(D367,comp!$D$5:$K$7114,6,FALSE)</f>
        <v>127.5</v>
      </c>
      <c r="M367" s="103">
        <f>VLOOKUP(D367,comp!$D$5:$K$7114,7,FALSE)</f>
        <v>0</v>
      </c>
      <c r="N367" s="104">
        <f t="shared" si="13"/>
        <v>0</v>
      </c>
    </row>
    <row r="368" spans="1:14" ht="14.45" customHeight="1">
      <c r="A368" s="70"/>
      <c r="B368" s="1"/>
      <c r="C368" s="122">
        <v>12111</v>
      </c>
      <c r="D368" s="91">
        <v>37979</v>
      </c>
      <c r="E368" s="271" t="str">
        <f>VLOOKUP(D368,comp!$D$5:$K$7114,2,FALSE)</f>
        <v>LUVA CPVC, SOLDAVEL, 73 MM, PARA AGUA QUENTE PREDIAL</v>
      </c>
      <c r="F368" s="272"/>
      <c r="G368" s="272"/>
      <c r="H368" s="272"/>
      <c r="I368" s="273"/>
      <c r="J368" s="101" t="str">
        <f>VLOOKUP(D368,comp!$D$5:$K$7114,3,FALSE)</f>
        <v>UN</v>
      </c>
      <c r="K368" s="102">
        <f>_xlfn.XLOOKUP(D368, sin!D:D, sin!J:J, "Não Encontrado", 0,1)</f>
        <v>0</v>
      </c>
      <c r="L368" s="103">
        <f>VLOOKUP(D368,comp!$D$5:$K$7114,6,FALSE)</f>
        <v>144.81</v>
      </c>
      <c r="M368" s="103">
        <f>VLOOKUP(D368,comp!$D$5:$K$7114,7,FALSE)</f>
        <v>0</v>
      </c>
      <c r="N368" s="104">
        <f t="shared" si="13"/>
        <v>0</v>
      </c>
    </row>
    <row r="369" spans="1:14" ht="14.45" customHeight="1">
      <c r="A369" s="70"/>
      <c r="B369" s="1"/>
      <c r="C369" s="122">
        <v>12112</v>
      </c>
      <c r="D369" s="91">
        <v>37995</v>
      </c>
      <c r="E369" s="271" t="str">
        <f>VLOOKUP(D369,comp!$D$5:$K$7114,2,FALSE)</f>
        <v>UNIAO, CPVC, SOLDAVEL, 73 MM, PARA AGUA QUENTE PREDIAL</v>
      </c>
      <c r="F369" s="272"/>
      <c r="G369" s="272"/>
      <c r="H369" s="272"/>
      <c r="I369" s="273"/>
      <c r="J369" s="101" t="str">
        <f>VLOOKUP(D369,comp!$D$5:$K$7114,3,FALSE)</f>
        <v>UN</v>
      </c>
      <c r="K369" s="102">
        <f>_xlfn.XLOOKUP(D369, sin!D:D, sin!J:J, "Não Encontrado", 0,1)</f>
        <v>0</v>
      </c>
      <c r="L369" s="103">
        <f>VLOOKUP(D369,comp!$D$5:$K$7114,6,FALSE)</f>
        <v>166.19</v>
      </c>
      <c r="M369" s="103">
        <f>VLOOKUP(D369,comp!$D$5:$K$7114,7,FALSE)</f>
        <v>0</v>
      </c>
      <c r="N369" s="104">
        <f t="shared" si="13"/>
        <v>0</v>
      </c>
    </row>
    <row r="370" spans="1:14" ht="14.45" customHeight="1">
      <c r="A370" s="70"/>
      <c r="B370" s="1"/>
      <c r="C370" s="122">
        <v>12113</v>
      </c>
      <c r="D370" s="91">
        <v>37980</v>
      </c>
      <c r="E370" s="271" t="str">
        <f>VLOOKUP(D370,comp!$D$5:$K$7114,2,FALSE)</f>
        <v>LUVA CPVC, SOLDAVEL, 89 MM, PARA AGUA QUENTE PREDIAL</v>
      </c>
      <c r="F370" s="272"/>
      <c r="G370" s="272"/>
      <c r="H370" s="272"/>
      <c r="I370" s="273"/>
      <c r="J370" s="101" t="str">
        <f>VLOOKUP(D370,comp!$D$5:$K$7114,3,FALSE)</f>
        <v>UN</v>
      </c>
      <c r="K370" s="102">
        <f>_xlfn.XLOOKUP(D370, sin!D:D, sin!J:J, "Não Encontrado", 0,1)</f>
        <v>0</v>
      </c>
      <c r="L370" s="103">
        <f>VLOOKUP(D370,comp!$D$5:$K$7114,6,FALSE)</f>
        <v>166.34</v>
      </c>
      <c r="M370" s="103">
        <f>VLOOKUP(D370,comp!$D$5:$K$7114,7,FALSE)</f>
        <v>0</v>
      </c>
      <c r="N370" s="104">
        <f t="shared" si="13"/>
        <v>0</v>
      </c>
    </row>
    <row r="371" spans="1:14" ht="14.45" customHeight="1">
      <c r="A371" s="70"/>
      <c r="B371" s="1"/>
      <c r="C371" s="122">
        <v>12114</v>
      </c>
      <c r="D371" s="91">
        <v>37996</v>
      </c>
      <c r="E371" s="271" t="str">
        <f>VLOOKUP(D371,comp!$D$5:$K$7114,2,FALSE)</f>
        <v>UNIAO, CPVC, SOLDAVEL, 89 MM, PARA AGUA QUENTE PREDIAL</v>
      </c>
      <c r="F371" s="272"/>
      <c r="G371" s="272"/>
      <c r="H371" s="272"/>
      <c r="I371" s="273"/>
      <c r="J371" s="101" t="str">
        <f>VLOOKUP(D371,comp!$D$5:$K$7114,3,FALSE)</f>
        <v>UN</v>
      </c>
      <c r="K371" s="102">
        <f>_xlfn.XLOOKUP(D371, sin!D:D, sin!J:J, "Não Encontrado", 0,1)</f>
        <v>0</v>
      </c>
      <c r="L371" s="103">
        <f>VLOOKUP(D371,comp!$D$5:$K$7114,6,FALSE)</f>
        <v>253.06</v>
      </c>
      <c r="M371" s="103">
        <f>VLOOKUP(D371,comp!$D$5:$K$7114,7,FALSE)</f>
        <v>0</v>
      </c>
      <c r="N371" s="104">
        <f t="shared" si="13"/>
        <v>0</v>
      </c>
    </row>
    <row r="372" spans="1:14" ht="14.45" customHeight="1">
      <c r="A372" s="70"/>
      <c r="B372" s="1"/>
      <c r="C372" s="122">
        <v>12115</v>
      </c>
      <c r="D372" s="91">
        <v>38013</v>
      </c>
      <c r="E372" s="271" t="str">
        <f>VLOOKUP(D372,comp!$D$5:$K$7114,2,FALSE)</f>
        <v>TE CPVC, SOLDAVEL, 90 GRAUS, 42 MM, PARA AGUA QUENTE PREDIAL</v>
      </c>
      <c r="F372" s="272"/>
      <c r="G372" s="272"/>
      <c r="H372" s="272"/>
      <c r="I372" s="273"/>
      <c r="J372" s="101" t="str">
        <f>VLOOKUP(D372,comp!$D$5:$K$7114,3,FALSE)</f>
        <v>UN</v>
      </c>
      <c r="K372" s="102">
        <f>_xlfn.XLOOKUP(D372, sin!D:D, sin!J:J, "Não Encontrado", 0,1)</f>
        <v>0</v>
      </c>
      <c r="L372" s="103">
        <f>VLOOKUP(D372,comp!$D$5:$K$7114,6,FALSE)</f>
        <v>50.11</v>
      </c>
      <c r="M372" s="103">
        <f>VLOOKUP(D372,comp!$D$5:$K$7114,7,FALSE)</f>
        <v>0</v>
      </c>
      <c r="N372" s="104">
        <f t="shared" si="13"/>
        <v>0</v>
      </c>
    </row>
    <row r="373" spans="1:14" ht="14.45" customHeight="1">
      <c r="A373" s="70"/>
      <c r="B373" s="1"/>
      <c r="C373" s="122">
        <v>12116</v>
      </c>
      <c r="D373" s="91">
        <v>38014</v>
      </c>
      <c r="E373" s="271" t="str">
        <f>VLOOKUP(D373,comp!$D$5:$K$7114,2,FALSE)</f>
        <v>TE CPVC, SOLDAVEL, 90 GRAUS, 54 MM, PARA AGUA QUENTE PREDIAL</v>
      </c>
      <c r="F373" s="272"/>
      <c r="G373" s="272"/>
      <c r="H373" s="272"/>
      <c r="I373" s="273"/>
      <c r="J373" s="101" t="str">
        <f>VLOOKUP(D373,comp!$D$5:$K$7114,3,FALSE)</f>
        <v>UN</v>
      </c>
      <c r="K373" s="102">
        <f>_xlfn.XLOOKUP(D373, sin!D:D, sin!J:J, "Não Encontrado", 0,1)</f>
        <v>0</v>
      </c>
      <c r="L373" s="103">
        <f>VLOOKUP(D373,comp!$D$5:$K$7114,6,FALSE)</f>
        <v>83.68</v>
      </c>
      <c r="M373" s="103">
        <f>VLOOKUP(D373,comp!$D$5:$K$7114,7,FALSE)</f>
        <v>0</v>
      </c>
      <c r="N373" s="104">
        <f t="shared" si="13"/>
        <v>0</v>
      </c>
    </row>
    <row r="374" spans="1:14" ht="14.45" customHeight="1">
      <c r="A374" s="70"/>
      <c r="B374" s="1"/>
      <c r="C374" s="122">
        <v>12117</v>
      </c>
      <c r="D374" s="91">
        <v>38015</v>
      </c>
      <c r="E374" s="271" t="str">
        <f>VLOOKUP(D374,comp!$D$5:$K$7114,2,FALSE)</f>
        <v>TE CPVC, SOLDAVEL, 90 GRAUS, 73 MM, PARA AGUA QUENTE PREDIAL</v>
      </c>
      <c r="F374" s="272"/>
      <c r="G374" s="272"/>
      <c r="H374" s="272"/>
      <c r="I374" s="273"/>
      <c r="J374" s="101" t="str">
        <f>VLOOKUP(D374,comp!$D$5:$K$7114,3,FALSE)</f>
        <v>UN</v>
      </c>
      <c r="K374" s="102">
        <f>_xlfn.XLOOKUP(D374, sin!D:D, sin!J:J, "Não Encontrado", 0,1)</f>
        <v>0</v>
      </c>
      <c r="L374" s="103">
        <f>VLOOKUP(D374,comp!$D$5:$K$7114,6,FALSE)</f>
        <v>196.73</v>
      </c>
      <c r="M374" s="103">
        <f>VLOOKUP(D374,comp!$D$5:$K$7114,7,FALSE)</f>
        <v>0</v>
      </c>
      <c r="N374" s="104">
        <f t="shared" si="13"/>
        <v>0</v>
      </c>
    </row>
    <row r="375" spans="1:14" ht="14.45" customHeight="1">
      <c r="A375" s="70"/>
      <c r="B375" s="1"/>
      <c r="C375" s="122">
        <v>12118</v>
      </c>
      <c r="D375" s="91">
        <v>38016</v>
      </c>
      <c r="E375" s="271" t="str">
        <f>VLOOKUP(D375,comp!$D$5:$K$7114,2,FALSE)</f>
        <v>TE CPVC, SOLDAVEL, 90 GRAUS, 89 MM, PARA AGUA QUENTE PREDIAL</v>
      </c>
      <c r="F375" s="272"/>
      <c r="G375" s="272"/>
      <c r="H375" s="272"/>
      <c r="I375" s="273"/>
      <c r="J375" s="101" t="str">
        <f>VLOOKUP(D375,comp!$D$5:$K$7114,3,FALSE)</f>
        <v>UN</v>
      </c>
      <c r="K375" s="102">
        <f>_xlfn.XLOOKUP(D375, sin!D:D, sin!J:J, "Não Encontrado", 0,1)</f>
        <v>0</v>
      </c>
      <c r="L375" s="103">
        <f>VLOOKUP(D375,comp!$D$5:$K$7114,6,FALSE)</f>
        <v>228.77</v>
      </c>
      <c r="M375" s="103">
        <f>VLOOKUP(D375,comp!$D$5:$K$7114,7,FALSE)</f>
        <v>0</v>
      </c>
      <c r="N375" s="104">
        <f t="shared" si="13"/>
        <v>0</v>
      </c>
    </row>
    <row r="376" spans="1:14" ht="14.45" customHeight="1">
      <c r="A376" s="70"/>
      <c r="B376" s="1"/>
      <c r="C376" s="122">
        <v>12119</v>
      </c>
      <c r="D376" s="91">
        <v>37950</v>
      </c>
      <c r="E376" s="271" t="str">
        <f>VLOOKUP(D376,comp!$D$5:$K$7114,2,FALSE)</f>
        <v>JOELHO PVC, SOLDAVEL, PB, 90 GRAUS, DN 150 MM, PARA ESGOTO PREDIAL</v>
      </c>
      <c r="F376" s="272"/>
      <c r="G376" s="272"/>
      <c r="H376" s="272"/>
      <c r="I376" s="273"/>
      <c r="J376" s="101" t="str">
        <f>VLOOKUP(D376,comp!$D$5:$K$7114,3,FALSE)</f>
        <v>UN</v>
      </c>
      <c r="K376" s="102">
        <f>_xlfn.XLOOKUP(D376, sin!D:D, sin!J:J, "Não Encontrado", 0,1)</f>
        <v>0</v>
      </c>
      <c r="L376" s="103">
        <f>VLOOKUP(D376,comp!$D$5:$K$7114,6,FALSE)</f>
        <v>66.13</v>
      </c>
      <c r="M376" s="103">
        <f>VLOOKUP(D376,comp!$D$5:$K$7114,7,FALSE)</f>
        <v>0</v>
      </c>
      <c r="N376" s="104">
        <f t="shared" si="13"/>
        <v>0</v>
      </c>
    </row>
    <row r="377" spans="1:14" ht="14.45" customHeight="1">
      <c r="A377" s="70"/>
      <c r="B377" s="1"/>
      <c r="C377" s="122">
        <v>12120</v>
      </c>
      <c r="D377" s="91">
        <v>37952</v>
      </c>
      <c r="E377" s="271" t="str">
        <f>VLOOKUP(D377,comp!$D$5:$K$7114,2,FALSE)</f>
        <v>JOELHO PVC, SOLDAVEL, PB, 45 GRAUS, DN 150 MM, PARA ESGOTO PREDIAL</v>
      </c>
      <c r="F377" s="272"/>
      <c r="G377" s="272"/>
      <c r="H377" s="272"/>
      <c r="I377" s="273"/>
      <c r="J377" s="101" t="str">
        <f>VLOOKUP(D377,comp!$D$5:$K$7114,3,FALSE)</f>
        <v>UN</v>
      </c>
      <c r="K377" s="102">
        <f>_xlfn.XLOOKUP(D377, sin!D:D, sin!J:J, "Não Encontrado", 0,1)</f>
        <v>0</v>
      </c>
      <c r="L377" s="103">
        <f>VLOOKUP(D377,comp!$D$5:$K$7114,6,FALSE)</f>
        <v>71.83</v>
      </c>
      <c r="M377" s="103">
        <f>VLOOKUP(D377,comp!$D$5:$K$7114,7,FALSE)</f>
        <v>0</v>
      </c>
      <c r="N377" s="104">
        <f t="shared" si="13"/>
        <v>0</v>
      </c>
    </row>
    <row r="378" spans="1:14" ht="14.45" customHeight="1">
      <c r="A378" s="70"/>
      <c r="B378" s="1"/>
      <c r="C378" s="122">
        <v>12121</v>
      </c>
      <c r="D378" s="91">
        <v>38678</v>
      </c>
      <c r="E378" s="271" t="str">
        <f>VLOOKUP(D378,comp!$D$5:$K$7114,2,FALSE)</f>
        <v>LUVA SOLDAVEL COM BUCHA DE LATAO, PVC, 32 MM X 1"</v>
      </c>
      <c r="F378" s="272"/>
      <c r="G378" s="272"/>
      <c r="H378" s="272"/>
      <c r="I378" s="273"/>
      <c r="J378" s="101" t="str">
        <f>VLOOKUP(D378,comp!$D$5:$K$7114,3,FALSE)</f>
        <v>UN</v>
      </c>
      <c r="K378" s="102">
        <f>_xlfn.XLOOKUP(D378, sin!D:D, sin!J:J, "Não Encontrado", 0,1)</f>
        <v>0</v>
      </c>
      <c r="L378" s="103">
        <f>VLOOKUP(D378,comp!$D$5:$K$7114,6,FALSE)</f>
        <v>16.690000000000001</v>
      </c>
      <c r="M378" s="103">
        <f>VLOOKUP(D378,comp!$D$5:$K$7114,7,FALSE)</f>
        <v>0</v>
      </c>
      <c r="N378" s="104">
        <f t="shared" si="13"/>
        <v>0</v>
      </c>
    </row>
    <row r="379" spans="1:14" ht="14.45" customHeight="1">
      <c r="A379" s="70"/>
      <c r="B379" s="1"/>
      <c r="C379" s="122">
        <v>12122</v>
      </c>
      <c r="D379" s="91">
        <v>20147</v>
      </c>
      <c r="E379" s="271" t="str">
        <f>VLOOKUP(D379,comp!$D$5:$K$7114,2,FALSE)</f>
        <v>JOELHO PVC, SOLDAVEL, COM BUCHA DE LATAO, 90 GRAUS, 25 MM X 1/2", PARA AGUA FRIA PREDIAL</v>
      </c>
      <c r="F379" s="272"/>
      <c r="G379" s="272"/>
      <c r="H379" s="272"/>
      <c r="I379" s="273"/>
      <c r="J379" s="101" t="str">
        <f>VLOOKUP(D379,comp!$D$5:$K$7114,3,FALSE)</f>
        <v>UN</v>
      </c>
      <c r="K379" s="102">
        <f>_xlfn.XLOOKUP(D379, sin!D:D, sin!J:J, "Não Encontrado", 0,1)</f>
        <v>0</v>
      </c>
      <c r="L379" s="103">
        <f>VLOOKUP(D379,comp!$D$5:$K$7114,6,FALSE)</f>
        <v>5.14</v>
      </c>
      <c r="M379" s="103">
        <f>VLOOKUP(D379,comp!$D$5:$K$7114,7,FALSE)</f>
        <v>0</v>
      </c>
      <c r="N379" s="104">
        <f t="shared" si="13"/>
        <v>0</v>
      </c>
    </row>
    <row r="380" spans="1:14" ht="14.45" customHeight="1">
      <c r="A380" s="70"/>
      <c r="B380" s="1"/>
      <c r="C380" s="122">
        <v>12123</v>
      </c>
      <c r="D380" s="91">
        <v>7122</v>
      </c>
      <c r="E380" s="271" t="str">
        <f>VLOOKUP(D380,comp!$D$5:$K$7114,2,FALSE)</f>
        <v>TE PVC, SOLDAVEL, COM BUCHA DE LATAO NA BOLSA CENTRAL, 90 GRAUS, 25 MM X 3/4", PARA AGUA FRIA PREDIAL</v>
      </c>
      <c r="F380" s="272"/>
      <c r="G380" s="272"/>
      <c r="H380" s="272"/>
      <c r="I380" s="273"/>
      <c r="J380" s="101" t="str">
        <f>VLOOKUP(D380,comp!$D$5:$K$7114,3,FALSE)</f>
        <v>UN</v>
      </c>
      <c r="K380" s="102">
        <f>_xlfn.XLOOKUP(D380, sin!D:D, sin!J:J, "Não Encontrado", 0,1)</f>
        <v>0</v>
      </c>
      <c r="L380" s="103">
        <f>VLOOKUP(D380,comp!$D$5:$K$7114,6,FALSE)</f>
        <v>10.58</v>
      </c>
      <c r="M380" s="103">
        <f>VLOOKUP(D380,comp!$D$5:$K$7114,7,FALSE)</f>
        <v>0</v>
      </c>
      <c r="N380" s="104">
        <f t="shared" si="13"/>
        <v>0</v>
      </c>
    </row>
    <row r="381" spans="1:14" ht="14.45" customHeight="1">
      <c r="A381" s="70"/>
      <c r="B381" s="1"/>
      <c r="C381" s="122">
        <v>12124</v>
      </c>
      <c r="D381" s="91">
        <v>12715</v>
      </c>
      <c r="E381" s="271" t="str">
        <f>VLOOKUP(D381,comp!$D$5:$K$7114,2,FALSE)</f>
        <v>COTOVELO DE COBRE 90 GRAUS SEM ANEL DE SOLDA, BOLSA X BOLSA, 22 MM</v>
      </c>
      <c r="F381" s="272"/>
      <c r="G381" s="272"/>
      <c r="H381" s="272"/>
      <c r="I381" s="273"/>
      <c r="J381" s="101" t="str">
        <f>VLOOKUP(D381,comp!$D$5:$K$7114,3,FALSE)</f>
        <v>UN</v>
      </c>
      <c r="K381" s="102">
        <f>_xlfn.XLOOKUP(D381, sin!D:D, sin!J:J, "Não Encontrado", 0,1)</f>
        <v>0</v>
      </c>
      <c r="L381" s="103">
        <f>VLOOKUP(D381,comp!$D$5:$K$7114,6,FALSE)</f>
        <v>11.72</v>
      </c>
      <c r="M381" s="103">
        <f>VLOOKUP(D381,comp!$D$5:$K$7114,7,FALSE)</f>
        <v>0</v>
      </c>
      <c r="N381" s="104">
        <f t="shared" si="13"/>
        <v>0</v>
      </c>
    </row>
    <row r="382" spans="1:14" ht="14.45" customHeight="1">
      <c r="A382" s="70"/>
      <c r="B382" s="1"/>
      <c r="C382" s="122">
        <v>12125</v>
      </c>
      <c r="D382" s="91">
        <v>12732</v>
      </c>
      <c r="E382" s="271" t="str">
        <f>VLOOKUP(D382,comp!$D$5:$K$7114,2,FALSE)</f>
        <v>SOLDA ESTANHO/COBRE PARA CONEXOES DE COBRE, FIO 2,5 MM, CARRETEL 500 GR (SEM CHUMBO)</v>
      </c>
      <c r="F382" s="272"/>
      <c r="G382" s="272"/>
      <c r="H382" s="272"/>
      <c r="I382" s="273"/>
      <c r="J382" s="101" t="str">
        <f>VLOOKUP(D382,comp!$D$5:$K$7114,3,FALSE)</f>
        <v>UN</v>
      </c>
      <c r="K382" s="102">
        <f>_xlfn.XLOOKUP(D382, sin!D:D, sin!J:J, "Não Encontrado", 0,1)</f>
        <v>0</v>
      </c>
      <c r="L382" s="103">
        <f>VLOOKUP(D382,comp!$D$5:$K$7114,6,FALSE)</f>
        <v>292.33999999999997</v>
      </c>
      <c r="M382" s="103">
        <f>VLOOKUP(D382,comp!$D$5:$K$7114,7,FALSE)</f>
        <v>0</v>
      </c>
      <c r="N382" s="104">
        <f t="shared" si="13"/>
        <v>0</v>
      </c>
    </row>
    <row r="383" spans="1:14" ht="14.45" customHeight="1">
      <c r="A383" s="70"/>
      <c r="B383" s="1"/>
      <c r="C383" s="122">
        <v>12126</v>
      </c>
      <c r="D383" s="91">
        <v>39897</v>
      </c>
      <c r="E383" s="271" t="str">
        <f>VLOOKUP(D383,comp!$D$5:$K$7114,2,FALSE)</f>
        <v>PASTA PARA SOLDA DE TUBOS E CONEXOES DE COBRE (EMBALAGEM COM 250 G)</v>
      </c>
      <c r="F383" s="272"/>
      <c r="G383" s="272"/>
      <c r="H383" s="272"/>
      <c r="I383" s="273"/>
      <c r="J383" s="101" t="str">
        <f>VLOOKUP(D383,comp!$D$5:$K$7114,3,FALSE)</f>
        <v>UN</v>
      </c>
      <c r="K383" s="102">
        <f>_xlfn.XLOOKUP(D383, sin!D:D, sin!J:J, "Não Encontrado", 0,1)</f>
        <v>0</v>
      </c>
      <c r="L383" s="103">
        <f>VLOOKUP(D383,comp!$D$5:$K$7114,6,FALSE)</f>
        <v>53.59</v>
      </c>
      <c r="M383" s="103">
        <f>VLOOKUP(D383,comp!$D$5:$K$7114,7,FALSE)</f>
        <v>0</v>
      </c>
      <c r="N383" s="104">
        <f t="shared" si="13"/>
        <v>0</v>
      </c>
    </row>
    <row r="384" spans="1:14" ht="14.45" customHeight="1">
      <c r="A384" s="70"/>
      <c r="B384" s="1"/>
      <c r="C384" s="122">
        <v>12127</v>
      </c>
      <c r="D384" s="91">
        <v>12716</v>
      </c>
      <c r="E384" s="271" t="str">
        <f>VLOOKUP(D384,comp!$D$5:$K$7114,2,FALSE)</f>
        <v>COTOVELO DE COBRE 90 GRAUS SEM ANEL DE SOLDA, BOLSA X BOLSA, 28 MM</v>
      </c>
      <c r="F384" s="272"/>
      <c r="G384" s="272"/>
      <c r="H384" s="272"/>
      <c r="I384" s="273"/>
      <c r="J384" s="101" t="str">
        <f>VLOOKUP(D384,comp!$D$5:$K$7114,3,FALSE)</f>
        <v>UN</v>
      </c>
      <c r="K384" s="102">
        <f>_xlfn.XLOOKUP(D384, sin!D:D, sin!J:J, "Não Encontrado", 0,1)</f>
        <v>0</v>
      </c>
      <c r="L384" s="103">
        <f>VLOOKUP(D384,comp!$D$5:$K$7114,6,FALSE)</f>
        <v>20.13</v>
      </c>
      <c r="M384" s="103">
        <f>VLOOKUP(D384,comp!$D$5:$K$7114,7,FALSE)</f>
        <v>0</v>
      </c>
      <c r="N384" s="104">
        <f t="shared" si="13"/>
        <v>0</v>
      </c>
    </row>
    <row r="385" spans="1:14" ht="14.45" customHeight="1">
      <c r="A385" s="70"/>
      <c r="B385" s="1"/>
      <c r="C385" s="122">
        <v>12128</v>
      </c>
      <c r="D385" s="91">
        <v>12717</v>
      </c>
      <c r="E385" s="271" t="str">
        <f>VLOOKUP(D385,comp!$D$5:$K$7114,2,FALSE)</f>
        <v>COTOVELO DE COBRE 90 GRAUS SEM ANEL DE SOLDA, BOLSA X BOLSA, 35 MM</v>
      </c>
      <c r="F385" s="272"/>
      <c r="G385" s="272"/>
      <c r="H385" s="272"/>
      <c r="I385" s="273"/>
      <c r="J385" s="101" t="str">
        <f>VLOOKUP(D385,comp!$D$5:$K$7114,3,FALSE)</f>
        <v>UN</v>
      </c>
      <c r="K385" s="102">
        <f>_xlfn.XLOOKUP(D385, sin!D:D, sin!J:J, "Não Encontrado", 0,1)</f>
        <v>0</v>
      </c>
      <c r="L385" s="103">
        <f>VLOOKUP(D385,comp!$D$5:$K$7114,6,FALSE)</f>
        <v>39.57</v>
      </c>
      <c r="M385" s="103">
        <f>VLOOKUP(D385,comp!$D$5:$K$7114,7,FALSE)</f>
        <v>0</v>
      </c>
      <c r="N385" s="104">
        <f t="shared" si="13"/>
        <v>0</v>
      </c>
    </row>
    <row r="386" spans="1:14" ht="14.45" customHeight="1">
      <c r="A386" s="70"/>
      <c r="B386" s="1"/>
      <c r="C386" s="122">
        <v>12129</v>
      </c>
      <c r="D386" s="91">
        <v>12718</v>
      </c>
      <c r="E386" s="271" t="str">
        <f>VLOOKUP(D386,comp!$D$5:$K$7114,2,FALSE)</f>
        <v>COTOVELO DE COBRE 90 GRAUS SEM ANEL DE SOLDA, BOLSA X BOLSA, 42 MM</v>
      </c>
      <c r="F386" s="272"/>
      <c r="G386" s="272"/>
      <c r="H386" s="272"/>
      <c r="I386" s="273"/>
      <c r="J386" s="101" t="str">
        <f>VLOOKUP(D386,comp!$D$5:$K$7114,3,FALSE)</f>
        <v>UN</v>
      </c>
      <c r="K386" s="102">
        <f>_xlfn.XLOOKUP(D386, sin!D:D, sin!J:J, "Não Encontrado", 0,1)</f>
        <v>0</v>
      </c>
      <c r="L386" s="103">
        <f>VLOOKUP(D386,comp!$D$5:$K$7114,6,FALSE)</f>
        <v>60.74</v>
      </c>
      <c r="M386" s="103">
        <f>VLOOKUP(D386,comp!$D$5:$K$7114,7,FALSE)</f>
        <v>0</v>
      </c>
      <c r="N386" s="104">
        <f t="shared" ref="N386:N449" si="14">K386*(L386+M386)</f>
        <v>0</v>
      </c>
    </row>
    <row r="387" spans="1:14" ht="14.45" customHeight="1">
      <c r="A387" s="70"/>
      <c r="B387" s="1"/>
      <c r="C387" s="122">
        <v>12130</v>
      </c>
      <c r="D387" s="91">
        <v>12719</v>
      </c>
      <c r="E387" s="271" t="str">
        <f>VLOOKUP(D387,comp!$D$5:$K$7114,2,FALSE)</f>
        <v>COTOVELO DE COBRE 90 GRAUS SEM ANEL DE SOLDA, BOLSA X BOLSA, 54 MM</v>
      </c>
      <c r="F387" s="272"/>
      <c r="G387" s="272"/>
      <c r="H387" s="272"/>
      <c r="I387" s="273"/>
      <c r="J387" s="101" t="str">
        <f>VLOOKUP(D387,comp!$D$5:$K$7114,3,FALSE)</f>
        <v>UN</v>
      </c>
      <c r="K387" s="102">
        <f>_xlfn.XLOOKUP(D387, sin!D:D, sin!J:J, "Não Encontrado", 0,1)</f>
        <v>0</v>
      </c>
      <c r="L387" s="103">
        <f>VLOOKUP(D387,comp!$D$5:$K$7114,6,FALSE)</f>
        <v>96.42</v>
      </c>
      <c r="M387" s="103">
        <f>VLOOKUP(D387,comp!$D$5:$K$7114,7,FALSE)</f>
        <v>0</v>
      </c>
      <c r="N387" s="104">
        <f t="shared" si="14"/>
        <v>0</v>
      </c>
    </row>
    <row r="388" spans="1:14" ht="14.45" customHeight="1">
      <c r="A388" s="70"/>
      <c r="B388" s="1"/>
      <c r="C388" s="122">
        <v>12131</v>
      </c>
      <c r="D388" s="91">
        <v>12720</v>
      </c>
      <c r="E388" s="271" t="str">
        <f>VLOOKUP(D388,comp!$D$5:$K$7114,2,FALSE)</f>
        <v>COTOVELO DE COBRE 90 GRAUS SEM ANEL DE SOLDA, BOLSA X BOLSA, 66 MM</v>
      </c>
      <c r="F388" s="272"/>
      <c r="G388" s="272"/>
      <c r="H388" s="272"/>
      <c r="I388" s="273"/>
      <c r="J388" s="101" t="str">
        <f>VLOOKUP(D388,comp!$D$5:$K$7114,3,FALSE)</f>
        <v>UN</v>
      </c>
      <c r="K388" s="102">
        <f>_xlfn.XLOOKUP(D388, sin!D:D, sin!J:J, "Não Encontrado", 0,1)</f>
        <v>0</v>
      </c>
      <c r="L388" s="103">
        <f>VLOOKUP(D388,comp!$D$5:$K$7114,6,FALSE)</f>
        <v>335.73</v>
      </c>
      <c r="M388" s="103">
        <f>VLOOKUP(D388,comp!$D$5:$K$7114,7,FALSE)</f>
        <v>0</v>
      </c>
      <c r="N388" s="104">
        <f t="shared" si="14"/>
        <v>0</v>
      </c>
    </row>
    <row r="389" spans="1:14" ht="14.45" customHeight="1">
      <c r="A389" s="70"/>
      <c r="B389" s="1"/>
      <c r="C389" s="122">
        <v>12132</v>
      </c>
      <c r="D389" s="91">
        <v>12724</v>
      </c>
      <c r="E389" s="271" t="str">
        <f>VLOOKUP(D389,comp!$D$5:$K$7114,2,FALSE)</f>
        <v>LUVA DE COBRE SEM ANEL DE SOLDA, BOLSA X BOLSA, 22 MM</v>
      </c>
      <c r="F389" s="272"/>
      <c r="G389" s="272"/>
      <c r="H389" s="272"/>
      <c r="I389" s="273"/>
      <c r="J389" s="101" t="str">
        <f>VLOOKUP(D389,comp!$D$5:$K$7114,3,FALSE)</f>
        <v>UN</v>
      </c>
      <c r="K389" s="102">
        <f>_xlfn.XLOOKUP(D389, sin!D:D, sin!J:J, "Não Encontrado", 0,1)</f>
        <v>0</v>
      </c>
      <c r="L389" s="103">
        <f>VLOOKUP(D389,comp!$D$5:$K$7114,6,FALSE)</f>
        <v>5.55</v>
      </c>
      <c r="M389" s="103">
        <f>VLOOKUP(D389,comp!$D$5:$K$7114,7,FALSE)</f>
        <v>0</v>
      </c>
      <c r="N389" s="104">
        <f t="shared" si="14"/>
        <v>0</v>
      </c>
    </row>
    <row r="390" spans="1:14" ht="14.45" customHeight="1">
      <c r="A390" s="70"/>
      <c r="B390" s="1"/>
      <c r="C390" s="122">
        <v>12133</v>
      </c>
      <c r="D390" s="91">
        <v>12725</v>
      </c>
      <c r="E390" s="271" t="str">
        <f>VLOOKUP(D390,comp!$D$5:$K$7114,2,FALSE)</f>
        <v>LUVA DE COBRE SEM ANEL DE SOLDA, BOLSA X BOLSA, 28 MM</v>
      </c>
      <c r="F390" s="272"/>
      <c r="G390" s="272"/>
      <c r="H390" s="272"/>
      <c r="I390" s="273"/>
      <c r="J390" s="101" t="str">
        <f>VLOOKUP(D390,comp!$D$5:$K$7114,3,FALSE)</f>
        <v>UN</v>
      </c>
      <c r="K390" s="102">
        <f>_xlfn.XLOOKUP(D390, sin!D:D, sin!J:J, "Não Encontrado", 0,1)</f>
        <v>0</v>
      </c>
      <c r="L390" s="103">
        <f>VLOOKUP(D390,comp!$D$5:$K$7114,6,FALSE)</f>
        <v>11.14</v>
      </c>
      <c r="M390" s="103">
        <f>VLOOKUP(D390,comp!$D$5:$K$7114,7,FALSE)</f>
        <v>0</v>
      </c>
      <c r="N390" s="104">
        <f t="shared" si="14"/>
        <v>0</v>
      </c>
    </row>
    <row r="391" spans="1:14" ht="14.45" customHeight="1">
      <c r="A391" s="70"/>
      <c r="B391" s="1"/>
      <c r="C391" s="122">
        <v>12134</v>
      </c>
      <c r="D391" s="91">
        <v>12726</v>
      </c>
      <c r="E391" s="271" t="str">
        <f>VLOOKUP(D391,comp!$D$5:$K$7114,2,FALSE)</f>
        <v>LUVA DE COBRE SEM ANEL DE SOLDA, BOLSA X BOLSA, 35 MM</v>
      </c>
      <c r="F391" s="272"/>
      <c r="G391" s="272"/>
      <c r="H391" s="272"/>
      <c r="I391" s="273"/>
      <c r="J391" s="101" t="str">
        <f>VLOOKUP(D391,comp!$D$5:$K$7114,3,FALSE)</f>
        <v>UN</v>
      </c>
      <c r="K391" s="102">
        <f>_xlfn.XLOOKUP(D391, sin!D:D, sin!J:J, "Não Encontrado", 0,1)</f>
        <v>0</v>
      </c>
      <c r="L391" s="103">
        <f>VLOOKUP(D391,comp!$D$5:$K$7114,6,FALSE)</f>
        <v>24.58</v>
      </c>
      <c r="M391" s="103">
        <f>VLOOKUP(D391,comp!$D$5:$K$7114,7,FALSE)</f>
        <v>0</v>
      </c>
      <c r="N391" s="104">
        <f t="shared" si="14"/>
        <v>0</v>
      </c>
    </row>
    <row r="392" spans="1:14" ht="14.45" customHeight="1">
      <c r="A392" s="70"/>
      <c r="B392" s="1"/>
      <c r="C392" s="122">
        <v>12135</v>
      </c>
      <c r="D392" s="91">
        <v>12727</v>
      </c>
      <c r="E392" s="271" t="str">
        <f>VLOOKUP(D392,comp!$D$5:$K$7114,2,FALSE)</f>
        <v>LUVA DE COBRE SEM ANEL DE SOLDA, BOLSA X BOLSA, 42 MM</v>
      </c>
      <c r="F392" s="272"/>
      <c r="G392" s="272"/>
      <c r="H392" s="272"/>
      <c r="I392" s="273"/>
      <c r="J392" s="101" t="str">
        <f>VLOOKUP(D392,comp!$D$5:$K$7114,3,FALSE)</f>
        <v>UN</v>
      </c>
      <c r="K392" s="102">
        <f>_xlfn.XLOOKUP(D392, sin!D:D, sin!J:J, "Não Encontrado", 0,1)</f>
        <v>0</v>
      </c>
      <c r="L392" s="103">
        <f>VLOOKUP(D392,comp!$D$5:$K$7114,6,FALSE)</f>
        <v>31.18</v>
      </c>
      <c r="M392" s="103">
        <f>VLOOKUP(D392,comp!$D$5:$K$7114,7,FALSE)</f>
        <v>0</v>
      </c>
      <c r="N392" s="104">
        <f t="shared" si="14"/>
        <v>0</v>
      </c>
    </row>
    <row r="393" spans="1:14" ht="14.45" customHeight="1">
      <c r="A393" s="70"/>
      <c r="B393" s="1"/>
      <c r="C393" s="122">
        <v>12136</v>
      </c>
      <c r="D393" s="91">
        <v>12728</v>
      </c>
      <c r="E393" s="271" t="str">
        <f>VLOOKUP(D393,comp!$D$5:$K$7114,2,FALSE)</f>
        <v>LUVA DE COBRE SEM ANEL DE SOLDA, BOLSA X BOLSA, 54 MM</v>
      </c>
      <c r="F393" s="272"/>
      <c r="G393" s="272"/>
      <c r="H393" s="272"/>
      <c r="I393" s="273"/>
      <c r="J393" s="101" t="str">
        <f>VLOOKUP(D393,comp!$D$5:$K$7114,3,FALSE)</f>
        <v>UN</v>
      </c>
      <c r="K393" s="102">
        <f>_xlfn.XLOOKUP(D393, sin!D:D, sin!J:J, "Não Encontrado", 0,1)</f>
        <v>0</v>
      </c>
      <c r="L393" s="103">
        <f>VLOOKUP(D393,comp!$D$5:$K$7114,6,FALSE)</f>
        <v>50.93</v>
      </c>
      <c r="M393" s="103">
        <f>VLOOKUP(D393,comp!$D$5:$K$7114,7,FALSE)</f>
        <v>0</v>
      </c>
      <c r="N393" s="104">
        <f t="shared" si="14"/>
        <v>0</v>
      </c>
    </row>
    <row r="394" spans="1:14" ht="14.45" customHeight="1">
      <c r="A394" s="70"/>
      <c r="B394" s="1"/>
      <c r="C394" s="122">
        <v>12137</v>
      </c>
      <c r="D394" s="91">
        <v>12729</v>
      </c>
      <c r="E394" s="271" t="str">
        <f>VLOOKUP(D394,comp!$D$5:$K$7114,2,FALSE)</f>
        <v>LUVA DE COBRE SEM ANEL DE SOLDA, BOLSA X BOLSA, 66 MM</v>
      </c>
      <c r="F394" s="272"/>
      <c r="G394" s="272"/>
      <c r="H394" s="272"/>
      <c r="I394" s="273"/>
      <c r="J394" s="101" t="str">
        <f>VLOOKUP(D394,comp!$D$5:$K$7114,3,FALSE)</f>
        <v>UN</v>
      </c>
      <c r="K394" s="102">
        <f>_xlfn.XLOOKUP(D394, sin!D:D, sin!J:J, "Não Encontrado", 0,1)</f>
        <v>0</v>
      </c>
      <c r="L394" s="103">
        <f>VLOOKUP(D394,comp!$D$5:$K$7114,6,FALSE)</f>
        <v>166.92</v>
      </c>
      <c r="M394" s="103">
        <f>VLOOKUP(D394,comp!$D$5:$K$7114,7,FALSE)</f>
        <v>0</v>
      </c>
      <c r="N394" s="104">
        <f t="shared" si="14"/>
        <v>0</v>
      </c>
    </row>
    <row r="395" spans="1:14" ht="14.45" customHeight="1">
      <c r="A395" s="70"/>
      <c r="B395" s="1"/>
      <c r="C395" s="122">
        <v>12138</v>
      </c>
      <c r="D395" s="91">
        <v>12734</v>
      </c>
      <c r="E395" s="271" t="str">
        <f>VLOOKUP(D395,comp!$D$5:$K$7114,2,FALSE)</f>
        <v>TE DE COBRE SEM ANEL DE SOLDA, BOLSA X BOLSA X BOLSA, 22 MM</v>
      </c>
      <c r="F395" s="272"/>
      <c r="G395" s="272"/>
      <c r="H395" s="272"/>
      <c r="I395" s="273"/>
      <c r="J395" s="101" t="str">
        <f>VLOOKUP(D395,comp!$D$5:$K$7114,3,FALSE)</f>
        <v>UN</v>
      </c>
      <c r="K395" s="102">
        <f>_xlfn.XLOOKUP(D395, sin!D:D, sin!J:J, "Não Encontrado", 0,1)</f>
        <v>0</v>
      </c>
      <c r="L395" s="103">
        <f>VLOOKUP(D395,comp!$D$5:$K$7114,6,FALSE)</f>
        <v>15.05</v>
      </c>
      <c r="M395" s="103">
        <f>VLOOKUP(D395,comp!$D$5:$K$7114,7,FALSE)</f>
        <v>0</v>
      </c>
      <c r="N395" s="104">
        <f t="shared" si="14"/>
        <v>0</v>
      </c>
    </row>
    <row r="396" spans="1:14" ht="14.45" customHeight="1">
      <c r="A396" s="70"/>
      <c r="B396" s="1"/>
      <c r="C396" s="122">
        <v>12139</v>
      </c>
      <c r="D396" s="91">
        <v>12735</v>
      </c>
      <c r="E396" s="271" t="str">
        <f>VLOOKUP(D396,comp!$D$5:$K$7114,2,FALSE)</f>
        <v>TE DE COBRE SEM ANEL DE SOLDA, BOLSA X BOLSA X BOLSA, 28 MM</v>
      </c>
      <c r="F396" s="272"/>
      <c r="G396" s="272"/>
      <c r="H396" s="272"/>
      <c r="I396" s="273"/>
      <c r="J396" s="101" t="str">
        <f>VLOOKUP(D396,comp!$D$5:$K$7114,3,FALSE)</f>
        <v>UN</v>
      </c>
      <c r="K396" s="102">
        <f>_xlfn.XLOOKUP(D396, sin!D:D, sin!J:J, "Não Encontrado", 0,1)</f>
        <v>0</v>
      </c>
      <c r="L396" s="103">
        <f>VLOOKUP(D396,comp!$D$5:$K$7114,6,FALSE)</f>
        <v>24.76</v>
      </c>
      <c r="M396" s="103">
        <f>VLOOKUP(D396,comp!$D$5:$K$7114,7,FALSE)</f>
        <v>0</v>
      </c>
      <c r="N396" s="104">
        <f t="shared" si="14"/>
        <v>0</v>
      </c>
    </row>
    <row r="397" spans="1:14" ht="14.45" customHeight="1">
      <c r="A397" s="70"/>
      <c r="B397" s="1"/>
      <c r="C397" s="122">
        <v>12140</v>
      </c>
      <c r="D397" s="91">
        <v>12736</v>
      </c>
      <c r="E397" s="271" t="str">
        <f>VLOOKUP(D397,comp!$D$5:$K$7114,2,FALSE)</f>
        <v>TE DE COBRE SEM ANEL DE SOLDA, BOLSA X BOLSA X BOLSA, 35 MM</v>
      </c>
      <c r="F397" s="272"/>
      <c r="G397" s="272"/>
      <c r="H397" s="272"/>
      <c r="I397" s="273"/>
      <c r="J397" s="101" t="str">
        <f>VLOOKUP(D397,comp!$D$5:$K$7114,3,FALSE)</f>
        <v>UN</v>
      </c>
      <c r="K397" s="102">
        <f>_xlfn.XLOOKUP(D397, sin!D:D, sin!J:J, "Não Encontrado", 0,1)</f>
        <v>0</v>
      </c>
      <c r="L397" s="103">
        <f>VLOOKUP(D397,comp!$D$5:$K$7114,6,FALSE)</f>
        <v>56.61</v>
      </c>
      <c r="M397" s="103">
        <f>VLOOKUP(D397,comp!$D$5:$K$7114,7,FALSE)</f>
        <v>0</v>
      </c>
      <c r="N397" s="104">
        <f t="shared" si="14"/>
        <v>0</v>
      </c>
    </row>
    <row r="398" spans="1:14" ht="14.45" customHeight="1">
      <c r="A398" s="70"/>
      <c r="B398" s="1"/>
      <c r="C398" s="122">
        <v>12141</v>
      </c>
      <c r="D398" s="91">
        <v>12737</v>
      </c>
      <c r="E398" s="271" t="str">
        <f>VLOOKUP(D398,comp!$D$5:$K$7114,2,FALSE)</f>
        <v>TE DE COBRE SEM ANEL DE SOLDA, BOLSA X BOLSA X BOLSA, 42 MM</v>
      </c>
      <c r="F398" s="272"/>
      <c r="G398" s="272"/>
      <c r="H398" s="272"/>
      <c r="I398" s="273"/>
      <c r="J398" s="101" t="str">
        <f>VLOOKUP(D398,comp!$D$5:$K$7114,3,FALSE)</f>
        <v>UN</v>
      </c>
      <c r="K398" s="102">
        <f>_xlfn.XLOOKUP(D398, sin!D:D, sin!J:J, "Não Encontrado", 0,1)</f>
        <v>0</v>
      </c>
      <c r="L398" s="103">
        <f>VLOOKUP(D398,comp!$D$5:$K$7114,6,FALSE)</f>
        <v>72.930000000000007</v>
      </c>
      <c r="M398" s="103">
        <f>VLOOKUP(D398,comp!$D$5:$K$7114,7,FALSE)</f>
        <v>0</v>
      </c>
      <c r="N398" s="104">
        <f t="shared" si="14"/>
        <v>0</v>
      </c>
    </row>
    <row r="399" spans="1:14" ht="14.45" customHeight="1">
      <c r="A399" s="70"/>
      <c r="B399" s="1"/>
      <c r="C399" s="122">
        <v>12142</v>
      </c>
      <c r="D399" s="91">
        <v>12738</v>
      </c>
      <c r="E399" s="271" t="str">
        <f>VLOOKUP(D399,comp!$D$5:$K$7114,2,FALSE)</f>
        <v>TE DE COBRE SEM ANEL DE SOLDA, BOLSA X BOLSA X BOLSA, 54 MM</v>
      </c>
      <c r="F399" s="272"/>
      <c r="G399" s="272"/>
      <c r="H399" s="272"/>
      <c r="I399" s="273"/>
      <c r="J399" s="101" t="str">
        <f>VLOOKUP(D399,comp!$D$5:$K$7114,3,FALSE)</f>
        <v>UN</v>
      </c>
      <c r="K399" s="102">
        <f>_xlfn.XLOOKUP(D399, sin!D:D, sin!J:J, "Não Encontrado", 0,1)</f>
        <v>0</v>
      </c>
      <c r="L399" s="103">
        <f>VLOOKUP(D399,comp!$D$5:$K$7114,6,FALSE)</f>
        <v>144.15</v>
      </c>
      <c r="M399" s="103">
        <f>VLOOKUP(D399,comp!$D$5:$K$7114,7,FALSE)</f>
        <v>0</v>
      </c>
      <c r="N399" s="104">
        <f t="shared" si="14"/>
        <v>0</v>
      </c>
    </row>
    <row r="400" spans="1:14" ht="14.45" customHeight="1">
      <c r="A400" s="70"/>
      <c r="B400" s="1"/>
      <c r="C400" s="122">
        <v>12143</v>
      </c>
      <c r="D400" s="91">
        <v>12739</v>
      </c>
      <c r="E400" s="271" t="str">
        <f>VLOOKUP(D400,comp!$D$5:$K$7114,2,FALSE)</f>
        <v>TE DE COBRE SEM ANEL DE SOLDA, BOLSA X BOLSA X BOLSA, 66 MM</v>
      </c>
      <c r="F400" s="272"/>
      <c r="G400" s="272"/>
      <c r="H400" s="272"/>
      <c r="I400" s="273"/>
      <c r="J400" s="101" t="str">
        <f>VLOOKUP(D400,comp!$D$5:$K$7114,3,FALSE)</f>
        <v>UN</v>
      </c>
      <c r="K400" s="102">
        <f>_xlfn.XLOOKUP(D400, sin!D:D, sin!J:J, "Não Encontrado", 0,1)</f>
        <v>0</v>
      </c>
      <c r="L400" s="103">
        <f>VLOOKUP(D400,comp!$D$5:$K$7114,6,FALSE)</f>
        <v>410.35</v>
      </c>
      <c r="M400" s="103">
        <f>VLOOKUP(D400,comp!$D$5:$K$7114,7,FALSE)</f>
        <v>0</v>
      </c>
      <c r="N400" s="104">
        <f t="shared" si="14"/>
        <v>0</v>
      </c>
    </row>
    <row r="401" spans="1:14" ht="14.45" customHeight="1">
      <c r="A401" s="70"/>
      <c r="B401" s="1"/>
      <c r="C401" s="122">
        <v>12144</v>
      </c>
      <c r="D401" s="91">
        <v>12714</v>
      </c>
      <c r="E401" s="271" t="str">
        <f>VLOOKUP(D401,comp!$D$5:$K$7114,2,FALSE)</f>
        <v>COTOVELO DE COBRE 90 GRAUS SEM ANEL DE SOLDA, BOLSA X BOLSA, 15 MM</v>
      </c>
      <c r="F401" s="272"/>
      <c r="G401" s="272"/>
      <c r="H401" s="272"/>
      <c r="I401" s="273"/>
      <c r="J401" s="101" t="str">
        <f>VLOOKUP(D401,comp!$D$5:$K$7114,3,FALSE)</f>
        <v>UN</v>
      </c>
      <c r="K401" s="102">
        <f>_xlfn.XLOOKUP(D401, sin!D:D, sin!J:J, "Não Encontrado", 0,1)</f>
        <v>0</v>
      </c>
      <c r="L401" s="103">
        <f>VLOOKUP(D401,comp!$D$5:$K$7114,6,FALSE)</f>
        <v>5.19</v>
      </c>
      <c r="M401" s="103">
        <f>VLOOKUP(D401,comp!$D$5:$K$7114,7,FALSE)</f>
        <v>0</v>
      </c>
      <c r="N401" s="104">
        <f t="shared" si="14"/>
        <v>0</v>
      </c>
    </row>
    <row r="402" spans="1:14" ht="14.45" customHeight="1">
      <c r="A402" s="70"/>
      <c r="B402" s="1"/>
      <c r="C402" s="122">
        <v>12145</v>
      </c>
      <c r="D402" s="91">
        <v>12723</v>
      </c>
      <c r="E402" s="271" t="str">
        <f>VLOOKUP(D402,comp!$D$5:$K$7114,2,FALSE)</f>
        <v>LUVA DE COBRE SEM ANEL DE SOLDA, BOLSA X BOLSA, 15 MM</v>
      </c>
      <c r="F402" s="272"/>
      <c r="G402" s="272"/>
      <c r="H402" s="272"/>
      <c r="I402" s="273"/>
      <c r="J402" s="101" t="str">
        <f>VLOOKUP(D402,comp!$D$5:$K$7114,3,FALSE)</f>
        <v>UN</v>
      </c>
      <c r="K402" s="102">
        <f>_xlfn.XLOOKUP(D402, sin!D:D, sin!J:J, "Não Encontrado", 0,1)</f>
        <v>0</v>
      </c>
      <c r="L402" s="103">
        <f>VLOOKUP(D402,comp!$D$5:$K$7114,6,FALSE)</f>
        <v>2.89</v>
      </c>
      <c r="M402" s="103">
        <f>VLOOKUP(D402,comp!$D$5:$K$7114,7,FALSE)</f>
        <v>0</v>
      </c>
      <c r="N402" s="104">
        <f t="shared" si="14"/>
        <v>0</v>
      </c>
    </row>
    <row r="403" spans="1:14" ht="14.45" customHeight="1">
      <c r="A403" s="70"/>
      <c r="B403" s="1"/>
      <c r="C403" s="122">
        <v>12146</v>
      </c>
      <c r="D403" s="91">
        <v>12733</v>
      </c>
      <c r="E403" s="271" t="str">
        <f>VLOOKUP(D403,comp!$D$5:$K$7114,2,FALSE)</f>
        <v>TE DE COBRE SEM ANEL DE SOLDA, BOLSA X BOLSA X BOLSA, 15 MM</v>
      </c>
      <c r="F403" s="272"/>
      <c r="G403" s="272"/>
      <c r="H403" s="272"/>
      <c r="I403" s="273"/>
      <c r="J403" s="101" t="str">
        <f>VLOOKUP(D403,comp!$D$5:$K$7114,3,FALSE)</f>
        <v>UN</v>
      </c>
      <c r="K403" s="102">
        <f>_xlfn.XLOOKUP(D403, sin!D:D, sin!J:J, "Não Encontrado", 0,1)</f>
        <v>0</v>
      </c>
      <c r="L403" s="103">
        <f>VLOOKUP(D403,comp!$D$5:$K$7114,6,FALSE)</f>
        <v>7.06</v>
      </c>
      <c r="M403" s="103">
        <f>VLOOKUP(D403,comp!$D$5:$K$7114,7,FALSE)</f>
        <v>0</v>
      </c>
      <c r="N403" s="104">
        <f t="shared" si="14"/>
        <v>0</v>
      </c>
    </row>
    <row r="404" spans="1:14" ht="14.45" customHeight="1">
      <c r="A404" s="70"/>
      <c r="B404" s="1"/>
      <c r="C404" s="122">
        <v>12147</v>
      </c>
      <c r="D404" s="91">
        <v>3912</v>
      </c>
      <c r="E404" s="271" t="str">
        <f>VLOOKUP(D404,comp!$D$5:$K$7114,2,FALSE)</f>
        <v>LUVA DE FERRO GALVANIZADO, COM ROSCA BSP, DE 2"</v>
      </c>
      <c r="F404" s="272"/>
      <c r="G404" s="272"/>
      <c r="H404" s="272"/>
      <c r="I404" s="273"/>
      <c r="J404" s="101" t="str">
        <f>VLOOKUP(D404,comp!$D$5:$K$7114,3,FALSE)</f>
        <v>UN</v>
      </c>
      <c r="K404" s="102">
        <f>_xlfn.XLOOKUP(D404, sin!D:D, sin!J:J, "Não Encontrado", 0,1)</f>
        <v>0</v>
      </c>
      <c r="L404" s="103">
        <f>VLOOKUP(D404,comp!$D$5:$K$7114,6,FALSE)</f>
        <v>39.21</v>
      </c>
      <c r="M404" s="103">
        <f>VLOOKUP(D404,comp!$D$5:$K$7114,7,FALSE)</f>
        <v>0</v>
      </c>
      <c r="N404" s="104">
        <f t="shared" si="14"/>
        <v>0</v>
      </c>
    </row>
    <row r="405" spans="1:14" ht="14.45" customHeight="1">
      <c r="A405" s="70"/>
      <c r="B405" s="1"/>
      <c r="C405" s="122">
        <v>12148</v>
      </c>
      <c r="D405" s="91">
        <v>4208</v>
      </c>
      <c r="E405" s="271" t="str">
        <f>VLOOKUP(D405,comp!$D$5:$K$7114,2,FALSE)</f>
        <v>NIPLE DE FERRO GALVANIZADO, COM ROSCA BSP, DE 2 1/2"</v>
      </c>
      <c r="F405" s="272"/>
      <c r="G405" s="272"/>
      <c r="H405" s="272"/>
      <c r="I405" s="273"/>
      <c r="J405" s="101" t="str">
        <f>VLOOKUP(D405,comp!$D$5:$K$7114,3,FALSE)</f>
        <v>UN</v>
      </c>
      <c r="K405" s="102">
        <f>_xlfn.XLOOKUP(D405, sin!D:D, sin!J:J, "Não Encontrado", 0,1)</f>
        <v>0</v>
      </c>
      <c r="L405" s="103">
        <f>VLOOKUP(D405,comp!$D$5:$K$7114,6,FALSE)</f>
        <v>60.06</v>
      </c>
      <c r="M405" s="103">
        <f>VLOOKUP(D405,comp!$D$5:$K$7114,7,FALSE)</f>
        <v>0</v>
      </c>
      <c r="N405" s="104">
        <f t="shared" si="14"/>
        <v>0</v>
      </c>
    </row>
    <row r="406" spans="1:14" ht="14.45" customHeight="1">
      <c r="A406" s="70"/>
      <c r="B406" s="1"/>
      <c r="C406" s="122">
        <v>12149</v>
      </c>
      <c r="D406" s="91">
        <v>3913</v>
      </c>
      <c r="E406" s="271" t="str">
        <f>VLOOKUP(D406,comp!$D$5:$K$7114,2,FALSE)</f>
        <v>LUVA DE FERRO GALVANIZADO, COM ROSCA BSP, DE 2 1/2"</v>
      </c>
      <c r="F406" s="272"/>
      <c r="G406" s="272"/>
      <c r="H406" s="272"/>
      <c r="I406" s="273"/>
      <c r="J406" s="101" t="str">
        <f>VLOOKUP(D406,comp!$D$5:$K$7114,3,FALSE)</f>
        <v>UN</v>
      </c>
      <c r="K406" s="102">
        <f>_xlfn.XLOOKUP(D406, sin!D:D, sin!J:J, "Não Encontrado", 0,1)</f>
        <v>0</v>
      </c>
      <c r="L406" s="103">
        <f>VLOOKUP(D406,comp!$D$5:$K$7114,6,FALSE)</f>
        <v>71.53</v>
      </c>
      <c r="M406" s="103">
        <f>VLOOKUP(D406,comp!$D$5:$K$7114,7,FALSE)</f>
        <v>0</v>
      </c>
      <c r="N406" s="104">
        <f t="shared" si="14"/>
        <v>0</v>
      </c>
    </row>
    <row r="407" spans="1:14" ht="14.45" customHeight="1">
      <c r="A407" s="70"/>
      <c r="B407" s="1"/>
      <c r="C407" s="122">
        <v>12150</v>
      </c>
      <c r="D407" s="91">
        <v>4182</v>
      </c>
      <c r="E407" s="271" t="str">
        <f>VLOOKUP(D407,comp!$D$5:$K$7114,2,FALSE)</f>
        <v>NIPLE DE FERRO GALVANIZADO, COM ROSCA BSP, DE 3"</v>
      </c>
      <c r="F407" s="272"/>
      <c r="G407" s="272"/>
      <c r="H407" s="272"/>
      <c r="I407" s="273"/>
      <c r="J407" s="101" t="str">
        <f>VLOOKUP(D407,comp!$D$5:$K$7114,3,FALSE)</f>
        <v>UN</v>
      </c>
      <c r="K407" s="102">
        <f>_xlfn.XLOOKUP(D407, sin!D:D, sin!J:J, "Não Encontrado", 0,1)</f>
        <v>0</v>
      </c>
      <c r="L407" s="103">
        <f>VLOOKUP(D407,comp!$D$5:$K$7114,6,FALSE)</f>
        <v>97.7</v>
      </c>
      <c r="M407" s="103">
        <f>VLOOKUP(D407,comp!$D$5:$K$7114,7,FALSE)</f>
        <v>0</v>
      </c>
      <c r="N407" s="104">
        <f t="shared" si="14"/>
        <v>0</v>
      </c>
    </row>
    <row r="408" spans="1:14" ht="14.45" customHeight="1">
      <c r="A408" s="70"/>
      <c r="B408" s="1"/>
      <c r="C408" s="122">
        <v>12151</v>
      </c>
      <c r="D408" s="91">
        <v>3914</v>
      </c>
      <c r="E408" s="271" t="str">
        <f>VLOOKUP(D408,comp!$D$5:$K$7114,2,FALSE)</f>
        <v>LUVA DE FERRO GALVANIZADO, COM ROSCA BSP, DE 3"</v>
      </c>
      <c r="F408" s="272"/>
      <c r="G408" s="272"/>
      <c r="H408" s="272"/>
      <c r="I408" s="273"/>
      <c r="J408" s="101" t="str">
        <f>VLOOKUP(D408,comp!$D$5:$K$7114,3,FALSE)</f>
        <v>UN</v>
      </c>
      <c r="K408" s="102">
        <f>_xlfn.XLOOKUP(D408, sin!D:D, sin!J:J, "Não Encontrado", 0,1)</f>
        <v>0</v>
      </c>
      <c r="L408" s="103">
        <f>VLOOKUP(D408,comp!$D$5:$K$7114,6,FALSE)</f>
        <v>107.91</v>
      </c>
      <c r="M408" s="103">
        <f>VLOOKUP(D408,comp!$D$5:$K$7114,7,FALSE)</f>
        <v>0</v>
      </c>
      <c r="N408" s="104">
        <f t="shared" si="14"/>
        <v>0</v>
      </c>
    </row>
    <row r="409" spans="1:14" ht="14.45" customHeight="1">
      <c r="A409" s="70"/>
      <c r="B409" s="1"/>
      <c r="C409" s="122">
        <v>12152</v>
      </c>
      <c r="D409" s="91">
        <v>3447</v>
      </c>
      <c r="E409" s="271" t="str">
        <f>VLOOKUP(D409,comp!$D$5:$K$7114,2,FALSE)</f>
        <v>COTOVELO 45 GRAUS DE FERRO GALVANIZADO, COM ROSCA BSP, DE 2"</v>
      </c>
      <c r="F409" s="272"/>
      <c r="G409" s="272"/>
      <c r="H409" s="272"/>
      <c r="I409" s="273"/>
      <c r="J409" s="101" t="str">
        <f>VLOOKUP(D409,comp!$D$5:$K$7114,3,FALSE)</f>
        <v>UN</v>
      </c>
      <c r="K409" s="102">
        <f>_xlfn.XLOOKUP(D409, sin!D:D, sin!J:J, "Não Encontrado", 0,1)</f>
        <v>0</v>
      </c>
      <c r="L409" s="103">
        <f>VLOOKUP(D409,comp!$D$5:$K$7114,6,FALSE)</f>
        <v>58.25</v>
      </c>
      <c r="M409" s="103">
        <f>VLOOKUP(D409,comp!$D$5:$K$7114,7,FALSE)</f>
        <v>0</v>
      </c>
      <c r="N409" s="104">
        <f t="shared" si="14"/>
        <v>0</v>
      </c>
    </row>
    <row r="410" spans="1:14" ht="14.45" customHeight="1">
      <c r="A410" s="70"/>
      <c r="B410" s="1"/>
      <c r="C410" s="122">
        <v>12153</v>
      </c>
      <c r="D410" s="91">
        <v>12402</v>
      </c>
      <c r="E410" s="271" t="str">
        <f>VLOOKUP(D410,comp!$D$5:$K$7114,2,FALSE)</f>
        <v>COTOVELO 45 GRAUS DE FERRO GALVANIZADO, COM ROSCA BSP, DE 2 1/2"</v>
      </c>
      <c r="F410" s="272"/>
      <c r="G410" s="272"/>
      <c r="H410" s="272"/>
      <c r="I410" s="273"/>
      <c r="J410" s="101" t="str">
        <f>VLOOKUP(D410,comp!$D$5:$K$7114,3,FALSE)</f>
        <v>UN</v>
      </c>
      <c r="K410" s="102">
        <f>_xlfn.XLOOKUP(D410, sin!D:D, sin!J:J, "Não Encontrado", 0,1)</f>
        <v>0</v>
      </c>
      <c r="L410" s="103">
        <f>VLOOKUP(D410,comp!$D$5:$K$7114,6,FALSE)</f>
        <v>112.6</v>
      </c>
      <c r="M410" s="103">
        <f>VLOOKUP(D410,comp!$D$5:$K$7114,7,FALSE)</f>
        <v>0</v>
      </c>
      <c r="N410" s="104">
        <f t="shared" si="14"/>
        <v>0</v>
      </c>
    </row>
    <row r="411" spans="1:14" ht="14.45" customHeight="1">
      <c r="A411" s="70"/>
      <c r="B411" s="1"/>
      <c r="C411" s="122">
        <v>12154</v>
      </c>
      <c r="D411" s="91">
        <v>3470</v>
      </c>
      <c r="E411" s="271" t="str">
        <f>VLOOKUP(D411,comp!$D$5:$K$7114,2,FALSE)</f>
        <v>COTOVELO 90 GRAUS DE FERRO GALVANIZADO, COM ROSCA BSP, DE 2 1/2"</v>
      </c>
      <c r="F411" s="272"/>
      <c r="G411" s="272"/>
      <c r="H411" s="272"/>
      <c r="I411" s="273"/>
      <c r="J411" s="101" t="str">
        <f>VLOOKUP(D411,comp!$D$5:$K$7114,3,FALSE)</f>
        <v>UN</v>
      </c>
      <c r="K411" s="102">
        <f>_xlfn.XLOOKUP(D411, sin!D:D, sin!J:J, "Não Encontrado", 0,1)</f>
        <v>0</v>
      </c>
      <c r="L411" s="103">
        <f>VLOOKUP(D411,comp!$D$5:$K$7114,6,FALSE)</f>
        <v>101.37</v>
      </c>
      <c r="M411" s="103">
        <f>VLOOKUP(D411,comp!$D$5:$K$7114,7,FALSE)</f>
        <v>0</v>
      </c>
      <c r="N411" s="104">
        <f t="shared" si="14"/>
        <v>0</v>
      </c>
    </row>
    <row r="412" spans="1:14" ht="14.45" customHeight="1">
      <c r="A412" s="70"/>
      <c r="B412" s="1"/>
      <c r="C412" s="122">
        <v>12155</v>
      </c>
      <c r="D412" s="91">
        <v>3448</v>
      </c>
      <c r="E412" s="271" t="str">
        <f>VLOOKUP(D412,comp!$D$5:$K$7114,2,FALSE)</f>
        <v>COTOVELO 45 GRAUS DE FERRO GALVANIZADO, COM ROSCA BSP, DE 3"</v>
      </c>
      <c r="F412" s="272"/>
      <c r="G412" s="272"/>
      <c r="H412" s="272"/>
      <c r="I412" s="273"/>
      <c r="J412" s="101" t="str">
        <f>VLOOKUP(D412,comp!$D$5:$K$7114,3,FALSE)</f>
        <v>UN</v>
      </c>
      <c r="K412" s="102">
        <f>_xlfn.XLOOKUP(D412, sin!D:D, sin!J:J, "Não Encontrado", 0,1)</f>
        <v>0</v>
      </c>
      <c r="L412" s="103">
        <f>VLOOKUP(D412,comp!$D$5:$K$7114,6,FALSE)</f>
        <v>164.62</v>
      </c>
      <c r="M412" s="103">
        <f>VLOOKUP(D412,comp!$D$5:$K$7114,7,FALSE)</f>
        <v>0</v>
      </c>
      <c r="N412" s="104">
        <f t="shared" si="14"/>
        <v>0</v>
      </c>
    </row>
    <row r="413" spans="1:14" ht="14.45" customHeight="1">
      <c r="A413" s="70"/>
      <c r="B413" s="1"/>
      <c r="C413" s="122">
        <v>12156</v>
      </c>
      <c r="D413" s="91">
        <v>3459</v>
      </c>
      <c r="E413" s="271" t="str">
        <f>VLOOKUP(D413,comp!$D$5:$K$7114,2,FALSE)</f>
        <v>COTOVELO 90 GRAUS DE FERRO GALVANIZADO, COM ROSCA BSP, DE 3"</v>
      </c>
      <c r="F413" s="272"/>
      <c r="G413" s="272"/>
      <c r="H413" s="272"/>
      <c r="I413" s="273"/>
      <c r="J413" s="101" t="str">
        <f>VLOOKUP(D413,comp!$D$5:$K$7114,3,FALSE)</f>
        <v>UN</v>
      </c>
      <c r="K413" s="102">
        <f>_xlfn.XLOOKUP(D413, sin!D:D, sin!J:J, "Não Encontrado", 0,1)</f>
        <v>0</v>
      </c>
      <c r="L413" s="103">
        <f>VLOOKUP(D413,comp!$D$5:$K$7114,6,FALSE)</f>
        <v>142.97999999999999</v>
      </c>
      <c r="M413" s="103">
        <f>VLOOKUP(D413,comp!$D$5:$K$7114,7,FALSE)</f>
        <v>0</v>
      </c>
      <c r="N413" s="104">
        <f t="shared" si="14"/>
        <v>0</v>
      </c>
    </row>
    <row r="414" spans="1:14" ht="14.45" customHeight="1">
      <c r="A414" s="70"/>
      <c r="B414" s="1"/>
      <c r="C414" s="122">
        <v>12157</v>
      </c>
      <c r="D414" s="91">
        <v>6299</v>
      </c>
      <c r="E414" s="271" t="str">
        <f>VLOOKUP(D414,comp!$D$5:$K$7114,2,FALSE)</f>
        <v>TE DE FERRO GALVANIZADO, DE 2 1/2"</v>
      </c>
      <c r="F414" s="272"/>
      <c r="G414" s="272"/>
      <c r="H414" s="272"/>
      <c r="I414" s="273"/>
      <c r="J414" s="101" t="str">
        <f>VLOOKUP(D414,comp!$D$5:$K$7114,3,FALSE)</f>
        <v>UN</v>
      </c>
      <c r="K414" s="102">
        <f>_xlfn.XLOOKUP(D414, sin!D:D, sin!J:J, "Não Encontrado", 0,1)</f>
        <v>0</v>
      </c>
      <c r="L414" s="103">
        <f>VLOOKUP(D414,comp!$D$5:$K$7114,6,FALSE)</f>
        <v>140.62</v>
      </c>
      <c r="M414" s="103">
        <f>VLOOKUP(D414,comp!$D$5:$K$7114,7,FALSE)</f>
        <v>0</v>
      </c>
      <c r="N414" s="104">
        <f t="shared" si="14"/>
        <v>0</v>
      </c>
    </row>
    <row r="415" spans="1:14" ht="14.45" customHeight="1">
      <c r="A415" s="70"/>
      <c r="B415" s="1"/>
      <c r="C415" s="122">
        <v>12158</v>
      </c>
      <c r="D415" s="91">
        <v>6322</v>
      </c>
      <c r="E415" s="271" t="str">
        <f>VLOOKUP(D415,comp!$D$5:$K$7114,2,FALSE)</f>
        <v>TE DE FERRO GALVANIZADO, DE 3"</v>
      </c>
      <c r="F415" s="272"/>
      <c r="G415" s="272"/>
      <c r="H415" s="272"/>
      <c r="I415" s="273"/>
      <c r="J415" s="101" t="str">
        <f>VLOOKUP(D415,comp!$D$5:$K$7114,3,FALSE)</f>
        <v>UN</v>
      </c>
      <c r="K415" s="102">
        <f>_xlfn.XLOOKUP(D415, sin!D:D, sin!J:J, "Não Encontrado", 0,1)</f>
        <v>0</v>
      </c>
      <c r="L415" s="103">
        <f>VLOOKUP(D415,comp!$D$5:$K$7114,6,FALSE)</f>
        <v>188.34</v>
      </c>
      <c r="M415" s="103">
        <f>VLOOKUP(D415,comp!$D$5:$K$7114,7,FALSE)</f>
        <v>0</v>
      </c>
      <c r="N415" s="104">
        <f t="shared" si="14"/>
        <v>0</v>
      </c>
    </row>
    <row r="416" spans="1:14" ht="14.45" customHeight="1">
      <c r="A416" s="70"/>
      <c r="B416" s="1"/>
      <c r="C416" s="122">
        <v>12159</v>
      </c>
      <c r="D416" s="91">
        <v>3910</v>
      </c>
      <c r="E416" s="271" t="str">
        <f>VLOOKUP(D416,comp!$D$5:$K$7114,2,FALSE)</f>
        <v>LUVA DE FERRO GALVANIZADO, COM ROSCA BSP, DE 1"</v>
      </c>
      <c r="F416" s="272"/>
      <c r="G416" s="272"/>
      <c r="H416" s="272"/>
      <c r="I416" s="273"/>
      <c r="J416" s="101" t="str">
        <f>VLOOKUP(D416,comp!$D$5:$K$7114,3,FALSE)</f>
        <v>UN</v>
      </c>
      <c r="K416" s="102">
        <f>_xlfn.XLOOKUP(D416, sin!D:D, sin!J:J, "Não Encontrado", 0,1)</f>
        <v>0</v>
      </c>
      <c r="L416" s="103">
        <f>VLOOKUP(D416,comp!$D$5:$K$7114,6,FALSE)</f>
        <v>14.96</v>
      </c>
      <c r="M416" s="103">
        <f>VLOOKUP(D416,comp!$D$5:$K$7114,7,FALSE)</f>
        <v>0</v>
      </c>
      <c r="N416" s="104">
        <f t="shared" si="14"/>
        <v>0</v>
      </c>
    </row>
    <row r="417" spans="1:14" ht="14.45" customHeight="1">
      <c r="A417" s="70"/>
      <c r="B417" s="1"/>
      <c r="C417" s="122">
        <v>12160</v>
      </c>
      <c r="D417" s="91">
        <v>4180</v>
      </c>
      <c r="E417" s="271" t="str">
        <f>VLOOKUP(D417,comp!$D$5:$K$7114,2,FALSE)</f>
        <v>NIPLE DE FERRO GALVANIZADO, COM ROSCA BSP, DE 1 1/4"</v>
      </c>
      <c r="F417" s="272"/>
      <c r="G417" s="272"/>
      <c r="H417" s="272"/>
      <c r="I417" s="273"/>
      <c r="J417" s="101" t="str">
        <f>VLOOKUP(D417,comp!$D$5:$K$7114,3,FALSE)</f>
        <v>UN</v>
      </c>
      <c r="K417" s="102">
        <f>_xlfn.XLOOKUP(D417, sin!D:D, sin!J:J, "Não Encontrado", 0,1)</f>
        <v>0</v>
      </c>
      <c r="L417" s="103">
        <f>VLOOKUP(D417,comp!$D$5:$K$7114,6,FALSE)</f>
        <v>18.989999999999998</v>
      </c>
      <c r="M417" s="103">
        <f>VLOOKUP(D417,comp!$D$5:$K$7114,7,FALSE)</f>
        <v>0</v>
      </c>
      <c r="N417" s="104">
        <f t="shared" si="14"/>
        <v>0</v>
      </c>
    </row>
    <row r="418" spans="1:14" ht="14.45" customHeight="1">
      <c r="A418" s="70"/>
      <c r="B418" s="1"/>
      <c r="C418" s="122">
        <v>12161</v>
      </c>
      <c r="D418" s="91">
        <v>3911</v>
      </c>
      <c r="E418" s="271" t="str">
        <f>VLOOKUP(D418,comp!$D$5:$K$7114,2,FALSE)</f>
        <v>LUVA DE FERRO GALVANIZADO, COM ROSCA BSP, DE 1 1/4"</v>
      </c>
      <c r="F418" s="272"/>
      <c r="G418" s="272"/>
      <c r="H418" s="272"/>
      <c r="I418" s="273"/>
      <c r="J418" s="101" t="str">
        <f>VLOOKUP(D418,comp!$D$5:$K$7114,3,FALSE)</f>
        <v>UN</v>
      </c>
      <c r="K418" s="102">
        <f>_xlfn.XLOOKUP(D418, sin!D:D, sin!J:J, "Não Encontrado", 0,1)</f>
        <v>0</v>
      </c>
      <c r="L418" s="103">
        <f>VLOOKUP(D418,comp!$D$5:$K$7114,6,FALSE)</f>
        <v>20.92</v>
      </c>
      <c r="M418" s="103">
        <f>VLOOKUP(D418,comp!$D$5:$K$7114,7,FALSE)</f>
        <v>0</v>
      </c>
      <c r="N418" s="104">
        <f t="shared" si="14"/>
        <v>0</v>
      </c>
    </row>
    <row r="419" spans="1:14" ht="14.45" customHeight="1">
      <c r="A419" s="70"/>
      <c r="B419" s="1"/>
      <c r="C419" s="122">
        <v>12162</v>
      </c>
      <c r="D419" s="91">
        <v>3939</v>
      </c>
      <c r="E419" s="271" t="str">
        <f>VLOOKUP(D419,comp!$D$5:$K$7114,2,FALSE)</f>
        <v>LUVA DE FERRO GALVANIZADO, COM ROSCA BSP, DE 1 1/2"</v>
      </c>
      <c r="F419" s="272"/>
      <c r="G419" s="272"/>
      <c r="H419" s="272"/>
      <c r="I419" s="273"/>
      <c r="J419" s="101" t="str">
        <f>VLOOKUP(D419,comp!$D$5:$K$7114,3,FALSE)</f>
        <v>UN</v>
      </c>
      <c r="K419" s="102">
        <f>_xlfn.XLOOKUP(D419, sin!D:D, sin!J:J, "Não Encontrado", 0,1)</f>
        <v>0</v>
      </c>
      <c r="L419" s="103">
        <f>VLOOKUP(D419,comp!$D$5:$K$7114,6,FALSE)</f>
        <v>25.6</v>
      </c>
      <c r="M419" s="103">
        <f>VLOOKUP(D419,comp!$D$5:$K$7114,7,FALSE)</f>
        <v>0</v>
      </c>
      <c r="N419" s="104">
        <f t="shared" si="14"/>
        <v>0</v>
      </c>
    </row>
    <row r="420" spans="1:14" ht="14.45" customHeight="1">
      <c r="A420" s="70"/>
      <c r="B420" s="1"/>
      <c r="C420" s="122">
        <v>12163</v>
      </c>
      <c r="D420" s="91">
        <v>3444</v>
      </c>
      <c r="E420" s="271" t="str">
        <f>VLOOKUP(D420,comp!$D$5:$K$7114,2,FALSE)</f>
        <v>COTOVELO 45 GRAUS DE FERRO GALVANIZADO, COM ROSCA BSP, DE 1"</v>
      </c>
      <c r="F420" s="272"/>
      <c r="G420" s="272"/>
      <c r="H420" s="272"/>
      <c r="I420" s="273"/>
      <c r="J420" s="101" t="str">
        <f>VLOOKUP(D420,comp!$D$5:$K$7114,3,FALSE)</f>
        <v>UN</v>
      </c>
      <c r="K420" s="102">
        <f>_xlfn.XLOOKUP(D420, sin!D:D, sin!J:J, "Não Encontrado", 0,1)</f>
        <v>0</v>
      </c>
      <c r="L420" s="103">
        <f>VLOOKUP(D420,comp!$D$5:$K$7114,6,FALSE)</f>
        <v>20.13</v>
      </c>
      <c r="M420" s="103">
        <f>VLOOKUP(D420,comp!$D$5:$K$7114,7,FALSE)</f>
        <v>0</v>
      </c>
      <c r="N420" s="104">
        <f t="shared" si="14"/>
        <v>0</v>
      </c>
    </row>
    <row r="421" spans="1:14" ht="14.45" customHeight="1">
      <c r="A421" s="70"/>
      <c r="B421" s="1"/>
      <c r="C421" s="122">
        <v>12164</v>
      </c>
      <c r="D421" s="91">
        <v>3445</v>
      </c>
      <c r="E421" s="271" t="str">
        <f>VLOOKUP(D421,comp!$D$5:$K$7114,2,FALSE)</f>
        <v>COTOVELO 45 GRAUS DE FERRO GALVANIZADO, COM ROSCA BSP, DE 1 1/4"</v>
      </c>
      <c r="F421" s="272"/>
      <c r="G421" s="272"/>
      <c r="H421" s="272"/>
      <c r="I421" s="273"/>
      <c r="J421" s="101" t="str">
        <f>VLOOKUP(D421,comp!$D$5:$K$7114,3,FALSE)</f>
        <v>UN</v>
      </c>
      <c r="K421" s="102">
        <f>_xlfn.XLOOKUP(D421, sin!D:D, sin!J:J, "Não Encontrado", 0,1)</f>
        <v>0</v>
      </c>
      <c r="L421" s="103">
        <f>VLOOKUP(D421,comp!$D$5:$K$7114,6,FALSE)</f>
        <v>32.700000000000003</v>
      </c>
      <c r="M421" s="103">
        <f>VLOOKUP(D421,comp!$D$5:$K$7114,7,FALSE)</f>
        <v>0</v>
      </c>
      <c r="N421" s="104">
        <f t="shared" si="14"/>
        <v>0</v>
      </c>
    </row>
    <row r="422" spans="1:14" ht="14.45" customHeight="1">
      <c r="A422" s="70"/>
      <c r="B422" s="1"/>
      <c r="C422" s="122">
        <v>12165</v>
      </c>
      <c r="D422" s="91">
        <v>3457</v>
      </c>
      <c r="E422" s="271" t="str">
        <f>VLOOKUP(D422,comp!$D$5:$K$7114,2,FALSE)</f>
        <v>COTOVELO 90 GRAUS DE FERRO GALVANIZADO, COM ROSCA BSP, DE 1 1/4"</v>
      </c>
      <c r="F422" s="272"/>
      <c r="G422" s="272"/>
      <c r="H422" s="272"/>
      <c r="I422" s="273"/>
      <c r="J422" s="101" t="str">
        <f>VLOOKUP(D422,comp!$D$5:$K$7114,3,FALSE)</f>
        <v>UN</v>
      </c>
      <c r="K422" s="102">
        <f>_xlfn.XLOOKUP(D422, sin!D:D, sin!J:J, "Não Encontrado", 0,1)</f>
        <v>0</v>
      </c>
      <c r="L422" s="103">
        <f>VLOOKUP(D422,comp!$D$5:$K$7114,6,FALSE)</f>
        <v>27.25</v>
      </c>
      <c r="M422" s="103">
        <f>VLOOKUP(D422,comp!$D$5:$K$7114,7,FALSE)</f>
        <v>0</v>
      </c>
      <c r="N422" s="104">
        <f t="shared" si="14"/>
        <v>0</v>
      </c>
    </row>
    <row r="423" spans="1:14" ht="14.45" customHeight="1">
      <c r="A423" s="70"/>
      <c r="B423" s="1"/>
      <c r="C423" s="122">
        <v>12166</v>
      </c>
      <c r="D423" s="91">
        <v>3446</v>
      </c>
      <c r="E423" s="271" t="str">
        <f>VLOOKUP(D423,comp!$D$5:$K$7114,2,FALSE)</f>
        <v>COTOVELO 45 GRAUS DE FERRO GALVANIZADO, COM ROSCA BSP, DE 1 1/2"</v>
      </c>
      <c r="F423" s="272"/>
      <c r="G423" s="272"/>
      <c r="H423" s="272"/>
      <c r="I423" s="273"/>
      <c r="J423" s="101" t="str">
        <f>VLOOKUP(D423,comp!$D$5:$K$7114,3,FALSE)</f>
        <v>UN</v>
      </c>
      <c r="K423" s="102">
        <f>_xlfn.XLOOKUP(D423, sin!D:D, sin!J:J, "Não Encontrado", 0,1)</f>
        <v>0</v>
      </c>
      <c r="L423" s="103">
        <f>VLOOKUP(D423,comp!$D$5:$K$7114,6,FALSE)</f>
        <v>40.06</v>
      </c>
      <c r="M423" s="103">
        <f>VLOOKUP(D423,comp!$D$5:$K$7114,7,FALSE)</f>
        <v>0</v>
      </c>
      <c r="N423" s="104">
        <f t="shared" si="14"/>
        <v>0</v>
      </c>
    </row>
    <row r="424" spans="1:14" ht="14.45" customHeight="1">
      <c r="A424" s="70"/>
      <c r="B424" s="1"/>
      <c r="C424" s="122">
        <v>12167</v>
      </c>
      <c r="D424" s="91">
        <v>6323</v>
      </c>
      <c r="E424" s="271" t="str">
        <f>VLOOKUP(D424,comp!$D$5:$K$7114,2,FALSE)</f>
        <v>TE DE FERRO GALVANIZADO, DE 1"</v>
      </c>
      <c r="F424" s="272"/>
      <c r="G424" s="272"/>
      <c r="H424" s="272"/>
      <c r="I424" s="273"/>
      <c r="J424" s="101" t="str">
        <f>VLOOKUP(D424,comp!$D$5:$K$7114,3,FALSE)</f>
        <v>UN</v>
      </c>
      <c r="K424" s="102">
        <f>_xlfn.XLOOKUP(D424, sin!D:D, sin!J:J, "Não Encontrado", 0,1)</f>
        <v>0</v>
      </c>
      <c r="L424" s="103">
        <f>VLOOKUP(D424,comp!$D$5:$K$7114,6,FALSE)</f>
        <v>24.11</v>
      </c>
      <c r="M424" s="103">
        <f>VLOOKUP(D424,comp!$D$5:$K$7114,7,FALSE)</f>
        <v>0</v>
      </c>
      <c r="N424" s="104">
        <f t="shared" si="14"/>
        <v>0</v>
      </c>
    </row>
    <row r="425" spans="1:14" ht="14.45" customHeight="1">
      <c r="A425" s="70"/>
      <c r="B425" s="1"/>
      <c r="C425" s="122">
        <v>12168</v>
      </c>
      <c r="D425" s="91">
        <v>6296</v>
      </c>
      <c r="E425" s="271" t="str">
        <f>VLOOKUP(D425,comp!$D$5:$K$7114,2,FALSE)</f>
        <v>TE DE FERRO GALVANIZADO, DE 1 1/4"</v>
      </c>
      <c r="F425" s="272"/>
      <c r="G425" s="272"/>
      <c r="H425" s="272"/>
      <c r="I425" s="273"/>
      <c r="J425" s="101" t="str">
        <f>VLOOKUP(D425,comp!$D$5:$K$7114,3,FALSE)</f>
        <v>UN</v>
      </c>
      <c r="K425" s="102">
        <f>_xlfn.XLOOKUP(D425, sin!D:D, sin!J:J, "Não Encontrado", 0,1)</f>
        <v>0</v>
      </c>
      <c r="L425" s="103">
        <f>VLOOKUP(D425,comp!$D$5:$K$7114,6,FALSE)</f>
        <v>36.9</v>
      </c>
      <c r="M425" s="103">
        <f>VLOOKUP(D425,comp!$D$5:$K$7114,7,FALSE)</f>
        <v>0</v>
      </c>
      <c r="N425" s="104">
        <f t="shared" si="14"/>
        <v>0</v>
      </c>
    </row>
    <row r="426" spans="1:14" ht="14.45" customHeight="1">
      <c r="A426" s="70"/>
      <c r="B426" s="1"/>
      <c r="C426" s="122">
        <v>12169</v>
      </c>
      <c r="D426" s="91">
        <v>4177</v>
      </c>
      <c r="E426" s="271" t="str">
        <f>VLOOKUP(D426,comp!$D$5:$K$7114,2,FALSE)</f>
        <v>NIPLE DE FERRO GALVANIZADO, COM ROSCA BSP, DE 1/2"</v>
      </c>
      <c r="F426" s="272"/>
      <c r="G426" s="272"/>
      <c r="H426" s="272"/>
      <c r="I426" s="273"/>
      <c r="J426" s="101" t="str">
        <f>VLOOKUP(D426,comp!$D$5:$K$7114,3,FALSE)</f>
        <v>UN</v>
      </c>
      <c r="K426" s="102">
        <f>_xlfn.XLOOKUP(D426, sin!D:D, sin!J:J, "Não Encontrado", 0,1)</f>
        <v>0</v>
      </c>
      <c r="L426" s="103">
        <f>VLOOKUP(D426,comp!$D$5:$K$7114,6,FALSE)</f>
        <v>6.3</v>
      </c>
      <c r="M426" s="103">
        <f>VLOOKUP(D426,comp!$D$5:$K$7114,7,FALSE)</f>
        <v>0</v>
      </c>
      <c r="N426" s="104">
        <f t="shared" si="14"/>
        <v>0</v>
      </c>
    </row>
    <row r="427" spans="1:14" ht="14.45" customHeight="1">
      <c r="A427" s="70"/>
      <c r="B427" s="1"/>
      <c r="C427" s="122">
        <v>12170</v>
      </c>
      <c r="D427" s="91">
        <v>3908</v>
      </c>
      <c r="E427" s="271" t="str">
        <f>VLOOKUP(D427,comp!$D$5:$K$7114,2,FALSE)</f>
        <v>LUVA DE FERRO GALVANIZADO, COM ROSCA BSP, DE 1/2"</v>
      </c>
      <c r="F427" s="272"/>
      <c r="G427" s="272"/>
      <c r="H427" s="272"/>
      <c r="I427" s="273"/>
      <c r="J427" s="101" t="str">
        <f>VLOOKUP(D427,comp!$D$5:$K$7114,3,FALSE)</f>
        <v>UN</v>
      </c>
      <c r="K427" s="102">
        <f>_xlfn.XLOOKUP(D427, sin!D:D, sin!J:J, "Não Encontrado", 0,1)</f>
        <v>0</v>
      </c>
      <c r="L427" s="103">
        <f>VLOOKUP(D427,comp!$D$5:$K$7114,6,FALSE)</f>
        <v>6.76</v>
      </c>
      <c r="M427" s="103">
        <f>VLOOKUP(D427,comp!$D$5:$K$7114,7,FALSE)</f>
        <v>0</v>
      </c>
      <c r="N427" s="104">
        <f t="shared" si="14"/>
        <v>0</v>
      </c>
    </row>
    <row r="428" spans="1:14" ht="14.45" customHeight="1">
      <c r="A428" s="70"/>
      <c r="B428" s="1"/>
      <c r="C428" s="122">
        <v>12171</v>
      </c>
      <c r="D428" s="91">
        <v>4178</v>
      </c>
      <c r="E428" s="271" t="str">
        <f>VLOOKUP(D428,comp!$D$5:$K$7114,2,FALSE)</f>
        <v>NIPLE DE FERRO GALVANIZADO, COM ROSCA BSP, DE 3/4"</v>
      </c>
      <c r="F428" s="272"/>
      <c r="G428" s="272"/>
      <c r="H428" s="272"/>
      <c r="I428" s="273"/>
      <c r="J428" s="101" t="str">
        <f>VLOOKUP(D428,comp!$D$5:$K$7114,3,FALSE)</f>
        <v>UN</v>
      </c>
      <c r="K428" s="102">
        <f>_xlfn.XLOOKUP(D428, sin!D:D, sin!J:J, "Não Encontrado", 0,1)</f>
        <v>0</v>
      </c>
      <c r="L428" s="103">
        <f>VLOOKUP(D428,comp!$D$5:$K$7114,6,FALSE)</f>
        <v>8.74</v>
      </c>
      <c r="M428" s="103">
        <f>VLOOKUP(D428,comp!$D$5:$K$7114,7,FALSE)</f>
        <v>0</v>
      </c>
      <c r="N428" s="104">
        <f t="shared" si="14"/>
        <v>0</v>
      </c>
    </row>
    <row r="429" spans="1:14" ht="14.45" customHeight="1">
      <c r="A429" s="70"/>
      <c r="B429" s="1"/>
      <c r="C429" s="122">
        <v>12172</v>
      </c>
      <c r="D429" s="91">
        <v>3909</v>
      </c>
      <c r="E429" s="271" t="str">
        <f>VLOOKUP(D429,comp!$D$5:$K$7114,2,FALSE)</f>
        <v>LUVA DE FERRO GALVANIZADO, COM ROSCA BSP, DE 3/4"</v>
      </c>
      <c r="F429" s="272"/>
      <c r="G429" s="272"/>
      <c r="H429" s="272"/>
      <c r="I429" s="273"/>
      <c r="J429" s="101" t="str">
        <f>VLOOKUP(D429,comp!$D$5:$K$7114,3,FALSE)</f>
        <v>UN</v>
      </c>
      <c r="K429" s="102">
        <f>_xlfn.XLOOKUP(D429, sin!D:D, sin!J:J, "Não Encontrado", 0,1)</f>
        <v>0</v>
      </c>
      <c r="L429" s="103">
        <f>VLOOKUP(D429,comp!$D$5:$K$7114,6,FALSE)</f>
        <v>9.1999999999999993</v>
      </c>
      <c r="M429" s="103">
        <f>VLOOKUP(D429,comp!$D$5:$K$7114,7,FALSE)</f>
        <v>0</v>
      </c>
      <c r="N429" s="104">
        <f t="shared" si="14"/>
        <v>0</v>
      </c>
    </row>
    <row r="430" spans="1:14" ht="14.45" customHeight="1">
      <c r="A430" s="70"/>
      <c r="B430" s="1"/>
      <c r="C430" s="122">
        <v>12173</v>
      </c>
      <c r="D430" s="91">
        <v>3441</v>
      </c>
      <c r="E430" s="271" t="str">
        <f>VLOOKUP(D430,comp!$D$5:$K$7114,2,FALSE)</f>
        <v>COTOVELO 45 GRAUS DE FERRO GALVANIZADO, COM ROSCA BSP, DE 1/2"</v>
      </c>
      <c r="F430" s="272"/>
      <c r="G430" s="272"/>
      <c r="H430" s="272"/>
      <c r="I430" s="273"/>
      <c r="J430" s="101" t="str">
        <f>VLOOKUP(D430,comp!$D$5:$K$7114,3,FALSE)</f>
        <v>UN</v>
      </c>
      <c r="K430" s="102">
        <f>_xlfn.XLOOKUP(D430, sin!D:D, sin!J:J, "Não Encontrado", 0,1)</f>
        <v>0</v>
      </c>
      <c r="L430" s="103">
        <f>VLOOKUP(D430,comp!$D$5:$K$7114,6,FALSE)</f>
        <v>9.23</v>
      </c>
      <c r="M430" s="103">
        <f>VLOOKUP(D430,comp!$D$5:$K$7114,7,FALSE)</f>
        <v>0</v>
      </c>
      <c r="N430" s="104">
        <f t="shared" si="14"/>
        <v>0</v>
      </c>
    </row>
    <row r="431" spans="1:14" ht="14.45" customHeight="1">
      <c r="A431" s="70"/>
      <c r="B431" s="1"/>
      <c r="C431" s="122">
        <v>12174</v>
      </c>
      <c r="D431" s="91">
        <v>3455</v>
      </c>
      <c r="E431" s="271" t="str">
        <f>VLOOKUP(D431,comp!$D$5:$K$7114,2,FALSE)</f>
        <v>COTOVELO 90 GRAUS DE FERRO GALVANIZADO, COM ROSCA BSP, DE 1/2"</v>
      </c>
      <c r="F431" s="272"/>
      <c r="G431" s="272"/>
      <c r="H431" s="272"/>
      <c r="I431" s="273"/>
      <c r="J431" s="101" t="str">
        <f>VLOOKUP(D431,comp!$D$5:$K$7114,3,FALSE)</f>
        <v>UN</v>
      </c>
      <c r="K431" s="102">
        <f>_xlfn.XLOOKUP(D431, sin!D:D, sin!J:J, "Não Encontrado", 0,1)</f>
        <v>0</v>
      </c>
      <c r="L431" s="103">
        <f>VLOOKUP(D431,comp!$D$5:$K$7114,6,FALSE)</f>
        <v>7.74</v>
      </c>
      <c r="M431" s="103">
        <f>VLOOKUP(D431,comp!$D$5:$K$7114,7,FALSE)</f>
        <v>0</v>
      </c>
      <c r="N431" s="104">
        <f t="shared" si="14"/>
        <v>0</v>
      </c>
    </row>
    <row r="432" spans="1:14" ht="14.45" customHeight="1">
      <c r="A432" s="70"/>
      <c r="B432" s="1"/>
      <c r="C432" s="122">
        <v>12175</v>
      </c>
      <c r="D432" s="91">
        <v>3442</v>
      </c>
      <c r="E432" s="271" t="str">
        <f>VLOOKUP(D432,comp!$D$5:$K$7114,2,FALSE)</f>
        <v>COTOVELO 45 GRAUS DE FERRO GALVANIZADO, COM ROSCA BSP, DE 3/4"</v>
      </c>
      <c r="F432" s="272"/>
      <c r="G432" s="272"/>
      <c r="H432" s="272"/>
      <c r="I432" s="273"/>
      <c r="J432" s="101" t="str">
        <f>VLOOKUP(D432,comp!$D$5:$K$7114,3,FALSE)</f>
        <v>UN</v>
      </c>
      <c r="K432" s="102">
        <f>_xlfn.XLOOKUP(D432, sin!D:D, sin!J:J, "Não Encontrado", 0,1)</f>
        <v>0</v>
      </c>
      <c r="L432" s="103">
        <f>VLOOKUP(D432,comp!$D$5:$K$7114,6,FALSE)</f>
        <v>13.8</v>
      </c>
      <c r="M432" s="103">
        <f>VLOOKUP(D432,comp!$D$5:$K$7114,7,FALSE)</f>
        <v>0</v>
      </c>
      <c r="N432" s="104">
        <f t="shared" si="14"/>
        <v>0</v>
      </c>
    </row>
    <row r="433" spans="1:14" ht="14.45" customHeight="1">
      <c r="A433" s="70"/>
      <c r="B433" s="1"/>
      <c r="C433" s="122">
        <v>12176</v>
      </c>
      <c r="D433" s="91">
        <v>3456</v>
      </c>
      <c r="E433" s="271" t="str">
        <f>VLOOKUP(D433,comp!$D$5:$K$7114,2,FALSE)</f>
        <v>COTOVELO 90 GRAUS DE FERRO GALVANIZADO, COM ROSCA BSP, DE 3/4"</v>
      </c>
      <c r="F433" s="272"/>
      <c r="G433" s="272"/>
      <c r="H433" s="272"/>
      <c r="I433" s="273"/>
      <c r="J433" s="101" t="str">
        <f>VLOOKUP(D433,comp!$D$5:$K$7114,3,FALSE)</f>
        <v>UN</v>
      </c>
      <c r="K433" s="102">
        <f>_xlfn.XLOOKUP(D433, sin!D:D, sin!J:J, "Não Encontrado", 0,1)</f>
        <v>0</v>
      </c>
      <c r="L433" s="103">
        <f>VLOOKUP(D433,comp!$D$5:$K$7114,6,FALSE)</f>
        <v>11.58</v>
      </c>
      <c r="M433" s="103">
        <f>VLOOKUP(D433,comp!$D$5:$K$7114,7,FALSE)</f>
        <v>0</v>
      </c>
      <c r="N433" s="104">
        <f t="shared" si="14"/>
        <v>0</v>
      </c>
    </row>
    <row r="434" spans="1:14" ht="14.45" customHeight="1">
      <c r="A434" s="70"/>
      <c r="B434" s="1"/>
      <c r="C434" s="122">
        <v>12177</v>
      </c>
      <c r="D434" s="91">
        <v>6294</v>
      </c>
      <c r="E434" s="271" t="str">
        <f>VLOOKUP(D434,comp!$D$5:$K$7114,2,FALSE)</f>
        <v>TE DE FERRO GALVANIZADO, DE 1/2"</v>
      </c>
      <c r="F434" s="272"/>
      <c r="G434" s="272"/>
      <c r="H434" s="272"/>
      <c r="I434" s="273"/>
      <c r="J434" s="101" t="str">
        <f>VLOOKUP(D434,comp!$D$5:$K$7114,3,FALSE)</f>
        <v>UN</v>
      </c>
      <c r="K434" s="102">
        <f>_xlfn.XLOOKUP(D434, sin!D:D, sin!J:J, "Não Encontrado", 0,1)</f>
        <v>0</v>
      </c>
      <c r="L434" s="103">
        <f>VLOOKUP(D434,comp!$D$5:$K$7114,6,FALSE)</f>
        <v>10.52</v>
      </c>
      <c r="M434" s="103">
        <f>VLOOKUP(D434,comp!$D$5:$K$7114,7,FALSE)</f>
        <v>0</v>
      </c>
      <c r="N434" s="104">
        <f t="shared" si="14"/>
        <v>0</v>
      </c>
    </row>
    <row r="435" spans="1:14" ht="14.45" customHeight="1">
      <c r="A435" s="70"/>
      <c r="B435" s="1"/>
      <c r="C435" s="122">
        <v>12178</v>
      </c>
      <c r="D435" s="91">
        <v>6295</v>
      </c>
      <c r="E435" s="271" t="str">
        <f>VLOOKUP(D435,comp!$D$5:$K$7114,2,FALSE)</f>
        <v>TE DE FERRO GALVANIZADO, DE 3/4"</v>
      </c>
      <c r="F435" s="272"/>
      <c r="G435" s="272"/>
      <c r="H435" s="272"/>
      <c r="I435" s="273"/>
      <c r="J435" s="101" t="str">
        <f>VLOOKUP(D435,comp!$D$5:$K$7114,3,FALSE)</f>
        <v>UN</v>
      </c>
      <c r="K435" s="102">
        <f>_xlfn.XLOOKUP(D435, sin!D:D, sin!J:J, "Não Encontrado", 0,1)</f>
        <v>0</v>
      </c>
      <c r="L435" s="103">
        <f>VLOOKUP(D435,comp!$D$5:$K$7114,6,FALSE)</f>
        <v>14.98</v>
      </c>
      <c r="M435" s="103">
        <f>VLOOKUP(D435,comp!$D$5:$K$7114,7,FALSE)</f>
        <v>0</v>
      </c>
      <c r="N435" s="104">
        <f t="shared" si="14"/>
        <v>0</v>
      </c>
    </row>
    <row r="436" spans="1:14" ht="14.45" customHeight="1">
      <c r="A436" s="70"/>
      <c r="B436" s="1"/>
      <c r="C436" s="122">
        <v>12179</v>
      </c>
      <c r="D436" s="91">
        <v>9887</v>
      </c>
      <c r="E436" s="271" t="str">
        <f>VLOOKUP(D436,comp!$D$5:$K$7114,2,FALSE)</f>
        <v>UNIAO DE FERRO GALVANIZADO, COM ROSCA BSP, COM ASSENTO PLANO, DE 2"</v>
      </c>
      <c r="F436" s="272"/>
      <c r="G436" s="272"/>
      <c r="H436" s="272"/>
      <c r="I436" s="273"/>
      <c r="J436" s="101" t="str">
        <f>VLOOKUP(D436,comp!$D$5:$K$7114,3,FALSE)</f>
        <v>UN</v>
      </c>
      <c r="K436" s="102">
        <f>_xlfn.XLOOKUP(D436, sin!D:D, sin!J:J, "Não Encontrado", 0,1)</f>
        <v>0</v>
      </c>
      <c r="L436" s="103">
        <f>VLOOKUP(D436,comp!$D$5:$K$7114,6,FALSE)</f>
        <v>113.7</v>
      </c>
      <c r="M436" s="103">
        <f>VLOOKUP(D436,comp!$D$5:$K$7114,7,FALSE)</f>
        <v>0</v>
      </c>
      <c r="N436" s="104">
        <f t="shared" si="14"/>
        <v>0</v>
      </c>
    </row>
    <row r="437" spans="1:14" ht="14.45" customHeight="1">
      <c r="A437" s="70"/>
      <c r="B437" s="1"/>
      <c r="C437" s="122">
        <v>12180</v>
      </c>
      <c r="D437" s="91">
        <v>9889</v>
      </c>
      <c r="E437" s="271" t="str">
        <f>VLOOKUP(D437,comp!$D$5:$K$7114,2,FALSE)</f>
        <v>UNIAO DE FERRO GALVANIZADO, COM ROSCA BSP, COM ASSENTO PLANO, DE 2 1/2"</v>
      </c>
      <c r="F437" s="272"/>
      <c r="G437" s="272"/>
      <c r="H437" s="272"/>
      <c r="I437" s="273"/>
      <c r="J437" s="101" t="str">
        <f>VLOOKUP(D437,comp!$D$5:$K$7114,3,FALSE)</f>
        <v>UN</v>
      </c>
      <c r="K437" s="102">
        <f>_xlfn.XLOOKUP(D437, sin!D:D, sin!J:J, "Não Encontrado", 0,1)</f>
        <v>0</v>
      </c>
      <c r="L437" s="103">
        <f>VLOOKUP(D437,comp!$D$5:$K$7114,6,FALSE)</f>
        <v>188.12</v>
      </c>
      <c r="M437" s="103">
        <f>VLOOKUP(D437,comp!$D$5:$K$7114,7,FALSE)</f>
        <v>0</v>
      </c>
      <c r="N437" s="104">
        <f t="shared" si="14"/>
        <v>0</v>
      </c>
    </row>
    <row r="438" spans="1:14" ht="14.45" customHeight="1">
      <c r="A438" s="70"/>
      <c r="B438" s="1"/>
      <c r="C438" s="122">
        <v>12181</v>
      </c>
      <c r="D438" s="91">
        <v>9890</v>
      </c>
      <c r="E438" s="271" t="str">
        <f>VLOOKUP(D438,comp!$D$5:$K$7114,2,FALSE)</f>
        <v>UNIAO DE FERRO GALVANIZADO, COM ROSCA BSP, COM ASSENTO PLANO, DE 3"</v>
      </c>
      <c r="F438" s="272"/>
      <c r="G438" s="272"/>
      <c r="H438" s="272"/>
      <c r="I438" s="273"/>
      <c r="J438" s="101" t="str">
        <f>VLOOKUP(D438,comp!$D$5:$K$7114,3,FALSE)</f>
        <v>UN</v>
      </c>
      <c r="K438" s="102">
        <f>_xlfn.XLOOKUP(D438, sin!D:D, sin!J:J, "Não Encontrado", 0,1)</f>
        <v>0</v>
      </c>
      <c r="L438" s="103">
        <f>VLOOKUP(D438,comp!$D$5:$K$7114,6,FALSE)</f>
        <v>291.45</v>
      </c>
      <c r="M438" s="103">
        <f>VLOOKUP(D438,comp!$D$5:$K$7114,7,FALSE)</f>
        <v>0</v>
      </c>
      <c r="N438" s="104">
        <f t="shared" si="14"/>
        <v>0</v>
      </c>
    </row>
    <row r="439" spans="1:14" ht="14.45" customHeight="1">
      <c r="A439" s="70"/>
      <c r="B439" s="1"/>
      <c r="C439" s="122">
        <v>12182</v>
      </c>
      <c r="D439" s="91">
        <v>9888</v>
      </c>
      <c r="E439" s="271" t="str">
        <f>VLOOKUP(D439,comp!$D$5:$K$7114,2,FALSE)</f>
        <v>UNIAO DE FERRO GALVANIZADO, COM ROSCA BSP, COM ASSENTO PLANO, DE 1 1/4"</v>
      </c>
      <c r="F439" s="272"/>
      <c r="G439" s="272"/>
      <c r="H439" s="272"/>
      <c r="I439" s="273"/>
      <c r="J439" s="101" t="str">
        <f>VLOOKUP(D439,comp!$D$5:$K$7114,3,FALSE)</f>
        <v>UN</v>
      </c>
      <c r="K439" s="102">
        <f>_xlfn.XLOOKUP(D439, sin!D:D, sin!J:J, "Não Encontrado", 0,1)</f>
        <v>0</v>
      </c>
      <c r="L439" s="103">
        <f>VLOOKUP(D439,comp!$D$5:$K$7114,6,FALSE)</f>
        <v>62.13</v>
      </c>
      <c r="M439" s="103">
        <f>VLOOKUP(D439,comp!$D$5:$K$7114,7,FALSE)</f>
        <v>0</v>
      </c>
      <c r="N439" s="104">
        <f t="shared" si="14"/>
        <v>0</v>
      </c>
    </row>
    <row r="440" spans="1:14" ht="14.45" customHeight="1">
      <c r="A440" s="70"/>
      <c r="B440" s="1"/>
      <c r="C440" s="122">
        <v>12183</v>
      </c>
      <c r="D440" s="91">
        <v>9884</v>
      </c>
      <c r="E440" s="271" t="str">
        <f>VLOOKUP(D440,comp!$D$5:$K$7114,2,FALSE)</f>
        <v>UNIAO DE FERRO GALVANIZADO, COM ROSCA BSP, COM ASSENTO PLANO, DE 1 1/2"</v>
      </c>
      <c r="F440" s="272"/>
      <c r="G440" s="272"/>
      <c r="H440" s="272"/>
      <c r="I440" s="273"/>
      <c r="J440" s="101" t="str">
        <f>VLOOKUP(D440,comp!$D$5:$K$7114,3,FALSE)</f>
        <v>UN</v>
      </c>
      <c r="K440" s="102">
        <f>_xlfn.XLOOKUP(D440, sin!D:D, sin!J:J, "Não Encontrado", 0,1)</f>
        <v>0</v>
      </c>
      <c r="L440" s="103">
        <f>VLOOKUP(D440,comp!$D$5:$K$7114,6,FALSE)</f>
        <v>77.319999999999993</v>
      </c>
      <c r="M440" s="103">
        <f>VLOOKUP(D440,comp!$D$5:$K$7114,7,FALSE)</f>
        <v>0</v>
      </c>
      <c r="N440" s="104">
        <f t="shared" si="14"/>
        <v>0</v>
      </c>
    </row>
    <row r="441" spans="1:14" ht="14.45" customHeight="1">
      <c r="A441" s="70"/>
      <c r="B441" s="1"/>
      <c r="C441" s="122">
        <v>12184</v>
      </c>
      <c r="D441" s="91">
        <v>9883</v>
      </c>
      <c r="E441" s="271" t="str">
        <f>VLOOKUP(D441,comp!$D$5:$K$7114,2,FALSE)</f>
        <v>UNIAO DE FERRO GALVANIZADO, COM ROSCA BSP, COM ASSENTO PLANO, DE 1/2"</v>
      </c>
      <c r="F441" s="272"/>
      <c r="G441" s="272"/>
      <c r="H441" s="272"/>
      <c r="I441" s="273"/>
      <c r="J441" s="101" t="str">
        <f>VLOOKUP(D441,comp!$D$5:$K$7114,3,FALSE)</f>
        <v>UN</v>
      </c>
      <c r="K441" s="102">
        <f>_xlfn.XLOOKUP(D441, sin!D:D, sin!J:J, "Não Encontrado", 0,1)</f>
        <v>0</v>
      </c>
      <c r="L441" s="103">
        <f>VLOOKUP(D441,comp!$D$5:$K$7114,6,FALSE)</f>
        <v>27.11</v>
      </c>
      <c r="M441" s="103">
        <f>VLOOKUP(D441,comp!$D$5:$K$7114,7,FALSE)</f>
        <v>0</v>
      </c>
      <c r="N441" s="104">
        <f t="shared" si="14"/>
        <v>0</v>
      </c>
    </row>
    <row r="442" spans="1:14" ht="14.45" customHeight="1">
      <c r="A442" s="70"/>
      <c r="B442" s="1"/>
      <c r="C442" s="122">
        <v>12185</v>
      </c>
      <c r="D442" s="91">
        <v>9885</v>
      </c>
      <c r="E442" s="271" t="str">
        <f>VLOOKUP(D442,comp!$D$5:$K$7114,2,FALSE)</f>
        <v>UNIAO DE FERRO GALVANIZADO, COM ROSCA BSP, COM ASSENTO PLANO, DE 3/4"</v>
      </c>
      <c r="F442" s="272"/>
      <c r="G442" s="272"/>
      <c r="H442" s="272"/>
      <c r="I442" s="273"/>
      <c r="J442" s="101" t="str">
        <f>VLOOKUP(D442,comp!$D$5:$K$7114,3,FALSE)</f>
        <v>UN</v>
      </c>
      <c r="K442" s="102">
        <f>_xlfn.XLOOKUP(D442, sin!D:D, sin!J:J, "Não Encontrado", 0,1)</f>
        <v>0</v>
      </c>
      <c r="L442" s="103">
        <f>VLOOKUP(D442,comp!$D$5:$K$7114,6,FALSE)</f>
        <v>35.9</v>
      </c>
      <c r="M442" s="103">
        <f>VLOOKUP(D442,comp!$D$5:$K$7114,7,FALSE)</f>
        <v>0</v>
      </c>
      <c r="N442" s="104">
        <f t="shared" si="14"/>
        <v>0</v>
      </c>
    </row>
    <row r="443" spans="1:14" ht="14.45" customHeight="1">
      <c r="A443" s="70"/>
      <c r="B443" s="1"/>
      <c r="C443" s="122">
        <v>12186</v>
      </c>
      <c r="D443" s="91">
        <v>3926</v>
      </c>
      <c r="E443" s="271" t="str">
        <f>VLOOKUP(D443,comp!$D$5:$K$7114,2,FALSE)</f>
        <v>LUVA DE REDUCAO DE FERRO GALVANIZADO, COM ROSCA BSP, DE 2" X 1 1/2"</v>
      </c>
      <c r="F443" s="272"/>
      <c r="G443" s="272"/>
      <c r="H443" s="272"/>
      <c r="I443" s="273"/>
      <c r="J443" s="101" t="str">
        <f>VLOOKUP(D443,comp!$D$5:$K$7114,3,FALSE)</f>
        <v>UN</v>
      </c>
      <c r="K443" s="102">
        <f>_xlfn.XLOOKUP(D443, sin!D:D, sin!J:J, "Não Encontrado", 0,1)</f>
        <v>0</v>
      </c>
      <c r="L443" s="103">
        <f>VLOOKUP(D443,comp!$D$5:$K$7114,6,FALSE)</f>
        <v>43.54</v>
      </c>
      <c r="M443" s="103">
        <f>VLOOKUP(D443,comp!$D$5:$K$7114,7,FALSE)</f>
        <v>0</v>
      </c>
      <c r="N443" s="104">
        <f t="shared" si="14"/>
        <v>0</v>
      </c>
    </row>
    <row r="444" spans="1:14" ht="14.45" customHeight="1">
      <c r="A444" s="70"/>
      <c r="B444" s="1"/>
      <c r="C444" s="122">
        <v>12187</v>
      </c>
      <c r="D444" s="91">
        <v>3935</v>
      </c>
      <c r="E444" s="271" t="str">
        <f>VLOOKUP(D444,comp!$D$5:$K$7114,2,FALSE)</f>
        <v>LUVA DE REDUCAO DE FERRO GALVANIZADO, COM ROSCA BSP, DE 2" X 1 1/4"</v>
      </c>
      <c r="F444" s="272"/>
      <c r="G444" s="272"/>
      <c r="H444" s="272"/>
      <c r="I444" s="273"/>
      <c r="J444" s="101" t="str">
        <f>VLOOKUP(D444,comp!$D$5:$K$7114,3,FALSE)</f>
        <v>UN</v>
      </c>
      <c r="K444" s="102">
        <f>_xlfn.XLOOKUP(D444, sin!D:D, sin!J:J, "Não Encontrado", 0,1)</f>
        <v>0</v>
      </c>
      <c r="L444" s="103">
        <f>VLOOKUP(D444,comp!$D$5:$K$7114,6,FALSE)</f>
        <v>43.54</v>
      </c>
      <c r="M444" s="103">
        <f>VLOOKUP(D444,comp!$D$5:$K$7114,7,FALSE)</f>
        <v>0</v>
      </c>
      <c r="N444" s="104">
        <f t="shared" si="14"/>
        <v>0</v>
      </c>
    </row>
    <row r="445" spans="1:14" ht="14.45" customHeight="1">
      <c r="A445" s="70"/>
      <c r="B445" s="1"/>
      <c r="C445" s="122">
        <v>12188</v>
      </c>
      <c r="D445" s="91">
        <v>3925</v>
      </c>
      <c r="E445" s="271" t="str">
        <f>VLOOKUP(D445,comp!$D$5:$K$7114,2,FALSE)</f>
        <v>LUVA DE REDUCAO DE FERRO GALVANIZADO, COM ROSCA BSP, DE 2" X 1"</v>
      </c>
      <c r="F445" s="272"/>
      <c r="G445" s="272"/>
      <c r="H445" s="272"/>
      <c r="I445" s="273"/>
      <c r="J445" s="101" t="str">
        <f>VLOOKUP(D445,comp!$D$5:$K$7114,3,FALSE)</f>
        <v>UN</v>
      </c>
      <c r="K445" s="102">
        <f>_xlfn.XLOOKUP(D445, sin!D:D, sin!J:J, "Não Encontrado", 0,1)</f>
        <v>0</v>
      </c>
      <c r="L445" s="103">
        <f>VLOOKUP(D445,comp!$D$5:$K$7114,6,FALSE)</f>
        <v>43.54</v>
      </c>
      <c r="M445" s="103">
        <f>VLOOKUP(D445,comp!$D$5:$K$7114,7,FALSE)</f>
        <v>0</v>
      </c>
      <c r="N445" s="104">
        <f t="shared" si="14"/>
        <v>0</v>
      </c>
    </row>
    <row r="446" spans="1:14" ht="14.45" customHeight="1">
      <c r="A446" s="70"/>
      <c r="B446" s="1"/>
      <c r="C446" s="122">
        <v>12189</v>
      </c>
      <c r="D446" s="91">
        <v>3927</v>
      </c>
      <c r="E446" s="271" t="str">
        <f>VLOOKUP(D446,comp!$D$5:$K$7114,2,FALSE)</f>
        <v>LUVA DE REDUCAO DE FERRO GALVANIZADO, COM ROSCA BSP, DE 2 1/2" X 1 1/2"</v>
      </c>
      <c r="F446" s="272"/>
      <c r="G446" s="272"/>
      <c r="H446" s="272"/>
      <c r="I446" s="273"/>
      <c r="J446" s="101" t="str">
        <f>VLOOKUP(D446,comp!$D$5:$K$7114,3,FALSE)</f>
        <v>UN</v>
      </c>
      <c r="K446" s="102">
        <f>_xlfn.XLOOKUP(D446, sin!D:D, sin!J:J, "Não Encontrado", 0,1)</f>
        <v>0</v>
      </c>
      <c r="L446" s="103">
        <f>VLOOKUP(D446,comp!$D$5:$K$7114,6,FALSE)</f>
        <v>76.38</v>
      </c>
      <c r="M446" s="103">
        <f>VLOOKUP(D446,comp!$D$5:$K$7114,7,FALSE)</f>
        <v>0</v>
      </c>
      <c r="N446" s="104">
        <f t="shared" si="14"/>
        <v>0</v>
      </c>
    </row>
    <row r="447" spans="1:14" ht="14.45" customHeight="1">
      <c r="A447" s="70"/>
      <c r="B447" s="1"/>
      <c r="C447" s="122">
        <v>12190</v>
      </c>
      <c r="D447" s="91">
        <v>3928</v>
      </c>
      <c r="E447" s="271" t="str">
        <f>VLOOKUP(D447,comp!$D$5:$K$7114,2,FALSE)</f>
        <v>LUVA DE REDUCAO DE FERRO GALVANIZADO, COM ROSCA BSP, DE 2 1/2" X 2"</v>
      </c>
      <c r="F447" s="272"/>
      <c r="G447" s="272"/>
      <c r="H447" s="272"/>
      <c r="I447" s="273"/>
      <c r="J447" s="101" t="str">
        <f>VLOOKUP(D447,comp!$D$5:$K$7114,3,FALSE)</f>
        <v>UN</v>
      </c>
      <c r="K447" s="102">
        <f>_xlfn.XLOOKUP(D447, sin!D:D, sin!J:J, "Não Encontrado", 0,1)</f>
        <v>0</v>
      </c>
      <c r="L447" s="103">
        <f>VLOOKUP(D447,comp!$D$5:$K$7114,6,FALSE)</f>
        <v>76.38</v>
      </c>
      <c r="M447" s="103">
        <f>VLOOKUP(D447,comp!$D$5:$K$7114,7,FALSE)</f>
        <v>0</v>
      </c>
      <c r="N447" s="104">
        <f t="shared" si="14"/>
        <v>0</v>
      </c>
    </row>
    <row r="448" spans="1:14" ht="14.45" customHeight="1">
      <c r="A448" s="70"/>
      <c r="B448" s="1"/>
      <c r="C448" s="122">
        <v>12191</v>
      </c>
      <c r="D448" s="91">
        <v>3929</v>
      </c>
      <c r="E448" s="271" t="str">
        <f>VLOOKUP(D448,comp!$D$5:$K$7114,2,FALSE)</f>
        <v>LUVA DE REDUCAO DE FERRO GALVANIZADO, COM ROSCA BSP, DE 3" X 1 1/2"</v>
      </c>
      <c r="F448" s="272"/>
      <c r="G448" s="272"/>
      <c r="H448" s="272"/>
      <c r="I448" s="273"/>
      <c r="J448" s="101" t="str">
        <f>VLOOKUP(D448,comp!$D$5:$K$7114,3,FALSE)</f>
        <v>UN</v>
      </c>
      <c r="K448" s="102">
        <f>_xlfn.XLOOKUP(D448, sin!D:D, sin!J:J, "Não Encontrado", 0,1)</f>
        <v>0</v>
      </c>
      <c r="L448" s="103">
        <f>VLOOKUP(D448,comp!$D$5:$K$7114,6,FALSE)</f>
        <v>116.37</v>
      </c>
      <c r="M448" s="103">
        <f>VLOOKUP(D448,comp!$D$5:$K$7114,7,FALSE)</f>
        <v>0</v>
      </c>
      <c r="N448" s="104">
        <f t="shared" si="14"/>
        <v>0</v>
      </c>
    </row>
    <row r="449" spans="1:14" ht="14.45" customHeight="1">
      <c r="A449" s="70"/>
      <c r="B449" s="1"/>
      <c r="C449" s="122">
        <v>12192</v>
      </c>
      <c r="D449" s="91">
        <v>3931</v>
      </c>
      <c r="E449" s="271" t="str">
        <f>VLOOKUP(D449,comp!$D$5:$K$7114,2,FALSE)</f>
        <v>LUVA DE REDUCAO DE FERRO GALVANIZADO, COM ROSCA BSP, DE 3" X 2 1/2"</v>
      </c>
      <c r="F449" s="272"/>
      <c r="G449" s="272"/>
      <c r="H449" s="272"/>
      <c r="I449" s="273"/>
      <c r="J449" s="101" t="str">
        <f>VLOOKUP(D449,comp!$D$5:$K$7114,3,FALSE)</f>
        <v>UN</v>
      </c>
      <c r="K449" s="102">
        <f>_xlfn.XLOOKUP(D449, sin!D:D, sin!J:J, "Não Encontrado", 0,1)</f>
        <v>0</v>
      </c>
      <c r="L449" s="103">
        <f>VLOOKUP(D449,comp!$D$5:$K$7114,6,FALSE)</f>
        <v>116.37</v>
      </c>
      <c r="M449" s="103">
        <f>VLOOKUP(D449,comp!$D$5:$K$7114,7,FALSE)</f>
        <v>0</v>
      </c>
      <c r="N449" s="104">
        <f t="shared" si="14"/>
        <v>0</v>
      </c>
    </row>
    <row r="450" spans="1:14" ht="14.45" customHeight="1">
      <c r="A450" s="70"/>
      <c r="B450" s="1"/>
      <c r="C450" s="122">
        <v>12193</v>
      </c>
      <c r="D450" s="91">
        <v>3930</v>
      </c>
      <c r="E450" s="271" t="str">
        <f>VLOOKUP(D450,comp!$D$5:$K$7114,2,FALSE)</f>
        <v>LUVA DE REDUCAO DE FERRO GALVANIZADO, COM ROSCA BSP, DE 3" X 2"</v>
      </c>
      <c r="F450" s="272"/>
      <c r="G450" s="272"/>
      <c r="H450" s="272"/>
      <c r="I450" s="273"/>
      <c r="J450" s="101" t="str">
        <f>VLOOKUP(D450,comp!$D$5:$K$7114,3,FALSE)</f>
        <v>UN</v>
      </c>
      <c r="K450" s="102">
        <f>_xlfn.XLOOKUP(D450, sin!D:D, sin!J:J, "Não Encontrado", 0,1)</f>
        <v>0</v>
      </c>
      <c r="L450" s="103">
        <f>VLOOKUP(D450,comp!$D$5:$K$7114,6,FALSE)</f>
        <v>116.37</v>
      </c>
      <c r="M450" s="103">
        <f>VLOOKUP(D450,comp!$D$5:$K$7114,7,FALSE)</f>
        <v>0</v>
      </c>
      <c r="N450" s="104">
        <f t="shared" ref="N450:N513" si="15">K450*(L450+M450)</f>
        <v>0</v>
      </c>
    </row>
    <row r="451" spans="1:14" ht="14.45" customHeight="1">
      <c r="A451" s="70"/>
      <c r="B451" s="1"/>
      <c r="C451" s="122">
        <v>12194</v>
      </c>
      <c r="D451" s="91">
        <v>3938</v>
      </c>
      <c r="E451" s="271" t="str">
        <f>VLOOKUP(D451,comp!$D$5:$K$7114,2,FALSE)</f>
        <v>LUVA DE REDUCAO DE FERRO GALVANIZADO, COM ROSCA BSP, DE 1" X 1/2"</v>
      </c>
      <c r="F451" s="272"/>
      <c r="G451" s="272"/>
      <c r="H451" s="272"/>
      <c r="I451" s="273"/>
      <c r="J451" s="101" t="str">
        <f>VLOOKUP(D451,comp!$D$5:$K$7114,3,FALSE)</f>
        <v>UN</v>
      </c>
      <c r="K451" s="102">
        <f>_xlfn.XLOOKUP(D451, sin!D:D, sin!J:J, "Não Encontrado", 0,1)</f>
        <v>0</v>
      </c>
      <c r="L451" s="103">
        <f>VLOOKUP(D451,comp!$D$5:$K$7114,6,FALSE)</f>
        <v>14.79</v>
      </c>
      <c r="M451" s="103">
        <f>VLOOKUP(D451,comp!$D$5:$K$7114,7,FALSE)</f>
        <v>0</v>
      </c>
      <c r="N451" s="104">
        <f t="shared" si="15"/>
        <v>0</v>
      </c>
    </row>
    <row r="452" spans="1:14" ht="14.45" customHeight="1">
      <c r="A452" s="70"/>
      <c r="B452" s="1"/>
      <c r="C452" s="122">
        <v>12195</v>
      </c>
      <c r="D452" s="91">
        <v>3919</v>
      </c>
      <c r="E452" s="271" t="str">
        <f>VLOOKUP(D452,comp!$D$5:$K$7114,2,FALSE)</f>
        <v>LUVA DE REDUCAO DE FERRO GALVANIZADO, COM ROSCA BSP, DE 1" X 3/4"</v>
      </c>
      <c r="F452" s="272"/>
      <c r="G452" s="272"/>
      <c r="H452" s="272"/>
      <c r="I452" s="273"/>
      <c r="J452" s="101" t="str">
        <f>VLOOKUP(D452,comp!$D$5:$K$7114,3,FALSE)</f>
        <v>UN</v>
      </c>
      <c r="K452" s="102">
        <f>_xlfn.XLOOKUP(D452, sin!D:D, sin!J:J, "Não Encontrado", 0,1)</f>
        <v>0</v>
      </c>
      <c r="L452" s="103">
        <f>VLOOKUP(D452,comp!$D$5:$K$7114,6,FALSE)</f>
        <v>15.08</v>
      </c>
      <c r="M452" s="103">
        <f>VLOOKUP(D452,comp!$D$5:$K$7114,7,FALSE)</f>
        <v>0</v>
      </c>
      <c r="N452" s="104">
        <f t="shared" si="15"/>
        <v>0</v>
      </c>
    </row>
    <row r="453" spans="1:14" ht="14.45" customHeight="1">
      <c r="A453" s="70"/>
      <c r="B453" s="1"/>
      <c r="C453" s="122">
        <v>12196</v>
      </c>
      <c r="D453" s="91">
        <v>3921</v>
      </c>
      <c r="E453" s="271" t="str">
        <f>VLOOKUP(D453,comp!$D$5:$K$7114,2,FALSE)</f>
        <v>LUVA DE REDUCAO DE FERRO GALVANIZADO, COM ROSCA BSP, DE 1 1/4" X 1"</v>
      </c>
      <c r="F453" s="272"/>
      <c r="G453" s="272"/>
      <c r="H453" s="272"/>
      <c r="I453" s="273"/>
      <c r="J453" s="101" t="str">
        <f>VLOOKUP(D453,comp!$D$5:$K$7114,3,FALSE)</f>
        <v>UN</v>
      </c>
      <c r="K453" s="102">
        <f>_xlfn.XLOOKUP(D453, sin!D:D, sin!J:J, "Não Encontrado", 0,1)</f>
        <v>0</v>
      </c>
      <c r="L453" s="103">
        <f>VLOOKUP(D453,comp!$D$5:$K$7114,6,FALSE)</f>
        <v>22.45</v>
      </c>
      <c r="M453" s="103">
        <f>VLOOKUP(D453,comp!$D$5:$K$7114,7,FALSE)</f>
        <v>0</v>
      </c>
      <c r="N453" s="104">
        <f t="shared" si="15"/>
        <v>0</v>
      </c>
    </row>
    <row r="454" spans="1:14" ht="14.45" customHeight="1">
      <c r="A454" s="70"/>
      <c r="B454" s="1"/>
      <c r="C454" s="122">
        <v>12197</v>
      </c>
      <c r="D454" s="91">
        <v>3937</v>
      </c>
      <c r="E454" s="271" t="str">
        <f>VLOOKUP(D454,comp!$D$5:$K$7114,2,FALSE)</f>
        <v>LUVA DE REDUCAO DE FERRO GALVANIZADO, COM ROSCA BSP, DE 1 1/4" X 1/2"</v>
      </c>
      <c r="F454" s="272"/>
      <c r="G454" s="272"/>
      <c r="H454" s="272"/>
      <c r="I454" s="273"/>
      <c r="J454" s="101" t="str">
        <f>VLOOKUP(D454,comp!$D$5:$K$7114,3,FALSE)</f>
        <v>UN</v>
      </c>
      <c r="K454" s="102">
        <f>_xlfn.XLOOKUP(D454, sin!D:D, sin!J:J, "Não Encontrado", 0,1)</f>
        <v>0</v>
      </c>
      <c r="L454" s="103">
        <f>VLOOKUP(D454,comp!$D$5:$K$7114,6,FALSE)</f>
        <v>22.44</v>
      </c>
      <c r="M454" s="103">
        <f>VLOOKUP(D454,comp!$D$5:$K$7114,7,FALSE)</f>
        <v>0</v>
      </c>
      <c r="N454" s="104">
        <f t="shared" si="15"/>
        <v>0</v>
      </c>
    </row>
    <row r="455" spans="1:14" ht="14.45" customHeight="1">
      <c r="A455" s="70"/>
      <c r="B455" s="1"/>
      <c r="C455" s="122">
        <v>12198</v>
      </c>
      <c r="D455" s="91">
        <v>3920</v>
      </c>
      <c r="E455" s="271" t="str">
        <f>VLOOKUP(D455,comp!$D$5:$K$7114,2,FALSE)</f>
        <v>LUVA DE REDUCAO DE FERRO GALVANIZADO, COM ROSCA BSP, DE 1 1/4" X 3/4"</v>
      </c>
      <c r="F455" s="272"/>
      <c r="G455" s="272"/>
      <c r="H455" s="272"/>
      <c r="I455" s="273"/>
      <c r="J455" s="101" t="str">
        <f>VLOOKUP(D455,comp!$D$5:$K$7114,3,FALSE)</f>
        <v>UN</v>
      </c>
      <c r="K455" s="102">
        <f>_xlfn.XLOOKUP(D455, sin!D:D, sin!J:J, "Não Encontrado", 0,1)</f>
        <v>0</v>
      </c>
      <c r="L455" s="103">
        <f>VLOOKUP(D455,comp!$D$5:$K$7114,6,FALSE)</f>
        <v>22.44</v>
      </c>
      <c r="M455" s="103">
        <f>VLOOKUP(D455,comp!$D$5:$K$7114,7,FALSE)</f>
        <v>0</v>
      </c>
      <c r="N455" s="104">
        <f t="shared" si="15"/>
        <v>0</v>
      </c>
    </row>
    <row r="456" spans="1:14" ht="14.45" customHeight="1">
      <c r="A456" s="70"/>
      <c r="B456" s="1"/>
      <c r="C456" s="122">
        <v>12199</v>
      </c>
      <c r="D456" s="91">
        <v>3936</v>
      </c>
      <c r="E456" s="271" t="str">
        <f>VLOOKUP(D456,comp!$D$5:$K$7114,2,FALSE)</f>
        <v>LUVA DE REDUCAO DE FERRO GALVANIZADO, COM ROSCA BSP, DE 1 1/2" X 1 1/4"</v>
      </c>
      <c r="F456" s="272"/>
      <c r="G456" s="272"/>
      <c r="H456" s="272"/>
      <c r="I456" s="273"/>
      <c r="J456" s="101" t="str">
        <f>VLOOKUP(D456,comp!$D$5:$K$7114,3,FALSE)</f>
        <v>UN</v>
      </c>
      <c r="K456" s="102">
        <f>_xlfn.XLOOKUP(D456, sin!D:D, sin!J:J, "Não Encontrado", 0,1)</f>
        <v>0</v>
      </c>
      <c r="L456" s="103">
        <f>VLOOKUP(D456,comp!$D$5:$K$7114,6,FALSE)</f>
        <v>27.2</v>
      </c>
      <c r="M456" s="103">
        <f>VLOOKUP(D456,comp!$D$5:$K$7114,7,FALSE)</f>
        <v>0</v>
      </c>
      <c r="N456" s="104">
        <f t="shared" si="15"/>
        <v>0</v>
      </c>
    </row>
    <row r="457" spans="1:14" ht="14.45" customHeight="1">
      <c r="A457" s="70"/>
      <c r="B457" s="1"/>
      <c r="C457" s="122">
        <v>12200</v>
      </c>
      <c r="D457" s="91">
        <v>3924</v>
      </c>
      <c r="E457" s="271" t="str">
        <f>VLOOKUP(D457,comp!$D$5:$K$7114,2,FALSE)</f>
        <v>LUVA DE REDUCAO DE FERRO GALVANIZADO, COM ROSCA BSP, DE 1 1/2" X 1"</v>
      </c>
      <c r="F457" s="272"/>
      <c r="G457" s="272"/>
      <c r="H457" s="272"/>
      <c r="I457" s="273"/>
      <c r="J457" s="101" t="str">
        <f>VLOOKUP(D457,comp!$D$5:$K$7114,3,FALSE)</f>
        <v>UN</v>
      </c>
      <c r="K457" s="102">
        <f>_xlfn.XLOOKUP(D457, sin!D:D, sin!J:J, "Não Encontrado", 0,1)</f>
        <v>0</v>
      </c>
      <c r="L457" s="103">
        <f>VLOOKUP(D457,comp!$D$5:$K$7114,6,FALSE)</f>
        <v>27.2</v>
      </c>
      <c r="M457" s="103">
        <f>VLOOKUP(D457,comp!$D$5:$K$7114,7,FALSE)</f>
        <v>0</v>
      </c>
      <c r="N457" s="104">
        <f t="shared" si="15"/>
        <v>0</v>
      </c>
    </row>
    <row r="458" spans="1:14" ht="14.45" customHeight="1">
      <c r="A458" s="70"/>
      <c r="B458" s="1"/>
      <c r="C458" s="122">
        <v>12201</v>
      </c>
      <c r="D458" s="91">
        <v>3923</v>
      </c>
      <c r="E458" s="271" t="str">
        <f>VLOOKUP(D458,comp!$D$5:$K$7114,2,FALSE)</f>
        <v>LUVA DE REDUCAO DE FERRO GALVANIZADO, COM ROSCA BSP, DE 1 1/2" X 3/4"</v>
      </c>
      <c r="F458" s="272"/>
      <c r="G458" s="272"/>
      <c r="H458" s="272"/>
      <c r="I458" s="273"/>
      <c r="J458" s="101" t="str">
        <f>VLOOKUP(D458,comp!$D$5:$K$7114,3,FALSE)</f>
        <v>UN</v>
      </c>
      <c r="K458" s="102">
        <f>_xlfn.XLOOKUP(D458, sin!D:D, sin!J:J, "Não Encontrado", 0,1)</f>
        <v>0</v>
      </c>
      <c r="L458" s="103">
        <f>VLOOKUP(D458,comp!$D$5:$K$7114,6,FALSE)</f>
        <v>27.2</v>
      </c>
      <c r="M458" s="103">
        <f>VLOOKUP(D458,comp!$D$5:$K$7114,7,FALSE)</f>
        <v>0</v>
      </c>
      <c r="N458" s="104">
        <f t="shared" si="15"/>
        <v>0</v>
      </c>
    </row>
    <row r="459" spans="1:14" ht="14.45" customHeight="1">
      <c r="A459" s="70"/>
      <c r="B459" s="1"/>
      <c r="C459" s="122">
        <v>12202</v>
      </c>
      <c r="D459" s="91">
        <v>12406</v>
      </c>
      <c r="E459" s="271" t="str">
        <f>VLOOKUP(D459,comp!$D$5:$K$7114,2,FALSE)</f>
        <v>LUVA DE REDUCAO DE FERRO GALVANIZADO, COM ROSCA BSP, DE 3/4" X 1/2"</v>
      </c>
      <c r="F459" s="272"/>
      <c r="G459" s="272"/>
      <c r="H459" s="272"/>
      <c r="I459" s="273"/>
      <c r="J459" s="101" t="str">
        <f>VLOOKUP(D459,comp!$D$5:$K$7114,3,FALSE)</f>
        <v>UN</v>
      </c>
      <c r="K459" s="102">
        <f>_xlfn.XLOOKUP(D459, sin!D:D, sin!J:J, "Não Encontrado", 0,1)</f>
        <v>0</v>
      </c>
      <c r="L459" s="103">
        <f>VLOOKUP(D459,comp!$D$5:$K$7114,6,FALSE)</f>
        <v>10.69</v>
      </c>
      <c r="M459" s="103">
        <f>VLOOKUP(D459,comp!$D$5:$K$7114,7,FALSE)</f>
        <v>0</v>
      </c>
      <c r="N459" s="104">
        <f t="shared" si="15"/>
        <v>0</v>
      </c>
    </row>
    <row r="460" spans="1:14" ht="14.45" customHeight="1">
      <c r="A460" s="70"/>
      <c r="B460" s="1"/>
      <c r="C460" s="122">
        <v>12203</v>
      </c>
      <c r="D460" s="91">
        <v>39856</v>
      </c>
      <c r="E460" s="271" t="str">
        <f>VLOOKUP(D460,comp!$D$5:$K$7114,2,FALSE)</f>
        <v>LUVA PASSANTE DE COBRE SEM ANEL DE SOLDA, BOLSA 22 MM</v>
      </c>
      <c r="F460" s="272"/>
      <c r="G460" s="272"/>
      <c r="H460" s="272"/>
      <c r="I460" s="273"/>
      <c r="J460" s="101" t="str">
        <f>VLOOKUP(D460,comp!$D$5:$K$7114,3,FALSE)</f>
        <v>UN</v>
      </c>
      <c r="K460" s="102">
        <f>_xlfn.XLOOKUP(D460, sin!D:D, sin!J:J, "Não Encontrado", 0,1)</f>
        <v>0</v>
      </c>
      <c r="L460" s="103">
        <f>VLOOKUP(D460,comp!$D$5:$K$7114,6,FALSE)</f>
        <v>6.88</v>
      </c>
      <c r="M460" s="103">
        <f>VLOOKUP(D460,comp!$D$5:$K$7114,7,FALSE)</f>
        <v>0</v>
      </c>
      <c r="N460" s="104">
        <f t="shared" si="15"/>
        <v>0</v>
      </c>
    </row>
    <row r="461" spans="1:14" ht="14.45" customHeight="1">
      <c r="A461" s="70"/>
      <c r="B461" s="1"/>
      <c r="C461" s="122">
        <v>12204</v>
      </c>
      <c r="D461" s="91">
        <v>39873</v>
      </c>
      <c r="E461" s="271" t="str">
        <f>VLOOKUP(D461,comp!$D$5:$K$7114,2,FALSE)</f>
        <v>JUNTA DE EXPANSAO DE COBRE, PONTA X PONTA, 22 MM</v>
      </c>
      <c r="F461" s="272"/>
      <c r="G461" s="272"/>
      <c r="H461" s="272"/>
      <c r="I461" s="273"/>
      <c r="J461" s="101" t="str">
        <f>VLOOKUP(D461,comp!$D$5:$K$7114,3,FALSE)</f>
        <v>UN</v>
      </c>
      <c r="K461" s="102">
        <f>_xlfn.XLOOKUP(D461, sin!D:D, sin!J:J, "Não Encontrado", 0,1)</f>
        <v>0</v>
      </c>
      <c r="L461" s="103">
        <f>VLOOKUP(D461,comp!$D$5:$K$7114,6,FALSE)</f>
        <v>519.44000000000005</v>
      </c>
      <c r="M461" s="103">
        <f>VLOOKUP(D461,comp!$D$5:$K$7114,7,FALSE)</f>
        <v>0</v>
      </c>
      <c r="N461" s="104">
        <f t="shared" si="15"/>
        <v>0</v>
      </c>
    </row>
    <row r="462" spans="1:14" ht="14.45" customHeight="1">
      <c r="A462" s="70"/>
      <c r="B462" s="1"/>
      <c r="C462" s="122">
        <v>12205</v>
      </c>
      <c r="D462" s="91">
        <v>39864</v>
      </c>
      <c r="E462" s="271" t="str">
        <f>VLOOKUP(D462,comp!$D$5:$K$7114,2,FALSE)</f>
        <v>CONECTOR BRONZE/LATAO SEM ANEL DE SOLDA, BOLSA X ROSCA F, 22 MM X 3/4"</v>
      </c>
      <c r="F462" s="272"/>
      <c r="G462" s="272"/>
      <c r="H462" s="272"/>
      <c r="I462" s="273"/>
      <c r="J462" s="101" t="str">
        <f>VLOOKUP(D462,comp!$D$5:$K$7114,3,FALSE)</f>
        <v>UN</v>
      </c>
      <c r="K462" s="102">
        <f>_xlfn.XLOOKUP(D462, sin!D:D, sin!J:J, "Não Encontrado", 0,1)</f>
        <v>0</v>
      </c>
      <c r="L462" s="103">
        <f>VLOOKUP(D462,comp!$D$5:$K$7114,6,FALSE)</f>
        <v>17.57</v>
      </c>
      <c r="M462" s="103">
        <f>VLOOKUP(D462,comp!$D$5:$K$7114,7,FALSE)</f>
        <v>0</v>
      </c>
      <c r="N462" s="104">
        <f t="shared" si="15"/>
        <v>0</v>
      </c>
    </row>
    <row r="463" spans="1:14" ht="14.45" customHeight="1">
      <c r="A463" s="70"/>
      <c r="B463" s="1"/>
      <c r="C463" s="122">
        <v>12206</v>
      </c>
      <c r="D463" s="91">
        <v>39867</v>
      </c>
      <c r="E463" s="271" t="str">
        <f>VLOOKUP(D463,comp!$D$5:$K$7114,2,FALSE)</f>
        <v>CURVA DE TRANSPOSICAO BRONZE/LATAO SEM ANEL DE SOLDA, BOLSA X BOLSA, 22 MM</v>
      </c>
      <c r="F463" s="272"/>
      <c r="G463" s="272"/>
      <c r="H463" s="272"/>
      <c r="I463" s="273"/>
      <c r="J463" s="101" t="str">
        <f>VLOOKUP(D463,comp!$D$5:$K$7114,3,FALSE)</f>
        <v>UN</v>
      </c>
      <c r="K463" s="102">
        <f>_xlfn.XLOOKUP(D463, sin!D:D, sin!J:J, "Não Encontrado", 0,1)</f>
        <v>0</v>
      </c>
      <c r="L463" s="103">
        <f>VLOOKUP(D463,comp!$D$5:$K$7114,6,FALSE)</f>
        <v>40.83</v>
      </c>
      <c r="M463" s="103">
        <f>VLOOKUP(D463,comp!$D$5:$K$7114,7,FALSE)</f>
        <v>0</v>
      </c>
      <c r="N463" s="104">
        <f t="shared" si="15"/>
        <v>0</v>
      </c>
    </row>
    <row r="464" spans="1:14" ht="14.45" customHeight="1">
      <c r="A464" s="70"/>
      <c r="B464" s="1"/>
      <c r="C464" s="122">
        <v>12207</v>
      </c>
      <c r="D464" s="91">
        <v>39857</v>
      </c>
      <c r="E464" s="271" t="str">
        <f>VLOOKUP(D464,comp!$D$5:$K$7114,2,FALSE)</f>
        <v>LUVA PASSANTE DE COBRE SEM ANEL DE SOLDA, BOLSA 28 MM</v>
      </c>
      <c r="F464" s="272"/>
      <c r="G464" s="272"/>
      <c r="H464" s="272"/>
      <c r="I464" s="273"/>
      <c r="J464" s="101" t="str">
        <f>VLOOKUP(D464,comp!$D$5:$K$7114,3,FALSE)</f>
        <v>UN</v>
      </c>
      <c r="K464" s="102">
        <f>_xlfn.XLOOKUP(D464, sin!D:D, sin!J:J, "Não Encontrado", 0,1)</f>
        <v>0</v>
      </c>
      <c r="L464" s="103">
        <f>VLOOKUP(D464,comp!$D$5:$K$7114,6,FALSE)</f>
        <v>11.14</v>
      </c>
      <c r="M464" s="103">
        <f>VLOOKUP(D464,comp!$D$5:$K$7114,7,FALSE)</f>
        <v>0</v>
      </c>
      <c r="N464" s="104">
        <f t="shared" si="15"/>
        <v>0</v>
      </c>
    </row>
    <row r="465" spans="1:14" ht="14.45" customHeight="1">
      <c r="A465" s="70"/>
      <c r="B465" s="1"/>
      <c r="C465" s="122">
        <v>12208</v>
      </c>
      <c r="D465" s="91">
        <v>39887</v>
      </c>
      <c r="E465" s="271" t="str">
        <f>VLOOKUP(D465,comp!$D$5:$K$7114,2,FALSE)</f>
        <v>BUCHA DE REDUCAO DE COBRE SEM ANEL DE SOLDA, PONTA X BOLSA, 28 X 22 MM</v>
      </c>
      <c r="F465" s="272"/>
      <c r="G465" s="272"/>
      <c r="H465" s="272"/>
      <c r="I465" s="273"/>
      <c r="J465" s="101" t="str">
        <f>VLOOKUP(D465,comp!$D$5:$K$7114,3,FALSE)</f>
        <v>UN</v>
      </c>
      <c r="K465" s="102">
        <f>_xlfn.XLOOKUP(D465, sin!D:D, sin!J:J, "Não Encontrado", 0,1)</f>
        <v>0</v>
      </c>
      <c r="L465" s="103">
        <f>VLOOKUP(D465,comp!$D$5:$K$7114,6,FALSE)</f>
        <v>8.9600000000000009</v>
      </c>
      <c r="M465" s="103">
        <f>VLOOKUP(D465,comp!$D$5:$K$7114,7,FALSE)</f>
        <v>0</v>
      </c>
      <c r="N465" s="104">
        <f t="shared" si="15"/>
        <v>0</v>
      </c>
    </row>
    <row r="466" spans="1:14" ht="14.45" customHeight="1">
      <c r="A466" s="70"/>
      <c r="B466" s="1"/>
      <c r="C466" s="122">
        <v>12209</v>
      </c>
      <c r="D466" s="91">
        <v>39874</v>
      </c>
      <c r="E466" s="271" t="str">
        <f>VLOOKUP(D466,comp!$D$5:$K$7114,2,FALSE)</f>
        <v>JUNTA DE EXPANSAO DE COBRE, PONTA X PONTA, 28 MM</v>
      </c>
      <c r="F466" s="272"/>
      <c r="G466" s="272"/>
      <c r="H466" s="272"/>
      <c r="I466" s="273"/>
      <c r="J466" s="101" t="str">
        <f>VLOOKUP(D466,comp!$D$5:$K$7114,3,FALSE)</f>
        <v>UN</v>
      </c>
      <c r="K466" s="102">
        <f>_xlfn.XLOOKUP(D466, sin!D:D, sin!J:J, "Não Encontrado", 0,1)</f>
        <v>0</v>
      </c>
      <c r="L466" s="103">
        <f>VLOOKUP(D466,comp!$D$5:$K$7114,6,FALSE)</f>
        <v>570.53</v>
      </c>
      <c r="M466" s="103">
        <f>VLOOKUP(D466,comp!$D$5:$K$7114,7,FALSE)</f>
        <v>0</v>
      </c>
      <c r="N466" s="104">
        <f t="shared" si="15"/>
        <v>0</v>
      </c>
    </row>
    <row r="467" spans="1:14" ht="14.45" customHeight="1">
      <c r="A467" s="70"/>
      <c r="B467" s="1"/>
      <c r="C467" s="122">
        <v>12210</v>
      </c>
      <c r="D467" s="91">
        <v>39865</v>
      </c>
      <c r="E467" s="271" t="str">
        <f>VLOOKUP(D467,comp!$D$5:$K$7114,2,FALSE)</f>
        <v>CONECTOR BRONZE/LATAO SEM ANEL DE SOLDA, BOLSA X ROSCA F, 28 MM X 1/2"</v>
      </c>
      <c r="F467" s="272"/>
      <c r="G467" s="272"/>
      <c r="H467" s="272"/>
      <c r="I467" s="273"/>
      <c r="J467" s="101" t="str">
        <f>VLOOKUP(D467,comp!$D$5:$K$7114,3,FALSE)</f>
        <v>UN</v>
      </c>
      <c r="K467" s="102">
        <f>_xlfn.XLOOKUP(D467, sin!D:D, sin!J:J, "Não Encontrado", 0,1)</f>
        <v>0</v>
      </c>
      <c r="L467" s="103">
        <f>VLOOKUP(D467,comp!$D$5:$K$7114,6,FALSE)</f>
        <v>24.76</v>
      </c>
      <c r="M467" s="103">
        <f>VLOOKUP(D467,comp!$D$5:$K$7114,7,FALSE)</f>
        <v>0</v>
      </c>
      <c r="N467" s="104">
        <f t="shared" si="15"/>
        <v>0</v>
      </c>
    </row>
    <row r="468" spans="1:14" ht="14.45" customHeight="1">
      <c r="A468" s="70"/>
      <c r="B468" s="1"/>
      <c r="C468" s="122">
        <v>12211</v>
      </c>
      <c r="D468" s="91">
        <v>39868</v>
      </c>
      <c r="E468" s="271" t="str">
        <f>VLOOKUP(D468,comp!$D$5:$K$7114,2,FALSE)</f>
        <v>CURVA DE TRANSPOSICAO BRONZE/LATAO SEM ANEL DE SOLDA, BOLSA X BOLSA, 28 MM</v>
      </c>
      <c r="F468" s="272"/>
      <c r="G468" s="272"/>
      <c r="H468" s="272"/>
      <c r="I468" s="273"/>
      <c r="J468" s="101" t="str">
        <f>VLOOKUP(D468,comp!$D$5:$K$7114,3,FALSE)</f>
        <v>UN</v>
      </c>
      <c r="K468" s="102">
        <f>_xlfn.XLOOKUP(D468, sin!D:D, sin!J:J, "Não Encontrado", 0,1)</f>
        <v>0</v>
      </c>
      <c r="L468" s="103">
        <f>VLOOKUP(D468,comp!$D$5:$K$7114,6,FALSE)</f>
        <v>73.55</v>
      </c>
      <c r="M468" s="103">
        <f>VLOOKUP(D468,comp!$D$5:$K$7114,7,FALSE)</f>
        <v>0</v>
      </c>
      <c r="N468" s="104">
        <f t="shared" si="15"/>
        <v>0</v>
      </c>
    </row>
    <row r="469" spans="1:14" ht="14.45" customHeight="1">
      <c r="A469" s="70"/>
      <c r="B469" s="1"/>
      <c r="C469" s="122">
        <v>12212</v>
      </c>
      <c r="D469" s="91">
        <v>39858</v>
      </c>
      <c r="E469" s="271" t="str">
        <f>VLOOKUP(D469,comp!$D$5:$K$7114,2,FALSE)</f>
        <v>LUVA PASSANTE DE COBRE SEM ANEL DE SOLDA, BOLSA 35 MM</v>
      </c>
      <c r="F469" s="272"/>
      <c r="G469" s="272"/>
      <c r="H469" s="272"/>
      <c r="I469" s="273"/>
      <c r="J469" s="101" t="str">
        <f>VLOOKUP(D469,comp!$D$5:$K$7114,3,FALSE)</f>
        <v>UN</v>
      </c>
      <c r="K469" s="102">
        <f>_xlfn.XLOOKUP(D469, sin!D:D, sin!J:J, "Não Encontrado", 0,1)</f>
        <v>0</v>
      </c>
      <c r="L469" s="103">
        <f>VLOOKUP(D469,comp!$D$5:$K$7114,6,FALSE)</f>
        <v>24.71</v>
      </c>
      <c r="M469" s="103">
        <f>VLOOKUP(D469,comp!$D$5:$K$7114,7,FALSE)</f>
        <v>0</v>
      </c>
      <c r="N469" s="104">
        <f t="shared" si="15"/>
        <v>0</v>
      </c>
    </row>
    <row r="470" spans="1:14" ht="14.45" customHeight="1">
      <c r="B470" s="1"/>
      <c r="C470" s="122">
        <v>12213</v>
      </c>
      <c r="D470" s="91">
        <v>39888</v>
      </c>
      <c r="E470" s="271" t="str">
        <f>VLOOKUP(D470,comp!$D$5:$K$7114,2,FALSE)</f>
        <v>BUCHA DE REDUCAO DE COBRE SEM ANEL DE SOLDA, PONTA X BOLSA, 35 X 28 MM</v>
      </c>
      <c r="F470" s="272"/>
      <c r="G470" s="272"/>
      <c r="H470" s="272"/>
      <c r="I470" s="273"/>
      <c r="J470" s="101" t="str">
        <f>VLOOKUP(D470,comp!$D$5:$K$7114,3,FALSE)</f>
        <v>UN</v>
      </c>
      <c r="K470" s="102">
        <f>_xlfn.XLOOKUP(D470, sin!D:D, sin!J:J, "Não Encontrado", 0,1)</f>
        <v>0</v>
      </c>
      <c r="L470" s="103">
        <f>VLOOKUP(D470,comp!$D$5:$K$7114,6,FALSE)</f>
        <v>20.49</v>
      </c>
      <c r="M470" s="103">
        <f>VLOOKUP(D470,comp!$D$5:$K$7114,7,FALSE)</f>
        <v>0</v>
      </c>
      <c r="N470" s="104">
        <f t="shared" si="15"/>
        <v>0</v>
      </c>
    </row>
    <row r="471" spans="1:14" ht="14.45" customHeight="1">
      <c r="B471" s="1"/>
      <c r="C471" s="122">
        <v>12214</v>
      </c>
      <c r="D471" s="91">
        <v>39875</v>
      </c>
      <c r="E471" s="271" t="str">
        <f>VLOOKUP(D471,comp!$D$5:$K$7114,2,FALSE)</f>
        <v>JUNTA DE EXPANSAO BRONZE/LATAO, PONTA X PONTA, 35 MM</v>
      </c>
      <c r="F471" s="272"/>
      <c r="G471" s="272"/>
      <c r="H471" s="272"/>
      <c r="I471" s="273"/>
      <c r="J471" s="101" t="str">
        <f>VLOOKUP(D471,comp!$D$5:$K$7114,3,FALSE)</f>
        <v>UN</v>
      </c>
      <c r="K471" s="102">
        <f>_xlfn.XLOOKUP(D471, sin!D:D, sin!J:J, "Não Encontrado", 0,1)</f>
        <v>0</v>
      </c>
      <c r="L471" s="103">
        <f>VLOOKUP(D471,comp!$D$5:$K$7114,6,FALSE)</f>
        <v>653.01</v>
      </c>
      <c r="M471" s="103">
        <f>VLOOKUP(D471,comp!$D$5:$K$7114,7,FALSE)</f>
        <v>0</v>
      </c>
      <c r="N471" s="104">
        <f t="shared" si="15"/>
        <v>0</v>
      </c>
    </row>
    <row r="472" spans="1:14" ht="14.45" customHeight="1">
      <c r="B472" s="1"/>
      <c r="C472" s="122">
        <v>12215</v>
      </c>
      <c r="D472" s="91">
        <v>39859</v>
      </c>
      <c r="E472" s="271" t="str">
        <f>VLOOKUP(D472,comp!$D$5:$K$7114,2,FALSE)</f>
        <v>LUVA PASSANTE DE COBRE SEM ANEL DE SOLDA, BOLSA 42 MM</v>
      </c>
      <c r="F472" s="272"/>
      <c r="G472" s="272"/>
      <c r="H472" s="272"/>
      <c r="I472" s="273"/>
      <c r="J472" s="101" t="str">
        <f>VLOOKUP(D472,comp!$D$5:$K$7114,3,FALSE)</f>
        <v>UN</v>
      </c>
      <c r="K472" s="102">
        <f>_xlfn.XLOOKUP(D472, sin!D:D, sin!J:J, "Não Encontrado", 0,1)</f>
        <v>0</v>
      </c>
      <c r="L472" s="103">
        <f>VLOOKUP(D472,comp!$D$5:$K$7114,6,FALSE)</f>
        <v>38.1</v>
      </c>
      <c r="M472" s="103">
        <f>VLOOKUP(D472,comp!$D$5:$K$7114,7,FALSE)</f>
        <v>0</v>
      </c>
      <c r="N472" s="104">
        <f t="shared" si="15"/>
        <v>0</v>
      </c>
    </row>
    <row r="473" spans="1:14" ht="14.45" customHeight="1">
      <c r="B473" s="1"/>
      <c r="C473" s="122">
        <v>12216</v>
      </c>
      <c r="D473" s="91">
        <v>39890</v>
      </c>
      <c r="E473" s="271" t="str">
        <f>VLOOKUP(D473,comp!$D$5:$K$7114,2,FALSE)</f>
        <v>BUCHA DE REDUCAO DE COBRE SEM ANEL DE SOLDA, PONTA X BOLSA, 42 X 35 MM</v>
      </c>
      <c r="F473" s="272"/>
      <c r="G473" s="272"/>
      <c r="H473" s="272"/>
      <c r="I473" s="273"/>
      <c r="J473" s="101" t="str">
        <f>VLOOKUP(D473,comp!$D$5:$K$7114,3,FALSE)</f>
        <v>UN</v>
      </c>
      <c r="K473" s="102">
        <f>_xlfn.XLOOKUP(D473, sin!D:D, sin!J:J, "Não Encontrado", 0,1)</f>
        <v>0</v>
      </c>
      <c r="L473" s="103">
        <f>VLOOKUP(D473,comp!$D$5:$K$7114,6,FALSE)</f>
        <v>34.979999999999997</v>
      </c>
      <c r="M473" s="103">
        <f>VLOOKUP(D473,comp!$D$5:$K$7114,7,FALSE)</f>
        <v>0</v>
      </c>
      <c r="N473" s="104">
        <f t="shared" si="15"/>
        <v>0</v>
      </c>
    </row>
    <row r="474" spans="1:14" ht="14.45" customHeight="1">
      <c r="B474" s="1"/>
      <c r="C474" s="122">
        <v>12217</v>
      </c>
      <c r="D474" s="91">
        <v>39876</v>
      </c>
      <c r="E474" s="271" t="str">
        <f>VLOOKUP(D474,comp!$D$5:$K$7114,2,FALSE)</f>
        <v>JUNTA DE EXPANSAO BRONZE/LATAO, PONTA X PONTA, 42 MM</v>
      </c>
      <c r="F474" s="272"/>
      <c r="G474" s="272"/>
      <c r="H474" s="272"/>
      <c r="I474" s="273"/>
      <c r="J474" s="101" t="str">
        <f>VLOOKUP(D474,comp!$D$5:$K$7114,3,FALSE)</f>
        <v>UN</v>
      </c>
      <c r="K474" s="102">
        <f>_xlfn.XLOOKUP(D474, sin!D:D, sin!J:J, "Não Encontrado", 0,1)</f>
        <v>0</v>
      </c>
      <c r="L474" s="103">
        <f>VLOOKUP(D474,comp!$D$5:$K$7114,6,FALSE)</f>
        <v>817.56</v>
      </c>
      <c r="M474" s="103">
        <f>VLOOKUP(D474,comp!$D$5:$K$7114,7,FALSE)</f>
        <v>0</v>
      </c>
      <c r="N474" s="104">
        <f t="shared" si="15"/>
        <v>0</v>
      </c>
    </row>
    <row r="475" spans="1:14" ht="14.45" customHeight="1">
      <c r="B475" s="1"/>
      <c r="C475" s="122">
        <v>12218</v>
      </c>
      <c r="D475" s="91">
        <v>39860</v>
      </c>
      <c r="E475" s="271" t="str">
        <f>VLOOKUP(D475,comp!$D$5:$K$7114,2,FALSE)</f>
        <v>LUVA PASSANTE DE COBRE SEM ANEL DE SOLDA, BOLSA 54 MM</v>
      </c>
      <c r="F475" s="272"/>
      <c r="G475" s="272"/>
      <c r="H475" s="272"/>
      <c r="I475" s="273"/>
      <c r="J475" s="101" t="str">
        <f>VLOOKUP(D475,comp!$D$5:$K$7114,3,FALSE)</f>
        <v>UN</v>
      </c>
      <c r="K475" s="102">
        <f>_xlfn.XLOOKUP(D475, sin!D:D, sin!J:J, "Não Encontrado", 0,1)</f>
        <v>0</v>
      </c>
      <c r="L475" s="103">
        <f>VLOOKUP(D475,comp!$D$5:$K$7114,6,FALSE)</f>
        <v>58.46</v>
      </c>
      <c r="M475" s="103">
        <f>VLOOKUP(D475,comp!$D$5:$K$7114,7,FALSE)</f>
        <v>0</v>
      </c>
      <c r="N475" s="104">
        <f t="shared" si="15"/>
        <v>0</v>
      </c>
    </row>
    <row r="476" spans="1:14" ht="14.45" customHeight="1">
      <c r="B476" s="1"/>
      <c r="C476" s="122">
        <v>12219</v>
      </c>
      <c r="D476" s="91">
        <v>39891</v>
      </c>
      <c r="E476" s="271" t="str">
        <f>VLOOKUP(D476,comp!$D$5:$K$7114,2,FALSE)</f>
        <v>BUCHA DE REDUCAO DE COBRE SEM ANEL DE SOLDA, PONTA X BOLSA, 54 X 42 MM</v>
      </c>
      <c r="F476" s="272"/>
      <c r="G476" s="272"/>
      <c r="H476" s="272"/>
      <c r="I476" s="273"/>
      <c r="J476" s="101" t="str">
        <f>VLOOKUP(D476,comp!$D$5:$K$7114,3,FALSE)</f>
        <v>UN</v>
      </c>
      <c r="K476" s="102">
        <f>_xlfn.XLOOKUP(D476, sin!D:D, sin!J:J, "Não Encontrado", 0,1)</f>
        <v>0</v>
      </c>
      <c r="L476" s="103">
        <f>VLOOKUP(D476,comp!$D$5:$K$7114,6,FALSE)</f>
        <v>49.32</v>
      </c>
      <c r="M476" s="103">
        <f>VLOOKUP(D476,comp!$D$5:$K$7114,7,FALSE)</f>
        <v>0</v>
      </c>
      <c r="N476" s="104">
        <f t="shared" si="15"/>
        <v>0</v>
      </c>
    </row>
    <row r="477" spans="1:14" ht="14.45" customHeight="1">
      <c r="B477" s="1"/>
      <c r="C477" s="122">
        <v>12220</v>
      </c>
      <c r="D477" s="91">
        <v>39877</v>
      </c>
      <c r="E477" s="271" t="str">
        <f>VLOOKUP(D477,comp!$D$5:$K$7114,2,FALSE)</f>
        <v>JUNTA DE EXPANSAO BRONZE/LATAO, PONTA X PONTA, 54 MM</v>
      </c>
      <c r="F477" s="272"/>
      <c r="G477" s="272"/>
      <c r="H477" s="272"/>
      <c r="I477" s="273"/>
      <c r="J477" s="101" t="str">
        <f>VLOOKUP(D477,comp!$D$5:$K$7114,3,FALSE)</f>
        <v>UN</v>
      </c>
      <c r="K477" s="102">
        <f>_xlfn.XLOOKUP(D477, sin!D:D, sin!J:J, "Não Encontrado", 0,1)</f>
        <v>0</v>
      </c>
      <c r="L477" s="103">
        <f>VLOOKUP(D477,comp!$D$5:$K$7114,6,FALSE)</f>
        <v>1133.92</v>
      </c>
      <c r="M477" s="103">
        <f>VLOOKUP(D477,comp!$D$5:$K$7114,7,FALSE)</f>
        <v>0</v>
      </c>
      <c r="N477" s="104">
        <f t="shared" si="15"/>
        <v>0</v>
      </c>
    </row>
    <row r="478" spans="1:14" ht="14.45" customHeight="1">
      <c r="B478" s="1"/>
      <c r="C478" s="122">
        <v>12221</v>
      </c>
      <c r="D478" s="91">
        <v>39861</v>
      </c>
      <c r="E478" s="271" t="str">
        <f>VLOOKUP(D478,comp!$D$5:$K$7114,2,FALSE)</f>
        <v>LUVA PASSANTE DE COBRE SEM ANEL DE SOLDA, BOLSA 66 MM</v>
      </c>
      <c r="F478" s="272"/>
      <c r="G478" s="272"/>
      <c r="H478" s="272"/>
      <c r="I478" s="273"/>
      <c r="J478" s="101" t="str">
        <f>VLOOKUP(D478,comp!$D$5:$K$7114,3,FALSE)</f>
        <v>UN</v>
      </c>
      <c r="K478" s="102">
        <f>_xlfn.XLOOKUP(D478, sin!D:D, sin!J:J, "Não Encontrado", 0,1)</f>
        <v>0</v>
      </c>
      <c r="L478" s="103">
        <f>VLOOKUP(D478,comp!$D$5:$K$7114,6,FALSE)</f>
        <v>166.92</v>
      </c>
      <c r="M478" s="103">
        <f>VLOOKUP(D478,comp!$D$5:$K$7114,7,FALSE)</f>
        <v>0</v>
      </c>
      <c r="N478" s="104">
        <f t="shared" si="15"/>
        <v>0</v>
      </c>
    </row>
    <row r="479" spans="1:14" ht="14.45" customHeight="1">
      <c r="B479" s="1"/>
      <c r="C479" s="122">
        <v>12222</v>
      </c>
      <c r="D479" s="91">
        <v>39892</v>
      </c>
      <c r="E479" s="271" t="str">
        <f>VLOOKUP(D479,comp!$D$5:$K$7114,2,FALSE)</f>
        <v>BUCHA DE REDUCAO DE COBRE SEM ANEL DE SOLDA, PONTA X BOLSA, 66 X 54 MM</v>
      </c>
      <c r="F479" s="272"/>
      <c r="G479" s="272"/>
      <c r="H479" s="272"/>
      <c r="I479" s="273"/>
      <c r="J479" s="101" t="str">
        <f>VLOOKUP(D479,comp!$D$5:$K$7114,3,FALSE)</f>
        <v>UN</v>
      </c>
      <c r="K479" s="102">
        <f>_xlfn.XLOOKUP(D479, sin!D:D, sin!J:J, "Não Encontrado", 0,1)</f>
        <v>0</v>
      </c>
      <c r="L479" s="103">
        <f>VLOOKUP(D479,comp!$D$5:$K$7114,6,FALSE)</f>
        <v>153.72999999999999</v>
      </c>
      <c r="M479" s="103">
        <f>VLOOKUP(D479,comp!$D$5:$K$7114,7,FALSE)</f>
        <v>0</v>
      </c>
      <c r="N479" s="104">
        <f t="shared" si="15"/>
        <v>0</v>
      </c>
    </row>
    <row r="480" spans="1:14" ht="14.45" customHeight="1">
      <c r="B480" s="1"/>
      <c r="C480" s="122">
        <v>12223</v>
      </c>
      <c r="D480" s="91">
        <v>39878</v>
      </c>
      <c r="E480" s="271" t="str">
        <f>VLOOKUP(D480,comp!$D$5:$K$7114,2,FALSE)</f>
        <v>JUNTA DE EXPANSAO BRONZE/LATAO, PONTA X PONTA, 66 MM</v>
      </c>
      <c r="F480" s="272"/>
      <c r="G480" s="272"/>
      <c r="H480" s="272"/>
      <c r="I480" s="273"/>
      <c r="J480" s="101" t="str">
        <f>VLOOKUP(D480,comp!$D$5:$K$7114,3,FALSE)</f>
        <v>UN</v>
      </c>
      <c r="K480" s="102">
        <f>_xlfn.XLOOKUP(D480, sin!D:D, sin!J:J, "Não Encontrado", 0,1)</f>
        <v>0</v>
      </c>
      <c r="L480" s="103">
        <f>VLOOKUP(D480,comp!$D$5:$K$7114,6,FALSE)</f>
        <v>1497.73</v>
      </c>
      <c r="M480" s="103">
        <f>VLOOKUP(D480,comp!$D$5:$K$7114,7,FALSE)</f>
        <v>0</v>
      </c>
      <c r="N480" s="104">
        <f t="shared" si="15"/>
        <v>0</v>
      </c>
    </row>
    <row r="481" spans="2:14" ht="14.45" customHeight="1">
      <c r="B481" s="1"/>
      <c r="C481" s="122">
        <v>12224</v>
      </c>
      <c r="D481" s="91">
        <v>39879</v>
      </c>
      <c r="E481" s="271" t="str">
        <f>VLOOKUP(D481,comp!$D$5:$K$7114,2,FALSE)</f>
        <v>CURVA 45 GRAUS DE COBRE SEM ANEL DE SOLDA, BOLSA X BOLSA, 15 MM</v>
      </c>
      <c r="F481" s="272"/>
      <c r="G481" s="272"/>
      <c r="H481" s="272"/>
      <c r="I481" s="273"/>
      <c r="J481" s="101" t="str">
        <f>VLOOKUP(D481,comp!$D$5:$K$7114,3,FALSE)</f>
        <v>UN</v>
      </c>
      <c r="K481" s="102">
        <f>_xlfn.XLOOKUP(D481, sin!D:D, sin!J:J, "Não Encontrado", 0,1)</f>
        <v>0</v>
      </c>
      <c r="L481" s="103">
        <f>VLOOKUP(D481,comp!$D$5:$K$7114,6,FALSE)</f>
        <v>5.16</v>
      </c>
      <c r="M481" s="103">
        <f>VLOOKUP(D481,comp!$D$5:$K$7114,7,FALSE)</f>
        <v>0</v>
      </c>
      <c r="N481" s="104">
        <f t="shared" si="15"/>
        <v>0</v>
      </c>
    </row>
    <row r="482" spans="2:14" ht="14.45" customHeight="1">
      <c r="B482" s="1"/>
      <c r="C482" s="122">
        <v>12225</v>
      </c>
      <c r="D482" s="91">
        <v>39869</v>
      </c>
      <c r="E482" s="271" t="str">
        <f>VLOOKUP(D482,comp!$D$5:$K$7114,2,FALSE)</f>
        <v>COTOVELO BRONZE/LATAO SEM ANEL DE SOLDA, BOLSA X ROSCA F, 15MM X 1/2"</v>
      </c>
      <c r="F482" s="272"/>
      <c r="G482" s="272"/>
      <c r="H482" s="272"/>
      <c r="I482" s="273"/>
      <c r="J482" s="101" t="str">
        <f>VLOOKUP(D482,comp!$D$5:$K$7114,3,FALSE)</f>
        <v>UN</v>
      </c>
      <c r="K482" s="102">
        <f>_xlfn.XLOOKUP(D482, sin!D:D, sin!J:J, "Não Encontrado", 0,1)</f>
        <v>0</v>
      </c>
      <c r="L482" s="103">
        <f>VLOOKUP(D482,comp!$D$5:$K$7114,6,FALSE)</f>
        <v>13.86</v>
      </c>
      <c r="M482" s="103">
        <f>VLOOKUP(D482,comp!$D$5:$K$7114,7,FALSE)</f>
        <v>0</v>
      </c>
      <c r="N482" s="104">
        <f t="shared" si="15"/>
        <v>0</v>
      </c>
    </row>
    <row r="483" spans="2:14" ht="14.45" customHeight="1">
      <c r="B483" s="1"/>
      <c r="C483" s="122">
        <v>12226</v>
      </c>
      <c r="D483" s="91">
        <v>39880</v>
      </c>
      <c r="E483" s="271" t="str">
        <f>VLOOKUP(D483,comp!$D$5:$K$7114,2,FALSE)</f>
        <v>CURVA 45 GRAUS DE COBRE SEM ANEL DE SOLDA, BOLSA X BOLSA, 22 MM</v>
      </c>
      <c r="F483" s="272"/>
      <c r="G483" s="272"/>
      <c r="H483" s="272"/>
      <c r="I483" s="273"/>
      <c r="J483" s="101" t="str">
        <f>VLOOKUP(D483,comp!$D$5:$K$7114,3,FALSE)</f>
        <v>UN</v>
      </c>
      <c r="K483" s="102">
        <f>_xlfn.XLOOKUP(D483, sin!D:D, sin!J:J, "Não Encontrado", 0,1)</f>
        <v>0</v>
      </c>
      <c r="L483" s="103">
        <f>VLOOKUP(D483,comp!$D$5:$K$7114,6,FALSE)</f>
        <v>11.43</v>
      </c>
      <c r="M483" s="103">
        <f>VLOOKUP(D483,comp!$D$5:$K$7114,7,FALSE)</f>
        <v>0</v>
      </c>
      <c r="N483" s="104">
        <f t="shared" si="15"/>
        <v>0</v>
      </c>
    </row>
    <row r="484" spans="2:14" ht="14.45" customHeight="1">
      <c r="B484" s="1"/>
      <c r="C484" s="122">
        <v>12227</v>
      </c>
      <c r="D484" s="91">
        <v>39870</v>
      </c>
      <c r="E484" s="271" t="str">
        <f>VLOOKUP(D484,comp!$D$5:$K$7114,2,FALSE)</f>
        <v>COTOVELO BRONZE/LATAO SEM ANEL DE SOLDA, BOLSA X ROSCA F, 22MM X 1/2"</v>
      </c>
      <c r="F484" s="272"/>
      <c r="G484" s="272"/>
      <c r="H484" s="272"/>
      <c r="I484" s="273"/>
      <c r="J484" s="101" t="str">
        <f>VLOOKUP(D484,comp!$D$5:$K$7114,3,FALSE)</f>
        <v>UN</v>
      </c>
      <c r="K484" s="102">
        <f>_xlfn.XLOOKUP(D484, sin!D:D, sin!J:J, "Não Encontrado", 0,1)</f>
        <v>0</v>
      </c>
      <c r="L484" s="103">
        <f>VLOOKUP(D484,comp!$D$5:$K$7114,6,FALSE)</f>
        <v>21.21</v>
      </c>
      <c r="M484" s="103">
        <f>VLOOKUP(D484,comp!$D$5:$K$7114,7,FALSE)</f>
        <v>0</v>
      </c>
      <c r="N484" s="104">
        <f t="shared" si="15"/>
        <v>0</v>
      </c>
    </row>
    <row r="485" spans="2:14" ht="14.45" customHeight="1">
      <c r="B485" s="1"/>
      <c r="C485" s="122">
        <v>12228</v>
      </c>
      <c r="D485" s="91">
        <v>39871</v>
      </c>
      <c r="E485" s="271" t="str">
        <f>VLOOKUP(D485,comp!$D$5:$K$7114,2,FALSE)</f>
        <v>COTOVELO BRONZE/LATAO SEM ANEL DE SOLDA, BOLSA X ROSCA F, 22MM X 3/4"</v>
      </c>
      <c r="F485" s="272"/>
      <c r="G485" s="272"/>
      <c r="H485" s="272"/>
      <c r="I485" s="273"/>
      <c r="J485" s="101" t="str">
        <f>VLOOKUP(D485,comp!$D$5:$K$7114,3,FALSE)</f>
        <v>UN</v>
      </c>
      <c r="K485" s="102">
        <f>_xlfn.XLOOKUP(D485, sin!D:D, sin!J:J, "Não Encontrado", 0,1)</f>
        <v>0</v>
      </c>
      <c r="L485" s="103">
        <f>VLOOKUP(D485,comp!$D$5:$K$7114,6,FALSE)</f>
        <v>23.77</v>
      </c>
      <c r="M485" s="103">
        <f>VLOOKUP(D485,comp!$D$5:$K$7114,7,FALSE)</f>
        <v>0</v>
      </c>
      <c r="N485" s="104">
        <f t="shared" si="15"/>
        <v>0</v>
      </c>
    </row>
    <row r="486" spans="2:14" ht="14.45" customHeight="1">
      <c r="B486" s="1"/>
      <c r="C486" s="122">
        <v>12229</v>
      </c>
      <c r="D486" s="91">
        <v>39881</v>
      </c>
      <c r="E486" s="271" t="str">
        <f>VLOOKUP(D486,comp!$D$5:$K$7114,2,FALSE)</f>
        <v>CURVA 45 GRAUS DE COBRE SEM ANEL DE SOLDA, BOLSA X BOLSA, 28 MM</v>
      </c>
      <c r="F486" s="272"/>
      <c r="G486" s="272"/>
      <c r="H486" s="272"/>
      <c r="I486" s="273"/>
      <c r="J486" s="101" t="str">
        <f>VLOOKUP(D486,comp!$D$5:$K$7114,3,FALSE)</f>
        <v>UN</v>
      </c>
      <c r="K486" s="102">
        <f>_xlfn.XLOOKUP(D486, sin!D:D, sin!J:J, "Não Encontrado", 0,1)</f>
        <v>0</v>
      </c>
      <c r="L486" s="103">
        <f>VLOOKUP(D486,comp!$D$5:$K$7114,6,FALSE)</f>
        <v>18.350000000000001</v>
      </c>
      <c r="M486" s="103">
        <f>VLOOKUP(D486,comp!$D$5:$K$7114,7,FALSE)</f>
        <v>0</v>
      </c>
      <c r="N486" s="104">
        <f t="shared" si="15"/>
        <v>0</v>
      </c>
    </row>
    <row r="487" spans="2:14" ht="14.45" customHeight="1">
      <c r="B487" s="1"/>
      <c r="C487" s="122">
        <v>12230</v>
      </c>
      <c r="D487" s="91">
        <v>39855</v>
      </c>
      <c r="E487" s="271" t="str">
        <f>VLOOKUP(D487,comp!$D$5:$K$7114,2,FALSE)</f>
        <v>LUVA PASSANTE DE COBRE SEM ANEL DE SOLDA, BOLSA 15 MM</v>
      </c>
      <c r="F487" s="272"/>
      <c r="G487" s="272"/>
      <c r="H487" s="272"/>
      <c r="I487" s="273"/>
      <c r="J487" s="101" t="str">
        <f>VLOOKUP(D487,comp!$D$5:$K$7114,3,FALSE)</f>
        <v>UN</v>
      </c>
      <c r="K487" s="102">
        <f>_xlfn.XLOOKUP(D487, sin!D:D, sin!J:J, "Não Encontrado", 0,1)</f>
        <v>0</v>
      </c>
      <c r="L487" s="103">
        <f>VLOOKUP(D487,comp!$D$5:$K$7114,6,FALSE)</f>
        <v>2.92</v>
      </c>
      <c r="M487" s="103">
        <f>VLOOKUP(D487,comp!$D$5:$K$7114,7,FALSE)</f>
        <v>0</v>
      </c>
      <c r="N487" s="104">
        <f t="shared" si="15"/>
        <v>0</v>
      </c>
    </row>
    <row r="488" spans="2:14" ht="14.45" customHeight="1">
      <c r="B488" s="1"/>
      <c r="C488" s="122">
        <v>12231</v>
      </c>
      <c r="D488" s="91">
        <v>39862</v>
      </c>
      <c r="E488" s="271" t="str">
        <f>VLOOKUP(D488,comp!$D$5:$K$7114,2,FALSE)</f>
        <v>CONECTOR BRONZE/LATAO SEM ANEL DE SOLDA, BOLSA X ROSCA F, 15 MM X 1/2"</v>
      </c>
      <c r="F488" s="272"/>
      <c r="G488" s="272"/>
      <c r="H488" s="272"/>
      <c r="I488" s="273"/>
      <c r="J488" s="101" t="str">
        <f>VLOOKUP(D488,comp!$D$5:$K$7114,3,FALSE)</f>
        <v>UN</v>
      </c>
      <c r="K488" s="102">
        <f>_xlfn.XLOOKUP(D488, sin!D:D, sin!J:J, "Não Encontrado", 0,1)</f>
        <v>0</v>
      </c>
      <c r="L488" s="103">
        <f>VLOOKUP(D488,comp!$D$5:$K$7114,6,FALSE)</f>
        <v>13.96</v>
      </c>
      <c r="M488" s="103">
        <f>VLOOKUP(D488,comp!$D$5:$K$7114,7,FALSE)</f>
        <v>0</v>
      </c>
      <c r="N488" s="104">
        <f t="shared" si="15"/>
        <v>0</v>
      </c>
    </row>
    <row r="489" spans="2:14" ht="14.45" customHeight="1">
      <c r="B489" s="1"/>
      <c r="C489" s="122">
        <v>12232</v>
      </c>
      <c r="D489" s="91">
        <v>39866</v>
      </c>
      <c r="E489" s="271" t="str">
        <f>VLOOKUP(D489,comp!$D$5:$K$7114,2,FALSE)</f>
        <v>CURVA DE TRANSPOSICAO BRONZE/LATAO SEM ANEL DE SOLDA, BOLSA X BOLSA, 15 MM</v>
      </c>
      <c r="F489" s="272"/>
      <c r="G489" s="272"/>
      <c r="H489" s="272"/>
      <c r="I489" s="273"/>
      <c r="J489" s="101" t="str">
        <f>VLOOKUP(D489,comp!$D$5:$K$7114,3,FALSE)</f>
        <v>UN</v>
      </c>
      <c r="K489" s="102">
        <f>_xlfn.XLOOKUP(D489, sin!D:D, sin!J:J, "Não Encontrado", 0,1)</f>
        <v>0</v>
      </c>
      <c r="L489" s="103">
        <f>VLOOKUP(D489,comp!$D$5:$K$7114,6,FALSE)</f>
        <v>18.36</v>
      </c>
      <c r="M489" s="103">
        <f>VLOOKUP(D489,comp!$D$5:$K$7114,7,FALSE)</f>
        <v>0</v>
      </c>
      <c r="N489" s="104">
        <f t="shared" si="15"/>
        <v>0</v>
      </c>
    </row>
    <row r="490" spans="2:14" ht="14.45" customHeight="1">
      <c r="B490" s="1"/>
      <c r="C490" s="122">
        <v>12233</v>
      </c>
      <c r="D490" s="91">
        <v>39872</v>
      </c>
      <c r="E490" s="271" t="str">
        <f>VLOOKUP(D490,comp!$D$5:$K$7114,2,FALSE)</f>
        <v>JUNTA DE EXPANSAO DE COBRE, PONTA X PONTA, 15 MM</v>
      </c>
      <c r="F490" s="272"/>
      <c r="G490" s="272"/>
      <c r="H490" s="272"/>
      <c r="I490" s="273"/>
      <c r="J490" s="101" t="str">
        <f>VLOOKUP(D490,comp!$D$5:$K$7114,3,FALSE)</f>
        <v>UN</v>
      </c>
      <c r="K490" s="102">
        <f>_xlfn.XLOOKUP(D490, sin!D:D, sin!J:J, "Não Encontrado", 0,1)</f>
        <v>0</v>
      </c>
      <c r="L490" s="103">
        <f>VLOOKUP(D490,comp!$D$5:$K$7114,6,FALSE)</f>
        <v>447.81</v>
      </c>
      <c r="M490" s="103">
        <f>VLOOKUP(D490,comp!$D$5:$K$7114,7,FALSE)</f>
        <v>0</v>
      </c>
      <c r="N490" s="104">
        <f t="shared" si="15"/>
        <v>0</v>
      </c>
    </row>
    <row r="491" spans="2:14" ht="14.45" customHeight="1">
      <c r="B491" s="1"/>
      <c r="C491" s="122">
        <v>12234</v>
      </c>
      <c r="D491" s="91">
        <v>39886</v>
      </c>
      <c r="E491" s="271" t="str">
        <f>VLOOKUP(D491,comp!$D$5:$K$7114,2,FALSE)</f>
        <v>BUCHA DE REDUCAO DE COBRE SEM ANEL DE SOLDA, PONTA X BOLSA, 22 X 15 MM</v>
      </c>
      <c r="F491" s="272"/>
      <c r="G491" s="272"/>
      <c r="H491" s="272"/>
      <c r="I491" s="273"/>
      <c r="J491" s="101" t="str">
        <f>VLOOKUP(D491,comp!$D$5:$K$7114,3,FALSE)</f>
        <v>UN</v>
      </c>
      <c r="K491" s="102">
        <f>_xlfn.XLOOKUP(D491, sin!D:D, sin!J:J, "Não Encontrado", 0,1)</f>
        <v>0</v>
      </c>
      <c r="L491" s="103">
        <f>VLOOKUP(D491,comp!$D$5:$K$7114,6,FALSE)</f>
        <v>5.97</v>
      </c>
      <c r="M491" s="103">
        <f>VLOOKUP(D491,comp!$D$5:$K$7114,7,FALSE)</f>
        <v>0</v>
      </c>
      <c r="N491" s="104">
        <f t="shared" si="15"/>
        <v>0</v>
      </c>
    </row>
    <row r="492" spans="2:14" ht="14.45" customHeight="1">
      <c r="B492" s="1"/>
      <c r="C492" s="122">
        <v>12235</v>
      </c>
      <c r="D492" s="91">
        <v>39863</v>
      </c>
      <c r="E492" s="271" t="str">
        <f>VLOOKUP(D492,comp!$D$5:$K$7114,2,FALSE)</f>
        <v>CONECTOR BRONZE/LATAO SEM ANEL DE SOLDA, BOLSA X ROSCA F, 22 MM X 1/2"</v>
      </c>
      <c r="F492" s="272"/>
      <c r="G492" s="272"/>
      <c r="H492" s="272"/>
      <c r="I492" s="273"/>
      <c r="J492" s="101" t="str">
        <f>VLOOKUP(D492,comp!$D$5:$K$7114,3,FALSE)</f>
        <v>UN</v>
      </c>
      <c r="K492" s="102">
        <f>_xlfn.XLOOKUP(D492, sin!D:D, sin!J:J, "Não Encontrado", 0,1)</f>
        <v>0</v>
      </c>
      <c r="L492" s="103">
        <f>VLOOKUP(D492,comp!$D$5:$K$7114,6,FALSE)</f>
        <v>14.16</v>
      </c>
      <c r="M492" s="103">
        <f>VLOOKUP(D492,comp!$D$5:$K$7114,7,FALSE)</f>
        <v>0</v>
      </c>
      <c r="N492" s="104">
        <f t="shared" si="15"/>
        <v>0</v>
      </c>
    </row>
    <row r="493" spans="2:14" ht="14.45" customHeight="1">
      <c r="B493" s="1"/>
      <c r="C493" s="122">
        <v>12236</v>
      </c>
      <c r="D493" s="91">
        <v>39895</v>
      </c>
      <c r="E493" s="271" t="str">
        <f>VLOOKUP(D493,comp!$D$5:$K$7114,2,FALSE)</f>
        <v>TE DUPLA CURVA BRONZE/LATAO SEM ANEL DE SOLDA, ROSCA F X BOLSA X ROSCA F, 1/2" X 15 X 1/2"</v>
      </c>
      <c r="F493" s="272"/>
      <c r="G493" s="272"/>
      <c r="H493" s="272"/>
      <c r="I493" s="273"/>
      <c r="J493" s="101" t="str">
        <f>VLOOKUP(D493,comp!$D$5:$K$7114,3,FALSE)</f>
        <v>UN</v>
      </c>
      <c r="K493" s="102">
        <f>_xlfn.XLOOKUP(D493, sin!D:D, sin!J:J, "Não Encontrado", 0,1)</f>
        <v>0</v>
      </c>
      <c r="L493" s="103">
        <f>VLOOKUP(D493,comp!$D$5:$K$7114,6,FALSE)</f>
        <v>50.99</v>
      </c>
      <c r="M493" s="103">
        <f>VLOOKUP(D493,comp!$D$5:$K$7114,7,FALSE)</f>
        <v>0</v>
      </c>
      <c r="N493" s="104">
        <f t="shared" si="15"/>
        <v>0</v>
      </c>
    </row>
    <row r="494" spans="2:14" ht="14.45" customHeight="1">
      <c r="B494" s="1"/>
      <c r="C494" s="122">
        <v>12237</v>
      </c>
      <c r="D494" s="91">
        <v>39896</v>
      </c>
      <c r="E494" s="271" t="str">
        <f>VLOOKUP(D494,comp!$D$5:$K$7114,2,FALSE)</f>
        <v>TE DUPLA CURVA BRONZE/LATAO SEM ANEL DE SOLDA, ROSCA F X BOLSA X ROSCA F, 3/4" X 22 X 3/4"</v>
      </c>
      <c r="F494" s="272"/>
      <c r="G494" s="272"/>
      <c r="H494" s="272"/>
      <c r="I494" s="273"/>
      <c r="J494" s="101" t="str">
        <f>VLOOKUP(D494,comp!$D$5:$K$7114,3,FALSE)</f>
        <v>UN</v>
      </c>
      <c r="K494" s="102">
        <f>_xlfn.XLOOKUP(D494, sin!D:D, sin!J:J, "Não Encontrado", 0,1)</f>
        <v>0</v>
      </c>
      <c r="L494" s="103">
        <f>VLOOKUP(D494,comp!$D$5:$K$7114,6,FALSE)</f>
        <v>74.739999999999995</v>
      </c>
      <c r="M494" s="103">
        <f>VLOOKUP(D494,comp!$D$5:$K$7114,7,FALSE)</f>
        <v>0</v>
      </c>
      <c r="N494" s="104">
        <f t="shared" si="15"/>
        <v>0</v>
      </c>
    </row>
    <row r="495" spans="2:14" ht="14.45" customHeight="1">
      <c r="B495" s="1"/>
      <c r="C495" s="122">
        <v>12238</v>
      </c>
      <c r="D495" s="91">
        <v>39882</v>
      </c>
      <c r="E495" s="271" t="str">
        <f>VLOOKUP(D495,comp!$D$5:$K$7114,2,FALSE)</f>
        <v>CURVA 45 GRAUS DE COBRE SEM ANEL DE SOLDA, BOLSA X BOLSA, 35 MM</v>
      </c>
      <c r="F495" s="272"/>
      <c r="G495" s="272"/>
      <c r="H495" s="272"/>
      <c r="I495" s="273"/>
      <c r="J495" s="101" t="str">
        <f>VLOOKUP(D495,comp!$D$5:$K$7114,3,FALSE)</f>
        <v>UN</v>
      </c>
      <c r="K495" s="102">
        <f>_xlfn.XLOOKUP(D495, sin!D:D, sin!J:J, "Não Encontrado", 0,1)</f>
        <v>0</v>
      </c>
      <c r="L495" s="103">
        <f>VLOOKUP(D495,comp!$D$5:$K$7114,6,FALSE)</f>
        <v>48.33</v>
      </c>
      <c r="M495" s="103">
        <f>VLOOKUP(D495,comp!$D$5:$K$7114,7,FALSE)</f>
        <v>0</v>
      </c>
      <c r="N495" s="104">
        <f t="shared" si="15"/>
        <v>0</v>
      </c>
    </row>
    <row r="496" spans="2:14" ht="14.45" customHeight="1">
      <c r="B496" s="1"/>
      <c r="C496" s="122">
        <v>12239</v>
      </c>
      <c r="D496" s="91">
        <v>39883</v>
      </c>
      <c r="E496" s="271" t="str">
        <f>VLOOKUP(D496,comp!$D$5:$K$7114,2,FALSE)</f>
        <v>CURVA 45 GRAUS DE COBRE SEM ANEL DE SOLDA, BOLSA X BOLSA, 42 MM</v>
      </c>
      <c r="F496" s="272"/>
      <c r="G496" s="272"/>
      <c r="H496" s="272"/>
      <c r="I496" s="273"/>
      <c r="J496" s="101" t="str">
        <f>VLOOKUP(D496,comp!$D$5:$K$7114,3,FALSE)</f>
        <v>UN</v>
      </c>
      <c r="K496" s="102">
        <f>_xlfn.XLOOKUP(D496, sin!D:D, sin!J:J, "Não Encontrado", 0,1)</f>
        <v>0</v>
      </c>
      <c r="L496" s="103">
        <f>VLOOKUP(D496,comp!$D$5:$K$7114,6,FALSE)</f>
        <v>77.17</v>
      </c>
      <c r="M496" s="103">
        <f>VLOOKUP(D496,comp!$D$5:$K$7114,7,FALSE)</f>
        <v>0</v>
      </c>
      <c r="N496" s="104">
        <f t="shared" si="15"/>
        <v>0</v>
      </c>
    </row>
    <row r="497" spans="2:14" ht="14.45" customHeight="1">
      <c r="B497" s="1"/>
      <c r="C497" s="122">
        <v>12240</v>
      </c>
      <c r="D497" s="91">
        <v>39884</v>
      </c>
      <c r="E497" s="271" t="str">
        <f>VLOOKUP(D497,comp!$D$5:$K$7114,2,FALSE)</f>
        <v>CURVA 45 GRAUS DE COBRE SEM ANEL DE SOLDA, BOLSA X BOLSA, 54 MM</v>
      </c>
      <c r="F497" s="272"/>
      <c r="G497" s="272"/>
      <c r="H497" s="272"/>
      <c r="I497" s="273"/>
      <c r="J497" s="101" t="str">
        <f>VLOOKUP(D497,comp!$D$5:$K$7114,3,FALSE)</f>
        <v>UN</v>
      </c>
      <c r="K497" s="102">
        <f>_xlfn.XLOOKUP(D497, sin!D:D, sin!J:J, "Não Encontrado", 0,1)</f>
        <v>0</v>
      </c>
      <c r="L497" s="103">
        <f>VLOOKUP(D497,comp!$D$5:$K$7114,6,FALSE)</f>
        <v>114.63</v>
      </c>
      <c r="M497" s="103">
        <f>VLOOKUP(D497,comp!$D$5:$K$7114,7,FALSE)</f>
        <v>0</v>
      </c>
      <c r="N497" s="104">
        <f t="shared" si="15"/>
        <v>0</v>
      </c>
    </row>
    <row r="498" spans="2:14" ht="14.45" customHeight="1">
      <c r="B498" s="1"/>
      <c r="C498" s="122">
        <v>12241</v>
      </c>
      <c r="D498" s="91">
        <v>39885</v>
      </c>
      <c r="E498" s="271" t="str">
        <f>VLOOKUP(D498,comp!$D$5:$K$7114,2,FALSE)</f>
        <v>CURVA 45 GRAUS DE COBRE SEM ANEL DE SOLDA, BOLSA X BOLSA, 66 MM</v>
      </c>
      <c r="F498" s="272"/>
      <c r="G498" s="272"/>
      <c r="H498" s="272"/>
      <c r="I498" s="273"/>
      <c r="J498" s="101" t="str">
        <f>VLOOKUP(D498,comp!$D$5:$K$7114,3,FALSE)</f>
        <v>UN</v>
      </c>
      <c r="K498" s="102">
        <f>_xlfn.XLOOKUP(D498, sin!D:D, sin!J:J, "Não Encontrado", 0,1)</f>
        <v>0</v>
      </c>
      <c r="L498" s="103">
        <f>VLOOKUP(D498,comp!$D$5:$K$7114,6,FALSE)</f>
        <v>272.42</v>
      </c>
      <c r="M498" s="103">
        <f>VLOOKUP(D498,comp!$D$5:$K$7114,7,FALSE)</f>
        <v>0</v>
      </c>
      <c r="N498" s="104">
        <f t="shared" si="15"/>
        <v>0</v>
      </c>
    </row>
    <row r="499" spans="2:14" ht="14.45" customHeight="1">
      <c r="B499" s="1"/>
      <c r="C499" s="122">
        <v>12242</v>
      </c>
      <c r="D499" s="91">
        <v>12730</v>
      </c>
      <c r="E499" s="271" t="str">
        <f>VLOOKUP(D499,comp!$D$5:$K$7114,2,FALSE)</f>
        <v>LUVA DE COBRE SEM ANEL DE SOLDA, BOLSA X BOLSA, 79 MM</v>
      </c>
      <c r="F499" s="272"/>
      <c r="G499" s="272"/>
      <c r="H499" s="272"/>
      <c r="I499" s="273"/>
      <c r="J499" s="101" t="str">
        <f>VLOOKUP(D499,comp!$D$5:$K$7114,3,FALSE)</f>
        <v>UN</v>
      </c>
      <c r="K499" s="102">
        <f>_xlfn.XLOOKUP(D499, sin!D:D, sin!J:J, "Não Encontrado", 0,1)</f>
        <v>0</v>
      </c>
      <c r="L499" s="103">
        <f>VLOOKUP(D499,comp!$D$5:$K$7114,6,FALSE)</f>
        <v>255.57</v>
      </c>
      <c r="M499" s="103">
        <f>VLOOKUP(D499,comp!$D$5:$K$7114,7,FALSE)</f>
        <v>0</v>
      </c>
      <c r="N499" s="104">
        <f t="shared" si="15"/>
        <v>0</v>
      </c>
    </row>
    <row r="500" spans="2:14" ht="14.45" customHeight="1">
      <c r="B500" s="1"/>
      <c r="C500" s="122">
        <v>12243</v>
      </c>
      <c r="D500" s="91">
        <v>12731</v>
      </c>
      <c r="E500" s="271" t="str">
        <f>VLOOKUP(D500,comp!$D$5:$K$7114,2,FALSE)</f>
        <v>LUVA DE COBRE SEM ANEL DE SOLDA, BOLSA X BOLSA, 104 MM</v>
      </c>
      <c r="F500" s="272"/>
      <c r="G500" s="272"/>
      <c r="H500" s="272"/>
      <c r="I500" s="273"/>
      <c r="J500" s="101" t="str">
        <f>VLOOKUP(D500,comp!$D$5:$K$7114,3,FALSE)</f>
        <v>UN</v>
      </c>
      <c r="K500" s="102">
        <f>_xlfn.XLOOKUP(D500, sin!D:D, sin!J:J, "Não Encontrado", 0,1)</f>
        <v>0</v>
      </c>
      <c r="L500" s="103">
        <f>VLOOKUP(D500,comp!$D$5:$K$7114,6,FALSE)</f>
        <v>372.67</v>
      </c>
      <c r="M500" s="103">
        <f>VLOOKUP(D500,comp!$D$5:$K$7114,7,FALSE)</f>
        <v>0</v>
      </c>
      <c r="N500" s="104">
        <f t="shared" si="15"/>
        <v>0</v>
      </c>
    </row>
    <row r="501" spans="2:14" ht="14.45" customHeight="1">
      <c r="B501" s="1"/>
      <c r="C501" s="122">
        <v>12244</v>
      </c>
      <c r="D501" s="91">
        <v>12721</v>
      </c>
      <c r="E501" s="271" t="str">
        <f>VLOOKUP(D501,comp!$D$5:$K$7114,2,FALSE)</f>
        <v>COTOVELO DE COBRE 90 GRAUS SEM ANEL DE SOLDA, BOLSA X BOLSA, 79 MM</v>
      </c>
      <c r="F501" s="272"/>
      <c r="G501" s="272"/>
      <c r="H501" s="272"/>
      <c r="I501" s="273"/>
      <c r="J501" s="101" t="str">
        <f>VLOOKUP(D501,comp!$D$5:$K$7114,3,FALSE)</f>
        <v>UN</v>
      </c>
      <c r="K501" s="102">
        <f>_xlfn.XLOOKUP(D501, sin!D:D, sin!J:J, "Não Encontrado", 0,1)</f>
        <v>0</v>
      </c>
      <c r="L501" s="103">
        <f>VLOOKUP(D501,comp!$D$5:$K$7114,6,FALSE)</f>
        <v>321.94</v>
      </c>
      <c r="M501" s="103">
        <f>VLOOKUP(D501,comp!$D$5:$K$7114,7,FALSE)</f>
        <v>0</v>
      </c>
      <c r="N501" s="104">
        <f t="shared" si="15"/>
        <v>0</v>
      </c>
    </row>
    <row r="502" spans="2:14" ht="14.45" customHeight="1">
      <c r="B502" s="1"/>
      <c r="C502" s="122">
        <v>12245</v>
      </c>
      <c r="D502" s="91">
        <v>12722</v>
      </c>
      <c r="E502" s="271" t="str">
        <f>VLOOKUP(D502,comp!$D$5:$K$7114,2,FALSE)</f>
        <v>COTOVELO DE COBRE 90 GRAUS SEM ANEL DE SOLDA, BOLSA X BOLSA, 104 MM</v>
      </c>
      <c r="F502" s="272"/>
      <c r="G502" s="272"/>
      <c r="H502" s="272"/>
      <c r="I502" s="273"/>
      <c r="J502" s="101" t="str">
        <f>VLOOKUP(D502,comp!$D$5:$K$7114,3,FALSE)</f>
        <v>UN</v>
      </c>
      <c r="K502" s="102">
        <f>_xlfn.XLOOKUP(D502, sin!D:D, sin!J:J, "Não Encontrado", 0,1)</f>
        <v>0</v>
      </c>
      <c r="L502" s="103">
        <f>VLOOKUP(D502,comp!$D$5:$K$7114,6,FALSE)</f>
        <v>795.52</v>
      </c>
      <c r="M502" s="103">
        <f>VLOOKUP(D502,comp!$D$5:$K$7114,7,FALSE)</f>
        <v>0</v>
      </c>
      <c r="N502" s="104">
        <f t="shared" si="15"/>
        <v>0</v>
      </c>
    </row>
    <row r="503" spans="2:14" ht="14.45" customHeight="1">
      <c r="B503" s="1"/>
      <c r="C503" s="122">
        <v>12246</v>
      </c>
      <c r="D503" s="91">
        <v>12740</v>
      </c>
      <c r="E503" s="271" t="str">
        <f>VLOOKUP(D503,comp!$D$5:$K$7114,2,FALSE)</f>
        <v>TE DE COBRE SEM ANEL DE SOLDA, BOLSA X BOLSA X BOLSA, 79 MM</v>
      </c>
      <c r="F503" s="272"/>
      <c r="G503" s="272"/>
      <c r="H503" s="272"/>
      <c r="I503" s="273"/>
      <c r="J503" s="101" t="str">
        <f>VLOOKUP(D503,comp!$D$5:$K$7114,3,FALSE)</f>
        <v>UN</v>
      </c>
      <c r="K503" s="102">
        <f>_xlfn.XLOOKUP(D503, sin!D:D, sin!J:J, "Não Encontrado", 0,1)</f>
        <v>0</v>
      </c>
      <c r="L503" s="103">
        <f>VLOOKUP(D503,comp!$D$5:$K$7114,6,FALSE)</f>
        <v>642.01</v>
      </c>
      <c r="M503" s="103">
        <f>VLOOKUP(D503,comp!$D$5:$K$7114,7,FALSE)</f>
        <v>0</v>
      </c>
      <c r="N503" s="104">
        <f t="shared" si="15"/>
        <v>0</v>
      </c>
    </row>
    <row r="504" spans="2:14" ht="14.45" customHeight="1">
      <c r="B504" s="1"/>
      <c r="C504" s="122">
        <v>12247</v>
      </c>
      <c r="D504" s="91">
        <v>12741</v>
      </c>
      <c r="E504" s="271" t="str">
        <f>VLOOKUP(D504,comp!$D$5:$K$7114,2,FALSE)</f>
        <v>TE DE COBRE SEM ANEL DE SOLDA, BOLSA X BOLSA X BOLSA, 104 MM</v>
      </c>
      <c r="F504" s="272"/>
      <c r="G504" s="272"/>
      <c r="H504" s="272"/>
      <c r="I504" s="273"/>
      <c r="J504" s="101" t="str">
        <f>VLOOKUP(D504,comp!$D$5:$K$7114,3,FALSE)</f>
        <v>UN</v>
      </c>
      <c r="K504" s="102">
        <f>_xlfn.XLOOKUP(D504, sin!D:D, sin!J:J, "Não Encontrado", 0,1)</f>
        <v>0</v>
      </c>
      <c r="L504" s="103">
        <f>VLOOKUP(D504,comp!$D$5:$K$7114,6,FALSE)</f>
        <v>1403.72</v>
      </c>
      <c r="M504" s="103">
        <f>VLOOKUP(D504,comp!$D$5:$K$7114,7,FALSE)</f>
        <v>0</v>
      </c>
      <c r="N504" s="104">
        <f t="shared" si="15"/>
        <v>0</v>
      </c>
    </row>
    <row r="505" spans="2:14" ht="14.45" customHeight="1">
      <c r="B505" s="1"/>
      <c r="C505" s="122">
        <v>12248</v>
      </c>
      <c r="D505" s="91">
        <v>103</v>
      </c>
      <c r="E505" s="271" t="str">
        <f>VLOOKUP(D505,comp!$D$5:$K$7114,2,FALSE)</f>
        <v>ADAPTADOR PVC SOLDAVEL CURTO COM BOLSA E ROSCA, 110 MM X 4", PARA AGUA FRIA</v>
      </c>
      <c r="F505" s="272"/>
      <c r="G505" s="272"/>
      <c r="H505" s="272"/>
      <c r="I505" s="273"/>
      <c r="J505" s="101" t="str">
        <f>VLOOKUP(D505,comp!$D$5:$K$7114,3,FALSE)</f>
        <v>UN</v>
      </c>
      <c r="K505" s="102">
        <f>_xlfn.XLOOKUP(D505, sin!D:D, sin!J:J, "Não Encontrado", 0,1)</f>
        <v>0</v>
      </c>
      <c r="L505" s="103">
        <f>VLOOKUP(D505,comp!$D$5:$K$7114,6,FALSE)</f>
        <v>41.56</v>
      </c>
      <c r="M505" s="103">
        <f>VLOOKUP(D505,comp!$D$5:$K$7114,7,FALSE)</f>
        <v>0</v>
      </c>
      <c r="N505" s="104">
        <f t="shared" si="15"/>
        <v>0</v>
      </c>
    </row>
    <row r="506" spans="2:14" ht="14.45" customHeight="1">
      <c r="B506" s="1"/>
      <c r="C506" s="122">
        <v>12249</v>
      </c>
      <c r="D506" s="91">
        <v>3867</v>
      </c>
      <c r="E506" s="271" t="str">
        <f>VLOOKUP(D506,comp!$D$5:$K$7114,2,FALSE)</f>
        <v>LUVA PVC SOLDAVEL, 110 MM, PARA AGUA FRIA PREDIAL</v>
      </c>
      <c r="F506" s="272"/>
      <c r="G506" s="272"/>
      <c r="H506" s="272"/>
      <c r="I506" s="273"/>
      <c r="J506" s="101" t="str">
        <f>VLOOKUP(D506,comp!$D$5:$K$7114,3,FALSE)</f>
        <v>UN</v>
      </c>
      <c r="K506" s="102">
        <f>_xlfn.XLOOKUP(D506, sin!D:D, sin!J:J, "Não Encontrado", 0,1)</f>
        <v>0</v>
      </c>
      <c r="L506" s="103">
        <f>VLOOKUP(D506,comp!$D$5:$K$7114,6,FALSE)</f>
        <v>71.540000000000006</v>
      </c>
      <c r="M506" s="103">
        <f>VLOOKUP(D506,comp!$D$5:$K$7114,7,FALSE)</f>
        <v>0</v>
      </c>
      <c r="N506" s="104">
        <f t="shared" si="15"/>
        <v>0</v>
      </c>
    </row>
    <row r="507" spans="2:14" ht="14.45" customHeight="1">
      <c r="B507" s="1"/>
      <c r="C507" s="122">
        <v>12250</v>
      </c>
      <c r="D507" s="91">
        <v>3530</v>
      </c>
      <c r="E507" s="271" t="str">
        <f>VLOOKUP(D507,comp!$D$5:$K$7114,2,FALSE)</f>
        <v>JOELHO PVC, SOLDAVEL, 90 GRAUS, 110 MM, COR MARROM, PARA AGUA FRIA PREDIAL</v>
      </c>
      <c r="F507" s="272"/>
      <c r="G507" s="272"/>
      <c r="H507" s="272"/>
      <c r="I507" s="273"/>
      <c r="J507" s="101" t="str">
        <f>VLOOKUP(D507,comp!$D$5:$K$7114,3,FALSE)</f>
        <v>UN</v>
      </c>
      <c r="K507" s="102">
        <f>_xlfn.XLOOKUP(D507, sin!D:D, sin!J:J, "Não Encontrado", 0,1)</f>
        <v>0</v>
      </c>
      <c r="L507" s="103">
        <f>VLOOKUP(D507,comp!$D$5:$K$7114,6,FALSE)</f>
        <v>198.7</v>
      </c>
      <c r="M507" s="103">
        <f>VLOOKUP(D507,comp!$D$5:$K$7114,7,FALSE)</f>
        <v>0</v>
      </c>
      <c r="N507" s="104">
        <f t="shared" si="15"/>
        <v>0</v>
      </c>
    </row>
    <row r="508" spans="2:14" ht="14.45" customHeight="1">
      <c r="B508" s="1"/>
      <c r="C508" s="122">
        <v>12251</v>
      </c>
      <c r="D508" s="91">
        <v>1962</v>
      </c>
      <c r="E508" s="271" t="str">
        <f>VLOOKUP(D508,comp!$D$5:$K$7114,2,FALSE)</f>
        <v>CURVA DE PVC 90 GRAUS, SOLDAVEL, 110 MM, COR MARROM, PARA AGUA FRIA PREDIAL</v>
      </c>
      <c r="F508" s="272"/>
      <c r="G508" s="272"/>
      <c r="H508" s="272"/>
      <c r="I508" s="273"/>
      <c r="J508" s="101" t="str">
        <f>VLOOKUP(D508,comp!$D$5:$K$7114,3,FALSE)</f>
        <v>UN</v>
      </c>
      <c r="K508" s="102">
        <f>_xlfn.XLOOKUP(D508, sin!D:D, sin!J:J, "Não Encontrado", 0,1)</f>
        <v>0</v>
      </c>
      <c r="L508" s="103">
        <f>VLOOKUP(D508,comp!$D$5:$K$7114,6,FALSE)</f>
        <v>176.38</v>
      </c>
      <c r="M508" s="103">
        <f>VLOOKUP(D508,comp!$D$5:$K$7114,7,FALSE)</f>
        <v>0</v>
      </c>
      <c r="N508" s="104">
        <f t="shared" si="15"/>
        <v>0</v>
      </c>
    </row>
    <row r="509" spans="2:14" ht="14.45" customHeight="1">
      <c r="B509" s="1"/>
      <c r="C509" s="122">
        <v>12252</v>
      </c>
      <c r="D509" s="91">
        <v>37947</v>
      </c>
      <c r="E509" s="271" t="str">
        <f>VLOOKUP(D509,comp!$D$5:$K$7114,2,FALSE)</f>
        <v>TE PVC, SOLDAVEL, COM ROSCA NA BOLSA CENTRAL, 90 GRAUS, 25 MM X 3/4", PARA AGUA FRIA PREDIAL</v>
      </c>
      <c r="F509" s="272"/>
      <c r="G509" s="272"/>
      <c r="H509" s="272"/>
      <c r="I509" s="273"/>
      <c r="J509" s="101" t="str">
        <f>VLOOKUP(D509,comp!$D$5:$K$7114,3,FALSE)</f>
        <v>UN</v>
      </c>
      <c r="K509" s="102">
        <f>_xlfn.XLOOKUP(D509, sin!D:D, sin!J:J, "Não Encontrado", 0,1)</f>
        <v>0</v>
      </c>
      <c r="L509" s="103">
        <f>VLOOKUP(D509,comp!$D$5:$K$7114,6,FALSE)</f>
        <v>4.0599999999999996</v>
      </c>
      <c r="M509" s="103">
        <f>VLOOKUP(D509,comp!$D$5:$K$7114,7,FALSE)</f>
        <v>0</v>
      </c>
      <c r="N509" s="104">
        <f t="shared" si="15"/>
        <v>0</v>
      </c>
    </row>
    <row r="510" spans="2:14" ht="14.45" customHeight="1">
      <c r="B510" s="1"/>
      <c r="C510" s="122">
        <v>12253</v>
      </c>
      <c r="D510" s="91">
        <v>7146</v>
      </c>
      <c r="E510" s="271" t="str">
        <f>VLOOKUP(D510,comp!$D$5:$K$7114,2,FALSE)</f>
        <v>TE SOLDAVEL, PVC, 90 GRAUS, 110 MM, PARA AGUA FRIA PREDIAL (NBR 5648)</v>
      </c>
      <c r="F510" s="272"/>
      <c r="G510" s="272"/>
      <c r="H510" s="272"/>
      <c r="I510" s="273"/>
      <c r="J510" s="101" t="str">
        <f>VLOOKUP(D510,comp!$D$5:$K$7114,3,FALSE)</f>
        <v>UN</v>
      </c>
      <c r="K510" s="102">
        <f>_xlfn.XLOOKUP(D510, sin!D:D, sin!J:J, "Não Encontrado", 0,1)</f>
        <v>0</v>
      </c>
      <c r="L510" s="103">
        <f>VLOOKUP(D510,comp!$D$5:$K$7114,6,FALSE)</f>
        <v>161.09</v>
      </c>
      <c r="M510" s="103">
        <f>VLOOKUP(D510,comp!$D$5:$K$7114,7,FALSE)</f>
        <v>0</v>
      </c>
      <c r="N510" s="104">
        <f t="shared" si="15"/>
        <v>0</v>
      </c>
    </row>
    <row r="511" spans="2:14" ht="14.45" customHeight="1">
      <c r="B511" s="1"/>
      <c r="C511" s="122">
        <v>12254</v>
      </c>
      <c r="D511" s="91">
        <v>7106</v>
      </c>
      <c r="E511" s="271" t="str">
        <f>VLOOKUP(D511,comp!$D$5:$K$7114,2,FALSE)</f>
        <v>TE DE REDUCAO, PVC, SOLDAVEL, 90 GRAUS, 110 MM X 60 MM, PARA AGUA FRIA PREDIAL</v>
      </c>
      <c r="F511" s="272"/>
      <c r="G511" s="272"/>
      <c r="H511" s="272"/>
      <c r="I511" s="273"/>
      <c r="J511" s="101" t="str">
        <f>VLOOKUP(D511,comp!$D$5:$K$7114,3,FALSE)</f>
        <v>UN</v>
      </c>
      <c r="K511" s="102">
        <f>_xlfn.XLOOKUP(D511, sin!D:D, sin!J:J, "Não Encontrado", 0,1)</f>
        <v>0</v>
      </c>
      <c r="L511" s="103">
        <f>VLOOKUP(D511,comp!$D$5:$K$7114,6,FALSE)</f>
        <v>136.80000000000001</v>
      </c>
      <c r="M511" s="103">
        <f>VLOOKUP(D511,comp!$D$5:$K$7114,7,FALSE)</f>
        <v>0</v>
      </c>
      <c r="N511" s="104">
        <f t="shared" si="15"/>
        <v>0</v>
      </c>
    </row>
    <row r="512" spans="2:14" ht="14.45" customHeight="1">
      <c r="B512" s="1"/>
      <c r="C512" s="122">
        <v>12255</v>
      </c>
      <c r="D512" s="91">
        <v>96</v>
      </c>
      <c r="E512" s="271" t="str">
        <f>VLOOKUP(D512,comp!$D$5:$K$7114,2,FALSE)</f>
        <v>ADAPTADOR PVC SOLDAVEL, COM FLANGE E ANEL DE VEDACAO, 25 MM X 3/4", PARA CAIXA D'AGUA</v>
      </c>
      <c r="F512" s="272"/>
      <c r="G512" s="272"/>
      <c r="H512" s="272"/>
      <c r="I512" s="273"/>
      <c r="J512" s="101" t="str">
        <f>VLOOKUP(D512,comp!$D$5:$K$7114,3,FALSE)</f>
        <v>UN</v>
      </c>
      <c r="K512" s="102">
        <f>_xlfn.XLOOKUP(D512, sin!D:D, sin!J:J, "Não Encontrado", 0,1)</f>
        <v>0</v>
      </c>
      <c r="L512" s="103">
        <f>VLOOKUP(D512,comp!$D$5:$K$7114,6,FALSE)</f>
        <v>11.84</v>
      </c>
      <c r="M512" s="103">
        <f>VLOOKUP(D512,comp!$D$5:$K$7114,7,FALSE)</f>
        <v>0</v>
      </c>
      <c r="N512" s="104">
        <f t="shared" si="15"/>
        <v>0</v>
      </c>
    </row>
    <row r="513" spans="2:14" ht="14.45" customHeight="1">
      <c r="B513" s="1"/>
      <c r="C513" s="122">
        <v>12256</v>
      </c>
      <c r="D513" s="91">
        <v>97</v>
      </c>
      <c r="E513" s="271" t="str">
        <f>VLOOKUP(D513,comp!$D$5:$K$7114,2,FALSE)</f>
        <v>ADAPTADOR PVC SOLDAVEL, COM FLANGE E ANEL DE VEDACAO, 32 MM X 1", PARA CAIXA D'AGUA</v>
      </c>
      <c r="F513" s="272"/>
      <c r="G513" s="272"/>
      <c r="H513" s="272"/>
      <c r="I513" s="273"/>
      <c r="J513" s="101" t="str">
        <f>VLOOKUP(D513,comp!$D$5:$K$7114,3,FALSE)</f>
        <v>UN</v>
      </c>
      <c r="K513" s="102">
        <f>_xlfn.XLOOKUP(D513, sin!D:D, sin!J:J, "Não Encontrado", 0,1)</f>
        <v>0</v>
      </c>
      <c r="L513" s="103">
        <f>VLOOKUP(D513,comp!$D$5:$K$7114,6,FALSE)</f>
        <v>17.809999999999999</v>
      </c>
      <c r="M513" s="103">
        <f>VLOOKUP(D513,comp!$D$5:$K$7114,7,FALSE)</f>
        <v>0</v>
      </c>
      <c r="N513" s="104">
        <f t="shared" si="15"/>
        <v>0</v>
      </c>
    </row>
    <row r="514" spans="2:14" ht="14.45" customHeight="1">
      <c r="B514" s="1"/>
      <c r="C514" s="122">
        <v>12257</v>
      </c>
      <c r="D514" s="91">
        <v>98</v>
      </c>
      <c r="E514" s="271" t="str">
        <f>VLOOKUP(D514,comp!$D$5:$K$7114,2,FALSE)</f>
        <v>ADAPTADOR PVC SOLDAVEL, COM FLANGE E ANEL DE VEDACAO, 40 MM X 1 1/4", PARA CAIXA D'AGUA</v>
      </c>
      <c r="F514" s="272"/>
      <c r="G514" s="272"/>
      <c r="H514" s="272"/>
      <c r="I514" s="273"/>
      <c r="J514" s="101" t="str">
        <f>VLOOKUP(D514,comp!$D$5:$K$7114,3,FALSE)</f>
        <v>UN</v>
      </c>
      <c r="K514" s="102">
        <f>_xlfn.XLOOKUP(D514, sin!D:D, sin!J:J, "Não Encontrado", 0,1)</f>
        <v>0</v>
      </c>
      <c r="L514" s="103">
        <f>VLOOKUP(D514,comp!$D$5:$K$7114,6,FALSE)</f>
        <v>26.66</v>
      </c>
      <c r="M514" s="103">
        <f>VLOOKUP(D514,comp!$D$5:$K$7114,7,FALSE)</f>
        <v>0</v>
      </c>
      <c r="N514" s="104">
        <f t="shared" ref="N514:N535" si="16">K514*(L514+M514)</f>
        <v>0</v>
      </c>
    </row>
    <row r="515" spans="2:14" ht="14.45" customHeight="1">
      <c r="B515" s="1"/>
      <c r="C515" s="122">
        <v>12258</v>
      </c>
      <c r="D515" s="91">
        <v>99</v>
      </c>
      <c r="E515" s="271" t="str">
        <f>VLOOKUP(D515,comp!$D$5:$K$7114,2,FALSE)</f>
        <v>ADAPTADOR PVC SOLDAVEL, COM FLANGE E ANEL DE VEDACAO, 50 MM X 1 1/2", PARA CAIXA D'AGUA</v>
      </c>
      <c r="F515" s="272"/>
      <c r="G515" s="272"/>
      <c r="H515" s="272"/>
      <c r="I515" s="273"/>
      <c r="J515" s="101" t="str">
        <f>VLOOKUP(D515,comp!$D$5:$K$7114,3,FALSE)</f>
        <v>UN</v>
      </c>
      <c r="K515" s="102">
        <f>_xlfn.XLOOKUP(D515, sin!D:D, sin!J:J, "Não Encontrado", 0,1)</f>
        <v>0</v>
      </c>
      <c r="L515" s="103">
        <f>VLOOKUP(D515,comp!$D$5:$K$7114,6,FALSE)</f>
        <v>25.19</v>
      </c>
      <c r="M515" s="103">
        <f>VLOOKUP(D515,comp!$D$5:$K$7114,7,FALSE)</f>
        <v>0</v>
      </c>
      <c r="N515" s="104">
        <f t="shared" si="16"/>
        <v>0</v>
      </c>
    </row>
    <row r="516" spans="2:14" ht="14.45" customHeight="1">
      <c r="B516" s="1"/>
      <c r="C516" s="122">
        <v>12259</v>
      </c>
      <c r="D516" s="91">
        <v>100</v>
      </c>
      <c r="E516" s="271" t="str">
        <f>VLOOKUP(D516,comp!$D$5:$K$7114,2,FALSE)</f>
        <v>ADAPTADOR PVC, SOLDAVEL, COM FLANGES E ANEL DE VEDACAO, 60 MM X 2", PARA CAIXA D'AGUA</v>
      </c>
      <c r="F516" s="272"/>
      <c r="G516" s="272"/>
      <c r="H516" s="272"/>
      <c r="I516" s="273"/>
      <c r="J516" s="101" t="str">
        <f>VLOOKUP(D516,comp!$D$5:$K$7114,3,FALSE)</f>
        <v>UN</v>
      </c>
      <c r="K516" s="102">
        <f>_xlfn.XLOOKUP(D516, sin!D:D, sin!J:J, "Não Encontrado", 0,1)</f>
        <v>0</v>
      </c>
      <c r="L516" s="103">
        <f>VLOOKUP(D516,comp!$D$5:$K$7114,6,FALSE)</f>
        <v>44.02</v>
      </c>
      <c r="M516" s="103">
        <f>VLOOKUP(D516,comp!$D$5:$K$7114,7,FALSE)</f>
        <v>0</v>
      </c>
      <c r="N516" s="104">
        <f t="shared" si="16"/>
        <v>0</v>
      </c>
    </row>
    <row r="517" spans="2:14" ht="14.45" customHeight="1">
      <c r="B517" s="1"/>
      <c r="C517" s="122">
        <v>12260</v>
      </c>
      <c r="D517" s="91">
        <v>83</v>
      </c>
      <c r="E517" s="271" t="str">
        <f>VLOOKUP(D517,comp!$D$5:$K$7114,2,FALSE)</f>
        <v>ADAPTADOR PVC, SOLDAVEL, COM FLANGES LIVRES, 75 MM X 2 1/2", PARA CAIXA D'AGUA</v>
      </c>
      <c r="F517" s="272"/>
      <c r="G517" s="272"/>
      <c r="H517" s="272"/>
      <c r="I517" s="273"/>
      <c r="J517" s="101" t="str">
        <f>VLOOKUP(D517,comp!$D$5:$K$7114,3,FALSE)</f>
        <v>UN</v>
      </c>
      <c r="K517" s="102">
        <f>_xlfn.XLOOKUP(D517, sin!D:D, sin!J:J, "Não Encontrado", 0,1)</f>
        <v>0</v>
      </c>
      <c r="L517" s="103">
        <f>VLOOKUP(D517,comp!$D$5:$K$7114,6,FALSE)</f>
        <v>205.17</v>
      </c>
      <c r="M517" s="103">
        <f>VLOOKUP(D517,comp!$D$5:$K$7114,7,FALSE)</f>
        <v>0</v>
      </c>
      <c r="N517" s="104">
        <f t="shared" si="16"/>
        <v>0</v>
      </c>
    </row>
    <row r="518" spans="2:14" ht="14.45" customHeight="1">
      <c r="B518" s="1"/>
      <c r="C518" s="122">
        <v>12261</v>
      </c>
      <c r="D518" s="91">
        <v>74</v>
      </c>
      <c r="E518" s="271" t="str">
        <f>VLOOKUP(D518,comp!$D$5:$K$7114,2,FALSE)</f>
        <v>ADAPTADOR PVC, SOLDAVEL, COM FLANGES LIVRES, 85 MM X 3", PARA CAIXA D'AGUA</v>
      </c>
      <c r="F518" s="272"/>
      <c r="G518" s="272"/>
      <c r="H518" s="272"/>
      <c r="I518" s="273"/>
      <c r="J518" s="101" t="str">
        <f>VLOOKUP(D518,comp!$D$5:$K$7114,3,FALSE)</f>
        <v>UN</v>
      </c>
      <c r="K518" s="102">
        <f>_xlfn.XLOOKUP(D518, sin!D:D, sin!J:J, "Não Encontrado", 0,1)</f>
        <v>0</v>
      </c>
      <c r="L518" s="103">
        <f>VLOOKUP(D518,comp!$D$5:$K$7114,6,FALSE)</f>
        <v>293.33999999999997</v>
      </c>
      <c r="M518" s="103">
        <f>VLOOKUP(D518,comp!$D$5:$K$7114,7,FALSE)</f>
        <v>0</v>
      </c>
      <c r="N518" s="104">
        <f t="shared" si="16"/>
        <v>0</v>
      </c>
    </row>
    <row r="519" spans="2:14" ht="14.45" customHeight="1">
      <c r="B519" s="1"/>
      <c r="C519" s="122">
        <v>12262</v>
      </c>
      <c r="D519" s="91">
        <v>75</v>
      </c>
      <c r="E519" s="271" t="str">
        <f>VLOOKUP(D519,comp!$D$5:$K$7114,2,FALSE)</f>
        <v>ADAPTADOR PVC, SOLDAVEL, COM FLANGES LIVRES, 110 MM X 4", PARA CAIXA D'AGUA</v>
      </c>
      <c r="F519" s="272"/>
      <c r="G519" s="272"/>
      <c r="H519" s="272"/>
      <c r="I519" s="273"/>
      <c r="J519" s="101" t="str">
        <f>VLOOKUP(D519,comp!$D$5:$K$7114,3,FALSE)</f>
        <v>UN</v>
      </c>
      <c r="K519" s="102">
        <f>_xlfn.XLOOKUP(D519, sin!D:D, sin!J:J, "Não Encontrado", 0,1)</f>
        <v>0</v>
      </c>
      <c r="L519" s="103">
        <f>VLOOKUP(D519,comp!$D$5:$K$7114,6,FALSE)</f>
        <v>256.64</v>
      </c>
      <c r="M519" s="103">
        <f>VLOOKUP(D519,comp!$D$5:$K$7114,7,FALSE)</f>
        <v>0</v>
      </c>
      <c r="N519" s="104">
        <f t="shared" si="16"/>
        <v>0</v>
      </c>
    </row>
    <row r="520" spans="2:14" ht="14.45" customHeight="1">
      <c r="B520" s="1"/>
      <c r="C520" s="122">
        <v>12263</v>
      </c>
      <c r="D520" s="91">
        <v>44248</v>
      </c>
      <c r="E520" s="271" t="str">
        <f>VLOOKUP(D520,comp!$D$5:$K$7114,2,FALSE)</f>
        <v>CONECTOR, CPVC, SOLDAVEL, 54 MM X 2", PARA AGUA QUENTE</v>
      </c>
      <c r="F520" s="272"/>
      <c r="G520" s="272"/>
      <c r="H520" s="272"/>
      <c r="I520" s="273"/>
      <c r="J520" s="101" t="str">
        <f>VLOOKUP(D520,comp!$D$5:$K$7114,3,FALSE)</f>
        <v>UN</v>
      </c>
      <c r="K520" s="102">
        <f>_xlfn.XLOOKUP(D520, sin!D:D, sin!J:J, "Não Encontrado", 0,1)</f>
        <v>0</v>
      </c>
      <c r="L520" s="103">
        <f>VLOOKUP(D520,comp!$D$5:$K$7114,6,FALSE)</f>
        <v>95.57</v>
      </c>
      <c r="M520" s="103">
        <f>VLOOKUP(D520,comp!$D$5:$K$7114,7,FALSE)</f>
        <v>0</v>
      </c>
      <c r="N520" s="104">
        <f t="shared" si="16"/>
        <v>0</v>
      </c>
    </row>
    <row r="521" spans="2:14" ht="14.45" customHeight="1">
      <c r="B521" s="1"/>
      <c r="C521" s="122">
        <v>12264</v>
      </c>
      <c r="D521" s="91">
        <v>44249</v>
      </c>
      <c r="E521" s="271" t="str">
        <f>VLOOKUP(D521,comp!$D$5:$K$7114,2,FALSE)</f>
        <v>CONECTOR, CPVC, SOLDAVEL, 73 MM X 2 1/2", PARA AGUA QUENTE</v>
      </c>
      <c r="F521" s="272"/>
      <c r="G521" s="272"/>
      <c r="H521" s="272"/>
      <c r="I521" s="273"/>
      <c r="J521" s="101" t="str">
        <f>VLOOKUP(D521,comp!$D$5:$K$7114,3,FALSE)</f>
        <v>UN</v>
      </c>
      <c r="K521" s="102">
        <f>_xlfn.XLOOKUP(D521, sin!D:D, sin!J:J, "Não Encontrado", 0,1)</f>
        <v>0</v>
      </c>
      <c r="L521" s="103">
        <f>VLOOKUP(D521,comp!$D$5:$K$7114,6,FALSE)</f>
        <v>368.73</v>
      </c>
      <c r="M521" s="103">
        <f>VLOOKUP(D521,comp!$D$5:$K$7114,7,FALSE)</f>
        <v>0</v>
      </c>
      <c r="N521" s="104">
        <f t="shared" si="16"/>
        <v>0</v>
      </c>
    </row>
    <row r="522" spans="2:14" ht="14.45" customHeight="1">
      <c r="B522" s="1"/>
      <c r="C522" s="122">
        <v>12265</v>
      </c>
      <c r="D522" s="91">
        <v>44250</v>
      </c>
      <c r="E522" s="271" t="str">
        <f>VLOOKUP(D522,comp!$D$5:$K$7114,2,FALSE)</f>
        <v>CONECTOR, CPVC, SOLDAVEL, 89 MM X 3", PARA AGUA QUENTE</v>
      </c>
      <c r="F522" s="272"/>
      <c r="G522" s="272"/>
      <c r="H522" s="272"/>
      <c r="I522" s="273"/>
      <c r="J522" s="101" t="str">
        <f>VLOOKUP(D522,comp!$D$5:$K$7114,3,FALSE)</f>
        <v>UN</v>
      </c>
      <c r="K522" s="102">
        <f>_xlfn.XLOOKUP(D522, sin!D:D, sin!J:J, "Não Encontrado", 0,1)</f>
        <v>0</v>
      </c>
      <c r="L522" s="103">
        <f>VLOOKUP(D522,comp!$D$5:$K$7114,6,FALSE)</f>
        <v>535.48</v>
      </c>
      <c r="M522" s="103">
        <f>VLOOKUP(D522,comp!$D$5:$K$7114,7,FALSE)</f>
        <v>0</v>
      </c>
      <c r="N522" s="104">
        <f t="shared" si="16"/>
        <v>0</v>
      </c>
    </row>
    <row r="523" spans="2:14" ht="14.45" customHeight="1">
      <c r="B523" s="1"/>
      <c r="C523" s="122">
        <v>12266</v>
      </c>
      <c r="D523" s="91">
        <v>44247</v>
      </c>
      <c r="E523" s="271" t="str">
        <f>VLOOKUP(D523,comp!$D$5:$K$7114,2,FALSE)</f>
        <v>CONECTOR, CPVC, SOLDAVEL, 114 MM X 4", PARA AGUA QUENTE</v>
      </c>
      <c r="F523" s="272"/>
      <c r="G523" s="272"/>
      <c r="H523" s="272"/>
      <c r="I523" s="273"/>
      <c r="J523" s="101" t="str">
        <f>VLOOKUP(D523,comp!$D$5:$K$7114,3,FALSE)</f>
        <v>UN</v>
      </c>
      <c r="K523" s="102">
        <f>_xlfn.XLOOKUP(D523, sin!D:D, sin!J:J, "Não Encontrado", 0,1)</f>
        <v>0</v>
      </c>
      <c r="L523" s="103">
        <f>VLOOKUP(D523,comp!$D$5:$K$7114,6,FALSE)</f>
        <v>1641.82</v>
      </c>
      <c r="M523" s="103">
        <f>VLOOKUP(D523,comp!$D$5:$K$7114,7,FALSE)</f>
        <v>0</v>
      </c>
      <c r="N523" s="104">
        <f t="shared" si="16"/>
        <v>0</v>
      </c>
    </row>
    <row r="524" spans="2:14" ht="14.45" customHeight="1">
      <c r="B524" s="1"/>
      <c r="C524" s="122">
        <v>12267</v>
      </c>
      <c r="D524" s="91">
        <v>44252</v>
      </c>
      <c r="E524" s="271" t="str">
        <f>VLOOKUP(D524,comp!$D$5:$K$7114,2,FALSE)</f>
        <v>LUVA CPVC, SOLDAVEL, 114 MM, PARA AGUA QUENTE PREDIAL</v>
      </c>
      <c r="F524" s="272"/>
      <c r="G524" s="272"/>
      <c r="H524" s="272"/>
      <c r="I524" s="273"/>
      <c r="J524" s="101" t="str">
        <f>VLOOKUP(D524,comp!$D$5:$K$7114,3,FALSE)</f>
        <v>UN</v>
      </c>
      <c r="K524" s="102">
        <f>_xlfn.XLOOKUP(D524, sin!D:D, sin!J:J, "Não Encontrado", 0,1)</f>
        <v>0</v>
      </c>
      <c r="L524" s="103">
        <f>VLOOKUP(D524,comp!$D$5:$K$7114,6,FALSE)</f>
        <v>193.43</v>
      </c>
      <c r="M524" s="103">
        <f>VLOOKUP(D524,comp!$D$5:$K$7114,7,FALSE)</f>
        <v>0</v>
      </c>
      <c r="N524" s="104">
        <f t="shared" si="16"/>
        <v>0</v>
      </c>
    </row>
    <row r="525" spans="2:14" ht="14.45" customHeight="1">
      <c r="B525" s="1"/>
      <c r="C525" s="122">
        <v>12268</v>
      </c>
      <c r="D525" s="91">
        <v>44251</v>
      </c>
      <c r="E525" s="271" t="str">
        <f>VLOOKUP(D525,comp!$D$5:$K$7114,2,FALSE)</f>
        <v>JOELHO CPVC, SOLDAVEL, 90 GRAUS, 114 MM, PARA AGUA QUENTE</v>
      </c>
      <c r="F525" s="272"/>
      <c r="G525" s="272"/>
      <c r="H525" s="272"/>
      <c r="I525" s="273"/>
      <c r="J525" s="101" t="str">
        <f>VLOOKUP(D525,comp!$D$5:$K$7114,3,FALSE)</f>
        <v>UN</v>
      </c>
      <c r="K525" s="102">
        <f>_xlfn.XLOOKUP(D525, sin!D:D, sin!J:J, "Não Encontrado", 0,1)</f>
        <v>0</v>
      </c>
      <c r="L525" s="103">
        <f>VLOOKUP(D525,comp!$D$5:$K$7114,6,FALSE)</f>
        <v>236.35</v>
      </c>
      <c r="M525" s="103">
        <f>VLOOKUP(D525,comp!$D$5:$K$7114,7,FALSE)</f>
        <v>0</v>
      </c>
      <c r="N525" s="104">
        <f t="shared" si="16"/>
        <v>0</v>
      </c>
    </row>
    <row r="526" spans="2:14" ht="14.45" customHeight="1">
      <c r="B526" s="1"/>
      <c r="C526" s="122">
        <v>12269</v>
      </c>
      <c r="D526" s="91">
        <v>44253</v>
      </c>
      <c r="E526" s="271" t="str">
        <f>VLOOKUP(D526,comp!$D$5:$K$7114,2,FALSE)</f>
        <v>TE CPVC, SOLDAVEL, 90 GRAUS, 114 MM, PARA AGUA QUENTE PREDIAL</v>
      </c>
      <c r="F526" s="272"/>
      <c r="G526" s="272"/>
      <c r="H526" s="272"/>
      <c r="I526" s="273"/>
      <c r="J526" s="101" t="str">
        <f>VLOOKUP(D526,comp!$D$5:$K$7114,3,FALSE)</f>
        <v>UN</v>
      </c>
      <c r="K526" s="102">
        <f>_xlfn.XLOOKUP(D526, sin!D:D, sin!J:J, "Não Encontrado", 0,1)</f>
        <v>0</v>
      </c>
      <c r="L526" s="103">
        <f>VLOOKUP(D526,comp!$D$5:$K$7114,6,FALSE)</f>
        <v>285.74</v>
      </c>
      <c r="M526" s="103">
        <f>VLOOKUP(D526,comp!$D$5:$K$7114,7,FALSE)</f>
        <v>0</v>
      </c>
      <c r="N526" s="104">
        <f t="shared" si="16"/>
        <v>0</v>
      </c>
    </row>
    <row r="527" spans="2:14" ht="14.45" customHeight="1">
      <c r="B527" s="1"/>
      <c r="C527" s="122">
        <v>12270</v>
      </c>
      <c r="D527" s="91">
        <v>44254</v>
      </c>
      <c r="E527" s="271" t="str">
        <f>VLOOKUP(D527,comp!$D$5:$K$7114,2,FALSE)</f>
        <v>ADAPTADOR CPVC, ROSCAVEL, COM FLANGES E ANEL DE VEDACAO, 15 MM, CAIXA D'AGUA PARA AGUA QUENTE</v>
      </c>
      <c r="F527" s="272"/>
      <c r="G527" s="272"/>
      <c r="H527" s="272"/>
      <c r="I527" s="273"/>
      <c r="J527" s="101" t="str">
        <f>VLOOKUP(D527,comp!$D$5:$K$7114,3,FALSE)</f>
        <v>UN</v>
      </c>
      <c r="K527" s="102">
        <f>_xlfn.XLOOKUP(D527, sin!D:D, sin!J:J, "Não Encontrado", 0,1)</f>
        <v>0</v>
      </c>
      <c r="L527" s="103">
        <f>VLOOKUP(D527,comp!$D$5:$K$7114,6,FALSE)</f>
        <v>29.89</v>
      </c>
      <c r="M527" s="103">
        <f>VLOOKUP(D527,comp!$D$5:$K$7114,7,FALSE)</f>
        <v>0</v>
      </c>
      <c r="N527" s="104">
        <f t="shared" si="16"/>
        <v>0</v>
      </c>
    </row>
    <row r="528" spans="2:14" ht="14.45" customHeight="1">
      <c r="B528" s="1"/>
      <c r="C528" s="122">
        <v>12271</v>
      </c>
      <c r="D528" s="91">
        <v>44255</v>
      </c>
      <c r="E528" s="271" t="str">
        <f>VLOOKUP(D528,comp!$D$5:$K$7114,2,FALSE)</f>
        <v>ADAPTADOR CPVC, ROSCAVEL, COM FLANGES E ANEL DE VEDACAO, 22 MM, CAIXA D'AGUA PARA AGUA QUENTE</v>
      </c>
      <c r="F528" s="272"/>
      <c r="G528" s="272"/>
      <c r="H528" s="272"/>
      <c r="I528" s="273"/>
      <c r="J528" s="101" t="str">
        <f>VLOOKUP(D528,comp!$D$5:$K$7114,3,FALSE)</f>
        <v>UN</v>
      </c>
      <c r="K528" s="102">
        <f>_xlfn.XLOOKUP(D528, sin!D:D, sin!J:J, "Não Encontrado", 0,1)</f>
        <v>0</v>
      </c>
      <c r="L528" s="103">
        <f>VLOOKUP(D528,comp!$D$5:$K$7114,6,FALSE)</f>
        <v>33.130000000000003</v>
      </c>
      <c r="M528" s="103">
        <f>VLOOKUP(D528,comp!$D$5:$K$7114,7,FALSE)</f>
        <v>0</v>
      </c>
      <c r="N528" s="104">
        <f t="shared" si="16"/>
        <v>0</v>
      </c>
    </row>
    <row r="529" spans="2:14" ht="14.45" customHeight="1">
      <c r="B529" s="1"/>
      <c r="C529" s="122">
        <v>12272</v>
      </c>
      <c r="D529" s="91">
        <v>44256</v>
      </c>
      <c r="E529" s="271" t="str">
        <f>VLOOKUP(D529,comp!$D$5:$K$7114,2,FALSE)</f>
        <v>ADAPTADOR CPVC, ROSCAVEL, COM FLANGES E ANEL DE VEDACAO, 28 MM, CAIXA D'AGUA PARA AGUA QUENTE</v>
      </c>
      <c r="F529" s="272"/>
      <c r="G529" s="272"/>
      <c r="H529" s="272"/>
      <c r="I529" s="273"/>
      <c r="J529" s="101" t="str">
        <f>VLOOKUP(D529,comp!$D$5:$K$7114,3,FALSE)</f>
        <v>UN</v>
      </c>
      <c r="K529" s="102">
        <f>_xlfn.XLOOKUP(D529, sin!D:D, sin!J:J, "Não Encontrado", 0,1)</f>
        <v>0</v>
      </c>
      <c r="L529" s="103">
        <f>VLOOKUP(D529,comp!$D$5:$K$7114,6,FALSE)</f>
        <v>37.42</v>
      </c>
      <c r="M529" s="103">
        <f>VLOOKUP(D529,comp!$D$5:$K$7114,7,FALSE)</f>
        <v>0</v>
      </c>
      <c r="N529" s="104">
        <f t="shared" si="16"/>
        <v>0</v>
      </c>
    </row>
    <row r="530" spans="2:14" ht="14.45" customHeight="1">
      <c r="B530" s="1"/>
      <c r="C530" s="122">
        <v>12273</v>
      </c>
      <c r="D530" s="91">
        <v>44257</v>
      </c>
      <c r="E530" s="271" t="str">
        <f>VLOOKUP(D530,comp!$D$5:$K$7114,2,FALSE)</f>
        <v>ADAPTADOR CPVC, ROSCAVEL, COM FLANGES E ANEL DE VEDACAO, 35 MM, CAIXA D'AGUA PARA AGUA QUENTE</v>
      </c>
      <c r="F530" s="272"/>
      <c r="G530" s="272"/>
      <c r="H530" s="272"/>
      <c r="I530" s="273"/>
      <c r="J530" s="101" t="str">
        <f>VLOOKUP(D530,comp!$D$5:$K$7114,3,FALSE)</f>
        <v>UN</v>
      </c>
      <c r="K530" s="102">
        <f>_xlfn.XLOOKUP(D530, sin!D:D, sin!J:J, "Não Encontrado", 0,1)</f>
        <v>0</v>
      </c>
      <c r="L530" s="103">
        <f>VLOOKUP(D530,comp!$D$5:$K$7114,6,FALSE)</f>
        <v>59.21</v>
      </c>
      <c r="M530" s="103">
        <f>VLOOKUP(D530,comp!$D$5:$K$7114,7,FALSE)</f>
        <v>0</v>
      </c>
      <c r="N530" s="104">
        <f t="shared" si="16"/>
        <v>0</v>
      </c>
    </row>
    <row r="531" spans="2:14" ht="14.45" customHeight="1">
      <c r="B531" s="1"/>
      <c r="C531" s="122">
        <v>12274</v>
      </c>
      <c r="D531" s="91">
        <v>44258</v>
      </c>
      <c r="E531" s="271" t="str">
        <f>VLOOKUP(D531,comp!$D$5:$K$7114,2,FALSE)</f>
        <v>ADAPTADOR CPVC, ROSCAVEL, COM FLANGES E ANEL DE VEDACAO, 42 MM, CAIXA D'AGUA PARA AGUA QUENTE</v>
      </c>
      <c r="F531" s="272"/>
      <c r="G531" s="272"/>
      <c r="H531" s="272"/>
      <c r="I531" s="273"/>
      <c r="J531" s="101" t="str">
        <f>VLOOKUP(D531,comp!$D$5:$K$7114,3,FALSE)</f>
        <v>UN</v>
      </c>
      <c r="K531" s="102">
        <f>_xlfn.XLOOKUP(D531, sin!D:D, sin!J:J, "Não Encontrado", 0,1)</f>
        <v>0</v>
      </c>
      <c r="L531" s="103">
        <f>VLOOKUP(D531,comp!$D$5:$K$7114,6,FALSE)</f>
        <v>67.66</v>
      </c>
      <c r="M531" s="103">
        <f>VLOOKUP(D531,comp!$D$5:$K$7114,7,FALSE)</f>
        <v>0</v>
      </c>
      <c r="N531" s="104">
        <f t="shared" si="16"/>
        <v>0</v>
      </c>
    </row>
    <row r="532" spans="2:14" ht="14.45" customHeight="1">
      <c r="B532" s="1"/>
      <c r="C532" s="122">
        <v>12275</v>
      </c>
      <c r="D532" s="91">
        <v>44259</v>
      </c>
      <c r="E532" s="271" t="str">
        <f>VLOOKUP(D532,comp!$D$5:$K$7114,2,FALSE)</f>
        <v>ADAPTADOR CPVC, ROSCAVEL, COM FLANGES E ANEL DE VEDACAO, 54 MM, CAIXA D'AGUA PARA AGUA QUENTE</v>
      </c>
      <c r="F532" s="272"/>
      <c r="G532" s="272"/>
      <c r="H532" s="272"/>
      <c r="I532" s="273"/>
      <c r="J532" s="101" t="str">
        <f>VLOOKUP(D532,comp!$D$5:$K$7114,3,FALSE)</f>
        <v>UN</v>
      </c>
      <c r="K532" s="102">
        <f>_xlfn.XLOOKUP(D532, sin!D:D, sin!J:J, "Não Encontrado", 0,1)</f>
        <v>0</v>
      </c>
      <c r="L532" s="103">
        <f>VLOOKUP(D532,comp!$D$5:$K$7114,6,FALSE)</f>
        <v>92.87</v>
      </c>
      <c r="M532" s="103">
        <f>VLOOKUP(D532,comp!$D$5:$K$7114,7,FALSE)</f>
        <v>0</v>
      </c>
      <c r="N532" s="104">
        <f t="shared" si="16"/>
        <v>0</v>
      </c>
    </row>
    <row r="533" spans="2:14" ht="14.45" customHeight="1">
      <c r="B533" s="1"/>
      <c r="C533" s="122">
        <v>12276</v>
      </c>
      <c r="D533" s="91">
        <v>95</v>
      </c>
      <c r="E533" s="271" t="str">
        <f>VLOOKUP(D533,comp!$D$5:$K$7114,2,FALSE)</f>
        <v>ADAPTADOR PVC SOLDAVEL, COM FLANGE E ANEL DE VEDACAO, 20 MM X 1/2", PARA CAIXA D'AGUA</v>
      </c>
      <c r="F533" s="272"/>
      <c r="G533" s="272"/>
      <c r="H533" s="272"/>
      <c r="I533" s="273"/>
      <c r="J533" s="101" t="str">
        <f>VLOOKUP(D533,comp!$D$5:$K$7114,3,FALSE)</f>
        <v>UN</v>
      </c>
      <c r="K533" s="102">
        <f>_xlfn.XLOOKUP(D533, sin!D:D, sin!J:J, "Não Encontrado", 0,1)</f>
        <v>0</v>
      </c>
      <c r="L533" s="103">
        <f>VLOOKUP(D533,comp!$D$5:$K$7114,6,FALSE)</f>
        <v>10.88</v>
      </c>
      <c r="M533" s="103">
        <f>VLOOKUP(D533,comp!$D$5:$K$7114,7,FALSE)</f>
        <v>0</v>
      </c>
      <c r="N533" s="104">
        <f t="shared" si="16"/>
        <v>0</v>
      </c>
    </row>
    <row r="534" spans="2:14" ht="14.45" customHeight="1">
      <c r="B534" s="1"/>
      <c r="C534" s="122">
        <v>12277</v>
      </c>
      <c r="D534" s="91">
        <v>38676</v>
      </c>
      <c r="E534" s="271" t="str">
        <f>VLOOKUP(D534,comp!$D$5:$K$7114,2,FALSE)</f>
        <v>LUVA SIMPLES, PVC, SOLDAVEL, DN 150 MM, SERIE NORMAL, PARA ESGOTO PREDIAL</v>
      </c>
      <c r="F534" s="272"/>
      <c r="G534" s="272"/>
      <c r="H534" s="272"/>
      <c r="I534" s="273"/>
      <c r="J534" s="101" t="str">
        <f>VLOOKUP(D534,comp!$D$5:$K$7114,3,FALSE)</f>
        <v>UN</v>
      </c>
      <c r="K534" s="102">
        <f>_xlfn.XLOOKUP(D534, sin!D:D, sin!J:J, "Não Encontrado", 0,1)</f>
        <v>0</v>
      </c>
      <c r="L534" s="103">
        <f>VLOOKUP(D534,comp!$D$5:$K$7114,6,FALSE)</f>
        <v>35.96</v>
      </c>
      <c r="M534" s="103">
        <f>VLOOKUP(D534,comp!$D$5:$K$7114,7,FALSE)</f>
        <v>0</v>
      </c>
      <c r="N534" s="104">
        <f t="shared" si="16"/>
        <v>0</v>
      </c>
    </row>
    <row r="535" spans="2:14" ht="14.45" customHeight="1">
      <c r="B535" s="1"/>
      <c r="C535" s="122">
        <v>12278</v>
      </c>
      <c r="D535" s="91">
        <v>38423</v>
      </c>
      <c r="E535" s="271" t="str">
        <f>VLOOKUP(D535,comp!$D$5:$K$7114,2,FALSE)</f>
        <v>CURVA DE PVC, 90 GRAUS, SERIE R, DN 100 MM, PARA ESGOTO PREDIAL</v>
      </c>
      <c r="F535" s="272"/>
      <c r="G535" s="272"/>
      <c r="H535" s="272"/>
      <c r="I535" s="273"/>
      <c r="J535" s="101" t="str">
        <f>VLOOKUP(D535,comp!$D$5:$K$7114,3,FALSE)</f>
        <v>UN</v>
      </c>
      <c r="K535" s="102">
        <f>_xlfn.XLOOKUP(D535, sin!D:D, sin!J:J, "Não Encontrado", 0,1)</f>
        <v>0</v>
      </c>
      <c r="L535" s="103">
        <f>VLOOKUP(D535,comp!$D$5:$K$7114,6,FALSE)</f>
        <v>38.880000000000003</v>
      </c>
      <c r="M535" s="103">
        <f>VLOOKUP(D535,comp!$D$5:$K$7114,7,FALSE)</f>
        <v>0</v>
      </c>
      <c r="N535" s="104">
        <f t="shared" si="16"/>
        <v>0</v>
      </c>
    </row>
    <row r="536" spans="2:14" ht="14.45" customHeight="1">
      <c r="B536" s="1"/>
      <c r="C536" s="111"/>
      <c r="J536" s="37" t="s">
        <v>641</v>
      </c>
      <c r="K536" s="112">
        <f>SUMPRODUCT(K258:K535*M258:M535)</f>
        <v>77.264247955200005</v>
      </c>
      <c r="L536" s="113" t="s">
        <v>642</v>
      </c>
      <c r="N536" s="114">
        <f>SUM(K536:K537)</f>
        <v>1491.2000000000003</v>
      </c>
    </row>
    <row r="537" spans="2:14" ht="14.45" customHeight="1">
      <c r="B537" s="1"/>
      <c r="C537" s="111"/>
      <c r="J537" s="37" t="s">
        <v>643</v>
      </c>
      <c r="K537" s="112">
        <f>SUMPRODUCT(K258:K535*L258:L535)</f>
        <v>1413.9357520448002</v>
      </c>
      <c r="L537" s="113" t="s">
        <v>644</v>
      </c>
      <c r="N537" s="114">
        <f>K536*$H$5</f>
        <v>16.998134550144002</v>
      </c>
    </row>
    <row r="538" spans="2:14" ht="14.45" customHeight="1">
      <c r="B538" s="1"/>
      <c r="C538" s="111"/>
      <c r="K538" s="115"/>
      <c r="L538" s="113" t="s">
        <v>645</v>
      </c>
      <c r="N538" s="114">
        <f>(N537+N536)*$H$4</f>
        <v>377.01305390344839</v>
      </c>
    </row>
    <row r="539" spans="2:14" ht="14.45" customHeight="1">
      <c r="B539" s="1"/>
      <c r="C539" s="111"/>
      <c r="L539" s="117" t="s">
        <v>646</v>
      </c>
      <c r="N539" s="114">
        <f>SUM(N536:N538)</f>
        <v>1885.2111884535925</v>
      </c>
    </row>
    <row r="540" spans="2:14" ht="14.45" customHeight="1">
      <c r="C540" s="121">
        <v>13</v>
      </c>
      <c r="D540" s="119"/>
      <c r="E540" s="275" t="s">
        <v>538</v>
      </c>
      <c r="F540" s="275"/>
      <c r="G540" s="275"/>
      <c r="H540" s="275"/>
      <c r="I540" s="275"/>
      <c r="J540" s="165"/>
      <c r="K540" s="165"/>
      <c r="L540" s="165"/>
      <c r="M540" s="165"/>
      <c r="N540" s="120"/>
    </row>
    <row r="541" spans="2:14" ht="14.45" customHeight="1">
      <c r="C541" s="100" t="s">
        <v>650</v>
      </c>
      <c r="D541" s="91">
        <v>39358</v>
      </c>
      <c r="E541" s="264" t="str">
        <f>VLOOKUP(D541,comp!$D$5:$K$7114,2,FALSE)</f>
        <v>KIT CHASSI COZINHA, CUBA SIMPLES SEM MAQUINA LAVAR LOUCA, INSTAL. PEX, QUADRO METALICO C/ TRAVESSA COM FURO P/ESGOTO DN 50 MM E FUROS SUPERIORES P/AGUA, *340* X *650* MM (L X H), P/ CONEXAO COM CRIMPAGEM (CONJUNTO COMPLETO)</v>
      </c>
      <c r="F541" s="265"/>
      <c r="G541" s="265"/>
      <c r="H541" s="265"/>
      <c r="I541" s="266"/>
      <c r="J541" s="101" t="str">
        <f>VLOOKUP(D541,comp!$D$5:$K$7114,3,FALSE)</f>
        <v>UN</v>
      </c>
      <c r="K541" s="102">
        <f>_xlfn.XLOOKUP(D541, sin!D:D, sin!J:J, "Não Encontrado", 0,1)</f>
        <v>0</v>
      </c>
      <c r="L541" s="103">
        <f>VLOOKUP(D541,comp!$D$5:$K$7114,6,FALSE)</f>
        <v>59.73</v>
      </c>
      <c r="M541" s="103">
        <f>VLOOKUP(D541,comp!$D$5:$K$7114,7,FALSE)</f>
        <v>0</v>
      </c>
      <c r="N541" s="104">
        <f t="shared" ref="N541:N604" si="17">K541*(L541+M541)</f>
        <v>0</v>
      </c>
    </row>
    <row r="542" spans="2:14" ht="14.45" customHeight="1">
      <c r="C542" s="100" t="s">
        <v>651</v>
      </c>
      <c r="D542" s="91">
        <v>39357</v>
      </c>
      <c r="E542" s="264" t="str">
        <f>VLOOKUP(D542,comp!$D$5:$K$7114,2,FALSE)</f>
        <v>KIT CHASSI COZINHA, CUBA SIMPLES SEM MAQUINA LAVAR LOUCA, INSTAL. PEX, QUADRO METALICO C/ TRAVESSA C/ FURO P/ESGOTO DN 50 MM E FUROS SUPERIORES P/AGUA, *340* X *650* MM (L X H), P/ CONEXAO COM ANEL DESLIZANTE (CONJUNTO COMPLETO)</v>
      </c>
      <c r="F542" s="265"/>
      <c r="G542" s="265"/>
      <c r="H542" s="265"/>
      <c r="I542" s="266"/>
      <c r="J542" s="101" t="str">
        <f>VLOOKUP(D542,comp!$D$5:$K$7114,3,FALSE)</f>
        <v>UN</v>
      </c>
      <c r="K542" s="102">
        <f>_xlfn.XLOOKUP(D542, sin!D:D, sin!J:J, "Não Encontrado", 0,1)</f>
        <v>0</v>
      </c>
      <c r="L542" s="103">
        <f>VLOOKUP(D542,comp!$D$5:$K$7114,6,FALSE)</f>
        <v>59.73</v>
      </c>
      <c r="M542" s="103">
        <f>VLOOKUP(D542,comp!$D$5:$K$7114,7,FALSE)</f>
        <v>0</v>
      </c>
      <c r="N542" s="104">
        <f t="shared" si="17"/>
        <v>0</v>
      </c>
    </row>
    <row r="543" spans="2:14" ht="14.45" customHeight="1">
      <c r="C543" s="100" t="s">
        <v>652</v>
      </c>
      <c r="D543" s="91">
        <v>541</v>
      </c>
      <c r="E543" s="264" t="str">
        <f>VLOOKUP(D543,comp!$D$5:$K$7114,2,FALSE)</f>
        <v>BANCADA DE MARMORE SINTETICO COM UMA CUBA, 120 X *60* CM</v>
      </c>
      <c r="F543" s="265"/>
      <c r="G543" s="265"/>
      <c r="H543" s="265"/>
      <c r="I543" s="266"/>
      <c r="J543" s="101" t="str">
        <f>VLOOKUP(D543,comp!$D$5:$K$7114,3,FALSE)</f>
        <v>UN</v>
      </c>
      <c r="K543" s="102">
        <f>_xlfn.XLOOKUP(D543, sin!D:D, sin!J:J, "Não Encontrado", 0,1)</f>
        <v>0</v>
      </c>
      <c r="L543" s="103">
        <f>VLOOKUP(D543,comp!$D$5:$K$7114,6,FALSE)</f>
        <v>275.89999999999998</v>
      </c>
      <c r="M543" s="103">
        <f>VLOOKUP(D543,comp!$D$5:$K$7114,7,FALSE)</f>
        <v>0</v>
      </c>
      <c r="N543" s="104">
        <f t="shared" si="17"/>
        <v>0</v>
      </c>
    </row>
    <row r="544" spans="2:14" ht="14.45" customHeight="1">
      <c r="C544" s="100" t="s">
        <v>653</v>
      </c>
      <c r="D544" s="91">
        <v>1743</v>
      </c>
      <c r="E544" s="264" t="str">
        <f>VLOOKUP(D544,comp!$D$5:$K$7114,2,FALSE)</f>
        <v>CUBA ACO INOX (AISI 304) DE EMBUTIR COM VALVULA 3 1/2 ", DE *46 X 30 X 12* CM</v>
      </c>
      <c r="F544" s="265"/>
      <c r="G544" s="265"/>
      <c r="H544" s="265"/>
      <c r="I544" s="266"/>
      <c r="J544" s="101" t="str">
        <f>VLOOKUP(D544,comp!$D$5:$K$7114,3,FALSE)</f>
        <v>UN</v>
      </c>
      <c r="K544" s="102">
        <f>_xlfn.XLOOKUP(D544, sin!D:D, sin!J:J, "Não Encontrado", 0,1)</f>
        <v>0</v>
      </c>
      <c r="L544" s="103">
        <f>VLOOKUP(D544,comp!$D$5:$K$7114,6,FALSE)</f>
        <v>162.78</v>
      </c>
      <c r="M544" s="103">
        <f>VLOOKUP(D544,comp!$D$5:$K$7114,7,FALSE)</f>
        <v>0</v>
      </c>
      <c r="N544" s="104">
        <f t="shared" si="17"/>
        <v>0</v>
      </c>
    </row>
    <row r="545" spans="3:14" ht="14.45" customHeight="1">
      <c r="C545" s="100" t="s">
        <v>654</v>
      </c>
      <c r="D545" s="91">
        <v>20269</v>
      </c>
      <c r="E545" s="264" t="str">
        <f>VLOOKUP(D545,comp!$D$5:$K$7114,2,FALSE)</f>
        <v>LAVATORIO / CUBA DE EMBUTIR, OVAL, DE LOUCA BRANCA, SEM LADRAO, DIMENSOES *50 X 35* CM (L X C)</v>
      </c>
      <c r="F545" s="265"/>
      <c r="G545" s="265"/>
      <c r="H545" s="265"/>
      <c r="I545" s="266"/>
      <c r="J545" s="101" t="str">
        <f>VLOOKUP(D545,comp!$D$5:$K$7114,3,FALSE)</f>
        <v>UN</v>
      </c>
      <c r="K545" s="102">
        <f>_xlfn.XLOOKUP(D545, sin!D:D, sin!J:J, "Não Encontrado", 0,1)</f>
        <v>0</v>
      </c>
      <c r="L545" s="103">
        <f>VLOOKUP(D545,comp!$D$5:$K$7114,6,FALSE)</f>
        <v>92.02</v>
      </c>
      <c r="M545" s="103">
        <f>VLOOKUP(D545,comp!$D$5:$K$7114,7,FALSE)</f>
        <v>0</v>
      </c>
      <c r="N545" s="104">
        <f t="shared" si="17"/>
        <v>0</v>
      </c>
    </row>
    <row r="546" spans="3:14" ht="14.45" customHeight="1">
      <c r="C546" s="100" t="s">
        <v>655</v>
      </c>
      <c r="D546" s="91">
        <v>1747</v>
      </c>
      <c r="E546" s="264" t="str">
        <f>VLOOKUP(D546,comp!$D$5:$K$7114,2,FALSE)</f>
        <v>CUBA ACO INOX (AISI 304) DE EMBUTIR COM VALVULA DE 3 1/2 ", DE *56 X 33 X 12* CM</v>
      </c>
      <c r="F546" s="265"/>
      <c r="G546" s="265"/>
      <c r="H546" s="265"/>
      <c r="I546" s="266"/>
      <c r="J546" s="101" t="str">
        <f>VLOOKUP(D546,comp!$D$5:$K$7114,3,FALSE)</f>
        <v>UN</v>
      </c>
      <c r="K546" s="102">
        <f>_xlfn.XLOOKUP(D546, sin!D:D, sin!J:J, "Não Encontrado", 0,1)</f>
        <v>0</v>
      </c>
      <c r="L546" s="103">
        <f>VLOOKUP(D546,comp!$D$5:$K$7114,6,FALSE)</f>
        <v>178.97</v>
      </c>
      <c r="M546" s="103">
        <f>VLOOKUP(D546,comp!$D$5:$K$7114,7,FALSE)</f>
        <v>0</v>
      </c>
      <c r="N546" s="104">
        <f t="shared" si="17"/>
        <v>0</v>
      </c>
    </row>
    <row r="547" spans="3:14" ht="14.45" customHeight="1">
      <c r="C547" s="100" t="s">
        <v>656</v>
      </c>
      <c r="D547" s="91">
        <v>541</v>
      </c>
      <c r="E547" s="264" t="str">
        <f>VLOOKUP(D547,comp!$D$5:$K$7114,2,FALSE)</f>
        <v>BANCADA DE MARMORE SINTETICO COM UMA CUBA, 120 X *60* CM</v>
      </c>
      <c r="F547" s="265"/>
      <c r="G547" s="265"/>
      <c r="H547" s="265"/>
      <c r="I547" s="266"/>
      <c r="J547" s="101" t="str">
        <f>VLOOKUP(D547,comp!$D$5:$K$7114,3,FALSE)</f>
        <v>UN</v>
      </c>
      <c r="K547" s="102">
        <f>_xlfn.XLOOKUP(D547, sin!D:D, sin!J:J, "Não Encontrado", 0,1)</f>
        <v>0</v>
      </c>
      <c r="L547" s="103">
        <f>VLOOKUP(D547,comp!$D$5:$K$7114,6,FALSE)</f>
        <v>275.89999999999998</v>
      </c>
      <c r="M547" s="103">
        <f>VLOOKUP(D547,comp!$D$5:$K$7114,7,FALSE)</f>
        <v>0</v>
      </c>
      <c r="N547" s="104">
        <f t="shared" si="17"/>
        <v>0</v>
      </c>
    </row>
    <row r="548" spans="3:14" ht="14.45" customHeight="1">
      <c r="C548" s="100" t="s">
        <v>657</v>
      </c>
      <c r="D548" s="91">
        <v>540</v>
      </c>
      <c r="E548" s="264" t="str">
        <f>VLOOKUP(D548,comp!$D$5:$K$7114,2,FALSE)</f>
        <v>BANCADA DE MARMORE SINTETICO COM UMA CUBA, 200 X *60* CM</v>
      </c>
      <c r="F548" s="265"/>
      <c r="G548" s="265"/>
      <c r="H548" s="265"/>
      <c r="I548" s="266"/>
      <c r="J548" s="101" t="str">
        <f>VLOOKUP(D548,comp!$D$5:$K$7114,3,FALSE)</f>
        <v>UN</v>
      </c>
      <c r="K548" s="102">
        <f>_xlfn.XLOOKUP(D548, sin!D:D, sin!J:J, "Não Encontrado", 0,1)</f>
        <v>0</v>
      </c>
      <c r="L548" s="103">
        <f>VLOOKUP(D548,comp!$D$5:$K$7114,6,FALSE)</f>
        <v>779.35</v>
      </c>
      <c r="M548" s="103">
        <f>VLOOKUP(D548,comp!$D$5:$K$7114,7,FALSE)</f>
        <v>0</v>
      </c>
      <c r="N548" s="104">
        <f t="shared" si="17"/>
        <v>0</v>
      </c>
    </row>
    <row r="549" spans="3:14" ht="14.45" customHeight="1">
      <c r="C549" s="100" t="s">
        <v>658</v>
      </c>
      <c r="D549" s="91">
        <v>542</v>
      </c>
      <c r="E549" s="264" t="str">
        <f>VLOOKUP(D549,comp!$D$5:$K$7114,2,FALSE)</f>
        <v>BANCADA DE MARMORE SINTETICO COM UMA CUBA, 150 X *60* CM</v>
      </c>
      <c r="F549" s="265"/>
      <c r="G549" s="265"/>
      <c r="H549" s="265"/>
      <c r="I549" s="266"/>
      <c r="J549" s="101" t="str">
        <f>VLOOKUP(D549,comp!$D$5:$K$7114,3,FALSE)</f>
        <v>UN</v>
      </c>
      <c r="K549" s="102">
        <f>_xlfn.XLOOKUP(D549, sin!D:D, sin!J:J, "Não Encontrado", 0,1)</f>
        <v>0</v>
      </c>
      <c r="L549" s="103">
        <f>VLOOKUP(D549,comp!$D$5:$K$7114,6,FALSE)</f>
        <v>345.84</v>
      </c>
      <c r="M549" s="103">
        <f>VLOOKUP(D549,comp!$D$5:$K$7114,7,FALSE)</f>
        <v>0</v>
      </c>
      <c r="N549" s="104">
        <f t="shared" si="17"/>
        <v>0</v>
      </c>
    </row>
    <row r="550" spans="3:14" ht="14.45" customHeight="1">
      <c r="C550" s="100" t="s">
        <v>659</v>
      </c>
      <c r="D550" s="91">
        <v>11693</v>
      </c>
      <c r="E550" s="264" t="str">
        <f>VLOOKUP(D550,comp!$D$5:$K$7114,2,FALSE)</f>
        <v>BANCADA/TAMPO LISO (SEM CUBA) EM MARMORE SINTETICO</v>
      </c>
      <c r="F550" s="265"/>
      <c r="G550" s="265"/>
      <c r="H550" s="265"/>
      <c r="I550" s="266"/>
      <c r="J550" s="101" t="str">
        <f>VLOOKUP(D550,comp!$D$5:$K$7114,3,FALSE)</f>
        <v>M2</v>
      </c>
      <c r="K550" s="102">
        <f>_xlfn.XLOOKUP(D550, sin!D:D, sin!J:J, "Não Encontrado", 0,1)</f>
        <v>0</v>
      </c>
      <c r="L550" s="103">
        <f>VLOOKUP(D550,comp!$D$5:$K$7114,6,FALSE)</f>
        <v>305.91000000000003</v>
      </c>
      <c r="M550" s="103">
        <f>VLOOKUP(D550,comp!$D$5:$K$7114,7,FALSE)</f>
        <v>0</v>
      </c>
      <c r="N550" s="104">
        <f t="shared" si="17"/>
        <v>0</v>
      </c>
    </row>
    <row r="551" spans="3:14" ht="14.45" customHeight="1">
      <c r="C551" s="100" t="s">
        <v>539</v>
      </c>
      <c r="D551" s="91">
        <v>36790</v>
      </c>
      <c r="E551" s="264" t="str">
        <f>VLOOKUP(D551,comp!$D$5:$K$7114,2,FALSE)</f>
        <v>TANQUE DUPLO EM MARMORE SINTETICO COM CUBA LISA E ESFREGADOR, *110 X 60* CM</v>
      </c>
      <c r="F551" s="265"/>
      <c r="G551" s="265"/>
      <c r="H551" s="265"/>
      <c r="I551" s="266"/>
      <c r="J551" s="101" t="str">
        <f>VLOOKUP(D551,comp!$D$5:$K$7114,3,FALSE)</f>
        <v>UN</v>
      </c>
      <c r="K551" s="102">
        <f>_xlfn.XLOOKUP(D551, sin!D:D, sin!J:J, "Não Encontrado", 0,1)</f>
        <v>0</v>
      </c>
      <c r="L551" s="103">
        <f>VLOOKUP(D551,comp!$D$5:$K$7114,6,FALSE)</f>
        <v>415.4</v>
      </c>
      <c r="M551" s="103">
        <f>VLOOKUP(D551,comp!$D$5:$K$7114,7,FALSE)</f>
        <v>0</v>
      </c>
      <c r="N551" s="104">
        <f t="shared" si="17"/>
        <v>0</v>
      </c>
    </row>
    <row r="552" spans="3:14" ht="14.45" customHeight="1">
      <c r="C552" s="100" t="s">
        <v>540</v>
      </c>
      <c r="D552" s="91">
        <v>1746</v>
      </c>
      <c r="E552" s="264" t="str">
        <f>VLOOKUP(D552,comp!$D$5:$K$7114,2,FALSE)</f>
        <v>BANCADA/BANCA/PIA DE ACO INOXIDAVEL (AISI 430) COM 1 CUBA CENTRAL, COM VALVULA, ESCORREDOR DUPLO, DE *0,55 X 1,20* M</v>
      </c>
      <c r="F552" s="265"/>
      <c r="G552" s="265"/>
      <c r="H552" s="265"/>
      <c r="I552" s="266"/>
      <c r="J552" s="101" t="str">
        <f>VLOOKUP(D552,comp!$D$5:$K$7114,3,FALSE)</f>
        <v>UN</v>
      </c>
      <c r="K552" s="102">
        <f>_xlfn.XLOOKUP(D552, sin!D:D, sin!J:J, "Não Encontrado", 0,1)</f>
        <v>0</v>
      </c>
      <c r="L552" s="103">
        <f>VLOOKUP(D552,comp!$D$5:$K$7114,6,FALSE)</f>
        <v>224.36</v>
      </c>
      <c r="M552" s="103">
        <f>VLOOKUP(D552,comp!$D$5:$K$7114,7,FALSE)</f>
        <v>0</v>
      </c>
      <c r="N552" s="104">
        <f t="shared" si="17"/>
        <v>0</v>
      </c>
    </row>
    <row r="553" spans="3:14" ht="14.45" customHeight="1">
      <c r="C553" s="100" t="s">
        <v>541</v>
      </c>
      <c r="D553" s="91">
        <v>1743</v>
      </c>
      <c r="E553" s="264" t="str">
        <f>VLOOKUP(D553,comp!$D$5:$K$7114,2,FALSE)</f>
        <v>CUBA ACO INOX (AISI 304) DE EMBUTIR COM VALVULA 3 1/2 ", DE *46 X 30 X 12* CM</v>
      </c>
      <c r="F553" s="265"/>
      <c r="G553" s="265"/>
      <c r="H553" s="265"/>
      <c r="I553" s="266"/>
      <c r="J553" s="101" t="str">
        <f>VLOOKUP(D553,comp!$D$5:$K$7114,3,FALSE)</f>
        <v>UN</v>
      </c>
      <c r="K553" s="102">
        <f>_xlfn.XLOOKUP(D553, sin!D:D, sin!J:J, "Não Encontrado", 0,1)</f>
        <v>0</v>
      </c>
      <c r="L553" s="103">
        <f>VLOOKUP(D553,comp!$D$5:$K$7114,6,FALSE)</f>
        <v>162.78</v>
      </c>
      <c r="M553" s="103">
        <f>VLOOKUP(D553,comp!$D$5:$K$7114,7,FALSE)</f>
        <v>0</v>
      </c>
      <c r="N553" s="104">
        <f t="shared" si="17"/>
        <v>0</v>
      </c>
    </row>
    <row r="554" spans="3:14" ht="14.45" customHeight="1">
      <c r="C554" s="100" t="s">
        <v>542</v>
      </c>
      <c r="D554" s="91">
        <v>1744</v>
      </c>
      <c r="E554" s="264" t="str">
        <f>VLOOKUP(D554,comp!$D$5:$K$7114,2,FALSE)</f>
        <v>CUBA ACO INOX (AISI 304) DE EMBUTIR COM VALVULA 3 1/2 ", DE *40 X 34 X 12* CM</v>
      </c>
      <c r="F554" s="265"/>
      <c r="G554" s="265"/>
      <c r="H554" s="265"/>
      <c r="I554" s="266"/>
      <c r="J554" s="101" t="str">
        <f>VLOOKUP(D554,comp!$D$5:$K$7114,3,FALSE)</f>
        <v>UN</v>
      </c>
      <c r="K554" s="102">
        <f>_xlfn.XLOOKUP(D554, sin!D:D, sin!J:J, "Não Encontrado", 0,1)</f>
        <v>0</v>
      </c>
      <c r="L554" s="103">
        <f>VLOOKUP(D554,comp!$D$5:$K$7114,6,FALSE)</f>
        <v>123.96</v>
      </c>
      <c r="M554" s="103">
        <f>VLOOKUP(D554,comp!$D$5:$K$7114,7,FALSE)</f>
        <v>0</v>
      </c>
      <c r="N554" s="104">
        <f t="shared" si="17"/>
        <v>0</v>
      </c>
    </row>
    <row r="555" spans="3:14" ht="14.45" customHeight="1">
      <c r="C555" s="100" t="s">
        <v>543</v>
      </c>
      <c r="D555" s="91">
        <v>1745</v>
      </c>
      <c r="E555" s="264" t="str">
        <f>VLOOKUP(D555,comp!$D$5:$K$7114,2,FALSE)</f>
        <v>BANCADA/BANCA/PIA DE ACO INOXIDAVEL (AISI 430) COM 1 CUBA CENTRAL, SEM VALVULA, ESCORREDOR DUPLO, DE *0,55 X 1,60* M</v>
      </c>
      <c r="F555" s="265"/>
      <c r="G555" s="265"/>
      <c r="H555" s="265"/>
      <c r="I555" s="266"/>
      <c r="J555" s="101" t="str">
        <f>VLOOKUP(D555,comp!$D$5:$K$7114,3,FALSE)</f>
        <v>UN</v>
      </c>
      <c r="K555" s="102">
        <f>_xlfn.XLOOKUP(D555, sin!D:D, sin!J:J, "Não Encontrado", 0,1)</f>
        <v>0</v>
      </c>
      <c r="L555" s="103">
        <f>VLOOKUP(D555,comp!$D$5:$K$7114,6,FALSE)</f>
        <v>260.79000000000002</v>
      </c>
      <c r="M555" s="103">
        <f>VLOOKUP(D555,comp!$D$5:$K$7114,7,FALSE)</f>
        <v>0</v>
      </c>
      <c r="N555" s="104">
        <f t="shared" si="17"/>
        <v>0</v>
      </c>
    </row>
    <row r="556" spans="3:14" ht="14.45" customHeight="1">
      <c r="C556" s="100" t="s">
        <v>660</v>
      </c>
      <c r="D556" s="91">
        <v>1747</v>
      </c>
      <c r="E556" s="264" t="str">
        <f>VLOOKUP(D556,comp!$D$5:$K$7114,2,FALSE)</f>
        <v>CUBA ACO INOX (AISI 304) DE EMBUTIR COM VALVULA DE 3 1/2 ", DE *56 X 33 X 12* CM</v>
      </c>
      <c r="F556" s="265"/>
      <c r="G556" s="265"/>
      <c r="H556" s="265"/>
      <c r="I556" s="266"/>
      <c r="J556" s="101" t="str">
        <f>VLOOKUP(D556,comp!$D$5:$K$7114,3,FALSE)</f>
        <v>UN</v>
      </c>
      <c r="K556" s="102">
        <f>_xlfn.XLOOKUP(D556, sin!D:D, sin!J:J, "Não Encontrado", 0,1)</f>
        <v>0</v>
      </c>
      <c r="L556" s="103">
        <f>VLOOKUP(D556,comp!$D$5:$K$7114,6,FALSE)</f>
        <v>178.97</v>
      </c>
      <c r="M556" s="103">
        <f>VLOOKUP(D556,comp!$D$5:$K$7114,7,FALSE)</f>
        <v>0</v>
      </c>
      <c r="N556" s="104">
        <f t="shared" si="17"/>
        <v>0</v>
      </c>
    </row>
    <row r="557" spans="3:14" ht="14.45" customHeight="1">
      <c r="C557" s="100" t="s">
        <v>661</v>
      </c>
      <c r="D557" s="91">
        <v>1748</v>
      </c>
      <c r="E557" s="264" t="str">
        <f>VLOOKUP(D557,comp!$D$5:$K$7114,2,FALSE)</f>
        <v>BANCADA/BANCA/PIA DE ACO INOXIDAVEL (AISI 430) COM 1 CUBA CENTRAL, COM VALVULA, ESCORREDOR DUPLO, DE *0,55 X 1,40* M</v>
      </c>
      <c r="F557" s="265"/>
      <c r="G557" s="265"/>
      <c r="H557" s="265"/>
      <c r="I557" s="266"/>
      <c r="J557" s="101" t="str">
        <f>VLOOKUP(D557,comp!$D$5:$K$7114,3,FALSE)</f>
        <v>UN</v>
      </c>
      <c r="K557" s="102">
        <f>_xlfn.XLOOKUP(D557, sin!D:D, sin!J:J, "Não Encontrado", 0,1)</f>
        <v>0</v>
      </c>
      <c r="L557" s="103">
        <f>VLOOKUP(D557,comp!$D$5:$K$7114,6,FALSE)</f>
        <v>298.33999999999997</v>
      </c>
      <c r="M557" s="103">
        <f>VLOOKUP(D557,comp!$D$5:$K$7114,7,FALSE)</f>
        <v>0</v>
      </c>
      <c r="N557" s="104">
        <f t="shared" si="17"/>
        <v>0</v>
      </c>
    </row>
    <row r="558" spans="3:14" ht="14.45" customHeight="1">
      <c r="C558" s="100" t="s">
        <v>662</v>
      </c>
      <c r="D558" s="91">
        <v>1749</v>
      </c>
      <c r="E558" s="264" t="str">
        <f>VLOOKUP(D558,comp!$D$5:$K$7114,2,FALSE)</f>
        <v>BANCADA/BANCA/PIA DE ACO INOXIDAVEL (AISI 430) COM 1 CUBA CENTRAL, COM VALVULA, ESCORREDOR DUPLO, DE *0,55 X 1,80* M</v>
      </c>
      <c r="F558" s="265"/>
      <c r="G558" s="265"/>
      <c r="H558" s="265"/>
      <c r="I558" s="266"/>
      <c r="J558" s="101" t="str">
        <f>VLOOKUP(D558,comp!$D$5:$K$7114,3,FALSE)</f>
        <v>UN</v>
      </c>
      <c r="K558" s="102">
        <f>_xlfn.XLOOKUP(D558, sin!D:D, sin!J:J, "Não Encontrado", 0,1)</f>
        <v>0</v>
      </c>
      <c r="L558" s="103">
        <f>VLOOKUP(D558,comp!$D$5:$K$7114,6,FALSE)</f>
        <v>432.25</v>
      </c>
      <c r="M558" s="103">
        <f>VLOOKUP(D558,comp!$D$5:$K$7114,7,FALSE)</f>
        <v>0</v>
      </c>
      <c r="N558" s="104">
        <f t="shared" si="17"/>
        <v>0</v>
      </c>
    </row>
    <row r="559" spans="3:14" ht="14.45" customHeight="1">
      <c r="C559" s="100" t="s">
        <v>663</v>
      </c>
      <c r="D559" s="91">
        <v>1750</v>
      </c>
      <c r="E559" s="264" t="str">
        <f>VLOOKUP(D559,comp!$D$5:$K$7114,2,FALSE)</f>
        <v>BANCADA/BANCA/PIA DE ACO INOXIDAVEL (AISI 430) COM 2 CUBAS, COM VALVULAS, ESCORREDOR DUPLO, DE *0,55 X 2,00* M</v>
      </c>
      <c r="F559" s="265"/>
      <c r="G559" s="265"/>
      <c r="H559" s="265"/>
      <c r="I559" s="266"/>
      <c r="J559" s="101" t="str">
        <f>VLOOKUP(D559,comp!$D$5:$K$7114,3,FALSE)</f>
        <v>UN</v>
      </c>
      <c r="K559" s="102">
        <f>_xlfn.XLOOKUP(D559, sin!D:D, sin!J:J, "Não Encontrado", 0,1)</f>
        <v>0</v>
      </c>
      <c r="L559" s="103">
        <f>VLOOKUP(D559,comp!$D$5:$K$7114,6,FALSE)</f>
        <v>609.42999999999995</v>
      </c>
      <c r="M559" s="103">
        <f>VLOOKUP(D559,comp!$D$5:$K$7114,7,FALSE)</f>
        <v>0</v>
      </c>
      <c r="N559" s="104">
        <f t="shared" si="17"/>
        <v>0</v>
      </c>
    </row>
    <row r="560" spans="3:14" ht="14.45" customHeight="1">
      <c r="C560" s="100" t="s">
        <v>664</v>
      </c>
      <c r="D560" s="91">
        <v>37412</v>
      </c>
      <c r="E560" s="264" t="str">
        <f>VLOOKUP(D560,comp!$D$5:$K$7114,2,FALSE)</f>
        <v>BANCADA/BANCA/PIA DE ACO INOXIDAVEL (AISI 430) COM 1 CUBA CENTRAL, COM VALVULA, LISA (SEM ESCORREDOR), DE *0,55 X 1,20* M</v>
      </c>
      <c r="F560" s="265"/>
      <c r="G560" s="265"/>
      <c r="H560" s="265"/>
      <c r="I560" s="266"/>
      <c r="J560" s="101" t="str">
        <f>VLOOKUP(D560,comp!$D$5:$K$7114,3,FALSE)</f>
        <v>UN</v>
      </c>
      <c r="K560" s="102">
        <f>_xlfn.XLOOKUP(D560, sin!D:D, sin!J:J, "Não Encontrado", 0,1)</f>
        <v>0</v>
      </c>
      <c r="L560" s="103">
        <f>VLOOKUP(D560,comp!$D$5:$K$7114,6,FALSE)</f>
        <v>219.31</v>
      </c>
      <c r="M560" s="103">
        <f>VLOOKUP(D560,comp!$D$5:$K$7114,7,FALSE)</f>
        <v>0</v>
      </c>
      <c r="N560" s="104">
        <f t="shared" si="17"/>
        <v>0</v>
      </c>
    </row>
    <row r="561" spans="3:14" ht="14.45" customHeight="1">
      <c r="C561" s="100" t="s">
        <v>665</v>
      </c>
      <c r="D561" s="91">
        <v>10427</v>
      </c>
      <c r="E561" s="264" t="str">
        <f>VLOOKUP(D561,comp!$D$5:$K$7114,2,FALSE)</f>
        <v>LAVATORIO / CUBA DE SOBREPOR, RETANGULAR, DE LOUCA BRANCA, COM LADRAO, DIMENSOES *52 X 45* CM (L X C)</v>
      </c>
      <c r="F561" s="265"/>
      <c r="G561" s="265"/>
      <c r="H561" s="265"/>
      <c r="I561" s="266"/>
      <c r="J561" s="101" t="str">
        <f>VLOOKUP(D561,comp!$D$5:$K$7114,3,FALSE)</f>
        <v>UN</v>
      </c>
      <c r="K561" s="102">
        <f>_xlfn.XLOOKUP(D561, sin!D:D, sin!J:J, "Não Encontrado", 0,1)</f>
        <v>0</v>
      </c>
      <c r="L561" s="103">
        <f>VLOOKUP(D561,comp!$D$5:$K$7114,6,FALSE)</f>
        <v>455.49</v>
      </c>
      <c r="M561" s="103">
        <f>VLOOKUP(D561,comp!$D$5:$K$7114,7,FALSE)</f>
        <v>0</v>
      </c>
      <c r="N561" s="104">
        <f t="shared" si="17"/>
        <v>0</v>
      </c>
    </row>
    <row r="562" spans="3:14" ht="14.45" customHeight="1">
      <c r="C562" s="100" t="s">
        <v>666</v>
      </c>
      <c r="D562" s="91">
        <v>10428</v>
      </c>
      <c r="E562" s="264" t="str">
        <f>VLOOKUP(D562,comp!$D$5:$K$7114,2,FALSE)</f>
        <v>LAVATORIO / CUBA DE SOBREPOR, RETANGULAR, DE LOUCA COLORIDA, COM LADRAO, DIMENSOES *52 X 45* CM (L X C)</v>
      </c>
      <c r="F562" s="265"/>
      <c r="G562" s="265"/>
      <c r="H562" s="265"/>
      <c r="I562" s="266"/>
      <c r="J562" s="101" t="str">
        <f>VLOOKUP(D562,comp!$D$5:$K$7114,3,FALSE)</f>
        <v>UN</v>
      </c>
      <c r="K562" s="102">
        <f>_xlfn.XLOOKUP(D562, sin!D:D, sin!J:J, "Não Encontrado", 0,1)</f>
        <v>0</v>
      </c>
      <c r="L562" s="103">
        <f>VLOOKUP(D562,comp!$D$5:$K$7114,6,FALSE)</f>
        <v>469.3</v>
      </c>
      <c r="M562" s="103">
        <f>VLOOKUP(D562,comp!$D$5:$K$7114,7,FALSE)</f>
        <v>0</v>
      </c>
      <c r="N562" s="104">
        <f t="shared" si="17"/>
        <v>0</v>
      </c>
    </row>
    <row r="563" spans="3:14" ht="14.45" customHeight="1">
      <c r="C563" s="100" t="s">
        <v>544</v>
      </c>
      <c r="D563" s="91">
        <v>11696</v>
      </c>
      <c r="E563" s="264" t="str">
        <f>VLOOKUP(D563,comp!$D$5:$K$7114,2,FALSE)</f>
        <v>LAVATORIO / CUBA DE SOBREPOR, OVAL PEQUENA, DE LOUCA BRANCA, SEM LADRAO, DIMENSOES *44 X 31* CM (L X C)</v>
      </c>
      <c r="F563" s="265"/>
      <c r="G563" s="265"/>
      <c r="H563" s="265"/>
      <c r="I563" s="266"/>
      <c r="J563" s="101" t="str">
        <f>VLOOKUP(D563,comp!$D$5:$K$7114,3,FALSE)</f>
        <v>UN</v>
      </c>
      <c r="K563" s="102">
        <f>_xlfn.XLOOKUP(D563, sin!D:D, sin!J:J, "Não Encontrado", 0,1)</f>
        <v>0</v>
      </c>
      <c r="L563" s="103">
        <f>VLOOKUP(D563,comp!$D$5:$K$7114,6,FALSE)</f>
        <v>162.77000000000001</v>
      </c>
      <c r="M563" s="103">
        <f>VLOOKUP(D563,comp!$D$5:$K$7114,7,FALSE)</f>
        <v>0</v>
      </c>
      <c r="N563" s="104">
        <f t="shared" si="17"/>
        <v>0</v>
      </c>
    </row>
    <row r="564" spans="3:14" ht="14.45" customHeight="1">
      <c r="C564" s="100" t="s">
        <v>545</v>
      </c>
      <c r="D564" s="91">
        <v>20269</v>
      </c>
      <c r="E564" s="264" t="str">
        <f>VLOOKUP(D564,comp!$D$5:$K$7114,2,FALSE)</f>
        <v>LAVATORIO / CUBA DE EMBUTIR, OVAL, DE LOUCA BRANCA, SEM LADRAO, DIMENSOES *50 X 35* CM (L X C)</v>
      </c>
      <c r="F564" s="265"/>
      <c r="G564" s="265"/>
      <c r="H564" s="265"/>
      <c r="I564" s="266"/>
      <c r="J564" s="101" t="str">
        <f>VLOOKUP(D564,comp!$D$5:$K$7114,3,FALSE)</f>
        <v>UN</v>
      </c>
      <c r="K564" s="102">
        <f>_xlfn.XLOOKUP(D564, sin!D:D, sin!J:J, "Não Encontrado", 0,1)</f>
        <v>0</v>
      </c>
      <c r="L564" s="103">
        <f>VLOOKUP(D564,comp!$D$5:$K$7114,6,FALSE)</f>
        <v>92.02</v>
      </c>
      <c r="M564" s="103">
        <f>VLOOKUP(D564,comp!$D$5:$K$7114,7,FALSE)</f>
        <v>0</v>
      </c>
      <c r="N564" s="104">
        <f t="shared" si="17"/>
        <v>0</v>
      </c>
    </row>
    <row r="565" spans="3:14" ht="14.45" customHeight="1">
      <c r="C565" s="100" t="s">
        <v>546</v>
      </c>
      <c r="D565" s="91">
        <v>20270</v>
      </c>
      <c r="E565" s="264" t="str">
        <f>VLOOKUP(D565,comp!$D$5:$K$7114,2,FALSE)</f>
        <v>LAVATORIO / CUBA DE EMBUTIR, OVAL, DE LOUCA COLORIDA, SEM LADRAO, DIMENSOES *50 X 35* CM (L X C)</v>
      </c>
      <c r="F565" s="265"/>
      <c r="G565" s="265"/>
      <c r="H565" s="265"/>
      <c r="I565" s="266"/>
      <c r="J565" s="101" t="str">
        <f>VLOOKUP(D565,comp!$D$5:$K$7114,3,FALSE)</f>
        <v>UN</v>
      </c>
      <c r="K565" s="102">
        <f>_xlfn.XLOOKUP(D565, sin!D:D, sin!J:J, "Não Encontrado", 0,1)</f>
        <v>0</v>
      </c>
      <c r="L565" s="103">
        <f>VLOOKUP(D565,comp!$D$5:$K$7114,6,FALSE)</f>
        <v>101.68</v>
      </c>
      <c r="M565" s="103">
        <f>VLOOKUP(D565,comp!$D$5:$K$7114,7,FALSE)</f>
        <v>0</v>
      </c>
      <c r="N565" s="104">
        <f t="shared" si="17"/>
        <v>0</v>
      </c>
    </row>
    <row r="566" spans="3:14" ht="14.45" customHeight="1">
      <c r="C566" s="100" t="s">
        <v>547</v>
      </c>
      <c r="D566" s="91">
        <v>38364</v>
      </c>
      <c r="E566" s="264" t="str">
        <f>VLOOKUP(D566,comp!$D$5:$K$7114,2,FALSE)</f>
        <v>BANCADA/ BANCA EM GRANITO, POLIDO, TIPO ANDORINHA/ QUARTZ/ CASTELO/ CORUMBA OU OUTROS EQUIVALENTES DA REGIAO, COM CUBA INOX, FORMATO *120 X 60* CM, E= *2* CM</v>
      </c>
      <c r="F566" s="265"/>
      <c r="G566" s="265"/>
      <c r="H566" s="265"/>
      <c r="I566" s="266"/>
      <c r="J566" s="101" t="str">
        <f>VLOOKUP(D566,comp!$D$5:$K$7114,3,FALSE)</f>
        <v>UN</v>
      </c>
      <c r="K566" s="102">
        <f>_xlfn.XLOOKUP(D566, sin!D:D, sin!J:J, "Não Encontrado", 0,1)</f>
        <v>0</v>
      </c>
      <c r="L566" s="103">
        <f>VLOOKUP(D566,comp!$D$5:$K$7114,6,FALSE)</f>
        <v>974.84</v>
      </c>
      <c r="M566" s="103">
        <f>VLOOKUP(D566,comp!$D$5:$K$7114,7,FALSE)</f>
        <v>0</v>
      </c>
      <c r="N566" s="104">
        <f t="shared" si="17"/>
        <v>0</v>
      </c>
    </row>
    <row r="567" spans="3:14" ht="14.45" customHeight="1">
      <c r="C567" s="100" t="s">
        <v>548</v>
      </c>
      <c r="D567" s="91">
        <v>39357</v>
      </c>
      <c r="E567" s="264" t="str">
        <f>VLOOKUP(D567,comp!$D$5:$K$7114,2,FALSE)</f>
        <v>KIT CHASSI COZINHA, CUBA SIMPLES SEM MAQUINA LAVAR LOUCA, INSTAL. PEX, QUADRO METALICO C/ TRAVESSA C/ FURO P/ESGOTO DN 50 MM E FUROS SUPERIORES P/AGUA, *340* X *650* MM (L X H), P/ CONEXAO COM ANEL DESLIZANTE (CONJUNTO COMPLETO)</v>
      </c>
      <c r="F567" s="265"/>
      <c r="G567" s="265"/>
      <c r="H567" s="265"/>
      <c r="I567" s="266"/>
      <c r="J567" s="101" t="str">
        <f>VLOOKUP(D567,comp!$D$5:$K$7114,3,FALSE)</f>
        <v>UN</v>
      </c>
      <c r="K567" s="102">
        <f>_xlfn.XLOOKUP(D567, sin!D:D, sin!J:J, "Não Encontrado", 0,1)</f>
        <v>0</v>
      </c>
      <c r="L567" s="103">
        <f>VLOOKUP(D567,comp!$D$5:$K$7114,6,FALSE)</f>
        <v>59.73</v>
      </c>
      <c r="M567" s="103">
        <f>VLOOKUP(D567,comp!$D$5:$K$7114,7,FALSE)</f>
        <v>0</v>
      </c>
      <c r="N567" s="104">
        <f t="shared" si="17"/>
        <v>0</v>
      </c>
    </row>
    <row r="568" spans="3:14" ht="14.45" customHeight="1">
      <c r="C568" s="100" t="s">
        <v>549</v>
      </c>
      <c r="D568" s="91">
        <v>39358</v>
      </c>
      <c r="E568" s="264" t="str">
        <f>VLOOKUP(D568,comp!$D$5:$K$7114,2,FALSE)</f>
        <v>KIT CHASSI COZINHA, CUBA SIMPLES SEM MAQUINA LAVAR LOUCA, INSTAL. PEX, QUADRO METALICO C/ TRAVESSA COM FURO P/ESGOTO DN 50 MM E FUROS SUPERIORES P/AGUA, *340* X *650* MM (L X H), P/ CONEXAO COM CRIMPAGEM (CONJUNTO COMPLETO)</v>
      </c>
      <c r="F568" s="265"/>
      <c r="G568" s="265"/>
      <c r="H568" s="265"/>
      <c r="I568" s="266"/>
      <c r="J568" s="101" t="str">
        <f>VLOOKUP(D568,comp!$D$5:$K$7114,3,FALSE)</f>
        <v>UN</v>
      </c>
      <c r="K568" s="102">
        <f>_xlfn.XLOOKUP(D568, sin!D:D, sin!J:J, "Não Encontrado", 0,1)</f>
        <v>0</v>
      </c>
      <c r="L568" s="103">
        <f>VLOOKUP(D568,comp!$D$5:$K$7114,6,FALSE)</f>
        <v>59.73</v>
      </c>
      <c r="M568" s="103">
        <f>VLOOKUP(D568,comp!$D$5:$K$7114,7,FALSE)</f>
        <v>0</v>
      </c>
      <c r="N568" s="104">
        <f t="shared" si="17"/>
        <v>0</v>
      </c>
    </row>
    <row r="569" spans="3:14" ht="14.45" customHeight="1">
      <c r="C569" s="100" t="s">
        <v>550</v>
      </c>
      <c r="D569" s="91">
        <v>39359</v>
      </c>
      <c r="E569" s="264" t="str">
        <f>VLOOKUP(D569,comp!$D$5:$K$7114,2,FALSE)</f>
        <v>CARENAGEM /TAMPA, EM PLASTICO, COR BRANCA, UTILIZADO EM KIT CHASSI METALICO PARA INSTAL. HIDRAULICA DE CUBA SIMPLES SEM MAQUINA DE LAVAR ROUPA, *355* X *670* MM (L X H) (COM FUROS E DEMAIS ENCAIXES)</v>
      </c>
      <c r="F569" s="265"/>
      <c r="G569" s="265"/>
      <c r="H569" s="265"/>
      <c r="I569" s="266"/>
      <c r="J569" s="101" t="str">
        <f>VLOOKUP(D569,comp!$D$5:$K$7114,3,FALSE)</f>
        <v>UN</v>
      </c>
      <c r="K569" s="102">
        <f>_xlfn.XLOOKUP(D569, sin!D:D, sin!J:J, "Não Encontrado", 0,1)</f>
        <v>0</v>
      </c>
      <c r="L569" s="103">
        <f>VLOOKUP(D569,comp!$D$5:$K$7114,6,FALSE)</f>
        <v>38.49</v>
      </c>
      <c r="M569" s="103">
        <f>VLOOKUP(D569,comp!$D$5:$K$7114,7,FALSE)</f>
        <v>0</v>
      </c>
      <c r="N569" s="104">
        <f t="shared" si="17"/>
        <v>0</v>
      </c>
    </row>
    <row r="570" spans="3:14" ht="14.45" customHeight="1">
      <c r="C570" s="100" t="s">
        <v>551</v>
      </c>
      <c r="D570" s="91">
        <v>13415</v>
      </c>
      <c r="E570" s="264" t="str">
        <f>VLOOKUP(D570,comp!$D$5:$K$7114,2,FALSE)</f>
        <v>TORNEIRA DE MESA/BANCADA, PARA LAVATORIO, FIXA, METALICA CROMADA, PADRAO POPULAR, 1/2" OU 3/4" (REF 1193)</v>
      </c>
      <c r="F570" s="265"/>
      <c r="G570" s="265"/>
      <c r="H570" s="265"/>
      <c r="I570" s="266"/>
      <c r="J570" s="101" t="str">
        <f>VLOOKUP(D570,comp!$D$5:$K$7114,3,FALSE)</f>
        <v>UN</v>
      </c>
      <c r="K570" s="102">
        <f>_xlfn.XLOOKUP(D570, sin!D:D, sin!J:J, "Não Encontrado", 0,1)</f>
        <v>0</v>
      </c>
      <c r="L570" s="103">
        <f>VLOOKUP(D570,comp!$D$5:$K$7114,6,FALSE)</f>
        <v>64.849999999999994</v>
      </c>
      <c r="M570" s="103">
        <f>VLOOKUP(D570,comp!$D$5:$K$7114,7,FALSE)</f>
        <v>0</v>
      </c>
      <c r="N570" s="104">
        <f t="shared" si="17"/>
        <v>0</v>
      </c>
    </row>
    <row r="571" spans="3:14" ht="14.45" customHeight="1">
      <c r="C571" s="100" t="s">
        <v>552</v>
      </c>
      <c r="D571" s="91">
        <v>11772</v>
      </c>
      <c r="E571" s="264" t="str">
        <f>VLOOKUP(D571,comp!$D$5:$K$7114,2,FALSE)</f>
        <v>TORNEIRA METALICA CROMADA, DE MESA/BANCADA, PARA COZINHA, BICA MOVEL, COM AREJADOR, 1/2" OU 3/4"</v>
      </c>
      <c r="F571" s="265"/>
      <c r="G571" s="265"/>
      <c r="H571" s="265"/>
      <c r="I571" s="266"/>
      <c r="J571" s="101" t="str">
        <f>VLOOKUP(D571,comp!$D$5:$K$7114,3,FALSE)</f>
        <v>UN</v>
      </c>
      <c r="K571" s="102">
        <f>_xlfn.XLOOKUP(D571, sin!D:D, sin!J:J, "Não Encontrado", 0,1)</f>
        <v>0</v>
      </c>
      <c r="L571" s="103">
        <f>VLOOKUP(D571,comp!$D$5:$K$7114,6,FALSE)</f>
        <v>112.66</v>
      </c>
      <c r="M571" s="103">
        <f>VLOOKUP(D571,comp!$D$5:$K$7114,7,FALSE)</f>
        <v>0</v>
      </c>
      <c r="N571" s="104">
        <f t="shared" si="17"/>
        <v>0</v>
      </c>
    </row>
    <row r="572" spans="3:14" ht="14.45" customHeight="1">
      <c r="C572" s="100" t="s">
        <v>553</v>
      </c>
      <c r="D572" s="91">
        <v>11773</v>
      </c>
      <c r="E572" s="264" t="str">
        <f>VLOOKUP(D572,comp!$D$5:$K$7114,2,FALSE)</f>
        <v>TORNEIRA METALICA CROMADA DE PAREDE, PARA COZINHA, BICA MOVEL, COM AREJADOR, 1/2" OU 3/4"</v>
      </c>
      <c r="F572" s="265"/>
      <c r="G572" s="265"/>
      <c r="H572" s="265"/>
      <c r="I572" s="266"/>
      <c r="J572" s="101" t="str">
        <f>VLOOKUP(D572,comp!$D$5:$K$7114,3,FALSE)</f>
        <v>UN</v>
      </c>
      <c r="K572" s="102">
        <f>_xlfn.XLOOKUP(D572, sin!D:D, sin!J:J, "Não Encontrado", 0,1)</f>
        <v>0</v>
      </c>
      <c r="L572" s="103">
        <f>VLOOKUP(D572,comp!$D$5:$K$7114,6,FALSE)</f>
        <v>112.31</v>
      </c>
      <c r="M572" s="103">
        <f>VLOOKUP(D572,comp!$D$5:$K$7114,7,FALSE)</f>
        <v>0</v>
      </c>
      <c r="N572" s="104">
        <f t="shared" si="17"/>
        <v>0</v>
      </c>
    </row>
    <row r="573" spans="3:14" ht="14.45" customHeight="1">
      <c r="C573" s="100" t="s">
        <v>554</v>
      </c>
      <c r="D573" s="91">
        <v>13416</v>
      </c>
      <c r="E573" s="264" t="str">
        <f>VLOOKUP(D573,comp!$D$5:$K$7114,2,FALSE)</f>
        <v>TORNEIRA METALICA CROMADA, RETA, DE PAREDE, PARA COZINHA, SEM BICO, SEM AREJADOR, PADRAO POPULAR, 1/2" OU 3/4"</v>
      </c>
      <c r="F573" s="265"/>
      <c r="G573" s="265"/>
      <c r="H573" s="265"/>
      <c r="I573" s="266"/>
      <c r="J573" s="101" t="str">
        <f>VLOOKUP(D573,comp!$D$5:$K$7114,3,FALSE)</f>
        <v>UN</v>
      </c>
      <c r="K573" s="102">
        <f>_xlfn.XLOOKUP(D573, sin!D:D, sin!J:J, "Não Encontrado", 0,1)</f>
        <v>0</v>
      </c>
      <c r="L573" s="103">
        <f>VLOOKUP(D573,comp!$D$5:$K$7114,6,FALSE)</f>
        <v>75.78</v>
      </c>
      <c r="M573" s="103">
        <f>VLOOKUP(D573,comp!$D$5:$K$7114,7,FALSE)</f>
        <v>0</v>
      </c>
      <c r="N573" s="104">
        <f t="shared" si="17"/>
        <v>0</v>
      </c>
    </row>
    <row r="574" spans="3:14" ht="14.45" customHeight="1">
      <c r="C574" s="100" t="s">
        <v>555</v>
      </c>
      <c r="D574" s="91">
        <v>7604</v>
      </c>
      <c r="E574" s="264" t="str">
        <f>VLOOKUP(D574,comp!$D$5:$K$7114,2,FALSE)</f>
        <v>TORNEIRA METALICA CROMADA PARA TANQUE / JARDIM, SEM BICO, CANO LONGO, DE PAREDE, PADRAO POPULAR / USO GERAL, 1/2" OU 3/4"</v>
      </c>
      <c r="F574" s="265"/>
      <c r="G574" s="265"/>
      <c r="H574" s="265"/>
      <c r="I574" s="266"/>
      <c r="J574" s="101" t="str">
        <f>VLOOKUP(D574,comp!$D$5:$K$7114,3,FALSE)</f>
        <v>UN</v>
      </c>
      <c r="K574" s="102">
        <f>_xlfn.XLOOKUP(D574, sin!D:D, sin!J:J, "Não Encontrado", 0,1)</f>
        <v>0</v>
      </c>
      <c r="L574" s="103">
        <f>VLOOKUP(D574,comp!$D$5:$K$7114,6,FALSE)</f>
        <v>45.1</v>
      </c>
      <c r="M574" s="103">
        <f>VLOOKUP(D574,comp!$D$5:$K$7114,7,FALSE)</f>
        <v>0</v>
      </c>
      <c r="N574" s="104">
        <f t="shared" si="17"/>
        <v>0</v>
      </c>
    </row>
    <row r="575" spans="3:14" ht="14.45" customHeight="1">
      <c r="C575" s="100" t="s">
        <v>556</v>
      </c>
      <c r="D575" s="91">
        <v>13417</v>
      </c>
      <c r="E575" s="264" t="str">
        <f>VLOOKUP(D575,comp!$D$5:$K$7114,2,FALSE)</f>
        <v>TORNEIRA METALICA CROMADA CANO CURTO, SEM BICO, SEM AREJADOR, DE PAREDE, PARA TANQUE E USO GERAL, 1/2" OU 3/4"</v>
      </c>
      <c r="F575" s="265"/>
      <c r="G575" s="265"/>
      <c r="H575" s="265"/>
      <c r="I575" s="266"/>
      <c r="J575" s="101" t="str">
        <f>VLOOKUP(D575,comp!$D$5:$K$7114,3,FALSE)</f>
        <v>UN</v>
      </c>
      <c r="K575" s="102">
        <f>_xlfn.XLOOKUP(D575, sin!D:D, sin!J:J, "Não Encontrado", 0,1)</f>
        <v>0</v>
      </c>
      <c r="L575" s="103">
        <f>VLOOKUP(D575,comp!$D$5:$K$7114,6,FALSE)</f>
        <v>84.46</v>
      </c>
      <c r="M575" s="103">
        <f>VLOOKUP(D575,comp!$D$5:$K$7114,7,FALSE)</f>
        <v>0</v>
      </c>
      <c r="N575" s="104">
        <f t="shared" si="17"/>
        <v>0</v>
      </c>
    </row>
    <row r="576" spans="3:14" ht="14.45" customHeight="1">
      <c r="C576" s="100" t="s">
        <v>557</v>
      </c>
      <c r="D576" s="91">
        <v>36791</v>
      </c>
      <c r="E576" s="264" t="str">
        <f>VLOOKUP(D576,comp!$D$5:$K$7114,2,FALSE)</f>
        <v>TORNEIRA METALICA CROMADA DE MESA PARA LAVATORIO, BICA ALTA, COM AREJADOR</v>
      </c>
      <c r="F576" s="265"/>
      <c r="G576" s="265"/>
      <c r="H576" s="265"/>
      <c r="I576" s="266"/>
      <c r="J576" s="101" t="str">
        <f>VLOOKUP(D576,comp!$D$5:$K$7114,3,FALSE)</f>
        <v>UN</v>
      </c>
      <c r="K576" s="102">
        <f>_xlfn.XLOOKUP(D576, sin!D:D, sin!J:J, "Não Encontrado", 0,1)</f>
        <v>0</v>
      </c>
      <c r="L576" s="103">
        <f>VLOOKUP(D576,comp!$D$5:$K$7114,6,FALSE)</f>
        <v>126.76</v>
      </c>
      <c r="M576" s="103">
        <f>VLOOKUP(D576,comp!$D$5:$K$7114,7,FALSE)</f>
        <v>0</v>
      </c>
      <c r="N576" s="104">
        <f t="shared" si="17"/>
        <v>0</v>
      </c>
    </row>
    <row r="577" spans="3:14" ht="14.45" customHeight="1">
      <c r="C577" s="100" t="s">
        <v>558</v>
      </c>
      <c r="D577" s="91">
        <v>11831</v>
      </c>
      <c r="E577" s="264" t="str">
        <f>VLOOKUP(D577,comp!$D$5:$K$7114,2,FALSE)</f>
        <v>TORNEIRA PLASTICA PARA TANQUE 1/2" OU 3/4" COM BICO PARA MANGUEIRA</v>
      </c>
      <c r="F577" s="265"/>
      <c r="G577" s="265"/>
      <c r="H577" s="265"/>
      <c r="I577" s="266"/>
      <c r="J577" s="101" t="str">
        <f>VLOOKUP(D577,comp!$D$5:$K$7114,3,FALSE)</f>
        <v>UN</v>
      </c>
      <c r="K577" s="102">
        <f>_xlfn.XLOOKUP(D577, sin!D:D, sin!J:J, "Não Encontrado", 0,1)</f>
        <v>0</v>
      </c>
      <c r="L577" s="103">
        <f>VLOOKUP(D577,comp!$D$5:$K$7114,6,FALSE)</f>
        <v>21.75</v>
      </c>
      <c r="M577" s="103">
        <f>VLOOKUP(D577,comp!$D$5:$K$7114,7,FALSE)</f>
        <v>0</v>
      </c>
      <c r="N577" s="104">
        <f t="shared" si="17"/>
        <v>0</v>
      </c>
    </row>
    <row r="578" spans="3:14" ht="14.45" customHeight="1">
      <c r="C578" s="100" t="s">
        <v>559</v>
      </c>
      <c r="D578" s="91">
        <v>44045</v>
      </c>
      <c r="E578" s="264" t="str">
        <f>VLOOKUP(D578,comp!$D$5:$K$7114,2,FALSE)</f>
        <v>TORNEIRA DE MESA PARA LAVATORIO, METALICA CROMADA, COM MISTURADOR MONOCOMANDO, BICA BAIXA</v>
      </c>
      <c r="F578" s="265"/>
      <c r="G578" s="265"/>
      <c r="H578" s="265"/>
      <c r="I578" s="266"/>
      <c r="J578" s="101" t="str">
        <f>VLOOKUP(D578,comp!$D$5:$K$7114,3,FALSE)</f>
        <v>UN</v>
      </c>
      <c r="K578" s="102">
        <f>_xlfn.XLOOKUP(D578, sin!D:D, sin!J:J, "Não Encontrado", 0,1)</f>
        <v>0</v>
      </c>
      <c r="L578" s="103">
        <f>VLOOKUP(D578,comp!$D$5:$K$7114,6,FALSE)</f>
        <v>297.42</v>
      </c>
      <c r="M578" s="103">
        <f>VLOOKUP(D578,comp!$D$5:$K$7114,7,FALSE)</f>
        <v>0</v>
      </c>
      <c r="N578" s="104">
        <f t="shared" si="17"/>
        <v>0</v>
      </c>
    </row>
    <row r="579" spans="3:14" ht="14.45" customHeight="1">
      <c r="C579" s="100" t="s">
        <v>560</v>
      </c>
      <c r="D579" s="91">
        <v>36795</v>
      </c>
      <c r="E579" s="264" t="str">
        <f>VLOOKUP(D579,comp!$D$5:$K$7114,2,FALSE)</f>
        <v>TORNEIRA METALICA CROMADA DE MESA PARA LAVATORIO, COM SENSOR DE PRESENCA A PILHA, COM AREJADOR EMBUTIDO</v>
      </c>
      <c r="F579" s="265"/>
      <c r="G579" s="265"/>
      <c r="H579" s="265"/>
      <c r="I579" s="266"/>
      <c r="J579" s="101" t="str">
        <f>VLOOKUP(D579,comp!$D$5:$K$7114,3,FALSE)</f>
        <v>UN</v>
      </c>
      <c r="K579" s="102">
        <f>_xlfn.XLOOKUP(D579, sin!D:D, sin!J:J, "Não Encontrado", 0,1)</f>
        <v>0</v>
      </c>
      <c r="L579" s="103">
        <f>VLOOKUP(D579,comp!$D$5:$K$7114,6,FALSE)</f>
        <v>1602.76</v>
      </c>
      <c r="M579" s="103">
        <f>VLOOKUP(D579,comp!$D$5:$K$7114,7,FALSE)</f>
        <v>0</v>
      </c>
      <c r="N579" s="104">
        <f t="shared" si="17"/>
        <v>0</v>
      </c>
    </row>
    <row r="580" spans="3:14" ht="14.45" customHeight="1">
      <c r="C580" s="100" t="s">
        <v>561</v>
      </c>
      <c r="D580" s="91">
        <v>11829</v>
      </c>
      <c r="E580" s="264" t="str">
        <f>VLOOKUP(D580,comp!$D$5:$K$7114,2,FALSE)</f>
        <v>TORNEIRA DE BOIA CONVENCIONAL PARA CAIXA D'AGUA, AGUA FRIA, 1/2", COM HASTE E TORNEIRA METALICOS E BALAO PLASTICO</v>
      </c>
      <c r="F580" s="265"/>
      <c r="G580" s="265"/>
      <c r="H580" s="265"/>
      <c r="I580" s="266"/>
      <c r="J580" s="101" t="str">
        <f>VLOOKUP(D580,comp!$D$5:$K$7114,3,FALSE)</f>
        <v>UN</v>
      </c>
      <c r="K580" s="102">
        <f>_xlfn.XLOOKUP(D580, sin!D:D, sin!J:J, "Não Encontrado", 0,1)</f>
        <v>0</v>
      </c>
      <c r="L580" s="103">
        <f>VLOOKUP(D580,comp!$D$5:$K$7114,6,FALSE)</f>
        <v>40.44</v>
      </c>
      <c r="M580" s="103">
        <f>VLOOKUP(D580,comp!$D$5:$K$7114,7,FALSE)</f>
        <v>0</v>
      </c>
      <c r="N580" s="104">
        <f t="shared" si="17"/>
        <v>0</v>
      </c>
    </row>
    <row r="581" spans="3:14" ht="14.45" customHeight="1">
      <c r="C581" s="100" t="s">
        <v>562</v>
      </c>
      <c r="D581" s="91">
        <v>11830</v>
      </c>
      <c r="E581" s="264" t="str">
        <f>VLOOKUP(D581,comp!$D$5:$K$7114,2,FALSE)</f>
        <v>TORNEIRA DE BOIA CONVENCIONAL PARA CAIXA D'AGUA, AGUA FRIA, 3/4", COM HASTE E TORNEIRA METALICOS E BALAO PLASTICO</v>
      </c>
      <c r="F581" s="265"/>
      <c r="G581" s="265"/>
      <c r="H581" s="265"/>
      <c r="I581" s="266"/>
      <c r="J581" s="101" t="str">
        <f>VLOOKUP(D581,comp!$D$5:$K$7114,3,FALSE)</f>
        <v>UN</v>
      </c>
      <c r="K581" s="102">
        <f>_xlfn.XLOOKUP(D581, sin!D:D, sin!J:J, "Não Encontrado", 0,1)</f>
        <v>0</v>
      </c>
      <c r="L581" s="103">
        <f>VLOOKUP(D581,comp!$D$5:$K$7114,6,FALSE)</f>
        <v>43.67</v>
      </c>
      <c r="M581" s="103">
        <f>VLOOKUP(D581,comp!$D$5:$K$7114,7,FALSE)</f>
        <v>0</v>
      </c>
      <c r="N581" s="104">
        <f t="shared" si="17"/>
        <v>0</v>
      </c>
    </row>
    <row r="582" spans="3:14" ht="14.45" customHeight="1">
      <c r="C582" s="100" t="s">
        <v>563</v>
      </c>
      <c r="D582" s="91">
        <v>11825</v>
      </c>
      <c r="E582" s="264" t="str">
        <f>VLOOKUP(D582,comp!$D$5:$K$7114,2,FALSE)</f>
        <v>TORNEIRA DE BOIA CONVENCIONAL PARA CAIXA D'AGUA, 1", AGUA FRIA, COM HASTE E TORNEIRA METALICOS E BALAO PLASTICO</v>
      </c>
      <c r="F582" s="265"/>
      <c r="G582" s="265"/>
      <c r="H582" s="265"/>
      <c r="I582" s="266"/>
      <c r="J582" s="101" t="str">
        <f>VLOOKUP(D582,comp!$D$5:$K$7114,3,FALSE)</f>
        <v>UN</v>
      </c>
      <c r="K582" s="102">
        <f>_xlfn.XLOOKUP(D582, sin!D:D, sin!J:J, "Não Encontrado", 0,1)</f>
        <v>0</v>
      </c>
      <c r="L582" s="103">
        <f>VLOOKUP(D582,comp!$D$5:$K$7114,6,FALSE)</f>
        <v>98.24</v>
      </c>
      <c r="M582" s="103">
        <f>VLOOKUP(D582,comp!$D$5:$K$7114,7,FALSE)</f>
        <v>0</v>
      </c>
      <c r="N582" s="104">
        <f t="shared" si="17"/>
        <v>0</v>
      </c>
    </row>
    <row r="583" spans="3:14" ht="14.45" customHeight="1">
      <c r="C583" s="100" t="s">
        <v>564</v>
      </c>
      <c r="D583" s="91">
        <v>11764</v>
      </c>
      <c r="E583" s="264" t="str">
        <f>VLOOKUP(D583,comp!$D$5:$K$7114,2,FALSE)</f>
        <v>TORNEIRA DE BOIA CONVENCIONAL PARA CAIXA D'AGUA, AGUA FRIA, 1.1/4", COM HASTE E TORNEIRA METALICOS E BALAO PLASTICO</v>
      </c>
      <c r="F583" s="265"/>
      <c r="G583" s="265"/>
      <c r="H583" s="265"/>
      <c r="I583" s="266"/>
      <c r="J583" s="101" t="str">
        <f>VLOOKUP(D583,comp!$D$5:$K$7114,3,FALSE)</f>
        <v>UN</v>
      </c>
      <c r="K583" s="102">
        <f>_xlfn.XLOOKUP(D583, sin!D:D, sin!J:J, "Não Encontrado", 0,1)</f>
        <v>0</v>
      </c>
      <c r="L583" s="103">
        <f>VLOOKUP(D583,comp!$D$5:$K$7114,6,FALSE)</f>
        <v>167.31</v>
      </c>
      <c r="M583" s="103">
        <f>VLOOKUP(D583,comp!$D$5:$K$7114,7,FALSE)</f>
        <v>0</v>
      </c>
      <c r="N583" s="104">
        <f t="shared" si="17"/>
        <v>0</v>
      </c>
    </row>
    <row r="584" spans="3:14" ht="14.45" customHeight="1">
      <c r="C584" s="100" t="s">
        <v>565</v>
      </c>
      <c r="D584" s="91">
        <v>11763</v>
      </c>
      <c r="E584" s="264" t="str">
        <f>VLOOKUP(D584,comp!$D$5:$K$7114,2,FALSE)</f>
        <v>TORNEIRA DE BOIA CONVENCIONAL PARA CAIXA D'AGUA, AGUA FRIA, 1.1/2", COM HASTE E TORNEIRA METALICOS E BALAO PLASTICO</v>
      </c>
      <c r="F584" s="265"/>
      <c r="G584" s="265"/>
      <c r="H584" s="265"/>
      <c r="I584" s="266"/>
      <c r="J584" s="101" t="str">
        <f>VLOOKUP(D584,comp!$D$5:$K$7114,3,FALSE)</f>
        <v>UN</v>
      </c>
      <c r="K584" s="102">
        <f>_xlfn.XLOOKUP(D584, sin!D:D, sin!J:J, "Não Encontrado", 0,1)</f>
        <v>0</v>
      </c>
      <c r="L584" s="103">
        <f>VLOOKUP(D584,comp!$D$5:$K$7114,6,FALSE)</f>
        <v>203.92</v>
      </c>
      <c r="M584" s="103">
        <f>VLOOKUP(D584,comp!$D$5:$K$7114,7,FALSE)</f>
        <v>0</v>
      </c>
      <c r="N584" s="104">
        <f t="shared" si="17"/>
        <v>0</v>
      </c>
    </row>
    <row r="585" spans="3:14" ht="14.45" customHeight="1">
      <c r="C585" s="100" t="s">
        <v>566</v>
      </c>
      <c r="D585" s="91">
        <v>11767</v>
      </c>
      <c r="E585" s="264" t="str">
        <f>VLOOKUP(D585,comp!$D$5:$K$7114,2,FALSE)</f>
        <v>TORNEIRA DE BOIA CONVENCIONAL PARA CAIXA D'AGUA, 2", AGUA FRIA, COM HASTE E TORNEIRA METALICOS E BALAO PLASTICO</v>
      </c>
      <c r="F585" s="265"/>
      <c r="G585" s="265"/>
      <c r="H585" s="265"/>
      <c r="I585" s="266"/>
      <c r="J585" s="101" t="str">
        <f>VLOOKUP(D585,comp!$D$5:$K$7114,3,FALSE)</f>
        <v>UN</v>
      </c>
      <c r="K585" s="102">
        <f>_xlfn.XLOOKUP(D585, sin!D:D, sin!J:J, "Não Encontrado", 0,1)</f>
        <v>0</v>
      </c>
      <c r="L585" s="103">
        <f>VLOOKUP(D585,comp!$D$5:$K$7114,6,FALSE)</f>
        <v>261.64999999999998</v>
      </c>
      <c r="M585" s="103">
        <f>VLOOKUP(D585,comp!$D$5:$K$7114,7,FALSE)</f>
        <v>0</v>
      </c>
      <c r="N585" s="104">
        <f t="shared" si="17"/>
        <v>0</v>
      </c>
    </row>
    <row r="586" spans="3:14" ht="14.45" customHeight="1">
      <c r="C586" s="100" t="s">
        <v>567</v>
      </c>
      <c r="D586" s="91">
        <v>11777</v>
      </c>
      <c r="E586" s="264" t="str">
        <f>VLOOKUP(D586,comp!$D$5:$K$7114,2,FALSE)</f>
        <v>TORNEIRA ELETRICA DE PAREDE, PLASTICA, BICA ALTA, PARA COZINHA, 5500 W (110/220 V)</v>
      </c>
      <c r="F586" s="265"/>
      <c r="G586" s="265"/>
      <c r="H586" s="265"/>
      <c r="I586" s="266"/>
      <c r="J586" s="101" t="str">
        <f>VLOOKUP(D586,comp!$D$5:$K$7114,3,FALSE)</f>
        <v>UN</v>
      </c>
      <c r="K586" s="102">
        <f>_xlfn.XLOOKUP(D586, sin!D:D, sin!J:J, "Não Encontrado", 0,1)</f>
        <v>0</v>
      </c>
      <c r="L586" s="103">
        <f>VLOOKUP(D586,comp!$D$5:$K$7114,6,FALSE)</f>
        <v>190.6</v>
      </c>
      <c r="M586" s="103">
        <f>VLOOKUP(D586,comp!$D$5:$K$7114,7,FALSE)</f>
        <v>0</v>
      </c>
      <c r="N586" s="104">
        <f t="shared" si="17"/>
        <v>0</v>
      </c>
    </row>
    <row r="587" spans="3:14" ht="14.45" customHeight="1">
      <c r="C587" s="100" t="s">
        <v>667</v>
      </c>
      <c r="D587" s="91">
        <v>38633</v>
      </c>
      <c r="E587" s="264" t="str">
        <f>VLOOKUP(D587,comp!$D$5:$K$7114,2,FALSE)</f>
        <v>FURO PARA TORNEIRA OU OUTROS ACESSORIOS EM BANCADA DE MARMORE/ GRANITO OU OUTRO TIPO DE PEDRA NATURAL</v>
      </c>
      <c r="F587" s="265"/>
      <c r="G587" s="265"/>
      <c r="H587" s="265"/>
      <c r="I587" s="266"/>
      <c r="J587" s="101" t="str">
        <f>VLOOKUP(D587,comp!$D$5:$K$7114,3,FALSE)</f>
        <v>UN</v>
      </c>
      <c r="K587" s="102">
        <f>_xlfn.XLOOKUP(D587, sin!D:D, sin!J:J, "Não Encontrado", 0,1)</f>
        <v>0</v>
      </c>
      <c r="L587" s="103">
        <f>VLOOKUP(D587,comp!$D$5:$K$7114,6,FALSE)</f>
        <v>23.05</v>
      </c>
      <c r="M587" s="103">
        <f>VLOOKUP(D587,comp!$D$5:$K$7114,7,FALSE)</f>
        <v>0</v>
      </c>
      <c r="N587" s="104">
        <f t="shared" si="17"/>
        <v>0</v>
      </c>
    </row>
    <row r="588" spans="3:14" ht="14.45" customHeight="1">
      <c r="C588" s="100" t="s">
        <v>568</v>
      </c>
      <c r="D588" s="91">
        <v>13415</v>
      </c>
      <c r="E588" s="264" t="str">
        <f>VLOOKUP(D588,comp!$D$5:$K$7114,2,FALSE)</f>
        <v>TORNEIRA DE MESA/BANCADA, PARA LAVATORIO, FIXA, METALICA CROMADA, PADRAO POPULAR, 1/2" OU 3/4" (REF 1193)</v>
      </c>
      <c r="F588" s="265"/>
      <c r="G588" s="265"/>
      <c r="H588" s="265"/>
      <c r="I588" s="266"/>
      <c r="J588" s="101" t="str">
        <f>VLOOKUP(D588,comp!$D$5:$K$7114,3,FALSE)</f>
        <v>UN</v>
      </c>
      <c r="K588" s="102">
        <f>_xlfn.XLOOKUP(D588, sin!D:D, sin!J:J, "Não Encontrado", 0,1)</f>
        <v>0</v>
      </c>
      <c r="L588" s="103">
        <f>VLOOKUP(D588,comp!$D$5:$K$7114,6,FALSE)</f>
        <v>64.849999999999994</v>
      </c>
      <c r="M588" s="103">
        <f>VLOOKUP(D588,comp!$D$5:$K$7114,7,FALSE)</f>
        <v>0</v>
      </c>
      <c r="N588" s="104">
        <f t="shared" si="17"/>
        <v>0</v>
      </c>
    </row>
    <row r="589" spans="3:14" ht="14.45" customHeight="1">
      <c r="C589" s="100" t="s">
        <v>569</v>
      </c>
      <c r="D589" s="91">
        <v>7602</v>
      </c>
      <c r="E589" s="264" t="str">
        <f>VLOOKUP(D589,comp!$D$5:$K$7114,2,FALSE)</f>
        <v>TORNEIRA DE METAL AMARELO, PARA TANQUE / JARDIM, DE PAREDE, COM BICO PLASTICO, CANO CURTO, AREA EXTERNA, PADRAO POPULAR / USO GERAL, 1/2" OU 3/4"</v>
      </c>
      <c r="F589" s="265"/>
      <c r="G589" s="265"/>
      <c r="H589" s="265"/>
      <c r="I589" s="266"/>
      <c r="J589" s="101" t="str">
        <f>VLOOKUP(D589,comp!$D$5:$K$7114,3,FALSE)</f>
        <v>UN</v>
      </c>
      <c r="K589" s="102">
        <f>_xlfn.XLOOKUP(D589, sin!D:D, sin!J:J, "Não Encontrado", 0,1)</f>
        <v>0</v>
      </c>
      <c r="L589" s="103">
        <f>VLOOKUP(D589,comp!$D$5:$K$7114,6,FALSE)</f>
        <v>41.38</v>
      </c>
      <c r="M589" s="103">
        <f>VLOOKUP(D589,comp!$D$5:$K$7114,7,FALSE)</f>
        <v>0</v>
      </c>
      <c r="N589" s="104">
        <f t="shared" si="17"/>
        <v>0</v>
      </c>
    </row>
    <row r="590" spans="3:14" ht="14.45" customHeight="1">
      <c r="C590" s="100" t="s">
        <v>570</v>
      </c>
      <c r="D590" s="91">
        <v>7603</v>
      </c>
      <c r="E590" s="264" t="str">
        <f>VLOOKUP(D590,comp!$D$5:$K$7114,2,FALSE)</f>
        <v>TORNEIRA DE METAL AMARELO, PARA TANQUE / JARDIM, DE PAREDE, SEM BICO, CANO CURTO, PADRAO POPULAR / USO GERAL, 1/2" OU 3/4"</v>
      </c>
      <c r="F590" s="265"/>
      <c r="G590" s="265"/>
      <c r="H590" s="265"/>
      <c r="I590" s="266"/>
      <c r="J590" s="101" t="str">
        <f>VLOOKUP(D590,comp!$D$5:$K$7114,3,FALSE)</f>
        <v>UN</v>
      </c>
      <c r="K590" s="102">
        <f>_xlfn.XLOOKUP(D590, sin!D:D, sin!J:J, "Não Encontrado", 0,1)</f>
        <v>0</v>
      </c>
      <c r="L590" s="103">
        <f>VLOOKUP(D590,comp!$D$5:$K$7114,6,FALSE)</f>
        <v>35.11</v>
      </c>
      <c r="M590" s="103">
        <f>VLOOKUP(D590,comp!$D$5:$K$7114,7,FALSE)</f>
        <v>0</v>
      </c>
      <c r="N590" s="104">
        <f t="shared" si="17"/>
        <v>0</v>
      </c>
    </row>
    <row r="591" spans="3:14" ht="14.45" customHeight="1">
      <c r="C591" s="100" t="s">
        <v>571</v>
      </c>
      <c r="D591" s="91">
        <v>7604</v>
      </c>
      <c r="E591" s="264" t="str">
        <f>VLOOKUP(D591,comp!$D$5:$K$7114,2,FALSE)</f>
        <v>TORNEIRA METALICA CROMADA PARA TANQUE / JARDIM, SEM BICO, CANO LONGO, DE PAREDE, PADRAO POPULAR / USO GERAL, 1/2" OU 3/4"</v>
      </c>
      <c r="F591" s="265"/>
      <c r="G591" s="265"/>
      <c r="H591" s="265"/>
      <c r="I591" s="266"/>
      <c r="J591" s="101" t="str">
        <f>VLOOKUP(D591,comp!$D$5:$K$7114,3,FALSE)</f>
        <v>UN</v>
      </c>
      <c r="K591" s="102">
        <f>_xlfn.XLOOKUP(D591, sin!D:D, sin!J:J, "Não Encontrado", 0,1)</f>
        <v>0</v>
      </c>
      <c r="L591" s="103">
        <f>VLOOKUP(D591,comp!$D$5:$K$7114,6,FALSE)</f>
        <v>45.1</v>
      </c>
      <c r="M591" s="103">
        <f>VLOOKUP(D591,comp!$D$5:$K$7114,7,FALSE)</f>
        <v>0</v>
      </c>
      <c r="N591" s="104">
        <f t="shared" si="17"/>
        <v>0</v>
      </c>
    </row>
    <row r="592" spans="3:14" ht="14.45" customHeight="1">
      <c r="C592" s="100" t="s">
        <v>572</v>
      </c>
      <c r="D592" s="91">
        <v>11762</v>
      </c>
      <c r="E592" s="264" t="str">
        <f>VLOOKUP(D592,comp!$D$5:$K$7114,2,FALSE)</f>
        <v>TORNEIRA METALICA CROMADA PARA JARDIM / TANQUE, COM BICO PLASTICO, CANO LONGO, DE PAREDE, PADRAO POPULAR / USO GERAL, 1/2" OU 3/4"</v>
      </c>
      <c r="F592" s="265"/>
      <c r="G592" s="265"/>
      <c r="H592" s="265"/>
      <c r="I592" s="266"/>
      <c r="J592" s="101" t="str">
        <f>VLOOKUP(D592,comp!$D$5:$K$7114,3,FALSE)</f>
        <v>UN</v>
      </c>
      <c r="K592" s="102">
        <f>_xlfn.XLOOKUP(D592, sin!D:D, sin!J:J, "Não Encontrado", 0,1)</f>
        <v>0</v>
      </c>
      <c r="L592" s="103">
        <f>VLOOKUP(D592,comp!$D$5:$K$7114,6,FALSE)</f>
        <v>53.27</v>
      </c>
      <c r="M592" s="103">
        <f>VLOOKUP(D592,comp!$D$5:$K$7114,7,FALSE)</f>
        <v>0</v>
      </c>
      <c r="N592" s="104">
        <f t="shared" si="17"/>
        <v>0</v>
      </c>
    </row>
    <row r="593" spans="3:14" ht="14.45" customHeight="1">
      <c r="C593" s="100" t="s">
        <v>573</v>
      </c>
      <c r="D593" s="91">
        <v>11772</v>
      </c>
      <c r="E593" s="264" t="str">
        <f>VLOOKUP(D593,comp!$D$5:$K$7114,2,FALSE)</f>
        <v>TORNEIRA METALICA CROMADA, DE MESA/BANCADA, PARA COZINHA, BICA MOVEL, COM AREJADOR, 1/2" OU 3/4"</v>
      </c>
      <c r="F593" s="265"/>
      <c r="G593" s="265"/>
      <c r="H593" s="265"/>
      <c r="I593" s="266"/>
      <c r="J593" s="101" t="str">
        <f>VLOOKUP(D593,comp!$D$5:$K$7114,3,FALSE)</f>
        <v>UN</v>
      </c>
      <c r="K593" s="102">
        <f>_xlfn.XLOOKUP(D593, sin!D:D, sin!J:J, "Não Encontrado", 0,1)</f>
        <v>0</v>
      </c>
      <c r="L593" s="103">
        <f>VLOOKUP(D593,comp!$D$5:$K$7114,6,FALSE)</f>
        <v>112.66</v>
      </c>
      <c r="M593" s="103">
        <f>VLOOKUP(D593,comp!$D$5:$K$7114,7,FALSE)</f>
        <v>0</v>
      </c>
      <c r="N593" s="104">
        <f t="shared" si="17"/>
        <v>0</v>
      </c>
    </row>
    <row r="594" spans="3:14" ht="14.45" customHeight="1">
      <c r="C594" s="100" t="s">
        <v>574</v>
      </c>
      <c r="D594" s="91">
        <v>11773</v>
      </c>
      <c r="E594" s="264" t="str">
        <f>VLOOKUP(D594,comp!$D$5:$K$7114,2,FALSE)</f>
        <v>TORNEIRA METALICA CROMADA DE PAREDE, PARA COZINHA, BICA MOVEL, COM AREJADOR, 1/2" OU 3/4"</v>
      </c>
      <c r="F594" s="265"/>
      <c r="G594" s="265"/>
      <c r="H594" s="265"/>
      <c r="I594" s="266"/>
      <c r="J594" s="101" t="str">
        <f>VLOOKUP(D594,comp!$D$5:$K$7114,3,FALSE)</f>
        <v>UN</v>
      </c>
      <c r="K594" s="102">
        <f>_xlfn.XLOOKUP(D594, sin!D:D, sin!J:J, "Não Encontrado", 0,1)</f>
        <v>0</v>
      </c>
      <c r="L594" s="103">
        <f>VLOOKUP(D594,comp!$D$5:$K$7114,6,FALSE)</f>
        <v>112.31</v>
      </c>
      <c r="M594" s="103">
        <f>VLOOKUP(D594,comp!$D$5:$K$7114,7,FALSE)</f>
        <v>0</v>
      </c>
      <c r="N594" s="104">
        <f t="shared" si="17"/>
        <v>0</v>
      </c>
    </row>
    <row r="595" spans="3:14" ht="14.45" customHeight="1">
      <c r="C595" s="100" t="s">
        <v>575</v>
      </c>
      <c r="D595" s="91">
        <v>13416</v>
      </c>
      <c r="E595" s="264" t="str">
        <f>VLOOKUP(D595,comp!$D$5:$K$7114,2,FALSE)</f>
        <v>TORNEIRA METALICA CROMADA, RETA, DE PAREDE, PARA COZINHA, SEM BICO, SEM AREJADOR, PADRAO POPULAR, 1/2" OU 3/4"</v>
      </c>
      <c r="F595" s="265"/>
      <c r="G595" s="265"/>
      <c r="H595" s="265"/>
      <c r="I595" s="266"/>
      <c r="J595" s="101" t="str">
        <f>VLOOKUP(D595,comp!$D$5:$K$7114,3,FALSE)</f>
        <v>UN</v>
      </c>
      <c r="K595" s="102">
        <f>_xlfn.XLOOKUP(D595, sin!D:D, sin!J:J, "Não Encontrado", 0,1)</f>
        <v>0</v>
      </c>
      <c r="L595" s="103">
        <f>VLOOKUP(D595,comp!$D$5:$K$7114,6,FALSE)</f>
        <v>75.78</v>
      </c>
      <c r="M595" s="103">
        <f>VLOOKUP(D595,comp!$D$5:$K$7114,7,FALSE)</f>
        <v>0</v>
      </c>
      <c r="N595" s="104">
        <f t="shared" si="17"/>
        <v>0</v>
      </c>
    </row>
    <row r="596" spans="3:14" ht="14.45" customHeight="1">
      <c r="C596" s="100" t="s">
        <v>668</v>
      </c>
      <c r="D596" s="91">
        <v>13417</v>
      </c>
      <c r="E596" s="264" t="str">
        <f>VLOOKUP(D596,comp!$D$5:$K$7114,2,FALSE)</f>
        <v>TORNEIRA METALICA CROMADA CANO CURTO, SEM BICO, SEM AREJADOR, DE PAREDE, PARA TANQUE E USO GERAL, 1/2" OU 3/4"</v>
      </c>
      <c r="F596" s="265"/>
      <c r="G596" s="265"/>
      <c r="H596" s="265"/>
      <c r="I596" s="266"/>
      <c r="J596" s="101" t="str">
        <f>VLOOKUP(D596,comp!$D$5:$K$7114,3,FALSE)</f>
        <v>UN</v>
      </c>
      <c r="K596" s="102">
        <f>_xlfn.XLOOKUP(D596, sin!D:D, sin!J:J, "Não Encontrado", 0,1)</f>
        <v>0</v>
      </c>
      <c r="L596" s="103">
        <f>VLOOKUP(D596,comp!$D$5:$K$7114,6,FALSE)</f>
        <v>84.46</v>
      </c>
      <c r="M596" s="103">
        <f>VLOOKUP(D596,comp!$D$5:$K$7114,7,FALSE)</f>
        <v>0</v>
      </c>
      <c r="N596" s="104">
        <f t="shared" si="17"/>
        <v>0</v>
      </c>
    </row>
    <row r="597" spans="3:14" ht="14.45" customHeight="1">
      <c r="C597" s="100" t="s">
        <v>669</v>
      </c>
      <c r="D597" s="91">
        <v>13983</v>
      </c>
      <c r="E597" s="264" t="str">
        <f>VLOOKUP(D597,comp!$D$5:$K$7114,2,FALSE)</f>
        <v>TORNEIRA METALICA CROMADA, RETA, DE PAREDE, PARA COZINHA, COM AREJADOR, PADRAO POPULAR, 1/2" OU 3/4"</v>
      </c>
      <c r="F597" s="265"/>
      <c r="G597" s="265"/>
      <c r="H597" s="265"/>
      <c r="I597" s="266"/>
      <c r="J597" s="101" t="str">
        <f>VLOOKUP(D597,comp!$D$5:$K$7114,3,FALSE)</f>
        <v>UN</v>
      </c>
      <c r="K597" s="102">
        <f>_xlfn.XLOOKUP(D597, sin!D:D, sin!J:J, "Não Encontrado", 0,1)</f>
        <v>0</v>
      </c>
      <c r="L597" s="103">
        <f>VLOOKUP(D597,comp!$D$5:$K$7114,6,FALSE)</f>
        <v>85.32</v>
      </c>
      <c r="M597" s="103">
        <f>VLOOKUP(D597,comp!$D$5:$K$7114,7,FALSE)</f>
        <v>0</v>
      </c>
      <c r="N597" s="104">
        <f t="shared" si="17"/>
        <v>0</v>
      </c>
    </row>
    <row r="598" spans="3:14" ht="14.45" customHeight="1">
      <c r="C598" s="100" t="s">
        <v>670</v>
      </c>
      <c r="D598" s="91">
        <v>13984</v>
      </c>
      <c r="E598" s="264" t="str">
        <f>VLOOKUP(D598,comp!$D$5:$K$7114,2,FALSE)</f>
        <v>TORNEIRA METALICA CROMADA, CANO CURTO, COM AREJADOR, SEM BICO PLASTICO, DE PAREDE, PARA USO GERAL, 1/2" OU 3/4"</v>
      </c>
      <c r="F598" s="265"/>
      <c r="G598" s="265"/>
      <c r="H598" s="265"/>
      <c r="I598" s="266"/>
      <c r="J598" s="101" t="str">
        <f>VLOOKUP(D598,comp!$D$5:$K$7114,3,FALSE)</f>
        <v>UN</v>
      </c>
      <c r="K598" s="102">
        <f>_xlfn.XLOOKUP(D598, sin!D:D, sin!J:J, "Não Encontrado", 0,1)</f>
        <v>0</v>
      </c>
      <c r="L598" s="103">
        <f>VLOOKUP(D598,comp!$D$5:$K$7114,6,FALSE)</f>
        <v>65.55</v>
      </c>
      <c r="M598" s="103">
        <f>VLOOKUP(D598,comp!$D$5:$K$7114,7,FALSE)</f>
        <v>0</v>
      </c>
      <c r="N598" s="104">
        <f t="shared" si="17"/>
        <v>0</v>
      </c>
    </row>
    <row r="599" spans="3:14" ht="14.45" customHeight="1">
      <c r="C599" s="100" t="s">
        <v>671</v>
      </c>
      <c r="D599" s="91">
        <v>36791</v>
      </c>
      <c r="E599" s="264" t="str">
        <f>VLOOKUP(D599,comp!$D$5:$K$7114,2,FALSE)</f>
        <v>TORNEIRA METALICA CROMADA DE MESA PARA LAVATORIO, BICA ALTA, COM AREJADOR</v>
      </c>
      <c r="F599" s="265"/>
      <c r="G599" s="265"/>
      <c r="H599" s="265"/>
      <c r="I599" s="266"/>
      <c r="J599" s="101" t="str">
        <f>VLOOKUP(D599,comp!$D$5:$K$7114,3,FALSE)</f>
        <v>UN</v>
      </c>
      <c r="K599" s="102">
        <f>_xlfn.XLOOKUP(D599, sin!D:D, sin!J:J, "Não Encontrado", 0,1)</f>
        <v>0</v>
      </c>
      <c r="L599" s="103">
        <f>VLOOKUP(D599,comp!$D$5:$K$7114,6,FALSE)</f>
        <v>126.76</v>
      </c>
      <c r="M599" s="103">
        <f>VLOOKUP(D599,comp!$D$5:$K$7114,7,FALSE)</f>
        <v>0</v>
      </c>
      <c r="N599" s="104">
        <f t="shared" si="17"/>
        <v>0</v>
      </c>
    </row>
    <row r="600" spans="3:14" ht="14.45" customHeight="1">
      <c r="C600" s="100" t="s">
        <v>672</v>
      </c>
      <c r="D600" s="91">
        <v>36792</v>
      </c>
      <c r="E600" s="264" t="str">
        <f>VLOOKUP(D600,comp!$D$5:$K$7114,2,FALSE)</f>
        <v>TORNEIRA METALICA CROMADA DE PAREDE LONGA PARA LAVATORIO, COM AREJADOR, ACIONAMENTO ALAVANCA, 1/4 DE VOLTA</v>
      </c>
      <c r="F600" s="265"/>
      <c r="G600" s="265"/>
      <c r="H600" s="265"/>
      <c r="I600" s="266"/>
      <c r="J600" s="101" t="str">
        <f>VLOOKUP(D600,comp!$D$5:$K$7114,3,FALSE)</f>
        <v>UN</v>
      </c>
      <c r="K600" s="102">
        <f>_xlfn.XLOOKUP(D600, sin!D:D, sin!J:J, "Não Encontrado", 0,1)</f>
        <v>0</v>
      </c>
      <c r="L600" s="103">
        <f>VLOOKUP(D600,comp!$D$5:$K$7114,6,FALSE)</f>
        <v>168.71</v>
      </c>
      <c r="M600" s="103">
        <f>VLOOKUP(D600,comp!$D$5:$K$7114,7,FALSE)</f>
        <v>0</v>
      </c>
      <c r="N600" s="104">
        <f t="shared" si="17"/>
        <v>0</v>
      </c>
    </row>
    <row r="601" spans="3:14" ht="14.45" customHeight="1">
      <c r="C601" s="100" t="s">
        <v>673</v>
      </c>
      <c r="D601" s="91">
        <v>36795</v>
      </c>
      <c r="E601" s="264" t="str">
        <f>VLOOKUP(D601,comp!$D$5:$K$7114,2,FALSE)</f>
        <v>TORNEIRA METALICA CROMADA DE MESA PARA LAVATORIO, COM SENSOR DE PRESENCA A PILHA, COM AREJADOR EMBUTIDO</v>
      </c>
      <c r="F601" s="265"/>
      <c r="G601" s="265"/>
      <c r="H601" s="265"/>
      <c r="I601" s="266"/>
      <c r="J601" s="101" t="str">
        <f>VLOOKUP(D601,comp!$D$5:$K$7114,3,FALSE)</f>
        <v>UN</v>
      </c>
      <c r="K601" s="102">
        <f>_xlfn.XLOOKUP(D601, sin!D:D, sin!J:J, "Não Encontrado", 0,1)</f>
        <v>0</v>
      </c>
      <c r="L601" s="103">
        <f>VLOOKUP(D601,comp!$D$5:$K$7114,6,FALSE)</f>
        <v>1602.76</v>
      </c>
      <c r="M601" s="103">
        <f>VLOOKUP(D601,comp!$D$5:$K$7114,7,FALSE)</f>
        <v>0</v>
      </c>
      <c r="N601" s="104">
        <f t="shared" si="17"/>
        <v>0</v>
      </c>
    </row>
    <row r="602" spans="3:14" ht="14.45" customHeight="1">
      <c r="C602" s="100" t="s">
        <v>674</v>
      </c>
      <c r="D602" s="91">
        <v>36796</v>
      </c>
      <c r="E602" s="264" t="str">
        <f>VLOOKUP(D602,comp!$D$5:$K$7114,2,FALSE)</f>
        <v>TORNEIRA METALICA CROMADA DE MESA, PARA LAVATORIO, TEMPORIZADA PRESSAO FECHAMENTO AUTOMATICO, BICA BAIXA</v>
      </c>
      <c r="F602" s="265"/>
      <c r="G602" s="265"/>
      <c r="H602" s="265"/>
      <c r="I602" s="266"/>
      <c r="J602" s="101" t="str">
        <f>VLOOKUP(D602,comp!$D$5:$K$7114,3,FALSE)</f>
        <v>UN</v>
      </c>
      <c r="K602" s="102">
        <f>_xlfn.XLOOKUP(D602, sin!D:D, sin!J:J, "Não Encontrado", 0,1)</f>
        <v>0</v>
      </c>
      <c r="L602" s="103">
        <f>VLOOKUP(D602,comp!$D$5:$K$7114,6,FALSE)</f>
        <v>133.18</v>
      </c>
      <c r="M602" s="103">
        <f>VLOOKUP(D602,comp!$D$5:$K$7114,7,FALSE)</f>
        <v>0</v>
      </c>
      <c r="N602" s="104">
        <f t="shared" si="17"/>
        <v>0</v>
      </c>
    </row>
    <row r="603" spans="3:14" ht="14.45" customHeight="1">
      <c r="C603" s="100" t="s">
        <v>576</v>
      </c>
      <c r="D603" s="91">
        <v>39702</v>
      </c>
      <c r="E603" s="264" t="str">
        <f>VLOOKUP(D603,comp!$D$5:$K$7114,2,FALSE)</f>
        <v>TORNEIRA DE MESA PARA LAVATORIO, METALICA CROMADA, COM SENSOR DE APROXIMACAO ELETRICO, BIVOLT</v>
      </c>
      <c r="F603" s="265"/>
      <c r="G603" s="265"/>
      <c r="H603" s="265"/>
      <c r="I603" s="266"/>
      <c r="J603" s="101" t="str">
        <f>VLOOKUP(D603,comp!$D$5:$K$7114,3,FALSE)</f>
        <v>UN</v>
      </c>
      <c r="K603" s="102">
        <f>_xlfn.XLOOKUP(D603, sin!D:D, sin!J:J, "Não Encontrado", 0,1)</f>
        <v>0</v>
      </c>
      <c r="L603" s="103">
        <f>VLOOKUP(D603,comp!$D$5:$K$7114,6,FALSE)</f>
        <v>1975.28</v>
      </c>
      <c r="M603" s="103">
        <f>VLOOKUP(D603,comp!$D$5:$K$7114,7,FALSE)</f>
        <v>0</v>
      </c>
      <c r="N603" s="104">
        <f t="shared" si="17"/>
        <v>0</v>
      </c>
    </row>
    <row r="604" spans="3:14" ht="14.45" customHeight="1">
      <c r="C604" s="100" t="s">
        <v>577</v>
      </c>
      <c r="D604" s="91">
        <v>44045</v>
      </c>
      <c r="E604" s="264" t="str">
        <f>VLOOKUP(D604,comp!$D$5:$K$7114,2,FALSE)</f>
        <v>TORNEIRA DE MESA PARA LAVATORIO, METALICA CROMADA, COM MISTURADOR MONOCOMANDO, BICA BAIXA</v>
      </c>
      <c r="F604" s="265"/>
      <c r="G604" s="265"/>
      <c r="H604" s="265"/>
      <c r="I604" s="266"/>
      <c r="J604" s="101" t="str">
        <f>VLOOKUP(D604,comp!$D$5:$K$7114,3,FALSE)</f>
        <v>UN</v>
      </c>
      <c r="K604" s="102">
        <f>_xlfn.XLOOKUP(D604, sin!D:D, sin!J:J, "Não Encontrado", 0,1)</f>
        <v>0</v>
      </c>
      <c r="L604" s="103">
        <f>VLOOKUP(D604,comp!$D$5:$K$7114,6,FALSE)</f>
        <v>297.42</v>
      </c>
      <c r="M604" s="103">
        <f>VLOOKUP(D604,comp!$D$5:$K$7114,7,FALSE)</f>
        <v>0</v>
      </c>
      <c r="N604" s="104">
        <f t="shared" si="17"/>
        <v>0</v>
      </c>
    </row>
    <row r="605" spans="3:14" ht="14.45" customHeight="1">
      <c r="C605" s="100" t="s">
        <v>578</v>
      </c>
      <c r="D605" s="91">
        <v>40329</v>
      </c>
      <c r="E605" s="264" t="str">
        <f>VLOOKUP(D605,comp!$D$5:$K$7114,2,FALSE)</f>
        <v>TORNEIRA PLASTICA DE BOIA CONVENCIONAL PARA CAIXA DE AGUA, AGUA FRIA, 3/4 ", COM HASTE METALICA E COM TORNEIRA E BALAO PLASTICOS (PADRAO POPULAR)</v>
      </c>
      <c r="F605" s="265"/>
      <c r="G605" s="265"/>
      <c r="H605" s="265"/>
      <c r="I605" s="266"/>
      <c r="J605" s="101" t="str">
        <f>VLOOKUP(D605,comp!$D$5:$K$7114,3,FALSE)</f>
        <v>UN</v>
      </c>
      <c r="K605" s="102">
        <f>_xlfn.XLOOKUP(D605, sin!D:D, sin!J:J, "Não Encontrado", 0,1)</f>
        <v>0</v>
      </c>
      <c r="L605" s="103">
        <f>VLOOKUP(D605,comp!$D$5:$K$7114,6,FALSE)</f>
        <v>25.34</v>
      </c>
      <c r="M605" s="103">
        <f>VLOOKUP(D605,comp!$D$5:$K$7114,7,FALSE)</f>
        <v>0</v>
      </c>
      <c r="N605" s="104">
        <f t="shared" ref="N605:N619" si="18">K605*(L605+M605)</f>
        <v>0</v>
      </c>
    </row>
    <row r="606" spans="3:14" ht="14.45" customHeight="1">
      <c r="C606" s="100" t="s">
        <v>579</v>
      </c>
      <c r="D606" s="91">
        <v>7606</v>
      </c>
      <c r="E606" s="264" t="str">
        <f>VLOOKUP(D606,comp!$D$5:$K$7114,2,FALSE)</f>
        <v>TORNEIRA DE BOIA BALAO METALICO, VAZAO TOTAL, PARA CAIXA D'AGUA, AGUA QUENTE, ROSCA 3/4 ", COM HASTE, TORNEIRA E BALAO METALICOS</v>
      </c>
      <c r="F606" s="265"/>
      <c r="G606" s="265"/>
      <c r="H606" s="265"/>
      <c r="I606" s="266"/>
      <c r="J606" s="101" t="str">
        <f>VLOOKUP(D606,comp!$D$5:$K$7114,3,FALSE)</f>
        <v>UN</v>
      </c>
      <c r="K606" s="102">
        <f>_xlfn.XLOOKUP(D606, sin!D:D, sin!J:J, "Não Encontrado", 0,1)</f>
        <v>0</v>
      </c>
      <c r="L606" s="103">
        <f>VLOOKUP(D606,comp!$D$5:$K$7114,6,FALSE)</f>
        <v>93.38</v>
      </c>
      <c r="M606" s="103">
        <f>VLOOKUP(D606,comp!$D$5:$K$7114,7,FALSE)</f>
        <v>0</v>
      </c>
      <c r="N606" s="104">
        <f t="shared" si="18"/>
        <v>0</v>
      </c>
    </row>
    <row r="607" spans="3:14" ht="14.45" customHeight="1">
      <c r="C607" s="100" t="s">
        <v>580</v>
      </c>
      <c r="D607" s="91">
        <v>11763</v>
      </c>
      <c r="E607" s="264" t="str">
        <f>VLOOKUP(D607,comp!$D$5:$K$7114,2,FALSE)</f>
        <v>TORNEIRA DE BOIA CONVENCIONAL PARA CAIXA D'AGUA, AGUA FRIA, 1.1/2", COM HASTE E TORNEIRA METALICOS E BALAO PLASTICO</v>
      </c>
      <c r="F607" s="265"/>
      <c r="G607" s="265"/>
      <c r="H607" s="265"/>
      <c r="I607" s="266"/>
      <c r="J607" s="101" t="str">
        <f>VLOOKUP(D607,comp!$D$5:$K$7114,3,FALSE)</f>
        <v>UN</v>
      </c>
      <c r="K607" s="102">
        <f>_xlfn.XLOOKUP(D607, sin!D:D, sin!J:J, "Não Encontrado", 0,1)</f>
        <v>0</v>
      </c>
      <c r="L607" s="103">
        <f>VLOOKUP(D607,comp!$D$5:$K$7114,6,FALSE)</f>
        <v>203.92</v>
      </c>
      <c r="M607" s="103">
        <f>VLOOKUP(D607,comp!$D$5:$K$7114,7,FALSE)</f>
        <v>0</v>
      </c>
      <c r="N607" s="104">
        <f t="shared" si="18"/>
        <v>0</v>
      </c>
    </row>
    <row r="608" spans="3:14" ht="14.45" customHeight="1">
      <c r="C608" s="100" t="s">
        <v>581</v>
      </c>
      <c r="D608" s="91">
        <v>11764</v>
      </c>
      <c r="E608" s="264" t="str">
        <f>VLOOKUP(D608,comp!$D$5:$K$7114,2,FALSE)</f>
        <v>TORNEIRA DE BOIA CONVENCIONAL PARA CAIXA D'AGUA, AGUA FRIA, 1.1/4", COM HASTE E TORNEIRA METALICOS E BALAO PLASTICO</v>
      </c>
      <c r="F608" s="265"/>
      <c r="G608" s="265"/>
      <c r="H608" s="265"/>
      <c r="I608" s="266"/>
      <c r="J608" s="101" t="str">
        <f>VLOOKUP(D608,comp!$D$5:$K$7114,3,FALSE)</f>
        <v>UN</v>
      </c>
      <c r="K608" s="102">
        <f>_xlfn.XLOOKUP(D608, sin!D:D, sin!J:J, "Não Encontrado", 0,1)</f>
        <v>0</v>
      </c>
      <c r="L608" s="103">
        <f>VLOOKUP(D608,comp!$D$5:$K$7114,6,FALSE)</f>
        <v>167.31</v>
      </c>
      <c r="M608" s="103">
        <f>VLOOKUP(D608,comp!$D$5:$K$7114,7,FALSE)</f>
        <v>0</v>
      </c>
      <c r="N608" s="104">
        <f t="shared" si="18"/>
        <v>0</v>
      </c>
    </row>
    <row r="609" spans="3:14" ht="14.45" customHeight="1">
      <c r="C609" s="100" t="s">
        <v>582</v>
      </c>
      <c r="D609" s="91">
        <v>11765</v>
      </c>
      <c r="E609" s="264" t="str">
        <f>VLOOKUP(D609,comp!$D$5:$K$7114,2,FALSE)</f>
        <v>TORNEIRA DE BOIA VAZAO TOTAL PARA CAIXA D'AGUA, AGUA FRIA, BITOLA 1", COM HASTE E TORNEIRA METALICOS E BALAO PLASTICO</v>
      </c>
      <c r="F609" s="265"/>
      <c r="G609" s="265"/>
      <c r="H609" s="265"/>
      <c r="I609" s="266"/>
      <c r="J609" s="101" t="str">
        <f>VLOOKUP(D609,comp!$D$5:$K$7114,3,FALSE)</f>
        <v>UN</v>
      </c>
      <c r="K609" s="102">
        <f>_xlfn.XLOOKUP(D609, sin!D:D, sin!J:J, "Não Encontrado", 0,1)</f>
        <v>0</v>
      </c>
      <c r="L609" s="103">
        <f>VLOOKUP(D609,comp!$D$5:$K$7114,6,FALSE)</f>
        <v>111.5</v>
      </c>
      <c r="M609" s="103">
        <f>VLOOKUP(D609,comp!$D$5:$K$7114,7,FALSE)</f>
        <v>0</v>
      </c>
      <c r="N609" s="104">
        <f t="shared" si="18"/>
        <v>0</v>
      </c>
    </row>
    <row r="610" spans="3:14" ht="14.45" customHeight="1">
      <c r="C610" s="100" t="s">
        <v>583</v>
      </c>
      <c r="D610" s="91">
        <v>11766</v>
      </c>
      <c r="E610" s="264" t="str">
        <f>VLOOKUP(D610,comp!$D$5:$K$7114,2,FALSE)</f>
        <v>TORNEIRA DE BOIA VAZAO TOTAL PARA CAIXA D'AGUA, AGUA FRIA, BITOLA 1/2", COM HASTE E TORNEIRA METALICOS E BALAO PLASTICO</v>
      </c>
      <c r="F610" s="265"/>
      <c r="G610" s="265"/>
      <c r="H610" s="265"/>
      <c r="I610" s="266"/>
      <c r="J610" s="101" t="str">
        <f>VLOOKUP(D610,comp!$D$5:$K$7114,3,FALSE)</f>
        <v>UN</v>
      </c>
      <c r="K610" s="102">
        <f>_xlfn.XLOOKUP(D610, sin!D:D, sin!J:J, "Não Encontrado", 0,1)</f>
        <v>0</v>
      </c>
      <c r="L610" s="103">
        <f>VLOOKUP(D610,comp!$D$5:$K$7114,6,FALSE)</f>
        <v>60.99</v>
      </c>
      <c r="M610" s="103">
        <f>VLOOKUP(D610,comp!$D$5:$K$7114,7,FALSE)</f>
        <v>0</v>
      </c>
      <c r="N610" s="104">
        <f t="shared" si="18"/>
        <v>0</v>
      </c>
    </row>
    <row r="611" spans="3:14" ht="14.45" customHeight="1">
      <c r="C611" s="100" t="s">
        <v>584</v>
      </c>
      <c r="D611" s="91">
        <v>11767</v>
      </c>
      <c r="E611" s="264" t="str">
        <f>VLOOKUP(D611,comp!$D$5:$K$7114,2,FALSE)</f>
        <v>TORNEIRA DE BOIA CONVENCIONAL PARA CAIXA D'AGUA, 2", AGUA FRIA, COM HASTE E TORNEIRA METALICOS E BALAO PLASTICO</v>
      </c>
      <c r="F611" s="265"/>
      <c r="G611" s="265"/>
      <c r="H611" s="265"/>
      <c r="I611" s="266"/>
      <c r="J611" s="101" t="str">
        <f>VLOOKUP(D611,comp!$D$5:$K$7114,3,FALSE)</f>
        <v>UN</v>
      </c>
      <c r="K611" s="102">
        <f>_xlfn.XLOOKUP(D611, sin!D:D, sin!J:J, "Não Encontrado", 0,1)</f>
        <v>0</v>
      </c>
      <c r="L611" s="103">
        <f>VLOOKUP(D611,comp!$D$5:$K$7114,6,FALSE)</f>
        <v>261.64999999999998</v>
      </c>
      <c r="M611" s="103">
        <f>VLOOKUP(D611,comp!$D$5:$K$7114,7,FALSE)</f>
        <v>0</v>
      </c>
      <c r="N611" s="104">
        <f t="shared" si="18"/>
        <v>0</v>
      </c>
    </row>
    <row r="612" spans="3:14" ht="14.45" customHeight="1">
      <c r="C612" s="100" t="s">
        <v>585</v>
      </c>
      <c r="D612" s="91">
        <v>11823</v>
      </c>
      <c r="E612" s="264" t="str">
        <f>VLOOKUP(D612,comp!$D$5:$K$7114,2,FALSE)</f>
        <v>TORNEIRA PLASTICA DE BOIA PARA CAIXA DE DESCARGA, 1/2", BALAO E TORNEIRA PLASTICOS, COM HASTE METALICA</v>
      </c>
      <c r="F612" s="265"/>
      <c r="G612" s="265"/>
      <c r="H612" s="265"/>
      <c r="I612" s="266"/>
      <c r="J612" s="101" t="str">
        <f>VLOOKUP(D612,comp!$D$5:$K$7114,3,FALSE)</f>
        <v>UN</v>
      </c>
      <c r="K612" s="102">
        <f>_xlfn.XLOOKUP(D612, sin!D:D, sin!J:J, "Não Encontrado", 0,1)</f>
        <v>0</v>
      </c>
      <c r="L612" s="103">
        <f>VLOOKUP(D612,comp!$D$5:$K$7114,6,FALSE)</f>
        <v>10.67</v>
      </c>
      <c r="M612" s="103">
        <f>VLOOKUP(D612,comp!$D$5:$K$7114,7,FALSE)</f>
        <v>0</v>
      </c>
      <c r="N612" s="104">
        <f t="shared" si="18"/>
        <v>0</v>
      </c>
    </row>
    <row r="613" spans="3:14" ht="14.45" customHeight="1">
      <c r="C613" s="100" t="s">
        <v>586</v>
      </c>
      <c r="D613" s="91">
        <v>11824</v>
      </c>
      <c r="E613" s="264" t="str">
        <f>VLOOKUP(D613,comp!$D$5:$K$7114,2,FALSE)</f>
        <v>TORNEIRA DE BOIA VAZAO TOTAL PARA CAIXA D'AGUA, AGUA FRIA, BITOLA 3/4", COM HASTE E TORNEIRA METALICOS E BALAO PLASTICO</v>
      </c>
      <c r="F613" s="265"/>
      <c r="G613" s="265"/>
      <c r="H613" s="265"/>
      <c r="I613" s="266"/>
      <c r="J613" s="101" t="str">
        <f>VLOOKUP(D613,comp!$D$5:$K$7114,3,FALSE)</f>
        <v>UN</v>
      </c>
      <c r="K613" s="102">
        <f>_xlfn.XLOOKUP(D613, sin!D:D, sin!J:J, "Não Encontrado", 0,1)</f>
        <v>0</v>
      </c>
      <c r="L613" s="103">
        <f>VLOOKUP(D613,comp!$D$5:$K$7114,6,FALSE)</f>
        <v>71.739999999999995</v>
      </c>
      <c r="M613" s="103">
        <f>VLOOKUP(D613,comp!$D$5:$K$7114,7,FALSE)</f>
        <v>0</v>
      </c>
      <c r="N613" s="104">
        <f t="shared" si="18"/>
        <v>0</v>
      </c>
    </row>
    <row r="614" spans="3:14" ht="14.45" customHeight="1">
      <c r="C614" s="100" t="s">
        <v>587</v>
      </c>
      <c r="D614" s="91">
        <v>11825</v>
      </c>
      <c r="E614" s="264" t="str">
        <f>VLOOKUP(D614,comp!$D$5:$K$7114,2,FALSE)</f>
        <v>TORNEIRA DE BOIA CONVENCIONAL PARA CAIXA D'AGUA, 1", AGUA FRIA, COM HASTE E TORNEIRA METALICOS E BALAO PLASTICO</v>
      </c>
      <c r="F614" s="265"/>
      <c r="G614" s="265"/>
      <c r="H614" s="265"/>
      <c r="I614" s="266"/>
      <c r="J614" s="101" t="str">
        <f>VLOOKUP(D614,comp!$D$5:$K$7114,3,FALSE)</f>
        <v>UN</v>
      </c>
      <c r="K614" s="102">
        <f>_xlfn.XLOOKUP(D614, sin!D:D, sin!J:J, "Não Encontrado", 0,1)</f>
        <v>0</v>
      </c>
      <c r="L614" s="103">
        <f>VLOOKUP(D614,comp!$D$5:$K$7114,6,FALSE)</f>
        <v>98.24</v>
      </c>
      <c r="M614" s="103">
        <f>VLOOKUP(D614,comp!$D$5:$K$7114,7,FALSE)</f>
        <v>0</v>
      </c>
      <c r="N614" s="104">
        <f t="shared" si="18"/>
        <v>0</v>
      </c>
    </row>
    <row r="615" spans="3:14" ht="14.45" customHeight="1">
      <c r="C615" s="100" t="s">
        <v>588</v>
      </c>
      <c r="D615" s="91">
        <v>11826</v>
      </c>
      <c r="E615" s="264" t="str">
        <f>VLOOKUP(D615,comp!$D$5:$K$7114,2,FALSE)</f>
        <v>TORNEIRA DE BOIA BALAO METALICO, VAZAO TOTAL, PARA CAIXA D'AGUA, AGUA QUENTE, ROSCA 1/2 ", COM HASTE, TORNEIRA E BALAO METALICOS</v>
      </c>
      <c r="F615" s="265"/>
      <c r="G615" s="265"/>
      <c r="H615" s="265"/>
      <c r="I615" s="266"/>
      <c r="J615" s="101" t="str">
        <f>VLOOKUP(D615,comp!$D$5:$K$7114,3,FALSE)</f>
        <v>UN</v>
      </c>
      <c r="K615" s="102">
        <f>_xlfn.XLOOKUP(D615, sin!D:D, sin!J:J, "Não Encontrado", 0,1)</f>
        <v>0</v>
      </c>
      <c r="L615" s="103">
        <f>VLOOKUP(D615,comp!$D$5:$K$7114,6,FALSE)</f>
        <v>77.650000000000006</v>
      </c>
      <c r="M615" s="103">
        <f>VLOOKUP(D615,comp!$D$5:$K$7114,7,FALSE)</f>
        <v>0</v>
      </c>
      <c r="N615" s="104">
        <f t="shared" si="18"/>
        <v>0</v>
      </c>
    </row>
    <row r="616" spans="3:14" ht="14.45" customHeight="1">
      <c r="C616" s="100" t="s">
        <v>589</v>
      </c>
      <c r="D616" s="91">
        <v>11829</v>
      </c>
      <c r="E616" s="264" t="str">
        <f>VLOOKUP(D616,comp!$D$5:$K$7114,2,FALSE)</f>
        <v>TORNEIRA DE BOIA CONVENCIONAL PARA CAIXA D'AGUA, AGUA FRIA, 1/2", COM HASTE E TORNEIRA METALICOS E BALAO PLASTICO</v>
      </c>
      <c r="F616" s="265"/>
      <c r="G616" s="265"/>
      <c r="H616" s="265"/>
      <c r="I616" s="266"/>
      <c r="J616" s="101" t="str">
        <f>VLOOKUP(D616,comp!$D$5:$K$7114,3,FALSE)</f>
        <v>UN</v>
      </c>
      <c r="K616" s="102">
        <f>_xlfn.XLOOKUP(D616, sin!D:D, sin!J:J, "Não Encontrado", 0,1)</f>
        <v>0</v>
      </c>
      <c r="L616" s="103">
        <f>VLOOKUP(D616,comp!$D$5:$K$7114,6,FALSE)</f>
        <v>40.44</v>
      </c>
      <c r="M616" s="103">
        <f>VLOOKUP(D616,comp!$D$5:$K$7114,7,FALSE)</f>
        <v>0</v>
      </c>
      <c r="N616" s="104">
        <f t="shared" si="18"/>
        <v>0</v>
      </c>
    </row>
    <row r="617" spans="3:14" ht="14.45" customHeight="1">
      <c r="C617" s="100" t="s">
        <v>590</v>
      </c>
      <c r="D617" s="91">
        <v>11830</v>
      </c>
      <c r="E617" s="264" t="str">
        <f>VLOOKUP(D617,comp!$D$5:$K$7114,2,FALSE)</f>
        <v>TORNEIRA DE BOIA CONVENCIONAL PARA CAIXA D'AGUA, AGUA FRIA, 3/4", COM HASTE E TORNEIRA METALICOS E BALAO PLASTICO</v>
      </c>
      <c r="F617" s="265"/>
      <c r="G617" s="265"/>
      <c r="H617" s="265"/>
      <c r="I617" s="266"/>
      <c r="J617" s="101" t="str">
        <f>VLOOKUP(D617,comp!$D$5:$K$7114,3,FALSE)</f>
        <v>UN</v>
      </c>
      <c r="K617" s="102">
        <f>_xlfn.XLOOKUP(D617, sin!D:D, sin!J:J, "Não Encontrado", 0,1)</f>
        <v>0</v>
      </c>
      <c r="L617" s="103">
        <f>VLOOKUP(D617,comp!$D$5:$K$7114,6,FALSE)</f>
        <v>43.67</v>
      </c>
      <c r="M617" s="103">
        <f>VLOOKUP(D617,comp!$D$5:$K$7114,7,FALSE)</f>
        <v>0</v>
      </c>
      <c r="N617" s="104">
        <f t="shared" si="18"/>
        <v>0</v>
      </c>
    </row>
    <row r="618" spans="3:14" ht="14.45" customHeight="1">
      <c r="C618" s="100" t="s">
        <v>591</v>
      </c>
      <c r="D618" s="91">
        <v>11822</v>
      </c>
      <c r="E618" s="264" t="str">
        <f>VLOOKUP(D618,comp!$D$5:$K$7114,2,FALSE)</f>
        <v>TORNEIRA PLASTICA DE MESA, BICA MOVEL, PARA COZINHA 1/2"</v>
      </c>
      <c r="F618" s="265"/>
      <c r="G618" s="265"/>
      <c r="H618" s="265"/>
      <c r="I618" s="266"/>
      <c r="J618" s="101" t="str">
        <f>VLOOKUP(D618,comp!$D$5:$K$7114,3,FALSE)</f>
        <v>UN</v>
      </c>
      <c r="K618" s="102">
        <f>_xlfn.XLOOKUP(D618, sin!D:D, sin!J:J, "Não Encontrado", 0,1)</f>
        <v>0</v>
      </c>
      <c r="L618" s="103">
        <f>VLOOKUP(D618,comp!$D$5:$K$7114,6,FALSE)</f>
        <v>36.15</v>
      </c>
      <c r="M618" s="103">
        <f>VLOOKUP(D618,comp!$D$5:$K$7114,7,FALSE)</f>
        <v>0</v>
      </c>
      <c r="N618" s="104">
        <f t="shared" si="18"/>
        <v>0</v>
      </c>
    </row>
    <row r="619" spans="3:14" ht="14.45" customHeight="1">
      <c r="C619" s="100" t="s">
        <v>592</v>
      </c>
      <c r="D619" s="91">
        <v>11831</v>
      </c>
      <c r="E619" s="264" t="str">
        <f>VLOOKUP(D619,comp!$D$5:$K$7114,2,FALSE)</f>
        <v>TORNEIRA PLASTICA PARA TANQUE 1/2" OU 3/4" COM BICO PARA MANGUEIRA</v>
      </c>
      <c r="F619" s="265"/>
      <c r="G619" s="265"/>
      <c r="H619" s="265"/>
      <c r="I619" s="266"/>
      <c r="J619" s="101" t="str">
        <f>VLOOKUP(D619,comp!$D$5:$K$7114,3,FALSE)</f>
        <v>UN</v>
      </c>
      <c r="K619" s="102">
        <f>_xlfn.XLOOKUP(D619, sin!D:D, sin!J:J, "Não Encontrado", 0,1)</f>
        <v>0</v>
      </c>
      <c r="L619" s="103">
        <f>VLOOKUP(D619,comp!$D$5:$K$7114,6,FALSE)</f>
        <v>21.75</v>
      </c>
      <c r="M619" s="103">
        <f>VLOOKUP(D619,comp!$D$5:$K$7114,7,FALSE)</f>
        <v>0</v>
      </c>
      <c r="N619" s="104">
        <f t="shared" si="18"/>
        <v>0</v>
      </c>
    </row>
    <row r="620" spans="3:14" ht="14.45" customHeight="1">
      <c r="C620" s="111"/>
      <c r="J620" s="37" t="s">
        <v>641</v>
      </c>
      <c r="K620" s="112">
        <f>SUMPRODUCT(K541:K619*M541:M619)</f>
        <v>0</v>
      </c>
      <c r="L620" s="113" t="s">
        <v>642</v>
      </c>
      <c r="N620" s="114">
        <f>SUM(K620:K621)</f>
        <v>0</v>
      </c>
    </row>
    <row r="621" spans="3:14" ht="14.45" customHeight="1">
      <c r="C621" s="111"/>
      <c r="J621" s="37" t="s">
        <v>643</v>
      </c>
      <c r="K621" s="112">
        <f>SUMPRODUCT(K541:K619*L541:L619)</f>
        <v>0</v>
      </c>
      <c r="L621" s="113" t="s">
        <v>644</v>
      </c>
      <c r="N621" s="114">
        <f>K620*$H$5</f>
        <v>0</v>
      </c>
    </row>
    <row r="622" spans="3:14" ht="14.45" customHeight="1">
      <c r="C622" s="111"/>
      <c r="K622" s="115"/>
      <c r="L622" s="113" t="s">
        <v>645</v>
      </c>
      <c r="N622" s="114">
        <f>(N621+N620)*$H$4</f>
        <v>0</v>
      </c>
    </row>
    <row r="623" spans="3:14" ht="14.45" customHeight="1">
      <c r="C623" s="111"/>
      <c r="L623" s="117" t="s">
        <v>646</v>
      </c>
      <c r="N623" s="114">
        <f>SUM(N620:N622)</f>
        <v>0</v>
      </c>
    </row>
    <row r="624" spans="3:14" ht="14.45" customHeight="1">
      <c r="C624" s="123">
        <v>14</v>
      </c>
      <c r="D624" s="124"/>
      <c r="E624" s="270" t="s">
        <v>613</v>
      </c>
      <c r="F624" s="270"/>
      <c r="G624" s="270"/>
      <c r="H624" s="270"/>
      <c r="I624" s="270"/>
      <c r="J624" s="166"/>
      <c r="K624" s="166"/>
      <c r="L624" s="166"/>
      <c r="M624" s="166"/>
      <c r="N624" s="125"/>
    </row>
    <row r="625" spans="3:14" ht="14.45" customHeight="1">
      <c r="C625" s="100" t="s">
        <v>614</v>
      </c>
      <c r="D625" s="91">
        <v>36486</v>
      </c>
      <c r="E625" s="264" t="str">
        <f>VLOOKUP(D625,comp!$D$5:$K$7114,2,FALSE)</f>
        <v>ELEVADOR DE CARGA A CABO, CABINE SEMI FECHADA 2,0 X 1,5 X 2,0 M, CAPACIDADE DE CARGA 1000 KG, TORRE 2,38 X 2,21 X 15 M, GUINCHO DE EMBREAGEM, FREIO DE SEGURANCA, LIMITADOR DE VELOCIDADE E CANCELA</v>
      </c>
      <c r="F625" s="265"/>
      <c r="G625" s="265"/>
      <c r="H625" s="265"/>
      <c r="I625" s="266"/>
      <c r="J625" s="101" t="str">
        <f>VLOOKUP(D625,comp!$D$5:$K$7114,3,FALSE)</f>
        <v>UN</v>
      </c>
      <c r="K625" s="102"/>
      <c r="L625" s="103">
        <f>VLOOKUP(D625,comp!$D$5:$K$7114,6,FALSE)</f>
        <v>0</v>
      </c>
      <c r="M625" s="103">
        <f>VLOOKUP(D625,comp!$D$5:$K$7114,7,FALSE)</f>
        <v>72764.03</v>
      </c>
      <c r="N625" s="104">
        <f t="shared" ref="N625:N639" si="19">K625*(L625+M625)</f>
        <v>0</v>
      </c>
    </row>
    <row r="626" spans="3:14" ht="14.45" customHeight="1">
      <c r="C626" s="100" t="s">
        <v>615</v>
      </c>
      <c r="D626" s="91">
        <v>37777</v>
      </c>
      <c r="E626" s="264" t="str">
        <f>VLOOKUP(D626,comp!$D$5:$K$7114,2,FALSE)</f>
        <v>ELEVADOR DE CREMALHEIRA CABINE FECHADA 1,5 X 2,5 X 2,35 M (UMA POR TORRE), CAPACIDADE DE CARGA 1200 KG (15 PESSOAS), TORRE 24 M (16 MODULOS), FREIO DE SEGURANCA, LIMITADOR DE CARGA</v>
      </c>
      <c r="F626" s="265"/>
      <c r="G626" s="265"/>
      <c r="H626" s="265"/>
      <c r="I626" s="266"/>
      <c r="J626" s="101" t="str">
        <f>VLOOKUP(D626,comp!$D$5:$K$7114,3,FALSE)</f>
        <v>UN</v>
      </c>
      <c r="K626" s="102">
        <f>_xlfn.XLOOKUP(D626, sin!D:D, sin!J:J, "Não Encontrado", 0,1)</f>
        <v>0</v>
      </c>
      <c r="L626" s="103">
        <f>VLOOKUP(D626,comp!$D$5:$K$7114,6,FALSE)</f>
        <v>0</v>
      </c>
      <c r="M626" s="103">
        <f>VLOOKUP(D626,comp!$D$5:$K$7114,7,FALSE)</f>
        <v>342571.65</v>
      </c>
      <c r="N626" s="104">
        <f t="shared" si="19"/>
        <v>0</v>
      </c>
    </row>
    <row r="627" spans="3:14" ht="14.45" customHeight="1">
      <c r="C627" s="100" t="s">
        <v>616</v>
      </c>
      <c r="D627" s="91">
        <v>93358</v>
      </c>
      <c r="E627" s="264" t="str">
        <f>VLOOKUP(D627,comp!$D$5:$K$7114,2,FALSE)</f>
        <v>ESCAVAÇÃO MANUAL DE VALA. AF_09/2024</v>
      </c>
      <c r="F627" s="265"/>
      <c r="G627" s="265"/>
      <c r="H627" s="265"/>
      <c r="I627" s="266"/>
      <c r="J627" s="101" t="str">
        <f>VLOOKUP(D627,comp!$D$5:$K$7114,3,FALSE)</f>
        <v>CHP</v>
      </c>
      <c r="K627" s="102">
        <f>_xlfn.XLOOKUP(D627, sin!D:D, sin!J:J, "Não Encontrado", 0,1)</f>
        <v>0</v>
      </c>
      <c r="L627" s="103">
        <f>VLOOKUP(D627,comp!$D$5:$K$7114,6,FALSE)</f>
        <v>123.40310717952002</v>
      </c>
      <c r="M627" s="103">
        <f>VLOOKUP(D627,comp!$D$5:$K$7114,7,FALSE)</f>
        <v>25.716892820480002</v>
      </c>
      <c r="N627" s="104">
        <f t="shared" si="19"/>
        <v>0</v>
      </c>
    </row>
    <row r="628" spans="3:14" ht="14.45" customHeight="1">
      <c r="C628" s="100" t="s">
        <v>617</v>
      </c>
      <c r="D628" s="91">
        <v>97082</v>
      </c>
      <c r="E628" s="264" t="str">
        <f>VLOOKUP(D628,comp!$D$5:$K$7114,2,FALSE)</f>
        <v>ESCAVAÇÃO MANUAL DE VIGA DE BORDA PARA RADIER. AF_09/2021</v>
      </c>
      <c r="F628" s="265"/>
      <c r="G628" s="265"/>
      <c r="H628" s="265"/>
      <c r="I628" s="266"/>
      <c r="J628" s="101" t="str">
        <f>VLOOKUP(D628,comp!$D$5:$K$7114,3,FALSE)</f>
        <v>CHP</v>
      </c>
      <c r="K628" s="102">
        <f>_xlfn.XLOOKUP(D628, sin!D:D, sin!J:J, "Não Encontrado", 0,1)</f>
        <v>0</v>
      </c>
      <c r="L628" s="103">
        <f>VLOOKUP(D628,comp!$D$5:$K$7114,6,FALSE)</f>
        <v>128.96536877439999</v>
      </c>
      <c r="M628" s="103">
        <f>VLOOKUP(D628,comp!$D$5:$K$7114,7,FALSE)</f>
        <v>20.154631225599999</v>
      </c>
      <c r="N628" s="104">
        <f t="shared" si="19"/>
        <v>0</v>
      </c>
    </row>
    <row r="629" spans="3:14" ht="14.45" customHeight="1">
      <c r="C629" s="100" t="s">
        <v>618</v>
      </c>
      <c r="D629" s="91">
        <v>96525</v>
      </c>
      <c r="E629" s="264" t="str">
        <f>VLOOKUP(D629,comp!$D$5:$K$7114,2,FALSE)</f>
        <v>ESCAVAÇÃO MECANIZADA PARA VIGA BALDRAME OU SAPATA CORRIDA COM MINI-ESCAVADEIRA (INCLUINDO ESCAVAÇÃO PARA COLOCAÇÃO DE FÔRMAS). AF_01/2024</v>
      </c>
      <c r="F629" s="265"/>
      <c r="G629" s="265"/>
      <c r="H629" s="265"/>
      <c r="I629" s="266"/>
      <c r="J629" s="101" t="str">
        <f>VLOOKUP(D629,comp!$D$5:$K$7114,3,FALSE)</f>
        <v>CHP</v>
      </c>
      <c r="K629" s="102">
        <f>_xlfn.XLOOKUP(D629, sin!D:D, sin!J:J, "Não Encontrado", 0,1)</f>
        <v>0</v>
      </c>
      <c r="L629" s="103">
        <f>VLOOKUP(D629,comp!$D$5:$K$7114,6,FALSE)</f>
        <v>103.58921560128</v>
      </c>
      <c r="M629" s="103">
        <f>VLOOKUP(D629,comp!$D$5:$K$7114,7,FALSE)</f>
        <v>45.530784398720002</v>
      </c>
      <c r="N629" s="104">
        <f t="shared" si="19"/>
        <v>0</v>
      </c>
    </row>
    <row r="630" spans="3:14" ht="14.45" customHeight="1">
      <c r="C630" s="100" t="s">
        <v>619</v>
      </c>
      <c r="D630" s="91">
        <v>96544</v>
      </c>
      <c r="E630" s="264" t="str">
        <f>VLOOKUP(D630,comp!$D$5:$K$7114,2,FALSE)</f>
        <v>ARMAÇÃO DE BLOCO UTILIZANDO AÇO CA-50 DE 6,3 MM - MONTAGEM. AF_01/2024</v>
      </c>
      <c r="F630" s="265"/>
      <c r="G630" s="265"/>
      <c r="H630" s="265"/>
      <c r="I630" s="266"/>
      <c r="J630" s="101" t="str">
        <f>VLOOKUP(D630,comp!$D$5:$K$7114,3,FALSE)</f>
        <v>CHP</v>
      </c>
      <c r="K630" s="102">
        <f>_xlfn.XLOOKUP(D630, sin!D:D, sin!J:J, "Não Encontrado", 0,1)</f>
        <v>0</v>
      </c>
      <c r="L630" s="103">
        <f>VLOOKUP(D630,comp!$D$5:$K$7114,6,FALSE)</f>
        <v>103.58921560128</v>
      </c>
      <c r="M630" s="103">
        <f>VLOOKUP(D630,comp!$D$5:$K$7114,7,FALSE)</f>
        <v>45.530784398720002</v>
      </c>
      <c r="N630" s="104">
        <f t="shared" si="19"/>
        <v>0</v>
      </c>
    </row>
    <row r="631" spans="3:14" ht="14.45" customHeight="1">
      <c r="C631" s="100" t="s">
        <v>620</v>
      </c>
      <c r="D631" s="91">
        <v>96546</v>
      </c>
      <c r="E631" s="264" t="str">
        <f>VLOOKUP(D631,comp!$D$5:$K$7114,2,FALSE)</f>
        <v>ARMAÇÃO DE BLOCO UTILIZANDO AÇO CA-50 DE 10 MM - MONTAGEM. AF_01/2024</v>
      </c>
      <c r="F631" s="265"/>
      <c r="G631" s="265"/>
      <c r="H631" s="265"/>
      <c r="I631" s="266"/>
      <c r="J631" s="101" t="str">
        <f>VLOOKUP(D631,comp!$D$5:$K$7114,3,FALSE)</f>
        <v>CHP</v>
      </c>
      <c r="K631" s="102">
        <f>_xlfn.XLOOKUP(D631, sin!D:D, sin!J:J, "Não Encontrado", 0,1)</f>
        <v>0</v>
      </c>
      <c r="L631" s="103">
        <f>VLOOKUP(D631,comp!$D$5:$K$7114,6,FALSE)</f>
        <v>103.58921560128</v>
      </c>
      <c r="M631" s="103">
        <f>VLOOKUP(D631,comp!$D$5:$K$7114,7,FALSE)</f>
        <v>45.530784398720002</v>
      </c>
      <c r="N631" s="104">
        <f t="shared" si="19"/>
        <v>0</v>
      </c>
    </row>
    <row r="632" spans="3:14" ht="14.45" customHeight="1">
      <c r="C632" s="100" t="s">
        <v>621</v>
      </c>
      <c r="D632" s="91">
        <v>94963</v>
      </c>
      <c r="E632" s="264" t="str">
        <f>VLOOKUP(D632,comp!$D$5:$K$7114,2,FALSE)</f>
        <v>CONCRETO FCK = 15MPA, TRAÇO 1:3,4:3,5 (EM MASSA SECA DE CIMENTO/ AREIA MÉDIA/ BRITA 1) - PREPARO MECÂNICO COM BETONEIRA 400 L. AF_05/2021</v>
      </c>
      <c r="F632" s="265"/>
      <c r="G632" s="265"/>
      <c r="H632" s="265"/>
      <c r="I632" s="266"/>
      <c r="J632" s="101" t="str">
        <f>VLOOKUP(D632,comp!$D$5:$K$7114,3,FALSE)</f>
        <v>CHP</v>
      </c>
      <c r="K632" s="102">
        <f>_xlfn.XLOOKUP(D632, sin!D:D, sin!J:J, "Não Encontrado", 0,1)</f>
        <v>0</v>
      </c>
      <c r="L632" s="103">
        <f>VLOOKUP(D632,comp!$D$5:$K$7114,6,FALSE)</f>
        <v>65.230670605440011</v>
      </c>
      <c r="M632" s="103">
        <f>VLOOKUP(D632,comp!$D$5:$K$7114,7,FALSE)</f>
        <v>83.889329394559994</v>
      </c>
      <c r="N632" s="104">
        <f t="shared" si="19"/>
        <v>0</v>
      </c>
    </row>
    <row r="633" spans="3:14" ht="14.45" customHeight="1">
      <c r="C633" s="100" t="s">
        <v>622</v>
      </c>
      <c r="D633" s="91">
        <v>94964</v>
      </c>
      <c r="E633" s="264" t="str">
        <f>VLOOKUP(D633,comp!$D$5:$K$7114,2,FALSE)</f>
        <v>CONCRETO FCK = 20MPA, TRAÇO 1:2,7:3 (EM MASSA SECA DE CIMENTO/ AREIA MÉDIA/ BRITA 1) - PREPARO MECÂNICO COM BETONEIRA 400 L. AF_05/2021</v>
      </c>
      <c r="F633" s="265"/>
      <c r="G633" s="265"/>
      <c r="H633" s="265"/>
      <c r="I633" s="266"/>
      <c r="J633" s="101" t="str">
        <f>VLOOKUP(D633,comp!$D$5:$K$7114,3,FALSE)</f>
        <v>CHP</v>
      </c>
      <c r="K633" s="102">
        <f>_xlfn.XLOOKUP(D633, sin!D:D, sin!J:J, "Não Encontrado", 0,1)</f>
        <v>0</v>
      </c>
      <c r="L633" s="103">
        <f>VLOOKUP(D633,comp!$D$5:$K$7114,6,FALSE)</f>
        <v>96.147931955839994</v>
      </c>
      <c r="M633" s="103">
        <f>VLOOKUP(D633,comp!$D$5:$K$7114,7,FALSE)</f>
        <v>52.972068044160004</v>
      </c>
      <c r="N633" s="104">
        <f t="shared" si="19"/>
        <v>0</v>
      </c>
    </row>
    <row r="634" spans="3:14" ht="14.45" customHeight="1">
      <c r="C634" s="100" t="s">
        <v>623</v>
      </c>
      <c r="D634" s="91">
        <v>94970</v>
      </c>
      <c r="E634" s="264" t="str">
        <f>VLOOKUP(D634,comp!$D$5:$K$7114,2,FALSE)</f>
        <v>CONCRETO FCK = 20MPA, TRAÇO 1:2,7:3 (EM MASSA SECA DE CIMENTO/ AREIA MÉDIA/ BRITA 1) - PREPARO MECÂNICO COM BETONEIRA 600 L. AF_05/2021</v>
      </c>
      <c r="F634" s="265"/>
      <c r="G634" s="265"/>
      <c r="H634" s="265"/>
      <c r="I634" s="266"/>
      <c r="J634" s="101" t="str">
        <f>VLOOKUP(D634,comp!$D$5:$K$7114,3,FALSE)</f>
        <v>CHP</v>
      </c>
      <c r="K634" s="102">
        <f>_xlfn.XLOOKUP(D634, sin!D:D, sin!J:J, "Não Encontrado", 0,1)</f>
        <v>0</v>
      </c>
      <c r="L634" s="103">
        <f>VLOOKUP(D634,comp!$D$5:$K$7114,6,FALSE)</f>
        <v>104.53944581952</v>
      </c>
      <c r="M634" s="103">
        <f>VLOOKUP(D634,comp!$D$5:$K$7114,7,FALSE)</f>
        <v>44.58055418048</v>
      </c>
      <c r="N634" s="104">
        <f t="shared" si="19"/>
        <v>0</v>
      </c>
    </row>
    <row r="635" spans="3:14" ht="14.45" customHeight="1">
      <c r="C635" s="100" t="s">
        <v>624</v>
      </c>
      <c r="D635" s="91">
        <v>94969</v>
      </c>
      <c r="E635" s="264" t="str">
        <f>VLOOKUP(D635,comp!$D$5:$K$7114,2,FALSE)</f>
        <v>CONCRETO FCK = 15MPA, TRAÇO 1:3,4:3,5 (EM MASSA SECA DE CIMENTO/ AREIA MÉDIA/ BRITA 1) - PREPARO MECÂNICO COM BETONEIRA 600 L. AF_05/2021</v>
      </c>
      <c r="F635" s="265"/>
      <c r="G635" s="265"/>
      <c r="H635" s="265"/>
      <c r="I635" s="266"/>
      <c r="J635" s="101" t="str">
        <f>VLOOKUP(D635,comp!$D$5:$K$7114,3,FALSE)</f>
        <v>CHP</v>
      </c>
      <c r="K635" s="102">
        <f>_xlfn.XLOOKUP(D635, sin!D:D, sin!J:J, "Não Encontrado", 0,1)</f>
        <v>0</v>
      </c>
      <c r="L635" s="103">
        <f>VLOOKUP(D635,comp!$D$5:$K$7114,6,FALSE)</f>
        <v>107.8648992128</v>
      </c>
      <c r="M635" s="103">
        <f>VLOOKUP(D635,comp!$D$5:$K$7114,7,FALSE)</f>
        <v>41.2551007872</v>
      </c>
      <c r="N635" s="104">
        <f t="shared" si="19"/>
        <v>0</v>
      </c>
    </row>
    <row r="636" spans="3:14" ht="14.45" customHeight="1">
      <c r="C636" s="100" t="s">
        <v>625</v>
      </c>
      <c r="D636" s="91">
        <v>94971</v>
      </c>
      <c r="E636" s="264" t="str">
        <f>VLOOKUP(D636,comp!$D$5:$K$7114,2,FALSE)</f>
        <v>CONCRETO FCK = 25MPA, TRAÇO 1:2,3:2,7 (EM MASSA SECA DE CIMENTO/ AREIA MÉDIA/ BRITA 1) - PREPARO MECÂNICO COM BETONEIRA 600 L. AF_05/2021</v>
      </c>
      <c r="F636" s="265"/>
      <c r="G636" s="265"/>
      <c r="H636" s="265"/>
      <c r="I636" s="266"/>
      <c r="J636" s="101" t="str">
        <f>VLOOKUP(D636,comp!$D$5:$K$7114,3,FALSE)</f>
        <v>CHP</v>
      </c>
      <c r="K636" s="102">
        <f>_xlfn.XLOOKUP(D636, sin!D:D, sin!J:J, "Não Encontrado", 0,1)</f>
        <v>0</v>
      </c>
      <c r="L636" s="103">
        <f>VLOOKUP(D636,comp!$D$5:$K$7114,6,FALSE)</f>
        <v>83.408144206719996</v>
      </c>
      <c r="M636" s="103">
        <f>VLOOKUP(D636,comp!$D$5:$K$7114,7,FALSE)</f>
        <v>65.711855793280009</v>
      </c>
      <c r="N636" s="104">
        <f t="shared" si="19"/>
        <v>0</v>
      </c>
    </row>
    <row r="637" spans="3:14" ht="14.45" customHeight="1">
      <c r="C637" s="100" t="s">
        <v>626</v>
      </c>
      <c r="D637" s="91">
        <v>94972</v>
      </c>
      <c r="E637" s="264" t="str">
        <f>VLOOKUP(D637,comp!$D$5:$K$7114,2,FALSE)</f>
        <v>CONCRETO FCK = 30MPA, TRAÇO 1:2,1:2,5 (EM MASSA SECA DE CIMENTO/ AREIA MÉDIA/ BRITA 1) - PREPARO MECÂNICO COM BETONEIRA 600 L. AF_05/2021</v>
      </c>
      <c r="F637" s="265"/>
      <c r="G637" s="265"/>
      <c r="H637" s="265"/>
      <c r="I637" s="266"/>
      <c r="J637" s="101" t="str">
        <f>VLOOKUP(D637,comp!$D$5:$K$7114,3,FALSE)</f>
        <v>CHP</v>
      </c>
      <c r="K637" s="102">
        <f>_xlfn.XLOOKUP(D637, sin!D:D, sin!J:J, "Não Encontrado", 0,1)</f>
        <v>0</v>
      </c>
      <c r="L637" s="103">
        <f>VLOOKUP(D637,comp!$D$5:$K$7114,6,FALSE)</f>
        <v>109.12495441472001</v>
      </c>
      <c r="M637" s="103">
        <f>VLOOKUP(D637,comp!$D$5:$K$7114,7,FALSE)</f>
        <v>39.995045585280003</v>
      </c>
      <c r="N637" s="104">
        <f t="shared" si="19"/>
        <v>0</v>
      </c>
    </row>
    <row r="638" spans="3:14" ht="14.45" customHeight="1">
      <c r="C638" s="100" t="s">
        <v>627</v>
      </c>
      <c r="D638" s="91">
        <v>4948</v>
      </c>
      <c r="E638" s="264" t="str">
        <f>VLOOKUP(D638,comp!$D$5:$K$7114,2,FALSE)</f>
        <v>PORTAO DE ABRIR / GIRO, EM GRADIL DE METALON REDONDO DE 3/4" VERTICAL, COM REQUADRO, ACABAMENTO NATURAL - COMPLETO</v>
      </c>
      <c r="F638" s="265"/>
      <c r="G638" s="265"/>
      <c r="H638" s="265"/>
      <c r="I638" s="266"/>
      <c r="J638" s="101" t="str">
        <f>VLOOKUP(D638,comp!$D$5:$K$7114,3,FALSE)</f>
        <v>M2</v>
      </c>
      <c r="K638" s="102">
        <f>_xlfn.XLOOKUP(D638, sin!D:D, sin!J:J, "Não Encontrado", 0,1)</f>
        <v>0</v>
      </c>
      <c r="L638" s="103">
        <f>VLOOKUP(D638,comp!$D$5:$K$7114,6,FALSE)</f>
        <v>587.04</v>
      </c>
      <c r="M638" s="103">
        <f>VLOOKUP(D638,comp!$D$5:$K$7114,7,FALSE)</f>
        <v>0</v>
      </c>
      <c r="N638" s="104">
        <f t="shared" si="19"/>
        <v>0</v>
      </c>
    </row>
    <row r="639" spans="3:14" ht="14.45" customHeight="1">
      <c r="C639" s="100" t="s">
        <v>628</v>
      </c>
      <c r="D639" s="91">
        <v>37562</v>
      </c>
      <c r="E639" s="264" t="str">
        <f>VLOOKUP(D639,comp!$D$5:$K$7114,2,FALSE)</f>
        <v>PORTAO DE CORRER EM GRADIL FIXO DE BARRA DE FERRO CHATA DE 3 X 1/4" NA VERTICAL, SEM REQUADRO, ACABAMENTO NATURAL, COM TRILHOS E ROLDANAS</v>
      </c>
      <c r="F639" s="265"/>
      <c r="G639" s="265"/>
      <c r="H639" s="265"/>
      <c r="I639" s="266"/>
      <c r="J639" s="101" t="str">
        <f>VLOOKUP(D639,comp!$D$5:$K$7114,3,FALSE)</f>
        <v>M2</v>
      </c>
      <c r="K639" s="102">
        <f>_xlfn.XLOOKUP(D639, sin!D:D, sin!J:J, "Não Encontrado", 0,1)</f>
        <v>0</v>
      </c>
      <c r="L639" s="103">
        <f>VLOOKUP(D639,comp!$D$5:$K$7114,6,FALSE)</f>
        <v>717.83</v>
      </c>
      <c r="M639" s="103">
        <f>VLOOKUP(D639,comp!$D$5:$K$7114,7,FALSE)</f>
        <v>0</v>
      </c>
      <c r="N639" s="104">
        <f t="shared" si="19"/>
        <v>0</v>
      </c>
    </row>
    <row r="640" spans="3:14" ht="26.1" customHeight="1">
      <c r="C640" s="111"/>
      <c r="J640" s="37" t="s">
        <v>641</v>
      </c>
      <c r="K640" s="112">
        <f>SUMPRODUCT(K625:K639*M625:M639)</f>
        <v>0</v>
      </c>
      <c r="L640" s="113" t="s">
        <v>642</v>
      </c>
      <c r="N640" s="114">
        <f>SUM(K640:K641)</f>
        <v>0</v>
      </c>
    </row>
    <row r="641" spans="3:15" ht="14.45" customHeight="1">
      <c r="C641" s="111"/>
      <c r="J641" s="37" t="s">
        <v>643</v>
      </c>
      <c r="K641" s="112">
        <f>SUMPRODUCT(K625:K639*L625:L639)</f>
        <v>0</v>
      </c>
      <c r="L641" s="113" t="s">
        <v>644</v>
      </c>
      <c r="N641" s="114">
        <f>K640*$H$5</f>
        <v>0</v>
      </c>
      <c r="O641" s="4"/>
    </row>
    <row r="642" spans="3:15" ht="14.45" customHeight="1">
      <c r="C642" s="111"/>
      <c r="K642" s="115"/>
      <c r="L642" s="113" t="s">
        <v>645</v>
      </c>
      <c r="N642" s="114">
        <f>(N641+N640)*$H$4</f>
        <v>0</v>
      </c>
      <c r="O642" s="4"/>
    </row>
    <row r="643" spans="3:15" ht="14.45" customHeight="1">
      <c r="C643" s="111"/>
      <c r="L643" s="117" t="s">
        <v>646</v>
      </c>
      <c r="N643" s="114">
        <f>SUM(N640:N642)</f>
        <v>0</v>
      </c>
      <c r="O643" s="4"/>
    </row>
    <row r="644" spans="3:15" ht="14.45" customHeight="1">
      <c r="C644" s="126">
        <v>15</v>
      </c>
      <c r="D644" s="166"/>
      <c r="E644" s="275" t="s">
        <v>629</v>
      </c>
      <c r="F644" s="275"/>
      <c r="G644" s="275"/>
      <c r="H644" s="275"/>
      <c r="I644" s="275"/>
      <c r="J644" s="166"/>
      <c r="K644" s="166"/>
      <c r="L644" s="166"/>
      <c r="M644" s="166"/>
      <c r="N644" s="125"/>
      <c r="O644" s="4"/>
    </row>
    <row r="645" spans="3:15" ht="14.45" customHeight="1">
      <c r="C645" s="100" t="s">
        <v>630</v>
      </c>
      <c r="D645" s="91">
        <v>7311</v>
      </c>
      <c r="E645" s="264" t="str">
        <f>VLOOKUP(D645,comp!$D$5:$K$7114,2,FALSE)</f>
        <v>TINTA ESMALTE SINTETICO PREMIUM ACETINADO</v>
      </c>
      <c r="F645" s="265"/>
      <c r="G645" s="265"/>
      <c r="H645" s="265"/>
      <c r="I645" s="266"/>
      <c r="J645" s="101" t="str">
        <f>VLOOKUP(D645,comp!$D$5:$K$7114,3,FALSE)</f>
        <v>L</v>
      </c>
      <c r="K645" s="102">
        <f>_xlfn.XLOOKUP(D645, sin!D:D, sin!J:J, "Não Encontrado", 0,1)</f>
        <v>4</v>
      </c>
      <c r="L645" s="103">
        <f>VLOOKUP(D645,comp!$D$5:$K$7114,6,FALSE)</f>
        <v>43.78</v>
      </c>
      <c r="M645" s="103">
        <f>VLOOKUP(D645,comp!$D$5:$K$7114,7,FALSE)</f>
        <v>0</v>
      </c>
      <c r="N645" s="104">
        <f t="shared" ref="N645:N647" si="20">K645*(L645+M645)</f>
        <v>175.12</v>
      </c>
    </row>
    <row r="646" spans="3:15" ht="14.45" customHeight="1">
      <c r="C646" s="100" t="s">
        <v>631</v>
      </c>
      <c r="D646" s="91">
        <v>43625</v>
      </c>
      <c r="E646" s="264" t="str">
        <f>VLOOKUP(D646,comp!$D$5:$K$7114,2,FALSE)</f>
        <v>TINTA ESMALTE SINTETICO STANDARD ACETINADO</v>
      </c>
      <c r="F646" s="265"/>
      <c r="G646" s="265"/>
      <c r="H646" s="265"/>
      <c r="I646" s="266"/>
      <c r="J646" s="101" t="str">
        <f>VLOOKUP(D646,comp!$D$5:$K$7114,3,FALSE)</f>
        <v>L</v>
      </c>
      <c r="K646" s="102">
        <f>_xlfn.XLOOKUP(D646, sin!D:D, sin!J:J, "Não Encontrado", 0,1)</f>
        <v>0</v>
      </c>
      <c r="L646" s="103">
        <f>VLOOKUP(D646,comp!$D$5:$K$7114,6,FALSE)</f>
        <v>34.700000000000003</v>
      </c>
      <c r="M646" s="103">
        <f>VLOOKUP(D646,comp!$D$5:$K$7114,7,FALSE)</f>
        <v>0</v>
      </c>
      <c r="N646" s="104">
        <f t="shared" si="20"/>
        <v>0</v>
      </c>
    </row>
    <row r="647" spans="3:15" ht="14.45" customHeight="1">
      <c r="C647" s="100" t="s">
        <v>632</v>
      </c>
      <c r="D647" s="91">
        <v>43649</v>
      </c>
      <c r="E647" s="264" t="str">
        <f>VLOOKUP(D647,comp!$D$5:$K$7114,2,FALSE)</f>
        <v>TINTA ESMALTE BASE AGUA PREMIUM ACETINADO</v>
      </c>
      <c r="F647" s="265"/>
      <c r="G647" s="265"/>
      <c r="H647" s="265"/>
      <c r="I647" s="266"/>
      <c r="J647" s="101" t="str">
        <f>VLOOKUP(D647,comp!$D$5:$K$7114,3,FALSE)</f>
        <v>L</v>
      </c>
      <c r="K647" s="102">
        <f>_xlfn.XLOOKUP(D647, sin!D:D, sin!J:J, "Não Encontrado", 0,1)</f>
        <v>0</v>
      </c>
      <c r="L647" s="103">
        <f>VLOOKUP(D647,comp!$D$5:$K$7114,6,FALSE)</f>
        <v>45.23</v>
      </c>
      <c r="M647" s="103">
        <f>VLOOKUP(D647,comp!$D$5:$K$7114,7,FALSE)</f>
        <v>0</v>
      </c>
      <c r="N647" s="104">
        <f t="shared" si="20"/>
        <v>0</v>
      </c>
    </row>
    <row r="648" spans="3:15" ht="14.45" customHeight="1">
      <c r="C648" s="111"/>
      <c r="J648" s="37" t="s">
        <v>641</v>
      </c>
      <c r="K648" s="112">
        <f>SUMPRODUCT(K645:K647*M645:M647)</f>
        <v>0</v>
      </c>
      <c r="L648" s="113" t="s">
        <v>642</v>
      </c>
      <c r="N648" s="114">
        <f>SUM(K648:K649)</f>
        <v>175.12</v>
      </c>
    </row>
    <row r="649" spans="3:15" ht="14.45" customHeight="1">
      <c r="C649" s="111"/>
      <c r="J649" s="37" t="s">
        <v>643</v>
      </c>
      <c r="K649" s="112">
        <f>SUMPRODUCT(K645:K647*L645:L647)</f>
        <v>175.12</v>
      </c>
      <c r="L649" s="113" t="s">
        <v>644</v>
      </c>
      <c r="N649" s="114">
        <f>K648*$H$5</f>
        <v>0</v>
      </c>
    </row>
    <row r="650" spans="3:15" ht="14.45" customHeight="1">
      <c r="C650" s="111"/>
      <c r="K650" s="115"/>
      <c r="L650" s="113" t="s">
        <v>645</v>
      </c>
      <c r="N650" s="114">
        <f>(N649+N648)*$H$4</f>
        <v>43.775764262740367</v>
      </c>
    </row>
    <row r="651" spans="3:15" ht="14.45" customHeight="1">
      <c r="C651" s="111"/>
      <c r="L651" s="117" t="s">
        <v>646</v>
      </c>
      <c r="N651" s="114">
        <f>SUM(N648:N650)</f>
        <v>218.89576426274039</v>
      </c>
    </row>
    <row r="652" spans="3:15" ht="14.45" customHeight="1">
      <c r="C652" s="127">
        <v>16</v>
      </c>
      <c r="D652" s="128"/>
      <c r="E652" s="274" t="s">
        <v>633</v>
      </c>
      <c r="F652" s="274"/>
      <c r="G652" s="274"/>
      <c r="H652" s="274"/>
      <c r="I652" s="274"/>
      <c r="J652" s="128"/>
      <c r="K652" s="128"/>
      <c r="L652" s="128"/>
      <c r="M652" s="128"/>
      <c r="N652" s="129"/>
    </row>
    <row r="653" spans="3:15" ht="14.45" customHeight="1">
      <c r="C653" s="100" t="s">
        <v>634</v>
      </c>
      <c r="D653" s="91">
        <v>5695</v>
      </c>
      <c r="E653" s="264" t="str">
        <f>VLOOKUP(D653,comp!$D$5:$K$7114,2,FALSE)</f>
        <v>CAMINHÃO BASCULANTE 6 M3, PESO BRUTO TOTAL 16.000 KG, CARGA ÚTIL MÁXIMA 13.071 KG, DISTÂNCIA ENTRE EIXOS 4,80 M, POTÊNCIA 230 CV INCLUSIVE CAÇAMBA METÁLICA - MANUTENÇÃO. AF_06/2014</v>
      </c>
      <c r="F653" s="265"/>
      <c r="G653" s="265"/>
      <c r="H653" s="265"/>
      <c r="I653" s="266"/>
      <c r="J653" s="101" t="str">
        <f>VLOOKUP(D653,comp!$D$5:$K$7114,3,FALSE)</f>
        <v>CHP</v>
      </c>
      <c r="K653" s="102">
        <f>_xlfn.XLOOKUP(D653, sin!D:D, sin!J:J, "Não Encontrado", 0,1)</f>
        <v>3</v>
      </c>
      <c r="L653" s="103">
        <f>VLOOKUP(D653,comp!$D$5:$K$7114,6,FALSE)</f>
        <v>130.82764092096002</v>
      </c>
      <c r="M653" s="103">
        <f>VLOOKUP(D653,comp!$D$5:$K$7114,7,FALSE)</f>
        <v>18.292359079040001</v>
      </c>
      <c r="N653" s="104">
        <f t="shared" ref="N653:N658" si="21">K653*(L653+M653)</f>
        <v>447.36000000000013</v>
      </c>
    </row>
    <row r="654" spans="3:15" ht="14.45" customHeight="1">
      <c r="C654" s="100" t="s">
        <v>635</v>
      </c>
      <c r="D654" s="91">
        <v>53792</v>
      </c>
      <c r="E654" s="264" t="str">
        <f>VLOOKUP(D654,comp!$D$5:$K$7114,2,FALSE)</f>
        <v>CAMINHÃO BASCULANTE 6 M3, PESO BRUTO TOTAL 16.000 KG, CARGA ÚTIL MÁXIMA 13.071 KG, DISTÂNCIA ENTRE EIXOS 4,80 M, POTÊNCIA 230 CV INCLUSIVE CAÇAMBA METÁLICA - MATERIAIS NA OPERAÇÃO. AF_06/2014</v>
      </c>
      <c r="F654" s="265"/>
      <c r="G654" s="265"/>
      <c r="H654" s="265"/>
      <c r="I654" s="266"/>
      <c r="J654" s="101" t="str">
        <f>VLOOKUP(D654,comp!$D$5:$K$7114,3,FALSE)</f>
        <v>CHP</v>
      </c>
      <c r="K654" s="102">
        <f>_xlfn.XLOOKUP(D654, sin!D:D, sin!J:J, "Não Encontrado", 0,1)</f>
        <v>0</v>
      </c>
      <c r="L654" s="103">
        <f>VLOOKUP(D654,comp!$D$5:$K$7114,6,FALSE)</f>
        <v>130.82764092096002</v>
      </c>
      <c r="M654" s="103">
        <f>VLOOKUP(D654,comp!$D$5:$K$7114,7,FALSE)</f>
        <v>18.292359079040001</v>
      </c>
      <c r="N654" s="104">
        <f t="shared" si="21"/>
        <v>0</v>
      </c>
    </row>
    <row r="655" spans="3:15" ht="14.45" customHeight="1">
      <c r="C655" s="100" t="s">
        <v>636</v>
      </c>
      <c r="D655" s="91">
        <v>91367</v>
      </c>
      <c r="E655" s="264" t="str">
        <f>VLOOKUP(D655,comp!$D$5:$K$7114,2,FALSE)</f>
        <v>CAMINHÃO BASCULANTE 6 M3, PESO BRUTO TOTAL 16.000 KG, CARGA ÚTIL MÁXIMA 13.071 KG, DISTÂNCIA ENTRE EIXOS 4,80 M, POTÊNCIA 230 CV INCLUSIVE CAÇAMBA METÁLICA - DEPRECIAÇÃO. AF_06/2014</v>
      </c>
      <c r="F655" s="265"/>
      <c r="G655" s="265"/>
      <c r="H655" s="265"/>
      <c r="I655" s="266"/>
      <c r="J655" s="101" t="str">
        <f>VLOOKUP(D655,comp!$D$5:$K$7114,3,FALSE)</f>
        <v>CHP</v>
      </c>
      <c r="K655" s="102">
        <f>_xlfn.XLOOKUP(D655, sin!D:D, sin!J:J, "Não Encontrado", 0,1)</f>
        <v>0</v>
      </c>
      <c r="L655" s="103">
        <f>VLOOKUP(D655,comp!$D$5:$K$7114,6,FALSE)</f>
        <v>130.82764092096002</v>
      </c>
      <c r="M655" s="103">
        <f>VLOOKUP(D655,comp!$D$5:$K$7114,7,FALSE)</f>
        <v>18.292359079040001</v>
      </c>
      <c r="N655" s="104">
        <f t="shared" si="21"/>
        <v>0</v>
      </c>
    </row>
    <row r="656" spans="3:15" ht="14.45" customHeight="1">
      <c r="C656" s="100" t="s">
        <v>637</v>
      </c>
      <c r="D656" s="91">
        <v>44056</v>
      </c>
      <c r="E656" s="264" t="str">
        <f>VLOOKUP(D656,comp!$D$5:$K$7114,2,FALSE)</f>
        <v>CAMINHAO TOCO, PESO BRUTO TOTAL 10700 KG, CARGA UTIL MAXIMA 7400 KG, DISTANCIA ENTRE EIXOS 4,00 M, POTENCIA 175 CV (INCLUI CABINE E CHASSI, NAO INCLUI CARROCERIA)</v>
      </c>
      <c r="F656" s="265"/>
      <c r="G656" s="265"/>
      <c r="H656" s="265"/>
      <c r="I656" s="266"/>
      <c r="J656" s="101" t="str">
        <f>VLOOKUP(D656,comp!$D$5:$K$7114,3,FALSE)</f>
        <v>CHP</v>
      </c>
      <c r="K656" s="102">
        <f>_xlfn.XLOOKUP(D656, sin!D:D, sin!J:J, "Não Encontrado", 0,1)</f>
        <v>0</v>
      </c>
      <c r="L656" s="103">
        <f>VLOOKUP(D656,comp!$D$5:$K$7114,6,FALSE)</f>
        <v>149.12</v>
      </c>
      <c r="M656" s="103">
        <f>VLOOKUP(D656,comp!$D$5:$K$7114,7,FALSE)</f>
        <v>0</v>
      </c>
      <c r="N656" s="104">
        <f t="shared" si="21"/>
        <v>0</v>
      </c>
    </row>
    <row r="657" spans="3:14" ht="14.45" customHeight="1">
      <c r="C657" s="100" t="s">
        <v>638</v>
      </c>
      <c r="D657" s="91">
        <v>44058</v>
      </c>
      <c r="E657" s="264" t="str">
        <f>VLOOKUP(D657,comp!$D$5:$K$7114,2,FALSE)</f>
        <v>CAMINHAO TOCO, PESO BRUTO TOTAL 16000 KG, CARGA UTIL MAXIMA 10830 KG, DISTANCIA ENTRE EIXOS 3,56 M, POTENCIA 226 CV (INCLUI CABINE E CHASSI, NAO INCLUI CARROCERIA)</v>
      </c>
      <c r="F657" s="265"/>
      <c r="G657" s="265"/>
      <c r="H657" s="265"/>
      <c r="I657" s="266"/>
      <c r="J657" s="101" t="str">
        <f>VLOOKUP(D657,comp!$D$5:$K$7114,3,FALSE)</f>
        <v>CHP</v>
      </c>
      <c r="K657" s="102">
        <f>_xlfn.XLOOKUP(D657, sin!D:D, sin!J:J, "Não Encontrado", 0,1)</f>
        <v>0</v>
      </c>
      <c r="L657" s="103">
        <f>VLOOKUP(D657,comp!$D$5:$K$7114,6,FALSE)</f>
        <v>149.12</v>
      </c>
      <c r="M657" s="103">
        <f>VLOOKUP(D657,comp!$D$5:$K$7114,7,FALSE)</f>
        <v>0</v>
      </c>
      <c r="N657" s="104">
        <f t="shared" si="21"/>
        <v>0</v>
      </c>
    </row>
    <row r="658" spans="3:14" ht="14.45" customHeight="1">
      <c r="C658" s="130" t="s">
        <v>639</v>
      </c>
      <c r="D658" s="148">
        <v>44060</v>
      </c>
      <c r="E658" s="267" t="str">
        <f>VLOOKUP(D658,comp!$D$5:$K$7114,2,FALSE)</f>
        <v>CAMINHAO TRUCADO, PESO BRUTO TOTAL 23000 KG, CARGA UTIL MAXIMA 15460 KG, DISTANCIA ENTRE EIXOS 4,80 M, POTENCIA 286 CV (INCLUI CABINE E CHASSI, NAO INCLUI CARROCERIA)</v>
      </c>
      <c r="F658" s="268"/>
      <c r="G658" s="268"/>
      <c r="H658" s="268"/>
      <c r="I658" s="269"/>
      <c r="J658" s="131" t="str">
        <f>VLOOKUP(D658,comp!$D$5:$K$7114,3,FALSE)</f>
        <v>CHP</v>
      </c>
      <c r="K658" s="132">
        <f>_xlfn.XLOOKUP(D658, sin!D:D, sin!J:J, "Não Encontrado", 0,1)</f>
        <v>0</v>
      </c>
      <c r="L658" s="133">
        <f>VLOOKUP(D658,comp!$D$5:$K$7114,6,FALSE)</f>
        <v>149.12</v>
      </c>
      <c r="M658" s="133">
        <f>VLOOKUP(D658,comp!$D$5:$K$7114,7,FALSE)</f>
        <v>0</v>
      </c>
      <c r="N658" s="134">
        <f t="shared" si="21"/>
        <v>0</v>
      </c>
    </row>
    <row r="659" spans="3:14" ht="14.45" customHeight="1">
      <c r="J659" s="135" t="s">
        <v>641</v>
      </c>
      <c r="K659" s="112">
        <f>SUMPRODUCT(K653:K658*M653:M658)</f>
        <v>54.877077237120005</v>
      </c>
      <c r="L659" s="113" t="s">
        <v>642</v>
      </c>
      <c r="N659" s="136">
        <f>SUM(K659:K660)</f>
        <v>447.36000000000013</v>
      </c>
    </row>
    <row r="660" spans="3:14" ht="14.45" customHeight="1">
      <c r="J660" s="135" t="s">
        <v>643</v>
      </c>
      <c r="K660" s="112">
        <f>SUMPRODUCT(K653:K658*L653:L658)</f>
        <v>392.48292276288009</v>
      </c>
      <c r="L660" s="113" t="s">
        <v>644</v>
      </c>
      <c r="N660" s="136">
        <f>K659*$H$5</f>
        <v>12.072956992166402</v>
      </c>
    </row>
    <row r="661" spans="3:14" ht="14.45" customHeight="1">
      <c r="J661" s="137"/>
      <c r="K661" s="115"/>
      <c r="L661" s="113" t="s">
        <v>645</v>
      </c>
      <c r="N661" s="136">
        <f>(N660+N659)*$H$4</f>
        <v>114.84712665499551</v>
      </c>
    </row>
    <row r="662" spans="3:14" ht="14.45" customHeight="1">
      <c r="J662" s="137"/>
      <c r="L662" s="117" t="s">
        <v>646</v>
      </c>
      <c r="N662" s="136">
        <f>SUM(N659:N661)</f>
        <v>574.28008364716197</v>
      </c>
    </row>
    <row r="663" spans="3:14" ht="14.45" customHeight="1">
      <c r="C663" s="27"/>
      <c r="D663" s="149"/>
      <c r="E663" s="149"/>
      <c r="F663" s="149"/>
      <c r="G663" s="149"/>
      <c r="H663" s="149"/>
      <c r="I663" s="149"/>
      <c r="J663" s="300" t="s">
        <v>640</v>
      </c>
      <c r="K663" s="300"/>
      <c r="L663" s="300"/>
      <c r="M663" s="300"/>
      <c r="N663" s="300"/>
    </row>
    <row r="664" spans="3:14" ht="14.45" customHeight="1">
      <c r="J664" s="167" t="s">
        <v>641</v>
      </c>
      <c r="K664" s="138">
        <f>SUMIF(J1:J22,"M.O = ",K1:K22)</f>
        <v>108712.94050294464</v>
      </c>
      <c r="L664" s="139" t="s">
        <v>642</v>
      </c>
      <c r="M664" s="140"/>
      <c r="N664" s="168">
        <f>SUM(K664:K665)</f>
        <v>111668.43</v>
      </c>
    </row>
    <row r="665" spans="3:14" ht="14.45" customHeight="1">
      <c r="J665" s="135" t="s">
        <v>643</v>
      </c>
      <c r="K665" s="112">
        <f>SUMIF(J1:J22,"Outros = ",K1:K22)</f>
        <v>2955.4894970553601</v>
      </c>
      <c r="L665" s="113" t="s">
        <v>644</v>
      </c>
      <c r="N665" s="136">
        <f>K664*$H$5</f>
        <v>23916.846910647819</v>
      </c>
    </row>
    <row r="666" spans="3:14" ht="14.45" customHeight="1">
      <c r="J666" s="137"/>
      <c r="K666" s="115"/>
      <c r="L666" s="113" t="s">
        <v>645</v>
      </c>
      <c r="N666" s="136">
        <f>(N665+N664)*$H$4</f>
        <v>33893.039741542329</v>
      </c>
    </row>
    <row r="667" spans="3:14" ht="14.45" customHeight="1">
      <c r="J667" s="141"/>
      <c r="K667" s="142"/>
      <c r="L667" s="143" t="s">
        <v>646</v>
      </c>
      <c r="M667" s="144"/>
      <c r="N667" s="145">
        <f>SUM(N664:N666)</f>
        <v>169478.31665219014</v>
      </c>
    </row>
    <row r="679" spans="3:14" ht="14.45" customHeight="1">
      <c r="C679" s="27"/>
      <c r="D679" s="27"/>
      <c r="E679" s="27"/>
      <c r="F679" s="27"/>
      <c r="G679" s="27"/>
      <c r="H679" s="27"/>
      <c r="I679" s="27"/>
      <c r="J679" s="27"/>
      <c r="K679" s="27"/>
      <c r="L679" s="27"/>
      <c r="M679" s="27"/>
      <c r="N679" s="27"/>
    </row>
    <row r="680" spans="3:14" ht="14.45" customHeight="1">
      <c r="C680" s="27"/>
      <c r="D680" s="27"/>
      <c r="E680" s="27"/>
      <c r="F680" s="27"/>
      <c r="G680" s="27"/>
      <c r="H680" s="27"/>
      <c r="I680" s="27"/>
      <c r="J680" s="27"/>
      <c r="K680" s="27"/>
      <c r="L680" s="27"/>
      <c r="M680" s="27"/>
      <c r="N680" s="27"/>
    </row>
    <row r="681" spans="3:14" ht="14.45" customHeight="1">
      <c r="C681" s="27"/>
      <c r="D681" s="27"/>
      <c r="E681" s="27"/>
      <c r="F681" s="27"/>
      <c r="G681" s="27"/>
      <c r="H681" s="27"/>
      <c r="I681" s="27"/>
      <c r="J681" s="27"/>
      <c r="K681" s="27"/>
      <c r="L681" s="27"/>
      <c r="M681" s="27"/>
      <c r="N681" s="27"/>
    </row>
    <row r="682" spans="3:14" ht="14.45" customHeight="1">
      <c r="C682" s="27"/>
      <c r="D682" s="27"/>
      <c r="E682" s="27"/>
      <c r="F682" s="27"/>
      <c r="G682" s="27"/>
      <c r="H682" s="27"/>
      <c r="I682" s="27"/>
      <c r="J682" s="27"/>
      <c r="K682" s="27"/>
      <c r="L682" s="27"/>
      <c r="M682" s="27"/>
      <c r="N682" s="27"/>
    </row>
    <row r="683" spans="3:14" ht="14.45" customHeight="1">
      <c r="C683" s="27"/>
      <c r="D683" s="27"/>
      <c r="E683" s="27"/>
      <c r="F683" s="27"/>
      <c r="G683" s="27"/>
      <c r="H683" s="27"/>
      <c r="I683" s="27"/>
      <c r="J683" s="27"/>
      <c r="K683" s="27"/>
      <c r="L683" s="27"/>
      <c r="M683" s="27"/>
      <c r="N683" s="27"/>
    </row>
    <row r="684" spans="3:14" ht="14.45" customHeight="1">
      <c r="C684" s="27"/>
      <c r="D684" s="27"/>
      <c r="E684" s="27"/>
      <c r="F684" s="27"/>
      <c r="G684" s="27"/>
      <c r="H684" s="27"/>
      <c r="I684" s="27"/>
      <c r="J684" s="27"/>
      <c r="K684" s="27"/>
      <c r="L684" s="27"/>
      <c r="M684" s="27"/>
      <c r="N684" s="27"/>
    </row>
    <row r="685" spans="3:14" ht="14.45" customHeight="1">
      <c r="C685" s="27"/>
      <c r="D685" s="27"/>
      <c r="E685" s="27"/>
      <c r="F685" s="27"/>
      <c r="G685" s="27"/>
      <c r="H685" s="27"/>
      <c r="I685" s="27"/>
      <c r="J685" s="27"/>
      <c r="K685" s="27"/>
      <c r="L685" s="27"/>
      <c r="M685" s="27"/>
      <c r="N685" s="27"/>
    </row>
    <row r="686" spans="3:14" ht="14.45" customHeight="1">
      <c r="C686" s="27"/>
      <c r="D686" s="27"/>
      <c r="E686" s="27"/>
      <c r="F686" s="27"/>
      <c r="G686" s="27"/>
      <c r="H686" s="27"/>
      <c r="I686" s="27"/>
      <c r="J686" s="27"/>
      <c r="K686" s="27"/>
      <c r="L686" s="27"/>
      <c r="M686" s="27"/>
      <c r="N686" s="27"/>
    </row>
    <row r="687" spans="3:14" ht="14.45" customHeight="1">
      <c r="C687" s="27"/>
      <c r="D687" s="27"/>
      <c r="E687" s="27"/>
      <c r="F687" s="27"/>
      <c r="G687" s="27"/>
      <c r="H687" s="27"/>
      <c r="I687" s="27"/>
      <c r="J687" s="27"/>
      <c r="K687" s="27"/>
      <c r="L687" s="27"/>
      <c r="M687" s="27"/>
      <c r="N687" s="27"/>
    </row>
    <row r="688" spans="3:14" ht="14.45" customHeight="1">
      <c r="C688" s="27"/>
      <c r="D688" s="27"/>
      <c r="E688" s="27"/>
      <c r="F688" s="27"/>
      <c r="G688" s="27"/>
      <c r="H688" s="27"/>
      <c r="I688" s="27"/>
      <c r="J688" s="27"/>
      <c r="K688" s="27"/>
      <c r="L688" s="27"/>
      <c r="M688" s="27"/>
      <c r="N688" s="27"/>
    </row>
    <row r="689" spans="3:14" ht="14.45" customHeight="1">
      <c r="C689" s="27"/>
      <c r="D689" s="27"/>
      <c r="E689" s="27"/>
      <c r="F689" s="27"/>
      <c r="G689" s="27"/>
      <c r="H689" s="27"/>
      <c r="I689" s="27"/>
      <c r="J689" s="27"/>
      <c r="K689" s="27"/>
      <c r="L689" s="27"/>
      <c r="M689" s="27"/>
      <c r="N689" s="27"/>
    </row>
    <row r="690" spans="3:14" ht="14.45" customHeight="1">
      <c r="C690" s="27"/>
      <c r="D690" s="27"/>
      <c r="E690" s="27"/>
      <c r="F690" s="27"/>
      <c r="G690" s="27"/>
      <c r="H690" s="27"/>
      <c r="I690" s="27"/>
      <c r="J690" s="27"/>
      <c r="K690" s="27"/>
      <c r="L690" s="27"/>
      <c r="M690" s="27"/>
      <c r="N690" s="27"/>
    </row>
    <row r="691" spans="3:14" ht="14.45" customHeight="1">
      <c r="C691" s="27"/>
      <c r="D691" s="27"/>
      <c r="E691" s="27"/>
      <c r="F691" s="27"/>
      <c r="G691" s="27"/>
      <c r="H691" s="27"/>
      <c r="I691" s="27"/>
      <c r="J691" s="27"/>
      <c r="K691" s="27"/>
      <c r="L691" s="27"/>
      <c r="M691" s="27"/>
      <c r="N691" s="27"/>
    </row>
    <row r="692" spans="3:14" ht="14.45" customHeight="1">
      <c r="C692" s="27"/>
      <c r="D692" s="27"/>
      <c r="E692" s="27"/>
      <c r="F692" s="27"/>
      <c r="G692" s="27"/>
      <c r="H692" s="27"/>
      <c r="I692" s="27"/>
      <c r="J692" s="27"/>
      <c r="K692" s="27"/>
      <c r="L692" s="27"/>
      <c r="M692" s="27"/>
      <c r="N692" s="27"/>
    </row>
    <row r="693" spans="3:14" ht="14.45" customHeight="1">
      <c r="C693" s="27"/>
      <c r="D693" s="27"/>
      <c r="E693" s="27"/>
      <c r="F693" s="27"/>
      <c r="G693" s="27"/>
      <c r="H693" s="27"/>
      <c r="I693" s="27"/>
      <c r="J693" s="27"/>
      <c r="K693" s="27"/>
      <c r="L693" s="27"/>
      <c r="M693" s="27"/>
      <c r="N693" s="27"/>
    </row>
    <row r="694" spans="3:14" ht="14.45" customHeight="1">
      <c r="C694" s="27"/>
      <c r="D694" s="27"/>
      <c r="E694" s="27"/>
      <c r="F694" s="27"/>
      <c r="G694" s="27"/>
      <c r="H694" s="27"/>
      <c r="I694" s="27"/>
      <c r="J694" s="27"/>
      <c r="K694" s="27"/>
      <c r="L694" s="27"/>
      <c r="M694" s="27"/>
      <c r="N694" s="27"/>
    </row>
    <row r="695" spans="3:14" ht="14.45" customHeight="1">
      <c r="C695" s="27"/>
      <c r="D695" s="27"/>
      <c r="E695" s="27"/>
      <c r="F695" s="27"/>
      <c r="G695" s="27"/>
      <c r="H695" s="27"/>
      <c r="I695" s="27"/>
      <c r="J695" s="27"/>
      <c r="K695" s="27"/>
      <c r="L695" s="27"/>
      <c r="M695" s="27"/>
      <c r="N695" s="27"/>
    </row>
    <row r="696" spans="3:14" ht="14.45" customHeight="1">
      <c r="C696" s="27"/>
      <c r="D696" s="27"/>
      <c r="E696" s="27"/>
      <c r="F696" s="27"/>
      <c r="G696" s="27"/>
      <c r="H696" s="27"/>
      <c r="I696" s="27"/>
      <c r="J696" s="27"/>
      <c r="K696" s="27"/>
      <c r="L696" s="27"/>
      <c r="M696" s="27"/>
      <c r="N696" s="27"/>
    </row>
    <row r="697" spans="3:14" ht="14.45" customHeight="1">
      <c r="C697" s="27"/>
      <c r="D697" s="27"/>
      <c r="E697" s="27"/>
      <c r="F697" s="27"/>
      <c r="G697" s="27"/>
      <c r="H697" s="27"/>
      <c r="I697" s="27"/>
      <c r="J697" s="27"/>
      <c r="K697" s="27"/>
      <c r="L697" s="27"/>
      <c r="M697" s="27"/>
      <c r="N697" s="27"/>
    </row>
    <row r="698" spans="3:14" ht="14.45" customHeight="1">
      <c r="C698" s="27"/>
      <c r="D698" s="27"/>
      <c r="E698" s="27"/>
      <c r="F698" s="27"/>
      <c r="G698" s="27"/>
      <c r="H698" s="27"/>
      <c r="I698" s="27"/>
      <c r="J698" s="27"/>
      <c r="K698" s="27"/>
      <c r="L698" s="27"/>
      <c r="M698" s="27"/>
      <c r="N698" s="27"/>
    </row>
    <row r="699" spans="3:14" ht="14.45" customHeight="1">
      <c r="C699" s="27"/>
      <c r="D699" s="27"/>
      <c r="E699" s="27"/>
      <c r="F699" s="27"/>
      <c r="G699" s="27"/>
      <c r="H699" s="27"/>
      <c r="I699" s="27"/>
      <c r="J699" s="27"/>
      <c r="K699" s="27"/>
      <c r="L699" s="27"/>
      <c r="M699" s="27"/>
      <c r="N699" s="27"/>
    </row>
    <row r="700" spans="3:14" ht="14.45" customHeight="1">
      <c r="C700" s="27"/>
      <c r="D700" s="27"/>
      <c r="E700" s="27"/>
      <c r="F700" s="27"/>
      <c r="G700" s="27"/>
      <c r="H700" s="27"/>
      <c r="I700" s="27"/>
      <c r="J700" s="27"/>
      <c r="K700" s="27"/>
      <c r="L700" s="27"/>
      <c r="M700" s="27"/>
      <c r="N700" s="27"/>
    </row>
    <row r="701" spans="3:14" ht="14.45" customHeight="1">
      <c r="C701" s="27"/>
      <c r="D701" s="27"/>
      <c r="E701" s="27"/>
      <c r="F701" s="27"/>
      <c r="G701" s="27"/>
      <c r="H701" s="27"/>
      <c r="I701" s="27"/>
      <c r="J701" s="27"/>
      <c r="K701" s="27"/>
      <c r="L701" s="27"/>
      <c r="M701" s="27"/>
      <c r="N701" s="27"/>
    </row>
    <row r="702" spans="3:14" ht="14.45" customHeight="1">
      <c r="C702" s="27"/>
      <c r="D702" s="27"/>
      <c r="E702" s="27"/>
      <c r="F702" s="27"/>
      <c r="G702" s="27"/>
      <c r="H702" s="27"/>
      <c r="I702" s="27"/>
      <c r="J702" s="27"/>
      <c r="K702" s="27"/>
      <c r="L702" s="27"/>
      <c r="M702" s="27"/>
      <c r="N702" s="27"/>
    </row>
    <row r="703" spans="3:14" ht="14.45" customHeight="1">
      <c r="C703" s="27"/>
      <c r="D703" s="27"/>
      <c r="E703" s="27"/>
      <c r="F703" s="27"/>
      <c r="G703" s="27"/>
      <c r="H703" s="27"/>
      <c r="I703" s="27"/>
      <c r="J703" s="27"/>
      <c r="K703" s="27"/>
      <c r="L703" s="27"/>
      <c r="M703" s="27"/>
      <c r="N703" s="27"/>
    </row>
    <row r="704" spans="3:14" ht="14.45" customHeight="1">
      <c r="C704" s="27"/>
      <c r="D704" s="27"/>
      <c r="E704" s="27"/>
      <c r="F704" s="27"/>
      <c r="G704" s="27"/>
      <c r="H704" s="27"/>
      <c r="I704" s="27"/>
      <c r="J704" s="27"/>
      <c r="K704" s="27"/>
      <c r="L704" s="27"/>
      <c r="M704" s="27"/>
      <c r="N704" s="27"/>
    </row>
    <row r="705" spans="3:14" ht="14.45" customHeight="1">
      <c r="C705" s="27"/>
      <c r="D705" s="27"/>
      <c r="E705" s="27"/>
      <c r="F705" s="27"/>
      <c r="G705" s="27"/>
      <c r="H705" s="27"/>
      <c r="I705" s="27"/>
      <c r="J705" s="27"/>
      <c r="K705" s="27"/>
      <c r="L705" s="27"/>
      <c r="M705" s="27"/>
      <c r="N705" s="27"/>
    </row>
    <row r="706" spans="3:14" ht="14.45" customHeight="1">
      <c r="C706" s="27"/>
      <c r="D706" s="27"/>
      <c r="E706" s="27"/>
      <c r="F706" s="27"/>
      <c r="G706" s="27"/>
      <c r="H706" s="27"/>
      <c r="I706" s="27"/>
      <c r="J706" s="27"/>
      <c r="K706" s="27"/>
      <c r="L706" s="27"/>
      <c r="M706" s="27"/>
      <c r="N706" s="27"/>
    </row>
    <row r="707" spans="3:14" ht="14.45" customHeight="1">
      <c r="C707" s="27"/>
      <c r="D707" s="27"/>
      <c r="E707" s="27"/>
      <c r="F707" s="27"/>
      <c r="G707" s="27"/>
      <c r="H707" s="27"/>
      <c r="I707" s="27"/>
      <c r="J707" s="27"/>
      <c r="K707" s="27"/>
      <c r="L707" s="27"/>
      <c r="M707" s="27"/>
      <c r="N707" s="27"/>
    </row>
    <row r="708" spans="3:14" ht="14.45" customHeight="1">
      <c r="C708" s="27"/>
      <c r="D708" s="27"/>
      <c r="E708" s="27"/>
      <c r="F708" s="27"/>
      <c r="G708" s="27"/>
      <c r="H708" s="27"/>
      <c r="I708" s="27"/>
      <c r="J708" s="27"/>
      <c r="K708" s="27"/>
      <c r="L708" s="27"/>
      <c r="M708" s="27"/>
      <c r="N708" s="27"/>
    </row>
    <row r="709" spans="3:14" ht="14.45" customHeight="1">
      <c r="C709" s="27"/>
      <c r="D709" s="27"/>
      <c r="E709" s="27"/>
      <c r="F709" s="27"/>
      <c r="G709" s="27"/>
      <c r="H709" s="27"/>
      <c r="I709" s="27"/>
      <c r="J709" s="27"/>
      <c r="K709" s="27"/>
      <c r="L709" s="27"/>
      <c r="M709" s="27"/>
      <c r="N709" s="27"/>
    </row>
    <row r="710" spans="3:14" ht="14.45" customHeight="1">
      <c r="C710" s="27"/>
      <c r="D710" s="27"/>
      <c r="E710" s="27"/>
      <c r="F710" s="27"/>
      <c r="G710" s="27"/>
      <c r="H710" s="27"/>
      <c r="I710" s="27"/>
      <c r="J710" s="27"/>
      <c r="K710" s="27"/>
      <c r="L710" s="27"/>
      <c r="M710" s="27"/>
      <c r="N710" s="27"/>
    </row>
    <row r="711" spans="3:14" ht="14.45" customHeight="1">
      <c r="C711" s="27"/>
      <c r="D711" s="27"/>
      <c r="E711" s="27"/>
      <c r="F711" s="27"/>
      <c r="G711" s="27"/>
      <c r="H711" s="27"/>
      <c r="I711" s="27"/>
      <c r="J711" s="27"/>
      <c r="K711" s="27"/>
      <c r="L711" s="27"/>
      <c r="M711" s="27"/>
      <c r="N711" s="27"/>
    </row>
    <row r="712" spans="3:14" ht="14.45" customHeight="1">
      <c r="C712" s="27"/>
      <c r="D712" s="27"/>
      <c r="E712" s="27"/>
      <c r="F712" s="27"/>
      <c r="G712" s="27"/>
      <c r="H712" s="27"/>
      <c r="I712" s="27"/>
      <c r="J712" s="27"/>
      <c r="K712" s="27"/>
      <c r="L712" s="27"/>
      <c r="M712" s="27"/>
      <c r="N712" s="27"/>
    </row>
    <row r="713" spans="3:14" ht="14.45" customHeight="1">
      <c r="C713" s="27"/>
      <c r="D713" s="27"/>
      <c r="E713" s="27"/>
      <c r="F713" s="27"/>
      <c r="G713" s="27"/>
      <c r="H713" s="27"/>
      <c r="I713" s="27"/>
      <c r="J713" s="27"/>
      <c r="K713" s="27"/>
      <c r="L713" s="27"/>
      <c r="M713" s="27"/>
      <c r="N713" s="27"/>
    </row>
    <row r="714" spans="3:14" ht="14.45" customHeight="1">
      <c r="C714" s="27"/>
      <c r="D714" s="27"/>
      <c r="E714" s="27"/>
      <c r="F714" s="27"/>
      <c r="G714" s="27"/>
      <c r="H714" s="27"/>
      <c r="I714" s="27"/>
      <c r="J714" s="27"/>
      <c r="K714" s="27"/>
      <c r="L714" s="27"/>
      <c r="M714" s="27"/>
      <c r="N714" s="27"/>
    </row>
    <row r="715" spans="3:14" ht="14.45" customHeight="1">
      <c r="C715" s="27"/>
      <c r="D715" s="27"/>
      <c r="E715" s="27"/>
      <c r="F715" s="27"/>
      <c r="G715" s="27"/>
      <c r="H715" s="27"/>
      <c r="I715" s="27"/>
      <c r="J715" s="27"/>
      <c r="K715" s="27"/>
      <c r="L715" s="27"/>
      <c r="M715" s="27"/>
      <c r="N715" s="27"/>
    </row>
    <row r="716" spans="3:14" ht="14.45" customHeight="1">
      <c r="C716" s="27"/>
      <c r="D716" s="27"/>
      <c r="E716" s="27"/>
      <c r="F716" s="27"/>
      <c r="G716" s="27"/>
      <c r="H716" s="27"/>
      <c r="I716" s="27"/>
      <c r="J716" s="27"/>
      <c r="K716" s="27"/>
      <c r="L716" s="27"/>
      <c r="M716" s="27"/>
      <c r="N716" s="27"/>
    </row>
    <row r="717" spans="3:14" ht="14.45" customHeight="1">
      <c r="C717" s="27"/>
      <c r="D717" s="27"/>
      <c r="E717" s="27"/>
      <c r="F717" s="27"/>
      <c r="G717" s="27"/>
      <c r="H717" s="27"/>
      <c r="I717" s="27"/>
      <c r="J717" s="27"/>
      <c r="K717" s="27"/>
      <c r="L717" s="27"/>
      <c r="M717" s="27"/>
      <c r="N717" s="27"/>
    </row>
    <row r="718" spans="3:14" ht="14.45" customHeight="1">
      <c r="C718" s="27"/>
      <c r="D718" s="27"/>
      <c r="E718" s="27"/>
      <c r="F718" s="27"/>
      <c r="G718" s="27"/>
      <c r="H718" s="27"/>
      <c r="I718" s="27"/>
      <c r="J718" s="27"/>
      <c r="K718" s="27"/>
      <c r="L718" s="27"/>
      <c r="M718" s="27"/>
      <c r="N718" s="27"/>
    </row>
    <row r="719" spans="3:14" ht="14.45" customHeight="1">
      <c r="C719" s="27"/>
      <c r="D719" s="27"/>
      <c r="E719" s="27"/>
      <c r="F719" s="27"/>
      <c r="G719" s="27"/>
      <c r="H719" s="27"/>
      <c r="I719" s="27"/>
      <c r="J719" s="27"/>
      <c r="K719" s="27"/>
      <c r="L719" s="27"/>
      <c r="M719" s="27"/>
      <c r="N719" s="27"/>
    </row>
    <row r="720" spans="3:14" ht="14.45" customHeight="1">
      <c r="C720" s="27"/>
      <c r="D720" s="27"/>
      <c r="E720" s="27"/>
      <c r="F720" s="27"/>
      <c r="G720" s="27"/>
      <c r="H720" s="27"/>
      <c r="I720" s="27"/>
      <c r="J720" s="27"/>
      <c r="K720" s="27"/>
      <c r="L720" s="27"/>
      <c r="M720" s="27"/>
      <c r="N720" s="27"/>
    </row>
    <row r="721" spans="3:14" ht="14.45" customHeight="1">
      <c r="C721" s="27"/>
      <c r="D721" s="27"/>
      <c r="E721" s="27"/>
      <c r="F721" s="27"/>
      <c r="G721" s="27"/>
      <c r="H721" s="27"/>
      <c r="I721" s="27"/>
      <c r="J721" s="27"/>
      <c r="K721" s="27"/>
      <c r="L721" s="27"/>
      <c r="M721" s="27"/>
      <c r="N721" s="27"/>
    </row>
    <row r="722" spans="3:14" ht="14.45" customHeight="1">
      <c r="C722" s="27"/>
      <c r="D722" s="27"/>
      <c r="E722" s="27"/>
      <c r="F722" s="27"/>
      <c r="G722" s="27"/>
      <c r="H722" s="27"/>
      <c r="I722" s="27"/>
      <c r="J722" s="27"/>
      <c r="K722" s="27"/>
      <c r="L722" s="27"/>
      <c r="M722" s="27"/>
      <c r="N722" s="27"/>
    </row>
    <row r="723" spans="3:14" ht="14.45" customHeight="1">
      <c r="C723" s="27"/>
      <c r="D723" s="27"/>
      <c r="E723" s="27"/>
      <c r="F723" s="27"/>
      <c r="G723" s="27"/>
      <c r="H723" s="27"/>
      <c r="I723" s="27"/>
      <c r="J723" s="27"/>
      <c r="K723" s="27"/>
      <c r="L723" s="27"/>
      <c r="M723" s="27"/>
      <c r="N723" s="27"/>
    </row>
    <row r="724" spans="3:14" ht="14.45" customHeight="1">
      <c r="C724" s="27"/>
      <c r="D724" s="27"/>
      <c r="E724" s="27"/>
      <c r="F724" s="27"/>
      <c r="G724" s="27"/>
      <c r="H724" s="27"/>
      <c r="I724" s="27"/>
      <c r="J724" s="27"/>
      <c r="K724" s="27"/>
      <c r="L724" s="27"/>
      <c r="M724" s="27"/>
      <c r="N724" s="27"/>
    </row>
    <row r="725" spans="3:14" ht="14.45" customHeight="1">
      <c r="C725" s="27"/>
      <c r="D725" s="27"/>
      <c r="E725" s="27"/>
      <c r="F725" s="27"/>
      <c r="G725" s="27"/>
      <c r="H725" s="27"/>
      <c r="I725" s="27"/>
      <c r="J725" s="27"/>
      <c r="K725" s="27"/>
      <c r="L725" s="27"/>
      <c r="M725" s="27"/>
      <c r="N725" s="27"/>
    </row>
    <row r="726" spans="3:14" ht="14.45" customHeight="1">
      <c r="C726" s="27"/>
      <c r="D726" s="27"/>
      <c r="E726" s="27"/>
      <c r="F726" s="27"/>
      <c r="G726" s="27"/>
      <c r="H726" s="27"/>
      <c r="I726" s="27"/>
      <c r="J726" s="27"/>
      <c r="K726" s="27"/>
      <c r="L726" s="27"/>
      <c r="M726" s="27"/>
      <c r="N726" s="27"/>
    </row>
    <row r="727" spans="3:14" ht="14.45" customHeight="1">
      <c r="C727" s="27"/>
      <c r="D727" s="27"/>
      <c r="E727" s="27"/>
      <c r="F727" s="27"/>
      <c r="G727" s="27"/>
      <c r="H727" s="27"/>
      <c r="I727" s="27"/>
      <c r="J727" s="27"/>
      <c r="K727" s="27"/>
      <c r="L727" s="27"/>
      <c r="M727" s="27"/>
      <c r="N727" s="27"/>
    </row>
    <row r="728" spans="3:14" ht="14.45" customHeight="1">
      <c r="C728" s="27"/>
      <c r="D728" s="27"/>
      <c r="E728" s="27"/>
      <c r="F728" s="27"/>
      <c r="G728" s="27"/>
      <c r="H728" s="27"/>
      <c r="I728" s="27"/>
      <c r="J728" s="27"/>
      <c r="K728" s="27"/>
      <c r="L728" s="27"/>
      <c r="M728" s="27"/>
      <c r="N728" s="27"/>
    </row>
    <row r="729" spans="3:14" ht="14.45" customHeight="1">
      <c r="C729" s="27"/>
      <c r="D729" s="27"/>
      <c r="E729" s="27"/>
      <c r="F729" s="27"/>
      <c r="G729" s="27"/>
      <c r="H729" s="27"/>
      <c r="I729" s="27"/>
      <c r="J729" s="27"/>
      <c r="K729" s="27"/>
      <c r="L729" s="27"/>
      <c r="M729" s="27"/>
      <c r="N729" s="27"/>
    </row>
    <row r="730" spans="3:14" ht="14.45" customHeight="1">
      <c r="C730" s="27"/>
      <c r="D730" s="27"/>
      <c r="E730" s="27"/>
      <c r="F730" s="27"/>
      <c r="G730" s="27"/>
      <c r="H730" s="27"/>
      <c r="I730" s="27"/>
      <c r="J730" s="27"/>
      <c r="K730" s="27"/>
      <c r="L730" s="27"/>
      <c r="M730" s="27"/>
      <c r="N730" s="27"/>
    </row>
    <row r="731" spans="3:14" ht="14.45" customHeight="1">
      <c r="C731" s="27"/>
      <c r="D731" s="27"/>
      <c r="E731" s="27"/>
      <c r="F731" s="27"/>
      <c r="G731" s="27"/>
      <c r="H731" s="27"/>
      <c r="I731" s="27"/>
      <c r="J731" s="27"/>
      <c r="K731" s="27"/>
      <c r="L731" s="27"/>
      <c r="M731" s="27"/>
      <c r="N731" s="27"/>
    </row>
    <row r="732" spans="3:14" ht="14.45" customHeight="1">
      <c r="C732" s="27"/>
      <c r="D732" s="27"/>
      <c r="E732" s="27"/>
      <c r="F732" s="27"/>
      <c r="G732" s="27"/>
      <c r="H732" s="27"/>
      <c r="I732" s="27"/>
      <c r="J732" s="27"/>
      <c r="K732" s="27"/>
      <c r="L732" s="27"/>
      <c r="M732" s="27"/>
      <c r="N732" s="27"/>
    </row>
    <row r="733" spans="3:14" ht="14.45" customHeight="1">
      <c r="C733" s="27"/>
      <c r="D733" s="27"/>
      <c r="E733" s="27"/>
      <c r="F733" s="27"/>
      <c r="G733" s="27"/>
      <c r="H733" s="27"/>
      <c r="I733" s="27"/>
      <c r="J733" s="27"/>
      <c r="K733" s="27"/>
      <c r="L733" s="27"/>
      <c r="M733" s="27"/>
      <c r="N733" s="27"/>
    </row>
    <row r="734" spans="3:14" ht="14.45" customHeight="1">
      <c r="C734" s="27"/>
      <c r="D734" s="27"/>
      <c r="E734" s="27"/>
      <c r="F734" s="27"/>
      <c r="G734" s="27"/>
      <c r="H734" s="27"/>
      <c r="I734" s="27"/>
      <c r="J734" s="27"/>
      <c r="K734" s="27"/>
      <c r="L734" s="27"/>
      <c r="M734" s="27"/>
      <c r="N734" s="27"/>
    </row>
    <row r="735" spans="3:14" ht="14.45" customHeight="1">
      <c r="C735" s="27"/>
      <c r="D735" s="27"/>
      <c r="E735" s="27"/>
      <c r="F735" s="27"/>
      <c r="G735" s="27"/>
      <c r="H735" s="27"/>
      <c r="I735" s="27"/>
      <c r="J735" s="27"/>
      <c r="K735" s="27"/>
      <c r="L735" s="27"/>
      <c r="M735" s="27"/>
      <c r="N735" s="27"/>
    </row>
    <row r="736" spans="3:14" ht="14.45" customHeight="1">
      <c r="C736" s="27"/>
      <c r="D736" s="27"/>
      <c r="E736" s="27"/>
      <c r="F736" s="27"/>
      <c r="G736" s="27"/>
      <c r="H736" s="27"/>
      <c r="I736" s="27"/>
      <c r="J736" s="27"/>
      <c r="K736" s="27"/>
      <c r="L736" s="27"/>
      <c r="M736" s="27"/>
      <c r="N736" s="27"/>
    </row>
    <row r="737" spans="3:14" ht="14.45" customHeight="1">
      <c r="C737" s="27"/>
      <c r="D737" s="27"/>
      <c r="E737" s="27"/>
      <c r="F737" s="27"/>
      <c r="G737" s="27"/>
      <c r="H737" s="27"/>
      <c r="I737" s="27"/>
      <c r="J737" s="27"/>
      <c r="K737" s="27"/>
      <c r="L737" s="27"/>
      <c r="M737" s="27"/>
      <c r="N737" s="27"/>
    </row>
    <row r="738" spans="3:14" ht="14.45" customHeight="1">
      <c r="C738" s="27"/>
      <c r="D738" s="27"/>
      <c r="E738" s="27"/>
      <c r="F738" s="27"/>
      <c r="G738" s="27"/>
      <c r="H738" s="27"/>
      <c r="I738" s="27"/>
      <c r="J738" s="27"/>
      <c r="K738" s="27"/>
      <c r="L738" s="27"/>
      <c r="M738" s="27"/>
      <c r="N738" s="27"/>
    </row>
    <row r="739" spans="3:14" ht="14.45" customHeight="1">
      <c r="C739" s="27"/>
      <c r="D739" s="27"/>
      <c r="E739" s="27"/>
      <c r="F739" s="27"/>
      <c r="G739" s="27"/>
      <c r="H739" s="27"/>
      <c r="I739" s="27"/>
      <c r="J739" s="27"/>
      <c r="K739" s="27"/>
      <c r="L739" s="27"/>
      <c r="M739" s="27"/>
      <c r="N739" s="27"/>
    </row>
    <row r="740" spans="3:14" ht="14.45" customHeight="1">
      <c r="C740" s="27"/>
      <c r="D740" s="27"/>
      <c r="E740" s="27"/>
      <c r="F740" s="27"/>
      <c r="G740" s="27"/>
      <c r="H740" s="27"/>
      <c r="I740" s="27"/>
      <c r="J740" s="27"/>
      <c r="K740" s="27"/>
      <c r="L740" s="27"/>
      <c r="M740" s="27"/>
      <c r="N740" s="27"/>
    </row>
    <row r="741" spans="3:14" ht="14.45" customHeight="1">
      <c r="C741" s="27"/>
      <c r="D741" s="27"/>
      <c r="E741" s="27"/>
      <c r="F741" s="27"/>
      <c r="G741" s="27"/>
      <c r="H741" s="27"/>
      <c r="I741" s="27"/>
      <c r="J741" s="27"/>
      <c r="K741" s="27"/>
      <c r="L741" s="27"/>
      <c r="M741" s="27"/>
      <c r="N741" s="27"/>
    </row>
    <row r="742" spans="3:14" ht="14.45" customHeight="1">
      <c r="C742" s="27"/>
      <c r="D742" s="27"/>
      <c r="E742" s="27"/>
      <c r="F742" s="27"/>
      <c r="G742" s="27"/>
      <c r="H742" s="27"/>
      <c r="I742" s="27"/>
      <c r="J742" s="27"/>
      <c r="K742" s="27"/>
      <c r="L742" s="27"/>
      <c r="M742" s="27"/>
      <c r="N742" s="27"/>
    </row>
    <row r="743" spans="3:14" ht="14.45" customHeight="1">
      <c r="C743" s="27"/>
      <c r="D743" s="27"/>
      <c r="E743" s="27"/>
      <c r="F743" s="27"/>
      <c r="G743" s="27"/>
      <c r="H743" s="27"/>
      <c r="I743" s="27"/>
      <c r="J743" s="27"/>
      <c r="K743" s="27"/>
      <c r="L743" s="27"/>
      <c r="M743" s="27"/>
      <c r="N743" s="27"/>
    </row>
    <row r="744" spans="3:14" ht="14.45" customHeight="1">
      <c r="C744" s="27"/>
      <c r="D744" s="27"/>
      <c r="E744" s="27"/>
      <c r="F744" s="27"/>
      <c r="G744" s="27"/>
      <c r="H744" s="27"/>
      <c r="I744" s="27"/>
      <c r="J744" s="27"/>
      <c r="K744" s="27"/>
      <c r="L744" s="27"/>
      <c r="M744" s="27"/>
      <c r="N744" s="27"/>
    </row>
    <row r="745" spans="3:14" ht="14.45" customHeight="1">
      <c r="C745" s="27"/>
      <c r="D745" s="27"/>
      <c r="E745" s="27"/>
      <c r="F745" s="27"/>
      <c r="G745" s="27"/>
      <c r="H745" s="27"/>
      <c r="I745" s="27"/>
      <c r="J745" s="27"/>
      <c r="K745" s="27"/>
      <c r="L745" s="27"/>
      <c r="M745" s="27"/>
      <c r="N745" s="27"/>
    </row>
    <row r="746" spans="3:14" ht="14.45" customHeight="1">
      <c r="C746" s="27"/>
      <c r="D746" s="27"/>
      <c r="E746" s="27"/>
      <c r="F746" s="27"/>
      <c r="G746" s="27"/>
      <c r="H746" s="27"/>
      <c r="I746" s="27"/>
      <c r="J746" s="27"/>
      <c r="K746" s="27"/>
      <c r="L746" s="27"/>
      <c r="M746" s="27"/>
      <c r="N746" s="27"/>
    </row>
    <row r="747" spans="3:14" ht="14.45" customHeight="1">
      <c r="C747" s="27"/>
      <c r="D747" s="27"/>
      <c r="E747" s="27"/>
      <c r="F747" s="27"/>
      <c r="G747" s="27"/>
      <c r="H747" s="27"/>
      <c r="I747" s="27"/>
      <c r="J747" s="27"/>
      <c r="K747" s="27"/>
      <c r="L747" s="27"/>
      <c r="M747" s="27"/>
      <c r="N747" s="27"/>
    </row>
    <row r="748" spans="3:14" ht="14.45" customHeight="1">
      <c r="C748" s="27"/>
      <c r="D748" s="27"/>
      <c r="E748" s="27"/>
      <c r="F748" s="27"/>
      <c r="G748" s="27"/>
      <c r="H748" s="27"/>
      <c r="I748" s="27"/>
      <c r="J748" s="27"/>
      <c r="K748" s="27"/>
      <c r="L748" s="27"/>
      <c r="M748" s="27"/>
      <c r="N748" s="27"/>
    </row>
    <row r="749" spans="3:14" ht="14.45" customHeight="1">
      <c r="C749" s="27"/>
      <c r="D749" s="27"/>
      <c r="E749" s="27"/>
      <c r="F749" s="27"/>
      <c r="G749" s="27"/>
      <c r="H749" s="27"/>
      <c r="I749" s="27"/>
      <c r="J749" s="27"/>
      <c r="K749" s="27"/>
      <c r="L749" s="27"/>
      <c r="M749" s="27"/>
      <c r="N749" s="27"/>
    </row>
    <row r="750" spans="3:14" ht="14.45" customHeight="1">
      <c r="C750" s="27"/>
      <c r="D750" s="27"/>
      <c r="E750" s="27"/>
      <c r="F750" s="27"/>
      <c r="G750" s="27"/>
      <c r="H750" s="27"/>
      <c r="I750" s="27"/>
      <c r="J750" s="27"/>
      <c r="K750" s="27"/>
      <c r="L750" s="27"/>
      <c r="M750" s="27"/>
      <c r="N750" s="27"/>
    </row>
    <row r="751" spans="3:14" ht="14.45" customHeight="1">
      <c r="C751" s="27"/>
      <c r="D751" s="27"/>
      <c r="E751" s="27"/>
      <c r="F751" s="27"/>
      <c r="G751" s="27"/>
      <c r="H751" s="27"/>
      <c r="I751" s="27"/>
      <c r="J751" s="27"/>
      <c r="K751" s="27"/>
      <c r="L751" s="27"/>
      <c r="M751" s="27"/>
      <c r="N751" s="27"/>
    </row>
    <row r="752" spans="3:14" ht="14.45" customHeight="1">
      <c r="C752" s="27"/>
      <c r="D752" s="27"/>
      <c r="E752" s="27"/>
      <c r="F752" s="27"/>
      <c r="G752" s="27"/>
      <c r="H752" s="27"/>
      <c r="I752" s="27"/>
      <c r="J752" s="27"/>
      <c r="K752" s="27"/>
      <c r="L752" s="27"/>
      <c r="M752" s="27"/>
      <c r="N752" s="27"/>
    </row>
    <row r="753" spans="3:14" ht="14.45" customHeight="1">
      <c r="C753" s="27"/>
      <c r="D753" s="27"/>
      <c r="E753" s="27"/>
      <c r="F753" s="27"/>
      <c r="G753" s="27"/>
      <c r="H753" s="27"/>
      <c r="I753" s="27"/>
      <c r="J753" s="27"/>
      <c r="K753" s="27"/>
      <c r="L753" s="27"/>
      <c r="M753" s="27"/>
      <c r="N753" s="27"/>
    </row>
    <row r="754" spans="3:14" ht="14.45" customHeight="1">
      <c r="C754" s="27"/>
      <c r="D754" s="27"/>
      <c r="E754" s="27"/>
      <c r="F754" s="27"/>
      <c r="G754" s="27"/>
      <c r="H754" s="27"/>
      <c r="I754" s="27"/>
      <c r="J754" s="27"/>
      <c r="K754" s="27"/>
      <c r="L754" s="27"/>
      <c r="M754" s="27"/>
      <c r="N754" s="27"/>
    </row>
    <row r="755" spans="3:14" ht="14.45" customHeight="1">
      <c r="C755" s="27"/>
      <c r="D755" s="27"/>
      <c r="E755" s="27"/>
      <c r="F755" s="27"/>
      <c r="G755" s="27"/>
      <c r="H755" s="27"/>
      <c r="I755" s="27"/>
      <c r="J755" s="27"/>
      <c r="K755" s="27"/>
      <c r="L755" s="27"/>
      <c r="M755" s="27"/>
      <c r="N755" s="27"/>
    </row>
    <row r="756" spans="3:14" ht="14.45" customHeight="1">
      <c r="C756" s="27"/>
      <c r="D756" s="27"/>
      <c r="E756" s="27"/>
      <c r="F756" s="27"/>
      <c r="G756" s="27"/>
      <c r="H756" s="27"/>
      <c r="I756" s="27"/>
      <c r="J756" s="27"/>
      <c r="K756" s="27"/>
      <c r="L756" s="27"/>
      <c r="M756" s="27"/>
      <c r="N756" s="27"/>
    </row>
    <row r="757" spans="3:14" ht="14.45" customHeight="1">
      <c r="C757" s="27"/>
      <c r="D757" s="27"/>
      <c r="E757" s="27"/>
      <c r="F757" s="27"/>
      <c r="G757" s="27"/>
      <c r="H757" s="27"/>
      <c r="I757" s="27"/>
      <c r="J757" s="27"/>
      <c r="K757" s="27"/>
      <c r="L757" s="27"/>
      <c r="M757" s="27"/>
      <c r="N757" s="27"/>
    </row>
    <row r="758" spans="3:14" ht="14.45" customHeight="1">
      <c r="C758" s="27"/>
      <c r="D758" s="27"/>
      <c r="E758" s="27"/>
      <c r="F758" s="27"/>
      <c r="G758" s="27"/>
      <c r="H758" s="27"/>
      <c r="I758" s="27"/>
      <c r="J758" s="27"/>
      <c r="K758" s="27"/>
      <c r="L758" s="27"/>
      <c r="M758" s="27"/>
      <c r="N758" s="27"/>
    </row>
    <row r="759" spans="3:14" ht="14.45" customHeight="1">
      <c r="C759" s="27"/>
      <c r="D759" s="27"/>
      <c r="E759" s="27"/>
      <c r="F759" s="27"/>
      <c r="G759" s="27"/>
      <c r="H759" s="27"/>
      <c r="I759" s="27"/>
      <c r="J759" s="27"/>
      <c r="K759" s="27"/>
      <c r="L759" s="27"/>
      <c r="M759" s="27"/>
      <c r="N759" s="27"/>
    </row>
    <row r="760" spans="3:14" ht="14.45" customHeight="1">
      <c r="C760" s="27"/>
      <c r="D760" s="27"/>
      <c r="E760" s="27"/>
      <c r="F760" s="27"/>
      <c r="G760" s="27"/>
      <c r="H760" s="27"/>
      <c r="I760" s="27"/>
      <c r="J760" s="27"/>
      <c r="K760" s="27"/>
      <c r="L760" s="27"/>
      <c r="M760" s="27"/>
      <c r="N760" s="27"/>
    </row>
    <row r="761" spans="3:14" ht="14.45" customHeight="1">
      <c r="C761" s="27"/>
      <c r="D761" s="27"/>
      <c r="E761" s="27"/>
      <c r="F761" s="27"/>
      <c r="G761" s="27"/>
      <c r="H761" s="27"/>
      <c r="I761" s="27"/>
      <c r="J761" s="27"/>
      <c r="K761" s="27"/>
      <c r="L761" s="27"/>
      <c r="M761" s="27"/>
      <c r="N761" s="27"/>
    </row>
    <row r="762" spans="3:14" ht="14.45" customHeight="1">
      <c r="C762" s="27"/>
      <c r="D762" s="27"/>
      <c r="E762" s="27"/>
      <c r="F762" s="27"/>
      <c r="G762" s="27"/>
      <c r="H762" s="27"/>
      <c r="I762" s="27"/>
      <c r="J762" s="27"/>
      <c r="K762" s="27"/>
      <c r="L762" s="27"/>
      <c r="M762" s="27"/>
      <c r="N762" s="27"/>
    </row>
    <row r="763" spans="3:14" ht="14.45" customHeight="1">
      <c r="C763" s="27"/>
      <c r="D763" s="27"/>
      <c r="E763" s="27"/>
      <c r="F763" s="27"/>
      <c r="G763" s="27"/>
      <c r="H763" s="27"/>
      <c r="I763" s="27"/>
      <c r="J763" s="27"/>
      <c r="K763" s="27"/>
      <c r="L763" s="27"/>
      <c r="M763" s="27"/>
      <c r="N763" s="27"/>
    </row>
    <row r="764" spans="3:14" ht="14.45" customHeight="1">
      <c r="C764" s="27"/>
      <c r="D764" s="27"/>
      <c r="E764" s="27"/>
      <c r="F764" s="27"/>
      <c r="G764" s="27"/>
      <c r="H764" s="27"/>
      <c r="I764" s="27"/>
      <c r="J764" s="27"/>
      <c r="K764" s="27"/>
      <c r="L764" s="27"/>
      <c r="M764" s="27"/>
      <c r="N764" s="27"/>
    </row>
    <row r="765" spans="3:14" ht="14.45" customHeight="1">
      <c r="C765" s="27"/>
      <c r="D765" s="27"/>
      <c r="E765" s="27"/>
      <c r="F765" s="27"/>
      <c r="G765" s="27"/>
      <c r="H765" s="27"/>
      <c r="I765" s="27"/>
      <c r="J765" s="27"/>
      <c r="K765" s="27"/>
      <c r="L765" s="27"/>
      <c r="M765" s="27"/>
      <c r="N765" s="27"/>
    </row>
    <row r="766" spans="3:14" ht="14.45" customHeight="1">
      <c r="C766" s="27"/>
      <c r="D766" s="27"/>
      <c r="E766" s="27"/>
      <c r="F766" s="27"/>
      <c r="G766" s="27"/>
      <c r="H766" s="27"/>
      <c r="I766" s="27"/>
      <c r="J766" s="27"/>
      <c r="K766" s="27"/>
      <c r="L766" s="27"/>
      <c r="M766" s="27"/>
      <c r="N766" s="27"/>
    </row>
    <row r="767" spans="3:14" ht="14.45" customHeight="1">
      <c r="C767" s="27"/>
      <c r="D767" s="27"/>
      <c r="E767" s="27"/>
      <c r="F767" s="27"/>
      <c r="G767" s="27"/>
      <c r="H767" s="27"/>
      <c r="I767" s="27"/>
      <c r="J767" s="27"/>
      <c r="K767" s="27"/>
      <c r="L767" s="27"/>
      <c r="M767" s="27"/>
      <c r="N767" s="27"/>
    </row>
    <row r="768" spans="3:14" ht="14.45" customHeight="1">
      <c r="C768" s="27"/>
      <c r="D768" s="27"/>
      <c r="E768" s="27"/>
      <c r="F768" s="27"/>
      <c r="G768" s="27"/>
      <c r="H768" s="27"/>
      <c r="I768" s="27"/>
      <c r="J768" s="27"/>
      <c r="K768" s="27"/>
      <c r="L768" s="27"/>
      <c r="M768" s="27"/>
      <c r="N768" s="27"/>
    </row>
    <row r="769" spans="3:14" ht="14.45" customHeight="1">
      <c r="C769" s="27"/>
      <c r="D769" s="27"/>
      <c r="E769" s="27"/>
      <c r="F769" s="27"/>
      <c r="G769" s="27"/>
      <c r="H769" s="27"/>
      <c r="I769" s="27"/>
      <c r="J769" s="27"/>
      <c r="K769" s="27"/>
      <c r="L769" s="27"/>
      <c r="M769" s="27"/>
      <c r="N769" s="27"/>
    </row>
    <row r="770" spans="3:14" ht="14.45" customHeight="1">
      <c r="C770" s="27"/>
      <c r="D770" s="27"/>
      <c r="E770" s="27"/>
      <c r="F770" s="27"/>
      <c r="G770" s="27"/>
      <c r="H770" s="27"/>
      <c r="I770" s="27"/>
      <c r="J770" s="27"/>
      <c r="K770" s="27"/>
      <c r="L770" s="27"/>
      <c r="M770" s="27"/>
      <c r="N770" s="27"/>
    </row>
    <row r="771" spans="3:14" ht="14.45" customHeight="1">
      <c r="C771" s="27"/>
      <c r="D771" s="27"/>
      <c r="E771" s="27"/>
      <c r="F771" s="27"/>
      <c r="G771" s="27"/>
      <c r="H771" s="27"/>
      <c r="I771" s="27"/>
      <c r="J771" s="27"/>
      <c r="K771" s="27"/>
      <c r="L771" s="27"/>
      <c r="M771" s="27"/>
      <c r="N771" s="27"/>
    </row>
    <row r="772" spans="3:14" ht="14.45" customHeight="1">
      <c r="C772" s="27"/>
      <c r="D772" s="27"/>
      <c r="E772" s="27"/>
      <c r="F772" s="27"/>
      <c r="G772" s="27"/>
      <c r="H772" s="27"/>
      <c r="I772" s="27"/>
      <c r="J772" s="27"/>
      <c r="K772" s="27"/>
      <c r="L772" s="27"/>
      <c r="M772" s="27"/>
      <c r="N772" s="27"/>
    </row>
    <row r="773" spans="3:14" ht="14.45" customHeight="1">
      <c r="C773" s="27"/>
      <c r="D773" s="27"/>
      <c r="E773" s="27"/>
      <c r="F773" s="27"/>
      <c r="G773" s="27"/>
      <c r="H773" s="27"/>
      <c r="I773" s="27"/>
      <c r="J773" s="27"/>
      <c r="K773" s="27"/>
      <c r="L773" s="27"/>
      <c r="M773" s="27"/>
      <c r="N773" s="27"/>
    </row>
    <row r="774" spans="3:14" ht="14.45" customHeight="1">
      <c r="C774" s="27"/>
      <c r="D774" s="27"/>
      <c r="E774" s="27"/>
      <c r="F774" s="27"/>
      <c r="G774" s="27"/>
      <c r="H774" s="27"/>
      <c r="I774" s="27"/>
      <c r="J774" s="27"/>
      <c r="K774" s="27"/>
      <c r="L774" s="27"/>
      <c r="M774" s="27"/>
      <c r="N774" s="27"/>
    </row>
    <row r="775" spans="3:14" ht="14.45" customHeight="1">
      <c r="C775" s="27"/>
      <c r="D775" s="27"/>
      <c r="E775" s="27"/>
      <c r="F775" s="27"/>
      <c r="G775" s="27"/>
      <c r="H775" s="27"/>
      <c r="I775" s="27"/>
      <c r="J775" s="27"/>
      <c r="K775" s="27"/>
      <c r="L775" s="27"/>
      <c r="M775" s="27"/>
      <c r="N775" s="27"/>
    </row>
    <row r="776" spans="3:14" ht="14.45" customHeight="1">
      <c r="C776" s="27"/>
      <c r="D776" s="27"/>
      <c r="E776" s="27"/>
      <c r="F776" s="27"/>
      <c r="G776" s="27"/>
      <c r="H776" s="27"/>
      <c r="I776" s="27"/>
      <c r="J776" s="27"/>
      <c r="K776" s="27"/>
      <c r="L776" s="27"/>
      <c r="M776" s="27"/>
      <c r="N776" s="27"/>
    </row>
    <row r="777" spans="3:14" ht="14.45" customHeight="1">
      <c r="C777" s="27"/>
      <c r="D777" s="27"/>
      <c r="E777" s="27"/>
      <c r="F777" s="27"/>
      <c r="G777" s="27"/>
      <c r="H777" s="27"/>
      <c r="I777" s="27"/>
      <c r="J777" s="27"/>
      <c r="K777" s="27"/>
      <c r="L777" s="27"/>
      <c r="M777" s="27"/>
      <c r="N777" s="27"/>
    </row>
    <row r="778" spans="3:14" ht="14.45" customHeight="1">
      <c r="C778" s="27"/>
      <c r="D778" s="27"/>
      <c r="E778" s="27"/>
      <c r="F778" s="27"/>
      <c r="G778" s="27"/>
      <c r="H778" s="27"/>
      <c r="I778" s="27"/>
      <c r="J778" s="27"/>
      <c r="K778" s="27"/>
      <c r="L778" s="27"/>
      <c r="M778" s="27"/>
      <c r="N778" s="27"/>
    </row>
    <row r="779" spans="3:14" ht="14.45" customHeight="1">
      <c r="C779" s="27"/>
      <c r="D779" s="27"/>
      <c r="E779" s="27"/>
      <c r="F779" s="27"/>
      <c r="G779" s="27"/>
      <c r="H779" s="27"/>
      <c r="I779" s="27"/>
      <c r="J779" s="27"/>
      <c r="K779" s="27"/>
      <c r="L779" s="27"/>
      <c r="M779" s="27"/>
      <c r="N779" s="27"/>
    </row>
    <row r="780" spans="3:14" ht="14.45" customHeight="1">
      <c r="C780" s="27"/>
      <c r="D780" s="27"/>
      <c r="E780" s="27"/>
      <c r="F780" s="27"/>
      <c r="G780" s="27"/>
      <c r="H780" s="27"/>
      <c r="I780" s="27"/>
      <c r="J780" s="27"/>
      <c r="K780" s="27"/>
      <c r="L780" s="27"/>
      <c r="M780" s="27"/>
      <c r="N780" s="27"/>
    </row>
    <row r="781" spans="3:14" ht="14.45" customHeight="1">
      <c r="C781" s="27"/>
      <c r="D781" s="27"/>
      <c r="E781" s="27"/>
      <c r="F781" s="27"/>
      <c r="G781" s="27"/>
      <c r="H781" s="27"/>
      <c r="I781" s="27"/>
      <c r="J781" s="27"/>
      <c r="K781" s="27"/>
      <c r="L781" s="27"/>
      <c r="M781" s="27"/>
      <c r="N781" s="27"/>
    </row>
    <row r="782" spans="3:14" ht="14.45" customHeight="1">
      <c r="C782" s="27"/>
      <c r="D782" s="27"/>
      <c r="E782" s="27"/>
      <c r="F782" s="27"/>
      <c r="G782" s="27"/>
      <c r="H782" s="27"/>
      <c r="I782" s="27"/>
      <c r="J782" s="27"/>
      <c r="K782" s="27"/>
      <c r="L782" s="27"/>
      <c r="M782" s="27"/>
      <c r="N782" s="27"/>
    </row>
    <row r="783" spans="3:14" ht="14.45" customHeight="1">
      <c r="C783" s="27"/>
      <c r="D783" s="27"/>
      <c r="E783" s="27"/>
      <c r="F783" s="27"/>
      <c r="G783" s="27"/>
      <c r="H783" s="27"/>
      <c r="I783" s="27"/>
      <c r="J783" s="27"/>
      <c r="K783" s="27"/>
      <c r="L783" s="27"/>
      <c r="M783" s="27"/>
      <c r="N783" s="27"/>
    </row>
    <row r="784" spans="3:14" ht="14.45" customHeight="1">
      <c r="C784" s="27"/>
      <c r="D784" s="27"/>
      <c r="E784" s="27"/>
      <c r="F784" s="27"/>
      <c r="G784" s="27"/>
      <c r="H784" s="27"/>
      <c r="I784" s="27"/>
      <c r="J784" s="27"/>
      <c r="K784" s="27"/>
      <c r="L784" s="27"/>
      <c r="M784" s="27"/>
      <c r="N784" s="27"/>
    </row>
    <row r="785" spans="3:14" ht="14.45" customHeight="1">
      <c r="C785" s="27"/>
      <c r="D785" s="27"/>
      <c r="E785" s="27"/>
      <c r="F785" s="27"/>
      <c r="G785" s="27"/>
      <c r="H785" s="27"/>
      <c r="I785" s="27"/>
      <c r="J785" s="27"/>
      <c r="K785" s="27"/>
      <c r="L785" s="27"/>
      <c r="M785" s="27"/>
      <c r="N785" s="27"/>
    </row>
    <row r="786" spans="3:14" ht="14.45" customHeight="1">
      <c r="C786" s="27"/>
      <c r="D786" s="27"/>
      <c r="E786" s="27"/>
      <c r="F786" s="27"/>
      <c r="G786" s="27"/>
      <c r="H786" s="27"/>
      <c r="I786" s="27"/>
      <c r="J786" s="27"/>
      <c r="K786" s="27"/>
      <c r="L786" s="27"/>
      <c r="M786" s="27"/>
      <c r="N786" s="27"/>
    </row>
    <row r="787" spans="3:14" ht="14.45" customHeight="1">
      <c r="C787" s="27"/>
      <c r="D787" s="27"/>
      <c r="E787" s="27"/>
      <c r="F787" s="27"/>
      <c r="G787" s="27"/>
      <c r="H787" s="27"/>
      <c r="I787" s="27"/>
      <c r="J787" s="27"/>
      <c r="K787" s="27"/>
      <c r="L787" s="27"/>
      <c r="M787" s="27"/>
      <c r="N787" s="27"/>
    </row>
    <row r="788" spans="3:14" ht="14.45" customHeight="1">
      <c r="C788" s="27"/>
      <c r="D788" s="27"/>
      <c r="E788" s="27"/>
      <c r="F788" s="27"/>
      <c r="G788" s="27"/>
      <c r="H788" s="27"/>
      <c r="I788" s="27"/>
      <c r="J788" s="27"/>
      <c r="K788" s="27"/>
      <c r="L788" s="27"/>
      <c r="M788" s="27"/>
      <c r="N788" s="27"/>
    </row>
    <row r="789" spans="3:14" ht="14.45" customHeight="1">
      <c r="C789" s="27"/>
      <c r="D789" s="27"/>
      <c r="E789" s="27"/>
      <c r="F789" s="27"/>
      <c r="G789" s="27"/>
      <c r="H789" s="27"/>
      <c r="I789" s="27"/>
      <c r="J789" s="27"/>
      <c r="K789" s="27"/>
      <c r="L789" s="27"/>
      <c r="M789" s="27"/>
      <c r="N789" s="27"/>
    </row>
    <row r="790" spans="3:14" ht="14.45" customHeight="1">
      <c r="C790" s="27"/>
      <c r="D790" s="27"/>
      <c r="E790" s="27"/>
      <c r="F790" s="27"/>
      <c r="G790" s="27"/>
      <c r="H790" s="27"/>
      <c r="I790" s="27"/>
      <c r="J790" s="27"/>
      <c r="K790" s="27"/>
      <c r="L790" s="27"/>
      <c r="M790" s="27"/>
      <c r="N790" s="27"/>
    </row>
    <row r="791" spans="3:14" ht="14.45" customHeight="1">
      <c r="C791" s="27"/>
      <c r="D791" s="27"/>
      <c r="E791" s="27"/>
      <c r="F791" s="27"/>
      <c r="G791" s="27"/>
      <c r="H791" s="27"/>
      <c r="I791" s="27"/>
      <c r="J791" s="27"/>
      <c r="K791" s="27"/>
      <c r="L791" s="27"/>
      <c r="M791" s="27"/>
      <c r="N791" s="27"/>
    </row>
    <row r="792" spans="3:14" ht="14.45" customHeight="1">
      <c r="C792" s="27"/>
      <c r="D792" s="27"/>
      <c r="E792" s="27"/>
      <c r="F792" s="27"/>
      <c r="G792" s="27"/>
      <c r="H792" s="27"/>
      <c r="I792" s="27"/>
      <c r="J792" s="27"/>
      <c r="K792" s="27"/>
      <c r="L792" s="27"/>
      <c r="M792" s="27"/>
      <c r="N792" s="27"/>
    </row>
    <row r="793" spans="3:14" ht="14.45" customHeight="1">
      <c r="C793" s="27"/>
      <c r="D793" s="27"/>
      <c r="E793" s="27"/>
      <c r="F793" s="27"/>
      <c r="G793" s="27"/>
      <c r="H793" s="27"/>
      <c r="I793" s="27"/>
      <c r="J793" s="27"/>
      <c r="K793" s="27"/>
      <c r="L793" s="27"/>
      <c r="M793" s="27"/>
      <c r="N793" s="27"/>
    </row>
    <row r="794" spans="3:14" ht="14.45" customHeight="1">
      <c r="C794" s="27"/>
      <c r="D794" s="27"/>
      <c r="E794" s="27"/>
      <c r="F794" s="27"/>
      <c r="G794" s="27"/>
      <c r="H794" s="27"/>
      <c r="I794" s="27"/>
      <c r="J794" s="27"/>
      <c r="K794" s="27"/>
      <c r="L794" s="27"/>
      <c r="M794" s="27"/>
      <c r="N794" s="27"/>
    </row>
    <row r="795" spans="3:14" ht="14.45" customHeight="1">
      <c r="C795" s="27"/>
      <c r="D795" s="27"/>
      <c r="E795" s="27"/>
      <c r="F795" s="27"/>
      <c r="G795" s="27"/>
      <c r="H795" s="27"/>
      <c r="I795" s="27"/>
      <c r="J795" s="27"/>
      <c r="K795" s="27"/>
      <c r="L795" s="27"/>
      <c r="M795" s="27"/>
      <c r="N795" s="27"/>
    </row>
    <row r="796" spans="3:14" ht="14.45" customHeight="1">
      <c r="C796" s="27"/>
      <c r="D796" s="27"/>
      <c r="E796" s="27"/>
      <c r="F796" s="27"/>
      <c r="G796" s="27"/>
      <c r="H796" s="27"/>
      <c r="I796" s="27"/>
      <c r="J796" s="27"/>
      <c r="K796" s="27"/>
      <c r="L796" s="27"/>
      <c r="M796" s="27"/>
      <c r="N796" s="27"/>
    </row>
    <row r="797" spans="3:14" ht="14.45" customHeight="1">
      <c r="C797" s="27"/>
      <c r="D797" s="27"/>
      <c r="E797" s="27"/>
      <c r="F797" s="27"/>
      <c r="G797" s="27"/>
      <c r="H797" s="27"/>
      <c r="I797" s="27"/>
      <c r="J797" s="27"/>
      <c r="K797" s="27"/>
      <c r="L797" s="27"/>
      <c r="M797" s="27"/>
      <c r="N797" s="27"/>
    </row>
    <row r="798" spans="3:14" ht="14.45" customHeight="1">
      <c r="C798" s="27"/>
      <c r="D798" s="27"/>
      <c r="E798" s="27"/>
      <c r="F798" s="27"/>
      <c r="G798" s="27"/>
      <c r="H798" s="27"/>
      <c r="I798" s="27"/>
      <c r="J798" s="27"/>
      <c r="K798" s="27"/>
      <c r="L798" s="27"/>
      <c r="M798" s="27"/>
      <c r="N798" s="27"/>
    </row>
    <row r="799" spans="3:14" ht="14.45" customHeight="1">
      <c r="C799" s="27"/>
      <c r="D799" s="27"/>
      <c r="E799" s="27"/>
      <c r="F799" s="27"/>
      <c r="G799" s="27"/>
      <c r="H799" s="27"/>
      <c r="I799" s="27"/>
      <c r="J799" s="27"/>
      <c r="K799" s="27"/>
      <c r="L799" s="27"/>
      <c r="M799" s="27"/>
      <c r="N799" s="27"/>
    </row>
    <row r="800" spans="3:14" ht="14.45" customHeight="1">
      <c r="C800" s="27"/>
      <c r="D800" s="27"/>
      <c r="E800" s="27"/>
      <c r="F800" s="27"/>
      <c r="G800" s="27"/>
      <c r="H800" s="27"/>
      <c r="I800" s="27"/>
      <c r="J800" s="27"/>
      <c r="K800" s="27"/>
      <c r="L800" s="27"/>
      <c r="M800" s="27"/>
      <c r="N800" s="27"/>
    </row>
    <row r="801" spans="3:14" ht="14.45" customHeight="1">
      <c r="C801" s="27"/>
      <c r="D801" s="27"/>
      <c r="E801" s="27"/>
      <c r="F801" s="27"/>
      <c r="G801" s="27"/>
      <c r="H801" s="27"/>
      <c r="I801" s="27"/>
      <c r="J801" s="27"/>
      <c r="K801" s="27"/>
      <c r="L801" s="27"/>
      <c r="M801" s="27"/>
      <c r="N801" s="27"/>
    </row>
    <row r="802" spans="3:14" ht="14.45" customHeight="1">
      <c r="C802" s="27"/>
      <c r="D802" s="27"/>
      <c r="E802" s="27"/>
      <c r="F802" s="27"/>
      <c r="G802" s="27"/>
      <c r="H802" s="27"/>
      <c r="I802" s="27"/>
      <c r="J802" s="27"/>
      <c r="K802" s="27"/>
      <c r="L802" s="27"/>
      <c r="M802" s="27"/>
      <c r="N802" s="27"/>
    </row>
    <row r="803" spans="3:14" ht="14.45" customHeight="1">
      <c r="C803" s="27"/>
      <c r="D803" s="27"/>
      <c r="E803" s="27"/>
      <c r="F803" s="27"/>
      <c r="G803" s="27"/>
      <c r="H803" s="27"/>
      <c r="I803" s="27"/>
      <c r="J803" s="27"/>
      <c r="K803" s="27"/>
      <c r="L803" s="27"/>
      <c r="M803" s="27"/>
      <c r="N803" s="27"/>
    </row>
    <row r="804" spans="3:14" ht="14.45" customHeight="1">
      <c r="C804" s="27"/>
      <c r="D804" s="27"/>
      <c r="E804" s="27"/>
      <c r="F804" s="27"/>
      <c r="G804" s="27"/>
      <c r="H804" s="27"/>
      <c r="I804" s="27"/>
      <c r="J804" s="27"/>
      <c r="K804" s="27"/>
      <c r="L804" s="27"/>
      <c r="M804" s="27"/>
      <c r="N804" s="27"/>
    </row>
    <row r="805" spans="3:14" ht="14.45" customHeight="1">
      <c r="C805" s="27"/>
      <c r="D805" s="27"/>
      <c r="E805" s="27"/>
      <c r="F805" s="27"/>
      <c r="G805" s="27"/>
      <c r="H805" s="27"/>
      <c r="I805" s="27"/>
      <c r="J805" s="27"/>
      <c r="K805" s="27"/>
      <c r="L805" s="27"/>
      <c r="M805" s="27"/>
      <c r="N805" s="27"/>
    </row>
    <row r="806" spans="3:14" ht="14.45" customHeight="1">
      <c r="C806" s="27"/>
      <c r="D806" s="27"/>
      <c r="E806" s="27"/>
      <c r="F806" s="27"/>
      <c r="G806" s="27"/>
      <c r="H806" s="27"/>
      <c r="I806" s="27"/>
      <c r="J806" s="27"/>
      <c r="K806" s="27"/>
      <c r="L806" s="27"/>
      <c r="M806" s="27"/>
      <c r="N806" s="27"/>
    </row>
    <row r="807" spans="3:14" ht="14.45" customHeight="1">
      <c r="C807" s="27"/>
      <c r="D807" s="27"/>
      <c r="E807" s="27"/>
      <c r="F807" s="27"/>
      <c r="G807" s="27"/>
      <c r="H807" s="27"/>
      <c r="I807" s="27"/>
      <c r="J807" s="27"/>
      <c r="K807" s="27"/>
      <c r="L807" s="27"/>
      <c r="M807" s="27"/>
      <c r="N807" s="27"/>
    </row>
    <row r="808" spans="3:14" ht="14.45" customHeight="1">
      <c r="C808" s="27"/>
      <c r="D808" s="27"/>
      <c r="E808" s="27"/>
      <c r="F808" s="27"/>
      <c r="G808" s="27"/>
      <c r="H808" s="27"/>
      <c r="I808" s="27"/>
      <c r="J808" s="27"/>
      <c r="K808" s="27"/>
      <c r="L808" s="27"/>
      <c r="M808" s="27"/>
      <c r="N808" s="27"/>
    </row>
    <row r="809" spans="3:14" ht="14.45" customHeight="1">
      <c r="C809" s="27"/>
      <c r="D809" s="27"/>
      <c r="E809" s="27"/>
      <c r="F809" s="27"/>
      <c r="G809" s="27"/>
      <c r="H809" s="27"/>
      <c r="I809" s="27"/>
      <c r="J809" s="27"/>
      <c r="K809" s="27"/>
      <c r="L809" s="27"/>
      <c r="M809" s="27"/>
      <c r="N809" s="27"/>
    </row>
    <row r="810" spans="3:14" ht="14.45" customHeight="1">
      <c r="C810" s="27"/>
      <c r="D810" s="27"/>
      <c r="E810" s="27"/>
      <c r="F810" s="27"/>
      <c r="G810" s="27"/>
      <c r="H810" s="27"/>
      <c r="I810" s="27"/>
      <c r="J810" s="27"/>
      <c r="K810" s="27"/>
      <c r="L810" s="27"/>
      <c r="M810" s="27"/>
      <c r="N810" s="27"/>
    </row>
    <row r="811" spans="3:14" ht="14.45" customHeight="1">
      <c r="C811" s="27"/>
      <c r="D811" s="27"/>
      <c r="E811" s="27"/>
      <c r="F811" s="27"/>
      <c r="G811" s="27"/>
      <c r="H811" s="27"/>
      <c r="I811" s="27"/>
      <c r="J811" s="27"/>
      <c r="K811" s="27"/>
      <c r="L811" s="27"/>
      <c r="M811" s="27"/>
      <c r="N811" s="27"/>
    </row>
    <row r="812" spans="3:14" ht="14.45" customHeight="1">
      <c r="C812" s="27"/>
      <c r="D812" s="27"/>
      <c r="E812" s="27"/>
      <c r="F812" s="27"/>
      <c r="G812" s="27"/>
      <c r="H812" s="27"/>
      <c r="I812" s="27"/>
      <c r="J812" s="27"/>
      <c r="K812" s="27"/>
      <c r="L812" s="27"/>
      <c r="M812" s="27"/>
      <c r="N812" s="27"/>
    </row>
    <row r="813" spans="3:14" ht="14.45" customHeight="1">
      <c r="C813" s="27"/>
      <c r="D813" s="27"/>
      <c r="E813" s="27"/>
      <c r="F813" s="27"/>
      <c r="G813" s="27"/>
      <c r="H813" s="27"/>
      <c r="I813" s="27"/>
      <c r="J813" s="27"/>
      <c r="K813" s="27"/>
      <c r="L813" s="27"/>
      <c r="M813" s="27"/>
      <c r="N813" s="27"/>
    </row>
    <row r="814" spans="3:14" ht="14.45" customHeight="1">
      <c r="C814" s="27"/>
      <c r="D814" s="27"/>
      <c r="E814" s="27"/>
      <c r="F814" s="27"/>
      <c r="G814" s="27"/>
      <c r="H814" s="27"/>
      <c r="I814" s="27"/>
      <c r="J814" s="27"/>
      <c r="K814" s="27"/>
      <c r="L814" s="27"/>
      <c r="M814" s="27"/>
      <c r="N814" s="27"/>
    </row>
    <row r="815" spans="3:14" ht="14.45" customHeight="1">
      <c r="C815" s="27"/>
      <c r="D815" s="27"/>
      <c r="E815" s="27"/>
      <c r="F815" s="27"/>
      <c r="G815" s="27"/>
      <c r="H815" s="27"/>
      <c r="I815" s="27"/>
      <c r="J815" s="27"/>
      <c r="K815" s="27"/>
      <c r="L815" s="27"/>
      <c r="M815" s="27"/>
      <c r="N815" s="27"/>
    </row>
    <row r="816" spans="3:14" ht="14.45" customHeight="1">
      <c r="C816" s="27"/>
      <c r="D816" s="27"/>
      <c r="E816" s="27"/>
      <c r="F816" s="27"/>
      <c r="G816" s="27"/>
      <c r="H816" s="27"/>
      <c r="I816" s="27"/>
      <c r="J816" s="27"/>
      <c r="K816" s="27"/>
      <c r="L816" s="27"/>
      <c r="M816" s="27"/>
      <c r="N816" s="27"/>
    </row>
    <row r="817" spans="3:14" ht="14.45" customHeight="1">
      <c r="C817" s="27"/>
      <c r="D817" s="27"/>
      <c r="E817" s="27"/>
      <c r="F817" s="27"/>
      <c r="G817" s="27"/>
      <c r="H817" s="27"/>
      <c r="I817" s="27"/>
      <c r="J817" s="27"/>
      <c r="K817" s="27"/>
      <c r="L817" s="27"/>
      <c r="M817" s="27"/>
      <c r="N817" s="27"/>
    </row>
    <row r="818" spans="3:14" ht="14.45" customHeight="1">
      <c r="C818" s="27"/>
      <c r="D818" s="27"/>
      <c r="E818" s="27"/>
      <c r="F818" s="27"/>
      <c r="G818" s="27"/>
      <c r="H818" s="27"/>
      <c r="I818" s="27"/>
      <c r="J818" s="27"/>
      <c r="K818" s="27"/>
      <c r="L818" s="27"/>
      <c r="M818" s="27"/>
      <c r="N818" s="27"/>
    </row>
    <row r="819" spans="3:14" ht="14.45" customHeight="1">
      <c r="C819" s="27"/>
      <c r="D819" s="27"/>
      <c r="E819" s="27"/>
      <c r="F819" s="27"/>
      <c r="G819" s="27"/>
      <c r="H819" s="27"/>
      <c r="I819" s="27"/>
      <c r="J819" s="27"/>
      <c r="K819" s="27"/>
      <c r="L819" s="27"/>
      <c r="M819" s="27"/>
      <c r="N819" s="27"/>
    </row>
    <row r="820" spans="3:14" ht="14.45" customHeight="1">
      <c r="C820" s="27"/>
      <c r="D820" s="27"/>
      <c r="E820" s="27"/>
      <c r="F820" s="27"/>
      <c r="G820" s="27"/>
      <c r="H820" s="27"/>
      <c r="I820" s="27"/>
      <c r="J820" s="27"/>
      <c r="K820" s="27"/>
      <c r="L820" s="27"/>
      <c r="M820" s="27"/>
      <c r="N820" s="27"/>
    </row>
    <row r="821" spans="3:14" ht="14.45" customHeight="1">
      <c r="C821" s="27"/>
      <c r="D821" s="27"/>
      <c r="E821" s="27"/>
      <c r="F821" s="27"/>
      <c r="G821" s="27"/>
      <c r="H821" s="27"/>
      <c r="I821" s="27"/>
      <c r="J821" s="27"/>
      <c r="K821" s="27"/>
      <c r="L821" s="27"/>
      <c r="M821" s="27"/>
      <c r="N821" s="27"/>
    </row>
    <row r="822" spans="3:14" ht="14.45" customHeight="1">
      <c r="C822" s="27"/>
      <c r="D822" s="27"/>
      <c r="E822" s="27"/>
      <c r="F822" s="27"/>
      <c r="G822" s="27"/>
      <c r="H822" s="27"/>
      <c r="I822" s="27"/>
      <c r="J822" s="27"/>
      <c r="K822" s="27"/>
      <c r="L822" s="27"/>
      <c r="M822" s="27"/>
      <c r="N822" s="27"/>
    </row>
    <row r="823" spans="3:14" ht="14.45" customHeight="1">
      <c r="C823" s="27"/>
      <c r="D823" s="27"/>
      <c r="E823" s="27"/>
      <c r="F823" s="27"/>
      <c r="G823" s="27"/>
      <c r="H823" s="27"/>
      <c r="I823" s="27"/>
      <c r="J823" s="27"/>
      <c r="K823" s="27"/>
      <c r="L823" s="27"/>
      <c r="M823" s="27"/>
      <c r="N823" s="27"/>
    </row>
    <row r="824" spans="3:14" ht="14.45" customHeight="1">
      <c r="C824" s="27"/>
      <c r="D824" s="27"/>
      <c r="E824" s="27"/>
      <c r="F824" s="27"/>
      <c r="G824" s="27"/>
      <c r="H824" s="27"/>
      <c r="I824" s="27"/>
      <c r="J824" s="27"/>
      <c r="K824" s="27"/>
      <c r="L824" s="27"/>
      <c r="M824" s="27"/>
      <c r="N824" s="27"/>
    </row>
    <row r="825" spans="3:14" ht="14.45" customHeight="1">
      <c r="C825" s="27"/>
      <c r="D825" s="27"/>
      <c r="E825" s="27"/>
      <c r="F825" s="27"/>
      <c r="G825" s="27"/>
      <c r="H825" s="27"/>
      <c r="I825" s="27"/>
      <c r="J825" s="27"/>
      <c r="K825" s="27"/>
      <c r="L825" s="27"/>
      <c r="M825" s="27"/>
      <c r="N825" s="27"/>
    </row>
    <row r="826" spans="3:14" ht="14.45" customHeight="1">
      <c r="C826" s="27"/>
      <c r="D826" s="27"/>
      <c r="E826" s="27"/>
      <c r="F826" s="27"/>
      <c r="G826" s="27"/>
      <c r="H826" s="27"/>
      <c r="I826" s="27"/>
      <c r="J826" s="27"/>
      <c r="K826" s="27"/>
      <c r="L826" s="27"/>
      <c r="M826" s="27"/>
      <c r="N826" s="27"/>
    </row>
    <row r="827" spans="3:14" ht="14.45" customHeight="1">
      <c r="C827" s="27"/>
      <c r="D827" s="27"/>
      <c r="E827" s="27"/>
      <c r="F827" s="27"/>
      <c r="G827" s="27"/>
      <c r="H827" s="27"/>
      <c r="I827" s="27"/>
      <c r="J827" s="27"/>
      <c r="K827" s="27"/>
      <c r="L827" s="27"/>
      <c r="M827" s="27"/>
      <c r="N827" s="27"/>
    </row>
    <row r="828" spans="3:14" ht="14.45" customHeight="1">
      <c r="C828" s="27"/>
      <c r="D828" s="27"/>
      <c r="E828" s="27"/>
      <c r="F828" s="27"/>
      <c r="G828" s="27"/>
      <c r="H828" s="27"/>
      <c r="I828" s="27"/>
      <c r="J828" s="27"/>
      <c r="K828" s="27"/>
      <c r="L828" s="27"/>
      <c r="M828" s="27"/>
      <c r="N828" s="27"/>
    </row>
    <row r="829" spans="3:14" ht="14.45" customHeight="1">
      <c r="C829" s="27"/>
      <c r="D829" s="27"/>
      <c r="E829" s="27"/>
      <c r="F829" s="27"/>
      <c r="G829" s="27"/>
      <c r="H829" s="27"/>
      <c r="I829" s="27"/>
      <c r="J829" s="27"/>
      <c r="K829" s="27"/>
      <c r="L829" s="27"/>
      <c r="M829" s="27"/>
      <c r="N829" s="27"/>
    </row>
    <row r="830" spans="3:14" ht="14.45" customHeight="1">
      <c r="C830" s="27"/>
      <c r="D830" s="27"/>
      <c r="E830" s="27"/>
      <c r="F830" s="27"/>
      <c r="G830" s="27"/>
      <c r="H830" s="27"/>
      <c r="I830" s="27"/>
      <c r="J830" s="27"/>
      <c r="K830" s="27"/>
      <c r="L830" s="27"/>
      <c r="M830" s="27"/>
      <c r="N830" s="27"/>
    </row>
    <row r="831" spans="3:14" ht="14.45" customHeight="1">
      <c r="C831" s="27"/>
      <c r="D831" s="27"/>
      <c r="E831" s="27"/>
      <c r="F831" s="27"/>
      <c r="G831" s="27"/>
      <c r="H831" s="27"/>
      <c r="I831" s="27"/>
      <c r="J831" s="27"/>
      <c r="K831" s="27"/>
      <c r="L831" s="27"/>
      <c r="M831" s="27"/>
      <c r="N831" s="27"/>
    </row>
    <row r="832" spans="3:14" ht="14.45" customHeight="1">
      <c r="C832" s="27"/>
      <c r="D832" s="27"/>
      <c r="E832" s="27"/>
      <c r="F832" s="27"/>
      <c r="G832" s="27"/>
      <c r="H832" s="27"/>
      <c r="I832" s="27"/>
      <c r="J832" s="27"/>
      <c r="K832" s="27"/>
      <c r="L832" s="27"/>
      <c r="M832" s="27"/>
      <c r="N832" s="27"/>
    </row>
    <row r="833" spans="3:14" ht="14.45" customHeight="1">
      <c r="C833" s="27"/>
      <c r="D833" s="27"/>
      <c r="E833" s="27"/>
      <c r="F833" s="27"/>
      <c r="G833" s="27"/>
      <c r="H833" s="27"/>
      <c r="I833" s="27"/>
      <c r="J833" s="27"/>
      <c r="K833" s="27"/>
      <c r="L833" s="27"/>
      <c r="M833" s="27"/>
      <c r="N833" s="27"/>
    </row>
    <row r="834" spans="3:14" ht="14.45" customHeight="1">
      <c r="C834" s="27"/>
      <c r="D834" s="27"/>
      <c r="E834" s="27"/>
      <c r="F834" s="27"/>
      <c r="G834" s="27"/>
      <c r="H834" s="27"/>
      <c r="I834" s="27"/>
      <c r="J834" s="27"/>
      <c r="K834" s="27"/>
      <c r="L834" s="27"/>
      <c r="M834" s="27"/>
      <c r="N834" s="27"/>
    </row>
    <row r="835" spans="3:14" ht="14.45" customHeight="1">
      <c r="C835" s="27"/>
      <c r="D835" s="27"/>
      <c r="E835" s="27"/>
      <c r="F835" s="27"/>
      <c r="G835" s="27"/>
      <c r="H835" s="27"/>
      <c r="I835" s="27"/>
      <c r="J835" s="27"/>
      <c r="K835" s="27"/>
      <c r="L835" s="27"/>
      <c r="M835" s="27"/>
      <c r="N835" s="27"/>
    </row>
    <row r="836" spans="3:14" ht="14.45" customHeight="1">
      <c r="C836" s="27"/>
      <c r="D836" s="27"/>
      <c r="E836" s="27"/>
      <c r="F836" s="27"/>
      <c r="G836" s="27"/>
      <c r="H836" s="27"/>
      <c r="I836" s="27"/>
      <c r="J836" s="27"/>
      <c r="K836" s="27"/>
      <c r="L836" s="27"/>
      <c r="M836" s="27"/>
      <c r="N836" s="27"/>
    </row>
    <row r="837" spans="3:14" ht="14.45" customHeight="1">
      <c r="C837" s="27"/>
      <c r="D837" s="27"/>
      <c r="E837" s="27"/>
      <c r="F837" s="27"/>
      <c r="G837" s="27"/>
      <c r="H837" s="27"/>
      <c r="I837" s="27"/>
      <c r="J837" s="27"/>
      <c r="K837" s="27"/>
      <c r="L837" s="27"/>
      <c r="M837" s="27"/>
      <c r="N837" s="27"/>
    </row>
    <row r="838" spans="3:14" ht="14.45" customHeight="1">
      <c r="C838" s="27"/>
      <c r="D838" s="27"/>
      <c r="E838" s="27"/>
      <c r="F838" s="27"/>
      <c r="G838" s="27"/>
      <c r="H838" s="27"/>
      <c r="I838" s="27"/>
      <c r="J838" s="27"/>
      <c r="K838" s="27"/>
      <c r="L838" s="27"/>
      <c r="M838" s="27"/>
      <c r="N838" s="27"/>
    </row>
    <row r="839" spans="3:14" ht="14.45" customHeight="1">
      <c r="C839" s="27"/>
      <c r="D839" s="27"/>
      <c r="E839" s="27"/>
      <c r="F839" s="27"/>
      <c r="G839" s="27"/>
      <c r="H839" s="27"/>
      <c r="I839" s="27"/>
      <c r="J839" s="27"/>
      <c r="K839" s="27"/>
      <c r="L839" s="27"/>
      <c r="M839" s="27"/>
      <c r="N839" s="27"/>
    </row>
    <row r="840" spans="3:14" ht="14.45" customHeight="1">
      <c r="C840" s="27"/>
      <c r="D840" s="27"/>
      <c r="E840" s="27"/>
      <c r="F840" s="27"/>
      <c r="G840" s="27"/>
      <c r="H840" s="27"/>
      <c r="I840" s="27"/>
      <c r="J840" s="27"/>
      <c r="K840" s="27"/>
      <c r="L840" s="27"/>
      <c r="M840" s="27"/>
      <c r="N840" s="27"/>
    </row>
    <row r="841" spans="3:14" ht="14.45" customHeight="1">
      <c r="C841" s="27"/>
      <c r="D841" s="27"/>
      <c r="E841" s="27"/>
      <c r="F841" s="27"/>
      <c r="G841" s="27"/>
      <c r="H841" s="27"/>
      <c r="I841" s="27"/>
      <c r="J841" s="27"/>
      <c r="K841" s="27"/>
      <c r="L841" s="27"/>
      <c r="M841" s="27"/>
      <c r="N841" s="27"/>
    </row>
    <row r="842" spans="3:14" ht="14.45" customHeight="1">
      <c r="C842" s="27"/>
      <c r="D842" s="27"/>
      <c r="E842" s="27"/>
      <c r="F842" s="27"/>
      <c r="G842" s="27"/>
      <c r="H842" s="27"/>
      <c r="I842" s="27"/>
      <c r="J842" s="27"/>
      <c r="K842" s="27"/>
      <c r="L842" s="27"/>
      <c r="M842" s="27"/>
      <c r="N842" s="27"/>
    </row>
    <row r="843" spans="3:14" ht="14.45" customHeight="1">
      <c r="C843" s="27"/>
      <c r="D843" s="27"/>
      <c r="E843" s="27"/>
      <c r="F843" s="27"/>
      <c r="G843" s="27"/>
      <c r="H843" s="27"/>
      <c r="I843" s="27"/>
      <c r="J843" s="27"/>
      <c r="K843" s="27"/>
      <c r="L843" s="27"/>
      <c r="M843" s="27"/>
      <c r="N843" s="27"/>
    </row>
    <row r="844" spans="3:14" ht="14.45" customHeight="1">
      <c r="C844" s="27"/>
      <c r="D844" s="27"/>
      <c r="E844" s="27"/>
      <c r="F844" s="27"/>
      <c r="G844" s="27"/>
      <c r="H844" s="27"/>
      <c r="I844" s="27"/>
      <c r="J844" s="27"/>
      <c r="K844" s="27"/>
      <c r="L844" s="27"/>
      <c r="M844" s="27"/>
      <c r="N844" s="27"/>
    </row>
    <row r="845" spans="3:14" ht="14.45" customHeight="1">
      <c r="C845" s="27"/>
      <c r="D845" s="27"/>
      <c r="E845" s="27"/>
      <c r="F845" s="27"/>
      <c r="G845" s="27"/>
      <c r="H845" s="27"/>
      <c r="I845" s="27"/>
      <c r="J845" s="27"/>
      <c r="K845" s="27"/>
      <c r="L845" s="27"/>
      <c r="M845" s="27"/>
      <c r="N845" s="27"/>
    </row>
    <row r="846" spans="3:14" ht="14.45" customHeight="1">
      <c r="C846" s="27"/>
      <c r="D846" s="27"/>
      <c r="E846" s="27"/>
      <c r="F846" s="27"/>
      <c r="G846" s="27"/>
      <c r="H846" s="27"/>
      <c r="I846" s="27"/>
      <c r="J846" s="27"/>
      <c r="K846" s="27"/>
      <c r="L846" s="27"/>
      <c r="M846" s="27"/>
      <c r="N846" s="27"/>
    </row>
    <row r="847" spans="3:14" ht="14.45" customHeight="1">
      <c r="C847" s="27"/>
      <c r="D847" s="27"/>
      <c r="E847" s="27"/>
      <c r="F847" s="27"/>
      <c r="G847" s="27"/>
      <c r="H847" s="27"/>
      <c r="I847" s="27"/>
      <c r="J847" s="27"/>
      <c r="K847" s="27"/>
      <c r="L847" s="27"/>
      <c r="M847" s="27"/>
      <c r="N847" s="27"/>
    </row>
    <row r="848" spans="3:14" ht="14.45" customHeight="1">
      <c r="C848" s="27"/>
      <c r="D848" s="27"/>
      <c r="E848" s="27"/>
      <c r="F848" s="27"/>
      <c r="G848" s="27"/>
      <c r="H848" s="27"/>
      <c r="I848" s="27"/>
      <c r="J848" s="27"/>
      <c r="K848" s="27"/>
      <c r="L848" s="27"/>
      <c r="M848" s="27"/>
      <c r="N848" s="27"/>
    </row>
    <row r="849" spans="1:14" ht="14.45" customHeight="1">
      <c r="C849" s="27"/>
      <c r="D849" s="27"/>
      <c r="E849" s="27"/>
      <c r="F849" s="27"/>
      <c r="G849" s="27"/>
      <c r="H849" s="27"/>
      <c r="I849" s="27"/>
      <c r="J849" s="27"/>
      <c r="K849" s="27"/>
      <c r="L849" s="27"/>
      <c r="M849" s="27"/>
      <c r="N849" s="27"/>
    </row>
    <row r="850" spans="1:14" ht="14.45" customHeight="1">
      <c r="C850" s="27"/>
      <c r="D850" s="27"/>
      <c r="E850" s="27"/>
      <c r="F850" s="27"/>
      <c r="G850" s="27"/>
      <c r="H850" s="27"/>
      <c r="I850" s="27"/>
      <c r="J850" s="27"/>
      <c r="K850" s="27"/>
      <c r="L850" s="27"/>
      <c r="M850" s="27"/>
      <c r="N850" s="27"/>
    </row>
    <row r="851" spans="1:14" ht="14.45" customHeight="1">
      <c r="C851" s="27"/>
      <c r="D851" s="27"/>
      <c r="E851" s="27"/>
      <c r="F851" s="27"/>
      <c r="G851" s="27"/>
      <c r="H851" s="27"/>
      <c r="I851" s="27"/>
      <c r="J851" s="27"/>
      <c r="K851" s="27"/>
      <c r="L851" s="27"/>
      <c r="M851" s="27"/>
      <c r="N851" s="27"/>
    </row>
    <row r="852" spans="1:14" ht="14.45" customHeight="1">
      <c r="C852" s="27"/>
      <c r="D852" s="27"/>
      <c r="E852" s="27"/>
      <c r="F852" s="27"/>
      <c r="G852" s="27"/>
      <c r="H852" s="27"/>
      <c r="I852" s="27"/>
      <c r="J852" s="27"/>
      <c r="K852" s="27"/>
      <c r="L852" s="27"/>
      <c r="M852" s="27"/>
      <c r="N852" s="27"/>
    </row>
    <row r="853" spans="1:14" ht="14.45" customHeight="1">
      <c r="C853" s="27"/>
      <c r="D853" s="27"/>
      <c r="E853" s="27"/>
      <c r="F853" s="27"/>
      <c r="G853" s="27"/>
      <c r="H853" s="27"/>
      <c r="I853" s="27"/>
      <c r="J853" s="27"/>
      <c r="K853" s="27"/>
      <c r="L853" s="27"/>
      <c r="M853" s="27"/>
      <c r="N853" s="27"/>
    </row>
    <row r="854" spans="1:14" ht="14.45" customHeight="1">
      <c r="C854" s="27"/>
      <c r="D854" s="27"/>
      <c r="E854" s="27"/>
      <c r="F854" s="27"/>
      <c r="G854" s="27"/>
      <c r="H854" s="27"/>
      <c r="I854" s="27"/>
      <c r="J854" s="27"/>
      <c r="K854" s="27"/>
      <c r="L854" s="27"/>
      <c r="M854" s="27"/>
      <c r="N854" s="27"/>
    </row>
    <row r="855" spans="1:14" ht="14.45" customHeight="1">
      <c r="C855" s="27"/>
      <c r="D855" s="27"/>
      <c r="E855" s="27"/>
      <c r="F855" s="27"/>
      <c r="G855" s="27"/>
      <c r="H855" s="27"/>
      <c r="I855" s="27"/>
      <c r="J855" s="27"/>
      <c r="K855" s="27"/>
      <c r="L855" s="27"/>
      <c r="M855" s="27"/>
      <c r="N855" s="27"/>
    </row>
    <row r="856" spans="1:14" ht="14.45" customHeight="1">
      <c r="C856" s="27"/>
      <c r="D856" s="27"/>
      <c r="E856" s="27"/>
      <c r="F856" s="27"/>
      <c r="G856" s="27"/>
      <c r="H856" s="27"/>
      <c r="I856" s="27"/>
      <c r="J856" s="27"/>
      <c r="K856" s="27"/>
      <c r="L856" s="27"/>
      <c r="M856" s="27"/>
      <c r="N856" s="27"/>
    </row>
    <row r="857" spans="1:14" ht="14.45" customHeight="1">
      <c r="A857"/>
      <c r="C857" s="27"/>
      <c r="D857" s="27"/>
      <c r="E857" s="27"/>
      <c r="F857" s="27"/>
      <c r="G857" s="27"/>
      <c r="H857" s="27"/>
      <c r="I857" s="27"/>
      <c r="J857" s="27"/>
      <c r="K857" s="27"/>
      <c r="L857" s="27"/>
      <c r="M857" s="27"/>
      <c r="N857" s="27"/>
    </row>
    <row r="858" spans="1:14" ht="14.45" customHeight="1">
      <c r="A858"/>
      <c r="C858" s="27"/>
      <c r="D858" s="27"/>
      <c r="E858" s="27"/>
      <c r="F858" s="27"/>
      <c r="G858" s="27"/>
      <c r="H858" s="27"/>
      <c r="I858" s="27"/>
      <c r="J858" s="27"/>
      <c r="K858" s="27"/>
      <c r="L858" s="27"/>
      <c r="M858" s="27"/>
      <c r="N858" s="27"/>
    </row>
    <row r="859" spans="1:14" ht="14.45" customHeight="1">
      <c r="A859"/>
      <c r="C859" s="27"/>
      <c r="D859" s="27"/>
      <c r="E859" s="27"/>
      <c r="F859" s="27"/>
      <c r="G859" s="27"/>
      <c r="H859" s="27"/>
      <c r="I859" s="27"/>
      <c r="J859" s="27"/>
      <c r="K859" s="27"/>
      <c r="L859" s="27"/>
      <c r="M859" s="27"/>
      <c r="N859" s="27"/>
    </row>
    <row r="860" spans="1:14" ht="14.45" customHeight="1">
      <c r="A860"/>
      <c r="C860" s="27"/>
      <c r="D860" s="27"/>
      <c r="E860" s="27"/>
      <c r="F860" s="27"/>
      <c r="G860" s="27"/>
      <c r="H860" s="27"/>
      <c r="I860" s="27"/>
      <c r="J860" s="27"/>
      <c r="K860" s="27"/>
      <c r="L860" s="27"/>
      <c r="M860" s="27"/>
      <c r="N860" s="27"/>
    </row>
    <row r="861" spans="1:14" ht="14.45" customHeight="1">
      <c r="A861"/>
      <c r="C861" s="27"/>
      <c r="D861" s="27"/>
      <c r="E861" s="27"/>
      <c r="F861" s="27"/>
      <c r="G861" s="27"/>
      <c r="H861" s="27"/>
      <c r="I861" s="27"/>
      <c r="J861" s="27"/>
      <c r="K861" s="27"/>
      <c r="L861" s="27"/>
      <c r="M861" s="27"/>
      <c r="N861" s="27"/>
    </row>
    <row r="862" spans="1:14" ht="14.45" customHeight="1">
      <c r="A862"/>
      <c r="C862" s="27"/>
      <c r="D862" s="27"/>
      <c r="E862" s="27"/>
      <c r="F862" s="27"/>
      <c r="G862" s="27"/>
      <c r="H862" s="27"/>
      <c r="I862" s="27"/>
      <c r="J862" s="27"/>
      <c r="K862" s="27"/>
      <c r="L862" s="27"/>
      <c r="M862" s="27"/>
      <c r="N862" s="27"/>
    </row>
    <row r="863" spans="1:14" ht="14.45" customHeight="1">
      <c r="A863"/>
      <c r="C863" s="27"/>
      <c r="D863" s="27"/>
      <c r="E863" s="27"/>
      <c r="F863" s="27"/>
      <c r="G863" s="27"/>
      <c r="H863" s="27"/>
      <c r="I863" s="27"/>
      <c r="J863" s="27"/>
      <c r="K863" s="27"/>
      <c r="L863" s="27"/>
      <c r="M863" s="27"/>
      <c r="N863" s="27"/>
    </row>
    <row r="864" spans="1:14" ht="14.45" customHeight="1">
      <c r="A864"/>
      <c r="C864" s="27"/>
      <c r="D864" s="27"/>
      <c r="E864" s="27"/>
      <c r="F864" s="27"/>
      <c r="G864" s="27"/>
      <c r="H864" s="27"/>
      <c r="I864" s="27"/>
      <c r="J864" s="27"/>
      <c r="K864" s="27"/>
      <c r="L864" s="27"/>
      <c r="M864" s="27"/>
      <c r="N864" s="27"/>
    </row>
    <row r="865" spans="3:14" customFormat="1" ht="14.45" customHeight="1">
      <c r="C865" s="27"/>
      <c r="D865" s="27"/>
      <c r="E865" s="27"/>
      <c r="F865" s="27"/>
      <c r="G865" s="27"/>
      <c r="H865" s="27"/>
      <c r="I865" s="27"/>
      <c r="J865" s="27"/>
      <c r="K865" s="27"/>
      <c r="L865" s="27"/>
      <c r="M865" s="27"/>
      <c r="N865" s="27"/>
    </row>
    <row r="866" spans="3:14" customFormat="1" ht="14.45" customHeight="1">
      <c r="C866" s="27"/>
      <c r="D866" s="27"/>
      <c r="E866" s="27"/>
      <c r="F866" s="27"/>
      <c r="G866" s="27"/>
      <c r="H866" s="27"/>
      <c r="I866" s="27"/>
      <c r="J866" s="27"/>
      <c r="K866" s="27"/>
      <c r="L866" s="27"/>
      <c r="M866" s="27"/>
      <c r="N866" s="27"/>
    </row>
    <row r="867" spans="3:14" customFormat="1" ht="14.45" customHeight="1">
      <c r="C867" s="27"/>
      <c r="D867" s="27"/>
      <c r="E867" s="27"/>
      <c r="F867" s="27"/>
      <c r="G867" s="27"/>
      <c r="H867" s="27"/>
      <c r="I867" s="27"/>
      <c r="J867" s="27"/>
      <c r="K867" s="27"/>
      <c r="L867" s="27"/>
      <c r="M867" s="27"/>
      <c r="N867" s="27"/>
    </row>
    <row r="868" spans="3:14" customFormat="1" ht="14.45" customHeight="1">
      <c r="C868" s="27"/>
      <c r="D868" s="27"/>
      <c r="E868" s="27"/>
      <c r="F868" s="27"/>
      <c r="G868" s="27"/>
      <c r="H868" s="27"/>
      <c r="I868" s="27"/>
      <c r="J868" s="27"/>
      <c r="K868" s="27"/>
      <c r="L868" s="27"/>
      <c r="M868" s="27"/>
      <c r="N868" s="27"/>
    </row>
    <row r="869" spans="3:14" customFormat="1" ht="14.45" customHeight="1">
      <c r="C869" s="27"/>
      <c r="D869" s="27"/>
      <c r="E869" s="27"/>
      <c r="F869" s="27"/>
      <c r="G869" s="27"/>
      <c r="H869" s="27"/>
      <c r="I869" s="27"/>
      <c r="J869" s="27"/>
      <c r="K869" s="27"/>
      <c r="L869" s="27"/>
      <c r="M869" s="27"/>
      <c r="N869" s="27"/>
    </row>
    <row r="870" spans="3:14" customFormat="1" ht="14.45" customHeight="1">
      <c r="C870" s="27"/>
      <c r="D870" s="27"/>
      <c r="E870" s="27"/>
      <c r="F870" s="27"/>
      <c r="G870" s="27"/>
      <c r="H870" s="27"/>
      <c r="I870" s="27"/>
      <c r="J870" s="27"/>
      <c r="K870" s="27"/>
      <c r="L870" s="27"/>
      <c r="M870" s="27"/>
      <c r="N870" s="27"/>
    </row>
    <row r="871" spans="3:14" customFormat="1" ht="14.45" customHeight="1">
      <c r="C871" s="27"/>
      <c r="D871" s="27"/>
      <c r="E871" s="27"/>
      <c r="F871" s="27"/>
      <c r="G871" s="27"/>
      <c r="H871" s="27"/>
      <c r="I871" s="27"/>
      <c r="J871" s="27"/>
      <c r="K871" s="27"/>
      <c r="L871" s="27"/>
      <c r="M871" s="27"/>
      <c r="N871" s="27"/>
    </row>
    <row r="872" spans="3:14" customFormat="1" ht="14.45" customHeight="1">
      <c r="C872" s="27"/>
      <c r="D872" s="27"/>
      <c r="E872" s="27"/>
      <c r="F872" s="27"/>
      <c r="G872" s="27"/>
      <c r="H872" s="27"/>
      <c r="I872" s="27"/>
      <c r="J872" s="27"/>
      <c r="K872" s="27"/>
      <c r="L872" s="27"/>
      <c r="M872" s="27"/>
      <c r="N872" s="27"/>
    </row>
    <row r="873" spans="3:14" customFormat="1" ht="14.45" customHeight="1">
      <c r="C873" s="27"/>
      <c r="D873" s="27"/>
      <c r="E873" s="27"/>
      <c r="F873" s="27"/>
      <c r="G873" s="27"/>
      <c r="H873" s="27"/>
      <c r="I873" s="27"/>
      <c r="J873" s="27"/>
      <c r="K873" s="27"/>
      <c r="L873" s="27"/>
      <c r="M873" s="27"/>
      <c r="N873" s="27"/>
    </row>
    <row r="874" spans="3:14" customFormat="1" ht="14.45" customHeight="1">
      <c r="C874" s="27"/>
      <c r="D874" s="27"/>
      <c r="E874" s="27"/>
      <c r="F874" s="27"/>
      <c r="G874" s="27"/>
      <c r="H874" s="27"/>
      <c r="I874" s="27"/>
      <c r="J874" s="27"/>
      <c r="K874" s="27"/>
      <c r="L874" s="27"/>
      <c r="M874" s="27"/>
      <c r="N874" s="27"/>
    </row>
    <row r="875" spans="3:14" customFormat="1" ht="14.45" customHeight="1">
      <c r="C875" s="27"/>
      <c r="D875" s="27"/>
      <c r="E875" s="27"/>
      <c r="F875" s="27"/>
      <c r="G875" s="27"/>
      <c r="H875" s="27"/>
      <c r="I875" s="27"/>
      <c r="J875" s="27"/>
      <c r="K875" s="27"/>
      <c r="L875" s="27"/>
      <c r="M875" s="27"/>
      <c r="N875" s="27"/>
    </row>
    <row r="876" spans="3:14" customFormat="1" ht="14.45" customHeight="1">
      <c r="C876" s="27"/>
      <c r="D876" s="27"/>
      <c r="E876" s="27"/>
      <c r="F876" s="27"/>
      <c r="G876" s="27"/>
      <c r="H876" s="27"/>
      <c r="I876" s="27"/>
      <c r="J876" s="27"/>
      <c r="K876" s="27"/>
      <c r="L876" s="27"/>
      <c r="M876" s="27"/>
      <c r="N876" s="27"/>
    </row>
    <row r="877" spans="3:14" customFormat="1" ht="14.45" customHeight="1">
      <c r="C877" s="27"/>
      <c r="D877" s="27"/>
      <c r="E877" s="27"/>
      <c r="F877" s="27"/>
      <c r="G877" s="27"/>
      <c r="H877" s="27"/>
      <c r="I877" s="27"/>
      <c r="J877" s="27"/>
      <c r="K877" s="27"/>
      <c r="L877" s="27"/>
      <c r="M877" s="27"/>
      <c r="N877" s="27"/>
    </row>
    <row r="878" spans="3:14" customFormat="1" ht="14.45" customHeight="1">
      <c r="C878" s="27"/>
      <c r="D878" s="27"/>
      <c r="E878" s="27"/>
      <c r="F878" s="27"/>
      <c r="G878" s="27"/>
      <c r="H878" s="27"/>
      <c r="I878" s="27"/>
      <c r="J878" s="27"/>
      <c r="K878" s="27"/>
      <c r="L878" s="27"/>
      <c r="M878" s="27"/>
      <c r="N878" s="27"/>
    </row>
    <row r="879" spans="3:14" customFormat="1" ht="14.45" customHeight="1">
      <c r="C879" s="27"/>
      <c r="D879" s="27"/>
      <c r="E879" s="27"/>
      <c r="F879" s="27"/>
      <c r="G879" s="27"/>
      <c r="H879" s="27"/>
      <c r="I879" s="27"/>
      <c r="J879" s="27"/>
      <c r="K879" s="27"/>
      <c r="L879" s="27"/>
      <c r="M879" s="27"/>
      <c r="N879" s="27"/>
    </row>
    <row r="880" spans="3:14" customFormat="1" ht="14.45" customHeight="1">
      <c r="C880" s="27"/>
      <c r="D880" s="27"/>
      <c r="E880" s="27"/>
      <c r="F880" s="27"/>
      <c r="G880" s="27"/>
      <c r="H880" s="27"/>
      <c r="I880" s="27"/>
      <c r="J880" s="27"/>
      <c r="K880" s="27"/>
      <c r="L880" s="27"/>
      <c r="M880" s="27"/>
      <c r="N880" s="27"/>
    </row>
    <row r="881" spans="3:14" customFormat="1" ht="14.45" customHeight="1">
      <c r="C881" s="27"/>
      <c r="D881" s="27"/>
      <c r="E881" s="27"/>
      <c r="F881" s="27"/>
      <c r="G881" s="27"/>
      <c r="H881" s="27"/>
      <c r="I881" s="27"/>
      <c r="J881" s="27"/>
      <c r="K881" s="27"/>
      <c r="L881" s="27"/>
      <c r="M881" s="27"/>
      <c r="N881" s="27"/>
    </row>
    <row r="882" spans="3:14" customFormat="1" ht="14.45" customHeight="1">
      <c r="C882" s="27"/>
      <c r="D882" s="27"/>
      <c r="E882" s="27"/>
      <c r="F882" s="27"/>
      <c r="G882" s="27"/>
      <c r="H882" s="27"/>
      <c r="I882" s="27"/>
      <c r="J882" s="27"/>
      <c r="K882" s="27"/>
      <c r="L882" s="27"/>
      <c r="M882" s="27"/>
      <c r="N882" s="27"/>
    </row>
    <row r="883" spans="3:14" customFormat="1" ht="14.45" customHeight="1">
      <c r="C883" s="27"/>
      <c r="D883" s="27"/>
      <c r="E883" s="27"/>
      <c r="F883" s="27"/>
      <c r="G883" s="27"/>
      <c r="H883" s="27"/>
      <c r="I883" s="27"/>
      <c r="J883" s="27"/>
      <c r="K883" s="27"/>
      <c r="L883" s="27"/>
      <c r="M883" s="27"/>
      <c r="N883" s="27"/>
    </row>
    <row r="884" spans="3:14" customFormat="1" ht="14.45" customHeight="1">
      <c r="C884" s="27"/>
      <c r="D884" s="27"/>
      <c r="E884" s="27"/>
      <c r="F884" s="27"/>
      <c r="G884" s="27"/>
      <c r="H884" s="27"/>
      <c r="I884" s="27"/>
      <c r="J884" s="27"/>
      <c r="K884" s="27"/>
      <c r="L884" s="27"/>
      <c r="M884" s="27"/>
      <c r="N884" s="27"/>
    </row>
    <row r="885" spans="3:14" customFormat="1" ht="14.45" customHeight="1">
      <c r="C885" s="27"/>
      <c r="D885" s="27"/>
      <c r="E885" s="27"/>
      <c r="F885" s="27"/>
      <c r="G885" s="27"/>
      <c r="H885" s="27"/>
      <c r="I885" s="27"/>
      <c r="J885" s="27"/>
      <c r="K885" s="27"/>
      <c r="L885" s="27"/>
      <c r="M885" s="27"/>
      <c r="N885" s="27"/>
    </row>
    <row r="886" spans="3:14" customFormat="1" ht="14.45" customHeight="1">
      <c r="C886" s="27"/>
      <c r="D886" s="27"/>
      <c r="E886" s="27"/>
      <c r="F886" s="27"/>
      <c r="G886" s="27"/>
      <c r="H886" s="27"/>
      <c r="I886" s="27"/>
      <c r="J886" s="27"/>
      <c r="K886" s="27"/>
      <c r="L886" s="27"/>
      <c r="M886" s="27"/>
      <c r="N886" s="27"/>
    </row>
    <row r="887" spans="3:14" customFormat="1" ht="14.45" customHeight="1">
      <c r="C887" s="27"/>
      <c r="D887" s="27"/>
      <c r="E887" s="27"/>
      <c r="F887" s="27"/>
      <c r="G887" s="27"/>
      <c r="H887" s="27"/>
      <c r="I887" s="27"/>
      <c r="J887" s="27"/>
      <c r="K887" s="27"/>
      <c r="L887" s="27"/>
      <c r="M887" s="27"/>
      <c r="N887" s="27"/>
    </row>
    <row r="888" spans="3:14" customFormat="1" ht="14.45" customHeight="1">
      <c r="C888" s="27"/>
      <c r="D888" s="27"/>
      <c r="E888" s="27"/>
      <c r="F888" s="27"/>
      <c r="G888" s="27"/>
      <c r="H888" s="27"/>
      <c r="I888" s="27"/>
      <c r="J888" s="27"/>
      <c r="K888" s="27"/>
      <c r="L888" s="27"/>
      <c r="M888" s="27"/>
      <c r="N888" s="27"/>
    </row>
    <row r="889" spans="3:14" customFormat="1" ht="14.45" customHeight="1">
      <c r="C889" s="27"/>
      <c r="D889" s="27"/>
      <c r="E889" s="27"/>
      <c r="F889" s="27"/>
      <c r="G889" s="27"/>
      <c r="H889" s="27"/>
      <c r="I889" s="27"/>
      <c r="J889" s="27"/>
      <c r="K889" s="27"/>
      <c r="L889" s="27"/>
      <c r="M889" s="27"/>
      <c r="N889" s="27"/>
    </row>
    <row r="890" spans="3:14" customFormat="1" ht="14.45" customHeight="1">
      <c r="C890" s="27"/>
      <c r="D890" s="27"/>
      <c r="E890" s="27"/>
      <c r="F890" s="27"/>
      <c r="G890" s="27"/>
      <c r="H890" s="27"/>
      <c r="I890" s="27"/>
      <c r="J890" s="27"/>
      <c r="K890" s="27"/>
      <c r="L890" s="27"/>
      <c r="M890" s="27"/>
      <c r="N890" s="27"/>
    </row>
    <row r="891" spans="3:14" customFormat="1" ht="14.45" customHeight="1">
      <c r="C891" s="27"/>
      <c r="D891" s="27"/>
      <c r="E891" s="27"/>
      <c r="F891" s="27"/>
      <c r="G891" s="27"/>
      <c r="H891" s="27"/>
      <c r="I891" s="27"/>
      <c r="J891" s="27"/>
      <c r="K891" s="27"/>
      <c r="L891" s="27"/>
      <c r="M891" s="27"/>
      <c r="N891" s="27"/>
    </row>
    <row r="892" spans="3:14" customFormat="1" ht="14.45" customHeight="1">
      <c r="C892" s="27"/>
      <c r="D892" s="27"/>
      <c r="E892" s="27"/>
      <c r="F892" s="27"/>
      <c r="G892" s="27"/>
      <c r="H892" s="27"/>
      <c r="I892" s="27"/>
      <c r="J892" s="27"/>
      <c r="K892" s="27"/>
      <c r="L892" s="27"/>
      <c r="M892" s="27"/>
      <c r="N892" s="27"/>
    </row>
    <row r="893" spans="3:14" customFormat="1" ht="14.45" customHeight="1">
      <c r="C893" s="27"/>
      <c r="D893" s="27"/>
      <c r="E893" s="27"/>
      <c r="F893" s="27"/>
      <c r="G893" s="27"/>
      <c r="H893" s="27"/>
      <c r="I893" s="27"/>
      <c r="J893" s="27"/>
      <c r="K893" s="27"/>
      <c r="L893" s="27"/>
      <c r="M893" s="27"/>
      <c r="N893" s="27"/>
    </row>
    <row r="894" spans="3:14" customFormat="1" ht="14.45" customHeight="1">
      <c r="C894" s="27"/>
      <c r="D894" s="27"/>
      <c r="E894" s="27"/>
      <c r="F894" s="27"/>
      <c r="G894" s="27"/>
      <c r="H894" s="27"/>
      <c r="I894" s="27"/>
      <c r="J894" s="27"/>
      <c r="K894" s="27"/>
      <c r="L894" s="27"/>
      <c r="M894" s="27"/>
      <c r="N894" s="27"/>
    </row>
    <row r="895" spans="3:14" customFormat="1" ht="14.45" customHeight="1">
      <c r="C895" s="27"/>
      <c r="D895" s="27"/>
      <c r="E895" s="27"/>
      <c r="F895" s="27"/>
      <c r="G895" s="27"/>
      <c r="H895" s="27"/>
      <c r="I895" s="27"/>
      <c r="J895" s="27"/>
      <c r="K895" s="27"/>
      <c r="L895" s="27"/>
      <c r="M895" s="27"/>
      <c r="N895" s="27"/>
    </row>
    <row r="896" spans="3:14" customFormat="1" ht="14.45" customHeight="1">
      <c r="C896" s="27"/>
      <c r="D896" s="27"/>
      <c r="E896" s="27"/>
      <c r="F896" s="27"/>
      <c r="G896" s="27"/>
      <c r="H896" s="27"/>
      <c r="I896" s="27"/>
      <c r="J896" s="27"/>
      <c r="K896" s="27"/>
      <c r="L896" s="27"/>
      <c r="M896" s="27"/>
      <c r="N896" s="27"/>
    </row>
    <row r="897" spans="3:14" customFormat="1" ht="14.45" customHeight="1">
      <c r="C897" s="27"/>
      <c r="D897" s="27"/>
      <c r="E897" s="27"/>
      <c r="F897" s="27"/>
      <c r="G897" s="27"/>
      <c r="H897" s="27"/>
      <c r="I897" s="27"/>
      <c r="J897" s="27"/>
      <c r="K897" s="27"/>
      <c r="L897" s="27"/>
      <c r="M897" s="27"/>
      <c r="N897" s="27"/>
    </row>
    <row r="898" spans="3:14" customFormat="1" ht="14.45" customHeight="1">
      <c r="C898" s="27"/>
      <c r="D898" s="27"/>
      <c r="E898" s="27"/>
      <c r="F898" s="27"/>
      <c r="G898" s="27"/>
      <c r="H898" s="27"/>
      <c r="I898" s="27"/>
      <c r="J898" s="27"/>
      <c r="K898" s="27"/>
      <c r="L898" s="27"/>
      <c r="M898" s="27"/>
      <c r="N898" s="27"/>
    </row>
    <row r="899" spans="3:14" customFormat="1" ht="14.45" customHeight="1">
      <c r="C899" s="27"/>
      <c r="D899" s="27"/>
      <c r="E899" s="27"/>
      <c r="F899" s="27"/>
      <c r="G899" s="27"/>
      <c r="H899" s="27"/>
      <c r="I899" s="27"/>
      <c r="J899" s="27"/>
      <c r="K899" s="27"/>
      <c r="L899" s="27"/>
      <c r="M899" s="27"/>
      <c r="N899" s="27"/>
    </row>
    <row r="900" spans="3:14" customFormat="1" ht="14.45" customHeight="1">
      <c r="C900" s="27"/>
      <c r="D900" s="27"/>
      <c r="E900" s="27"/>
      <c r="F900" s="27"/>
      <c r="G900" s="27"/>
      <c r="H900" s="27"/>
      <c r="I900" s="27"/>
      <c r="J900" s="27"/>
      <c r="K900" s="27"/>
      <c r="L900" s="27"/>
      <c r="M900" s="27"/>
      <c r="N900" s="27"/>
    </row>
    <row r="901" spans="3:14" customFormat="1" ht="14.45" customHeight="1">
      <c r="C901" s="27"/>
      <c r="D901" s="27"/>
      <c r="E901" s="27"/>
      <c r="F901" s="27"/>
      <c r="G901" s="27"/>
      <c r="H901" s="27"/>
      <c r="I901" s="27"/>
      <c r="J901" s="27"/>
      <c r="K901" s="27"/>
      <c r="L901" s="27"/>
      <c r="M901" s="27"/>
      <c r="N901" s="27"/>
    </row>
    <row r="902" spans="3:14" customFormat="1" ht="14.45" customHeight="1">
      <c r="C902" s="27"/>
      <c r="D902" s="27"/>
      <c r="E902" s="27"/>
      <c r="F902" s="27"/>
      <c r="G902" s="27"/>
      <c r="H902" s="27"/>
      <c r="I902" s="27"/>
      <c r="J902" s="27"/>
      <c r="K902" s="27"/>
      <c r="L902" s="27"/>
      <c r="M902" s="27"/>
      <c r="N902" s="27"/>
    </row>
    <row r="903" spans="3:14" customFormat="1" ht="14.45" customHeight="1">
      <c r="C903" s="27"/>
      <c r="D903" s="27"/>
      <c r="E903" s="27"/>
      <c r="F903" s="27"/>
      <c r="G903" s="27"/>
      <c r="H903" s="27"/>
      <c r="I903" s="27"/>
      <c r="J903" s="27"/>
      <c r="K903" s="27"/>
      <c r="L903" s="27"/>
      <c r="M903" s="27"/>
      <c r="N903" s="27"/>
    </row>
    <row r="904" spans="3:14" customFormat="1" ht="14.45" customHeight="1">
      <c r="C904" s="27"/>
      <c r="D904" s="27"/>
      <c r="E904" s="27"/>
      <c r="F904" s="27"/>
      <c r="G904" s="27"/>
      <c r="H904" s="27"/>
      <c r="I904" s="27"/>
      <c r="J904" s="27"/>
      <c r="K904" s="27"/>
      <c r="L904" s="27"/>
      <c r="M904" s="27"/>
      <c r="N904" s="27"/>
    </row>
    <row r="905" spans="3:14" customFormat="1" ht="14.45" customHeight="1">
      <c r="C905" s="27"/>
      <c r="D905" s="27"/>
      <c r="E905" s="27"/>
      <c r="F905" s="27"/>
      <c r="G905" s="27"/>
      <c r="H905" s="27"/>
      <c r="I905" s="27"/>
      <c r="J905" s="27"/>
      <c r="K905" s="27"/>
      <c r="L905" s="27"/>
      <c r="M905" s="27"/>
      <c r="N905" s="27"/>
    </row>
    <row r="906" spans="3:14" customFormat="1" ht="14.45" customHeight="1">
      <c r="C906" s="27"/>
      <c r="D906" s="27"/>
      <c r="E906" s="27"/>
      <c r="F906" s="27"/>
      <c r="G906" s="27"/>
      <c r="H906" s="27"/>
      <c r="I906" s="27"/>
      <c r="J906" s="27"/>
      <c r="K906" s="27"/>
      <c r="L906" s="27"/>
      <c r="M906" s="27"/>
      <c r="N906" s="27"/>
    </row>
    <row r="907" spans="3:14" customFormat="1" ht="14.45" customHeight="1">
      <c r="C907" s="27"/>
      <c r="D907" s="27"/>
      <c r="E907" s="27"/>
      <c r="F907" s="27"/>
      <c r="G907" s="27"/>
      <c r="H907" s="27"/>
      <c r="I907" s="27"/>
      <c r="J907" s="27"/>
      <c r="K907" s="27"/>
      <c r="L907" s="27"/>
      <c r="M907" s="27"/>
      <c r="N907" s="27"/>
    </row>
    <row r="908" spans="3:14" customFormat="1" ht="14.45" customHeight="1">
      <c r="C908" s="27"/>
      <c r="D908" s="27"/>
      <c r="E908" s="27"/>
      <c r="F908" s="27"/>
      <c r="G908" s="27"/>
      <c r="H908" s="27"/>
      <c r="I908" s="27"/>
      <c r="J908" s="27"/>
      <c r="K908" s="27"/>
      <c r="L908" s="27"/>
      <c r="M908" s="27"/>
      <c r="N908" s="27"/>
    </row>
    <row r="909" spans="3:14" customFormat="1" ht="14.45" customHeight="1">
      <c r="C909" s="27"/>
      <c r="D909" s="27"/>
      <c r="E909" s="27"/>
      <c r="F909" s="27"/>
      <c r="G909" s="27"/>
      <c r="H909" s="27"/>
      <c r="I909" s="27"/>
      <c r="J909" s="27"/>
      <c r="K909" s="27"/>
      <c r="L909" s="27"/>
      <c r="M909" s="27"/>
      <c r="N909" s="27"/>
    </row>
    <row r="910" spans="3:14" customFormat="1" ht="14.45" customHeight="1">
      <c r="C910" s="27"/>
      <c r="D910" s="27"/>
      <c r="E910" s="27"/>
      <c r="F910" s="27"/>
      <c r="G910" s="27"/>
      <c r="H910" s="27"/>
      <c r="I910" s="27"/>
      <c r="J910" s="27"/>
      <c r="K910" s="27"/>
      <c r="L910" s="27"/>
      <c r="M910" s="27"/>
      <c r="N910" s="27"/>
    </row>
    <row r="911" spans="3:14" customFormat="1" ht="14.45" customHeight="1">
      <c r="C911" s="27"/>
      <c r="D911" s="27"/>
      <c r="E911" s="27"/>
      <c r="F911" s="27"/>
      <c r="G911" s="27"/>
      <c r="H911" s="27"/>
      <c r="I911" s="27"/>
      <c r="J911" s="27"/>
      <c r="K911" s="27"/>
      <c r="L911" s="27"/>
      <c r="M911" s="27"/>
      <c r="N911" s="27"/>
    </row>
    <row r="912" spans="3:14" customFormat="1" ht="14.45" customHeight="1">
      <c r="C912" s="27"/>
      <c r="D912" s="27"/>
      <c r="E912" s="27"/>
      <c r="F912" s="27"/>
      <c r="G912" s="27"/>
      <c r="H912" s="27"/>
      <c r="I912" s="27"/>
      <c r="J912" s="27"/>
      <c r="K912" s="27"/>
      <c r="L912" s="27"/>
      <c r="M912" s="27"/>
      <c r="N912" s="27"/>
    </row>
    <row r="913" spans="3:14" customFormat="1" ht="14.45" customHeight="1">
      <c r="C913" s="27"/>
      <c r="D913" s="27"/>
      <c r="E913" s="27"/>
      <c r="F913" s="27"/>
      <c r="G913" s="27"/>
      <c r="H913" s="27"/>
      <c r="I913" s="27"/>
      <c r="J913" s="27"/>
      <c r="K913" s="27"/>
      <c r="L913" s="27"/>
      <c r="M913" s="27"/>
      <c r="N913" s="27"/>
    </row>
    <row r="914" spans="3:14" customFormat="1" ht="14.45" customHeight="1">
      <c r="C914" s="27"/>
      <c r="D914" s="27"/>
      <c r="E914" s="27"/>
      <c r="F914" s="27"/>
      <c r="G914" s="27"/>
      <c r="H914" s="27"/>
      <c r="I914" s="27"/>
      <c r="J914" s="27"/>
      <c r="K914" s="27"/>
      <c r="L914" s="27"/>
      <c r="M914" s="27"/>
      <c r="N914" s="27"/>
    </row>
    <row r="915" spans="3:14" customFormat="1" ht="14.45" customHeight="1">
      <c r="C915" s="27"/>
      <c r="D915" s="27"/>
      <c r="E915" s="27"/>
      <c r="F915" s="27"/>
      <c r="G915" s="27"/>
      <c r="H915" s="27"/>
      <c r="I915" s="27"/>
      <c r="J915" s="27"/>
      <c r="K915" s="27"/>
      <c r="L915" s="27"/>
      <c r="M915" s="27"/>
      <c r="N915" s="27"/>
    </row>
    <row r="916" spans="3:14" customFormat="1" ht="14.45" customHeight="1">
      <c r="C916" s="27"/>
      <c r="D916" s="27"/>
      <c r="E916" s="27"/>
      <c r="F916" s="27"/>
      <c r="G916" s="27"/>
      <c r="H916" s="27"/>
      <c r="I916" s="27"/>
      <c r="J916" s="27"/>
      <c r="K916" s="27"/>
      <c r="L916" s="27"/>
      <c r="M916" s="27"/>
      <c r="N916" s="27"/>
    </row>
    <row r="917" spans="3:14" customFormat="1" ht="14.45" customHeight="1">
      <c r="C917" s="27"/>
      <c r="D917" s="27"/>
      <c r="E917" s="27"/>
      <c r="F917" s="27"/>
      <c r="G917" s="27"/>
      <c r="H917" s="27"/>
      <c r="I917" s="27"/>
      <c r="J917" s="27"/>
      <c r="K917" s="27"/>
      <c r="L917" s="27"/>
      <c r="M917" s="27"/>
      <c r="N917" s="27"/>
    </row>
    <row r="918" spans="3:14" customFormat="1" ht="14.45" customHeight="1">
      <c r="C918" s="27"/>
      <c r="D918" s="27"/>
      <c r="E918" s="27"/>
      <c r="F918" s="27"/>
      <c r="G918" s="27"/>
      <c r="H918" s="27"/>
      <c r="I918" s="27"/>
      <c r="J918" s="27"/>
      <c r="K918" s="27"/>
      <c r="L918" s="27"/>
      <c r="M918" s="27"/>
      <c r="N918" s="27"/>
    </row>
    <row r="919" spans="3:14" customFormat="1" ht="14.45" customHeight="1">
      <c r="C919" s="27"/>
      <c r="D919" s="27"/>
      <c r="E919" s="27"/>
      <c r="F919" s="27"/>
      <c r="G919" s="27"/>
      <c r="H919" s="27"/>
      <c r="I919" s="27"/>
      <c r="J919" s="27"/>
      <c r="K919" s="27"/>
      <c r="L919" s="27"/>
      <c r="M919" s="27"/>
      <c r="N919" s="27"/>
    </row>
    <row r="920" spans="3:14" customFormat="1" ht="14.45" customHeight="1">
      <c r="C920" s="27"/>
      <c r="D920" s="27"/>
      <c r="E920" s="27"/>
      <c r="F920" s="27"/>
      <c r="G920" s="27"/>
      <c r="H920" s="27"/>
      <c r="I920" s="27"/>
      <c r="J920" s="27"/>
      <c r="K920" s="27"/>
      <c r="L920" s="27"/>
      <c r="M920" s="27"/>
      <c r="N920" s="27"/>
    </row>
    <row r="921" spans="3:14" customFormat="1" ht="14.45" customHeight="1">
      <c r="C921" s="27"/>
      <c r="D921" s="27"/>
      <c r="E921" s="27"/>
      <c r="F921" s="27"/>
      <c r="G921" s="27"/>
      <c r="H921" s="27"/>
      <c r="I921" s="27"/>
      <c r="J921" s="27"/>
      <c r="K921" s="27"/>
      <c r="L921" s="27"/>
      <c r="M921" s="27"/>
      <c r="N921" s="27"/>
    </row>
    <row r="922" spans="3:14" customFormat="1" ht="14.45" customHeight="1">
      <c r="C922" s="27"/>
      <c r="D922" s="27"/>
      <c r="E922" s="27"/>
      <c r="F922" s="27"/>
      <c r="G922" s="27"/>
      <c r="H922" s="27"/>
      <c r="I922" s="27"/>
      <c r="J922" s="27"/>
      <c r="K922" s="27"/>
      <c r="L922" s="27"/>
      <c r="M922" s="27"/>
      <c r="N922" s="27"/>
    </row>
    <row r="923" spans="3:14" customFormat="1" ht="14.45" customHeight="1">
      <c r="C923" s="27"/>
      <c r="D923" s="27"/>
      <c r="E923" s="27"/>
      <c r="F923" s="27"/>
      <c r="G923" s="27"/>
      <c r="H923" s="27"/>
      <c r="I923" s="27"/>
      <c r="J923" s="27"/>
      <c r="K923" s="27"/>
      <c r="L923" s="27"/>
      <c r="M923" s="27"/>
      <c r="N923" s="27"/>
    </row>
    <row r="924" spans="3:14" customFormat="1" ht="14.45" customHeight="1">
      <c r="C924" s="27"/>
      <c r="D924" s="27"/>
      <c r="E924" s="27"/>
      <c r="F924" s="27"/>
      <c r="G924" s="27"/>
      <c r="H924" s="27"/>
      <c r="I924" s="27"/>
      <c r="J924" s="27"/>
      <c r="K924" s="27"/>
      <c r="L924" s="27"/>
      <c r="M924" s="27"/>
      <c r="N924" s="27"/>
    </row>
    <row r="925" spans="3:14" customFormat="1" ht="14.45" customHeight="1">
      <c r="C925" s="27"/>
      <c r="D925" s="27"/>
      <c r="E925" s="27"/>
      <c r="F925" s="27"/>
      <c r="G925" s="27"/>
      <c r="H925" s="27"/>
      <c r="I925" s="27"/>
      <c r="J925" s="27"/>
      <c r="K925" s="27"/>
      <c r="L925" s="27"/>
      <c r="M925" s="27"/>
      <c r="N925" s="27"/>
    </row>
    <row r="926" spans="3:14" customFormat="1" ht="14.45" customHeight="1">
      <c r="C926" s="27"/>
      <c r="D926" s="27"/>
      <c r="E926" s="27"/>
      <c r="F926" s="27"/>
      <c r="G926" s="27"/>
      <c r="H926" s="27"/>
      <c r="I926" s="27"/>
      <c r="J926" s="27"/>
      <c r="K926" s="27"/>
      <c r="L926" s="27"/>
      <c r="M926" s="27"/>
      <c r="N926" s="27"/>
    </row>
    <row r="927" spans="3:14" customFormat="1" ht="14.45" customHeight="1">
      <c r="C927" s="27"/>
      <c r="D927" s="27"/>
      <c r="E927" s="27"/>
      <c r="F927" s="27"/>
      <c r="G927" s="27"/>
      <c r="H927" s="27"/>
      <c r="I927" s="27"/>
      <c r="J927" s="27"/>
      <c r="K927" s="27"/>
      <c r="L927" s="27"/>
      <c r="M927" s="27"/>
      <c r="N927" s="27"/>
    </row>
    <row r="928" spans="3:14" customFormat="1" ht="14.45" customHeight="1">
      <c r="C928" s="27"/>
      <c r="D928" s="27"/>
      <c r="E928" s="27"/>
      <c r="F928" s="27"/>
      <c r="G928" s="27"/>
      <c r="H928" s="27"/>
      <c r="I928" s="27"/>
      <c r="J928" s="27"/>
      <c r="K928" s="27"/>
      <c r="L928" s="27"/>
      <c r="M928" s="27"/>
      <c r="N928" s="27"/>
    </row>
    <row r="929" spans="3:14" customFormat="1" ht="14.45" customHeight="1">
      <c r="C929" s="27"/>
      <c r="D929" s="27"/>
      <c r="E929" s="27"/>
      <c r="F929" s="27"/>
      <c r="G929" s="27"/>
      <c r="H929" s="27"/>
      <c r="I929" s="27"/>
      <c r="J929" s="27"/>
      <c r="K929" s="27"/>
      <c r="L929" s="27"/>
      <c r="M929" s="27"/>
      <c r="N929" s="27"/>
    </row>
    <row r="930" spans="3:14" customFormat="1" ht="14.45" customHeight="1">
      <c r="C930" s="27"/>
      <c r="D930" s="27"/>
      <c r="E930" s="27"/>
      <c r="F930" s="27"/>
      <c r="G930" s="27"/>
      <c r="H930" s="27"/>
      <c r="I930" s="27"/>
      <c r="J930" s="27"/>
      <c r="K930" s="27"/>
      <c r="L930" s="27"/>
      <c r="M930" s="27"/>
      <c r="N930" s="27"/>
    </row>
    <row r="931" spans="3:14" customFormat="1" ht="14.45" customHeight="1">
      <c r="C931" s="27"/>
      <c r="D931" s="27"/>
      <c r="E931" s="27"/>
      <c r="F931" s="27"/>
      <c r="G931" s="27"/>
      <c r="H931" s="27"/>
      <c r="I931" s="27"/>
      <c r="J931" s="27"/>
      <c r="K931" s="27"/>
      <c r="L931" s="27"/>
      <c r="M931" s="27"/>
      <c r="N931" s="27"/>
    </row>
    <row r="932" spans="3:14" customFormat="1" ht="14.45" customHeight="1">
      <c r="C932" s="27"/>
      <c r="D932" s="27"/>
      <c r="E932" s="27"/>
      <c r="F932" s="27"/>
      <c r="G932" s="27"/>
      <c r="H932" s="27"/>
      <c r="I932" s="27"/>
      <c r="J932" s="27"/>
      <c r="K932" s="27"/>
      <c r="L932" s="27"/>
      <c r="M932" s="27"/>
      <c r="N932" s="27"/>
    </row>
    <row r="933" spans="3:14" customFormat="1" ht="14.45" customHeight="1">
      <c r="C933" s="27"/>
      <c r="D933" s="27"/>
      <c r="E933" s="27"/>
      <c r="F933" s="27"/>
      <c r="G933" s="27"/>
      <c r="H933" s="27"/>
      <c r="I933" s="27"/>
      <c r="J933" s="27"/>
      <c r="K933" s="27"/>
      <c r="L933" s="27"/>
      <c r="M933" s="27"/>
      <c r="N933" s="27"/>
    </row>
    <row r="934" spans="3:14" customFormat="1" ht="14.45" customHeight="1">
      <c r="C934" s="27"/>
      <c r="D934" s="27"/>
      <c r="E934" s="27"/>
      <c r="F934" s="27"/>
      <c r="G934" s="27"/>
      <c r="H934" s="27"/>
      <c r="I934" s="27"/>
      <c r="J934" s="27"/>
      <c r="K934" s="27"/>
      <c r="L934" s="27"/>
      <c r="M934" s="27"/>
      <c r="N934" s="27"/>
    </row>
    <row r="935" spans="3:14" customFormat="1" ht="14.45" customHeight="1">
      <c r="C935" s="27"/>
      <c r="D935" s="27"/>
      <c r="E935" s="27"/>
      <c r="F935" s="27"/>
      <c r="G935" s="27"/>
      <c r="H935" s="27"/>
      <c r="I935" s="27"/>
      <c r="J935" s="27"/>
      <c r="K935" s="27"/>
      <c r="L935" s="27"/>
      <c r="M935" s="27"/>
      <c r="N935" s="27"/>
    </row>
    <row r="936" spans="3:14" customFormat="1" ht="14.45" customHeight="1">
      <c r="C936" s="27"/>
      <c r="D936" s="27"/>
      <c r="E936" s="27"/>
      <c r="F936" s="27"/>
      <c r="G936" s="27"/>
      <c r="H936" s="27"/>
      <c r="I936" s="27"/>
      <c r="J936" s="27"/>
      <c r="K936" s="27"/>
      <c r="L936" s="27"/>
      <c r="M936" s="27"/>
      <c r="N936" s="27"/>
    </row>
    <row r="937" spans="3:14" customFormat="1" ht="14.45" customHeight="1">
      <c r="C937" s="27"/>
      <c r="D937" s="27"/>
      <c r="E937" s="27"/>
      <c r="F937" s="27"/>
      <c r="G937" s="27"/>
      <c r="H937" s="27"/>
      <c r="I937" s="27"/>
      <c r="J937" s="27"/>
      <c r="K937" s="27"/>
      <c r="L937" s="27"/>
      <c r="M937" s="27"/>
      <c r="N937" s="27"/>
    </row>
    <row r="938" spans="3:14" customFormat="1" ht="14.45" customHeight="1">
      <c r="C938" s="27"/>
      <c r="D938" s="27"/>
      <c r="E938" s="27"/>
      <c r="F938" s="27"/>
      <c r="G938" s="27"/>
      <c r="H938" s="27"/>
      <c r="I938" s="27"/>
      <c r="J938" s="27"/>
      <c r="K938" s="27"/>
      <c r="L938" s="27"/>
      <c r="M938" s="27"/>
      <c r="N938" s="27"/>
    </row>
    <row r="939" spans="3:14" customFormat="1" ht="14.45" customHeight="1">
      <c r="C939" s="27"/>
      <c r="D939" s="27"/>
      <c r="E939" s="27"/>
      <c r="F939" s="27"/>
      <c r="G939" s="27"/>
      <c r="H939" s="27"/>
      <c r="I939" s="27"/>
      <c r="J939" s="27"/>
      <c r="K939" s="27"/>
      <c r="L939" s="27"/>
      <c r="M939" s="27"/>
      <c r="N939" s="27"/>
    </row>
    <row r="940" spans="3:14" customFormat="1" ht="14.45" customHeight="1">
      <c r="C940" s="27"/>
      <c r="D940" s="27"/>
      <c r="E940" s="27"/>
      <c r="F940" s="27"/>
      <c r="G940" s="27"/>
      <c r="H940" s="27"/>
      <c r="I940" s="27"/>
      <c r="J940" s="27"/>
      <c r="K940" s="27"/>
      <c r="L940" s="27"/>
      <c r="M940" s="27"/>
      <c r="N940" s="27"/>
    </row>
    <row r="941" spans="3:14" customFormat="1" ht="14.45" customHeight="1">
      <c r="C941" s="27"/>
      <c r="D941" s="27"/>
      <c r="E941" s="27"/>
      <c r="F941" s="27"/>
      <c r="G941" s="27"/>
      <c r="H941" s="27"/>
      <c r="I941" s="27"/>
      <c r="J941" s="27"/>
      <c r="K941" s="27"/>
      <c r="L941" s="27"/>
      <c r="M941" s="27"/>
      <c r="N941" s="27"/>
    </row>
    <row r="942" spans="3:14" customFormat="1" ht="14.45" customHeight="1">
      <c r="C942" s="27"/>
      <c r="D942" s="27"/>
      <c r="E942" s="27"/>
      <c r="F942" s="27"/>
      <c r="G942" s="27"/>
      <c r="H942" s="27"/>
      <c r="I942" s="27"/>
      <c r="J942" s="27"/>
      <c r="K942" s="27"/>
      <c r="L942" s="27"/>
      <c r="M942" s="27"/>
      <c r="N942" s="27"/>
    </row>
    <row r="943" spans="3:14" customFormat="1" ht="14.45" customHeight="1">
      <c r="C943" s="27"/>
      <c r="D943" s="27"/>
      <c r="E943" s="27"/>
      <c r="F943" s="27"/>
      <c r="G943" s="27"/>
      <c r="H943" s="27"/>
      <c r="I943" s="27"/>
      <c r="J943" s="27"/>
      <c r="K943" s="27"/>
      <c r="L943" s="27"/>
      <c r="M943" s="27"/>
      <c r="N943" s="27"/>
    </row>
    <row r="944" spans="3:14" customFormat="1" ht="14.45" customHeight="1">
      <c r="C944" s="27"/>
      <c r="D944" s="27"/>
      <c r="E944" s="27"/>
      <c r="F944" s="27"/>
      <c r="G944" s="27"/>
      <c r="H944" s="27"/>
      <c r="I944" s="27"/>
      <c r="J944" s="27"/>
      <c r="K944" s="27"/>
      <c r="L944" s="27"/>
      <c r="M944" s="27"/>
      <c r="N944" s="27"/>
    </row>
    <row r="945" spans="3:14" customFormat="1" ht="14.45" customHeight="1">
      <c r="C945" s="27"/>
      <c r="D945" s="27"/>
      <c r="E945" s="27"/>
      <c r="F945" s="27"/>
      <c r="G945" s="27"/>
      <c r="H945" s="27"/>
      <c r="I945" s="27"/>
      <c r="J945" s="27"/>
      <c r="K945" s="27"/>
      <c r="L945" s="27"/>
      <c r="M945" s="27"/>
      <c r="N945" s="27"/>
    </row>
    <row r="946" spans="3:14" customFormat="1" ht="14.45" customHeight="1">
      <c r="C946" s="27"/>
      <c r="D946" s="27"/>
      <c r="E946" s="27"/>
      <c r="F946" s="27"/>
      <c r="G946" s="27"/>
      <c r="H946" s="27"/>
      <c r="I946" s="27"/>
      <c r="J946" s="27"/>
      <c r="K946" s="27"/>
      <c r="L946" s="27"/>
      <c r="M946" s="27"/>
      <c r="N946" s="27"/>
    </row>
    <row r="947" spans="3:14" customFormat="1" ht="14.45" customHeight="1">
      <c r="C947" s="27"/>
      <c r="D947" s="27"/>
      <c r="E947" s="27"/>
      <c r="F947" s="27"/>
      <c r="G947" s="27"/>
      <c r="H947" s="27"/>
      <c r="I947" s="27"/>
      <c r="J947" s="27"/>
      <c r="K947" s="27"/>
      <c r="L947" s="27"/>
      <c r="M947" s="27"/>
      <c r="N947" s="27"/>
    </row>
    <row r="948" spans="3:14" customFormat="1" ht="14.45" customHeight="1">
      <c r="C948" s="27"/>
      <c r="D948" s="27"/>
      <c r="E948" s="27"/>
      <c r="F948" s="27"/>
      <c r="G948" s="27"/>
      <c r="H948" s="27"/>
      <c r="I948" s="27"/>
      <c r="J948" s="27"/>
      <c r="K948" s="27"/>
      <c r="L948" s="27"/>
      <c r="M948" s="27"/>
      <c r="N948" s="27"/>
    </row>
    <row r="949" spans="3:14" customFormat="1" ht="14.45" customHeight="1">
      <c r="C949" s="27"/>
      <c r="D949" s="27"/>
      <c r="E949" s="27"/>
      <c r="F949" s="27"/>
      <c r="G949" s="27"/>
      <c r="H949" s="27"/>
      <c r="I949" s="27"/>
      <c r="J949" s="27"/>
      <c r="K949" s="27"/>
      <c r="L949" s="27"/>
      <c r="M949" s="27"/>
      <c r="N949" s="27"/>
    </row>
    <row r="950" spans="3:14" customFormat="1" ht="14.45" customHeight="1">
      <c r="C950" s="27"/>
      <c r="D950" s="27"/>
      <c r="E950" s="27"/>
      <c r="F950" s="27"/>
      <c r="G950" s="27"/>
      <c r="H950" s="27"/>
      <c r="I950" s="27"/>
      <c r="J950" s="27"/>
      <c r="K950" s="27"/>
      <c r="L950" s="27"/>
      <c r="M950" s="27"/>
      <c r="N950" s="27"/>
    </row>
    <row r="951" spans="3:14" customFormat="1" ht="14.45" customHeight="1">
      <c r="C951" s="27"/>
      <c r="D951" s="27"/>
      <c r="E951" s="27"/>
      <c r="F951" s="27"/>
      <c r="G951" s="27"/>
      <c r="H951" s="27"/>
      <c r="I951" s="27"/>
      <c r="J951" s="27"/>
      <c r="K951" s="27"/>
      <c r="L951" s="27"/>
      <c r="M951" s="27"/>
      <c r="N951" s="27"/>
    </row>
    <row r="952" spans="3:14" customFormat="1" ht="14.45" customHeight="1">
      <c r="C952" s="27"/>
      <c r="D952" s="27"/>
      <c r="E952" s="27"/>
      <c r="F952" s="27"/>
      <c r="G952" s="27"/>
      <c r="H952" s="27"/>
      <c r="I952" s="27"/>
      <c r="J952" s="27"/>
      <c r="K952" s="27"/>
      <c r="L952" s="27"/>
      <c r="M952" s="27"/>
      <c r="N952" s="27"/>
    </row>
    <row r="953" spans="3:14" customFormat="1" ht="14.45" customHeight="1">
      <c r="C953" s="27"/>
      <c r="D953" s="27"/>
      <c r="E953" s="27"/>
      <c r="F953" s="27"/>
      <c r="G953" s="27"/>
      <c r="H953" s="27"/>
      <c r="I953" s="27"/>
      <c r="J953" s="27"/>
      <c r="K953" s="27"/>
      <c r="L953" s="27"/>
      <c r="M953" s="27"/>
      <c r="N953" s="27"/>
    </row>
    <row r="954" spans="3:14" customFormat="1" ht="14.45" customHeight="1">
      <c r="C954" s="27"/>
      <c r="D954" s="27"/>
      <c r="E954" s="27"/>
      <c r="F954" s="27"/>
      <c r="G954" s="27"/>
      <c r="H954" s="27"/>
      <c r="I954" s="27"/>
      <c r="J954" s="27"/>
      <c r="K954" s="27"/>
      <c r="L954" s="27"/>
      <c r="M954" s="27"/>
      <c r="N954" s="27"/>
    </row>
    <row r="955" spans="3:14" customFormat="1" ht="14.45" customHeight="1">
      <c r="C955" s="27"/>
      <c r="D955" s="27"/>
      <c r="E955" s="27"/>
      <c r="F955" s="27"/>
      <c r="G955" s="27"/>
      <c r="H955" s="27"/>
      <c r="I955" s="27"/>
      <c r="J955" s="27"/>
      <c r="K955" s="27"/>
      <c r="L955" s="27"/>
      <c r="M955" s="27"/>
      <c r="N955" s="27"/>
    </row>
    <row r="956" spans="3:14" customFormat="1" ht="14.45" customHeight="1">
      <c r="C956" s="27"/>
      <c r="D956" s="27"/>
      <c r="E956" s="27"/>
      <c r="F956" s="27"/>
      <c r="G956" s="27"/>
      <c r="H956" s="27"/>
      <c r="I956" s="27"/>
      <c r="J956" s="27"/>
      <c r="K956" s="27"/>
      <c r="L956" s="27"/>
      <c r="M956" s="27"/>
      <c r="N956" s="27"/>
    </row>
    <row r="957" spans="3:14" customFormat="1" ht="14.45" customHeight="1">
      <c r="C957" s="27"/>
      <c r="D957" s="27"/>
      <c r="E957" s="27"/>
      <c r="F957" s="27"/>
      <c r="G957" s="27"/>
      <c r="H957" s="27"/>
      <c r="I957" s="27"/>
      <c r="J957" s="27"/>
      <c r="K957" s="27"/>
      <c r="L957" s="27"/>
      <c r="M957" s="27"/>
      <c r="N957" s="27"/>
    </row>
    <row r="958" spans="3:14" customFormat="1" ht="14.45" customHeight="1">
      <c r="C958" s="27"/>
      <c r="D958" s="27"/>
      <c r="E958" s="27"/>
      <c r="F958" s="27"/>
      <c r="G958" s="27"/>
      <c r="H958" s="27"/>
      <c r="I958" s="27"/>
      <c r="J958" s="27"/>
      <c r="K958" s="27"/>
      <c r="L958" s="27"/>
      <c r="M958" s="27"/>
      <c r="N958" s="27"/>
    </row>
    <row r="959" spans="3:14" customFormat="1" ht="14.45" customHeight="1">
      <c r="C959" s="27"/>
      <c r="D959" s="27"/>
      <c r="E959" s="27"/>
      <c r="F959" s="27"/>
      <c r="G959" s="27"/>
      <c r="H959" s="27"/>
      <c r="I959" s="27"/>
      <c r="J959" s="27"/>
      <c r="K959" s="27"/>
      <c r="L959" s="27"/>
      <c r="M959" s="27"/>
      <c r="N959" s="27"/>
    </row>
    <row r="960" spans="3:14" customFormat="1" ht="14.45" customHeight="1">
      <c r="C960" s="27"/>
      <c r="D960" s="27"/>
      <c r="E960" s="27"/>
      <c r="F960" s="27"/>
      <c r="G960" s="27"/>
      <c r="H960" s="27"/>
      <c r="I960" s="27"/>
      <c r="J960" s="27"/>
      <c r="K960" s="27"/>
      <c r="L960" s="27"/>
      <c r="M960" s="27"/>
      <c r="N960" s="27"/>
    </row>
    <row r="961" spans="3:14" customFormat="1" ht="14.45" customHeight="1">
      <c r="C961" s="27"/>
      <c r="D961" s="27"/>
      <c r="E961" s="27"/>
      <c r="F961" s="27"/>
      <c r="G961" s="27"/>
      <c r="H961" s="27"/>
      <c r="I961" s="27"/>
      <c r="J961" s="27"/>
      <c r="K961" s="27"/>
      <c r="L961" s="27"/>
      <c r="M961" s="27"/>
      <c r="N961" s="27"/>
    </row>
    <row r="962" spans="3:14" customFormat="1" ht="14.45" customHeight="1">
      <c r="C962" s="27"/>
      <c r="D962" s="27"/>
      <c r="E962" s="27"/>
      <c r="F962" s="27"/>
      <c r="G962" s="27"/>
      <c r="H962" s="27"/>
      <c r="I962" s="27"/>
      <c r="J962" s="27"/>
      <c r="K962" s="27"/>
      <c r="L962" s="27"/>
      <c r="M962" s="27"/>
      <c r="N962" s="27"/>
    </row>
    <row r="963" spans="3:14" customFormat="1" ht="14.45" customHeight="1">
      <c r="C963" s="27"/>
      <c r="D963" s="27"/>
      <c r="E963" s="27"/>
      <c r="F963" s="27"/>
      <c r="G963" s="27"/>
      <c r="H963" s="27"/>
      <c r="I963" s="27"/>
      <c r="J963" s="27"/>
      <c r="K963" s="27"/>
      <c r="L963" s="27"/>
      <c r="M963" s="27"/>
      <c r="N963" s="27"/>
    </row>
    <row r="964" spans="3:14" customFormat="1" ht="14.45" customHeight="1">
      <c r="C964" s="27"/>
      <c r="D964" s="27"/>
      <c r="E964" s="27"/>
      <c r="F964" s="27"/>
      <c r="G964" s="27"/>
      <c r="H964" s="27"/>
      <c r="I964" s="27"/>
      <c r="J964" s="27"/>
      <c r="K964" s="27"/>
      <c r="L964" s="27"/>
      <c r="M964" s="27"/>
      <c r="N964" s="27"/>
    </row>
    <row r="965" spans="3:14" customFormat="1" ht="14.45" customHeight="1">
      <c r="C965" s="27"/>
      <c r="D965" s="27"/>
      <c r="E965" s="27"/>
      <c r="F965" s="27"/>
      <c r="G965" s="27"/>
      <c r="H965" s="27"/>
      <c r="I965" s="27"/>
      <c r="J965" s="27"/>
      <c r="K965" s="27"/>
      <c r="L965" s="27"/>
      <c r="M965" s="27"/>
      <c r="N965" s="27"/>
    </row>
    <row r="966" spans="3:14" customFormat="1" ht="14.45" customHeight="1">
      <c r="C966" s="27"/>
      <c r="D966" s="27"/>
      <c r="E966" s="27"/>
      <c r="F966" s="27"/>
      <c r="G966" s="27"/>
      <c r="H966" s="27"/>
      <c r="I966" s="27"/>
      <c r="J966" s="27"/>
      <c r="K966" s="27"/>
      <c r="L966" s="27"/>
      <c r="M966" s="27"/>
      <c r="N966" s="27"/>
    </row>
    <row r="967" spans="3:14" customFormat="1" ht="14.45" customHeight="1">
      <c r="C967" s="27"/>
      <c r="D967" s="27"/>
      <c r="E967" s="27"/>
      <c r="F967" s="27"/>
      <c r="G967" s="27"/>
      <c r="H967" s="27"/>
      <c r="I967" s="27"/>
      <c r="J967" s="27"/>
      <c r="K967" s="27"/>
      <c r="L967" s="27"/>
      <c r="M967" s="27"/>
      <c r="N967" s="27"/>
    </row>
    <row r="968" spans="3:14" customFormat="1" ht="14.45" customHeight="1">
      <c r="C968" s="27"/>
      <c r="D968" s="27"/>
      <c r="E968" s="27"/>
      <c r="F968" s="27"/>
      <c r="G968" s="27"/>
      <c r="H968" s="27"/>
      <c r="I968" s="27"/>
      <c r="J968" s="27"/>
      <c r="K968" s="27"/>
      <c r="L968" s="27"/>
      <c r="M968" s="27"/>
      <c r="N968" s="27"/>
    </row>
    <row r="969" spans="3:14" customFormat="1" ht="14.45" customHeight="1">
      <c r="C969" s="27"/>
      <c r="D969" s="27"/>
      <c r="E969" s="27"/>
      <c r="F969" s="27"/>
      <c r="G969" s="27"/>
      <c r="H969" s="27"/>
      <c r="I969" s="27"/>
      <c r="J969" s="27"/>
      <c r="K969" s="27"/>
      <c r="L969" s="27"/>
      <c r="M969" s="27"/>
      <c r="N969" s="27"/>
    </row>
    <row r="970" spans="3:14" customFormat="1" ht="14.45" customHeight="1">
      <c r="C970" s="27"/>
      <c r="D970" s="27"/>
      <c r="E970" s="27"/>
      <c r="F970" s="27"/>
      <c r="G970" s="27"/>
      <c r="H970" s="27"/>
      <c r="I970" s="27"/>
      <c r="J970" s="27"/>
      <c r="K970" s="27"/>
      <c r="L970" s="27"/>
      <c r="M970" s="27"/>
      <c r="N970" s="27"/>
    </row>
    <row r="971" spans="3:14" customFormat="1" ht="14.45" customHeight="1">
      <c r="C971" s="27"/>
      <c r="D971" s="27"/>
      <c r="E971" s="27"/>
      <c r="F971" s="27"/>
      <c r="G971" s="27"/>
      <c r="H971" s="27"/>
      <c r="I971" s="27"/>
      <c r="J971" s="27"/>
      <c r="K971" s="27"/>
      <c r="L971" s="27"/>
      <c r="M971" s="27"/>
      <c r="N971" s="27"/>
    </row>
    <row r="972" spans="3:14" customFormat="1" ht="14.45" customHeight="1">
      <c r="C972" s="27"/>
      <c r="D972" s="27"/>
      <c r="E972" s="27"/>
      <c r="F972" s="27"/>
      <c r="G972" s="27"/>
      <c r="H972" s="27"/>
      <c r="I972" s="27"/>
      <c r="J972" s="27"/>
      <c r="K972" s="27"/>
      <c r="L972" s="27"/>
      <c r="M972" s="27"/>
      <c r="N972" s="27"/>
    </row>
    <row r="973" spans="3:14" customFormat="1" ht="14.45" customHeight="1">
      <c r="C973" s="27"/>
      <c r="D973" s="27"/>
      <c r="E973" s="27"/>
      <c r="F973" s="27"/>
      <c r="G973" s="27"/>
      <c r="H973" s="27"/>
      <c r="I973" s="27"/>
      <c r="J973" s="27"/>
      <c r="K973" s="27"/>
      <c r="L973" s="27"/>
      <c r="M973" s="27"/>
      <c r="N973" s="27"/>
    </row>
    <row r="974" spans="3:14" customFormat="1" ht="14.45" customHeight="1">
      <c r="C974" s="27"/>
      <c r="D974" s="27"/>
      <c r="E974" s="27"/>
      <c r="F974" s="27"/>
      <c r="G974" s="27"/>
      <c r="H974" s="27"/>
      <c r="I974" s="27"/>
      <c r="J974" s="27"/>
      <c r="K974" s="27"/>
      <c r="L974" s="27"/>
      <c r="M974" s="27"/>
      <c r="N974" s="27"/>
    </row>
    <row r="975" spans="3:14" customFormat="1" ht="14.45" customHeight="1">
      <c r="C975" s="27"/>
      <c r="D975" s="27"/>
      <c r="E975" s="27"/>
      <c r="F975" s="27"/>
      <c r="G975" s="27"/>
      <c r="H975" s="27"/>
      <c r="I975" s="27"/>
      <c r="J975" s="27"/>
      <c r="K975" s="27"/>
      <c r="L975" s="27"/>
      <c r="M975" s="27"/>
      <c r="N975" s="27"/>
    </row>
    <row r="976" spans="3:14" customFormat="1" ht="14.45" customHeight="1">
      <c r="C976" s="27"/>
      <c r="D976" s="27"/>
      <c r="E976" s="27"/>
      <c r="F976" s="27"/>
      <c r="G976" s="27"/>
      <c r="H976" s="27"/>
      <c r="I976" s="27"/>
      <c r="J976" s="27"/>
      <c r="K976" s="27"/>
      <c r="L976" s="27"/>
      <c r="M976" s="27"/>
      <c r="N976" s="27"/>
    </row>
    <row r="977" spans="3:14" customFormat="1" ht="14.45" customHeight="1">
      <c r="C977" s="27"/>
      <c r="D977" s="27"/>
      <c r="E977" s="27"/>
      <c r="F977" s="27"/>
      <c r="G977" s="27"/>
      <c r="H977" s="27"/>
      <c r="I977" s="27"/>
      <c r="J977" s="27"/>
      <c r="K977" s="27"/>
      <c r="L977" s="27"/>
      <c r="M977" s="27"/>
      <c r="N977" s="27"/>
    </row>
    <row r="978" spans="3:14" customFormat="1" ht="14.45" customHeight="1">
      <c r="C978" s="27"/>
      <c r="D978" s="27"/>
      <c r="E978" s="27"/>
      <c r="F978" s="27"/>
      <c r="G978" s="27"/>
      <c r="H978" s="27"/>
      <c r="I978" s="27"/>
      <c r="J978" s="27"/>
      <c r="K978" s="27"/>
      <c r="L978" s="27"/>
      <c r="M978" s="27"/>
      <c r="N978" s="27"/>
    </row>
    <row r="979" spans="3:14" customFormat="1" ht="14.45" customHeight="1">
      <c r="C979" s="27"/>
      <c r="D979" s="27"/>
      <c r="E979" s="27"/>
      <c r="F979" s="27"/>
      <c r="G979" s="27"/>
      <c r="H979" s="27"/>
      <c r="I979" s="27"/>
      <c r="J979" s="27"/>
      <c r="K979" s="27"/>
      <c r="L979" s="27"/>
      <c r="M979" s="27"/>
      <c r="N979" s="27"/>
    </row>
    <row r="980" spans="3:14" customFormat="1" ht="14.45" customHeight="1">
      <c r="C980" s="27"/>
      <c r="D980" s="27"/>
      <c r="E980" s="27"/>
      <c r="F980" s="27"/>
      <c r="G980" s="27"/>
      <c r="H980" s="27"/>
      <c r="I980" s="27"/>
      <c r="J980" s="27"/>
      <c r="K980" s="27"/>
      <c r="L980" s="27"/>
      <c r="M980" s="27"/>
      <c r="N980" s="27"/>
    </row>
    <row r="981" spans="3:14" customFormat="1" ht="14.45" customHeight="1">
      <c r="C981" s="27"/>
      <c r="D981" s="27"/>
      <c r="E981" s="27"/>
      <c r="F981" s="27"/>
      <c r="G981" s="27"/>
      <c r="H981" s="27"/>
      <c r="I981" s="27"/>
      <c r="J981" s="27"/>
      <c r="K981" s="27"/>
      <c r="L981" s="27"/>
      <c r="M981" s="27"/>
      <c r="N981" s="27"/>
    </row>
    <row r="982" spans="3:14" customFormat="1" ht="14.45" customHeight="1">
      <c r="C982" s="27"/>
      <c r="D982" s="27"/>
      <c r="E982" s="27"/>
      <c r="F982" s="27"/>
      <c r="G982" s="27"/>
      <c r="H982" s="27"/>
      <c r="I982" s="27"/>
      <c r="J982" s="27"/>
      <c r="K982" s="27"/>
      <c r="L982" s="27"/>
      <c r="M982" s="27"/>
      <c r="N982" s="27"/>
    </row>
    <row r="983" spans="3:14" customFormat="1" ht="14.45" customHeight="1">
      <c r="C983" s="27"/>
      <c r="D983" s="27"/>
      <c r="E983" s="27"/>
      <c r="F983" s="27"/>
      <c r="G983" s="27"/>
      <c r="H983" s="27"/>
      <c r="I983" s="27"/>
      <c r="J983" s="27"/>
      <c r="K983" s="27"/>
      <c r="L983" s="27"/>
      <c r="M983" s="27"/>
      <c r="N983" s="27"/>
    </row>
    <row r="984" spans="3:14" customFormat="1" ht="14.45" customHeight="1">
      <c r="C984" s="27"/>
      <c r="D984" s="27"/>
      <c r="E984" s="27"/>
      <c r="F984" s="27"/>
      <c r="G984" s="27"/>
      <c r="H984" s="27"/>
      <c r="I984" s="27"/>
      <c r="J984" s="27"/>
      <c r="K984" s="27"/>
      <c r="L984" s="27"/>
      <c r="M984" s="27"/>
      <c r="N984" s="27"/>
    </row>
    <row r="985" spans="3:14" customFormat="1" ht="14.45" customHeight="1">
      <c r="C985" s="27"/>
      <c r="D985" s="27"/>
      <c r="E985" s="27"/>
      <c r="F985" s="27"/>
      <c r="G985" s="27"/>
      <c r="H985" s="27"/>
      <c r="I985" s="27"/>
      <c r="J985" s="27"/>
      <c r="K985" s="27"/>
      <c r="L985" s="27"/>
      <c r="M985" s="27"/>
      <c r="N985" s="27"/>
    </row>
    <row r="986" spans="3:14" customFormat="1" ht="14.45" customHeight="1">
      <c r="C986" s="27"/>
      <c r="D986" s="27"/>
      <c r="E986" s="27"/>
      <c r="F986" s="27"/>
      <c r="G986" s="27"/>
      <c r="H986" s="27"/>
      <c r="I986" s="27"/>
      <c r="J986" s="27"/>
      <c r="K986" s="27"/>
      <c r="L986" s="27"/>
      <c r="M986" s="27"/>
      <c r="N986" s="27"/>
    </row>
    <row r="987" spans="3:14" customFormat="1" ht="14.45" customHeight="1">
      <c r="C987" s="27"/>
      <c r="D987" s="27"/>
      <c r="E987" s="27"/>
      <c r="F987" s="27"/>
      <c r="G987" s="27"/>
      <c r="H987" s="27"/>
      <c r="I987" s="27"/>
      <c r="J987" s="27"/>
      <c r="K987" s="27"/>
      <c r="L987" s="27"/>
      <c r="M987" s="27"/>
      <c r="N987" s="27"/>
    </row>
    <row r="988" spans="3:14" customFormat="1" ht="14.45" customHeight="1">
      <c r="C988" s="27"/>
      <c r="D988" s="27"/>
      <c r="E988" s="27"/>
      <c r="F988" s="27"/>
      <c r="G988" s="27"/>
      <c r="H988" s="27"/>
      <c r="I988" s="27"/>
      <c r="J988" s="27"/>
      <c r="K988" s="27"/>
      <c r="L988" s="27"/>
      <c r="M988" s="27"/>
      <c r="N988" s="27"/>
    </row>
    <row r="989" spans="3:14" customFormat="1" ht="14.45" customHeight="1">
      <c r="C989" s="27"/>
      <c r="D989" s="27"/>
      <c r="E989" s="27"/>
      <c r="F989" s="27"/>
      <c r="G989" s="27"/>
      <c r="H989" s="27"/>
      <c r="I989" s="27"/>
      <c r="J989" s="27"/>
      <c r="K989" s="27"/>
      <c r="L989" s="27"/>
      <c r="M989" s="27"/>
      <c r="N989" s="27"/>
    </row>
    <row r="990" spans="3:14" customFormat="1" ht="14.45" customHeight="1">
      <c r="C990" s="27"/>
      <c r="D990" s="27"/>
      <c r="E990" s="27"/>
      <c r="F990" s="27"/>
      <c r="G990" s="27"/>
      <c r="H990" s="27"/>
      <c r="I990" s="27"/>
      <c r="J990" s="27"/>
      <c r="K990" s="27"/>
      <c r="L990" s="27"/>
      <c r="M990" s="27"/>
      <c r="N990" s="27"/>
    </row>
    <row r="991" spans="3:14" customFormat="1" ht="14.45" customHeight="1">
      <c r="C991" s="27"/>
      <c r="D991" s="27"/>
      <c r="E991" s="27"/>
      <c r="F991" s="27"/>
      <c r="G991" s="27"/>
      <c r="H991" s="27"/>
      <c r="I991" s="27"/>
      <c r="J991" s="27"/>
      <c r="K991" s="27"/>
      <c r="L991" s="27"/>
      <c r="M991" s="27"/>
      <c r="N991" s="27"/>
    </row>
    <row r="992" spans="3:14" customFormat="1" ht="14.45" customHeight="1">
      <c r="C992" s="27"/>
      <c r="D992" s="27"/>
      <c r="E992" s="27"/>
      <c r="F992" s="27"/>
      <c r="G992" s="27"/>
      <c r="H992" s="27"/>
      <c r="I992" s="27"/>
      <c r="J992" s="27"/>
      <c r="K992" s="27"/>
      <c r="L992" s="27"/>
      <c r="M992" s="27"/>
      <c r="N992" s="27"/>
    </row>
    <row r="993" spans="1:17" ht="14.45" customHeight="1">
      <c r="A993"/>
      <c r="C993" s="27"/>
      <c r="D993" s="27"/>
      <c r="E993" s="27"/>
      <c r="F993" s="27"/>
      <c r="G993" s="27"/>
      <c r="H993" s="27"/>
      <c r="I993" s="27"/>
      <c r="J993" s="27"/>
      <c r="K993" s="27"/>
      <c r="L993" s="27"/>
      <c r="M993" s="27"/>
      <c r="N993" s="27"/>
    </row>
    <row r="994" spans="1:17" ht="14.45" customHeight="1">
      <c r="A994"/>
      <c r="C994" s="27"/>
      <c r="D994" s="27"/>
      <c r="E994" s="27"/>
      <c r="F994" s="27"/>
      <c r="G994" s="27"/>
      <c r="H994" s="27"/>
      <c r="I994" s="27"/>
      <c r="J994" s="27"/>
      <c r="K994" s="27"/>
      <c r="L994" s="27"/>
      <c r="M994" s="27"/>
      <c r="N994" s="27"/>
    </row>
    <row r="995" spans="1:17" ht="14.45" customHeight="1">
      <c r="A995"/>
      <c r="C995" s="27"/>
      <c r="D995" s="27"/>
      <c r="E995" s="27"/>
      <c r="F995" s="27"/>
      <c r="G995" s="27"/>
      <c r="H995" s="27"/>
      <c r="I995" s="27"/>
      <c r="J995" s="27"/>
      <c r="K995" s="27"/>
      <c r="L995" s="27"/>
      <c r="M995" s="27"/>
      <c r="N995" s="27"/>
    </row>
    <row r="996" spans="1:17" ht="14.45" customHeight="1">
      <c r="A996"/>
      <c r="C996" s="27"/>
      <c r="D996" s="27"/>
      <c r="E996" s="27"/>
      <c r="F996" s="27"/>
      <c r="G996" s="27"/>
      <c r="H996" s="27"/>
      <c r="I996" s="27"/>
      <c r="J996" s="27"/>
      <c r="K996" s="27"/>
      <c r="L996" s="27"/>
      <c r="M996" s="27"/>
      <c r="N996" s="27"/>
    </row>
    <row r="997" spans="1:17" ht="14.45" customHeight="1">
      <c r="A997"/>
      <c r="C997" s="27"/>
      <c r="D997" s="27"/>
      <c r="E997" s="27"/>
      <c r="F997" s="27"/>
      <c r="G997" s="27"/>
      <c r="H997" s="27"/>
      <c r="I997" s="27"/>
      <c r="J997" s="27"/>
      <c r="K997" s="27"/>
      <c r="L997" s="27"/>
      <c r="M997" s="27"/>
      <c r="N997" s="27"/>
    </row>
    <row r="998" spans="1:17" ht="14.45" customHeight="1">
      <c r="A998"/>
      <c r="C998" s="27"/>
      <c r="D998" s="27"/>
      <c r="E998" s="27"/>
      <c r="F998" s="27"/>
      <c r="G998" s="27"/>
      <c r="H998" s="27"/>
      <c r="I998" s="27"/>
      <c r="J998" s="27"/>
      <c r="K998" s="27"/>
      <c r="L998" s="27"/>
      <c r="M998" s="27"/>
      <c r="N998" s="27"/>
    </row>
    <row r="999" spans="1:17" ht="14.45" customHeight="1">
      <c r="A999"/>
      <c r="C999" s="27"/>
      <c r="D999" s="27"/>
      <c r="E999" s="27"/>
      <c r="F999" s="27"/>
      <c r="G999" s="27"/>
      <c r="H999" s="27"/>
      <c r="I999" s="27"/>
      <c r="J999" s="27"/>
      <c r="K999" s="27"/>
      <c r="L999" s="27"/>
      <c r="M999" s="27"/>
      <c r="N999" s="27"/>
    </row>
    <row r="1000" spans="1:17" ht="14.45" customHeight="1">
      <c r="A1000"/>
      <c r="C1000" s="27"/>
      <c r="D1000" s="27"/>
      <c r="E1000" s="27"/>
      <c r="F1000" s="27"/>
      <c r="G1000" s="27"/>
      <c r="H1000" s="27"/>
      <c r="I1000" s="27"/>
      <c r="J1000" s="27"/>
      <c r="K1000" s="27"/>
      <c r="L1000" s="27"/>
      <c r="M1000" s="27"/>
      <c r="N1000" s="27"/>
    </row>
    <row r="1001" spans="1:17" ht="14.45" customHeight="1">
      <c r="A1001"/>
      <c r="C1001" s="27"/>
      <c r="D1001" s="27"/>
      <c r="E1001" s="27"/>
      <c r="F1001" s="27"/>
      <c r="G1001" s="27"/>
      <c r="H1001" s="27"/>
      <c r="I1001" s="27"/>
      <c r="J1001" s="27"/>
      <c r="K1001" s="27"/>
      <c r="L1001" s="27"/>
      <c r="M1001" s="27"/>
      <c r="N1001" s="27"/>
    </row>
    <row r="1002" spans="1:17" ht="14.45" customHeight="1">
      <c r="A1002"/>
      <c r="C1002" s="27"/>
      <c r="D1002" s="27"/>
      <c r="E1002" s="27"/>
      <c r="F1002" s="27"/>
      <c r="G1002" s="27"/>
      <c r="H1002" s="27"/>
      <c r="I1002" s="27"/>
      <c r="J1002" s="27"/>
      <c r="K1002" s="27"/>
      <c r="L1002" s="27"/>
      <c r="M1002" s="27"/>
      <c r="N1002" s="27"/>
      <c r="Q1002" s="90">
        <v>14</v>
      </c>
    </row>
    <row r="1003" spans="1:17" ht="14.45" customHeight="1">
      <c r="A1003"/>
      <c r="C1003" s="27"/>
      <c r="D1003" s="27"/>
      <c r="E1003" s="27"/>
      <c r="F1003" s="27"/>
      <c r="G1003" s="27"/>
      <c r="H1003" s="27"/>
      <c r="I1003" s="27"/>
      <c r="J1003" s="27"/>
      <c r="K1003" s="27"/>
      <c r="L1003" s="27"/>
      <c r="M1003" s="27"/>
      <c r="N1003" s="27"/>
      <c r="Q1003" s="150"/>
    </row>
    <row r="1004" spans="1:17" ht="14.45" customHeight="1">
      <c r="A1004"/>
      <c r="C1004" s="27"/>
      <c r="D1004" s="27"/>
      <c r="E1004" s="27"/>
      <c r="F1004" s="27"/>
      <c r="G1004" s="27"/>
      <c r="H1004" s="27"/>
      <c r="I1004" s="27"/>
      <c r="J1004" s="27"/>
      <c r="K1004" s="27"/>
      <c r="L1004" s="27"/>
      <c r="M1004" s="27"/>
      <c r="N1004" s="27"/>
      <c r="Q1004" s="89" t="s">
        <v>614</v>
      </c>
    </row>
    <row r="1005" spans="1:17" ht="14.45" customHeight="1">
      <c r="A1005"/>
      <c r="C1005" s="27"/>
      <c r="D1005" s="27"/>
      <c r="E1005" s="27"/>
      <c r="F1005" s="27"/>
      <c r="G1005" s="27"/>
      <c r="H1005" s="27"/>
      <c r="I1005" s="27"/>
      <c r="J1005" s="27"/>
      <c r="K1005" s="27"/>
      <c r="L1005" s="27"/>
      <c r="M1005" s="27"/>
      <c r="N1005" s="27"/>
      <c r="Q1005" s="89" t="s">
        <v>615</v>
      </c>
    </row>
    <row r="1006" spans="1:17" ht="14.45" customHeight="1">
      <c r="A1006"/>
      <c r="C1006" s="27"/>
      <c r="D1006" s="27"/>
      <c r="E1006" s="27"/>
      <c r="F1006" s="27"/>
      <c r="G1006" s="27"/>
      <c r="H1006" s="27"/>
      <c r="I1006" s="27"/>
      <c r="J1006" s="27"/>
      <c r="K1006" s="27"/>
      <c r="L1006" s="27"/>
      <c r="M1006" s="27"/>
      <c r="N1006" s="27"/>
      <c r="Q1006" s="89" t="s">
        <v>616</v>
      </c>
    </row>
    <row r="1007" spans="1:17" ht="14.45" customHeight="1">
      <c r="A1007"/>
      <c r="C1007" s="27"/>
      <c r="D1007" s="27"/>
      <c r="E1007" s="27"/>
      <c r="F1007" s="27"/>
      <c r="G1007" s="27"/>
      <c r="H1007" s="27"/>
      <c r="I1007" s="27"/>
      <c r="J1007" s="27"/>
      <c r="K1007" s="27"/>
      <c r="L1007" s="27"/>
      <c r="M1007" s="27"/>
      <c r="N1007" s="27"/>
      <c r="Q1007" s="89" t="s">
        <v>617</v>
      </c>
    </row>
    <row r="1008" spans="1:17" ht="14.45" customHeight="1">
      <c r="A1008"/>
      <c r="C1008" s="27"/>
      <c r="D1008" s="27"/>
      <c r="E1008" s="27"/>
      <c r="F1008" s="27"/>
      <c r="G1008" s="27"/>
      <c r="H1008" s="27"/>
      <c r="I1008" s="27"/>
      <c r="J1008" s="27"/>
      <c r="K1008" s="27"/>
      <c r="L1008" s="27"/>
      <c r="M1008" s="27"/>
      <c r="N1008" s="27"/>
      <c r="Q1008" s="89" t="s">
        <v>618</v>
      </c>
    </row>
    <row r="1009" spans="1:17" ht="14.45" customHeight="1">
      <c r="A1009"/>
      <c r="C1009" s="27"/>
      <c r="D1009" s="27"/>
      <c r="E1009" s="27"/>
      <c r="F1009" s="27"/>
      <c r="G1009" s="27"/>
      <c r="H1009" s="27"/>
      <c r="I1009" s="27"/>
      <c r="J1009" s="27"/>
      <c r="K1009" s="27"/>
      <c r="L1009" s="27"/>
      <c r="M1009" s="27"/>
      <c r="N1009" s="27"/>
      <c r="Q1009" s="89" t="s">
        <v>619</v>
      </c>
    </row>
    <row r="1010" spans="1:17" ht="14.45" customHeight="1">
      <c r="A1010"/>
      <c r="C1010" s="27"/>
      <c r="D1010" s="27"/>
      <c r="E1010" s="27"/>
      <c r="F1010" s="27"/>
      <c r="G1010" s="27"/>
      <c r="H1010" s="27"/>
      <c r="I1010" s="27"/>
      <c r="J1010" s="27"/>
      <c r="K1010" s="27"/>
      <c r="L1010" s="27"/>
      <c r="M1010" s="27"/>
      <c r="N1010" s="27"/>
      <c r="Q1010" s="89" t="s">
        <v>620</v>
      </c>
    </row>
    <row r="1011" spans="1:17" ht="14.45" customHeight="1">
      <c r="A1011"/>
      <c r="C1011" s="27"/>
      <c r="D1011" s="27"/>
      <c r="E1011" s="27"/>
      <c r="F1011" s="27"/>
      <c r="G1011" s="27"/>
      <c r="H1011" s="27"/>
      <c r="I1011" s="27"/>
      <c r="J1011" s="27"/>
      <c r="K1011" s="27"/>
      <c r="L1011" s="27"/>
      <c r="M1011" s="27"/>
      <c r="N1011" s="27"/>
      <c r="Q1011" s="89" t="s">
        <v>621</v>
      </c>
    </row>
    <row r="1012" spans="1:17" ht="14.45" customHeight="1">
      <c r="A1012"/>
      <c r="C1012" s="27"/>
      <c r="D1012" s="27"/>
      <c r="E1012" s="27"/>
      <c r="F1012" s="27"/>
      <c r="G1012" s="27"/>
      <c r="H1012" s="27"/>
      <c r="I1012" s="27"/>
      <c r="J1012" s="27"/>
      <c r="K1012" s="27"/>
      <c r="L1012" s="27"/>
      <c r="M1012" s="27"/>
      <c r="N1012" s="27"/>
      <c r="Q1012" s="89" t="s">
        <v>622</v>
      </c>
    </row>
    <row r="1013" spans="1:17" ht="14.45" customHeight="1">
      <c r="A1013"/>
      <c r="C1013" s="27"/>
      <c r="D1013" s="27"/>
      <c r="E1013" s="27"/>
      <c r="F1013" s="27"/>
      <c r="G1013" s="27"/>
      <c r="H1013" s="27"/>
      <c r="I1013" s="27"/>
      <c r="J1013" s="27"/>
      <c r="K1013" s="27"/>
      <c r="L1013" s="27"/>
      <c r="M1013" s="27"/>
      <c r="N1013" s="27"/>
      <c r="Q1013" s="89" t="s">
        <v>623</v>
      </c>
    </row>
    <row r="1014" spans="1:17" ht="14.45" customHeight="1">
      <c r="A1014"/>
      <c r="C1014" s="27"/>
      <c r="D1014" s="27"/>
      <c r="E1014" s="27"/>
      <c r="F1014" s="27"/>
      <c r="G1014" s="27"/>
      <c r="H1014" s="27"/>
      <c r="I1014" s="27"/>
      <c r="J1014" s="27"/>
      <c r="K1014" s="27"/>
      <c r="L1014" s="27"/>
      <c r="M1014" s="27"/>
      <c r="N1014" s="27"/>
      <c r="Q1014" s="89" t="s">
        <v>624</v>
      </c>
    </row>
    <row r="1015" spans="1:17" ht="14.45" customHeight="1">
      <c r="A1015"/>
      <c r="C1015" s="27"/>
      <c r="D1015" s="27"/>
      <c r="E1015" s="27"/>
      <c r="F1015" s="27"/>
      <c r="G1015" s="27"/>
      <c r="H1015" s="27"/>
      <c r="I1015" s="27"/>
      <c r="J1015" s="27"/>
      <c r="K1015" s="27"/>
      <c r="L1015" s="27"/>
      <c r="M1015" s="27"/>
      <c r="N1015" s="27"/>
      <c r="Q1015" s="89" t="s">
        <v>625</v>
      </c>
    </row>
    <row r="1016" spans="1:17" ht="14.45" customHeight="1">
      <c r="A1016"/>
      <c r="C1016" s="27"/>
      <c r="D1016" s="27"/>
      <c r="E1016" s="27"/>
      <c r="F1016" s="27"/>
      <c r="G1016" s="27"/>
      <c r="H1016" s="27"/>
      <c r="I1016" s="27"/>
      <c r="J1016" s="27"/>
      <c r="K1016" s="27"/>
      <c r="L1016" s="27"/>
      <c r="M1016" s="27"/>
      <c r="N1016" s="27"/>
      <c r="Q1016" s="89" t="s">
        <v>626</v>
      </c>
    </row>
    <row r="1017" spans="1:17" ht="14.45" customHeight="1">
      <c r="A1017"/>
      <c r="C1017" s="27"/>
      <c r="D1017" s="27"/>
      <c r="E1017" s="27"/>
      <c r="F1017" s="27"/>
      <c r="G1017" s="27"/>
      <c r="H1017" s="27"/>
      <c r="I1017" s="27"/>
      <c r="J1017" s="27"/>
      <c r="K1017" s="27"/>
      <c r="L1017" s="27"/>
      <c r="M1017" s="27"/>
      <c r="N1017" s="27"/>
      <c r="Q1017" s="89" t="s">
        <v>675</v>
      </c>
    </row>
    <row r="1018" spans="1:17" ht="14.45" customHeight="1">
      <c r="A1018"/>
      <c r="C1018" s="27"/>
      <c r="D1018" s="27"/>
      <c r="E1018" s="27"/>
      <c r="F1018" s="27"/>
      <c r="G1018" s="27"/>
      <c r="H1018" s="27"/>
      <c r="I1018" s="27"/>
      <c r="J1018" s="27"/>
      <c r="K1018" s="27"/>
      <c r="L1018" s="27"/>
      <c r="M1018" s="27"/>
      <c r="N1018" s="27"/>
      <c r="Q1018" s="89" t="s">
        <v>676</v>
      </c>
    </row>
    <row r="1019" spans="1:17" ht="14.45" customHeight="1">
      <c r="A1019"/>
      <c r="C1019" s="27"/>
      <c r="D1019" s="27"/>
      <c r="E1019" s="27"/>
      <c r="F1019" s="27"/>
      <c r="G1019" s="27"/>
      <c r="H1019" s="27"/>
      <c r="I1019" s="27"/>
      <c r="J1019" s="27"/>
      <c r="K1019" s="27"/>
      <c r="L1019" s="27"/>
      <c r="M1019" s="27"/>
      <c r="N1019" s="27"/>
      <c r="Q1019" s="89" t="s">
        <v>677</v>
      </c>
    </row>
    <row r="1020" spans="1:17" ht="14.45" customHeight="1">
      <c r="A1020"/>
      <c r="C1020" s="27"/>
      <c r="D1020" s="27"/>
      <c r="E1020" s="27"/>
      <c r="F1020" s="27"/>
      <c r="G1020" s="27"/>
      <c r="H1020" s="27"/>
      <c r="I1020" s="27"/>
      <c r="J1020" s="27"/>
      <c r="K1020" s="27"/>
      <c r="L1020" s="27"/>
      <c r="M1020" s="27"/>
      <c r="N1020" s="27"/>
      <c r="Q1020" s="89" t="s">
        <v>627</v>
      </c>
    </row>
    <row r="1021" spans="1:17" ht="14.45" customHeight="1">
      <c r="A1021"/>
      <c r="C1021" s="27"/>
      <c r="D1021" s="27"/>
      <c r="E1021" s="27"/>
      <c r="F1021" s="27"/>
      <c r="G1021" s="27"/>
      <c r="H1021" s="27"/>
      <c r="I1021" s="27"/>
      <c r="J1021" s="27"/>
      <c r="K1021" s="27"/>
      <c r="L1021" s="27"/>
      <c r="M1021" s="27"/>
      <c r="N1021" s="27"/>
      <c r="Q1021" s="89" t="s">
        <v>628</v>
      </c>
    </row>
    <row r="1022" spans="1:17" ht="14.45" customHeight="1">
      <c r="A1022"/>
      <c r="C1022" s="27"/>
      <c r="D1022" s="27"/>
      <c r="E1022" s="27"/>
      <c r="F1022" s="27"/>
      <c r="G1022" s="27"/>
      <c r="H1022" s="27"/>
      <c r="I1022" s="27"/>
      <c r="J1022" s="27"/>
      <c r="K1022" s="27"/>
      <c r="L1022" s="27"/>
      <c r="M1022" s="27"/>
      <c r="N1022" s="27"/>
      <c r="Q1022" s="89" t="s">
        <v>678</v>
      </c>
    </row>
    <row r="1023" spans="1:17" ht="14.45" customHeight="1">
      <c r="A1023"/>
      <c r="C1023" s="27"/>
      <c r="D1023" s="27"/>
      <c r="E1023" s="27"/>
      <c r="F1023" s="27"/>
      <c r="G1023" s="27"/>
      <c r="H1023" s="27"/>
      <c r="I1023" s="27"/>
      <c r="J1023" s="27"/>
      <c r="K1023" s="27"/>
      <c r="L1023" s="27"/>
      <c r="M1023" s="27"/>
      <c r="N1023" s="27"/>
      <c r="Q1023" s="90">
        <v>15</v>
      </c>
    </row>
    <row r="1024" spans="1:17" ht="14.45" customHeight="1">
      <c r="A1024"/>
      <c r="C1024" s="27"/>
      <c r="D1024" s="27"/>
      <c r="E1024" s="27"/>
      <c r="F1024" s="27"/>
      <c r="G1024" s="27"/>
      <c r="H1024" s="27"/>
      <c r="I1024" s="27"/>
      <c r="J1024" s="27"/>
      <c r="K1024" s="27"/>
      <c r="L1024" s="27"/>
      <c r="M1024" s="27"/>
      <c r="N1024" s="27"/>
      <c r="Q1024" s="89" t="s">
        <v>630</v>
      </c>
    </row>
    <row r="1025" spans="1:17" ht="14.45" customHeight="1">
      <c r="A1025"/>
      <c r="C1025" s="27"/>
      <c r="D1025" s="27"/>
      <c r="E1025" s="27"/>
      <c r="F1025" s="27"/>
      <c r="G1025" s="27"/>
      <c r="H1025" s="27"/>
      <c r="I1025" s="27"/>
      <c r="J1025" s="27"/>
      <c r="K1025" s="27"/>
      <c r="L1025" s="27"/>
      <c r="M1025" s="27"/>
      <c r="N1025" s="27"/>
      <c r="Q1025" s="89" t="s">
        <v>631</v>
      </c>
    </row>
    <row r="1026" spans="1:17" ht="14.45" customHeight="1">
      <c r="A1026"/>
      <c r="C1026" s="27"/>
      <c r="D1026" s="27"/>
      <c r="E1026" s="27"/>
      <c r="F1026" s="27"/>
      <c r="G1026" s="27"/>
      <c r="H1026" s="27"/>
      <c r="I1026" s="27"/>
      <c r="J1026" s="27"/>
      <c r="K1026" s="27"/>
      <c r="L1026" s="27"/>
      <c r="M1026" s="27"/>
      <c r="N1026" s="27"/>
      <c r="Q1026" s="89" t="s">
        <v>632</v>
      </c>
    </row>
    <row r="1027" spans="1:17" ht="14.45" customHeight="1">
      <c r="A1027"/>
      <c r="C1027" s="27"/>
      <c r="D1027" s="27"/>
      <c r="E1027" s="27"/>
      <c r="F1027" s="27"/>
      <c r="G1027" s="27"/>
      <c r="H1027" s="27"/>
      <c r="I1027" s="27"/>
      <c r="J1027" s="27"/>
      <c r="K1027" s="27"/>
      <c r="L1027" s="27"/>
      <c r="M1027" s="27"/>
      <c r="N1027" s="27"/>
      <c r="Q1027" s="90">
        <v>16</v>
      </c>
    </row>
    <row r="1028" spans="1:17" ht="14.45" customHeight="1">
      <c r="A1028"/>
      <c r="C1028" s="27"/>
      <c r="D1028" s="27"/>
      <c r="E1028" s="27"/>
      <c r="F1028" s="27"/>
      <c r="G1028" s="27"/>
      <c r="H1028" s="27"/>
      <c r="I1028" s="27"/>
      <c r="J1028" s="27"/>
      <c r="K1028" s="27"/>
      <c r="L1028" s="27"/>
      <c r="M1028" s="27"/>
      <c r="N1028" s="27"/>
      <c r="Q1028" s="89" t="s">
        <v>634</v>
      </c>
    </row>
    <row r="1029" spans="1:17" ht="14.45" customHeight="1">
      <c r="A1029"/>
      <c r="C1029" s="27"/>
      <c r="D1029" s="27"/>
      <c r="E1029" s="27"/>
      <c r="F1029" s="27"/>
      <c r="G1029" s="27"/>
      <c r="H1029" s="27"/>
      <c r="I1029" s="27"/>
      <c r="J1029" s="27"/>
      <c r="K1029" s="27"/>
      <c r="L1029" s="27"/>
      <c r="M1029" s="27"/>
      <c r="N1029" s="27"/>
      <c r="Q1029" s="89" t="s">
        <v>635</v>
      </c>
    </row>
    <row r="1030" spans="1:17" ht="14.45" customHeight="1">
      <c r="A1030"/>
      <c r="C1030" s="27"/>
      <c r="D1030" s="27"/>
      <c r="E1030" s="27"/>
      <c r="F1030" s="27"/>
      <c r="G1030" s="27"/>
      <c r="H1030" s="27"/>
      <c r="I1030" s="27"/>
      <c r="J1030" s="27"/>
      <c r="K1030" s="27"/>
      <c r="L1030" s="27"/>
      <c r="M1030" s="27"/>
      <c r="N1030" s="27"/>
      <c r="Q1030" s="89" t="s">
        <v>636</v>
      </c>
    </row>
    <row r="1031" spans="1:17" ht="14.45" customHeight="1">
      <c r="A1031"/>
      <c r="C1031" s="27"/>
      <c r="D1031" s="27"/>
      <c r="E1031" s="27"/>
      <c r="F1031" s="27"/>
      <c r="G1031" s="27"/>
      <c r="H1031" s="27"/>
      <c r="I1031" s="27"/>
      <c r="J1031" s="27"/>
      <c r="K1031" s="27"/>
      <c r="L1031" s="27"/>
      <c r="M1031" s="27"/>
      <c r="N1031" s="27"/>
      <c r="Q1031" s="89" t="s">
        <v>637</v>
      </c>
    </row>
    <row r="1032" spans="1:17" ht="14.45" customHeight="1">
      <c r="A1032"/>
      <c r="C1032" s="27"/>
      <c r="D1032" s="27"/>
      <c r="E1032" s="27"/>
      <c r="F1032" s="27"/>
      <c r="G1032" s="27"/>
      <c r="H1032" s="27"/>
      <c r="I1032" s="27"/>
      <c r="J1032" s="27"/>
      <c r="K1032" s="27"/>
      <c r="L1032" s="27"/>
      <c r="M1032" s="27"/>
      <c r="N1032" s="27"/>
      <c r="Q1032" s="89" t="s">
        <v>638</v>
      </c>
    </row>
    <row r="1033" spans="1:17" ht="14.45" customHeight="1">
      <c r="A1033"/>
      <c r="C1033" s="27"/>
      <c r="D1033" s="27"/>
      <c r="E1033" s="27"/>
      <c r="F1033" s="27"/>
      <c r="G1033" s="27"/>
      <c r="H1033" s="27"/>
      <c r="I1033" s="27"/>
      <c r="J1033" s="27"/>
      <c r="K1033" s="27"/>
      <c r="L1033" s="27"/>
      <c r="M1033" s="27"/>
      <c r="N1033" s="27"/>
      <c r="Q1033" s="89" t="s">
        <v>639</v>
      </c>
    </row>
  </sheetData>
  <sheetProtection selectLockedCells="1" selectUnlockedCells="1"/>
  <mergeCells count="611">
    <mergeCell ref="C5:D5"/>
    <mergeCell ref="C6:D6"/>
    <mergeCell ref="E6:G6"/>
    <mergeCell ref="C7:D7"/>
    <mergeCell ref="E7:F7"/>
    <mergeCell ref="E3:F3"/>
    <mergeCell ref="E4:F4"/>
    <mergeCell ref="E5:F5"/>
    <mergeCell ref="J663:N663"/>
    <mergeCell ref="L8:M8"/>
    <mergeCell ref="N8:N9"/>
    <mergeCell ref="C8:C9"/>
    <mergeCell ref="D8:D9"/>
    <mergeCell ref="J8:J9"/>
    <mergeCell ref="K8:K9"/>
    <mergeCell ref="E11:I11"/>
    <mergeCell ref="E12:I12"/>
    <mergeCell ref="E13:I13"/>
    <mergeCell ref="E14:I14"/>
    <mergeCell ref="E24:I24"/>
    <mergeCell ref="E34:I34"/>
    <mergeCell ref="H3:I3"/>
    <mergeCell ref="H4:I4"/>
    <mergeCell ref="H5:I5"/>
    <mergeCell ref="H6:K6"/>
    <mergeCell ref="C3:D3"/>
    <mergeCell ref="C4:D4"/>
    <mergeCell ref="E85:I85"/>
    <mergeCell ref="E86:I86"/>
    <mergeCell ref="E69:I69"/>
    <mergeCell ref="E70:I70"/>
    <mergeCell ref="E79:I79"/>
    <mergeCell ref="E49:I49"/>
    <mergeCell ref="E55:I55"/>
    <mergeCell ref="E56:I56"/>
    <mergeCell ref="E57:I57"/>
    <mergeCell ref="E58:I58"/>
    <mergeCell ref="E50:I50"/>
    <mergeCell ref="E51:I51"/>
    <mergeCell ref="E52:I52"/>
    <mergeCell ref="E53:I53"/>
    <mergeCell ref="E54:I54"/>
    <mergeCell ref="E8:I9"/>
    <mergeCell ref="E10:I10"/>
    <mergeCell ref="E23:I23"/>
    <mergeCell ref="E33:I33"/>
    <mergeCell ref="E48:I48"/>
    <mergeCell ref="E68:I68"/>
    <mergeCell ref="E92:I92"/>
    <mergeCell ref="E93:I93"/>
    <mergeCell ref="E108:I108"/>
    <mergeCell ref="E109:I109"/>
    <mergeCell ref="E94:I94"/>
    <mergeCell ref="E95:I95"/>
    <mergeCell ref="E96:I96"/>
    <mergeCell ref="E97:I97"/>
    <mergeCell ref="E98:I98"/>
    <mergeCell ref="E104:I104"/>
    <mergeCell ref="E105:I105"/>
    <mergeCell ref="E106:I106"/>
    <mergeCell ref="E107:I107"/>
    <mergeCell ref="E136:I136"/>
    <mergeCell ref="E130:I130"/>
    <mergeCell ref="E131:I131"/>
    <mergeCell ref="E115:I115"/>
    <mergeCell ref="E116:I116"/>
    <mergeCell ref="E117:I117"/>
    <mergeCell ref="E118:I118"/>
    <mergeCell ref="E119:I119"/>
    <mergeCell ref="E150:I150"/>
    <mergeCell ref="E120:I120"/>
    <mergeCell ref="E121:I121"/>
    <mergeCell ref="E122:I122"/>
    <mergeCell ref="E123:I123"/>
    <mergeCell ref="E124:I124"/>
    <mergeCell ref="E132:I132"/>
    <mergeCell ref="E133:I133"/>
    <mergeCell ref="E134:I134"/>
    <mergeCell ref="E135:I135"/>
    <mergeCell ref="E151:I151"/>
    <mergeCell ref="E152:I152"/>
    <mergeCell ref="E153:I153"/>
    <mergeCell ref="E154:I154"/>
    <mergeCell ref="E147:I147"/>
    <mergeCell ref="E148:I148"/>
    <mergeCell ref="E149:I149"/>
    <mergeCell ref="E137:I137"/>
    <mergeCell ref="E138:I138"/>
    <mergeCell ref="E139:I139"/>
    <mergeCell ref="E140:I140"/>
    <mergeCell ref="E141:I141"/>
    <mergeCell ref="E155:I155"/>
    <mergeCell ref="E156:I156"/>
    <mergeCell ref="E157:I157"/>
    <mergeCell ref="E158:I158"/>
    <mergeCell ref="E159:I159"/>
    <mergeCell ref="E162:I162"/>
    <mergeCell ref="E163:I163"/>
    <mergeCell ref="E164:I164"/>
    <mergeCell ref="E165:I165"/>
    <mergeCell ref="E275:I275"/>
    <mergeCell ref="E276:I276"/>
    <mergeCell ref="E277:I277"/>
    <mergeCell ref="E278:I278"/>
    <mergeCell ref="E279:I279"/>
    <mergeCell ref="E160:I160"/>
    <mergeCell ref="E161:I161"/>
    <mergeCell ref="E233:I233"/>
    <mergeCell ref="E234:I234"/>
    <mergeCell ref="E235:I235"/>
    <mergeCell ref="E166:I166"/>
    <mergeCell ref="E167:I167"/>
    <mergeCell ref="E168:I168"/>
    <mergeCell ref="E169:I169"/>
    <mergeCell ref="E170:I170"/>
    <mergeCell ref="E171:I171"/>
    <mergeCell ref="E172:I172"/>
    <mergeCell ref="E173:I173"/>
    <mergeCell ref="E174:I174"/>
    <mergeCell ref="E175:I175"/>
    <mergeCell ref="E179:I179"/>
    <mergeCell ref="E180:I180"/>
    <mergeCell ref="E181:I181"/>
    <mergeCell ref="E182:I182"/>
    <mergeCell ref="E183:I183"/>
    <mergeCell ref="E645:I645"/>
    <mergeCell ref="E644:I644"/>
    <mergeCell ref="E632:I632"/>
    <mergeCell ref="E633:I633"/>
    <mergeCell ref="E634:I634"/>
    <mergeCell ref="E260:I260"/>
    <mergeCell ref="E261:I261"/>
    <mergeCell ref="E258:I258"/>
    <mergeCell ref="E259:I259"/>
    <mergeCell ref="E631:I631"/>
    <mergeCell ref="E541:I541"/>
    <mergeCell ref="E267:I267"/>
    <mergeCell ref="E268:I268"/>
    <mergeCell ref="E269:I269"/>
    <mergeCell ref="E270:I270"/>
    <mergeCell ref="E271:I271"/>
    <mergeCell ref="E272:I272"/>
    <mergeCell ref="E273:I273"/>
    <mergeCell ref="E274:I274"/>
    <mergeCell ref="E184:I184"/>
    <mergeCell ref="E185:I185"/>
    <mergeCell ref="E186:I186"/>
    <mergeCell ref="E187:I187"/>
    <mergeCell ref="E60:I60"/>
    <mergeCell ref="E61:I61"/>
    <mergeCell ref="E62:I62"/>
    <mergeCell ref="E652:I652"/>
    <mergeCell ref="E540:I540"/>
    <mergeCell ref="E84:I84"/>
    <mergeCell ref="E91:I91"/>
    <mergeCell ref="E103:I103"/>
    <mergeCell ref="E114:I114"/>
    <mergeCell ref="E129:I129"/>
    <mergeCell ref="E146:I146"/>
    <mergeCell ref="E257:I257"/>
    <mergeCell ref="E251:I251"/>
    <mergeCell ref="E252:I252"/>
    <mergeCell ref="E246:I246"/>
    <mergeCell ref="E247:I247"/>
    <mergeCell ref="E248:I248"/>
    <mergeCell ref="E249:I249"/>
    <mergeCell ref="E250:I250"/>
    <mergeCell ref="E241:I241"/>
    <mergeCell ref="E242:I242"/>
    <mergeCell ref="E176:I176"/>
    <mergeCell ref="E177:I177"/>
    <mergeCell ref="E178:I178"/>
    <mergeCell ref="E36:I36"/>
    <mergeCell ref="E37:I37"/>
    <mergeCell ref="E38:I38"/>
    <mergeCell ref="E39:I39"/>
    <mergeCell ref="E40:I40"/>
    <mergeCell ref="E41:I41"/>
    <mergeCell ref="E42:I42"/>
    <mergeCell ref="E43:I43"/>
    <mergeCell ref="E59:I59"/>
    <mergeCell ref="E25:I25"/>
    <mergeCell ref="E26:I26"/>
    <mergeCell ref="E27:I27"/>
    <mergeCell ref="E28:I28"/>
    <mergeCell ref="E15:I15"/>
    <mergeCell ref="E16:I16"/>
    <mergeCell ref="E17:I17"/>
    <mergeCell ref="E18:I18"/>
    <mergeCell ref="E35:I35"/>
    <mergeCell ref="E63:I63"/>
    <mergeCell ref="E71:I71"/>
    <mergeCell ref="E72:I72"/>
    <mergeCell ref="E73:I73"/>
    <mergeCell ref="E74:I74"/>
    <mergeCell ref="E75:I75"/>
    <mergeCell ref="E76:I76"/>
    <mergeCell ref="E77:I77"/>
    <mergeCell ref="E78:I78"/>
    <mergeCell ref="E188:I188"/>
    <mergeCell ref="E189:I189"/>
    <mergeCell ref="E190:I190"/>
    <mergeCell ref="E191:I191"/>
    <mergeCell ref="E192:I192"/>
    <mergeCell ref="E193:I193"/>
    <mergeCell ref="E194:I194"/>
    <mergeCell ref="E195:I195"/>
    <mergeCell ref="E196:I196"/>
    <mergeCell ref="E197:I197"/>
    <mergeCell ref="E198:I198"/>
    <mergeCell ref="E199:I199"/>
    <mergeCell ref="E200:I200"/>
    <mergeCell ref="E201:I201"/>
    <mergeCell ref="E202:I202"/>
    <mergeCell ref="E203:I203"/>
    <mergeCell ref="E204:I204"/>
    <mergeCell ref="E205:I205"/>
    <mergeCell ref="E206:I206"/>
    <mergeCell ref="E207:I207"/>
    <mergeCell ref="E208:I208"/>
    <mergeCell ref="E209:I209"/>
    <mergeCell ref="E210:I210"/>
    <mergeCell ref="E211:I211"/>
    <mergeCell ref="E212:I212"/>
    <mergeCell ref="E213:I213"/>
    <mergeCell ref="E214:I214"/>
    <mergeCell ref="E215:I215"/>
    <mergeCell ref="E216:I216"/>
    <mergeCell ref="E217:I217"/>
    <mergeCell ref="E218:I218"/>
    <mergeCell ref="E219:I219"/>
    <mergeCell ref="E220:I220"/>
    <mergeCell ref="E221:I221"/>
    <mergeCell ref="E222:I222"/>
    <mergeCell ref="E223:I223"/>
    <mergeCell ref="E224:I224"/>
    <mergeCell ref="E225:I225"/>
    <mergeCell ref="E226:I226"/>
    <mergeCell ref="E227:I227"/>
    <mergeCell ref="E228:I228"/>
    <mergeCell ref="E229:I229"/>
    <mergeCell ref="E230:I230"/>
    <mergeCell ref="E231:I231"/>
    <mergeCell ref="E232:I232"/>
    <mergeCell ref="E262:I262"/>
    <mergeCell ref="E263:I263"/>
    <mergeCell ref="E264:I264"/>
    <mergeCell ref="E265:I265"/>
    <mergeCell ref="E266:I266"/>
    <mergeCell ref="E243:I243"/>
    <mergeCell ref="E244:I244"/>
    <mergeCell ref="E245:I245"/>
    <mergeCell ref="E236:I236"/>
    <mergeCell ref="E237:I237"/>
    <mergeCell ref="E238:I238"/>
    <mergeCell ref="E239:I239"/>
    <mergeCell ref="E240:I240"/>
    <mergeCell ref="E280:I280"/>
    <mergeCell ref="E281:I281"/>
    <mergeCell ref="E282:I282"/>
    <mergeCell ref="E283:I283"/>
    <mergeCell ref="E284:I284"/>
    <mergeCell ref="E285:I285"/>
    <mergeCell ref="E286:I286"/>
    <mergeCell ref="E287:I287"/>
    <mergeCell ref="E288:I288"/>
    <mergeCell ref="E289:I289"/>
    <mergeCell ref="E290:I290"/>
    <mergeCell ref="E291:I291"/>
    <mergeCell ref="E292:I292"/>
    <mergeCell ref="E293:I293"/>
    <mergeCell ref="E294:I294"/>
    <mergeCell ref="E295:I295"/>
    <mergeCell ref="E296:I296"/>
    <mergeCell ref="E297:I297"/>
    <mergeCell ref="E298:I298"/>
    <mergeCell ref="E299:I299"/>
    <mergeCell ref="E300:I300"/>
    <mergeCell ref="E301:I301"/>
    <mergeCell ref="E302:I302"/>
    <mergeCell ref="E303:I303"/>
    <mergeCell ref="E304:I304"/>
    <mergeCell ref="E305:I305"/>
    <mergeCell ref="E306:I306"/>
    <mergeCell ref="E307:I307"/>
    <mergeCell ref="E308:I308"/>
    <mergeCell ref="E309:I309"/>
    <mergeCell ref="E310:I310"/>
    <mergeCell ref="E311:I311"/>
    <mergeCell ref="E312:I312"/>
    <mergeCell ref="E313:I313"/>
    <mergeCell ref="E314:I314"/>
    <mergeCell ref="E315:I315"/>
    <mergeCell ref="E316:I316"/>
    <mergeCell ref="E317:I317"/>
    <mergeCell ref="E318:I318"/>
    <mergeCell ref="E319:I319"/>
    <mergeCell ref="E320:I320"/>
    <mergeCell ref="E321:I321"/>
    <mergeCell ref="E322:I322"/>
    <mergeCell ref="E323:I323"/>
    <mergeCell ref="E324:I324"/>
    <mergeCell ref="E325:I325"/>
    <mergeCell ref="E326:I326"/>
    <mergeCell ref="E327:I327"/>
    <mergeCell ref="E328:I328"/>
    <mergeCell ref="E329:I329"/>
    <mergeCell ref="E330:I330"/>
    <mergeCell ref="E331:I331"/>
    <mergeCell ref="E332:I332"/>
    <mergeCell ref="E333:I333"/>
    <mergeCell ref="E334:I334"/>
    <mergeCell ref="E335:I335"/>
    <mergeCell ref="E336:I336"/>
    <mergeCell ref="E337:I337"/>
    <mergeCell ref="E338:I338"/>
    <mergeCell ref="E339:I339"/>
    <mergeCell ref="E340:I340"/>
    <mergeCell ref="E341:I341"/>
    <mergeCell ref="E342:I342"/>
    <mergeCell ref="E343:I343"/>
    <mergeCell ref="E344:I344"/>
    <mergeCell ref="E345:I345"/>
    <mergeCell ref="E346:I346"/>
    <mergeCell ref="E347:I347"/>
    <mergeCell ref="E348:I348"/>
    <mergeCell ref="E349:I349"/>
    <mergeCell ref="E350:I350"/>
    <mergeCell ref="E351:I351"/>
    <mergeCell ref="E352:I352"/>
    <mergeCell ref="E353:I353"/>
    <mergeCell ref="E354:I354"/>
    <mergeCell ref="E355:I355"/>
    <mergeCell ref="E356:I356"/>
    <mergeCell ref="E357:I357"/>
    <mergeCell ref="E358:I358"/>
    <mergeCell ref="E359:I359"/>
    <mergeCell ref="E360:I360"/>
    <mergeCell ref="E361:I361"/>
    <mergeCell ref="E362:I362"/>
    <mergeCell ref="E363:I363"/>
    <mergeCell ref="E364:I364"/>
    <mergeCell ref="E365:I365"/>
    <mergeCell ref="E366:I366"/>
    <mergeCell ref="E367:I367"/>
    <mergeCell ref="E368:I368"/>
    <mergeCell ref="E369:I369"/>
    <mergeCell ref="E370:I370"/>
    <mergeCell ref="E371:I371"/>
    <mergeCell ref="E372:I372"/>
    <mergeCell ref="E373:I373"/>
    <mergeCell ref="E374:I374"/>
    <mergeCell ref="E375:I375"/>
    <mergeCell ref="E376:I376"/>
    <mergeCell ref="E377:I377"/>
    <mergeCell ref="E378:I378"/>
    <mergeCell ref="E379:I379"/>
    <mergeCell ref="E380:I380"/>
    <mergeCell ref="E381:I381"/>
    <mergeCell ref="E382:I382"/>
    <mergeCell ref="E383:I383"/>
    <mergeCell ref="E384:I384"/>
    <mergeCell ref="E385:I385"/>
    <mergeCell ref="E386:I386"/>
    <mergeCell ref="E387:I387"/>
    <mergeCell ref="E388:I388"/>
    <mergeCell ref="E389:I389"/>
    <mergeCell ref="E390:I390"/>
    <mergeCell ref="E391:I391"/>
    <mergeCell ref="E392:I392"/>
    <mergeCell ref="E393:I393"/>
    <mergeCell ref="E394:I394"/>
    <mergeCell ref="E395:I395"/>
    <mergeCell ref="E396:I396"/>
    <mergeCell ref="E397:I397"/>
    <mergeCell ref="E398:I398"/>
    <mergeCell ref="E399:I399"/>
    <mergeCell ref="E400:I400"/>
    <mergeCell ref="E401:I401"/>
    <mergeCell ref="E402:I402"/>
    <mergeCell ref="E403:I403"/>
    <mergeCell ref="E404:I404"/>
    <mergeCell ref="E405:I405"/>
    <mergeCell ref="E406:I406"/>
    <mergeCell ref="E407:I407"/>
    <mergeCell ref="E408:I408"/>
    <mergeCell ref="E409:I409"/>
    <mergeCell ref="E410:I410"/>
    <mergeCell ref="E411:I411"/>
    <mergeCell ref="E412:I412"/>
    <mergeCell ref="E413:I413"/>
    <mergeCell ref="E414:I414"/>
    <mergeCell ref="E415:I415"/>
    <mergeCell ref="E416:I416"/>
    <mergeCell ref="E417:I417"/>
    <mergeCell ref="E418:I418"/>
    <mergeCell ref="E419:I419"/>
    <mergeCell ref="E420:I420"/>
    <mergeCell ref="E421:I421"/>
    <mergeCell ref="E422:I422"/>
    <mergeCell ref="E423:I423"/>
    <mergeCell ref="E424:I424"/>
    <mergeCell ref="E425:I425"/>
    <mergeCell ref="E426:I426"/>
    <mergeCell ref="E427:I427"/>
    <mergeCell ref="E428:I428"/>
    <mergeCell ref="E429:I429"/>
    <mergeCell ref="E430:I430"/>
    <mergeCell ref="E431:I431"/>
    <mergeCell ref="E432:I432"/>
    <mergeCell ref="E433:I433"/>
    <mergeCell ref="E434:I434"/>
    <mergeCell ref="E435:I435"/>
    <mergeCell ref="E436:I436"/>
    <mergeCell ref="E437:I437"/>
    <mergeCell ref="E438:I438"/>
    <mergeCell ref="E439:I439"/>
    <mergeCell ref="E440:I440"/>
    <mergeCell ref="E441:I441"/>
    <mergeCell ref="E442:I442"/>
    <mergeCell ref="E443:I443"/>
    <mergeCell ref="E444:I444"/>
    <mergeCell ref="E445:I445"/>
    <mergeCell ref="E446:I446"/>
    <mergeCell ref="E447:I447"/>
    <mergeCell ref="E448:I448"/>
    <mergeCell ref="E449:I449"/>
    <mergeCell ref="E450:I450"/>
    <mergeCell ref="E451:I451"/>
    <mergeCell ref="E452:I452"/>
    <mergeCell ref="E453:I453"/>
    <mergeCell ref="E454:I454"/>
    <mergeCell ref="E455:I455"/>
    <mergeCell ref="E456:I456"/>
    <mergeCell ref="E457:I457"/>
    <mergeCell ref="E458:I458"/>
    <mergeCell ref="E459:I459"/>
    <mergeCell ref="E460:I460"/>
    <mergeCell ref="E461:I461"/>
    <mergeCell ref="E462:I462"/>
    <mergeCell ref="E463:I463"/>
    <mergeCell ref="E464:I464"/>
    <mergeCell ref="E465:I465"/>
    <mergeCell ref="E466:I466"/>
    <mergeCell ref="E467:I467"/>
    <mergeCell ref="E468:I468"/>
    <mergeCell ref="E469:I469"/>
    <mergeCell ref="E470:I470"/>
    <mergeCell ref="E471:I471"/>
    <mergeCell ref="E472:I472"/>
    <mergeCell ref="E473:I473"/>
    <mergeCell ref="E474:I474"/>
    <mergeCell ref="E475:I475"/>
    <mergeCell ref="E476:I476"/>
    <mergeCell ref="E477:I477"/>
    <mergeCell ref="E478:I478"/>
    <mergeCell ref="E479:I479"/>
    <mergeCell ref="E480:I480"/>
    <mergeCell ref="E481:I481"/>
    <mergeCell ref="E482:I482"/>
    <mergeCell ref="E483:I483"/>
    <mergeCell ref="E484:I484"/>
    <mergeCell ref="E485:I485"/>
    <mergeCell ref="E486:I486"/>
    <mergeCell ref="E487:I487"/>
    <mergeCell ref="E488:I488"/>
    <mergeCell ref="E489:I489"/>
    <mergeCell ref="E490:I490"/>
    <mergeCell ref="E491:I491"/>
    <mergeCell ref="E492:I492"/>
    <mergeCell ref="E493:I493"/>
    <mergeCell ref="E494:I494"/>
    <mergeCell ref="E495:I495"/>
    <mergeCell ref="E496:I496"/>
    <mergeCell ref="E497:I497"/>
    <mergeCell ref="E498:I498"/>
    <mergeCell ref="E499:I499"/>
    <mergeCell ref="E500:I500"/>
    <mergeCell ref="E501:I501"/>
    <mergeCell ref="E502:I502"/>
    <mergeCell ref="E503:I503"/>
    <mergeCell ref="E504:I504"/>
    <mergeCell ref="E505:I505"/>
    <mergeCell ref="E506:I506"/>
    <mergeCell ref="E507:I507"/>
    <mergeCell ref="E508:I508"/>
    <mergeCell ref="E509:I509"/>
    <mergeCell ref="E510:I510"/>
    <mergeCell ref="E511:I511"/>
    <mergeCell ref="E512:I512"/>
    <mergeCell ref="E513:I513"/>
    <mergeCell ref="E514:I514"/>
    <mergeCell ref="E515:I515"/>
    <mergeCell ref="E516:I516"/>
    <mergeCell ref="E517:I517"/>
    <mergeCell ref="E518:I518"/>
    <mergeCell ref="E519:I519"/>
    <mergeCell ref="E520:I520"/>
    <mergeCell ref="E521:I521"/>
    <mergeCell ref="E522:I522"/>
    <mergeCell ref="E523:I523"/>
    <mergeCell ref="E524:I524"/>
    <mergeCell ref="E525:I525"/>
    <mergeCell ref="E526:I526"/>
    <mergeCell ref="E527:I527"/>
    <mergeCell ref="E528:I528"/>
    <mergeCell ref="E529:I529"/>
    <mergeCell ref="E530:I530"/>
    <mergeCell ref="E531:I531"/>
    <mergeCell ref="E532:I532"/>
    <mergeCell ref="E533:I533"/>
    <mergeCell ref="E534:I534"/>
    <mergeCell ref="E535:I535"/>
    <mergeCell ref="E542:I542"/>
    <mergeCell ref="E543:I543"/>
    <mergeCell ref="E544:I544"/>
    <mergeCell ref="E545:I545"/>
    <mergeCell ref="E546:I546"/>
    <mergeCell ref="E547:I547"/>
    <mergeCell ref="E548:I548"/>
    <mergeCell ref="E549:I549"/>
    <mergeCell ref="E550:I550"/>
    <mergeCell ref="E551:I551"/>
    <mergeCell ref="E552:I552"/>
    <mergeCell ref="E553:I553"/>
    <mergeCell ref="E554:I554"/>
    <mergeCell ref="E555:I555"/>
    <mergeCell ref="E556:I556"/>
    <mergeCell ref="E557:I557"/>
    <mergeCell ref="E558:I558"/>
    <mergeCell ref="E559:I559"/>
    <mergeCell ref="E560:I560"/>
    <mergeCell ref="E561:I561"/>
    <mergeCell ref="E562:I562"/>
    <mergeCell ref="E563:I563"/>
    <mergeCell ref="E564:I564"/>
    <mergeCell ref="E565:I565"/>
    <mergeCell ref="E566:I566"/>
    <mergeCell ref="E567:I567"/>
    <mergeCell ref="E568:I568"/>
    <mergeCell ref="E569:I569"/>
    <mergeCell ref="E570:I570"/>
    <mergeCell ref="E571:I571"/>
    <mergeCell ref="E572:I572"/>
    <mergeCell ref="E573:I573"/>
    <mergeCell ref="E574:I574"/>
    <mergeCell ref="E575:I575"/>
    <mergeCell ref="E576:I576"/>
    <mergeCell ref="E577:I577"/>
    <mergeCell ref="E578:I578"/>
    <mergeCell ref="E579:I579"/>
    <mergeCell ref="E580:I580"/>
    <mergeCell ref="E581:I581"/>
    <mergeCell ref="E582:I582"/>
    <mergeCell ref="E583:I583"/>
    <mergeCell ref="E584:I584"/>
    <mergeCell ref="E585:I585"/>
    <mergeCell ref="E586:I586"/>
    <mergeCell ref="E587:I587"/>
    <mergeCell ref="E588:I588"/>
    <mergeCell ref="E589:I589"/>
    <mergeCell ref="E590:I590"/>
    <mergeCell ref="E591:I591"/>
    <mergeCell ref="E610:I610"/>
    <mergeCell ref="E611:I611"/>
    <mergeCell ref="E612:I612"/>
    <mergeCell ref="E613:I613"/>
    <mergeCell ref="E614:I614"/>
    <mergeCell ref="E615:I615"/>
    <mergeCell ref="E592:I592"/>
    <mergeCell ref="E593:I593"/>
    <mergeCell ref="E594:I594"/>
    <mergeCell ref="E595:I595"/>
    <mergeCell ref="E596:I596"/>
    <mergeCell ref="E597:I597"/>
    <mergeCell ref="E598:I598"/>
    <mergeCell ref="E599:I599"/>
    <mergeCell ref="E600:I600"/>
    <mergeCell ref="E601:I601"/>
    <mergeCell ref="E602:I602"/>
    <mergeCell ref="E603:I603"/>
    <mergeCell ref="E604:I604"/>
    <mergeCell ref="E605:I605"/>
    <mergeCell ref="E606:I606"/>
    <mergeCell ref="E607:I607"/>
    <mergeCell ref="E608:I608"/>
    <mergeCell ref="E609:I609"/>
    <mergeCell ref="E657:I657"/>
    <mergeCell ref="E658:I658"/>
    <mergeCell ref="E638:I638"/>
    <mergeCell ref="E639:I639"/>
    <mergeCell ref="E654:I654"/>
    <mergeCell ref="E655:I655"/>
    <mergeCell ref="E656:I656"/>
    <mergeCell ref="E616:I616"/>
    <mergeCell ref="E617:I617"/>
    <mergeCell ref="E618:I618"/>
    <mergeCell ref="E619:I619"/>
    <mergeCell ref="E625:I625"/>
    <mergeCell ref="E627:I627"/>
    <mergeCell ref="E635:I635"/>
    <mergeCell ref="E636:I636"/>
    <mergeCell ref="E637:I637"/>
    <mergeCell ref="E624:I624"/>
    <mergeCell ref="E646:I646"/>
    <mergeCell ref="E647:I647"/>
    <mergeCell ref="E653:I653"/>
    <mergeCell ref="E626:I626"/>
    <mergeCell ref="E628:I628"/>
    <mergeCell ref="E629:I629"/>
    <mergeCell ref="E630:I630"/>
  </mergeCells>
  <phoneticPr fontId="56" type="noConversion"/>
  <pageMargins left="0.51180555555555551" right="0.51180555555555551" top="0.78749999999999998" bottom="0.78749999999999998" header="0.51180555555555551" footer="0.51180555555555551"/>
  <pageSetup paperSize="9" firstPageNumber="0"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75"/>
  <sheetViews>
    <sheetView showGridLines="0" zoomScale="85" zoomScaleNormal="85" workbookViewId="0"/>
  </sheetViews>
  <sheetFormatPr defaultColWidth="8.7109375" defaultRowHeight="15.75" customHeight="1"/>
  <cols>
    <col min="1" max="1" width="39.42578125" style="70" customWidth="1"/>
    <col min="2" max="2" width="1.7109375" style="1" customWidth="1"/>
    <col min="3" max="3" width="30.140625" style="1" bestFit="1" customWidth="1"/>
    <col min="4" max="4" width="17.5703125" style="1" customWidth="1"/>
    <col min="5" max="5" width="17.5703125" style="3" customWidth="1"/>
    <col min="6" max="7" width="17.5703125" style="1" customWidth="1"/>
    <col min="8" max="8" width="20.42578125" style="1" customWidth="1"/>
    <col min="9" max="9" width="12.28515625" style="1" customWidth="1"/>
    <col min="10" max="10" width="15.28515625" style="1" customWidth="1"/>
    <col min="11" max="16384" width="8.7109375" style="1"/>
  </cols>
  <sheetData>
    <row r="1" spans="1:24" s="17" customFormat="1" ht="63.75" customHeight="1">
      <c r="A1" s="16"/>
      <c r="B1" s="16"/>
      <c r="C1" s="61"/>
      <c r="D1" s="61"/>
      <c r="E1" s="61"/>
      <c r="F1" s="61"/>
      <c r="G1" s="61"/>
      <c r="H1" s="61"/>
      <c r="I1" s="61"/>
      <c r="J1" s="61"/>
      <c r="K1" s="61"/>
      <c r="L1" s="61"/>
      <c r="M1" s="61"/>
      <c r="N1" s="61"/>
      <c r="O1" s="61"/>
      <c r="P1" s="61"/>
      <c r="Q1" s="61"/>
      <c r="R1" s="61"/>
      <c r="S1" s="61"/>
      <c r="T1" s="16"/>
      <c r="U1" s="16"/>
      <c r="V1" s="16"/>
      <c r="W1" s="16"/>
      <c r="X1" s="16"/>
    </row>
    <row r="2" spans="1:24" ht="6.75" customHeight="1">
      <c r="A2" s="66"/>
      <c r="B2"/>
      <c r="C2" s="25"/>
      <c r="D2" s="25"/>
      <c r="E2" s="25"/>
      <c r="F2" s="25"/>
      <c r="G2" s="25"/>
      <c r="H2" s="25"/>
      <c r="I2" s="25"/>
      <c r="J2" s="25"/>
      <c r="K2" s="25"/>
      <c r="L2" s="25"/>
      <c r="M2" s="25"/>
      <c r="N2" s="25"/>
      <c r="O2" s="25"/>
      <c r="P2" s="25"/>
      <c r="Q2" s="25"/>
      <c r="R2" s="25"/>
      <c r="S2" s="25"/>
      <c r="T2" s="15"/>
      <c r="U2" s="15"/>
      <c r="V2" s="15"/>
      <c r="W2" s="15"/>
      <c r="X2" s="15"/>
    </row>
    <row r="3" spans="1:24" ht="15.75" customHeight="1">
      <c r="A3" s="68"/>
      <c r="B3" s="20"/>
      <c r="C3" s="169" t="s">
        <v>679</v>
      </c>
      <c r="D3" s="170" t="s">
        <v>53</v>
      </c>
      <c r="E3" s="171" t="s">
        <v>680</v>
      </c>
      <c r="F3" s="170" t="s">
        <v>681</v>
      </c>
      <c r="G3" s="172" t="s">
        <v>682</v>
      </c>
      <c r="H3" s="173" t="s">
        <v>45</v>
      </c>
      <c r="I3" s="173" t="s">
        <v>683</v>
      </c>
    </row>
    <row r="4" spans="1:24" ht="15.75" customHeight="1">
      <c r="A4" s="68"/>
      <c r="B4" s="20"/>
      <c r="C4" s="174" t="s">
        <v>55</v>
      </c>
      <c r="D4" s="175">
        <f>cpe!K19</f>
        <v>108712.94050294464</v>
      </c>
      <c r="E4" s="175">
        <f>cpe!K20</f>
        <v>2955.4894970553601</v>
      </c>
      <c r="F4" s="175">
        <f>cpe!N20</f>
        <v>23916.846910647819</v>
      </c>
      <c r="G4" s="175">
        <f>cpe!N21</f>
        <v>33893.039741542329</v>
      </c>
      <c r="H4" s="175">
        <f>cpe!N22</f>
        <v>169478.31665219014</v>
      </c>
      <c r="I4" s="176">
        <f t="shared" ref="I4:I20" si="0">H4/$H$20</f>
        <v>0.89559491044279804</v>
      </c>
    </row>
    <row r="5" spans="1:24" ht="15.75" customHeight="1">
      <c r="A5" s="69"/>
      <c r="B5" s="19"/>
      <c r="C5" s="174" t="s">
        <v>65</v>
      </c>
      <c r="D5" s="175">
        <f>cpe!K29</f>
        <v>0</v>
      </c>
      <c r="E5" s="175">
        <f>cpe!K30</f>
        <v>0</v>
      </c>
      <c r="F5" s="175">
        <f>cpe!N30</f>
        <v>0</v>
      </c>
      <c r="G5" s="175">
        <f>cpe!N31</f>
        <v>0</v>
      </c>
      <c r="H5" s="175">
        <f>cpe!N32</f>
        <v>0</v>
      </c>
      <c r="I5" s="176">
        <f t="shared" si="0"/>
        <v>0</v>
      </c>
    </row>
    <row r="6" spans="1:24" ht="15.75" customHeight="1">
      <c r="A6" s="69"/>
      <c r="B6" s="19"/>
      <c r="C6" s="174" t="s">
        <v>71</v>
      </c>
      <c r="D6" s="175">
        <f>cpe!K44</f>
        <v>0</v>
      </c>
      <c r="E6" s="175">
        <f>cpe!K45</f>
        <v>9421.2899999999991</v>
      </c>
      <c r="F6" s="175">
        <f>cpe!N45</f>
        <v>0</v>
      </c>
      <c r="G6" s="175">
        <f>cpe!N46</f>
        <v>2355.0946213505772</v>
      </c>
      <c r="H6" s="175">
        <f>cpe!N47</f>
        <v>11776.384621350577</v>
      </c>
      <c r="I6" s="176">
        <f t="shared" si="0"/>
        <v>6.2231383569516456E-2</v>
      </c>
    </row>
    <row r="7" spans="1:24" ht="15.75" customHeight="1">
      <c r="A7" s="68"/>
      <c r="B7" s="20"/>
      <c r="C7" s="174" t="s">
        <v>82</v>
      </c>
      <c r="D7" s="175">
        <f>cpe!K64</f>
        <v>291.00858426368001</v>
      </c>
      <c r="E7" s="175">
        <f>cpe!K65</f>
        <v>901.95141573631997</v>
      </c>
      <c r="F7" s="175">
        <f>cpe!N65</f>
        <v>64.021888538009605</v>
      </c>
      <c r="G7" s="175">
        <f>cpe!N66</f>
        <v>314.21506872529744</v>
      </c>
      <c r="H7" s="175">
        <f>cpe!N67</f>
        <v>1571.196957263307</v>
      </c>
      <c r="I7" s="176">
        <f t="shared" si="0"/>
        <v>8.3028674465539295E-3</v>
      </c>
    </row>
    <row r="8" spans="1:24" ht="15.75" customHeight="1">
      <c r="A8" s="68"/>
      <c r="B8" s="20"/>
      <c r="C8" s="174" t="s">
        <v>98</v>
      </c>
      <c r="D8" s="175">
        <f>cpe!K80</f>
        <v>0</v>
      </c>
      <c r="E8" s="175">
        <f>cpe!K81</f>
        <v>14</v>
      </c>
      <c r="F8" s="175">
        <f>cpe!N81</f>
        <v>0</v>
      </c>
      <c r="G8" s="175">
        <f>cpe!N82</f>
        <v>3.4996613732204493</v>
      </c>
      <c r="H8" s="175">
        <f>cpe!N83</f>
        <v>17.499661373220448</v>
      </c>
      <c r="I8" s="176">
        <f t="shared" si="0"/>
        <v>9.2475591980846611E-5</v>
      </c>
    </row>
    <row r="9" spans="1:24" ht="15.75" customHeight="1">
      <c r="A9" s="68"/>
      <c r="B9" s="20"/>
      <c r="C9" s="174" t="s">
        <v>110</v>
      </c>
      <c r="D9" s="175">
        <f>cpe!K87</f>
        <v>0</v>
      </c>
      <c r="E9" s="175">
        <f>cpe!K88</f>
        <v>0</v>
      </c>
      <c r="F9" s="175">
        <f>cpe!N88</f>
        <v>0</v>
      </c>
      <c r="G9" s="175">
        <f>cpe!N89</f>
        <v>0</v>
      </c>
      <c r="H9" s="175">
        <f>cpe!N90</f>
        <v>0</v>
      </c>
      <c r="I9" s="176">
        <f t="shared" si="0"/>
        <v>0</v>
      </c>
    </row>
    <row r="10" spans="1:24" ht="15.75" customHeight="1">
      <c r="A10" s="68"/>
      <c r="B10" s="20"/>
      <c r="C10" s="174" t="s">
        <v>113</v>
      </c>
      <c r="D10" s="175">
        <f>cpe!K99</f>
        <v>226.77196293760002</v>
      </c>
      <c r="E10" s="175">
        <f>cpe!K100</f>
        <v>518.82803706239997</v>
      </c>
      <c r="F10" s="175">
        <f>cpe!N100</f>
        <v>49.889831846272003</v>
      </c>
      <c r="G10" s="175">
        <f>cpe!N101</f>
        <v>198.85321695014491</v>
      </c>
      <c r="H10" s="175">
        <f>cpe!N102</f>
        <v>994.34304879641695</v>
      </c>
      <c r="I10" s="176">
        <f t="shared" si="0"/>
        <v>5.2545280796234385E-3</v>
      </c>
    </row>
    <row r="11" spans="1:24" ht="15.75" customHeight="1">
      <c r="A11" s="67"/>
      <c r="B11" s="18"/>
      <c r="C11" s="174" t="s">
        <v>121</v>
      </c>
      <c r="D11" s="175">
        <f>cpe!K110</f>
        <v>274.75910312448002</v>
      </c>
      <c r="E11" s="175">
        <f>cpe!K111</f>
        <v>321.72089687552</v>
      </c>
      <c r="F11" s="175">
        <f>cpe!N111</f>
        <v>60.447002687385606</v>
      </c>
      <c r="G11" s="175">
        <f>cpe!N112</f>
        <v>164.21586116646642</v>
      </c>
      <c r="H11" s="175">
        <f>cpe!N113</f>
        <v>821.14286385385208</v>
      </c>
      <c r="I11" s="176">
        <f t="shared" si="0"/>
        <v>4.3392652472656577E-3</v>
      </c>
    </row>
    <row r="12" spans="1:24" ht="15.75" customHeight="1">
      <c r="A12" s="67"/>
      <c r="B12" s="18"/>
      <c r="C12" s="174" t="s">
        <v>128</v>
      </c>
      <c r="D12" s="175">
        <f>cpe!K125</f>
        <v>0</v>
      </c>
      <c r="E12" s="175">
        <f>cpe!K126</f>
        <v>143.88</v>
      </c>
      <c r="F12" s="175">
        <f>cpe!N126</f>
        <v>0</v>
      </c>
      <c r="G12" s="175">
        <f>cpe!N127</f>
        <v>35.966519884211301</v>
      </c>
      <c r="H12" s="175">
        <f>cpe!N128</f>
        <v>179.84651988421129</v>
      </c>
      <c r="I12" s="176">
        <f t="shared" si="0"/>
        <v>9.5038486958601504E-4</v>
      </c>
    </row>
    <row r="13" spans="1:24" ht="15.75" customHeight="1">
      <c r="A13" s="68"/>
      <c r="B13" s="20"/>
      <c r="C13" s="174" t="s">
        <v>139</v>
      </c>
      <c r="D13" s="175">
        <f>cpe!K142</f>
        <v>157.88287753984</v>
      </c>
      <c r="E13" s="175">
        <f>cpe!K143</f>
        <v>140.35712246016001</v>
      </c>
      <c r="F13" s="175">
        <f>cpe!N143</f>
        <v>34.734233058764801</v>
      </c>
      <c r="G13" s="175">
        <f>cpe!N144</f>
        <v>83.235504408104489</v>
      </c>
      <c r="H13" s="175">
        <f>cpe!N145</f>
        <v>416.20973746686929</v>
      </c>
      <c r="I13" s="176">
        <f t="shared" si="0"/>
        <v>2.1994278083198333E-3</v>
      </c>
    </row>
    <row r="14" spans="1:24" ht="15.75" customHeight="1">
      <c r="A14" s="68"/>
      <c r="B14" s="20"/>
      <c r="C14" s="174" t="s">
        <v>152</v>
      </c>
      <c r="D14" s="175">
        <f>cpe!K253</f>
        <v>194.71857897337</v>
      </c>
      <c r="E14" s="175">
        <f>cpe!K254</f>
        <v>804.1714210266299</v>
      </c>
      <c r="F14" s="175">
        <f>cpe!N254</f>
        <v>42.838087374141402</v>
      </c>
      <c r="G14" s="175">
        <f>cpe!N255</f>
        <v>260.40682491300709</v>
      </c>
      <c r="H14" s="175">
        <f>cpe!N256</f>
        <v>1302.1349122871484</v>
      </c>
      <c r="I14" s="176">
        <f t="shared" si="0"/>
        <v>6.8810301116427738E-3</v>
      </c>
    </row>
    <row r="15" spans="1:24" ht="15.75" customHeight="1">
      <c r="A15" s="68"/>
      <c r="B15" s="20"/>
      <c r="C15" s="174" t="s">
        <v>259</v>
      </c>
      <c r="D15" s="175">
        <f>cpe!K536</f>
        <v>77.264247955200005</v>
      </c>
      <c r="E15" s="175">
        <f>cpe!K537</f>
        <v>1413.9357520448002</v>
      </c>
      <c r="F15" s="175">
        <f>cpe!N537</f>
        <v>16.998134550144002</v>
      </c>
      <c r="G15" s="175">
        <f>cpe!N538</f>
        <v>377.01305390344839</v>
      </c>
      <c r="H15" s="175">
        <f>cpe!N539</f>
        <v>1885.2111884535925</v>
      </c>
      <c r="I15" s="176">
        <f t="shared" si="0"/>
        <v>9.9622510940666539E-3</v>
      </c>
    </row>
    <row r="16" spans="1:24" ht="15.75" customHeight="1">
      <c r="A16" s="68"/>
      <c r="B16" s="20"/>
      <c r="C16" s="174" t="s">
        <v>538</v>
      </c>
      <c r="D16" s="175">
        <f>cpe!K620</f>
        <v>0</v>
      </c>
      <c r="E16" s="175">
        <f>cpe!K621</f>
        <v>0</v>
      </c>
      <c r="F16" s="175">
        <f>cpe!N621</f>
        <v>0</v>
      </c>
      <c r="G16" s="175">
        <f>cpe!N622</f>
        <v>0</v>
      </c>
      <c r="H16" s="175">
        <f>cpe!N623</f>
        <v>0</v>
      </c>
      <c r="I16" s="176">
        <f t="shared" si="0"/>
        <v>0</v>
      </c>
    </row>
    <row r="17" spans="1:9" ht="15.75" customHeight="1">
      <c r="A17" s="68"/>
      <c r="B17" s="20"/>
      <c r="C17" s="174" t="s">
        <v>684</v>
      </c>
      <c r="D17" s="175">
        <f>cpe!K640</f>
        <v>0</v>
      </c>
      <c r="E17" s="175">
        <f>cpe!K641</f>
        <v>0</v>
      </c>
      <c r="F17" s="175">
        <f>cpe!N641</f>
        <v>0</v>
      </c>
      <c r="G17" s="175">
        <f>cpe!N642</f>
        <v>0</v>
      </c>
      <c r="H17" s="175">
        <f>cpe!N643</f>
        <v>0</v>
      </c>
      <c r="I17" s="176">
        <f t="shared" si="0"/>
        <v>0</v>
      </c>
    </row>
    <row r="18" spans="1:9" ht="15.75" customHeight="1">
      <c r="A18" s="68"/>
      <c r="B18" s="20"/>
      <c r="C18" s="174" t="s">
        <v>629</v>
      </c>
      <c r="D18" s="175">
        <f>cpe!K648</f>
        <v>0</v>
      </c>
      <c r="E18" s="175">
        <f>cpe!K649</f>
        <v>175.12</v>
      </c>
      <c r="F18" s="175">
        <f>cpe!N649</f>
        <v>0</v>
      </c>
      <c r="G18" s="175">
        <f>cpe!N650</f>
        <v>43.775764262740367</v>
      </c>
      <c r="H18" s="175">
        <f>cpe!N651</f>
        <v>218.89576426274039</v>
      </c>
      <c r="I18" s="176">
        <f t="shared" si="0"/>
        <v>1.1567375476918473E-3</v>
      </c>
    </row>
    <row r="19" spans="1:9" ht="15.75" customHeight="1">
      <c r="A19" s="66"/>
      <c r="B19"/>
      <c r="C19" s="174" t="s">
        <v>633</v>
      </c>
      <c r="D19" s="175">
        <f>cpe!K659</f>
        <v>54.877077237120005</v>
      </c>
      <c r="E19" s="175">
        <f>cpe!K660</f>
        <v>392.48292276288009</v>
      </c>
      <c r="F19" s="175">
        <f>cpe!N660</f>
        <v>12.072956992166402</v>
      </c>
      <c r="G19" s="175">
        <f>cpe!N661</f>
        <v>114.84712665499551</v>
      </c>
      <c r="H19" s="175">
        <f>cpe!N662</f>
        <v>574.28008364716197</v>
      </c>
      <c r="I19" s="176">
        <f t="shared" si="0"/>
        <v>3.0347381909543885E-3</v>
      </c>
    </row>
    <row r="20" spans="1:9" ht="15.75" customHeight="1">
      <c r="A20" s="66"/>
      <c r="B20"/>
      <c r="C20" s="177" t="s">
        <v>685</v>
      </c>
      <c r="D20" s="178">
        <f>SUM(D4:D19)</f>
        <v>109990.22293497591</v>
      </c>
      <c r="E20" s="178">
        <f>SUM(E4:E19)</f>
        <v>17203.227065024064</v>
      </c>
      <c r="F20" s="178">
        <f>SUM(F4:F19)</f>
        <v>24197.8490456947</v>
      </c>
      <c r="G20" s="178">
        <f>SUM(G4:G19)</f>
        <v>37844.162965134536</v>
      </c>
      <c r="H20" s="178">
        <f>SUM(H4:H19)</f>
        <v>189235.46201082927</v>
      </c>
      <c r="I20" s="179">
        <f t="shared" si="0"/>
        <v>1</v>
      </c>
    </row>
    <row r="21" spans="1:9" ht="15.75" customHeight="1">
      <c r="A21" s="66"/>
      <c r="B21"/>
    </row>
    <row r="22" spans="1:9" ht="15.75" customHeight="1">
      <c r="A22" s="66"/>
      <c r="B22"/>
    </row>
    <row r="23" spans="1:9" ht="15.75" customHeight="1">
      <c r="A23" s="66"/>
      <c r="B23"/>
    </row>
    <row r="24" spans="1:9" ht="15.75" customHeight="1">
      <c r="A24" s="66"/>
      <c r="B24"/>
    </row>
    <row r="25" spans="1:9" ht="15.75" customHeight="1">
      <c r="A25" s="66"/>
      <c r="B25"/>
    </row>
    <row r="26" spans="1:9" ht="15.75" customHeight="1">
      <c r="A26" s="66"/>
      <c r="B26"/>
    </row>
    <row r="27" spans="1:9" ht="15.75" customHeight="1">
      <c r="A27" s="66"/>
      <c r="B27"/>
    </row>
    <row r="28" spans="1:9" ht="15.75" customHeight="1">
      <c r="A28" s="66"/>
      <c r="B28"/>
    </row>
    <row r="29" spans="1:9" ht="15.75" customHeight="1">
      <c r="A29" s="66"/>
      <c r="B29"/>
    </row>
    <row r="30" spans="1:9" ht="15.75" customHeight="1">
      <c r="A30" s="66"/>
      <c r="B30"/>
    </row>
    <row r="31" spans="1:9" ht="15.75" customHeight="1">
      <c r="A31" s="66"/>
      <c r="B31"/>
    </row>
    <row r="32" spans="1:9" ht="15.75" customHeight="1">
      <c r="A32" s="66"/>
      <c r="B32"/>
    </row>
    <row r="33" spans="1:2" ht="15.75" customHeight="1">
      <c r="A33" s="66"/>
      <c r="B33"/>
    </row>
    <row r="34" spans="1:2" ht="15.75" customHeight="1">
      <c r="A34" s="66"/>
      <c r="B34"/>
    </row>
    <row r="35" spans="1:2" ht="15.75" customHeight="1">
      <c r="A35" s="66"/>
      <c r="B35"/>
    </row>
    <row r="36" spans="1:2" ht="15.75" customHeight="1">
      <c r="A36" s="66"/>
      <c r="B36"/>
    </row>
    <row r="37" spans="1:2" ht="15.75" customHeight="1">
      <c r="A37" s="66"/>
      <c r="B37"/>
    </row>
    <row r="38" spans="1:2" ht="15.75" customHeight="1">
      <c r="A38" s="66"/>
      <c r="B38"/>
    </row>
    <row r="39" spans="1:2" ht="15.75" customHeight="1">
      <c r="A39" s="66"/>
      <c r="B39"/>
    </row>
    <row r="40" spans="1:2" ht="15.75" customHeight="1">
      <c r="A40" s="66"/>
      <c r="B40"/>
    </row>
    <row r="41" spans="1:2" ht="15.75" customHeight="1">
      <c r="A41" s="66"/>
      <c r="B41"/>
    </row>
    <row r="42" spans="1:2" ht="15.75" customHeight="1">
      <c r="A42" s="66"/>
      <c r="B42"/>
    </row>
    <row r="43" spans="1:2" ht="15.75" customHeight="1">
      <c r="A43" s="66"/>
      <c r="B43"/>
    </row>
    <row r="44" spans="1:2" ht="15.75" customHeight="1">
      <c r="A44" s="66"/>
      <c r="B44"/>
    </row>
    <row r="45" spans="1:2" ht="15.75" customHeight="1">
      <c r="A45" s="66"/>
      <c r="B45"/>
    </row>
    <row r="46" spans="1:2" ht="15.75" customHeight="1">
      <c r="A46" s="66"/>
      <c r="B46"/>
    </row>
    <row r="47" spans="1:2" ht="15.75" customHeight="1">
      <c r="A47" s="66"/>
      <c r="B47"/>
    </row>
    <row r="48" spans="1:2" ht="15.75" customHeight="1">
      <c r="A48" s="66"/>
      <c r="B48"/>
    </row>
    <row r="49" spans="1:2" ht="15.75" customHeight="1">
      <c r="A49" s="66"/>
      <c r="B49"/>
    </row>
    <row r="216" spans="1:2" ht="15.75" customHeight="1">
      <c r="A216" s="66"/>
      <c r="B216"/>
    </row>
    <row r="217" spans="1:2" ht="15.75" customHeight="1">
      <c r="A217" s="66"/>
      <c r="B217"/>
    </row>
    <row r="218" spans="1:2" ht="15.75" customHeight="1">
      <c r="A218" s="66"/>
      <c r="B218"/>
    </row>
    <row r="219" spans="1:2" ht="15.75" customHeight="1">
      <c r="A219" s="66"/>
      <c r="B219"/>
    </row>
    <row r="220" spans="1:2" ht="15.75" customHeight="1">
      <c r="A220" s="66"/>
      <c r="B220"/>
    </row>
    <row r="221" spans="1:2" ht="15.75" customHeight="1">
      <c r="A221" s="66"/>
      <c r="B221"/>
    </row>
    <row r="222" spans="1:2" ht="15.75" customHeight="1">
      <c r="A222" s="66"/>
      <c r="B222"/>
    </row>
    <row r="223" spans="1:2" ht="15.75" customHeight="1">
      <c r="A223" s="66"/>
      <c r="B223"/>
    </row>
    <row r="224" spans="1:2" ht="15.75" customHeight="1">
      <c r="A224" s="66"/>
      <c r="B224"/>
    </row>
    <row r="225" spans="1:2" ht="15.75" customHeight="1">
      <c r="A225" s="66"/>
      <c r="B225"/>
    </row>
    <row r="226" spans="1:2" ht="15.75" customHeight="1">
      <c r="A226" s="66"/>
      <c r="B226"/>
    </row>
    <row r="227" spans="1:2" ht="15.75" customHeight="1">
      <c r="A227" s="66"/>
      <c r="B227"/>
    </row>
    <row r="228" spans="1:2" ht="15.75" customHeight="1">
      <c r="A228" s="66"/>
      <c r="B228"/>
    </row>
    <row r="229" spans="1:2" ht="15.75" customHeight="1">
      <c r="A229" s="66"/>
      <c r="B229"/>
    </row>
    <row r="230" spans="1:2" ht="15.75" customHeight="1">
      <c r="A230" s="66"/>
      <c r="B230"/>
    </row>
    <row r="231" spans="1:2" ht="15.75" customHeight="1">
      <c r="A231" s="66"/>
      <c r="B231"/>
    </row>
    <row r="232" spans="1:2" ht="15.75" customHeight="1">
      <c r="A232" s="66"/>
      <c r="B232"/>
    </row>
    <row r="233" spans="1:2" ht="15.75" customHeight="1">
      <c r="A233" s="66"/>
      <c r="B233"/>
    </row>
    <row r="234" spans="1:2" ht="15.75" customHeight="1">
      <c r="A234" s="66"/>
      <c r="B234"/>
    </row>
    <row r="235" spans="1:2" ht="15.75" customHeight="1">
      <c r="A235" s="66"/>
      <c r="B235"/>
    </row>
    <row r="236" spans="1:2" ht="15.75" customHeight="1">
      <c r="A236" s="66"/>
      <c r="B236"/>
    </row>
    <row r="237" spans="1:2" ht="15.75" customHeight="1">
      <c r="A237" s="66"/>
      <c r="B237"/>
    </row>
    <row r="238" spans="1:2" ht="15.75" customHeight="1">
      <c r="A238" s="66"/>
      <c r="B238"/>
    </row>
    <row r="239" spans="1:2" ht="15.75" customHeight="1">
      <c r="A239" s="66"/>
      <c r="B239"/>
    </row>
    <row r="240" spans="1:2" ht="15.75" customHeight="1">
      <c r="A240" s="66"/>
      <c r="B240"/>
    </row>
    <row r="241" spans="1:2" ht="15.75" customHeight="1">
      <c r="A241" s="66"/>
      <c r="B241"/>
    </row>
    <row r="242" spans="1:2" ht="15.75" customHeight="1">
      <c r="A242" s="66"/>
      <c r="B242"/>
    </row>
    <row r="243" spans="1:2" ht="15.75" customHeight="1">
      <c r="A243" s="66"/>
      <c r="B243"/>
    </row>
    <row r="244" spans="1:2" ht="15.75" customHeight="1">
      <c r="A244" s="66"/>
      <c r="B244"/>
    </row>
    <row r="245" spans="1:2" ht="15.75" customHeight="1">
      <c r="A245" s="66"/>
      <c r="B245"/>
    </row>
    <row r="246" spans="1:2" ht="15.75" customHeight="1">
      <c r="A246" s="66"/>
      <c r="B246"/>
    </row>
    <row r="247" spans="1:2" ht="15.75" customHeight="1">
      <c r="A247" s="66"/>
      <c r="B247"/>
    </row>
    <row r="248" spans="1:2" ht="15.75" customHeight="1">
      <c r="A248" s="66"/>
      <c r="B248"/>
    </row>
    <row r="249" spans="1:2" ht="15.75" customHeight="1">
      <c r="A249" s="66"/>
      <c r="B249"/>
    </row>
    <row r="250" spans="1:2" ht="15.75" customHeight="1">
      <c r="A250" s="66"/>
      <c r="B250"/>
    </row>
    <row r="251" spans="1:2" ht="15.75" customHeight="1">
      <c r="A251" s="66"/>
      <c r="B251"/>
    </row>
    <row r="252" spans="1:2" ht="15.75" customHeight="1">
      <c r="A252" s="66"/>
      <c r="B252"/>
    </row>
    <row r="253" spans="1:2" ht="15.75" customHeight="1">
      <c r="A253" s="66"/>
      <c r="B253"/>
    </row>
    <row r="254" spans="1:2" ht="15.75" customHeight="1">
      <c r="A254" s="66"/>
      <c r="B254"/>
    </row>
    <row r="255" spans="1:2" ht="15.75" customHeight="1">
      <c r="A255" s="66"/>
      <c r="B255"/>
    </row>
    <row r="256" spans="1:2" ht="15.75" customHeight="1">
      <c r="A256" s="66"/>
      <c r="B256"/>
    </row>
    <row r="257" spans="1:2" ht="15.75" customHeight="1">
      <c r="A257" s="66"/>
      <c r="B257"/>
    </row>
    <row r="258" spans="1:2" ht="15.75" customHeight="1">
      <c r="A258" s="66"/>
      <c r="B258"/>
    </row>
    <row r="259" spans="1:2" ht="15.75" customHeight="1">
      <c r="A259" s="66"/>
      <c r="B259"/>
    </row>
    <row r="260" spans="1:2" ht="15.75" customHeight="1">
      <c r="A260" s="66"/>
      <c r="B260"/>
    </row>
    <row r="261" spans="1:2" ht="15.75" customHeight="1">
      <c r="A261" s="66"/>
      <c r="B261"/>
    </row>
    <row r="262" spans="1:2" ht="15.75" customHeight="1">
      <c r="A262" s="66"/>
      <c r="B262"/>
    </row>
    <row r="263" spans="1:2" ht="15.75" customHeight="1">
      <c r="A263" s="66"/>
      <c r="B263"/>
    </row>
    <row r="264" spans="1:2" ht="15.75" customHeight="1">
      <c r="A264" s="66"/>
      <c r="B264"/>
    </row>
    <row r="265" spans="1:2" ht="15.75" customHeight="1">
      <c r="A265" s="66"/>
      <c r="B265"/>
    </row>
    <row r="266" spans="1:2" ht="15.75" customHeight="1">
      <c r="A266" s="66"/>
      <c r="B266"/>
    </row>
    <row r="267" spans="1:2" ht="15.75" customHeight="1">
      <c r="A267" s="66"/>
      <c r="B267"/>
    </row>
    <row r="268" spans="1:2" ht="15.75" customHeight="1">
      <c r="A268" s="66"/>
      <c r="B268"/>
    </row>
    <row r="269" spans="1:2" ht="15.75" customHeight="1">
      <c r="A269" s="66"/>
      <c r="B269"/>
    </row>
    <row r="270" spans="1:2" ht="15.75" customHeight="1">
      <c r="A270" s="66"/>
      <c r="B270"/>
    </row>
    <row r="271" spans="1:2" ht="15.75" customHeight="1">
      <c r="A271" s="66"/>
      <c r="B271"/>
    </row>
    <row r="272" spans="1:2" ht="15.75" customHeight="1">
      <c r="A272" s="66"/>
      <c r="B272"/>
    </row>
    <row r="273" spans="1:2" ht="15.75" customHeight="1">
      <c r="A273" s="66"/>
      <c r="B273"/>
    </row>
    <row r="274" spans="1:2" ht="15.75" customHeight="1">
      <c r="A274" s="66"/>
      <c r="B274"/>
    </row>
    <row r="275" spans="1:2" ht="15.75" customHeight="1">
      <c r="A275" s="66"/>
      <c r="B275"/>
    </row>
  </sheetData>
  <sheetProtection selectLockedCells="1" selectUnlockedCells="1"/>
  <pageMargins left="0.51180555555555551" right="0.51180555555555551" top="0.78749999999999998" bottom="0.78749999999999998" header="0.51180555555555551" footer="0.51180555555555551"/>
  <pageSetup paperSize="9" firstPageNumber="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75"/>
  <sheetViews>
    <sheetView showGridLines="0" zoomScale="85" zoomScaleNormal="85" workbookViewId="0">
      <selection activeCell="A25" sqref="A25"/>
    </sheetView>
  </sheetViews>
  <sheetFormatPr defaultColWidth="8.7109375" defaultRowHeight="14.45" customHeight="1"/>
  <cols>
    <col min="1" max="1" width="39.42578125" style="70" customWidth="1"/>
    <col min="2" max="2" width="1.7109375" style="1" customWidth="1"/>
    <col min="3" max="3" width="3.7109375" style="7" customWidth="1"/>
    <col min="4" max="4" width="37" style="7" customWidth="1"/>
    <col min="5" max="5" width="17.5703125" style="7" customWidth="1"/>
    <col min="6" max="6" width="17.5703125" style="8" customWidth="1"/>
    <col min="7" max="8" width="17.5703125" style="7" customWidth="1"/>
    <col min="9" max="9" width="20.42578125" style="7" customWidth="1"/>
    <col min="10" max="10" width="13.7109375" style="7" customWidth="1"/>
    <col min="11" max="11" width="15.28515625" style="7" customWidth="1"/>
    <col min="12" max="15" width="8.7109375" style="7"/>
    <col min="16" max="16" width="8.85546875" style="7" bestFit="1" customWidth="1"/>
    <col min="17" max="17" width="12.5703125" style="7" bestFit="1" customWidth="1"/>
    <col min="18" max="16384" width="8.7109375" style="7"/>
  </cols>
  <sheetData>
    <row r="1" spans="1:25" s="17" customFormat="1" ht="63.75" customHeight="1">
      <c r="A1" s="16"/>
      <c r="B1" s="16"/>
      <c r="C1" s="61"/>
      <c r="D1" s="61"/>
      <c r="E1" s="61"/>
      <c r="F1" s="61"/>
      <c r="G1" s="61"/>
      <c r="H1" s="61"/>
      <c r="I1" s="61"/>
      <c r="J1" s="61"/>
      <c r="K1" s="61"/>
      <c r="L1" s="61"/>
      <c r="M1" s="61"/>
      <c r="N1" s="61"/>
      <c r="O1" s="61"/>
      <c r="P1" s="61"/>
      <c r="Q1" s="61"/>
      <c r="R1" s="61"/>
      <c r="S1" s="61"/>
      <c r="T1" s="16"/>
      <c r="U1" s="16"/>
      <c r="V1" s="16"/>
      <c r="W1" s="16"/>
      <c r="X1" s="16"/>
      <c r="Y1" s="16"/>
    </row>
    <row r="2" spans="1:25" s="1" customFormat="1" ht="6.75" customHeight="1">
      <c r="A2" s="66"/>
      <c r="B2"/>
      <c r="C2" s="25"/>
      <c r="D2" s="25"/>
      <c r="E2" s="25"/>
      <c r="F2" s="25"/>
      <c r="G2" s="25"/>
      <c r="H2" s="25"/>
      <c r="I2" s="25"/>
      <c r="J2" s="25"/>
      <c r="K2" s="25"/>
      <c r="L2" s="25"/>
      <c r="M2" s="25"/>
      <c r="N2" s="25"/>
      <c r="O2" s="25"/>
      <c r="P2" s="25"/>
      <c r="Q2" s="25"/>
      <c r="R2" s="25"/>
      <c r="S2" s="25"/>
      <c r="T2" s="25"/>
      <c r="U2" s="15"/>
      <c r="V2" s="15"/>
      <c r="W2" s="15"/>
      <c r="X2" s="15"/>
      <c r="Y2" s="15"/>
    </row>
    <row r="3" spans="1:25" ht="14.45" customHeight="1">
      <c r="A3" s="68"/>
      <c r="B3" s="20"/>
      <c r="D3" s="318" t="s">
        <v>640</v>
      </c>
      <c r="F3" s="7"/>
    </row>
    <row r="4" spans="1:25" ht="14.45" customHeight="1">
      <c r="A4" s="68"/>
      <c r="B4" s="20"/>
      <c r="D4" s="319"/>
    </row>
    <row r="5" spans="1:25" ht="14.45" customHeight="1">
      <c r="A5" s="69"/>
      <c r="B5" s="19"/>
      <c r="D5" s="317">
        <f>rel!H20</f>
        <v>189235.46201082927</v>
      </c>
    </row>
    <row r="6" spans="1:25" ht="14.45" customHeight="1">
      <c r="A6" s="69"/>
      <c r="B6" s="19"/>
      <c r="D6" s="317"/>
      <c r="O6" s="13" t="s">
        <v>686</v>
      </c>
      <c r="P6" s="12">
        <f>Q6/$Q$8</f>
        <v>0.86474753955471706</v>
      </c>
      <c r="Q6" s="11">
        <f>D13</f>
        <v>109990.22293497591</v>
      </c>
    </row>
    <row r="7" spans="1:25" ht="14.45" customHeight="1">
      <c r="A7" s="68"/>
      <c r="B7" s="20"/>
      <c r="D7" s="318" t="s">
        <v>687</v>
      </c>
      <c r="O7" s="13" t="s">
        <v>680</v>
      </c>
      <c r="P7" s="12">
        <f>Q7/$Q$8</f>
        <v>0.13525246044528288</v>
      </c>
      <c r="Q7" s="11">
        <f>D25</f>
        <v>17203.227065024064</v>
      </c>
    </row>
    <row r="8" spans="1:25" ht="14.45" customHeight="1">
      <c r="A8" s="68"/>
      <c r="B8" s="20"/>
      <c r="D8" s="319"/>
      <c r="Q8" s="11">
        <f>SUM(Q6:Q7)</f>
        <v>127193.44999999998</v>
      </c>
    </row>
    <row r="9" spans="1:25" ht="14.45" customHeight="1">
      <c r="A9" s="68"/>
      <c r="B9" s="20"/>
      <c r="D9" s="317">
        <f>rel!H20-rel!G20</f>
        <v>151391.29904569473</v>
      </c>
    </row>
    <row r="10" spans="1:25" ht="14.45" customHeight="1">
      <c r="A10" s="68"/>
      <c r="B10" s="20"/>
      <c r="D10" s="317"/>
    </row>
    <row r="11" spans="1:25" ht="14.45" customHeight="1">
      <c r="A11" s="68"/>
      <c r="B11" s="20"/>
      <c r="D11" s="320" t="s">
        <v>688</v>
      </c>
    </row>
    <row r="12" spans="1:25" ht="14.45" customHeight="1">
      <c r="A12" s="68"/>
      <c r="B12" s="20"/>
      <c r="D12" s="319"/>
    </row>
    <row r="13" spans="1:25" ht="14.45" customHeight="1">
      <c r="A13" s="67"/>
      <c r="B13" s="18"/>
      <c r="D13" s="317">
        <f>rel!D20</f>
        <v>109990.22293497591</v>
      </c>
    </row>
    <row r="14" spans="1:25" ht="14.45" customHeight="1">
      <c r="A14" s="67"/>
      <c r="B14" s="18"/>
      <c r="D14" s="317"/>
    </row>
    <row r="15" spans="1:25" ht="14.45" customHeight="1">
      <c r="A15" s="68"/>
      <c r="B15" s="20"/>
      <c r="D15" s="318" t="s">
        <v>689</v>
      </c>
    </row>
    <row r="16" spans="1:25" ht="14.45" customHeight="1">
      <c r="A16" s="68"/>
      <c r="B16" s="20"/>
      <c r="D16" s="319"/>
    </row>
    <row r="17" spans="1:4" ht="14.45" customHeight="1">
      <c r="A17" s="68"/>
      <c r="B17" s="20"/>
      <c r="D17" s="317">
        <f>rel!G20</f>
        <v>37844.162965134536</v>
      </c>
    </row>
    <row r="18" spans="1:4" ht="14.45" customHeight="1">
      <c r="A18" s="68"/>
      <c r="B18" s="20"/>
      <c r="D18" s="317"/>
    </row>
    <row r="19" spans="1:4" ht="14.45" customHeight="1">
      <c r="A19" s="66"/>
      <c r="B19"/>
      <c r="D19" s="318" t="s">
        <v>690</v>
      </c>
    </row>
    <row r="20" spans="1:4" ht="14.45" customHeight="1">
      <c r="A20" s="66"/>
      <c r="B20"/>
      <c r="D20" s="319"/>
    </row>
    <row r="21" spans="1:4" ht="14.45" customHeight="1">
      <c r="A21" s="66"/>
      <c r="B21"/>
      <c r="D21" s="317">
        <f>rel!F20</f>
        <v>24197.8490456947</v>
      </c>
    </row>
    <row r="22" spans="1:4" ht="14.45" customHeight="1">
      <c r="A22" s="66"/>
      <c r="B22"/>
      <c r="D22" s="317"/>
    </row>
    <row r="23" spans="1:4" ht="14.45" customHeight="1">
      <c r="B23"/>
      <c r="D23" s="318" t="s">
        <v>691</v>
      </c>
    </row>
    <row r="24" spans="1:4" ht="14.45" customHeight="1">
      <c r="A24" s="66"/>
      <c r="B24"/>
      <c r="D24" s="319"/>
    </row>
    <row r="25" spans="1:4" ht="14.45" customHeight="1">
      <c r="A25" s="66"/>
      <c r="B25"/>
      <c r="D25" s="317">
        <f>rel!E20</f>
        <v>17203.227065024064</v>
      </c>
    </row>
    <row r="26" spans="1:4" ht="14.45" customHeight="1">
      <c r="A26" s="66"/>
      <c r="B26"/>
      <c r="D26" s="317"/>
    </row>
    <row r="27" spans="1:4" ht="14.45" customHeight="1">
      <c r="A27" s="66"/>
      <c r="B27"/>
    </row>
    <row r="28" spans="1:4" ht="14.45" customHeight="1">
      <c r="A28" s="66"/>
      <c r="B28"/>
    </row>
    <row r="29" spans="1:4" ht="14.45" customHeight="1">
      <c r="A29" s="66"/>
      <c r="B29"/>
    </row>
    <row r="30" spans="1:4" ht="14.45" customHeight="1">
      <c r="A30" s="66"/>
      <c r="B30"/>
    </row>
    <row r="31" spans="1:4" ht="14.45" customHeight="1">
      <c r="A31" s="66"/>
      <c r="B31"/>
    </row>
    <row r="32" spans="1:4" ht="14.45" customHeight="1">
      <c r="A32" s="66"/>
      <c r="B32"/>
    </row>
    <row r="33" spans="1:2" ht="14.45" customHeight="1">
      <c r="A33" s="66"/>
      <c r="B33"/>
    </row>
    <row r="34" spans="1:2" ht="14.45" customHeight="1">
      <c r="A34" s="66"/>
      <c r="B34"/>
    </row>
    <row r="35" spans="1:2" ht="14.45" customHeight="1">
      <c r="A35" s="66"/>
      <c r="B35"/>
    </row>
    <row r="36" spans="1:2" ht="14.45" customHeight="1">
      <c r="A36" s="66"/>
      <c r="B36"/>
    </row>
    <row r="37" spans="1:2" ht="14.45" customHeight="1">
      <c r="A37" s="66"/>
      <c r="B37"/>
    </row>
    <row r="38" spans="1:2" ht="14.45" customHeight="1">
      <c r="A38" s="66"/>
      <c r="B38"/>
    </row>
    <row r="39" spans="1:2" ht="14.45" customHeight="1">
      <c r="A39" s="66"/>
      <c r="B39"/>
    </row>
    <row r="40" spans="1:2" ht="14.45" customHeight="1">
      <c r="A40" s="66"/>
      <c r="B40"/>
    </row>
    <row r="41" spans="1:2" ht="14.45" customHeight="1">
      <c r="A41" s="66"/>
      <c r="B41"/>
    </row>
    <row r="42" spans="1:2" ht="14.45" customHeight="1">
      <c r="A42" s="66"/>
      <c r="B42"/>
    </row>
    <row r="43" spans="1:2" ht="14.45" customHeight="1">
      <c r="A43" s="66"/>
      <c r="B43"/>
    </row>
    <row r="44" spans="1:2" ht="14.45" customHeight="1">
      <c r="A44" s="66"/>
      <c r="B44"/>
    </row>
    <row r="45" spans="1:2" ht="14.45" customHeight="1">
      <c r="A45" s="66"/>
      <c r="B45"/>
    </row>
    <row r="46" spans="1:2" ht="14.45" customHeight="1">
      <c r="A46" s="66"/>
      <c r="B46"/>
    </row>
    <row r="47" spans="1:2" ht="14.45" customHeight="1">
      <c r="A47" s="66"/>
      <c r="B47"/>
    </row>
    <row r="48" spans="1:2" ht="14.45" customHeight="1">
      <c r="A48" s="66"/>
      <c r="B48"/>
    </row>
    <row r="49" spans="1:2" ht="14.45" customHeight="1">
      <c r="A49" s="66"/>
      <c r="B49"/>
    </row>
    <row r="216" spans="1:2" ht="14.45" customHeight="1">
      <c r="A216" s="66"/>
      <c r="B216"/>
    </row>
    <row r="217" spans="1:2" ht="14.45" customHeight="1">
      <c r="A217" s="66"/>
      <c r="B217"/>
    </row>
    <row r="218" spans="1:2" ht="14.45" customHeight="1">
      <c r="A218" s="66"/>
      <c r="B218"/>
    </row>
    <row r="219" spans="1:2" ht="14.45" customHeight="1">
      <c r="A219" s="66"/>
      <c r="B219"/>
    </row>
    <row r="220" spans="1:2" ht="14.45" customHeight="1">
      <c r="A220" s="66"/>
      <c r="B220"/>
    </row>
    <row r="221" spans="1:2" ht="14.45" customHeight="1">
      <c r="A221" s="66"/>
      <c r="B221"/>
    </row>
    <row r="222" spans="1:2" ht="14.45" customHeight="1">
      <c r="A222" s="66"/>
      <c r="B222"/>
    </row>
    <row r="223" spans="1:2" ht="14.45" customHeight="1">
      <c r="A223" s="66"/>
      <c r="B223"/>
    </row>
    <row r="224" spans="1:2" ht="14.45" customHeight="1">
      <c r="A224" s="66"/>
      <c r="B224"/>
    </row>
    <row r="225" spans="1:2" ht="14.45" customHeight="1">
      <c r="A225" s="66"/>
      <c r="B225"/>
    </row>
    <row r="226" spans="1:2" ht="14.45" customHeight="1">
      <c r="A226" s="66"/>
      <c r="B226"/>
    </row>
    <row r="227" spans="1:2" ht="14.45" customHeight="1">
      <c r="A227" s="66"/>
      <c r="B227"/>
    </row>
    <row r="228" spans="1:2" ht="14.45" customHeight="1">
      <c r="A228" s="66"/>
      <c r="B228"/>
    </row>
    <row r="229" spans="1:2" ht="14.45" customHeight="1">
      <c r="A229" s="66"/>
      <c r="B229"/>
    </row>
    <row r="230" spans="1:2" ht="14.45" customHeight="1">
      <c r="A230" s="66"/>
      <c r="B230"/>
    </row>
    <row r="231" spans="1:2" ht="14.45" customHeight="1">
      <c r="A231" s="66"/>
      <c r="B231"/>
    </row>
    <row r="232" spans="1:2" ht="14.45" customHeight="1">
      <c r="A232" s="66"/>
      <c r="B232"/>
    </row>
    <row r="233" spans="1:2" ht="14.45" customHeight="1">
      <c r="A233" s="66"/>
      <c r="B233"/>
    </row>
    <row r="234" spans="1:2" ht="14.45" customHeight="1">
      <c r="A234" s="66"/>
      <c r="B234"/>
    </row>
    <row r="235" spans="1:2" ht="14.45" customHeight="1">
      <c r="A235" s="66"/>
      <c r="B235"/>
    </row>
    <row r="236" spans="1:2" ht="14.45" customHeight="1">
      <c r="A236" s="66"/>
      <c r="B236"/>
    </row>
    <row r="237" spans="1:2" ht="14.45" customHeight="1">
      <c r="A237" s="66"/>
      <c r="B237"/>
    </row>
    <row r="238" spans="1:2" ht="14.45" customHeight="1">
      <c r="A238" s="66"/>
      <c r="B238"/>
    </row>
    <row r="239" spans="1:2" ht="14.45" customHeight="1">
      <c r="A239" s="66"/>
      <c r="B239"/>
    </row>
    <row r="240" spans="1:2" ht="14.45" customHeight="1">
      <c r="A240" s="66"/>
      <c r="B240"/>
    </row>
    <row r="241" spans="1:2" ht="14.45" customHeight="1">
      <c r="A241" s="66"/>
      <c r="B241"/>
    </row>
    <row r="242" spans="1:2" ht="14.45" customHeight="1">
      <c r="A242" s="66"/>
      <c r="B242"/>
    </row>
    <row r="243" spans="1:2" ht="14.45" customHeight="1">
      <c r="A243" s="66"/>
      <c r="B243"/>
    </row>
    <row r="244" spans="1:2" ht="14.45" customHeight="1">
      <c r="A244" s="66"/>
      <c r="B244"/>
    </row>
    <row r="245" spans="1:2" ht="14.45" customHeight="1">
      <c r="A245" s="66"/>
      <c r="B245"/>
    </row>
    <row r="246" spans="1:2" ht="14.45" customHeight="1">
      <c r="A246" s="66"/>
      <c r="B246"/>
    </row>
    <row r="247" spans="1:2" ht="14.45" customHeight="1">
      <c r="A247" s="66"/>
      <c r="B247"/>
    </row>
    <row r="248" spans="1:2" ht="14.45" customHeight="1">
      <c r="A248" s="66"/>
      <c r="B248"/>
    </row>
    <row r="249" spans="1:2" ht="14.45" customHeight="1">
      <c r="A249" s="66"/>
      <c r="B249"/>
    </row>
    <row r="250" spans="1:2" ht="14.45" customHeight="1">
      <c r="A250" s="66"/>
      <c r="B250"/>
    </row>
    <row r="251" spans="1:2" ht="14.45" customHeight="1">
      <c r="A251" s="66"/>
      <c r="B251"/>
    </row>
    <row r="252" spans="1:2" ht="14.45" customHeight="1">
      <c r="A252" s="66"/>
      <c r="B252"/>
    </row>
    <row r="253" spans="1:2" ht="14.45" customHeight="1">
      <c r="A253" s="66"/>
      <c r="B253"/>
    </row>
    <row r="254" spans="1:2" ht="14.45" customHeight="1">
      <c r="A254" s="66"/>
      <c r="B254"/>
    </row>
    <row r="255" spans="1:2" ht="14.45" customHeight="1">
      <c r="A255" s="66"/>
      <c r="B255"/>
    </row>
    <row r="256" spans="1:2" ht="14.45" customHeight="1">
      <c r="A256" s="66"/>
      <c r="B256"/>
    </row>
    <row r="257" spans="1:2" ht="14.45" customHeight="1">
      <c r="A257" s="66"/>
      <c r="B257"/>
    </row>
    <row r="258" spans="1:2" ht="14.45" customHeight="1">
      <c r="A258" s="66"/>
      <c r="B258"/>
    </row>
    <row r="259" spans="1:2" ht="14.45" customHeight="1">
      <c r="A259" s="66"/>
      <c r="B259"/>
    </row>
    <row r="260" spans="1:2" ht="14.45" customHeight="1">
      <c r="A260" s="66"/>
      <c r="B260"/>
    </row>
    <row r="261" spans="1:2" ht="14.45" customHeight="1">
      <c r="A261" s="66"/>
      <c r="B261"/>
    </row>
    <row r="262" spans="1:2" ht="14.45" customHeight="1">
      <c r="A262" s="66"/>
      <c r="B262"/>
    </row>
    <row r="263" spans="1:2" ht="14.45" customHeight="1">
      <c r="A263" s="66"/>
      <c r="B263"/>
    </row>
    <row r="264" spans="1:2" ht="14.45" customHeight="1">
      <c r="A264" s="66"/>
      <c r="B264"/>
    </row>
    <row r="265" spans="1:2" ht="14.45" customHeight="1">
      <c r="A265" s="66"/>
      <c r="B265"/>
    </row>
    <row r="266" spans="1:2" ht="14.45" customHeight="1">
      <c r="A266" s="66"/>
      <c r="B266"/>
    </row>
    <row r="267" spans="1:2" ht="14.45" customHeight="1">
      <c r="A267" s="66"/>
      <c r="B267"/>
    </row>
    <row r="268" spans="1:2" ht="14.45" customHeight="1">
      <c r="A268" s="66"/>
      <c r="B268"/>
    </row>
    <row r="269" spans="1:2" ht="14.45" customHeight="1">
      <c r="A269" s="66"/>
      <c r="B269"/>
    </row>
    <row r="270" spans="1:2" ht="14.45" customHeight="1">
      <c r="A270" s="66"/>
      <c r="B270"/>
    </row>
    <row r="271" spans="1:2" ht="14.45" customHeight="1">
      <c r="A271" s="66"/>
      <c r="B271"/>
    </row>
    <row r="272" spans="1:2" ht="14.45" customHeight="1">
      <c r="A272" s="66"/>
      <c r="B272"/>
    </row>
    <row r="273" spans="1:2" ht="14.45" customHeight="1">
      <c r="A273" s="66"/>
      <c r="B273"/>
    </row>
    <row r="274" spans="1:2" ht="14.45" customHeight="1">
      <c r="A274" s="66"/>
      <c r="B274"/>
    </row>
    <row r="275" spans="1:2" ht="14.45" customHeight="1">
      <c r="A275" s="66"/>
      <c r="B275"/>
    </row>
  </sheetData>
  <sheetProtection selectLockedCells="1" selectUnlockedCells="1"/>
  <mergeCells count="12">
    <mergeCell ref="D19:D20"/>
    <mergeCell ref="D21:D22"/>
    <mergeCell ref="D23:D24"/>
    <mergeCell ref="D25:D26"/>
    <mergeCell ref="D11:D12"/>
    <mergeCell ref="D15:D16"/>
    <mergeCell ref="D17:D18"/>
    <mergeCell ref="D5:D6"/>
    <mergeCell ref="D7:D8"/>
    <mergeCell ref="D9:D10"/>
    <mergeCell ref="D13:D14"/>
    <mergeCell ref="D3:D4"/>
  </mergeCells>
  <pageMargins left="0.51180555555555551" right="0.51180555555555551" top="0.78749999999999998" bottom="0.78749999999999998" header="0.51180555555555551" footer="0.51180555555555551"/>
  <pageSetup paperSize="9" firstPageNumber="0"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8868"/>
  <sheetViews>
    <sheetView showGridLines="0" topLeftCell="C3377" zoomScale="85" zoomScaleNormal="85" workbookViewId="0">
      <selection activeCell="J3396" sqref="J3396"/>
    </sheetView>
  </sheetViews>
  <sheetFormatPr defaultColWidth="8.7109375" defaultRowHeight="15"/>
  <cols>
    <col min="1" max="1" width="39.42578125" style="71" customWidth="1"/>
    <col min="2" max="2" width="1.7109375" style="24" customWidth="1"/>
    <col min="3" max="3" width="13" style="5" bestFit="1" customWidth="1"/>
    <col min="4" max="4" width="11.28515625" style="5" customWidth="1"/>
    <col min="5" max="5" width="87.85546875" style="9" customWidth="1"/>
    <col min="6" max="6" width="7.140625" style="5" bestFit="1" customWidth="1"/>
    <col min="7" max="7" width="12.42578125" style="5" bestFit="1" customWidth="1"/>
    <col min="8" max="10" width="12.85546875" style="5" customWidth="1"/>
    <col min="11" max="11" width="20.28515625" style="5" bestFit="1" customWidth="1"/>
    <col min="12" max="12" width="14.140625" style="5" bestFit="1" customWidth="1"/>
    <col min="13" max="16384" width="8.7109375" style="5"/>
  </cols>
  <sheetData>
    <row r="1" spans="1:23" s="60" customFormat="1" ht="63.75" customHeight="1">
      <c r="A1" s="16"/>
      <c r="B1" s="16"/>
      <c r="C1" s="61"/>
      <c r="D1" s="61"/>
      <c r="E1" s="61"/>
      <c r="F1" s="61"/>
      <c r="G1" s="61"/>
      <c r="H1" s="61"/>
      <c r="I1" s="61"/>
      <c r="J1" s="61"/>
      <c r="K1" s="61"/>
      <c r="L1" s="61"/>
      <c r="M1" s="61"/>
      <c r="N1" s="61"/>
      <c r="O1" s="61"/>
      <c r="P1" s="61"/>
      <c r="Q1" s="61"/>
      <c r="R1" s="61"/>
      <c r="S1" s="61"/>
      <c r="T1" s="16"/>
      <c r="U1" s="16"/>
      <c r="V1" s="16"/>
      <c r="W1" s="16"/>
    </row>
    <row r="2" spans="1:23" s="24" customFormat="1" ht="6.75" customHeight="1">
      <c r="A2" s="66"/>
      <c r="B2"/>
      <c r="C2" s="25"/>
      <c r="D2" s="25"/>
      <c r="E2" s="25"/>
      <c r="F2" s="25"/>
      <c r="G2" s="25"/>
      <c r="H2" s="25"/>
      <c r="I2" s="25"/>
      <c r="J2" s="25"/>
      <c r="K2" s="25"/>
      <c r="L2" s="25"/>
      <c r="M2" s="25"/>
      <c r="N2" s="25"/>
      <c r="O2" s="25"/>
      <c r="P2" s="25"/>
      <c r="Q2" s="25"/>
      <c r="R2" s="25"/>
      <c r="S2" s="15"/>
      <c r="T2" s="15"/>
      <c r="U2" s="15"/>
      <c r="V2" s="15"/>
      <c r="W2" s="15"/>
    </row>
    <row r="3" spans="1:23" ht="15.75" customHeight="1">
      <c r="A3" s="66"/>
      <c r="B3" s="21"/>
      <c r="C3" s="322" t="s">
        <v>692</v>
      </c>
      <c r="D3" s="321" t="s">
        <v>693</v>
      </c>
      <c r="E3" s="321" t="s">
        <v>694</v>
      </c>
      <c r="F3" s="321" t="s">
        <v>695</v>
      </c>
      <c r="G3" s="321" t="s">
        <v>696</v>
      </c>
      <c r="H3" s="321" t="s">
        <v>697</v>
      </c>
      <c r="I3" s="321" t="s">
        <v>698</v>
      </c>
      <c r="J3" s="321" t="s">
        <v>699</v>
      </c>
      <c r="K3" s="321" t="s">
        <v>700</v>
      </c>
      <c r="L3" s="321" t="s">
        <v>701</v>
      </c>
    </row>
    <row r="4" spans="1:23" ht="15.75" customHeight="1">
      <c r="A4" s="66"/>
      <c r="B4" s="22"/>
      <c r="C4" s="323"/>
      <c r="D4" s="322"/>
      <c r="E4" s="322"/>
      <c r="F4" s="322"/>
      <c r="G4" s="322"/>
      <c r="H4" s="322"/>
      <c r="I4" s="322"/>
      <c r="J4" s="322"/>
      <c r="K4" s="322"/>
      <c r="L4" s="322"/>
    </row>
    <row r="5" spans="1:23" ht="14.45" customHeight="1">
      <c r="A5" s="66"/>
      <c r="B5" s="21"/>
      <c r="C5" s="180">
        <v>97141</v>
      </c>
      <c r="D5" s="180">
        <v>5678</v>
      </c>
      <c r="E5" s="180" t="s">
        <v>702</v>
      </c>
      <c r="F5" s="180" t="s">
        <v>703</v>
      </c>
      <c r="G5" s="180">
        <v>6.3E-3</v>
      </c>
      <c r="H5" s="180">
        <v>149.12</v>
      </c>
      <c r="I5" s="180">
        <v>78.356333941759999</v>
      </c>
      <c r="J5" s="180">
        <v>70.763666058240005</v>
      </c>
      <c r="K5" s="181">
        <f>H5*G5</f>
        <v>0.93945600000000007</v>
      </c>
      <c r="L5" s="180" t="s">
        <v>704</v>
      </c>
    </row>
    <row r="6" spans="1:23" ht="14.45" customHeight="1">
      <c r="A6" s="66"/>
      <c r="B6" s="21"/>
      <c r="C6" s="180">
        <v>97141</v>
      </c>
      <c r="D6" s="180">
        <v>5679</v>
      </c>
      <c r="E6" s="180" t="s">
        <v>705</v>
      </c>
      <c r="F6" s="180" t="s">
        <v>703</v>
      </c>
      <c r="G6" s="180">
        <v>6.3E-3</v>
      </c>
      <c r="H6" s="180">
        <v>149.12</v>
      </c>
      <c r="I6" s="180">
        <v>78.356333941759999</v>
      </c>
      <c r="J6" s="180">
        <v>70.763666058240005</v>
      </c>
      <c r="K6" s="181">
        <f t="shared" ref="K6:K69" si="0">H6*G6</f>
        <v>0.93945600000000007</v>
      </c>
      <c r="L6" s="180" t="s">
        <v>704</v>
      </c>
    </row>
    <row r="7" spans="1:23" ht="14.45" customHeight="1">
      <c r="A7" s="66"/>
      <c r="B7" s="21"/>
      <c r="C7" s="180">
        <v>97141</v>
      </c>
      <c r="D7" s="180">
        <v>20078</v>
      </c>
      <c r="E7" s="180" t="s">
        <v>706</v>
      </c>
      <c r="F7" s="180" t="s">
        <v>703</v>
      </c>
      <c r="G7" s="180">
        <v>6.3E-3</v>
      </c>
      <c r="H7" s="180">
        <v>149.12</v>
      </c>
      <c r="I7" s="180">
        <v>78.356333941759999</v>
      </c>
      <c r="J7" s="180">
        <v>70.763666058240005</v>
      </c>
      <c r="K7" s="181">
        <f t="shared" si="0"/>
        <v>0.93945600000000007</v>
      </c>
      <c r="L7" s="180" t="s">
        <v>707</v>
      </c>
    </row>
    <row r="8" spans="1:23" ht="14.45" customHeight="1">
      <c r="A8" s="66"/>
      <c r="B8" s="21"/>
      <c r="C8" s="180">
        <v>97141</v>
      </c>
      <c r="D8" s="180">
        <v>88246</v>
      </c>
      <c r="E8" s="180" t="s">
        <v>708</v>
      </c>
      <c r="F8" s="180" t="s">
        <v>703</v>
      </c>
      <c r="G8" s="180">
        <v>6.3E-3</v>
      </c>
      <c r="H8" s="180">
        <v>149.12</v>
      </c>
      <c r="I8" s="180">
        <v>78.356333941759999</v>
      </c>
      <c r="J8" s="180">
        <v>70.763666058240005</v>
      </c>
      <c r="K8" s="181">
        <f t="shared" si="0"/>
        <v>0.93945600000000007</v>
      </c>
      <c r="L8" s="180" t="s">
        <v>704</v>
      </c>
    </row>
    <row r="9" spans="1:23" ht="14.45" customHeight="1">
      <c r="A9" s="66"/>
      <c r="B9" s="23"/>
      <c r="C9" s="180">
        <v>97141</v>
      </c>
      <c r="D9" s="180">
        <v>88316</v>
      </c>
      <c r="E9" s="180" t="s">
        <v>709</v>
      </c>
      <c r="F9" s="180" t="s">
        <v>703</v>
      </c>
      <c r="G9" s="180">
        <v>6.3E-3</v>
      </c>
      <c r="H9" s="180">
        <v>149.12</v>
      </c>
      <c r="I9" s="180">
        <v>78.356333941759999</v>
      </c>
      <c r="J9" s="180">
        <v>70.763666058240005</v>
      </c>
      <c r="K9" s="181">
        <f t="shared" si="0"/>
        <v>0.93945600000000007</v>
      </c>
      <c r="L9" s="180" t="s">
        <v>704</v>
      </c>
    </row>
    <row r="10" spans="1:23" ht="14.45" customHeight="1">
      <c r="A10" s="66"/>
      <c r="B10" s="21"/>
      <c r="C10" s="180">
        <v>97150</v>
      </c>
      <c r="D10" s="180">
        <v>5631</v>
      </c>
      <c r="E10" s="180" t="s">
        <v>710</v>
      </c>
      <c r="F10" s="180" t="s">
        <v>703</v>
      </c>
      <c r="G10" s="180">
        <v>1.7299999999999999E-2</v>
      </c>
      <c r="H10" s="180">
        <v>214.82</v>
      </c>
      <c r="I10" s="180">
        <v>114.09599022652</v>
      </c>
      <c r="J10" s="180">
        <v>100.72400977347999</v>
      </c>
      <c r="K10" s="181">
        <f t="shared" si="0"/>
        <v>3.716386</v>
      </c>
      <c r="L10" s="180" t="s">
        <v>704</v>
      </c>
    </row>
    <row r="11" spans="1:23" ht="14.45" customHeight="1">
      <c r="A11" s="66"/>
      <c r="B11"/>
      <c r="C11" s="180">
        <v>97150</v>
      </c>
      <c r="D11" s="180">
        <v>5632</v>
      </c>
      <c r="E11" s="180" t="s">
        <v>711</v>
      </c>
      <c r="F11" s="180" t="s">
        <v>712</v>
      </c>
      <c r="G11" s="180">
        <v>8.2799999999999999E-2</v>
      </c>
      <c r="H11" s="180">
        <v>92.59</v>
      </c>
      <c r="I11" s="180">
        <v>49.176742086740006</v>
      </c>
      <c r="J11" s="180">
        <v>43.413257913259997</v>
      </c>
      <c r="K11" s="181">
        <f t="shared" si="0"/>
        <v>7.6664520000000005</v>
      </c>
      <c r="L11" s="180" t="s">
        <v>704</v>
      </c>
    </row>
    <row r="12" spans="1:23" ht="14.45" customHeight="1">
      <c r="A12" s="66"/>
      <c r="B12"/>
      <c r="C12" s="180">
        <v>105369</v>
      </c>
      <c r="D12" s="180">
        <v>40421</v>
      </c>
      <c r="E12" s="180" t="s">
        <v>713</v>
      </c>
      <c r="F12" s="180" t="s">
        <v>703</v>
      </c>
      <c r="G12" s="180">
        <v>6.3E-3</v>
      </c>
      <c r="H12" s="180">
        <v>149.12</v>
      </c>
      <c r="I12" s="180">
        <v>130.00966806400001</v>
      </c>
      <c r="J12" s="180">
        <v>19.110331935999998</v>
      </c>
      <c r="K12" s="181">
        <f t="shared" si="0"/>
        <v>0.93945600000000007</v>
      </c>
      <c r="L12" s="180" t="s">
        <v>707</v>
      </c>
    </row>
    <row r="13" spans="1:23" ht="14.45" customHeight="1">
      <c r="A13" s="66"/>
      <c r="B13"/>
      <c r="C13" s="180">
        <v>105377</v>
      </c>
      <c r="D13" s="180">
        <v>40418</v>
      </c>
      <c r="E13" s="180" t="s">
        <v>714</v>
      </c>
      <c r="F13" s="180" t="s">
        <v>703</v>
      </c>
      <c r="G13" s="180">
        <v>6.3E-3</v>
      </c>
      <c r="H13" s="180">
        <v>149.12</v>
      </c>
      <c r="I13" s="180">
        <v>126.62425411519999</v>
      </c>
      <c r="J13" s="180">
        <v>22.495745884800002</v>
      </c>
      <c r="K13" s="181">
        <f t="shared" si="0"/>
        <v>0.93945600000000007</v>
      </c>
      <c r="L13" s="180" t="s">
        <v>707</v>
      </c>
    </row>
    <row r="14" spans="1:23" ht="14.45" customHeight="1">
      <c r="A14" s="66"/>
      <c r="B14"/>
      <c r="C14" s="180">
        <v>97173</v>
      </c>
      <c r="D14" s="180">
        <v>10997</v>
      </c>
      <c r="E14" s="180" t="s">
        <v>715</v>
      </c>
      <c r="F14" s="180" t="s">
        <v>703</v>
      </c>
      <c r="G14" s="180">
        <v>6.3E-3</v>
      </c>
      <c r="H14" s="180">
        <v>149.12</v>
      </c>
      <c r="I14" s="180">
        <v>81.601604467199991</v>
      </c>
      <c r="J14" s="180">
        <v>67.5183955328</v>
      </c>
      <c r="K14" s="181">
        <f t="shared" si="0"/>
        <v>0.93945600000000007</v>
      </c>
      <c r="L14" s="180" t="s">
        <v>707</v>
      </c>
    </row>
    <row r="15" spans="1:23" ht="14.45" customHeight="1">
      <c r="A15" s="66"/>
      <c r="B15"/>
      <c r="C15" s="180">
        <v>97173</v>
      </c>
      <c r="D15" s="180">
        <v>88317</v>
      </c>
      <c r="E15" s="180" t="s">
        <v>716</v>
      </c>
      <c r="F15" s="180" t="s">
        <v>703</v>
      </c>
      <c r="G15" s="180">
        <v>6.3E-3</v>
      </c>
      <c r="H15" s="180">
        <v>149.12</v>
      </c>
      <c r="I15" s="180">
        <v>81.601604467199991</v>
      </c>
      <c r="J15" s="180">
        <v>67.5183955328</v>
      </c>
      <c r="K15" s="181">
        <f t="shared" si="0"/>
        <v>0.93945600000000007</v>
      </c>
      <c r="L15" s="180" t="s">
        <v>704</v>
      </c>
    </row>
    <row r="16" spans="1:23" ht="14.45" customHeight="1">
      <c r="A16" s="66"/>
      <c r="B16"/>
      <c r="C16" s="180">
        <v>97182</v>
      </c>
      <c r="D16" s="180">
        <v>88907</v>
      </c>
      <c r="E16" s="180" t="s">
        <v>717</v>
      </c>
      <c r="F16" s="180" t="s">
        <v>703</v>
      </c>
      <c r="G16" s="180">
        <v>6.3E-3</v>
      </c>
      <c r="H16" s="180">
        <v>149.12</v>
      </c>
      <c r="I16" s="180">
        <v>78.370176154879999</v>
      </c>
      <c r="J16" s="180">
        <v>70.749823845120005</v>
      </c>
      <c r="K16" s="181">
        <f t="shared" si="0"/>
        <v>0.93945600000000007</v>
      </c>
      <c r="L16" s="180" t="s">
        <v>704</v>
      </c>
    </row>
    <row r="17" spans="1:12" ht="14.45" customHeight="1">
      <c r="A17" s="66"/>
      <c r="B17"/>
      <c r="C17" s="180">
        <v>97182</v>
      </c>
      <c r="D17" s="180">
        <v>88908</v>
      </c>
      <c r="E17" s="180" t="s">
        <v>718</v>
      </c>
      <c r="F17" s="180" t="s">
        <v>703</v>
      </c>
      <c r="G17" s="180">
        <v>6.3E-3</v>
      </c>
      <c r="H17" s="180">
        <v>149.12</v>
      </c>
      <c r="I17" s="180">
        <v>78.370176154879999</v>
      </c>
      <c r="J17" s="180">
        <v>70.749823845120005</v>
      </c>
      <c r="K17" s="181">
        <f t="shared" si="0"/>
        <v>0.93945600000000007</v>
      </c>
      <c r="L17" s="180" t="s">
        <v>704</v>
      </c>
    </row>
    <row r="18" spans="1:12" ht="14.45" customHeight="1">
      <c r="A18" s="66"/>
      <c r="B18"/>
      <c r="C18" s="180">
        <v>90694</v>
      </c>
      <c r="D18" s="180">
        <v>36365</v>
      </c>
      <c r="E18" s="180" t="s">
        <v>719</v>
      </c>
      <c r="F18" s="180" t="s">
        <v>703</v>
      </c>
      <c r="G18" s="180">
        <v>6.3E-3</v>
      </c>
      <c r="H18" s="180">
        <v>149.12</v>
      </c>
      <c r="I18" s="180">
        <v>141.39357520448002</v>
      </c>
      <c r="J18" s="180">
        <v>7.7264247955199998</v>
      </c>
      <c r="K18" s="181">
        <f t="shared" si="0"/>
        <v>0.93945600000000007</v>
      </c>
      <c r="L18" s="180" t="s">
        <v>707</v>
      </c>
    </row>
    <row r="19" spans="1:12" ht="14.45" customHeight="1">
      <c r="A19" s="66"/>
      <c r="B19"/>
      <c r="C19" s="180">
        <v>90695</v>
      </c>
      <c r="D19" s="180">
        <v>41936</v>
      </c>
      <c r="E19" s="180" t="s">
        <v>720</v>
      </c>
      <c r="F19" s="180" t="s">
        <v>703</v>
      </c>
      <c r="G19" s="180">
        <v>6.3E-3</v>
      </c>
      <c r="H19" s="180">
        <v>149.12</v>
      </c>
      <c r="I19" s="180">
        <v>144.30412918848</v>
      </c>
      <c r="J19" s="180">
        <v>4.81587081152</v>
      </c>
      <c r="K19" s="181">
        <f t="shared" si="0"/>
        <v>0.93945600000000007</v>
      </c>
      <c r="L19" s="180" t="s">
        <v>707</v>
      </c>
    </row>
    <row r="20" spans="1:12" ht="14.45" customHeight="1">
      <c r="A20" s="66"/>
      <c r="B20"/>
      <c r="C20" s="180">
        <v>90696</v>
      </c>
      <c r="D20" s="180">
        <v>41930</v>
      </c>
      <c r="E20" s="180" t="s">
        <v>721</v>
      </c>
      <c r="F20" s="180" t="s">
        <v>703</v>
      </c>
      <c r="G20" s="180">
        <v>6.3E-3</v>
      </c>
      <c r="H20" s="180">
        <v>149.12</v>
      </c>
      <c r="I20" s="180">
        <v>145.79811251327999</v>
      </c>
      <c r="J20" s="180">
        <v>3.3218874867200001</v>
      </c>
      <c r="K20" s="181">
        <f t="shared" si="0"/>
        <v>0.93945600000000007</v>
      </c>
      <c r="L20" s="180" t="s">
        <v>707</v>
      </c>
    </row>
    <row r="21" spans="1:12" ht="14.45" customHeight="1">
      <c r="A21" s="66"/>
      <c r="B21"/>
      <c r="C21" s="180">
        <v>90697</v>
      </c>
      <c r="D21" s="180">
        <v>41931</v>
      </c>
      <c r="E21" s="180" t="s">
        <v>722</v>
      </c>
      <c r="F21" s="180" t="s">
        <v>703</v>
      </c>
      <c r="G21" s="180">
        <v>6.3E-3</v>
      </c>
      <c r="H21" s="180">
        <v>149.12</v>
      </c>
      <c r="I21" s="180">
        <v>146.67837488192001</v>
      </c>
      <c r="J21" s="180">
        <v>2.4416251180800002</v>
      </c>
      <c r="K21" s="181">
        <f t="shared" si="0"/>
        <v>0.93945600000000007</v>
      </c>
      <c r="L21" s="180" t="s">
        <v>707</v>
      </c>
    </row>
    <row r="22" spans="1:12" ht="14.45" customHeight="1">
      <c r="A22" s="66"/>
      <c r="B22"/>
      <c r="C22" s="180">
        <v>90698</v>
      </c>
      <c r="D22" s="180">
        <v>41932</v>
      </c>
      <c r="E22" s="180" t="s">
        <v>723</v>
      </c>
      <c r="F22" s="180" t="s">
        <v>703</v>
      </c>
      <c r="G22" s="180">
        <v>6.3E-3</v>
      </c>
      <c r="H22" s="180">
        <v>149.12</v>
      </c>
      <c r="I22" s="180">
        <v>147.33729649599999</v>
      </c>
      <c r="J22" s="180">
        <v>1.7827035040000001</v>
      </c>
      <c r="K22" s="181">
        <f t="shared" si="0"/>
        <v>0.93945600000000007</v>
      </c>
      <c r="L22" s="180" t="s">
        <v>707</v>
      </c>
    </row>
    <row r="23" spans="1:12" ht="14.45" customHeight="1">
      <c r="A23" s="66"/>
      <c r="B23"/>
      <c r="C23" s="180">
        <v>90699</v>
      </c>
      <c r="D23" s="180">
        <v>41933</v>
      </c>
      <c r="E23" s="180" t="s">
        <v>724</v>
      </c>
      <c r="F23" s="180" t="s">
        <v>703</v>
      </c>
      <c r="G23" s="180">
        <v>6.3E-3</v>
      </c>
      <c r="H23" s="180">
        <v>149.12</v>
      </c>
      <c r="I23" s="180">
        <v>147.71622100352002</v>
      </c>
      <c r="J23" s="180">
        <v>1.40377899648</v>
      </c>
      <c r="K23" s="181">
        <f t="shared" si="0"/>
        <v>0.93945600000000007</v>
      </c>
      <c r="L23" s="180" t="s">
        <v>707</v>
      </c>
    </row>
    <row r="24" spans="1:12" ht="14.45" customHeight="1">
      <c r="A24" s="66"/>
      <c r="B24"/>
      <c r="C24" s="180">
        <v>90700</v>
      </c>
      <c r="D24" s="180">
        <v>41934</v>
      </c>
      <c r="E24" s="180" t="s">
        <v>725</v>
      </c>
      <c r="F24" s="180" t="s">
        <v>703</v>
      </c>
      <c r="G24" s="180">
        <v>6.3E-3</v>
      </c>
      <c r="H24" s="180">
        <v>149.12</v>
      </c>
      <c r="I24" s="180">
        <v>148.10668903936002</v>
      </c>
      <c r="J24" s="180">
        <v>1.0133109606399999</v>
      </c>
      <c r="K24" s="181">
        <f t="shared" si="0"/>
        <v>0.93945600000000007</v>
      </c>
      <c r="L24" s="180" t="s">
        <v>707</v>
      </c>
    </row>
    <row r="25" spans="1:12">
      <c r="A25" s="66"/>
      <c r="B25"/>
      <c r="C25" s="180">
        <v>90701</v>
      </c>
      <c r="D25" s="180">
        <v>305</v>
      </c>
      <c r="E25" s="180" t="s">
        <v>726</v>
      </c>
      <c r="F25" s="180" t="s">
        <v>727</v>
      </c>
      <c r="G25" s="180">
        <v>0.16669999999999999</v>
      </c>
      <c r="H25" s="180">
        <v>9.82</v>
      </c>
      <c r="I25" s="180">
        <v>9.3690346768200001</v>
      </c>
      <c r="J25" s="180">
        <v>0.45096532317999999</v>
      </c>
      <c r="K25" s="181">
        <f t="shared" si="0"/>
        <v>1.6369939999999998</v>
      </c>
      <c r="L25" s="180" t="s">
        <v>707</v>
      </c>
    </row>
    <row r="26" spans="1:12" ht="14.45" customHeight="1">
      <c r="A26" s="66"/>
      <c r="B26"/>
      <c r="C26" s="180">
        <v>90701</v>
      </c>
      <c r="D26" s="180">
        <v>38032</v>
      </c>
      <c r="E26" s="180" t="s">
        <v>728</v>
      </c>
      <c r="F26" s="180" t="s">
        <v>703</v>
      </c>
      <c r="G26" s="180">
        <v>6.3E-3</v>
      </c>
      <c r="H26" s="180">
        <v>149.12</v>
      </c>
      <c r="I26" s="180">
        <v>142.27194002112</v>
      </c>
      <c r="J26" s="180">
        <v>6.8480599788799994</v>
      </c>
      <c r="K26" s="181">
        <f t="shared" si="0"/>
        <v>0.93945600000000007</v>
      </c>
      <c r="L26" s="180" t="s">
        <v>707</v>
      </c>
    </row>
    <row r="27" spans="1:12" ht="14.45" customHeight="1">
      <c r="A27" s="66"/>
      <c r="B27"/>
      <c r="C27" s="180">
        <v>90702</v>
      </c>
      <c r="D27" s="180">
        <v>306</v>
      </c>
      <c r="E27" s="180" t="s">
        <v>729</v>
      </c>
      <c r="F27" s="180" t="s">
        <v>727</v>
      </c>
      <c r="G27" s="180">
        <v>0.16669999999999999</v>
      </c>
      <c r="H27" s="180">
        <v>14.9</v>
      </c>
      <c r="I27" s="180">
        <v>14.4290679925</v>
      </c>
      <c r="J27" s="180">
        <v>0.47093200750000003</v>
      </c>
      <c r="K27" s="181">
        <f t="shared" si="0"/>
        <v>2.4838299999999998</v>
      </c>
      <c r="L27" s="180" t="s">
        <v>707</v>
      </c>
    </row>
    <row r="28" spans="1:12" ht="14.45" customHeight="1">
      <c r="A28" s="66"/>
      <c r="B28"/>
      <c r="C28" s="180">
        <v>90702</v>
      </c>
      <c r="D28" s="180">
        <v>38033</v>
      </c>
      <c r="E28" s="180" t="s">
        <v>730</v>
      </c>
      <c r="F28" s="180" t="s">
        <v>703</v>
      </c>
      <c r="G28" s="180">
        <v>6.3E-3</v>
      </c>
      <c r="H28" s="180">
        <v>149.12</v>
      </c>
      <c r="I28" s="180">
        <v>144.406887184</v>
      </c>
      <c r="J28" s="180">
        <v>4.7131128159999998</v>
      </c>
      <c r="K28" s="181">
        <f t="shared" si="0"/>
        <v>0.93945600000000007</v>
      </c>
      <c r="L28" s="180" t="s">
        <v>707</v>
      </c>
    </row>
    <row r="29" spans="1:12" ht="14.45" customHeight="1">
      <c r="A29" s="66"/>
      <c r="B29"/>
      <c r="C29" s="180">
        <v>90703</v>
      </c>
      <c r="D29" s="180">
        <v>307</v>
      </c>
      <c r="E29" s="180" t="s">
        <v>731</v>
      </c>
      <c r="F29" s="180" t="s">
        <v>727</v>
      </c>
      <c r="G29" s="180">
        <v>0.16669999999999999</v>
      </c>
      <c r="H29" s="180">
        <v>37.65</v>
      </c>
      <c r="I29" s="180">
        <v>36.794097166050001</v>
      </c>
      <c r="J29" s="180">
        <v>0.85590283395</v>
      </c>
      <c r="K29" s="181">
        <f t="shared" si="0"/>
        <v>6.276254999999999</v>
      </c>
      <c r="L29" s="180" t="s">
        <v>707</v>
      </c>
    </row>
    <row r="30" spans="1:12">
      <c r="A30" s="66"/>
      <c r="B30"/>
      <c r="C30" s="180">
        <v>90703</v>
      </c>
      <c r="D30" s="180">
        <v>38034</v>
      </c>
      <c r="E30" s="180" t="s">
        <v>732</v>
      </c>
      <c r="F30" s="180" t="s">
        <v>703</v>
      </c>
      <c r="G30" s="180">
        <v>6.3E-3</v>
      </c>
      <c r="H30" s="180">
        <v>149.12</v>
      </c>
      <c r="I30" s="180">
        <v>145.73003371584002</v>
      </c>
      <c r="J30" s="180">
        <v>3.3899662841600002</v>
      </c>
      <c r="K30" s="181">
        <f t="shared" si="0"/>
        <v>0.93945600000000007</v>
      </c>
      <c r="L30" s="180" t="s">
        <v>707</v>
      </c>
    </row>
    <row r="31" spans="1:12">
      <c r="A31" s="66"/>
      <c r="B31"/>
      <c r="C31" s="180">
        <v>90704</v>
      </c>
      <c r="D31" s="180">
        <v>308</v>
      </c>
      <c r="E31" s="180" t="s">
        <v>733</v>
      </c>
      <c r="F31" s="180" t="s">
        <v>727</v>
      </c>
      <c r="G31" s="180">
        <v>0.16669999999999999</v>
      </c>
      <c r="H31" s="180">
        <v>84.04</v>
      </c>
      <c r="I31" s="180">
        <v>82.608498020840003</v>
      </c>
      <c r="J31" s="180">
        <v>1.4315019791600001</v>
      </c>
      <c r="K31" s="181">
        <f t="shared" si="0"/>
        <v>14.009468</v>
      </c>
      <c r="L31" s="180" t="s">
        <v>707</v>
      </c>
    </row>
    <row r="32" spans="1:12">
      <c r="A32" s="66"/>
      <c r="B32"/>
      <c r="C32" s="180">
        <v>90704</v>
      </c>
      <c r="D32" s="180">
        <v>38035</v>
      </c>
      <c r="E32" s="180" t="s">
        <v>734</v>
      </c>
      <c r="F32" s="180" t="s">
        <v>703</v>
      </c>
      <c r="G32" s="180">
        <v>6.3E-3</v>
      </c>
      <c r="H32" s="180">
        <v>149.12</v>
      </c>
      <c r="I32" s="180">
        <v>146.57995269951999</v>
      </c>
      <c r="J32" s="180">
        <v>2.5400473004799999</v>
      </c>
      <c r="K32" s="181">
        <f t="shared" si="0"/>
        <v>0.93945600000000007</v>
      </c>
      <c r="L32" s="180" t="s">
        <v>707</v>
      </c>
    </row>
    <row r="33" spans="1:12">
      <c r="A33" s="66"/>
      <c r="B33"/>
      <c r="C33" s="180">
        <v>90705</v>
      </c>
      <c r="D33" s="180">
        <v>309</v>
      </c>
      <c r="E33" s="180" t="s">
        <v>735</v>
      </c>
      <c r="F33" s="180" t="s">
        <v>727</v>
      </c>
      <c r="G33" s="180">
        <v>0.16669999999999999</v>
      </c>
      <c r="H33" s="180">
        <v>61.68</v>
      </c>
      <c r="I33" s="180">
        <v>60.799747017839998</v>
      </c>
      <c r="J33" s="180">
        <v>0.88025298215999992</v>
      </c>
      <c r="K33" s="181">
        <f t="shared" si="0"/>
        <v>10.282055999999999</v>
      </c>
      <c r="L33" s="180" t="s">
        <v>707</v>
      </c>
    </row>
    <row r="34" spans="1:12">
      <c r="A34" s="66"/>
      <c r="B34"/>
      <c r="C34" s="180">
        <v>90705</v>
      </c>
      <c r="D34" s="180">
        <v>38036</v>
      </c>
      <c r="E34" s="180" t="s">
        <v>736</v>
      </c>
      <c r="F34" s="180" t="s">
        <v>703</v>
      </c>
      <c r="G34" s="180">
        <v>6.3E-3</v>
      </c>
      <c r="H34" s="180">
        <v>149.12</v>
      </c>
      <c r="I34" s="180">
        <v>146.99186568255999</v>
      </c>
      <c r="J34" s="180">
        <v>2.1281343174399998</v>
      </c>
      <c r="K34" s="181">
        <f t="shared" si="0"/>
        <v>0.93945600000000007</v>
      </c>
      <c r="L34" s="180" t="s">
        <v>707</v>
      </c>
    </row>
    <row r="35" spans="1:12">
      <c r="A35" s="66"/>
      <c r="B35"/>
      <c r="C35" s="180">
        <v>90706</v>
      </c>
      <c r="D35" s="180">
        <v>310</v>
      </c>
      <c r="E35" s="180" t="s">
        <v>737</v>
      </c>
      <c r="F35" s="180" t="s">
        <v>727</v>
      </c>
      <c r="G35" s="180">
        <v>0.16669999999999999</v>
      </c>
      <c r="H35" s="180">
        <v>85.49</v>
      </c>
      <c r="I35" s="180">
        <v>84.679961133969996</v>
      </c>
      <c r="J35" s="180">
        <v>0.81003886602999986</v>
      </c>
      <c r="K35" s="181">
        <f t="shared" si="0"/>
        <v>14.251182999999997</v>
      </c>
      <c r="L35" s="180" t="s">
        <v>707</v>
      </c>
    </row>
    <row r="36" spans="1:12">
      <c r="A36" s="66"/>
      <c r="B36"/>
      <c r="C36" s="180">
        <v>90706</v>
      </c>
      <c r="D36" s="180">
        <v>38037</v>
      </c>
      <c r="E36" s="180" t="s">
        <v>738</v>
      </c>
      <c r="F36" s="180" t="s">
        <v>703</v>
      </c>
      <c r="G36" s="180">
        <v>6.3E-3</v>
      </c>
      <c r="H36" s="180">
        <v>149.12</v>
      </c>
      <c r="I36" s="180">
        <v>147.70705116735999</v>
      </c>
      <c r="J36" s="180">
        <v>1.4129488326399999</v>
      </c>
      <c r="K36" s="181">
        <f t="shared" si="0"/>
        <v>0.93945600000000007</v>
      </c>
      <c r="L36" s="180" t="s">
        <v>707</v>
      </c>
    </row>
    <row r="37" spans="1:12">
      <c r="A37" s="66"/>
      <c r="B37"/>
      <c r="C37" s="180">
        <v>90708</v>
      </c>
      <c r="D37" s="180">
        <v>41782</v>
      </c>
      <c r="E37" s="180" t="s">
        <v>739</v>
      </c>
      <c r="F37" s="180" t="s">
        <v>703</v>
      </c>
      <c r="G37" s="180">
        <v>6.3E-3</v>
      </c>
      <c r="H37" s="180">
        <v>149.12</v>
      </c>
      <c r="I37" s="180">
        <v>147.93446513216003</v>
      </c>
      <c r="J37" s="180">
        <v>1.1855348678400002</v>
      </c>
      <c r="K37" s="181">
        <f t="shared" si="0"/>
        <v>0.93945600000000007</v>
      </c>
      <c r="L37" s="180" t="s">
        <v>707</v>
      </c>
    </row>
    <row r="38" spans="1:12">
      <c r="A38" s="66"/>
      <c r="B38"/>
      <c r="C38" s="180">
        <v>90724</v>
      </c>
      <c r="D38" s="180">
        <v>88629</v>
      </c>
      <c r="E38" s="180" t="s">
        <v>740</v>
      </c>
      <c r="F38" s="180" t="s">
        <v>703</v>
      </c>
      <c r="G38" s="180">
        <v>6.3E-3</v>
      </c>
      <c r="H38" s="180">
        <v>149.12</v>
      </c>
      <c r="I38" s="180">
        <v>48.604150282879992</v>
      </c>
      <c r="J38" s="180">
        <v>100.51584971712001</v>
      </c>
      <c r="K38" s="181">
        <f t="shared" si="0"/>
        <v>0.93945600000000007</v>
      </c>
      <c r="L38" s="180" t="s">
        <v>704</v>
      </c>
    </row>
    <row r="39" spans="1:12">
      <c r="A39" s="66"/>
      <c r="B39"/>
      <c r="C39" s="180">
        <v>94869</v>
      </c>
      <c r="D39" s="180">
        <v>41779</v>
      </c>
      <c r="E39" s="180" t="s">
        <v>741</v>
      </c>
      <c r="F39" s="180" t="s">
        <v>703</v>
      </c>
      <c r="G39" s="180">
        <v>6.3E-3</v>
      </c>
      <c r="H39" s="180">
        <v>149.12</v>
      </c>
      <c r="I39" s="180">
        <v>148.40507771200001</v>
      </c>
      <c r="J39" s="180">
        <v>0.71492228800000002</v>
      </c>
      <c r="K39" s="181">
        <f t="shared" si="0"/>
        <v>0.93945600000000007</v>
      </c>
      <c r="L39" s="180" t="s">
        <v>707</v>
      </c>
    </row>
    <row r="40" spans="1:12">
      <c r="A40" s="66"/>
      <c r="B40"/>
      <c r="C40" s="180">
        <v>94871</v>
      </c>
      <c r="D40" s="180">
        <v>41780</v>
      </c>
      <c r="E40" s="180" t="s">
        <v>742</v>
      </c>
      <c r="F40" s="180" t="s">
        <v>703</v>
      </c>
      <c r="G40" s="180">
        <v>6.3E-3</v>
      </c>
      <c r="H40" s="180">
        <v>149.12</v>
      </c>
      <c r="I40" s="180">
        <v>148.30893557440001</v>
      </c>
      <c r="J40" s="180">
        <v>0.81106442560000003</v>
      </c>
      <c r="K40" s="181">
        <f t="shared" si="0"/>
        <v>0.93945600000000007</v>
      </c>
      <c r="L40" s="180" t="s">
        <v>707</v>
      </c>
    </row>
    <row r="41" spans="1:12">
      <c r="A41" s="66"/>
      <c r="B41"/>
      <c r="C41" s="180">
        <v>94875</v>
      </c>
      <c r="D41" s="180">
        <v>41783</v>
      </c>
      <c r="E41" s="180" t="s">
        <v>743</v>
      </c>
      <c r="F41" s="180" t="s">
        <v>703</v>
      </c>
      <c r="G41" s="180">
        <v>6.3E-3</v>
      </c>
      <c r="H41" s="180">
        <v>149.12</v>
      </c>
      <c r="I41" s="180">
        <v>148.01155062847999</v>
      </c>
      <c r="J41" s="180">
        <v>1.1084493715200001</v>
      </c>
      <c r="K41" s="181">
        <f t="shared" si="0"/>
        <v>0.93945600000000007</v>
      </c>
      <c r="L41" s="180" t="s">
        <v>707</v>
      </c>
    </row>
    <row r="42" spans="1:12">
      <c r="A42" s="66"/>
      <c r="B42"/>
      <c r="C42" s="180">
        <v>94879</v>
      </c>
      <c r="D42" s="180">
        <v>41785</v>
      </c>
      <c r="E42" s="180" t="s">
        <v>744</v>
      </c>
      <c r="F42" s="180" t="s">
        <v>703</v>
      </c>
      <c r="G42" s="180">
        <v>6.3E-3</v>
      </c>
      <c r="H42" s="180">
        <v>149.12</v>
      </c>
      <c r="I42" s="180">
        <v>148.08489351104001</v>
      </c>
      <c r="J42" s="180">
        <v>1.0351064889600001</v>
      </c>
      <c r="K42" s="181">
        <f t="shared" si="0"/>
        <v>0.93945600000000007</v>
      </c>
      <c r="L42" s="180" t="s">
        <v>707</v>
      </c>
    </row>
    <row r="43" spans="1:12">
      <c r="A43" s="66"/>
      <c r="B43"/>
      <c r="C43" s="180">
        <v>94881</v>
      </c>
      <c r="D43" s="180">
        <v>41786</v>
      </c>
      <c r="E43" s="180" t="s">
        <v>745</v>
      </c>
      <c r="F43" s="180" t="s">
        <v>703</v>
      </c>
      <c r="G43" s="180">
        <v>6.3E-3</v>
      </c>
      <c r="H43" s="180">
        <v>149.12</v>
      </c>
      <c r="I43" s="180">
        <v>148.22763788544</v>
      </c>
      <c r="J43" s="180">
        <v>0.89236211456000014</v>
      </c>
      <c r="K43" s="181">
        <f t="shared" si="0"/>
        <v>0.93945600000000007</v>
      </c>
      <c r="L43" s="180" t="s">
        <v>707</v>
      </c>
    </row>
    <row r="44" spans="1:12">
      <c r="A44" s="66"/>
      <c r="B44"/>
      <c r="C44" s="180">
        <v>102264</v>
      </c>
      <c r="D44" s="180">
        <v>303</v>
      </c>
      <c r="E44" s="180" t="s">
        <v>746</v>
      </c>
      <c r="F44" s="180" t="s">
        <v>727</v>
      </c>
      <c r="G44" s="180">
        <v>0.16669999999999999</v>
      </c>
      <c r="H44" s="180">
        <v>3.12</v>
      </c>
      <c r="I44" s="180">
        <v>2.7453117806400003</v>
      </c>
      <c r="J44" s="180">
        <v>0.37468821936000002</v>
      </c>
      <c r="K44" s="181">
        <f t="shared" si="0"/>
        <v>0.52010400000000001</v>
      </c>
      <c r="L44" s="180" t="s">
        <v>707</v>
      </c>
    </row>
    <row r="45" spans="1:12">
      <c r="A45" s="66"/>
      <c r="B45"/>
      <c r="C45" s="180">
        <v>102264</v>
      </c>
      <c r="D45" s="180">
        <v>9836</v>
      </c>
      <c r="E45" s="180" t="s">
        <v>747</v>
      </c>
      <c r="F45" s="180" t="s">
        <v>703</v>
      </c>
      <c r="G45" s="180">
        <v>6.3E-3</v>
      </c>
      <c r="H45" s="180">
        <v>149.12</v>
      </c>
      <c r="I45" s="180">
        <v>131.21182459264</v>
      </c>
      <c r="J45" s="180">
        <v>17.908175407360002</v>
      </c>
      <c r="K45" s="181">
        <f t="shared" si="0"/>
        <v>0.93945600000000007</v>
      </c>
      <c r="L45" s="180" t="s">
        <v>707</v>
      </c>
    </row>
    <row r="46" spans="1:12">
      <c r="A46" s="66"/>
      <c r="B46"/>
      <c r="C46" s="180">
        <v>105260</v>
      </c>
      <c r="D46" s="180">
        <v>36375</v>
      </c>
      <c r="E46" s="180" t="s">
        <v>748</v>
      </c>
      <c r="F46" s="180" t="s">
        <v>703</v>
      </c>
      <c r="G46" s="180">
        <v>6.3E-3</v>
      </c>
      <c r="H46" s="180">
        <v>149.12</v>
      </c>
      <c r="I46" s="180">
        <v>135.72416507392001</v>
      </c>
      <c r="J46" s="180">
        <v>13.395834926080001</v>
      </c>
      <c r="K46" s="181">
        <f t="shared" si="0"/>
        <v>0.93945600000000007</v>
      </c>
      <c r="L46" s="180" t="s">
        <v>707</v>
      </c>
    </row>
    <row r="47" spans="1:12">
      <c r="A47" s="66"/>
      <c r="B47"/>
      <c r="C47" s="180">
        <v>105286</v>
      </c>
      <c r="D47" s="180">
        <v>3845</v>
      </c>
      <c r="E47" s="180" t="s">
        <v>749</v>
      </c>
      <c r="F47" s="180" t="s">
        <v>727</v>
      </c>
      <c r="G47" s="180">
        <v>1</v>
      </c>
      <c r="H47" s="180">
        <v>16.690000000000001</v>
      </c>
      <c r="I47" s="180">
        <v>11.738264912710001</v>
      </c>
      <c r="J47" s="180">
        <v>4.9517350872900003</v>
      </c>
      <c r="K47" s="181">
        <f t="shared" si="0"/>
        <v>16.690000000000001</v>
      </c>
      <c r="L47" s="180" t="s">
        <v>707</v>
      </c>
    </row>
    <row r="48" spans="1:12">
      <c r="A48" s="66"/>
      <c r="B48"/>
      <c r="C48" s="180">
        <v>105288</v>
      </c>
      <c r="D48" s="180">
        <v>11045</v>
      </c>
      <c r="E48" s="180" t="s">
        <v>750</v>
      </c>
      <c r="F48" s="180" t="s">
        <v>703</v>
      </c>
      <c r="G48" s="180">
        <v>6.3E-3</v>
      </c>
      <c r="H48" s="180">
        <v>149.12</v>
      </c>
      <c r="I48" s="180">
        <v>116.53554319935999</v>
      </c>
      <c r="J48" s="180">
        <v>32.584456800640005</v>
      </c>
      <c r="K48" s="181">
        <f t="shared" si="0"/>
        <v>0.93945600000000007</v>
      </c>
      <c r="L48" s="180" t="s">
        <v>707</v>
      </c>
    </row>
    <row r="49" spans="1:12">
      <c r="A49" s="66"/>
      <c r="B49"/>
      <c r="C49" s="180">
        <v>105290</v>
      </c>
      <c r="D49" s="180">
        <v>3837</v>
      </c>
      <c r="E49" s="180" t="s">
        <v>751</v>
      </c>
      <c r="F49" s="180" t="s">
        <v>727</v>
      </c>
      <c r="G49" s="180">
        <v>1</v>
      </c>
      <c r="H49" s="180">
        <v>45.69</v>
      </c>
      <c r="I49" s="180">
        <v>37.050718960440001</v>
      </c>
      <c r="J49" s="180">
        <v>8.6392810395600002</v>
      </c>
      <c r="K49" s="181">
        <f t="shared" si="0"/>
        <v>45.69</v>
      </c>
      <c r="L49" s="180" t="s">
        <v>707</v>
      </c>
    </row>
    <row r="50" spans="1:12">
      <c r="A50" s="66"/>
      <c r="B50"/>
      <c r="C50" s="180">
        <v>105292</v>
      </c>
      <c r="D50" s="180">
        <v>1831</v>
      </c>
      <c r="E50" s="180" t="s">
        <v>752</v>
      </c>
      <c r="F50" s="180" t="s">
        <v>727</v>
      </c>
      <c r="G50" s="180">
        <v>1</v>
      </c>
      <c r="H50" s="180">
        <v>29.95</v>
      </c>
      <c r="I50" s="180">
        <v>21.885385393449997</v>
      </c>
      <c r="J50" s="180">
        <v>8.0646146065500002</v>
      </c>
      <c r="K50" s="181">
        <f t="shared" si="0"/>
        <v>29.95</v>
      </c>
      <c r="L50" s="180" t="s">
        <v>707</v>
      </c>
    </row>
    <row r="51" spans="1:12">
      <c r="A51" s="70"/>
      <c r="B51" s="1"/>
      <c r="C51" s="180">
        <v>105294</v>
      </c>
      <c r="D51" s="180">
        <v>1825</v>
      </c>
      <c r="E51" s="180" t="s">
        <v>753</v>
      </c>
      <c r="F51" s="180" t="s">
        <v>727</v>
      </c>
      <c r="G51" s="180">
        <v>1</v>
      </c>
      <c r="H51" s="180">
        <v>73.91</v>
      </c>
      <c r="I51" s="180">
        <v>61.905004613260004</v>
      </c>
      <c r="J51" s="180">
        <v>12.004995386740001</v>
      </c>
      <c r="K51" s="181">
        <f t="shared" si="0"/>
        <v>73.91</v>
      </c>
      <c r="L51" s="180" t="s">
        <v>707</v>
      </c>
    </row>
    <row r="52" spans="1:12">
      <c r="A52" s="70"/>
      <c r="B52" s="1"/>
      <c r="C52" s="180">
        <v>105296</v>
      </c>
      <c r="D52" s="180">
        <v>1827</v>
      </c>
      <c r="E52" s="180" t="s">
        <v>754</v>
      </c>
      <c r="F52" s="180" t="s">
        <v>727</v>
      </c>
      <c r="G52" s="180">
        <v>1</v>
      </c>
      <c r="H52" s="180">
        <v>137.19</v>
      </c>
      <c r="I52" s="180">
        <v>121.93650693926999</v>
      </c>
      <c r="J52" s="180">
        <v>15.253493060729999</v>
      </c>
      <c r="K52" s="181">
        <f t="shared" si="0"/>
        <v>137.19</v>
      </c>
      <c r="L52" s="180" t="s">
        <v>707</v>
      </c>
    </row>
    <row r="53" spans="1:12">
      <c r="A53" s="70"/>
      <c r="B53" s="1"/>
      <c r="C53" s="180">
        <v>105327</v>
      </c>
      <c r="D53" s="180">
        <v>36376</v>
      </c>
      <c r="E53" s="180" t="s">
        <v>755</v>
      </c>
      <c r="F53" s="180" t="s">
        <v>703</v>
      </c>
      <c r="G53" s="180">
        <v>6.3E-3</v>
      </c>
      <c r="H53" s="180">
        <v>149.12</v>
      </c>
      <c r="I53" s="180">
        <v>140.60165465535999</v>
      </c>
      <c r="J53" s="180">
        <v>8.5183453446400019</v>
      </c>
      <c r="K53" s="181">
        <f t="shared" si="0"/>
        <v>0.93945600000000007</v>
      </c>
      <c r="L53" s="180" t="s">
        <v>707</v>
      </c>
    </row>
    <row r="54" spans="1:12">
      <c r="A54" s="70"/>
      <c r="B54" s="1"/>
      <c r="C54" s="180">
        <v>105329</v>
      </c>
      <c r="D54" s="180">
        <v>36377</v>
      </c>
      <c r="E54" s="180" t="s">
        <v>756</v>
      </c>
      <c r="F54" s="180" t="s">
        <v>703</v>
      </c>
      <c r="G54" s="180">
        <v>6.3E-3</v>
      </c>
      <c r="H54" s="180">
        <v>149.12</v>
      </c>
      <c r="I54" s="180">
        <v>143.08137232831999</v>
      </c>
      <c r="J54" s="180">
        <v>6.0386276716800014</v>
      </c>
      <c r="K54" s="181">
        <f t="shared" si="0"/>
        <v>0.93945600000000007</v>
      </c>
      <c r="L54" s="180" t="s">
        <v>707</v>
      </c>
    </row>
    <row r="55" spans="1:12">
      <c r="A55" s="70"/>
      <c r="B55" s="1"/>
      <c r="C55" s="180">
        <v>105331</v>
      </c>
      <c r="D55" s="180">
        <v>9825</v>
      </c>
      <c r="E55" s="180" t="s">
        <v>757</v>
      </c>
      <c r="F55" s="180" t="s">
        <v>703</v>
      </c>
      <c r="G55" s="180">
        <v>6.3E-3</v>
      </c>
      <c r="H55" s="180">
        <v>149.12</v>
      </c>
      <c r="I55" s="180">
        <v>141.22990332928001</v>
      </c>
      <c r="J55" s="180">
        <v>7.8900966707200002</v>
      </c>
      <c r="K55" s="181">
        <f t="shared" si="0"/>
        <v>0.93945600000000007</v>
      </c>
      <c r="L55" s="180" t="s">
        <v>707</v>
      </c>
    </row>
    <row r="56" spans="1:12">
      <c r="A56" s="70"/>
      <c r="B56" s="1"/>
      <c r="C56" s="180">
        <v>105333</v>
      </c>
      <c r="D56" s="180">
        <v>9829</v>
      </c>
      <c r="E56" s="180" t="s">
        <v>758</v>
      </c>
      <c r="F56" s="180" t="s">
        <v>703</v>
      </c>
      <c r="G56" s="180">
        <v>6.3E-3</v>
      </c>
      <c r="H56" s="180">
        <v>149.12</v>
      </c>
      <c r="I56" s="180">
        <v>145.49327827776003</v>
      </c>
      <c r="J56" s="180">
        <v>3.6267217222400001</v>
      </c>
      <c r="K56" s="181">
        <f t="shared" si="0"/>
        <v>0.93945600000000007</v>
      </c>
      <c r="L56" s="180" t="s">
        <v>707</v>
      </c>
    </row>
    <row r="57" spans="1:12">
      <c r="A57" s="70"/>
      <c r="B57" s="1"/>
      <c r="C57" s="180">
        <v>105335</v>
      </c>
      <c r="D57" s="180">
        <v>9826</v>
      </c>
      <c r="E57" s="180" t="s">
        <v>759</v>
      </c>
      <c r="F57" s="180" t="s">
        <v>703</v>
      </c>
      <c r="G57" s="180">
        <v>6.3E-3</v>
      </c>
      <c r="H57" s="180">
        <v>149.12</v>
      </c>
      <c r="I57" s="180">
        <v>146.27413337728001</v>
      </c>
      <c r="J57" s="180">
        <v>2.8458666227200005</v>
      </c>
      <c r="K57" s="181">
        <f t="shared" si="0"/>
        <v>0.93945600000000007</v>
      </c>
      <c r="L57" s="180" t="s">
        <v>707</v>
      </c>
    </row>
    <row r="58" spans="1:12">
      <c r="A58" s="70"/>
      <c r="B58" s="1"/>
      <c r="C58" s="180">
        <v>105337</v>
      </c>
      <c r="D58" s="180">
        <v>9827</v>
      </c>
      <c r="E58" s="180" t="s">
        <v>760</v>
      </c>
      <c r="F58" s="180" t="s">
        <v>703</v>
      </c>
      <c r="G58" s="180">
        <v>6.3E-3</v>
      </c>
      <c r="H58" s="180">
        <v>149.12</v>
      </c>
      <c r="I58" s="180">
        <v>146.79137041280001</v>
      </c>
      <c r="J58" s="180">
        <v>2.3286295872</v>
      </c>
      <c r="K58" s="181">
        <f t="shared" si="0"/>
        <v>0.93945600000000007</v>
      </c>
      <c r="L58" s="180" t="s">
        <v>707</v>
      </c>
    </row>
    <row r="59" spans="1:12">
      <c r="A59" s="70"/>
      <c r="B59" s="1"/>
      <c r="C59" s="180">
        <v>105375</v>
      </c>
      <c r="D59" s="180">
        <v>11378</v>
      </c>
      <c r="E59" s="180" t="s">
        <v>761</v>
      </c>
      <c r="F59" s="180" t="s">
        <v>703</v>
      </c>
      <c r="G59" s="180">
        <v>6.3E-3</v>
      </c>
      <c r="H59" s="180">
        <v>149.12</v>
      </c>
      <c r="I59" s="180">
        <v>121.23262337856002</v>
      </c>
      <c r="J59" s="180">
        <v>27.887376621439998</v>
      </c>
      <c r="K59" s="181">
        <f t="shared" si="0"/>
        <v>0.93945600000000007</v>
      </c>
      <c r="L59" s="180" t="s">
        <v>707</v>
      </c>
    </row>
    <row r="60" spans="1:12">
      <c r="A60" s="70"/>
      <c r="B60" s="1"/>
      <c r="C60" s="180">
        <v>92833</v>
      </c>
      <c r="D60" s="180">
        <v>40335</v>
      </c>
      <c r="E60" s="180" t="s">
        <v>762</v>
      </c>
      <c r="F60" s="180" t="s">
        <v>703</v>
      </c>
      <c r="G60" s="180">
        <v>6.3E-3</v>
      </c>
      <c r="H60" s="180">
        <v>149.12</v>
      </c>
      <c r="I60" s="180">
        <v>145.81223775615999</v>
      </c>
      <c r="J60" s="180">
        <v>3.3077622438400001</v>
      </c>
      <c r="K60" s="181">
        <f t="shared" si="0"/>
        <v>0.93945600000000007</v>
      </c>
      <c r="L60" s="180" t="s">
        <v>707</v>
      </c>
    </row>
    <row r="61" spans="1:12">
      <c r="A61" s="70"/>
      <c r="B61" s="1"/>
      <c r="C61" s="180">
        <v>92833</v>
      </c>
      <c r="D61" s="180">
        <v>40340</v>
      </c>
      <c r="E61" s="180" t="s">
        <v>763</v>
      </c>
      <c r="F61" s="180" t="s">
        <v>703</v>
      </c>
      <c r="G61" s="180">
        <v>6.3E-3</v>
      </c>
      <c r="H61" s="180">
        <v>149.12</v>
      </c>
      <c r="I61" s="180">
        <v>145.81223775615999</v>
      </c>
      <c r="J61" s="180">
        <v>3.3077622438400001</v>
      </c>
      <c r="K61" s="181">
        <f t="shared" si="0"/>
        <v>0.93945600000000007</v>
      </c>
      <c r="L61" s="180" t="s">
        <v>707</v>
      </c>
    </row>
    <row r="62" spans="1:12">
      <c r="A62" s="70"/>
      <c r="B62" s="1"/>
      <c r="C62" s="180">
        <v>92835</v>
      </c>
      <c r="D62" s="180">
        <v>7740</v>
      </c>
      <c r="E62" s="180" t="s">
        <v>764</v>
      </c>
      <c r="F62" s="180" t="s">
        <v>703</v>
      </c>
      <c r="G62" s="180">
        <v>6.3E-3</v>
      </c>
      <c r="H62" s="180">
        <v>149.12</v>
      </c>
      <c r="I62" s="180">
        <v>144.64150767104002</v>
      </c>
      <c r="J62" s="180">
        <v>4.4784923289600007</v>
      </c>
      <c r="K62" s="181">
        <f t="shared" si="0"/>
        <v>0.93945600000000007</v>
      </c>
      <c r="L62" s="180" t="s">
        <v>707</v>
      </c>
    </row>
    <row r="63" spans="1:12">
      <c r="A63" s="70"/>
      <c r="B63" s="1"/>
      <c r="C63" s="180">
        <v>92835</v>
      </c>
      <c r="D63" s="180">
        <v>40341</v>
      </c>
      <c r="E63" s="180" t="s">
        <v>765</v>
      </c>
      <c r="F63" s="180" t="s">
        <v>703</v>
      </c>
      <c r="G63" s="180">
        <v>6.3E-3</v>
      </c>
      <c r="H63" s="180">
        <v>149.12</v>
      </c>
      <c r="I63" s="180">
        <v>144.64150767104002</v>
      </c>
      <c r="J63" s="180">
        <v>4.4784923289600007</v>
      </c>
      <c r="K63" s="181">
        <f t="shared" si="0"/>
        <v>0.93945600000000007</v>
      </c>
      <c r="L63" s="180" t="s">
        <v>707</v>
      </c>
    </row>
    <row r="64" spans="1:12">
      <c r="A64" s="70"/>
      <c r="B64" s="1"/>
      <c r="C64" s="180">
        <v>92837</v>
      </c>
      <c r="D64" s="180">
        <v>7741</v>
      </c>
      <c r="E64" s="180" t="s">
        <v>766</v>
      </c>
      <c r="F64" s="180" t="s">
        <v>703</v>
      </c>
      <c r="G64" s="180">
        <v>6.3E-3</v>
      </c>
      <c r="H64" s="180">
        <v>149.12</v>
      </c>
      <c r="I64" s="180">
        <v>145.84731152576001</v>
      </c>
      <c r="J64" s="180">
        <v>3.2726884742400002</v>
      </c>
      <c r="K64" s="181">
        <f t="shared" si="0"/>
        <v>0.93945600000000007</v>
      </c>
      <c r="L64" s="180" t="s">
        <v>707</v>
      </c>
    </row>
    <row r="65" spans="1:12">
      <c r="A65" s="70"/>
      <c r="B65" s="1"/>
      <c r="C65" s="180">
        <v>92837</v>
      </c>
      <c r="D65" s="180">
        <v>40342</v>
      </c>
      <c r="E65" s="180" t="s">
        <v>767</v>
      </c>
      <c r="F65" s="180" t="s">
        <v>703</v>
      </c>
      <c r="G65" s="180">
        <v>6.3E-3</v>
      </c>
      <c r="H65" s="180">
        <v>149.12</v>
      </c>
      <c r="I65" s="180">
        <v>145.84731152576001</v>
      </c>
      <c r="J65" s="180">
        <v>3.2726884742400002</v>
      </c>
      <c r="K65" s="181">
        <f t="shared" si="0"/>
        <v>0.93945600000000007</v>
      </c>
      <c r="L65" s="180" t="s">
        <v>707</v>
      </c>
    </row>
    <row r="66" spans="1:12">
      <c r="A66" s="70"/>
      <c r="B66" s="1"/>
      <c r="C66" s="180">
        <v>92839</v>
      </c>
      <c r="D66" s="180">
        <v>7774</v>
      </c>
      <c r="E66" s="180" t="s">
        <v>768</v>
      </c>
      <c r="F66" s="180" t="s">
        <v>703</v>
      </c>
      <c r="G66" s="180">
        <v>6.3E-3</v>
      </c>
      <c r="H66" s="180">
        <v>149.12</v>
      </c>
      <c r="I66" s="180">
        <v>145.83457235328001</v>
      </c>
      <c r="J66" s="180">
        <v>3.2854276467200001</v>
      </c>
      <c r="K66" s="181">
        <f t="shared" si="0"/>
        <v>0.93945600000000007</v>
      </c>
      <c r="L66" s="180" t="s">
        <v>707</v>
      </c>
    </row>
    <row r="67" spans="1:12">
      <c r="A67" s="70"/>
      <c r="B67" s="1"/>
      <c r="C67" s="180">
        <v>92839</v>
      </c>
      <c r="D67" s="180">
        <v>40343</v>
      </c>
      <c r="E67" s="180" t="s">
        <v>769</v>
      </c>
      <c r="F67" s="180" t="s">
        <v>703</v>
      </c>
      <c r="G67" s="180">
        <v>6.3E-3</v>
      </c>
      <c r="H67" s="180">
        <v>149.12</v>
      </c>
      <c r="I67" s="180">
        <v>145.83457235328001</v>
      </c>
      <c r="J67" s="180">
        <v>3.2854276467200001</v>
      </c>
      <c r="K67" s="181">
        <f t="shared" si="0"/>
        <v>0.93945600000000007</v>
      </c>
      <c r="L67" s="180" t="s">
        <v>707</v>
      </c>
    </row>
    <row r="68" spans="1:12">
      <c r="A68" s="70"/>
      <c r="B68" s="1"/>
      <c r="C68" s="180">
        <v>92841</v>
      </c>
      <c r="D68" s="180">
        <v>7744</v>
      </c>
      <c r="E68" s="180" t="s">
        <v>770</v>
      </c>
      <c r="F68" s="180" t="s">
        <v>703</v>
      </c>
      <c r="G68" s="180">
        <v>6.3E-3</v>
      </c>
      <c r="H68" s="180">
        <v>149.12</v>
      </c>
      <c r="I68" s="180">
        <v>146.12667517056002</v>
      </c>
      <c r="J68" s="180">
        <v>2.9933248294400001</v>
      </c>
      <c r="K68" s="181">
        <f t="shared" si="0"/>
        <v>0.93945600000000007</v>
      </c>
      <c r="L68" s="180" t="s">
        <v>707</v>
      </c>
    </row>
    <row r="69" spans="1:12">
      <c r="A69" s="70"/>
      <c r="B69" s="1"/>
      <c r="C69" s="180">
        <v>92841</v>
      </c>
      <c r="D69" s="180">
        <v>40344</v>
      </c>
      <c r="E69" s="180" t="s">
        <v>771</v>
      </c>
      <c r="F69" s="180" t="s">
        <v>703</v>
      </c>
      <c r="G69" s="180">
        <v>6.3E-3</v>
      </c>
      <c r="H69" s="180">
        <v>149.12</v>
      </c>
      <c r="I69" s="180">
        <v>146.12667517056002</v>
      </c>
      <c r="J69" s="180">
        <v>2.9933248294400001</v>
      </c>
      <c r="K69" s="181">
        <f t="shared" si="0"/>
        <v>0.93945600000000007</v>
      </c>
      <c r="L69" s="180" t="s">
        <v>707</v>
      </c>
    </row>
    <row r="70" spans="1:12">
      <c r="A70" s="70"/>
      <c r="B70" s="1"/>
      <c r="C70" s="180">
        <v>92843</v>
      </c>
      <c r="D70" s="180">
        <v>7773</v>
      </c>
      <c r="E70" s="180" t="s">
        <v>772</v>
      </c>
      <c r="F70" s="180" t="s">
        <v>703</v>
      </c>
      <c r="G70" s="180">
        <v>6.3E-3</v>
      </c>
      <c r="H70" s="180">
        <v>149.12</v>
      </c>
      <c r="I70" s="180">
        <v>145.76652472192001</v>
      </c>
      <c r="J70" s="180">
        <v>3.3534752780800003</v>
      </c>
      <c r="K70" s="181">
        <f t="shared" ref="K70:K133" si="1">H70*G70</f>
        <v>0.93945600000000007</v>
      </c>
      <c r="L70" s="180" t="s">
        <v>707</v>
      </c>
    </row>
    <row r="71" spans="1:12">
      <c r="A71" s="70"/>
      <c r="B71" s="1"/>
      <c r="C71" s="180">
        <v>92843</v>
      </c>
      <c r="D71" s="180">
        <v>40345</v>
      </c>
      <c r="E71" s="180" t="s">
        <v>773</v>
      </c>
      <c r="F71" s="180" t="s">
        <v>703</v>
      </c>
      <c r="G71" s="180">
        <v>6.3E-3</v>
      </c>
      <c r="H71" s="180">
        <v>149.12</v>
      </c>
      <c r="I71" s="180">
        <v>145.76652472192001</v>
      </c>
      <c r="J71" s="180">
        <v>3.3534752780800003</v>
      </c>
      <c r="K71" s="181">
        <f t="shared" si="1"/>
        <v>0.93945600000000007</v>
      </c>
      <c r="L71" s="180" t="s">
        <v>707</v>
      </c>
    </row>
    <row r="72" spans="1:12">
      <c r="A72" s="70"/>
      <c r="B72" s="1"/>
      <c r="C72" s="180">
        <v>92845</v>
      </c>
      <c r="D72" s="180">
        <v>7754</v>
      </c>
      <c r="E72" s="180" t="s">
        <v>774</v>
      </c>
      <c r="F72" s="180" t="s">
        <v>703</v>
      </c>
      <c r="G72" s="180">
        <v>6.3E-3</v>
      </c>
      <c r="H72" s="180">
        <v>149.12</v>
      </c>
      <c r="I72" s="180">
        <v>146.55519803391999</v>
      </c>
      <c r="J72" s="180">
        <v>2.5648019660800001</v>
      </c>
      <c r="K72" s="181">
        <f t="shared" si="1"/>
        <v>0.93945600000000007</v>
      </c>
      <c r="L72" s="180" t="s">
        <v>707</v>
      </c>
    </row>
    <row r="73" spans="1:12">
      <c r="A73" s="70"/>
      <c r="B73" s="1"/>
      <c r="C73" s="180">
        <v>92845</v>
      </c>
      <c r="D73" s="180">
        <v>40346</v>
      </c>
      <c r="E73" s="180" t="s">
        <v>775</v>
      </c>
      <c r="F73" s="180" t="s">
        <v>703</v>
      </c>
      <c r="G73" s="180">
        <v>6.3E-3</v>
      </c>
      <c r="H73" s="180">
        <v>149.12</v>
      </c>
      <c r="I73" s="180">
        <v>146.55519803391999</v>
      </c>
      <c r="J73" s="180">
        <v>2.5648019660800001</v>
      </c>
      <c r="K73" s="181">
        <f t="shared" si="1"/>
        <v>0.93945600000000007</v>
      </c>
      <c r="L73" s="180" t="s">
        <v>707</v>
      </c>
    </row>
    <row r="74" spans="1:12">
      <c r="A74" s="70"/>
      <c r="B74" s="1"/>
      <c r="C74" s="180">
        <v>92847</v>
      </c>
      <c r="D74" s="180">
        <v>7720</v>
      </c>
      <c r="E74" s="180" t="s">
        <v>776</v>
      </c>
      <c r="F74" s="180" t="s">
        <v>703</v>
      </c>
      <c r="G74" s="180">
        <v>6.3E-3</v>
      </c>
      <c r="H74" s="180">
        <v>149.12</v>
      </c>
      <c r="I74" s="180">
        <v>146.31349315392001</v>
      </c>
      <c r="J74" s="180">
        <v>2.8065068460800005</v>
      </c>
      <c r="K74" s="181">
        <f t="shared" si="1"/>
        <v>0.93945600000000007</v>
      </c>
      <c r="L74" s="180" t="s">
        <v>707</v>
      </c>
    </row>
    <row r="75" spans="1:12">
      <c r="A75" s="70"/>
      <c r="B75" s="1"/>
      <c r="C75" s="180">
        <v>92847</v>
      </c>
      <c r="D75" s="180">
        <v>40347</v>
      </c>
      <c r="E75" s="180" t="s">
        <v>777</v>
      </c>
      <c r="F75" s="180" t="s">
        <v>703</v>
      </c>
      <c r="G75" s="180">
        <v>6.3E-3</v>
      </c>
      <c r="H75" s="180">
        <v>149.12</v>
      </c>
      <c r="I75" s="180">
        <v>146.31349315392001</v>
      </c>
      <c r="J75" s="180">
        <v>2.8065068460800005</v>
      </c>
      <c r="K75" s="181">
        <f t="shared" si="1"/>
        <v>0.93945600000000007</v>
      </c>
      <c r="L75" s="180" t="s">
        <v>707</v>
      </c>
    </row>
    <row r="76" spans="1:12">
      <c r="A76" s="70"/>
      <c r="B76" s="1"/>
      <c r="C76" s="180">
        <v>92210</v>
      </c>
      <c r="D76" s="180">
        <v>7745</v>
      </c>
      <c r="E76" s="180" t="s">
        <v>778</v>
      </c>
      <c r="F76" s="180" t="s">
        <v>703</v>
      </c>
      <c r="G76" s="180">
        <v>6.3E-3</v>
      </c>
      <c r="H76" s="180">
        <v>149.12</v>
      </c>
      <c r="I76" s="180">
        <v>135.34651256000001</v>
      </c>
      <c r="J76" s="180">
        <v>13.773487439999998</v>
      </c>
      <c r="K76" s="181">
        <f t="shared" si="1"/>
        <v>0.93945600000000007</v>
      </c>
      <c r="L76" s="180" t="s">
        <v>707</v>
      </c>
    </row>
    <row r="77" spans="1:12">
      <c r="A77" s="70"/>
      <c r="B77" s="1"/>
      <c r="C77" s="180">
        <v>92211</v>
      </c>
      <c r="D77" s="180">
        <v>7714</v>
      </c>
      <c r="E77" s="180" t="s">
        <v>779</v>
      </c>
      <c r="F77" s="180" t="s">
        <v>703</v>
      </c>
      <c r="G77" s="180">
        <v>6.3E-3</v>
      </c>
      <c r="H77" s="180">
        <v>149.12</v>
      </c>
      <c r="I77" s="180">
        <v>134.57422857984002</v>
      </c>
      <c r="J77" s="180">
        <v>14.545771420159999</v>
      </c>
      <c r="K77" s="181">
        <f t="shared" si="1"/>
        <v>0.93945600000000007</v>
      </c>
      <c r="L77" s="180" t="s">
        <v>707</v>
      </c>
    </row>
    <row r="78" spans="1:12">
      <c r="A78" s="70"/>
      <c r="B78" s="1"/>
      <c r="C78" s="180">
        <v>92212</v>
      </c>
      <c r="D78" s="180">
        <v>7725</v>
      </c>
      <c r="E78" s="180" t="s">
        <v>780</v>
      </c>
      <c r="F78" s="180" t="s">
        <v>703</v>
      </c>
      <c r="G78" s="180">
        <v>6.3E-3</v>
      </c>
      <c r="H78" s="180">
        <v>149.12</v>
      </c>
      <c r="I78" s="180">
        <v>137.49392421632001</v>
      </c>
      <c r="J78" s="180">
        <v>11.626075783680001</v>
      </c>
      <c r="K78" s="181">
        <f t="shared" si="1"/>
        <v>0.93945600000000007</v>
      </c>
      <c r="L78" s="180" t="s">
        <v>707</v>
      </c>
    </row>
    <row r="79" spans="1:12">
      <c r="A79" s="70"/>
      <c r="B79" s="1"/>
      <c r="C79" s="180">
        <v>92213</v>
      </c>
      <c r="D79" s="180">
        <v>7742</v>
      </c>
      <c r="E79" s="180" t="s">
        <v>781</v>
      </c>
      <c r="F79" s="180" t="s">
        <v>703</v>
      </c>
      <c r="G79" s="180">
        <v>6.3E-3</v>
      </c>
      <c r="H79" s="180">
        <v>149.12</v>
      </c>
      <c r="I79" s="180">
        <v>138.77215729535999</v>
      </c>
      <c r="J79" s="180">
        <v>10.34784270464</v>
      </c>
      <c r="K79" s="181">
        <f t="shared" si="1"/>
        <v>0.93945600000000007</v>
      </c>
      <c r="L79" s="180" t="s">
        <v>707</v>
      </c>
    </row>
    <row r="80" spans="1:12">
      <c r="A80" s="70"/>
      <c r="B80" s="1"/>
      <c r="C80" s="180">
        <v>92214</v>
      </c>
      <c r="D80" s="180">
        <v>7750</v>
      </c>
      <c r="E80" s="180" t="s">
        <v>782</v>
      </c>
      <c r="F80" s="180" t="s">
        <v>703</v>
      </c>
      <c r="G80" s="180">
        <v>6.3E-3</v>
      </c>
      <c r="H80" s="180">
        <v>149.12</v>
      </c>
      <c r="I80" s="180">
        <v>139.22461749760001</v>
      </c>
      <c r="J80" s="180">
        <v>9.8953825024000004</v>
      </c>
      <c r="K80" s="181">
        <f t="shared" si="1"/>
        <v>0.93945600000000007</v>
      </c>
      <c r="L80" s="180" t="s">
        <v>707</v>
      </c>
    </row>
    <row r="81" spans="1:12">
      <c r="A81" s="70"/>
      <c r="B81" s="1"/>
      <c r="C81" s="180">
        <v>92215</v>
      </c>
      <c r="D81" s="180">
        <v>7756</v>
      </c>
      <c r="E81" s="180" t="s">
        <v>783</v>
      </c>
      <c r="F81" s="180" t="s">
        <v>703</v>
      </c>
      <c r="G81" s="180">
        <v>6.3E-3</v>
      </c>
      <c r="H81" s="180">
        <v>149.12</v>
      </c>
      <c r="I81" s="180">
        <v>139.31040116352</v>
      </c>
      <c r="J81" s="180">
        <v>9.8095988364800011</v>
      </c>
      <c r="K81" s="181">
        <f t="shared" si="1"/>
        <v>0.93945600000000007</v>
      </c>
      <c r="L81" s="180" t="s">
        <v>707</v>
      </c>
    </row>
    <row r="82" spans="1:12">
      <c r="A82" s="70"/>
      <c r="B82" s="1"/>
      <c r="C82" s="180">
        <v>92216</v>
      </c>
      <c r="D82" s="180">
        <v>7753</v>
      </c>
      <c r="E82" s="180" t="s">
        <v>784</v>
      </c>
      <c r="F82" s="180" t="s">
        <v>703</v>
      </c>
      <c r="G82" s="180">
        <v>6.3E-3</v>
      </c>
      <c r="H82" s="180">
        <v>149.12</v>
      </c>
      <c r="I82" s="180">
        <v>138.49644306431998</v>
      </c>
      <c r="J82" s="180">
        <v>10.62355693568</v>
      </c>
      <c r="K82" s="181">
        <f t="shared" si="1"/>
        <v>0.93945600000000007</v>
      </c>
      <c r="L82" s="180" t="s">
        <v>707</v>
      </c>
    </row>
    <row r="83" spans="1:12">
      <c r="A83" s="70"/>
      <c r="B83" s="1"/>
      <c r="C83" s="180">
        <v>92816</v>
      </c>
      <c r="D83" s="180">
        <v>7757</v>
      </c>
      <c r="E83" s="180" t="s">
        <v>785</v>
      </c>
      <c r="F83" s="180" t="s">
        <v>703</v>
      </c>
      <c r="G83" s="180">
        <v>6.3E-3</v>
      </c>
      <c r="H83" s="180">
        <v>149.12</v>
      </c>
      <c r="I83" s="180">
        <v>140.14909543744002</v>
      </c>
      <c r="J83" s="180">
        <v>8.9709045625599995</v>
      </c>
      <c r="K83" s="181">
        <f t="shared" si="1"/>
        <v>0.93945600000000007</v>
      </c>
      <c r="L83" s="180" t="s">
        <v>707</v>
      </c>
    </row>
    <row r="84" spans="1:12">
      <c r="A84" s="70"/>
      <c r="B84" s="1"/>
      <c r="C84" s="180">
        <v>92818</v>
      </c>
      <c r="D84" s="180">
        <v>7758</v>
      </c>
      <c r="E84" s="180" t="s">
        <v>786</v>
      </c>
      <c r="F84" s="180" t="s">
        <v>703</v>
      </c>
      <c r="G84" s="180">
        <v>6.3E-3</v>
      </c>
      <c r="H84" s="180">
        <v>149.12</v>
      </c>
      <c r="I84" s="180">
        <v>141.05764840512001</v>
      </c>
      <c r="J84" s="180">
        <v>8.0623515948800009</v>
      </c>
      <c r="K84" s="181">
        <f t="shared" si="1"/>
        <v>0.93945600000000007</v>
      </c>
      <c r="L84" s="180" t="s">
        <v>707</v>
      </c>
    </row>
    <row r="85" spans="1:12">
      <c r="A85" s="70"/>
      <c r="B85" s="1"/>
      <c r="C85" s="180">
        <v>95565</v>
      </c>
      <c r="D85" s="180">
        <v>40334</v>
      </c>
      <c r="E85" s="180" t="s">
        <v>787</v>
      </c>
      <c r="F85" s="180" t="s">
        <v>703</v>
      </c>
      <c r="G85" s="180">
        <v>6.3E-3</v>
      </c>
      <c r="H85" s="180">
        <v>149.12</v>
      </c>
      <c r="I85" s="180">
        <v>137.39241047808</v>
      </c>
      <c r="J85" s="180">
        <v>11.727589521920001</v>
      </c>
      <c r="K85" s="181">
        <f t="shared" si="1"/>
        <v>0.93945600000000007</v>
      </c>
      <c r="L85" s="180" t="s">
        <v>707</v>
      </c>
    </row>
    <row r="86" spans="1:12">
      <c r="A86" s="70"/>
      <c r="B86" s="1"/>
      <c r="C86" s="180">
        <v>95567</v>
      </c>
      <c r="D86" s="180">
        <v>7796</v>
      </c>
      <c r="E86" s="180" t="s">
        <v>788</v>
      </c>
      <c r="F86" s="180" t="s">
        <v>703</v>
      </c>
      <c r="G86" s="180">
        <v>6.3E-3</v>
      </c>
      <c r="H86" s="180">
        <v>149.12</v>
      </c>
      <c r="I86" s="180">
        <v>130.71012347519999</v>
      </c>
      <c r="J86" s="180">
        <v>18.409876524800001</v>
      </c>
      <c r="K86" s="181">
        <f t="shared" si="1"/>
        <v>0.93945600000000007</v>
      </c>
      <c r="L86" s="180" t="s">
        <v>707</v>
      </c>
    </row>
    <row r="87" spans="1:12">
      <c r="A87" s="70"/>
      <c r="B87" s="1"/>
      <c r="C87" s="180">
        <v>95568</v>
      </c>
      <c r="D87" s="180">
        <v>7781</v>
      </c>
      <c r="E87" s="180" t="s">
        <v>789</v>
      </c>
      <c r="F87" s="180" t="s">
        <v>703</v>
      </c>
      <c r="G87" s="180">
        <v>6.3E-3</v>
      </c>
      <c r="H87" s="180">
        <v>149.12</v>
      </c>
      <c r="I87" s="180">
        <v>128.63186040319999</v>
      </c>
      <c r="J87" s="180">
        <v>20.488139596800004</v>
      </c>
      <c r="K87" s="181">
        <f t="shared" si="1"/>
        <v>0.93945600000000007</v>
      </c>
      <c r="L87" s="180" t="s">
        <v>707</v>
      </c>
    </row>
    <row r="88" spans="1:12">
      <c r="A88" s="70"/>
      <c r="B88" s="1"/>
      <c r="C88" s="180">
        <v>95569</v>
      </c>
      <c r="D88" s="180">
        <v>7795</v>
      </c>
      <c r="E88" s="180" t="s">
        <v>790</v>
      </c>
      <c r="F88" s="180" t="s">
        <v>703</v>
      </c>
      <c r="G88" s="180">
        <v>6.3E-3</v>
      </c>
      <c r="H88" s="180">
        <v>149.12</v>
      </c>
      <c r="I88" s="180">
        <v>130.64993402048</v>
      </c>
      <c r="J88" s="180">
        <v>18.470065979520001</v>
      </c>
      <c r="K88" s="181">
        <f t="shared" si="1"/>
        <v>0.93945600000000007</v>
      </c>
      <c r="L88" s="180" t="s">
        <v>707</v>
      </c>
    </row>
    <row r="89" spans="1:12">
      <c r="A89" s="70"/>
      <c r="B89" s="1"/>
      <c r="C89" s="180">
        <v>103089</v>
      </c>
      <c r="D89" s="180">
        <v>5928</v>
      </c>
      <c r="E89" s="180" t="s">
        <v>791</v>
      </c>
      <c r="F89" s="180" t="s">
        <v>703</v>
      </c>
      <c r="G89" s="180">
        <v>6.3E-3</v>
      </c>
      <c r="H89" s="180">
        <v>149.12</v>
      </c>
      <c r="I89" s="180">
        <v>86.039872869119989</v>
      </c>
      <c r="J89" s="180">
        <v>63.080127130880001</v>
      </c>
      <c r="K89" s="181">
        <f t="shared" si="1"/>
        <v>0.93945600000000007</v>
      </c>
      <c r="L89" s="180" t="s">
        <v>704</v>
      </c>
    </row>
    <row r="90" spans="1:12">
      <c r="A90" s="70"/>
      <c r="B90" s="1"/>
      <c r="C90" s="180">
        <v>103089</v>
      </c>
      <c r="D90" s="180">
        <v>5930</v>
      </c>
      <c r="E90" s="180" t="s">
        <v>792</v>
      </c>
      <c r="F90" s="180" t="s">
        <v>703</v>
      </c>
      <c r="G90" s="180">
        <v>6.3E-3</v>
      </c>
      <c r="H90" s="180">
        <v>149.12</v>
      </c>
      <c r="I90" s="180">
        <v>86.039872869119989</v>
      </c>
      <c r="J90" s="180">
        <v>63.080127130880001</v>
      </c>
      <c r="K90" s="181">
        <f t="shared" si="1"/>
        <v>0.93945600000000007</v>
      </c>
      <c r="L90" s="180" t="s">
        <v>704</v>
      </c>
    </row>
    <row r="91" spans="1:12">
      <c r="A91" s="70"/>
      <c r="B91" s="1"/>
      <c r="C91" s="180">
        <v>103089</v>
      </c>
      <c r="D91" s="180">
        <v>88248</v>
      </c>
      <c r="E91" s="180" t="s">
        <v>793</v>
      </c>
      <c r="F91" s="180" t="s">
        <v>703</v>
      </c>
      <c r="G91" s="180">
        <v>6.3E-3</v>
      </c>
      <c r="H91" s="180">
        <v>149.12</v>
      </c>
      <c r="I91" s="180">
        <v>86.039872869119989</v>
      </c>
      <c r="J91" s="180">
        <v>63.080127130880001</v>
      </c>
      <c r="K91" s="181">
        <f t="shared" si="1"/>
        <v>0.93945600000000007</v>
      </c>
      <c r="L91" s="180" t="s">
        <v>704</v>
      </c>
    </row>
    <row r="92" spans="1:12">
      <c r="A92" s="70"/>
      <c r="B92" s="1"/>
      <c r="C92" s="180">
        <v>103089</v>
      </c>
      <c r="D92" s="180">
        <v>88267</v>
      </c>
      <c r="E92" s="180" t="s">
        <v>794</v>
      </c>
      <c r="F92" s="180" t="s">
        <v>703</v>
      </c>
      <c r="G92" s="180">
        <v>6.3E-3</v>
      </c>
      <c r="H92" s="180">
        <v>149.12</v>
      </c>
      <c r="I92" s="180">
        <v>86.039872869119989</v>
      </c>
      <c r="J92" s="180">
        <v>63.080127130880001</v>
      </c>
      <c r="K92" s="181">
        <f t="shared" si="1"/>
        <v>0.93945600000000007</v>
      </c>
      <c r="L92" s="180" t="s">
        <v>704</v>
      </c>
    </row>
    <row r="93" spans="1:12">
      <c r="A93" s="70"/>
      <c r="B93" s="1"/>
      <c r="C93" s="180">
        <v>103372</v>
      </c>
      <c r="D93" s="180">
        <v>9813</v>
      </c>
      <c r="E93" s="180" t="s">
        <v>795</v>
      </c>
      <c r="F93" s="180" t="s">
        <v>703</v>
      </c>
      <c r="G93" s="180">
        <v>6.3E-3</v>
      </c>
      <c r="H93" s="180">
        <v>149.12</v>
      </c>
      <c r="I93" s="180">
        <v>144.30053241408001</v>
      </c>
      <c r="J93" s="180">
        <v>4.8194675859200009</v>
      </c>
      <c r="K93" s="181">
        <f t="shared" si="1"/>
        <v>0.93945600000000007</v>
      </c>
      <c r="L93" s="180" t="s">
        <v>707</v>
      </c>
    </row>
    <row r="94" spans="1:12">
      <c r="A94" s="70"/>
      <c r="B94" s="1"/>
      <c r="C94" s="180">
        <v>103373</v>
      </c>
      <c r="D94" s="180">
        <v>9815</v>
      </c>
      <c r="E94" s="180" t="s">
        <v>796</v>
      </c>
      <c r="F94" s="180" t="s">
        <v>703</v>
      </c>
      <c r="G94" s="180">
        <v>6.3E-3</v>
      </c>
      <c r="H94" s="180">
        <v>149.12</v>
      </c>
      <c r="I94" s="180">
        <v>145.22991312127999</v>
      </c>
      <c r="J94" s="180">
        <v>3.89008687872</v>
      </c>
      <c r="K94" s="181">
        <f t="shared" si="1"/>
        <v>0.93945600000000007</v>
      </c>
      <c r="L94" s="180" t="s">
        <v>707</v>
      </c>
    </row>
    <row r="95" spans="1:12">
      <c r="A95" s="70"/>
      <c r="B95" s="1"/>
      <c r="C95" s="180">
        <v>103376</v>
      </c>
      <c r="D95" s="180">
        <v>44526</v>
      </c>
      <c r="E95" s="180" t="s">
        <v>797</v>
      </c>
      <c r="F95" s="180" t="s">
        <v>703</v>
      </c>
      <c r="G95" s="180">
        <v>6.3E-3</v>
      </c>
      <c r="H95" s="180">
        <v>149.12</v>
      </c>
      <c r="I95" s="180">
        <v>147.95812033600001</v>
      </c>
      <c r="J95" s="180">
        <v>1.161879664</v>
      </c>
      <c r="K95" s="181">
        <f t="shared" si="1"/>
        <v>0.93945600000000007</v>
      </c>
      <c r="L95" s="180" t="s">
        <v>707</v>
      </c>
    </row>
    <row r="96" spans="1:12">
      <c r="A96" s="70"/>
      <c r="B96" s="1"/>
      <c r="C96" s="180">
        <v>103377</v>
      </c>
      <c r="D96" s="180">
        <v>44545</v>
      </c>
      <c r="E96" s="180" t="s">
        <v>798</v>
      </c>
      <c r="F96" s="180" t="s">
        <v>703</v>
      </c>
      <c r="G96" s="180">
        <v>6.3E-3</v>
      </c>
      <c r="H96" s="180">
        <v>149.12</v>
      </c>
      <c r="I96" s="180">
        <v>148.32232491008</v>
      </c>
      <c r="J96" s="180">
        <v>0.79767508992000014</v>
      </c>
      <c r="K96" s="181">
        <f t="shared" si="1"/>
        <v>0.93945600000000007</v>
      </c>
      <c r="L96" s="180" t="s">
        <v>707</v>
      </c>
    </row>
    <row r="97" spans="1:12">
      <c r="A97" s="70"/>
      <c r="B97" s="1"/>
      <c r="C97" s="180">
        <v>103379</v>
      </c>
      <c r="D97" s="180">
        <v>44547</v>
      </c>
      <c r="E97" s="180" t="s">
        <v>799</v>
      </c>
      <c r="F97" s="180" t="s">
        <v>703</v>
      </c>
      <c r="G97" s="180">
        <v>6.3E-3</v>
      </c>
      <c r="H97" s="180">
        <v>149.12</v>
      </c>
      <c r="I97" s="180">
        <v>148.48032769024002</v>
      </c>
      <c r="J97" s="180">
        <v>0.63967230976</v>
      </c>
      <c r="K97" s="181">
        <f t="shared" si="1"/>
        <v>0.93945600000000007</v>
      </c>
      <c r="L97" s="180" t="s">
        <v>707</v>
      </c>
    </row>
    <row r="98" spans="1:12">
      <c r="A98" s="70"/>
      <c r="B98" s="1"/>
      <c r="C98" s="180">
        <v>103383</v>
      </c>
      <c r="D98" s="180">
        <v>44519</v>
      </c>
      <c r="E98" s="180" t="s">
        <v>800</v>
      </c>
      <c r="F98" s="180" t="s">
        <v>703</v>
      </c>
      <c r="G98" s="180">
        <v>6.3E-3</v>
      </c>
      <c r="H98" s="180">
        <v>149.12</v>
      </c>
      <c r="I98" s="180">
        <v>148.85154254464001</v>
      </c>
      <c r="J98" s="180">
        <v>0.26845745535999999</v>
      </c>
      <c r="K98" s="181">
        <f t="shared" si="1"/>
        <v>0.93945600000000007</v>
      </c>
      <c r="L98" s="180" t="s">
        <v>707</v>
      </c>
    </row>
    <row r="99" spans="1:12">
      <c r="A99" s="70"/>
      <c r="B99" s="1"/>
      <c r="C99" s="180">
        <v>103385</v>
      </c>
      <c r="D99" s="180">
        <v>44520</v>
      </c>
      <c r="E99" s="180" t="s">
        <v>801</v>
      </c>
      <c r="F99" s="180" t="s">
        <v>703</v>
      </c>
      <c r="G99" s="180">
        <v>6.3E-3</v>
      </c>
      <c r="H99" s="180">
        <v>149.12</v>
      </c>
      <c r="I99" s="180">
        <v>148.79810733119999</v>
      </c>
      <c r="J99" s="180">
        <v>0.3218926688</v>
      </c>
      <c r="K99" s="181">
        <f t="shared" si="1"/>
        <v>0.93945600000000007</v>
      </c>
      <c r="L99" s="180" t="s">
        <v>707</v>
      </c>
    </row>
    <row r="100" spans="1:12">
      <c r="A100" s="70"/>
      <c r="B100" s="1"/>
      <c r="C100" s="180">
        <v>103387</v>
      </c>
      <c r="D100" s="180">
        <v>44522</v>
      </c>
      <c r="E100" s="180" t="s">
        <v>802</v>
      </c>
      <c r="F100" s="180" t="s">
        <v>703</v>
      </c>
      <c r="G100" s="180">
        <v>6.3E-3</v>
      </c>
      <c r="H100" s="180">
        <v>149.12</v>
      </c>
      <c r="I100" s="180">
        <v>148.83270361856</v>
      </c>
      <c r="J100" s="180">
        <v>0.28729638144000003</v>
      </c>
      <c r="K100" s="181">
        <f t="shared" si="1"/>
        <v>0.93945600000000007</v>
      </c>
      <c r="L100" s="180" t="s">
        <v>707</v>
      </c>
    </row>
    <row r="101" spans="1:12">
      <c r="A101" s="70"/>
      <c r="B101" s="1"/>
      <c r="C101" s="180">
        <v>103389</v>
      </c>
      <c r="D101" s="180">
        <v>44523</v>
      </c>
      <c r="E101" s="180" t="s">
        <v>803</v>
      </c>
      <c r="F101" s="180" t="s">
        <v>703</v>
      </c>
      <c r="G101" s="180">
        <v>6.3E-3</v>
      </c>
      <c r="H101" s="180">
        <v>149.12</v>
      </c>
      <c r="I101" s="180">
        <v>148.83621912256001</v>
      </c>
      <c r="J101" s="180">
        <v>0.28378087744000002</v>
      </c>
      <c r="K101" s="181">
        <f t="shared" si="1"/>
        <v>0.93945600000000007</v>
      </c>
      <c r="L101" s="180" t="s">
        <v>707</v>
      </c>
    </row>
    <row r="102" spans="1:12">
      <c r="A102" s="70"/>
      <c r="B102" s="1"/>
      <c r="C102" s="180">
        <v>103391</v>
      </c>
      <c r="D102" s="180">
        <v>44542</v>
      </c>
      <c r="E102" s="180" t="s">
        <v>804</v>
      </c>
      <c r="F102" s="180" t="s">
        <v>703</v>
      </c>
      <c r="G102" s="180">
        <v>6.3E-3</v>
      </c>
      <c r="H102" s="180">
        <v>149.12</v>
      </c>
      <c r="I102" s="180">
        <v>148.50941130944</v>
      </c>
      <c r="J102" s="180">
        <v>0.61058869055999998</v>
      </c>
      <c r="K102" s="181">
        <f t="shared" si="1"/>
        <v>0.93945600000000007</v>
      </c>
      <c r="L102" s="180" t="s">
        <v>707</v>
      </c>
    </row>
    <row r="103" spans="1:12">
      <c r="A103" s="70"/>
      <c r="B103" s="1"/>
      <c r="C103" s="180">
        <v>103392</v>
      </c>
      <c r="D103" s="180">
        <v>44525</v>
      </c>
      <c r="E103" s="180" t="s">
        <v>805</v>
      </c>
      <c r="F103" s="180" t="s">
        <v>703</v>
      </c>
      <c r="G103" s="180">
        <v>6.3E-3</v>
      </c>
      <c r="H103" s="180">
        <v>149.12</v>
      </c>
      <c r="I103" s="180">
        <v>148.68114326976001</v>
      </c>
      <c r="J103" s="180">
        <v>0.43885673023999999</v>
      </c>
      <c r="K103" s="181">
        <f t="shared" si="1"/>
        <v>0.93945600000000007</v>
      </c>
      <c r="L103" s="180" t="s">
        <v>707</v>
      </c>
    </row>
    <row r="104" spans="1:12">
      <c r="A104" s="70"/>
      <c r="B104" s="1"/>
      <c r="C104" s="180">
        <v>103393</v>
      </c>
      <c r="D104" s="180">
        <v>44543</v>
      </c>
      <c r="E104" s="180" t="s">
        <v>806</v>
      </c>
      <c r="F104" s="180" t="s">
        <v>703</v>
      </c>
      <c r="G104" s="180">
        <v>6.3E-3</v>
      </c>
      <c r="H104" s="180">
        <v>149.12</v>
      </c>
      <c r="I104" s="180">
        <v>148.66338218304</v>
      </c>
      <c r="J104" s="180">
        <v>0.45661781695999998</v>
      </c>
      <c r="K104" s="181">
        <f t="shared" si="1"/>
        <v>0.93945600000000007</v>
      </c>
      <c r="L104" s="180" t="s">
        <v>707</v>
      </c>
    </row>
    <row r="105" spans="1:12">
      <c r="A105" s="70"/>
      <c r="B105" s="1"/>
      <c r="C105" s="180">
        <v>103425</v>
      </c>
      <c r="D105" s="180">
        <v>37424</v>
      </c>
      <c r="E105" s="180" t="s">
        <v>807</v>
      </c>
      <c r="F105" s="180" t="s">
        <v>703</v>
      </c>
      <c r="G105" s="180">
        <v>6.3E-3</v>
      </c>
      <c r="H105" s="180">
        <v>149.12</v>
      </c>
      <c r="I105" s="180">
        <v>120.63534484096</v>
      </c>
      <c r="J105" s="180">
        <v>28.484655159039999</v>
      </c>
      <c r="K105" s="181">
        <f t="shared" si="1"/>
        <v>0.93945600000000007</v>
      </c>
      <c r="L105" s="180" t="s">
        <v>707</v>
      </c>
    </row>
    <row r="106" spans="1:12">
      <c r="A106" s="70"/>
      <c r="B106" s="1"/>
      <c r="C106" s="180">
        <v>103426</v>
      </c>
      <c r="D106" s="180">
        <v>37425</v>
      </c>
      <c r="E106" s="180" t="s">
        <v>808</v>
      </c>
      <c r="F106" s="180" t="s">
        <v>703</v>
      </c>
      <c r="G106" s="180">
        <v>6.3E-3</v>
      </c>
      <c r="H106" s="180">
        <v>149.12</v>
      </c>
      <c r="I106" s="180">
        <v>111.70527634304001</v>
      </c>
      <c r="J106" s="180">
        <v>37.414723656960007</v>
      </c>
      <c r="K106" s="181">
        <f t="shared" si="1"/>
        <v>0.93945600000000007</v>
      </c>
      <c r="L106" s="180" t="s">
        <v>707</v>
      </c>
    </row>
    <row r="107" spans="1:12">
      <c r="A107" s="70"/>
      <c r="B107" s="1"/>
      <c r="C107" s="180">
        <v>103427</v>
      </c>
      <c r="D107" s="180">
        <v>37426</v>
      </c>
      <c r="E107" s="180" t="s">
        <v>809</v>
      </c>
      <c r="F107" s="180" t="s">
        <v>703</v>
      </c>
      <c r="G107" s="180">
        <v>6.3E-3</v>
      </c>
      <c r="H107" s="180">
        <v>149.12</v>
      </c>
      <c r="I107" s="180">
        <v>112.29123876032</v>
      </c>
      <c r="J107" s="180">
        <v>36.828761239679999</v>
      </c>
      <c r="K107" s="181">
        <f t="shared" si="1"/>
        <v>0.93945600000000007</v>
      </c>
      <c r="L107" s="180" t="s">
        <v>707</v>
      </c>
    </row>
    <row r="108" spans="1:12">
      <c r="A108" s="70"/>
      <c r="B108" s="1"/>
      <c r="C108" s="180">
        <v>103428</v>
      </c>
      <c r="D108" s="180">
        <v>37428</v>
      </c>
      <c r="E108" s="180" t="s">
        <v>810</v>
      </c>
      <c r="F108" s="180" t="s">
        <v>703</v>
      </c>
      <c r="G108" s="180">
        <v>6.3E-3</v>
      </c>
      <c r="H108" s="180">
        <v>149.12</v>
      </c>
      <c r="I108" s="180">
        <v>130.88737869120001</v>
      </c>
      <c r="J108" s="180">
        <v>18.232621308799999</v>
      </c>
      <c r="K108" s="181">
        <f t="shared" si="1"/>
        <v>0.93945600000000007</v>
      </c>
      <c r="L108" s="180" t="s">
        <v>707</v>
      </c>
    </row>
    <row r="109" spans="1:12">
      <c r="A109" s="70"/>
      <c r="B109" s="1"/>
      <c r="C109" s="180">
        <v>103429</v>
      </c>
      <c r="D109" s="180">
        <v>37429</v>
      </c>
      <c r="E109" s="180" t="s">
        <v>811</v>
      </c>
      <c r="F109" s="180" t="s">
        <v>703</v>
      </c>
      <c r="G109" s="180">
        <v>6.3E-3</v>
      </c>
      <c r="H109" s="180">
        <v>149.12</v>
      </c>
      <c r="I109" s="180">
        <v>145.72877424832001</v>
      </c>
      <c r="J109" s="180">
        <v>3.3912257516800004</v>
      </c>
      <c r="K109" s="181">
        <f t="shared" si="1"/>
        <v>0.93945600000000007</v>
      </c>
      <c r="L109" s="180" t="s">
        <v>707</v>
      </c>
    </row>
    <row r="110" spans="1:12">
      <c r="A110" s="70"/>
      <c r="B110" s="1"/>
      <c r="C110" s="180">
        <v>103430</v>
      </c>
      <c r="D110" s="180">
        <v>37435</v>
      </c>
      <c r="E110" s="180" t="s">
        <v>812</v>
      </c>
      <c r="F110" s="180" t="s">
        <v>703</v>
      </c>
      <c r="G110" s="180">
        <v>6.3E-3</v>
      </c>
      <c r="H110" s="180">
        <v>149.12</v>
      </c>
      <c r="I110" s="180">
        <v>127.52514902528</v>
      </c>
      <c r="J110" s="180">
        <v>21.59485097472</v>
      </c>
      <c r="K110" s="181">
        <f t="shared" si="1"/>
        <v>0.93945600000000007</v>
      </c>
      <c r="L110" s="180" t="s">
        <v>707</v>
      </c>
    </row>
    <row r="111" spans="1:12">
      <c r="A111" s="70"/>
      <c r="B111" s="1"/>
      <c r="C111" s="180">
        <v>103431</v>
      </c>
      <c r="D111" s="180">
        <v>37437</v>
      </c>
      <c r="E111" s="180" t="s">
        <v>813</v>
      </c>
      <c r="F111" s="180" t="s">
        <v>703</v>
      </c>
      <c r="G111" s="180">
        <v>6.3E-3</v>
      </c>
      <c r="H111" s="180">
        <v>149.12</v>
      </c>
      <c r="I111" s="180">
        <v>124.96764737792</v>
      </c>
      <c r="J111" s="180">
        <v>24.152352622080002</v>
      </c>
      <c r="K111" s="181">
        <f t="shared" si="1"/>
        <v>0.93945600000000007</v>
      </c>
      <c r="L111" s="180" t="s">
        <v>707</v>
      </c>
    </row>
    <row r="112" spans="1:12">
      <c r="A112" s="70"/>
      <c r="B112" s="1"/>
      <c r="C112" s="180">
        <v>103432</v>
      </c>
      <c r="D112" s="180">
        <v>37439</v>
      </c>
      <c r="E112" s="180" t="s">
        <v>814</v>
      </c>
      <c r="F112" s="180" t="s">
        <v>703</v>
      </c>
      <c r="G112" s="180">
        <v>6.3E-3</v>
      </c>
      <c r="H112" s="180">
        <v>149.12</v>
      </c>
      <c r="I112" s="180">
        <v>146.13207301632002</v>
      </c>
      <c r="J112" s="180">
        <v>2.98792698368</v>
      </c>
      <c r="K112" s="181">
        <f t="shared" si="1"/>
        <v>0.93945600000000007</v>
      </c>
      <c r="L112" s="180" t="s">
        <v>707</v>
      </c>
    </row>
    <row r="113" spans="1:12">
      <c r="A113" s="70"/>
      <c r="B113" s="1"/>
      <c r="C113" s="180">
        <v>103433</v>
      </c>
      <c r="D113" s="180">
        <v>37430</v>
      </c>
      <c r="E113" s="180" t="s">
        <v>815</v>
      </c>
      <c r="F113" s="180" t="s">
        <v>703</v>
      </c>
      <c r="G113" s="180">
        <v>6.3E-3</v>
      </c>
      <c r="H113" s="180">
        <v>149.12</v>
      </c>
      <c r="I113" s="180">
        <v>135.331194208</v>
      </c>
      <c r="J113" s="180">
        <v>13.788805792</v>
      </c>
      <c r="K113" s="181">
        <f t="shared" si="1"/>
        <v>0.93945600000000007</v>
      </c>
      <c r="L113" s="180" t="s">
        <v>707</v>
      </c>
    </row>
    <row r="114" spans="1:12">
      <c r="A114" s="70"/>
      <c r="B114" s="1"/>
      <c r="C114" s="180">
        <v>103434</v>
      </c>
      <c r="D114" s="180">
        <v>37431</v>
      </c>
      <c r="E114" s="180" t="s">
        <v>816</v>
      </c>
      <c r="F114" s="180" t="s">
        <v>703</v>
      </c>
      <c r="G114" s="180">
        <v>6.3E-3</v>
      </c>
      <c r="H114" s="180">
        <v>149.12</v>
      </c>
      <c r="I114" s="180">
        <v>133.16396301248</v>
      </c>
      <c r="J114" s="180">
        <v>15.956036987519999</v>
      </c>
      <c r="K114" s="181">
        <f t="shared" si="1"/>
        <v>0.93945600000000007</v>
      </c>
      <c r="L114" s="180" t="s">
        <v>707</v>
      </c>
    </row>
    <row r="115" spans="1:12">
      <c r="A115" s="70"/>
      <c r="B115" s="1"/>
      <c r="C115" s="180">
        <v>103435</v>
      </c>
      <c r="D115" s="180">
        <v>37432</v>
      </c>
      <c r="E115" s="180" t="s">
        <v>817</v>
      </c>
      <c r="F115" s="180" t="s">
        <v>703</v>
      </c>
      <c r="G115" s="180">
        <v>6.3E-3</v>
      </c>
      <c r="H115" s="180">
        <v>149.12</v>
      </c>
      <c r="I115" s="180">
        <v>132.24413508160001</v>
      </c>
      <c r="J115" s="180">
        <v>16.875864918400001</v>
      </c>
      <c r="K115" s="181">
        <f t="shared" si="1"/>
        <v>0.93945600000000007</v>
      </c>
      <c r="L115" s="180" t="s">
        <v>707</v>
      </c>
    </row>
    <row r="116" spans="1:12">
      <c r="A116" s="70"/>
      <c r="B116" s="1"/>
      <c r="C116" s="180">
        <v>103436</v>
      </c>
      <c r="D116" s="180">
        <v>37434</v>
      </c>
      <c r="E116" s="180" t="s">
        <v>818</v>
      </c>
      <c r="F116" s="180" t="s">
        <v>703</v>
      </c>
      <c r="G116" s="180">
        <v>6.3E-3</v>
      </c>
      <c r="H116" s="180">
        <v>149.12</v>
      </c>
      <c r="I116" s="180">
        <v>147.00651881024001</v>
      </c>
      <c r="J116" s="180">
        <v>2.1134811897599999</v>
      </c>
      <c r="K116" s="181">
        <f t="shared" si="1"/>
        <v>0.93945600000000007</v>
      </c>
      <c r="L116" s="180" t="s">
        <v>707</v>
      </c>
    </row>
    <row r="117" spans="1:12">
      <c r="A117" s="70"/>
      <c r="B117" s="1"/>
      <c r="C117" s="180">
        <v>103437</v>
      </c>
      <c r="D117" s="180">
        <v>37440</v>
      </c>
      <c r="E117" s="180" t="s">
        <v>819</v>
      </c>
      <c r="F117" s="180" t="s">
        <v>703</v>
      </c>
      <c r="G117" s="180">
        <v>6.3E-3</v>
      </c>
      <c r="H117" s="180">
        <v>149.12</v>
      </c>
      <c r="I117" s="180">
        <v>132.82180463744001</v>
      </c>
      <c r="J117" s="180">
        <v>16.298195362559998</v>
      </c>
      <c r="K117" s="181">
        <f t="shared" si="1"/>
        <v>0.93945600000000007</v>
      </c>
      <c r="L117" s="180" t="s">
        <v>707</v>
      </c>
    </row>
    <row r="118" spans="1:12">
      <c r="A118" s="70"/>
      <c r="B118" s="1"/>
      <c r="C118" s="180">
        <v>103438</v>
      </c>
      <c r="D118" s="180">
        <v>37441</v>
      </c>
      <c r="E118" s="180" t="s">
        <v>820</v>
      </c>
      <c r="F118" s="180" t="s">
        <v>703</v>
      </c>
      <c r="G118" s="180">
        <v>6.3E-3</v>
      </c>
      <c r="H118" s="180">
        <v>149.12</v>
      </c>
      <c r="I118" s="180">
        <v>132.82180463744001</v>
      </c>
      <c r="J118" s="180">
        <v>16.298195362559998</v>
      </c>
      <c r="K118" s="181">
        <f t="shared" si="1"/>
        <v>0.93945600000000007</v>
      </c>
      <c r="L118" s="180" t="s">
        <v>707</v>
      </c>
    </row>
    <row r="119" spans="1:12">
      <c r="A119" s="70"/>
      <c r="B119" s="1"/>
      <c r="C119" s="180">
        <v>103439</v>
      </c>
      <c r="D119" s="180">
        <v>37442</v>
      </c>
      <c r="E119" s="180" t="s">
        <v>821</v>
      </c>
      <c r="F119" s="180" t="s">
        <v>703</v>
      </c>
      <c r="G119" s="180">
        <v>6.3E-3</v>
      </c>
      <c r="H119" s="180">
        <v>149.12</v>
      </c>
      <c r="I119" s="180">
        <v>135.21468675200001</v>
      </c>
      <c r="J119" s="180">
        <v>13.905313248000001</v>
      </c>
      <c r="K119" s="181">
        <f t="shared" si="1"/>
        <v>0.93945600000000007</v>
      </c>
      <c r="L119" s="180" t="s">
        <v>707</v>
      </c>
    </row>
    <row r="120" spans="1:12">
      <c r="A120" s="70"/>
      <c r="B120" s="1"/>
      <c r="C120" s="180">
        <v>103440</v>
      </c>
      <c r="D120" s="180">
        <v>37446</v>
      </c>
      <c r="E120" s="180" t="s">
        <v>822</v>
      </c>
      <c r="F120" s="180" t="s">
        <v>703</v>
      </c>
      <c r="G120" s="180">
        <v>6.3E-3</v>
      </c>
      <c r="H120" s="180">
        <v>149.12</v>
      </c>
      <c r="I120" s="180">
        <v>126.46326684736</v>
      </c>
      <c r="J120" s="180">
        <v>22.656733152640001</v>
      </c>
      <c r="K120" s="181">
        <f t="shared" si="1"/>
        <v>0.93945600000000007</v>
      </c>
      <c r="L120" s="180" t="s">
        <v>707</v>
      </c>
    </row>
    <row r="121" spans="1:12">
      <c r="A121" s="70"/>
      <c r="B121" s="1"/>
      <c r="C121" s="180">
        <v>103441</v>
      </c>
      <c r="D121" s="180">
        <v>37447</v>
      </c>
      <c r="E121" s="180" t="s">
        <v>823</v>
      </c>
      <c r="F121" s="180" t="s">
        <v>703</v>
      </c>
      <c r="G121" s="180">
        <v>6.3E-3</v>
      </c>
      <c r="H121" s="180">
        <v>149.12</v>
      </c>
      <c r="I121" s="180">
        <v>126.73640756544</v>
      </c>
      <c r="J121" s="180">
        <v>22.383592434560001</v>
      </c>
      <c r="K121" s="181">
        <f t="shared" si="1"/>
        <v>0.93945600000000007</v>
      </c>
      <c r="L121" s="180" t="s">
        <v>707</v>
      </c>
    </row>
    <row r="122" spans="1:12">
      <c r="A122" s="70"/>
      <c r="B122" s="1"/>
      <c r="C122" s="180">
        <v>103442</v>
      </c>
      <c r="D122" s="180">
        <v>37448</v>
      </c>
      <c r="E122" s="180" t="s">
        <v>824</v>
      </c>
      <c r="F122" s="180" t="s">
        <v>703</v>
      </c>
      <c r="G122" s="180">
        <v>6.3E-3</v>
      </c>
      <c r="H122" s="180">
        <v>149.12</v>
      </c>
      <c r="I122" s="180">
        <v>131.77762270527998</v>
      </c>
      <c r="J122" s="180">
        <v>17.342377294720002</v>
      </c>
      <c r="K122" s="181">
        <f t="shared" si="1"/>
        <v>0.93945600000000007</v>
      </c>
      <c r="L122" s="180" t="s">
        <v>707</v>
      </c>
    </row>
    <row r="123" spans="1:12">
      <c r="A123" s="70"/>
      <c r="B123" s="1"/>
      <c r="C123" s="180">
        <v>98441</v>
      </c>
      <c r="D123" s="180">
        <v>4491</v>
      </c>
      <c r="E123" s="180" t="s">
        <v>825</v>
      </c>
      <c r="F123" s="180" t="s">
        <v>826</v>
      </c>
      <c r="G123" s="180">
        <v>1.2307999999999999</v>
      </c>
      <c r="H123" s="180">
        <v>7.36</v>
      </c>
      <c r="I123" s="180">
        <v>4.7603205910400002</v>
      </c>
      <c r="J123" s="180">
        <v>2.5996794089600002</v>
      </c>
      <c r="K123" s="181">
        <f t="shared" si="1"/>
        <v>9.0586880000000001</v>
      </c>
      <c r="L123" s="180" t="s">
        <v>707</v>
      </c>
    </row>
    <row r="124" spans="1:12">
      <c r="A124" s="70"/>
      <c r="B124" s="1"/>
      <c r="C124" s="180">
        <v>98441</v>
      </c>
      <c r="D124" s="180">
        <v>5061</v>
      </c>
      <c r="E124" s="180" t="s">
        <v>827</v>
      </c>
      <c r="F124" s="180" t="s">
        <v>828</v>
      </c>
      <c r="G124" s="180">
        <v>5.7000000000000002E-2</v>
      </c>
      <c r="H124" s="180">
        <v>12</v>
      </c>
      <c r="I124" s="180">
        <v>7.7613922679999998</v>
      </c>
      <c r="J124" s="180">
        <v>4.2386077320000002</v>
      </c>
      <c r="K124" s="181">
        <f t="shared" si="1"/>
        <v>0.68400000000000005</v>
      </c>
      <c r="L124" s="180" t="s">
        <v>707</v>
      </c>
    </row>
    <row r="125" spans="1:12">
      <c r="A125" s="70"/>
      <c r="B125" s="1"/>
      <c r="C125" s="180">
        <v>98441</v>
      </c>
      <c r="D125" s="180">
        <v>6194</v>
      </c>
      <c r="E125" s="180" t="s">
        <v>829</v>
      </c>
      <c r="F125" s="180" t="s">
        <v>703</v>
      </c>
      <c r="G125" s="180">
        <v>6.3E-3</v>
      </c>
      <c r="H125" s="180">
        <v>149.12</v>
      </c>
      <c r="I125" s="180">
        <v>96.448234583680005</v>
      </c>
      <c r="J125" s="180">
        <v>52.671765416320007</v>
      </c>
      <c r="K125" s="181">
        <f t="shared" si="1"/>
        <v>0.93945600000000007</v>
      </c>
      <c r="L125" s="180" t="s">
        <v>707</v>
      </c>
    </row>
    <row r="126" spans="1:12">
      <c r="A126" s="70"/>
      <c r="B126" s="1"/>
      <c r="C126" s="180">
        <v>98441</v>
      </c>
      <c r="D126" s="180">
        <v>43681</v>
      </c>
      <c r="E126" s="180" t="s">
        <v>830</v>
      </c>
      <c r="F126" s="180" t="s">
        <v>703</v>
      </c>
      <c r="G126" s="180">
        <v>6.3E-3</v>
      </c>
      <c r="H126" s="180">
        <v>149.12</v>
      </c>
      <c r="I126" s="180">
        <v>96.448234583680005</v>
      </c>
      <c r="J126" s="180">
        <v>52.671765416320007</v>
      </c>
      <c r="K126" s="181">
        <f t="shared" si="1"/>
        <v>0.93945600000000007</v>
      </c>
      <c r="L126" s="180" t="s">
        <v>707</v>
      </c>
    </row>
    <row r="127" spans="1:12">
      <c r="A127" s="70"/>
      <c r="B127" s="1"/>
      <c r="C127" s="180">
        <v>98441</v>
      </c>
      <c r="D127" s="180">
        <v>88239</v>
      </c>
      <c r="E127" s="180" t="s">
        <v>831</v>
      </c>
      <c r="F127" s="180" t="s">
        <v>703</v>
      </c>
      <c r="G127" s="180">
        <v>6.3E-3</v>
      </c>
      <c r="H127" s="180">
        <v>149.12</v>
      </c>
      <c r="I127" s="180">
        <v>96.448234583680005</v>
      </c>
      <c r="J127" s="180">
        <v>52.671765416320007</v>
      </c>
      <c r="K127" s="181">
        <f t="shared" si="1"/>
        <v>0.93945600000000007</v>
      </c>
      <c r="L127" s="180" t="s">
        <v>704</v>
      </c>
    </row>
    <row r="128" spans="1:12">
      <c r="A128" s="70"/>
      <c r="B128" s="1"/>
      <c r="C128" s="180">
        <v>98441</v>
      </c>
      <c r="D128" s="180">
        <v>88262</v>
      </c>
      <c r="E128" s="180" t="s">
        <v>832</v>
      </c>
      <c r="F128" s="180" t="s">
        <v>703</v>
      </c>
      <c r="G128" s="180">
        <v>6.3E-3</v>
      </c>
      <c r="H128" s="180">
        <v>149.12</v>
      </c>
      <c r="I128" s="180">
        <v>96.448234583680005</v>
      </c>
      <c r="J128" s="180">
        <v>52.671765416320007</v>
      </c>
      <c r="K128" s="181">
        <f t="shared" si="1"/>
        <v>0.93945600000000007</v>
      </c>
      <c r="L128" s="180" t="s">
        <v>704</v>
      </c>
    </row>
    <row r="129" spans="1:12">
      <c r="A129" s="70"/>
      <c r="B129" s="1"/>
      <c r="C129" s="180">
        <v>98441</v>
      </c>
      <c r="D129" s="180">
        <v>91692</v>
      </c>
      <c r="E129" s="180" t="s">
        <v>833</v>
      </c>
      <c r="F129" s="180" t="s">
        <v>703</v>
      </c>
      <c r="G129" s="180">
        <v>6.3E-3</v>
      </c>
      <c r="H129" s="180">
        <v>149.12</v>
      </c>
      <c r="I129" s="180">
        <v>96.448234583680005</v>
      </c>
      <c r="J129" s="180">
        <v>52.671765416320007</v>
      </c>
      <c r="K129" s="181">
        <f t="shared" si="1"/>
        <v>0.93945600000000007</v>
      </c>
      <c r="L129" s="180" t="s">
        <v>704</v>
      </c>
    </row>
    <row r="130" spans="1:12">
      <c r="A130" s="70"/>
      <c r="B130" s="1"/>
      <c r="C130" s="180">
        <v>98441</v>
      </c>
      <c r="D130" s="180">
        <v>91693</v>
      </c>
      <c r="E130" s="180" t="s">
        <v>834</v>
      </c>
      <c r="F130" s="180" t="s">
        <v>703</v>
      </c>
      <c r="G130" s="180">
        <v>6.3E-3</v>
      </c>
      <c r="H130" s="180">
        <v>149.12</v>
      </c>
      <c r="I130" s="180">
        <v>96.448234583680005</v>
      </c>
      <c r="J130" s="180">
        <v>52.671765416320007</v>
      </c>
      <c r="K130" s="181">
        <f t="shared" si="1"/>
        <v>0.93945600000000007</v>
      </c>
      <c r="L130" s="180" t="s">
        <v>704</v>
      </c>
    </row>
    <row r="131" spans="1:12">
      <c r="A131" s="70"/>
      <c r="B131" s="1"/>
      <c r="C131" s="180">
        <v>98441</v>
      </c>
      <c r="D131" s="180">
        <v>94974</v>
      </c>
      <c r="E131" s="180" t="s">
        <v>835</v>
      </c>
      <c r="F131" s="180" t="s">
        <v>703</v>
      </c>
      <c r="G131" s="180">
        <v>6.3E-3</v>
      </c>
      <c r="H131" s="180">
        <v>149.12</v>
      </c>
      <c r="I131" s="180">
        <v>96.448234583680005</v>
      </c>
      <c r="J131" s="180">
        <v>52.671765416320007</v>
      </c>
      <c r="K131" s="181">
        <f t="shared" si="1"/>
        <v>0.93945600000000007</v>
      </c>
      <c r="L131" s="180" t="s">
        <v>704</v>
      </c>
    </row>
    <row r="132" spans="1:12">
      <c r="A132" s="70"/>
      <c r="B132" s="1"/>
      <c r="C132" s="180">
        <v>98459</v>
      </c>
      <c r="D132" s="180">
        <v>7243</v>
      </c>
      <c r="E132" s="180" t="s">
        <v>836</v>
      </c>
      <c r="F132" s="180" t="s">
        <v>703</v>
      </c>
      <c r="G132" s="180">
        <v>6.3E-3</v>
      </c>
      <c r="H132" s="180">
        <v>149.12</v>
      </c>
      <c r="I132" s="180">
        <v>103.76560741247999</v>
      </c>
      <c r="J132" s="180">
        <v>45.354392587520003</v>
      </c>
      <c r="K132" s="181">
        <f t="shared" si="1"/>
        <v>0.93945600000000007</v>
      </c>
      <c r="L132" s="180" t="s">
        <v>707</v>
      </c>
    </row>
    <row r="133" spans="1:12">
      <c r="A133" s="70"/>
      <c r="B133" s="1"/>
      <c r="C133" s="180">
        <v>98461</v>
      </c>
      <c r="D133" s="180">
        <v>1347</v>
      </c>
      <c r="E133" s="180" t="s">
        <v>837</v>
      </c>
      <c r="F133" s="180" t="s">
        <v>838</v>
      </c>
      <c r="G133" s="180">
        <v>4.2</v>
      </c>
      <c r="H133" s="180">
        <v>46.34</v>
      </c>
      <c r="I133" s="180">
        <v>35.508727421720003</v>
      </c>
      <c r="J133" s="180">
        <v>10.83127257828</v>
      </c>
      <c r="K133" s="181">
        <f t="shared" si="1"/>
        <v>194.62800000000001</v>
      </c>
      <c r="L133" s="180" t="s">
        <v>707</v>
      </c>
    </row>
    <row r="134" spans="1:12">
      <c r="A134" s="70"/>
      <c r="B134" s="1"/>
      <c r="C134" s="180">
        <v>98461</v>
      </c>
      <c r="D134" s="180">
        <v>2747</v>
      </c>
      <c r="E134" s="180" t="s">
        <v>839</v>
      </c>
      <c r="F134" s="180" t="s">
        <v>826</v>
      </c>
      <c r="G134" s="180">
        <v>59.4</v>
      </c>
      <c r="H134" s="180">
        <v>29.62</v>
      </c>
      <c r="I134" s="180">
        <v>22.69677397996</v>
      </c>
      <c r="J134" s="180">
        <v>6.9232260200400004</v>
      </c>
      <c r="K134" s="181">
        <f t="shared" ref="K134:K197" si="2">H134*G134</f>
        <v>1759.4280000000001</v>
      </c>
      <c r="L134" s="180" t="s">
        <v>707</v>
      </c>
    </row>
    <row r="135" spans="1:12">
      <c r="A135" s="70"/>
      <c r="B135" s="1"/>
      <c r="C135" s="180">
        <v>98461</v>
      </c>
      <c r="D135" s="180">
        <v>6212</v>
      </c>
      <c r="E135" s="180" t="s">
        <v>840</v>
      </c>
      <c r="F135" s="180" t="s">
        <v>703</v>
      </c>
      <c r="G135" s="180">
        <v>6.3E-3</v>
      </c>
      <c r="H135" s="180">
        <v>149.12</v>
      </c>
      <c r="I135" s="180">
        <v>114.26546036095999</v>
      </c>
      <c r="J135" s="180">
        <v>34.854539639039999</v>
      </c>
      <c r="K135" s="181">
        <f t="shared" si="2"/>
        <v>0.93945600000000007</v>
      </c>
      <c r="L135" s="180" t="s">
        <v>707</v>
      </c>
    </row>
    <row r="136" spans="1:12">
      <c r="A136" s="70"/>
      <c r="B136" s="1"/>
      <c r="C136" s="180">
        <v>98461</v>
      </c>
      <c r="D136" s="180">
        <v>34492</v>
      </c>
      <c r="E136" s="180" t="s">
        <v>841</v>
      </c>
      <c r="F136" s="180" t="s">
        <v>703</v>
      </c>
      <c r="G136" s="180">
        <v>6.3E-3</v>
      </c>
      <c r="H136" s="180">
        <v>149.12</v>
      </c>
      <c r="I136" s="180">
        <v>114.26546036095999</v>
      </c>
      <c r="J136" s="180">
        <v>34.854539639039999</v>
      </c>
      <c r="K136" s="181">
        <f t="shared" si="2"/>
        <v>0.93945600000000007</v>
      </c>
      <c r="L136" s="180" t="s">
        <v>707</v>
      </c>
    </row>
    <row r="137" spans="1:12">
      <c r="A137" s="70"/>
      <c r="B137" s="1"/>
      <c r="C137" s="180">
        <v>105114</v>
      </c>
      <c r="D137" s="180">
        <v>88309</v>
      </c>
      <c r="E137" s="180" t="s">
        <v>842</v>
      </c>
      <c r="F137" s="180" t="s">
        <v>703</v>
      </c>
      <c r="G137" s="180">
        <v>6.3E-3</v>
      </c>
      <c r="H137" s="180">
        <v>149.12</v>
      </c>
      <c r="I137" s="180">
        <v>79.487377975680005</v>
      </c>
      <c r="J137" s="180">
        <v>69.63262202432</v>
      </c>
      <c r="K137" s="181">
        <f t="shared" si="2"/>
        <v>0.93945600000000007</v>
      </c>
      <c r="L137" s="180" t="s">
        <v>704</v>
      </c>
    </row>
    <row r="138" spans="1:12">
      <c r="A138" s="70"/>
      <c r="B138" s="1"/>
      <c r="C138" s="180">
        <v>105114</v>
      </c>
      <c r="D138" s="180">
        <v>96531</v>
      </c>
      <c r="E138" s="180" t="s">
        <v>843</v>
      </c>
      <c r="F138" s="180" t="s">
        <v>703</v>
      </c>
      <c r="G138" s="180">
        <v>6.3E-3</v>
      </c>
      <c r="H138" s="180">
        <v>149.12</v>
      </c>
      <c r="I138" s="180">
        <v>79.487377975680005</v>
      </c>
      <c r="J138" s="180">
        <v>69.63262202432</v>
      </c>
      <c r="K138" s="181">
        <f t="shared" si="2"/>
        <v>0.93945600000000007</v>
      </c>
      <c r="L138" s="180" t="s">
        <v>704</v>
      </c>
    </row>
    <row r="139" spans="1:12">
      <c r="A139" s="70"/>
      <c r="B139" s="1"/>
      <c r="C139" s="180">
        <v>105114</v>
      </c>
      <c r="D139" s="180">
        <v>96555</v>
      </c>
      <c r="E139" s="180" t="s">
        <v>844</v>
      </c>
      <c r="F139" s="180" t="s">
        <v>703</v>
      </c>
      <c r="G139" s="180">
        <v>6.3E-3</v>
      </c>
      <c r="H139" s="180">
        <v>149.12</v>
      </c>
      <c r="I139" s="180">
        <v>79.487377975680005</v>
      </c>
      <c r="J139" s="180">
        <v>69.63262202432</v>
      </c>
      <c r="K139" s="181">
        <f t="shared" si="2"/>
        <v>0.93945600000000007</v>
      </c>
      <c r="L139" s="180" t="s">
        <v>704</v>
      </c>
    </row>
    <row r="140" spans="1:12">
      <c r="A140" s="70"/>
      <c r="B140" s="1"/>
      <c r="C140" s="180">
        <v>105126</v>
      </c>
      <c r="D140" s="180">
        <v>344</v>
      </c>
      <c r="E140" s="180" t="s">
        <v>845</v>
      </c>
      <c r="F140" s="180" t="s">
        <v>828</v>
      </c>
      <c r="G140" s="180">
        <v>3.5000000000000003E-2</v>
      </c>
      <c r="H140" s="180">
        <v>29.06</v>
      </c>
      <c r="I140" s="180">
        <v>25.366939308719999</v>
      </c>
      <c r="J140" s="180">
        <v>3.6930606912799995</v>
      </c>
      <c r="K140" s="181">
        <f t="shared" si="2"/>
        <v>1.0171000000000001</v>
      </c>
      <c r="L140" s="180" t="s">
        <v>707</v>
      </c>
    </row>
    <row r="141" spans="1:12">
      <c r="A141" s="70"/>
      <c r="B141" s="1"/>
      <c r="C141" s="180">
        <v>105126</v>
      </c>
      <c r="D141" s="180">
        <v>5077</v>
      </c>
      <c r="E141" s="180" t="s">
        <v>846</v>
      </c>
      <c r="F141" s="180" t="s">
        <v>828</v>
      </c>
      <c r="G141" s="180">
        <v>2.7E-2</v>
      </c>
      <c r="H141" s="180">
        <v>13.62</v>
      </c>
      <c r="I141" s="180">
        <v>11.889116083439999</v>
      </c>
      <c r="J141" s="180">
        <v>1.7308839165599996</v>
      </c>
      <c r="K141" s="181">
        <f t="shared" si="2"/>
        <v>0.36773999999999996</v>
      </c>
      <c r="L141" s="180" t="s">
        <v>707</v>
      </c>
    </row>
    <row r="142" spans="1:12">
      <c r="A142" s="70"/>
      <c r="B142" s="1"/>
      <c r="C142" s="180">
        <v>105126</v>
      </c>
      <c r="D142" s="180">
        <v>34347</v>
      </c>
      <c r="E142" s="180" t="s">
        <v>847</v>
      </c>
      <c r="F142" s="180" t="s">
        <v>703</v>
      </c>
      <c r="G142" s="180">
        <v>6.3E-3</v>
      </c>
      <c r="H142" s="180">
        <v>149.12</v>
      </c>
      <c r="I142" s="180">
        <v>130.16923570944002</v>
      </c>
      <c r="J142" s="180">
        <v>18.950764290559999</v>
      </c>
      <c r="K142" s="181">
        <f t="shared" si="2"/>
        <v>0.93945600000000007</v>
      </c>
      <c r="L142" s="180" t="s">
        <v>707</v>
      </c>
    </row>
    <row r="143" spans="1:12">
      <c r="A143" s="70"/>
      <c r="B143" s="1"/>
      <c r="C143" s="180">
        <v>105126</v>
      </c>
      <c r="D143" s="180">
        <v>34349</v>
      </c>
      <c r="E143" s="180" t="s">
        <v>848</v>
      </c>
      <c r="F143" s="180" t="s">
        <v>703</v>
      </c>
      <c r="G143" s="180">
        <v>6.3E-3</v>
      </c>
      <c r="H143" s="180">
        <v>149.12</v>
      </c>
      <c r="I143" s="180">
        <v>130.16923570944002</v>
      </c>
      <c r="J143" s="180">
        <v>18.950764290559999</v>
      </c>
      <c r="K143" s="181">
        <f t="shared" si="2"/>
        <v>0.93945600000000007</v>
      </c>
      <c r="L143" s="180" t="s">
        <v>707</v>
      </c>
    </row>
    <row r="144" spans="1:12">
      <c r="A144" s="70"/>
      <c r="B144" s="1"/>
      <c r="C144" s="180">
        <v>105127</v>
      </c>
      <c r="D144" s="180">
        <v>7568</v>
      </c>
      <c r="E144" s="180" t="s">
        <v>849</v>
      </c>
      <c r="F144" s="180" t="s">
        <v>703</v>
      </c>
      <c r="G144" s="180">
        <v>6.3E-3</v>
      </c>
      <c r="H144" s="180">
        <v>149.12</v>
      </c>
      <c r="I144" s="180">
        <v>131.65360541696</v>
      </c>
      <c r="J144" s="180">
        <v>17.46639458304</v>
      </c>
      <c r="K144" s="181">
        <f t="shared" si="2"/>
        <v>0.93945600000000007</v>
      </c>
      <c r="L144" s="180" t="s">
        <v>707</v>
      </c>
    </row>
    <row r="145" spans="1:12">
      <c r="A145" s="70"/>
      <c r="B145" s="1"/>
      <c r="C145" s="180">
        <v>105127</v>
      </c>
      <c r="D145" s="180">
        <v>34348</v>
      </c>
      <c r="E145" s="180" t="s">
        <v>850</v>
      </c>
      <c r="F145" s="180" t="s">
        <v>703</v>
      </c>
      <c r="G145" s="180">
        <v>6.3E-3</v>
      </c>
      <c r="H145" s="180">
        <v>149.12</v>
      </c>
      <c r="I145" s="180">
        <v>131.65360541696</v>
      </c>
      <c r="J145" s="180">
        <v>17.46639458304</v>
      </c>
      <c r="K145" s="181">
        <f t="shared" si="2"/>
        <v>0.93945600000000007</v>
      </c>
      <c r="L145" s="180" t="s">
        <v>707</v>
      </c>
    </row>
    <row r="146" spans="1:12">
      <c r="A146" s="70"/>
      <c r="B146" s="1"/>
      <c r="C146" s="180">
        <v>5631</v>
      </c>
      <c r="D146" s="180">
        <v>5627</v>
      </c>
      <c r="E146" s="180" t="s">
        <v>851</v>
      </c>
      <c r="F146" s="180" t="s">
        <v>852</v>
      </c>
      <c r="G146" s="180">
        <v>1</v>
      </c>
      <c r="H146" s="180">
        <v>46.35</v>
      </c>
      <c r="I146" s="180">
        <v>40.582680855750006</v>
      </c>
      <c r="J146" s="180">
        <v>5.76731914425</v>
      </c>
      <c r="K146" s="181">
        <f t="shared" si="2"/>
        <v>46.35</v>
      </c>
      <c r="L146" s="180" t="s">
        <v>704</v>
      </c>
    </row>
    <row r="147" spans="1:12">
      <c r="A147" s="70"/>
      <c r="B147" s="1"/>
      <c r="C147" s="180">
        <v>5631</v>
      </c>
      <c r="D147" s="180">
        <v>5628</v>
      </c>
      <c r="E147" s="180" t="s">
        <v>853</v>
      </c>
      <c r="F147" s="180" t="s">
        <v>852</v>
      </c>
      <c r="G147" s="180">
        <v>1</v>
      </c>
      <c r="H147" s="180">
        <v>12.25</v>
      </c>
      <c r="I147" s="180">
        <v>10.72573550125</v>
      </c>
      <c r="J147" s="180">
        <v>1.5242644987499998</v>
      </c>
      <c r="K147" s="181">
        <f t="shared" si="2"/>
        <v>12.25</v>
      </c>
      <c r="L147" s="180" t="s">
        <v>704</v>
      </c>
    </row>
    <row r="148" spans="1:12">
      <c r="A148" s="70"/>
      <c r="B148" s="1"/>
      <c r="C148" s="180">
        <v>5631</v>
      </c>
      <c r="D148" s="180">
        <v>5629</v>
      </c>
      <c r="E148" s="180" t="s">
        <v>854</v>
      </c>
      <c r="F148" s="180" t="s">
        <v>852</v>
      </c>
      <c r="G148" s="180">
        <v>1</v>
      </c>
      <c r="H148" s="180">
        <v>57.94</v>
      </c>
      <c r="I148" s="180">
        <v>50.730539995299999</v>
      </c>
      <c r="J148" s="180">
        <v>7.2094600046999995</v>
      </c>
      <c r="K148" s="181">
        <f t="shared" si="2"/>
        <v>57.94</v>
      </c>
      <c r="L148" s="180" t="s">
        <v>704</v>
      </c>
    </row>
    <row r="149" spans="1:12">
      <c r="A149" s="70"/>
      <c r="B149" s="1"/>
      <c r="C149" s="180">
        <v>5631</v>
      </c>
      <c r="D149" s="180">
        <v>5630</v>
      </c>
      <c r="E149" s="180" t="s">
        <v>855</v>
      </c>
      <c r="F149" s="180" t="s">
        <v>852</v>
      </c>
      <c r="G149" s="180">
        <v>1</v>
      </c>
      <c r="H149" s="180">
        <v>64.290000000000006</v>
      </c>
      <c r="I149" s="180">
        <v>56.290411051050008</v>
      </c>
      <c r="J149" s="180">
        <v>7.9995889489500005</v>
      </c>
      <c r="K149" s="181">
        <f t="shared" si="2"/>
        <v>64.290000000000006</v>
      </c>
      <c r="L149" s="180" t="s">
        <v>704</v>
      </c>
    </row>
    <row r="150" spans="1:12">
      <c r="A150" s="70"/>
      <c r="B150" s="1"/>
      <c r="C150" s="180">
        <v>5631</v>
      </c>
      <c r="D150" s="180">
        <v>88294</v>
      </c>
      <c r="E150" s="180" t="s">
        <v>856</v>
      </c>
      <c r="F150" s="180" t="s">
        <v>703</v>
      </c>
      <c r="G150" s="180">
        <v>6.3E-3</v>
      </c>
      <c r="H150" s="180">
        <v>149.12</v>
      </c>
      <c r="I150" s="180">
        <v>130.56503493440002</v>
      </c>
      <c r="J150" s="180">
        <v>18.554965065599998</v>
      </c>
      <c r="K150" s="181">
        <f t="shared" si="2"/>
        <v>0.93945600000000007</v>
      </c>
      <c r="L150" s="180" t="s">
        <v>704</v>
      </c>
    </row>
    <row r="151" spans="1:12">
      <c r="A151" s="70"/>
      <c r="B151" s="1"/>
      <c r="C151" s="180">
        <v>5678</v>
      </c>
      <c r="D151" s="180">
        <v>5664</v>
      </c>
      <c r="E151" s="180" t="s">
        <v>857</v>
      </c>
      <c r="F151" s="180" t="s">
        <v>852</v>
      </c>
      <c r="G151" s="180">
        <v>1</v>
      </c>
      <c r="H151" s="180">
        <v>31.92</v>
      </c>
      <c r="I151" s="180">
        <v>26.198288640720001</v>
      </c>
      <c r="J151" s="180">
        <v>5.7217113592800004</v>
      </c>
      <c r="K151" s="181">
        <f t="shared" si="2"/>
        <v>31.92</v>
      </c>
      <c r="L151" s="180" t="s">
        <v>704</v>
      </c>
    </row>
    <row r="152" spans="1:12">
      <c r="A152" s="70"/>
      <c r="B152" s="1"/>
      <c r="C152" s="180">
        <v>5678</v>
      </c>
      <c r="D152" s="180">
        <v>53786</v>
      </c>
      <c r="E152" s="180" t="s">
        <v>858</v>
      </c>
      <c r="F152" s="180" t="s">
        <v>703</v>
      </c>
      <c r="G152" s="180">
        <v>6.3E-3</v>
      </c>
      <c r="H152" s="180">
        <v>149.12</v>
      </c>
      <c r="I152" s="180">
        <v>122.39000006591999</v>
      </c>
      <c r="J152" s="180">
        <v>26.729999934080002</v>
      </c>
      <c r="K152" s="181">
        <f t="shared" si="2"/>
        <v>0.93945600000000007</v>
      </c>
      <c r="L152" s="180" t="s">
        <v>704</v>
      </c>
    </row>
    <row r="153" spans="1:12">
      <c r="A153" s="70"/>
      <c r="B153" s="1"/>
      <c r="C153" s="180">
        <v>5678</v>
      </c>
      <c r="D153" s="180">
        <v>88857</v>
      </c>
      <c r="E153" s="180" t="s">
        <v>859</v>
      </c>
      <c r="F153" s="180" t="s">
        <v>703</v>
      </c>
      <c r="G153" s="180">
        <v>6.3E-3</v>
      </c>
      <c r="H153" s="180">
        <v>149.12</v>
      </c>
      <c r="I153" s="180">
        <v>122.39000006591999</v>
      </c>
      <c r="J153" s="180">
        <v>26.729999934080002</v>
      </c>
      <c r="K153" s="181">
        <f t="shared" si="2"/>
        <v>0.93945600000000007</v>
      </c>
      <c r="L153" s="180" t="s">
        <v>704</v>
      </c>
    </row>
    <row r="154" spans="1:12">
      <c r="A154" s="70"/>
      <c r="B154" s="1"/>
      <c r="C154" s="180">
        <v>5678</v>
      </c>
      <c r="D154" s="180">
        <v>88858</v>
      </c>
      <c r="E154" s="180" t="s">
        <v>860</v>
      </c>
      <c r="F154" s="180" t="s">
        <v>703</v>
      </c>
      <c r="G154" s="180">
        <v>6.3E-3</v>
      </c>
      <c r="H154" s="180">
        <v>149.12</v>
      </c>
      <c r="I154" s="180">
        <v>122.39000006591999</v>
      </c>
      <c r="J154" s="180">
        <v>26.729999934080002</v>
      </c>
      <c r="K154" s="181">
        <f t="shared" si="2"/>
        <v>0.93945600000000007</v>
      </c>
      <c r="L154" s="180" t="s">
        <v>704</v>
      </c>
    </row>
    <row r="155" spans="1:12">
      <c r="A155" s="70"/>
      <c r="B155" s="1"/>
      <c r="C155" s="180">
        <v>5680</v>
      </c>
      <c r="D155" s="180">
        <v>5667</v>
      </c>
      <c r="E155" s="180" t="s">
        <v>861</v>
      </c>
      <c r="F155" s="180" t="s">
        <v>852</v>
      </c>
      <c r="G155" s="180">
        <v>1</v>
      </c>
      <c r="H155" s="180">
        <v>28.39</v>
      </c>
      <c r="I155" s="180">
        <v>22.843554320140001</v>
      </c>
      <c r="J155" s="180">
        <v>5.5464456798600006</v>
      </c>
      <c r="K155" s="181">
        <f t="shared" si="2"/>
        <v>28.39</v>
      </c>
      <c r="L155" s="180" t="s">
        <v>704</v>
      </c>
    </row>
    <row r="156" spans="1:12">
      <c r="A156" s="70"/>
      <c r="B156" s="1"/>
      <c r="C156" s="180">
        <v>5680</v>
      </c>
      <c r="D156" s="180">
        <v>5668</v>
      </c>
      <c r="E156" s="180" t="s">
        <v>862</v>
      </c>
      <c r="F156" s="180" t="s">
        <v>852</v>
      </c>
      <c r="G156" s="180">
        <v>1</v>
      </c>
      <c r="H156" s="180">
        <v>45.73</v>
      </c>
      <c r="I156" s="180">
        <v>36.795904862979995</v>
      </c>
      <c r="J156" s="180">
        <v>8.9340951370199999</v>
      </c>
      <c r="K156" s="181">
        <f t="shared" si="2"/>
        <v>45.73</v>
      </c>
      <c r="L156" s="180" t="s">
        <v>704</v>
      </c>
    </row>
    <row r="157" spans="1:12">
      <c r="A157" s="70"/>
      <c r="B157" s="1"/>
      <c r="C157" s="180">
        <v>5680</v>
      </c>
      <c r="D157" s="180">
        <v>88859</v>
      </c>
      <c r="E157" s="180" t="s">
        <v>863</v>
      </c>
      <c r="F157" s="180" t="s">
        <v>703</v>
      </c>
      <c r="G157" s="180">
        <v>6.3E-3</v>
      </c>
      <c r="H157" s="180">
        <v>149.12</v>
      </c>
      <c r="I157" s="180">
        <v>119.98699613312</v>
      </c>
      <c r="J157" s="180">
        <v>29.133003866880003</v>
      </c>
      <c r="K157" s="181">
        <f t="shared" si="2"/>
        <v>0.93945600000000007</v>
      </c>
      <c r="L157" s="180" t="s">
        <v>704</v>
      </c>
    </row>
    <row r="158" spans="1:12">
      <c r="A158" s="70"/>
      <c r="B158" s="1"/>
      <c r="C158" s="180">
        <v>5680</v>
      </c>
      <c r="D158" s="180">
        <v>88860</v>
      </c>
      <c r="E158" s="180" t="s">
        <v>864</v>
      </c>
      <c r="F158" s="180" t="s">
        <v>703</v>
      </c>
      <c r="G158" s="180">
        <v>6.3E-3</v>
      </c>
      <c r="H158" s="180">
        <v>149.12</v>
      </c>
      <c r="I158" s="180">
        <v>119.98699613312</v>
      </c>
      <c r="J158" s="180">
        <v>29.133003866880003</v>
      </c>
      <c r="K158" s="181">
        <f t="shared" si="2"/>
        <v>0.93945600000000007</v>
      </c>
      <c r="L158" s="180" t="s">
        <v>704</v>
      </c>
    </row>
    <row r="159" spans="1:12">
      <c r="A159" s="70"/>
      <c r="B159" s="1"/>
      <c r="C159" s="180">
        <v>5684</v>
      </c>
      <c r="D159" s="180">
        <v>5674</v>
      </c>
      <c r="E159" s="180" t="s">
        <v>865</v>
      </c>
      <c r="F159" s="180" t="s">
        <v>852</v>
      </c>
      <c r="G159" s="180">
        <v>1</v>
      </c>
      <c r="H159" s="180">
        <v>40.11</v>
      </c>
      <c r="I159" s="180">
        <v>35.182976323320005</v>
      </c>
      <c r="J159" s="180">
        <v>4.9270236766800002</v>
      </c>
      <c r="K159" s="181">
        <f t="shared" si="2"/>
        <v>40.11</v>
      </c>
      <c r="L159" s="180" t="s">
        <v>704</v>
      </c>
    </row>
    <row r="160" spans="1:12">
      <c r="A160" s="70"/>
      <c r="B160" s="1"/>
      <c r="C160" s="180">
        <v>5684</v>
      </c>
      <c r="D160" s="180">
        <v>53788</v>
      </c>
      <c r="E160" s="180" t="s">
        <v>866</v>
      </c>
      <c r="F160" s="180" t="s">
        <v>703</v>
      </c>
      <c r="G160" s="180">
        <v>6.3E-3</v>
      </c>
      <c r="H160" s="180">
        <v>149.12</v>
      </c>
      <c r="I160" s="180">
        <v>130.80242905344002</v>
      </c>
      <c r="J160" s="180">
        <v>18.31757094656</v>
      </c>
      <c r="K160" s="181">
        <f t="shared" si="2"/>
        <v>0.93945600000000007</v>
      </c>
      <c r="L160" s="180" t="s">
        <v>704</v>
      </c>
    </row>
    <row r="161" spans="1:12">
      <c r="A161" s="70"/>
      <c r="B161" s="1"/>
      <c r="C161" s="180">
        <v>5684</v>
      </c>
      <c r="D161" s="180">
        <v>88303</v>
      </c>
      <c r="E161" s="180" t="s">
        <v>867</v>
      </c>
      <c r="F161" s="180" t="s">
        <v>703</v>
      </c>
      <c r="G161" s="180">
        <v>6.3E-3</v>
      </c>
      <c r="H161" s="180">
        <v>149.12</v>
      </c>
      <c r="I161" s="180">
        <v>130.80242905344002</v>
      </c>
      <c r="J161" s="180">
        <v>18.31757094656</v>
      </c>
      <c r="K161" s="181">
        <f t="shared" si="2"/>
        <v>0.93945600000000007</v>
      </c>
      <c r="L161" s="180" t="s">
        <v>704</v>
      </c>
    </row>
    <row r="162" spans="1:12">
      <c r="A162" s="70"/>
      <c r="B162" s="1"/>
      <c r="C162" s="180">
        <v>5684</v>
      </c>
      <c r="D162" s="180">
        <v>89210</v>
      </c>
      <c r="E162" s="180" t="s">
        <v>868</v>
      </c>
      <c r="F162" s="180" t="s">
        <v>703</v>
      </c>
      <c r="G162" s="180">
        <v>6.3E-3</v>
      </c>
      <c r="H162" s="180">
        <v>149.12</v>
      </c>
      <c r="I162" s="180">
        <v>130.80242905344002</v>
      </c>
      <c r="J162" s="180">
        <v>18.31757094656</v>
      </c>
      <c r="K162" s="181">
        <f t="shared" si="2"/>
        <v>0.93945600000000007</v>
      </c>
      <c r="L162" s="180" t="s">
        <v>704</v>
      </c>
    </row>
    <row r="163" spans="1:12">
      <c r="A163" s="70"/>
      <c r="B163" s="1"/>
      <c r="C163" s="180">
        <v>5684</v>
      </c>
      <c r="D163" s="180">
        <v>89211</v>
      </c>
      <c r="E163" s="180" t="s">
        <v>869</v>
      </c>
      <c r="F163" s="180" t="s">
        <v>703</v>
      </c>
      <c r="G163" s="180">
        <v>6.3E-3</v>
      </c>
      <c r="H163" s="180">
        <v>149.12</v>
      </c>
      <c r="I163" s="180">
        <v>130.80242905344002</v>
      </c>
      <c r="J163" s="180">
        <v>18.31757094656</v>
      </c>
      <c r="K163" s="181">
        <f t="shared" si="2"/>
        <v>0.93945600000000007</v>
      </c>
      <c r="L163" s="180" t="s">
        <v>704</v>
      </c>
    </row>
    <row r="164" spans="1:12">
      <c r="A164" s="70"/>
      <c r="B164" s="1"/>
      <c r="C164" s="180">
        <v>5689</v>
      </c>
      <c r="D164" s="180">
        <v>5658</v>
      </c>
      <c r="E164" s="180" t="s">
        <v>870</v>
      </c>
      <c r="F164" s="180" t="s">
        <v>852</v>
      </c>
      <c r="G164" s="180">
        <v>1</v>
      </c>
      <c r="H164" s="180">
        <v>2.23</v>
      </c>
      <c r="I164" s="180">
        <v>2.23</v>
      </c>
      <c r="J164" s="180">
        <v>0</v>
      </c>
      <c r="K164" s="181">
        <f t="shared" si="2"/>
        <v>2.23</v>
      </c>
      <c r="L164" s="180" t="s">
        <v>704</v>
      </c>
    </row>
    <row r="165" spans="1:12">
      <c r="A165" s="70"/>
      <c r="B165" s="1"/>
      <c r="C165" s="180">
        <v>5689</v>
      </c>
      <c r="D165" s="180">
        <v>88855</v>
      </c>
      <c r="E165" s="180" t="s">
        <v>871</v>
      </c>
      <c r="F165" s="180" t="s">
        <v>703</v>
      </c>
      <c r="G165" s="180">
        <v>6.3E-3</v>
      </c>
      <c r="H165" s="180">
        <v>149.12</v>
      </c>
      <c r="I165" s="180">
        <v>149.12</v>
      </c>
      <c r="J165" s="180">
        <v>0</v>
      </c>
      <c r="K165" s="181">
        <f t="shared" si="2"/>
        <v>0.93945600000000007</v>
      </c>
      <c r="L165" s="180" t="s">
        <v>704</v>
      </c>
    </row>
    <row r="166" spans="1:12">
      <c r="A166" s="70"/>
      <c r="B166" s="1"/>
      <c r="C166" s="180">
        <v>5689</v>
      </c>
      <c r="D166" s="180">
        <v>88856</v>
      </c>
      <c r="E166" s="180" t="s">
        <v>872</v>
      </c>
      <c r="F166" s="180" t="s">
        <v>703</v>
      </c>
      <c r="G166" s="180">
        <v>6.3E-3</v>
      </c>
      <c r="H166" s="180">
        <v>149.12</v>
      </c>
      <c r="I166" s="180">
        <v>149.12</v>
      </c>
      <c r="J166" s="180">
        <v>0</v>
      </c>
      <c r="K166" s="181">
        <f t="shared" si="2"/>
        <v>0.93945600000000007</v>
      </c>
      <c r="L166" s="180" t="s">
        <v>704</v>
      </c>
    </row>
    <row r="167" spans="1:12">
      <c r="A167" s="70"/>
      <c r="B167" s="1"/>
      <c r="C167" s="180">
        <v>5795</v>
      </c>
      <c r="D167" s="180">
        <v>53863</v>
      </c>
      <c r="E167" s="180" t="s">
        <v>873</v>
      </c>
      <c r="F167" s="180" t="s">
        <v>703</v>
      </c>
      <c r="G167" s="180">
        <v>6.3E-3</v>
      </c>
      <c r="H167" s="180">
        <v>149.12</v>
      </c>
      <c r="I167" s="180">
        <v>57.525506892160003</v>
      </c>
      <c r="J167" s="180">
        <v>91.594493107839995</v>
      </c>
      <c r="K167" s="181">
        <f t="shared" si="2"/>
        <v>0.93945600000000007</v>
      </c>
      <c r="L167" s="180" t="s">
        <v>704</v>
      </c>
    </row>
    <row r="168" spans="1:12">
      <c r="A168" s="70"/>
      <c r="B168" s="1"/>
      <c r="C168" s="180">
        <v>5795</v>
      </c>
      <c r="D168" s="180">
        <v>88298</v>
      </c>
      <c r="E168" s="180" t="s">
        <v>874</v>
      </c>
      <c r="F168" s="180" t="s">
        <v>703</v>
      </c>
      <c r="G168" s="180">
        <v>6.3E-3</v>
      </c>
      <c r="H168" s="180">
        <v>149.12</v>
      </c>
      <c r="I168" s="180">
        <v>57.525506892160003</v>
      </c>
      <c r="J168" s="180">
        <v>91.594493107839995</v>
      </c>
      <c r="K168" s="181">
        <f t="shared" si="2"/>
        <v>0.93945600000000007</v>
      </c>
      <c r="L168" s="180" t="s">
        <v>704</v>
      </c>
    </row>
    <row r="169" spans="1:12">
      <c r="A169" s="70"/>
      <c r="B169" s="1"/>
      <c r="C169" s="180">
        <v>5795</v>
      </c>
      <c r="D169" s="180">
        <v>95114</v>
      </c>
      <c r="E169" s="180" t="s">
        <v>875</v>
      </c>
      <c r="F169" s="180" t="s">
        <v>703</v>
      </c>
      <c r="G169" s="180">
        <v>6.3E-3</v>
      </c>
      <c r="H169" s="180">
        <v>149.12</v>
      </c>
      <c r="I169" s="180">
        <v>57.525506892160003</v>
      </c>
      <c r="J169" s="180">
        <v>91.594493107839995</v>
      </c>
      <c r="K169" s="181">
        <f t="shared" si="2"/>
        <v>0.93945600000000007</v>
      </c>
      <c r="L169" s="180" t="s">
        <v>704</v>
      </c>
    </row>
    <row r="170" spans="1:12">
      <c r="A170" s="70"/>
      <c r="B170" s="1"/>
      <c r="C170" s="180">
        <v>5795</v>
      </c>
      <c r="D170" s="180">
        <v>95115</v>
      </c>
      <c r="E170" s="180" t="s">
        <v>876</v>
      </c>
      <c r="F170" s="180" t="s">
        <v>703</v>
      </c>
      <c r="G170" s="180">
        <v>6.3E-3</v>
      </c>
      <c r="H170" s="180">
        <v>149.12</v>
      </c>
      <c r="I170" s="180">
        <v>57.525506892160003</v>
      </c>
      <c r="J170" s="180">
        <v>91.594493107839995</v>
      </c>
      <c r="K170" s="181">
        <f t="shared" si="2"/>
        <v>0.93945600000000007</v>
      </c>
      <c r="L170" s="180" t="s">
        <v>704</v>
      </c>
    </row>
    <row r="171" spans="1:12">
      <c r="A171" s="70"/>
      <c r="B171" s="1"/>
      <c r="C171" s="180">
        <v>5811</v>
      </c>
      <c r="D171" s="180">
        <v>5695</v>
      </c>
      <c r="E171" s="180" t="s">
        <v>877</v>
      </c>
      <c r="F171" s="180" t="s">
        <v>703</v>
      </c>
      <c r="G171" s="180">
        <v>6.3E-3</v>
      </c>
      <c r="H171" s="180">
        <v>149.12</v>
      </c>
      <c r="I171" s="180">
        <v>130.82764092096002</v>
      </c>
      <c r="J171" s="180">
        <v>18.292359079040001</v>
      </c>
      <c r="K171" s="181">
        <f t="shared" si="2"/>
        <v>0.93945600000000007</v>
      </c>
      <c r="L171" s="180" t="s">
        <v>704</v>
      </c>
    </row>
    <row r="172" spans="1:12">
      <c r="A172" s="70"/>
      <c r="B172" s="1"/>
      <c r="C172" s="180">
        <v>5811</v>
      </c>
      <c r="D172" s="180">
        <v>53792</v>
      </c>
      <c r="E172" s="180" t="s">
        <v>878</v>
      </c>
      <c r="F172" s="180" t="s">
        <v>703</v>
      </c>
      <c r="G172" s="180">
        <v>6.3E-3</v>
      </c>
      <c r="H172" s="180">
        <v>149.12</v>
      </c>
      <c r="I172" s="180">
        <v>130.82764092096002</v>
      </c>
      <c r="J172" s="180">
        <v>18.292359079040001</v>
      </c>
      <c r="K172" s="181">
        <f t="shared" si="2"/>
        <v>0.93945600000000007</v>
      </c>
      <c r="L172" s="180" t="s">
        <v>704</v>
      </c>
    </row>
    <row r="173" spans="1:12">
      <c r="A173" s="70"/>
      <c r="B173" s="1"/>
      <c r="C173" s="180">
        <v>5811</v>
      </c>
      <c r="D173" s="180">
        <v>88281</v>
      </c>
      <c r="E173" s="180" t="s">
        <v>879</v>
      </c>
      <c r="F173" s="180" t="s">
        <v>703</v>
      </c>
      <c r="G173" s="180">
        <v>6.3E-3</v>
      </c>
      <c r="H173" s="180">
        <v>149.12</v>
      </c>
      <c r="I173" s="180">
        <v>130.82764092096002</v>
      </c>
      <c r="J173" s="180">
        <v>18.292359079040001</v>
      </c>
      <c r="K173" s="181">
        <f t="shared" si="2"/>
        <v>0.93945600000000007</v>
      </c>
      <c r="L173" s="180" t="s">
        <v>704</v>
      </c>
    </row>
    <row r="174" spans="1:12">
      <c r="A174" s="70"/>
      <c r="B174" s="1"/>
      <c r="C174" s="180">
        <v>5811</v>
      </c>
      <c r="D174" s="180">
        <v>91367</v>
      </c>
      <c r="E174" s="180" t="s">
        <v>880</v>
      </c>
      <c r="F174" s="180" t="s">
        <v>703</v>
      </c>
      <c r="G174" s="180">
        <v>6.3E-3</v>
      </c>
      <c r="H174" s="180">
        <v>149.12</v>
      </c>
      <c r="I174" s="180">
        <v>130.82764092096002</v>
      </c>
      <c r="J174" s="180">
        <v>18.292359079040001</v>
      </c>
      <c r="K174" s="181">
        <f t="shared" si="2"/>
        <v>0.93945600000000007</v>
      </c>
      <c r="L174" s="180" t="s">
        <v>704</v>
      </c>
    </row>
    <row r="175" spans="1:12">
      <c r="A175" s="70"/>
      <c r="B175" s="1"/>
      <c r="C175" s="180">
        <v>5811</v>
      </c>
      <c r="D175" s="180">
        <v>91368</v>
      </c>
      <c r="E175" s="180" t="s">
        <v>881</v>
      </c>
      <c r="F175" s="180" t="s">
        <v>703</v>
      </c>
      <c r="G175" s="180">
        <v>6.3E-3</v>
      </c>
      <c r="H175" s="180">
        <v>149.12</v>
      </c>
      <c r="I175" s="180">
        <v>130.82764092096002</v>
      </c>
      <c r="J175" s="180">
        <v>18.292359079040001</v>
      </c>
      <c r="K175" s="181">
        <f t="shared" si="2"/>
        <v>0.93945600000000007</v>
      </c>
      <c r="L175" s="180" t="s">
        <v>704</v>
      </c>
    </row>
    <row r="176" spans="1:12">
      <c r="A176" s="70"/>
      <c r="B176" s="1"/>
      <c r="C176" s="180">
        <v>5811</v>
      </c>
      <c r="D176" s="180">
        <v>91369</v>
      </c>
      <c r="E176" s="180" t="s">
        <v>882</v>
      </c>
      <c r="F176" s="180" t="s">
        <v>703</v>
      </c>
      <c r="G176" s="180">
        <v>6.3E-3</v>
      </c>
      <c r="H176" s="180">
        <v>149.12</v>
      </c>
      <c r="I176" s="180">
        <v>130.82764092096002</v>
      </c>
      <c r="J176" s="180">
        <v>18.292359079040001</v>
      </c>
      <c r="K176" s="181">
        <f t="shared" si="2"/>
        <v>0.93945600000000007</v>
      </c>
      <c r="L176" s="180" t="s">
        <v>704</v>
      </c>
    </row>
    <row r="177" spans="1:12">
      <c r="A177" s="70"/>
      <c r="B177" s="1"/>
      <c r="C177" s="180">
        <v>5823</v>
      </c>
      <c r="D177" s="180">
        <v>5703</v>
      </c>
      <c r="E177" s="180" t="s">
        <v>883</v>
      </c>
      <c r="F177" s="180" t="s">
        <v>703</v>
      </c>
      <c r="G177" s="180">
        <v>6.3E-3</v>
      </c>
      <c r="H177" s="180">
        <v>149.12</v>
      </c>
      <c r="I177" s="180">
        <v>86.247545433599996</v>
      </c>
      <c r="J177" s="180">
        <v>62.872454566400002</v>
      </c>
      <c r="K177" s="181">
        <f t="shared" si="2"/>
        <v>0.93945600000000007</v>
      </c>
      <c r="L177" s="180" t="s">
        <v>704</v>
      </c>
    </row>
    <row r="178" spans="1:12">
      <c r="A178" s="70"/>
      <c r="B178" s="1"/>
      <c r="C178" s="180">
        <v>5823</v>
      </c>
      <c r="D178" s="180">
        <v>53794</v>
      </c>
      <c r="E178" s="180" t="s">
        <v>884</v>
      </c>
      <c r="F178" s="180" t="s">
        <v>703</v>
      </c>
      <c r="G178" s="180">
        <v>6.3E-3</v>
      </c>
      <c r="H178" s="180">
        <v>149.12</v>
      </c>
      <c r="I178" s="180">
        <v>86.247545433599996</v>
      </c>
      <c r="J178" s="180">
        <v>62.872454566400002</v>
      </c>
      <c r="K178" s="181">
        <f t="shared" si="2"/>
        <v>0.93945600000000007</v>
      </c>
      <c r="L178" s="180" t="s">
        <v>704</v>
      </c>
    </row>
    <row r="179" spans="1:12">
      <c r="A179" s="70"/>
      <c r="B179" s="1"/>
      <c r="C179" s="180">
        <v>5823</v>
      </c>
      <c r="D179" s="180">
        <v>88304</v>
      </c>
      <c r="E179" s="180" t="s">
        <v>885</v>
      </c>
      <c r="F179" s="180" t="s">
        <v>703</v>
      </c>
      <c r="G179" s="180">
        <v>6.3E-3</v>
      </c>
      <c r="H179" s="180">
        <v>149.12</v>
      </c>
      <c r="I179" s="180">
        <v>86.247545433599996</v>
      </c>
      <c r="J179" s="180">
        <v>62.872454566400002</v>
      </c>
      <c r="K179" s="181">
        <f t="shared" si="2"/>
        <v>0.93945600000000007</v>
      </c>
      <c r="L179" s="180" t="s">
        <v>704</v>
      </c>
    </row>
    <row r="180" spans="1:12">
      <c r="A180" s="70"/>
      <c r="B180" s="1"/>
      <c r="C180" s="180">
        <v>5823</v>
      </c>
      <c r="D180" s="180">
        <v>95116</v>
      </c>
      <c r="E180" s="180" t="s">
        <v>886</v>
      </c>
      <c r="F180" s="180" t="s">
        <v>703</v>
      </c>
      <c r="G180" s="180">
        <v>6.3E-3</v>
      </c>
      <c r="H180" s="180">
        <v>149.12</v>
      </c>
      <c r="I180" s="180">
        <v>86.247545433599996</v>
      </c>
      <c r="J180" s="180">
        <v>62.872454566400002</v>
      </c>
      <c r="K180" s="181">
        <f t="shared" si="2"/>
        <v>0.93945600000000007</v>
      </c>
      <c r="L180" s="180" t="s">
        <v>704</v>
      </c>
    </row>
    <row r="181" spans="1:12">
      <c r="A181" s="70"/>
      <c r="B181" s="1"/>
      <c r="C181" s="180">
        <v>5823</v>
      </c>
      <c r="D181" s="180">
        <v>95117</v>
      </c>
      <c r="E181" s="180" t="s">
        <v>887</v>
      </c>
      <c r="F181" s="180" t="s">
        <v>703</v>
      </c>
      <c r="G181" s="180">
        <v>6.3E-3</v>
      </c>
      <c r="H181" s="180">
        <v>149.12</v>
      </c>
      <c r="I181" s="180">
        <v>86.247545433599996</v>
      </c>
      <c r="J181" s="180">
        <v>62.872454566400002</v>
      </c>
      <c r="K181" s="181">
        <f t="shared" si="2"/>
        <v>0.93945600000000007</v>
      </c>
      <c r="L181" s="180" t="s">
        <v>704</v>
      </c>
    </row>
    <row r="182" spans="1:12">
      <c r="A182" s="70"/>
      <c r="B182" s="1"/>
      <c r="C182" s="180">
        <v>5824</v>
      </c>
      <c r="D182" s="180">
        <v>5705</v>
      </c>
      <c r="E182" s="180" t="s">
        <v>888</v>
      </c>
      <c r="F182" s="180" t="s">
        <v>703</v>
      </c>
      <c r="G182" s="180">
        <v>6.3E-3</v>
      </c>
      <c r="H182" s="180">
        <v>149.12</v>
      </c>
      <c r="I182" s="180">
        <v>132.42426801535998</v>
      </c>
      <c r="J182" s="180">
        <v>16.695731984640002</v>
      </c>
      <c r="K182" s="181">
        <f t="shared" si="2"/>
        <v>0.93945600000000007</v>
      </c>
      <c r="L182" s="180" t="s">
        <v>704</v>
      </c>
    </row>
    <row r="183" spans="1:12">
      <c r="A183" s="70"/>
      <c r="B183" s="1"/>
      <c r="C183" s="180">
        <v>5824</v>
      </c>
      <c r="D183" s="180">
        <v>53797</v>
      </c>
      <c r="E183" s="180" t="s">
        <v>889</v>
      </c>
      <c r="F183" s="180" t="s">
        <v>703</v>
      </c>
      <c r="G183" s="180">
        <v>6.3E-3</v>
      </c>
      <c r="H183" s="180">
        <v>149.12</v>
      </c>
      <c r="I183" s="180">
        <v>132.42426801535998</v>
      </c>
      <c r="J183" s="180">
        <v>16.695731984640002</v>
      </c>
      <c r="K183" s="181">
        <f t="shared" si="2"/>
        <v>0.93945600000000007</v>
      </c>
      <c r="L183" s="180" t="s">
        <v>704</v>
      </c>
    </row>
    <row r="184" spans="1:12">
      <c r="A184" s="70"/>
      <c r="B184" s="1"/>
      <c r="C184" s="180">
        <v>5824</v>
      </c>
      <c r="D184" s="180">
        <v>88282</v>
      </c>
      <c r="E184" s="180" t="s">
        <v>890</v>
      </c>
      <c r="F184" s="180" t="s">
        <v>703</v>
      </c>
      <c r="G184" s="180">
        <v>6.3E-3</v>
      </c>
      <c r="H184" s="180">
        <v>149.12</v>
      </c>
      <c r="I184" s="180">
        <v>132.42426801535998</v>
      </c>
      <c r="J184" s="180">
        <v>16.695731984640002</v>
      </c>
      <c r="K184" s="181">
        <f t="shared" si="2"/>
        <v>0.93945600000000007</v>
      </c>
      <c r="L184" s="180" t="s">
        <v>704</v>
      </c>
    </row>
    <row r="185" spans="1:12">
      <c r="A185" s="70"/>
      <c r="B185" s="1"/>
      <c r="C185" s="180">
        <v>5824</v>
      </c>
      <c r="D185" s="180">
        <v>89264</v>
      </c>
      <c r="E185" s="180" t="s">
        <v>891</v>
      </c>
      <c r="F185" s="180" t="s">
        <v>703</v>
      </c>
      <c r="G185" s="180">
        <v>6.3E-3</v>
      </c>
      <c r="H185" s="180">
        <v>149.12</v>
      </c>
      <c r="I185" s="180">
        <v>132.42426801535998</v>
      </c>
      <c r="J185" s="180">
        <v>16.695731984640002</v>
      </c>
      <c r="K185" s="181">
        <f t="shared" si="2"/>
        <v>0.93945600000000007</v>
      </c>
      <c r="L185" s="180" t="s">
        <v>704</v>
      </c>
    </row>
    <row r="186" spans="1:12">
      <c r="A186" s="70"/>
      <c r="B186" s="1"/>
      <c r="C186" s="180">
        <v>5824</v>
      </c>
      <c r="D186" s="180">
        <v>89265</v>
      </c>
      <c r="E186" s="180" t="s">
        <v>892</v>
      </c>
      <c r="F186" s="180" t="s">
        <v>703</v>
      </c>
      <c r="G186" s="180">
        <v>6.3E-3</v>
      </c>
      <c r="H186" s="180">
        <v>149.12</v>
      </c>
      <c r="I186" s="180">
        <v>132.42426801535998</v>
      </c>
      <c r="J186" s="180">
        <v>16.695731984640002</v>
      </c>
      <c r="K186" s="181">
        <f t="shared" si="2"/>
        <v>0.93945600000000007</v>
      </c>
      <c r="L186" s="180" t="s">
        <v>704</v>
      </c>
    </row>
    <row r="187" spans="1:12">
      <c r="A187" s="70"/>
      <c r="B187" s="1"/>
      <c r="C187" s="180">
        <v>5824</v>
      </c>
      <c r="D187" s="180">
        <v>89266</v>
      </c>
      <c r="E187" s="180" t="s">
        <v>893</v>
      </c>
      <c r="F187" s="180" t="s">
        <v>703</v>
      </c>
      <c r="G187" s="180">
        <v>6.3E-3</v>
      </c>
      <c r="H187" s="180">
        <v>149.12</v>
      </c>
      <c r="I187" s="180">
        <v>132.42426801535998</v>
      </c>
      <c r="J187" s="180">
        <v>16.695731984640002</v>
      </c>
      <c r="K187" s="181">
        <f t="shared" si="2"/>
        <v>0.93945600000000007</v>
      </c>
      <c r="L187" s="180" t="s">
        <v>704</v>
      </c>
    </row>
    <row r="188" spans="1:12">
      <c r="A188" s="70"/>
      <c r="B188" s="1"/>
      <c r="C188" s="180">
        <v>5835</v>
      </c>
      <c r="D188" s="180">
        <v>5710</v>
      </c>
      <c r="E188" s="180" t="s">
        <v>894</v>
      </c>
      <c r="F188" s="180" t="s">
        <v>703</v>
      </c>
      <c r="G188" s="180">
        <v>6.3E-3</v>
      </c>
      <c r="H188" s="180">
        <v>149.12</v>
      </c>
      <c r="I188" s="180">
        <v>141.10335771135999</v>
      </c>
      <c r="J188" s="180">
        <v>8.0166422886399999</v>
      </c>
      <c r="K188" s="181">
        <f t="shared" si="2"/>
        <v>0.93945600000000007</v>
      </c>
      <c r="L188" s="180" t="s">
        <v>704</v>
      </c>
    </row>
    <row r="189" spans="1:12">
      <c r="A189" s="70"/>
      <c r="B189" s="1"/>
      <c r="C189" s="180">
        <v>5835</v>
      </c>
      <c r="D189" s="180">
        <v>5711</v>
      </c>
      <c r="E189" s="180" t="s">
        <v>895</v>
      </c>
      <c r="F189" s="180" t="s">
        <v>703</v>
      </c>
      <c r="G189" s="180">
        <v>6.3E-3</v>
      </c>
      <c r="H189" s="180">
        <v>149.12</v>
      </c>
      <c r="I189" s="180">
        <v>141.10335771135999</v>
      </c>
      <c r="J189" s="180">
        <v>8.0166422886399999</v>
      </c>
      <c r="K189" s="181">
        <f t="shared" si="2"/>
        <v>0.93945600000000007</v>
      </c>
      <c r="L189" s="180" t="s">
        <v>704</v>
      </c>
    </row>
    <row r="190" spans="1:12">
      <c r="A190" s="70"/>
      <c r="B190" s="1"/>
      <c r="C190" s="180">
        <v>5835</v>
      </c>
      <c r="D190" s="180">
        <v>88302</v>
      </c>
      <c r="E190" s="180" t="s">
        <v>896</v>
      </c>
      <c r="F190" s="180" t="s">
        <v>703</v>
      </c>
      <c r="G190" s="180">
        <v>6.3E-3</v>
      </c>
      <c r="H190" s="180">
        <v>149.12</v>
      </c>
      <c r="I190" s="180">
        <v>141.10335771135999</v>
      </c>
      <c r="J190" s="180">
        <v>8.0166422886399999</v>
      </c>
      <c r="K190" s="181">
        <f t="shared" si="2"/>
        <v>0.93945600000000007</v>
      </c>
      <c r="L190" s="180" t="s">
        <v>704</v>
      </c>
    </row>
    <row r="191" spans="1:12">
      <c r="A191" s="70"/>
      <c r="B191" s="1"/>
      <c r="C191" s="180">
        <v>5835</v>
      </c>
      <c r="D191" s="180">
        <v>89240</v>
      </c>
      <c r="E191" s="180" t="s">
        <v>897</v>
      </c>
      <c r="F191" s="180" t="s">
        <v>703</v>
      </c>
      <c r="G191" s="180">
        <v>6.3E-3</v>
      </c>
      <c r="H191" s="180">
        <v>149.12</v>
      </c>
      <c r="I191" s="180">
        <v>141.10335771135999</v>
      </c>
      <c r="J191" s="180">
        <v>8.0166422886399999</v>
      </c>
      <c r="K191" s="181">
        <f t="shared" si="2"/>
        <v>0.93945600000000007</v>
      </c>
      <c r="L191" s="180" t="s">
        <v>704</v>
      </c>
    </row>
    <row r="192" spans="1:12">
      <c r="A192" s="70"/>
      <c r="B192" s="1"/>
      <c r="C192" s="180">
        <v>5835</v>
      </c>
      <c r="D192" s="180">
        <v>89241</v>
      </c>
      <c r="E192" s="180" t="s">
        <v>898</v>
      </c>
      <c r="F192" s="180" t="s">
        <v>703</v>
      </c>
      <c r="G192" s="180">
        <v>6.3E-3</v>
      </c>
      <c r="H192" s="180">
        <v>149.12</v>
      </c>
      <c r="I192" s="180">
        <v>141.10335771135999</v>
      </c>
      <c r="J192" s="180">
        <v>8.0166422886399999</v>
      </c>
      <c r="K192" s="181">
        <f t="shared" si="2"/>
        <v>0.93945600000000007</v>
      </c>
      <c r="L192" s="180" t="s">
        <v>704</v>
      </c>
    </row>
    <row r="193" spans="1:12">
      <c r="A193" s="70"/>
      <c r="B193" s="1"/>
      <c r="C193" s="180">
        <v>5839</v>
      </c>
      <c r="D193" s="180">
        <v>53804</v>
      </c>
      <c r="E193" s="180" t="s">
        <v>899</v>
      </c>
      <c r="F193" s="180" t="s">
        <v>703</v>
      </c>
      <c r="G193" s="180">
        <v>6.3E-3</v>
      </c>
      <c r="H193" s="180">
        <v>149.12</v>
      </c>
      <c r="I193" s="180">
        <v>149.12</v>
      </c>
      <c r="J193" s="180">
        <v>0</v>
      </c>
      <c r="K193" s="181">
        <f t="shared" si="2"/>
        <v>0.93945600000000007</v>
      </c>
      <c r="L193" s="180" t="s">
        <v>704</v>
      </c>
    </row>
    <row r="194" spans="1:12">
      <c r="A194" s="70"/>
      <c r="B194" s="1"/>
      <c r="C194" s="180">
        <v>5839</v>
      </c>
      <c r="D194" s="180">
        <v>89015</v>
      </c>
      <c r="E194" s="180" t="s">
        <v>900</v>
      </c>
      <c r="F194" s="180" t="s">
        <v>703</v>
      </c>
      <c r="G194" s="180">
        <v>6.3E-3</v>
      </c>
      <c r="H194" s="180">
        <v>149.12</v>
      </c>
      <c r="I194" s="180">
        <v>149.12</v>
      </c>
      <c r="J194" s="180">
        <v>0</v>
      </c>
      <c r="K194" s="181">
        <f t="shared" si="2"/>
        <v>0.93945600000000007</v>
      </c>
      <c r="L194" s="180" t="s">
        <v>704</v>
      </c>
    </row>
    <row r="195" spans="1:12">
      <c r="A195" s="70"/>
      <c r="B195" s="1"/>
      <c r="C195" s="180">
        <v>5839</v>
      </c>
      <c r="D195" s="180">
        <v>89016</v>
      </c>
      <c r="E195" s="180" t="s">
        <v>901</v>
      </c>
      <c r="F195" s="180" t="s">
        <v>703</v>
      </c>
      <c r="G195" s="180">
        <v>6.3E-3</v>
      </c>
      <c r="H195" s="180">
        <v>149.12</v>
      </c>
      <c r="I195" s="180">
        <v>149.12</v>
      </c>
      <c r="J195" s="180">
        <v>0</v>
      </c>
      <c r="K195" s="181">
        <f t="shared" si="2"/>
        <v>0.93945600000000007</v>
      </c>
      <c r="L195" s="180" t="s">
        <v>704</v>
      </c>
    </row>
    <row r="196" spans="1:12">
      <c r="A196" s="70"/>
      <c r="B196" s="1"/>
      <c r="C196" s="180">
        <v>5843</v>
      </c>
      <c r="D196" s="180">
        <v>7063</v>
      </c>
      <c r="E196" s="180" t="s">
        <v>902</v>
      </c>
      <c r="F196" s="180" t="s">
        <v>703</v>
      </c>
      <c r="G196" s="180">
        <v>6.3E-3</v>
      </c>
      <c r="H196" s="180">
        <v>149.12</v>
      </c>
      <c r="I196" s="180">
        <v>130.53189793535998</v>
      </c>
      <c r="J196" s="180">
        <v>18.588102064640001</v>
      </c>
      <c r="K196" s="181">
        <f t="shared" si="2"/>
        <v>0.93945600000000007</v>
      </c>
      <c r="L196" s="180" t="s">
        <v>704</v>
      </c>
    </row>
    <row r="197" spans="1:12">
      <c r="A197" s="70"/>
      <c r="B197" s="1"/>
      <c r="C197" s="180">
        <v>5843</v>
      </c>
      <c r="D197" s="180">
        <v>7064</v>
      </c>
      <c r="E197" s="180" t="s">
        <v>903</v>
      </c>
      <c r="F197" s="180" t="s">
        <v>703</v>
      </c>
      <c r="G197" s="180">
        <v>6.3E-3</v>
      </c>
      <c r="H197" s="180">
        <v>149.12</v>
      </c>
      <c r="I197" s="180">
        <v>130.53189793535998</v>
      </c>
      <c r="J197" s="180">
        <v>18.588102064640001</v>
      </c>
      <c r="K197" s="181">
        <f t="shared" si="2"/>
        <v>0.93945600000000007</v>
      </c>
      <c r="L197" s="180" t="s">
        <v>704</v>
      </c>
    </row>
    <row r="198" spans="1:12">
      <c r="A198" s="70"/>
      <c r="B198" s="1"/>
      <c r="C198" s="180">
        <v>5843</v>
      </c>
      <c r="D198" s="180">
        <v>7065</v>
      </c>
      <c r="E198" s="180" t="s">
        <v>904</v>
      </c>
      <c r="F198" s="180" t="s">
        <v>703</v>
      </c>
      <c r="G198" s="180">
        <v>6.3E-3</v>
      </c>
      <c r="H198" s="180">
        <v>149.12</v>
      </c>
      <c r="I198" s="180">
        <v>130.53189793535998</v>
      </c>
      <c r="J198" s="180">
        <v>18.588102064640001</v>
      </c>
      <c r="K198" s="181">
        <f t="shared" ref="K198:K261" si="3">H198*G198</f>
        <v>0.93945600000000007</v>
      </c>
      <c r="L198" s="180" t="s">
        <v>704</v>
      </c>
    </row>
    <row r="199" spans="1:12">
      <c r="A199" s="70"/>
      <c r="B199" s="1"/>
      <c r="C199" s="180">
        <v>5843</v>
      </c>
      <c r="D199" s="180">
        <v>7066</v>
      </c>
      <c r="E199" s="180" t="s">
        <v>905</v>
      </c>
      <c r="F199" s="180" t="s">
        <v>703</v>
      </c>
      <c r="G199" s="180">
        <v>6.3E-3</v>
      </c>
      <c r="H199" s="180">
        <v>149.12</v>
      </c>
      <c r="I199" s="180">
        <v>130.53189793535998</v>
      </c>
      <c r="J199" s="180">
        <v>18.588102064640001</v>
      </c>
      <c r="K199" s="181">
        <f t="shared" si="3"/>
        <v>0.93945600000000007</v>
      </c>
      <c r="L199" s="180" t="s">
        <v>704</v>
      </c>
    </row>
    <row r="200" spans="1:12">
      <c r="A200" s="70"/>
      <c r="B200" s="1"/>
      <c r="C200" s="180">
        <v>5843</v>
      </c>
      <c r="D200" s="180">
        <v>88324</v>
      </c>
      <c r="E200" s="180" t="s">
        <v>906</v>
      </c>
      <c r="F200" s="180" t="s">
        <v>703</v>
      </c>
      <c r="G200" s="180">
        <v>6.3E-3</v>
      </c>
      <c r="H200" s="180">
        <v>149.12</v>
      </c>
      <c r="I200" s="180">
        <v>130.53189793535998</v>
      </c>
      <c r="J200" s="180">
        <v>18.588102064640001</v>
      </c>
      <c r="K200" s="181">
        <f t="shared" si="3"/>
        <v>0.93945600000000007</v>
      </c>
      <c r="L200" s="180" t="s">
        <v>704</v>
      </c>
    </row>
    <row r="201" spans="1:12">
      <c r="A201" s="70"/>
      <c r="B201" s="1"/>
      <c r="C201" s="180">
        <v>5847</v>
      </c>
      <c r="D201" s="180">
        <v>5718</v>
      </c>
      <c r="E201" s="180" t="s">
        <v>907</v>
      </c>
      <c r="F201" s="180" t="s">
        <v>703</v>
      </c>
      <c r="G201" s="180">
        <v>6.3E-3</v>
      </c>
      <c r="H201" s="180">
        <v>149.12</v>
      </c>
      <c r="I201" s="180">
        <v>137.44402255040001</v>
      </c>
      <c r="J201" s="180">
        <v>11.6759774496</v>
      </c>
      <c r="K201" s="181">
        <f t="shared" si="3"/>
        <v>0.93945600000000007</v>
      </c>
      <c r="L201" s="180" t="s">
        <v>704</v>
      </c>
    </row>
    <row r="202" spans="1:12">
      <c r="A202" s="70"/>
      <c r="B202" s="1"/>
      <c r="C202" s="180">
        <v>5847</v>
      </c>
      <c r="D202" s="180">
        <v>53806</v>
      </c>
      <c r="E202" s="180" t="s">
        <v>908</v>
      </c>
      <c r="F202" s="180" t="s">
        <v>703</v>
      </c>
      <c r="G202" s="180">
        <v>6.3E-3</v>
      </c>
      <c r="H202" s="180">
        <v>149.12</v>
      </c>
      <c r="I202" s="180">
        <v>137.44402255040001</v>
      </c>
      <c r="J202" s="180">
        <v>11.6759774496</v>
      </c>
      <c r="K202" s="181">
        <f t="shared" si="3"/>
        <v>0.93945600000000007</v>
      </c>
      <c r="L202" s="180" t="s">
        <v>704</v>
      </c>
    </row>
    <row r="203" spans="1:12">
      <c r="A203" s="70"/>
      <c r="B203" s="1"/>
      <c r="C203" s="180">
        <v>5847</v>
      </c>
      <c r="D203" s="180">
        <v>89017</v>
      </c>
      <c r="E203" s="180" t="s">
        <v>909</v>
      </c>
      <c r="F203" s="180" t="s">
        <v>703</v>
      </c>
      <c r="G203" s="180">
        <v>6.3E-3</v>
      </c>
      <c r="H203" s="180">
        <v>149.12</v>
      </c>
      <c r="I203" s="180">
        <v>137.44402255040001</v>
      </c>
      <c r="J203" s="180">
        <v>11.6759774496</v>
      </c>
      <c r="K203" s="181">
        <f t="shared" si="3"/>
        <v>0.93945600000000007</v>
      </c>
      <c r="L203" s="180" t="s">
        <v>704</v>
      </c>
    </row>
    <row r="204" spans="1:12">
      <c r="A204" s="70"/>
      <c r="B204" s="1"/>
      <c r="C204" s="180">
        <v>5847</v>
      </c>
      <c r="D204" s="180">
        <v>89018</v>
      </c>
      <c r="E204" s="180" t="s">
        <v>910</v>
      </c>
      <c r="F204" s="180" t="s">
        <v>703</v>
      </c>
      <c r="G204" s="180">
        <v>6.3E-3</v>
      </c>
      <c r="H204" s="180">
        <v>149.12</v>
      </c>
      <c r="I204" s="180">
        <v>137.44402255040001</v>
      </c>
      <c r="J204" s="180">
        <v>11.6759774496</v>
      </c>
      <c r="K204" s="181">
        <f t="shared" si="3"/>
        <v>0.93945600000000007</v>
      </c>
      <c r="L204" s="180" t="s">
        <v>704</v>
      </c>
    </row>
    <row r="205" spans="1:12">
      <c r="A205" s="70"/>
      <c r="B205" s="1"/>
      <c r="C205" s="180">
        <v>5851</v>
      </c>
      <c r="D205" s="180">
        <v>5721</v>
      </c>
      <c r="E205" s="180" t="s">
        <v>911</v>
      </c>
      <c r="F205" s="180" t="s">
        <v>703</v>
      </c>
      <c r="G205" s="180">
        <v>6.3E-3</v>
      </c>
      <c r="H205" s="180">
        <v>149.12</v>
      </c>
      <c r="I205" s="180">
        <v>136.92829833727998</v>
      </c>
      <c r="J205" s="180">
        <v>12.19170166272</v>
      </c>
      <c r="K205" s="181">
        <f t="shared" si="3"/>
        <v>0.93945600000000007</v>
      </c>
      <c r="L205" s="180" t="s">
        <v>704</v>
      </c>
    </row>
    <row r="206" spans="1:12">
      <c r="A206" s="70"/>
      <c r="B206" s="1"/>
      <c r="C206" s="180">
        <v>5851</v>
      </c>
      <c r="D206" s="180">
        <v>53810</v>
      </c>
      <c r="E206" s="180" t="s">
        <v>912</v>
      </c>
      <c r="F206" s="180" t="s">
        <v>703</v>
      </c>
      <c r="G206" s="180">
        <v>6.3E-3</v>
      </c>
      <c r="H206" s="180">
        <v>149.12</v>
      </c>
      <c r="I206" s="180">
        <v>136.92829833727998</v>
      </c>
      <c r="J206" s="180">
        <v>12.19170166272</v>
      </c>
      <c r="K206" s="181">
        <f t="shared" si="3"/>
        <v>0.93945600000000007</v>
      </c>
      <c r="L206" s="180" t="s">
        <v>704</v>
      </c>
    </row>
    <row r="207" spans="1:12">
      <c r="A207" s="70"/>
      <c r="B207" s="1"/>
      <c r="C207" s="180">
        <v>5851</v>
      </c>
      <c r="D207" s="180">
        <v>89009</v>
      </c>
      <c r="E207" s="180" t="s">
        <v>913</v>
      </c>
      <c r="F207" s="180" t="s">
        <v>703</v>
      </c>
      <c r="G207" s="180">
        <v>6.3E-3</v>
      </c>
      <c r="H207" s="180">
        <v>149.12</v>
      </c>
      <c r="I207" s="180">
        <v>136.92829833727998</v>
      </c>
      <c r="J207" s="180">
        <v>12.19170166272</v>
      </c>
      <c r="K207" s="181">
        <f t="shared" si="3"/>
        <v>0.93945600000000007</v>
      </c>
      <c r="L207" s="180" t="s">
        <v>704</v>
      </c>
    </row>
    <row r="208" spans="1:12">
      <c r="A208" s="70"/>
      <c r="B208" s="1"/>
      <c r="C208" s="180">
        <v>5851</v>
      </c>
      <c r="D208" s="180">
        <v>89010</v>
      </c>
      <c r="E208" s="180" t="s">
        <v>914</v>
      </c>
      <c r="F208" s="180" t="s">
        <v>703</v>
      </c>
      <c r="G208" s="180">
        <v>6.3E-3</v>
      </c>
      <c r="H208" s="180">
        <v>149.12</v>
      </c>
      <c r="I208" s="180">
        <v>136.92829833727998</v>
      </c>
      <c r="J208" s="180">
        <v>12.19170166272</v>
      </c>
      <c r="K208" s="181">
        <f t="shared" si="3"/>
        <v>0.93945600000000007</v>
      </c>
      <c r="L208" s="180" t="s">
        <v>704</v>
      </c>
    </row>
    <row r="209" spans="1:12">
      <c r="A209" s="70"/>
      <c r="B209" s="1"/>
      <c r="C209" s="180">
        <v>5855</v>
      </c>
      <c r="D209" s="180">
        <v>5722</v>
      </c>
      <c r="E209" s="180" t="s">
        <v>915</v>
      </c>
      <c r="F209" s="180" t="s">
        <v>703</v>
      </c>
      <c r="G209" s="180">
        <v>6.3E-3</v>
      </c>
      <c r="H209" s="180">
        <v>149.12</v>
      </c>
      <c r="I209" s="180">
        <v>144.57764121536002</v>
      </c>
      <c r="J209" s="180">
        <v>4.5423587846400002</v>
      </c>
      <c r="K209" s="181">
        <f t="shared" si="3"/>
        <v>0.93945600000000007</v>
      </c>
      <c r="L209" s="180" t="s">
        <v>704</v>
      </c>
    </row>
    <row r="210" spans="1:12">
      <c r="A210" s="70"/>
      <c r="B210" s="1"/>
      <c r="C210" s="180">
        <v>5855</v>
      </c>
      <c r="D210" s="180">
        <v>53814</v>
      </c>
      <c r="E210" s="180" t="s">
        <v>916</v>
      </c>
      <c r="F210" s="180" t="s">
        <v>703</v>
      </c>
      <c r="G210" s="180">
        <v>6.3E-3</v>
      </c>
      <c r="H210" s="180">
        <v>149.12</v>
      </c>
      <c r="I210" s="180">
        <v>144.57764121536002</v>
      </c>
      <c r="J210" s="180">
        <v>4.5423587846400002</v>
      </c>
      <c r="K210" s="181">
        <f t="shared" si="3"/>
        <v>0.93945600000000007</v>
      </c>
      <c r="L210" s="180" t="s">
        <v>704</v>
      </c>
    </row>
    <row r="211" spans="1:12">
      <c r="A211" s="70"/>
      <c r="B211" s="1"/>
      <c r="C211" s="180">
        <v>5855</v>
      </c>
      <c r="D211" s="180">
        <v>89013</v>
      </c>
      <c r="E211" s="180" t="s">
        <v>917</v>
      </c>
      <c r="F211" s="180" t="s">
        <v>703</v>
      </c>
      <c r="G211" s="180">
        <v>6.3E-3</v>
      </c>
      <c r="H211" s="180">
        <v>149.12</v>
      </c>
      <c r="I211" s="180">
        <v>144.57764121536002</v>
      </c>
      <c r="J211" s="180">
        <v>4.5423587846400002</v>
      </c>
      <c r="K211" s="181">
        <f t="shared" si="3"/>
        <v>0.93945600000000007</v>
      </c>
      <c r="L211" s="180" t="s">
        <v>704</v>
      </c>
    </row>
    <row r="212" spans="1:12">
      <c r="A212" s="70"/>
      <c r="B212" s="1"/>
      <c r="C212" s="180">
        <v>5855</v>
      </c>
      <c r="D212" s="180">
        <v>89014</v>
      </c>
      <c r="E212" s="180" t="s">
        <v>918</v>
      </c>
      <c r="F212" s="180" t="s">
        <v>703</v>
      </c>
      <c r="G212" s="180">
        <v>6.3E-3</v>
      </c>
      <c r="H212" s="180">
        <v>149.12</v>
      </c>
      <c r="I212" s="180">
        <v>144.57764121536002</v>
      </c>
      <c r="J212" s="180">
        <v>4.5423587846400002</v>
      </c>
      <c r="K212" s="181">
        <f t="shared" si="3"/>
        <v>0.93945600000000007</v>
      </c>
      <c r="L212" s="180" t="s">
        <v>704</v>
      </c>
    </row>
    <row r="213" spans="1:12">
      <c r="A213" s="70"/>
      <c r="B213" s="1"/>
      <c r="C213" s="180">
        <v>5863</v>
      </c>
      <c r="D213" s="180">
        <v>5727</v>
      </c>
      <c r="E213" s="180" t="s">
        <v>919</v>
      </c>
      <c r="F213" s="180" t="s">
        <v>703</v>
      </c>
      <c r="G213" s="180">
        <v>6.3E-3</v>
      </c>
      <c r="H213" s="180">
        <v>149.12</v>
      </c>
      <c r="I213" s="180">
        <v>149.12</v>
      </c>
      <c r="J213" s="180">
        <v>0</v>
      </c>
      <c r="K213" s="181">
        <f t="shared" si="3"/>
        <v>0.93945600000000007</v>
      </c>
      <c r="L213" s="180" t="s">
        <v>704</v>
      </c>
    </row>
    <row r="214" spans="1:12">
      <c r="A214" s="70"/>
      <c r="B214" s="1"/>
      <c r="C214" s="180">
        <v>5863</v>
      </c>
      <c r="D214" s="180">
        <v>53818</v>
      </c>
      <c r="E214" s="180" t="s">
        <v>920</v>
      </c>
      <c r="F214" s="180" t="s">
        <v>703</v>
      </c>
      <c r="G214" s="180">
        <v>6.3E-3</v>
      </c>
      <c r="H214" s="180">
        <v>149.12</v>
      </c>
      <c r="I214" s="180">
        <v>149.12</v>
      </c>
      <c r="J214" s="180">
        <v>0</v>
      </c>
      <c r="K214" s="181">
        <f t="shared" si="3"/>
        <v>0.93945600000000007</v>
      </c>
      <c r="L214" s="180" t="s">
        <v>704</v>
      </c>
    </row>
    <row r="215" spans="1:12">
      <c r="A215" s="70"/>
      <c r="B215" s="1"/>
      <c r="C215" s="180">
        <v>5863</v>
      </c>
      <c r="D215" s="180">
        <v>93238</v>
      </c>
      <c r="E215" s="180" t="s">
        <v>921</v>
      </c>
      <c r="F215" s="180" t="s">
        <v>703</v>
      </c>
      <c r="G215" s="180">
        <v>6.3E-3</v>
      </c>
      <c r="H215" s="180">
        <v>149.12</v>
      </c>
      <c r="I215" s="180">
        <v>149.12</v>
      </c>
      <c r="J215" s="180">
        <v>0</v>
      </c>
      <c r="K215" s="181">
        <f t="shared" si="3"/>
        <v>0.93945600000000007</v>
      </c>
      <c r="L215" s="180" t="s">
        <v>704</v>
      </c>
    </row>
    <row r="216" spans="1:12">
      <c r="A216" s="70"/>
      <c r="B216" s="1"/>
      <c r="C216" s="180">
        <v>5867</v>
      </c>
      <c r="D216" s="180">
        <v>5729</v>
      </c>
      <c r="E216" s="180" t="s">
        <v>922</v>
      </c>
      <c r="F216" s="180" t="s">
        <v>703</v>
      </c>
      <c r="G216" s="180">
        <v>6.3E-3</v>
      </c>
      <c r="H216" s="180">
        <v>149.12</v>
      </c>
      <c r="I216" s="180">
        <v>131.04080229440001</v>
      </c>
      <c r="J216" s="180">
        <v>18.079197705600002</v>
      </c>
      <c r="K216" s="181">
        <f t="shared" si="3"/>
        <v>0.93945600000000007</v>
      </c>
      <c r="L216" s="180" t="s">
        <v>704</v>
      </c>
    </row>
    <row r="217" spans="1:12">
      <c r="A217" s="66"/>
      <c r="B217"/>
      <c r="C217" s="180">
        <v>5867</v>
      </c>
      <c r="D217" s="180">
        <v>5730</v>
      </c>
      <c r="E217" s="180" t="s">
        <v>923</v>
      </c>
      <c r="F217" s="180" t="s">
        <v>703</v>
      </c>
      <c r="G217" s="180">
        <v>6.3E-3</v>
      </c>
      <c r="H217" s="180">
        <v>149.12</v>
      </c>
      <c r="I217" s="180">
        <v>131.04080229440001</v>
      </c>
      <c r="J217" s="180">
        <v>18.079197705600002</v>
      </c>
      <c r="K217" s="181">
        <f t="shared" si="3"/>
        <v>0.93945600000000007</v>
      </c>
      <c r="L217" s="180" t="s">
        <v>704</v>
      </c>
    </row>
    <row r="218" spans="1:12">
      <c r="A218" s="66"/>
      <c r="B218"/>
      <c r="C218" s="180">
        <v>5867</v>
      </c>
      <c r="D218" s="180">
        <v>89280</v>
      </c>
      <c r="E218" s="180" t="s">
        <v>924</v>
      </c>
      <c r="F218" s="180" t="s">
        <v>703</v>
      </c>
      <c r="G218" s="180">
        <v>6.3E-3</v>
      </c>
      <c r="H218" s="180">
        <v>149.12</v>
      </c>
      <c r="I218" s="180">
        <v>131.04080229440001</v>
      </c>
      <c r="J218" s="180">
        <v>18.079197705600002</v>
      </c>
      <c r="K218" s="181">
        <f t="shared" si="3"/>
        <v>0.93945600000000007</v>
      </c>
      <c r="L218" s="180" t="s">
        <v>704</v>
      </c>
    </row>
    <row r="219" spans="1:12">
      <c r="A219" s="66"/>
      <c r="B219"/>
      <c r="C219" s="180">
        <v>5867</v>
      </c>
      <c r="D219" s="180">
        <v>89281</v>
      </c>
      <c r="E219" s="180" t="s">
        <v>925</v>
      </c>
      <c r="F219" s="180" t="s">
        <v>703</v>
      </c>
      <c r="G219" s="180">
        <v>6.3E-3</v>
      </c>
      <c r="H219" s="180">
        <v>149.12</v>
      </c>
      <c r="I219" s="180">
        <v>131.04080229440001</v>
      </c>
      <c r="J219" s="180">
        <v>18.079197705600002</v>
      </c>
      <c r="K219" s="181">
        <f t="shared" si="3"/>
        <v>0.93945600000000007</v>
      </c>
      <c r="L219" s="180" t="s">
        <v>704</v>
      </c>
    </row>
    <row r="220" spans="1:12">
      <c r="A220" s="66"/>
      <c r="B220"/>
      <c r="C220" s="180">
        <v>5875</v>
      </c>
      <c r="D220" s="180">
        <v>5735</v>
      </c>
      <c r="E220" s="180" t="s">
        <v>926</v>
      </c>
      <c r="F220" s="180" t="s">
        <v>703</v>
      </c>
      <c r="G220" s="180">
        <v>6.3E-3</v>
      </c>
      <c r="H220" s="180">
        <v>149.12</v>
      </c>
      <c r="I220" s="180">
        <v>120.15424465152</v>
      </c>
      <c r="J220" s="180">
        <v>28.965755348480002</v>
      </c>
      <c r="K220" s="181">
        <f t="shared" si="3"/>
        <v>0.93945600000000007</v>
      </c>
      <c r="L220" s="180" t="s">
        <v>704</v>
      </c>
    </row>
    <row r="221" spans="1:12">
      <c r="A221" s="66"/>
      <c r="B221"/>
      <c r="C221" s="180">
        <v>5875</v>
      </c>
      <c r="D221" s="180">
        <v>5736</v>
      </c>
      <c r="E221" s="180" t="s">
        <v>927</v>
      </c>
      <c r="F221" s="180" t="s">
        <v>703</v>
      </c>
      <c r="G221" s="180">
        <v>6.3E-3</v>
      </c>
      <c r="H221" s="180">
        <v>149.12</v>
      </c>
      <c r="I221" s="180">
        <v>120.15424465152</v>
      </c>
      <c r="J221" s="180">
        <v>28.965755348480002</v>
      </c>
      <c r="K221" s="181">
        <f t="shared" si="3"/>
        <v>0.93945600000000007</v>
      </c>
      <c r="L221" s="180" t="s">
        <v>704</v>
      </c>
    </row>
    <row r="222" spans="1:12">
      <c r="A222" s="66"/>
      <c r="B222"/>
      <c r="C222" s="180">
        <v>5875</v>
      </c>
      <c r="D222" s="180">
        <v>89011</v>
      </c>
      <c r="E222" s="180" t="s">
        <v>928</v>
      </c>
      <c r="F222" s="180" t="s">
        <v>703</v>
      </c>
      <c r="G222" s="180">
        <v>6.3E-3</v>
      </c>
      <c r="H222" s="180">
        <v>149.12</v>
      </c>
      <c r="I222" s="180">
        <v>120.15424465152</v>
      </c>
      <c r="J222" s="180">
        <v>28.965755348480002</v>
      </c>
      <c r="K222" s="181">
        <f t="shared" si="3"/>
        <v>0.93945600000000007</v>
      </c>
      <c r="L222" s="180" t="s">
        <v>704</v>
      </c>
    </row>
    <row r="223" spans="1:12">
      <c r="A223" s="66"/>
      <c r="B223"/>
      <c r="C223" s="180">
        <v>5875</v>
      </c>
      <c r="D223" s="180">
        <v>89012</v>
      </c>
      <c r="E223" s="180" t="s">
        <v>929</v>
      </c>
      <c r="F223" s="180" t="s">
        <v>703</v>
      </c>
      <c r="G223" s="180">
        <v>6.3E-3</v>
      </c>
      <c r="H223" s="180">
        <v>149.12</v>
      </c>
      <c r="I223" s="180">
        <v>120.15424465152</v>
      </c>
      <c r="J223" s="180">
        <v>28.965755348480002</v>
      </c>
      <c r="K223" s="181">
        <f t="shared" si="3"/>
        <v>0.93945600000000007</v>
      </c>
      <c r="L223" s="180" t="s">
        <v>704</v>
      </c>
    </row>
    <row r="224" spans="1:12">
      <c r="A224" s="66"/>
      <c r="B224"/>
      <c r="C224" s="180">
        <v>5879</v>
      </c>
      <c r="D224" s="180">
        <v>5738</v>
      </c>
      <c r="E224" s="180" t="s">
        <v>930</v>
      </c>
      <c r="F224" s="180" t="s">
        <v>703</v>
      </c>
      <c r="G224" s="180">
        <v>6.3E-3</v>
      </c>
      <c r="H224" s="180">
        <v>149.12</v>
      </c>
      <c r="I224" s="180">
        <v>128.91163815423999</v>
      </c>
      <c r="J224" s="180">
        <v>20.208361845759999</v>
      </c>
      <c r="K224" s="181">
        <f t="shared" si="3"/>
        <v>0.93945600000000007</v>
      </c>
      <c r="L224" s="180" t="s">
        <v>704</v>
      </c>
    </row>
    <row r="225" spans="1:12">
      <c r="A225" s="66"/>
      <c r="B225"/>
      <c r="C225" s="180">
        <v>5879</v>
      </c>
      <c r="D225" s="180">
        <v>5739</v>
      </c>
      <c r="E225" s="180" t="s">
        <v>931</v>
      </c>
      <c r="F225" s="180" t="s">
        <v>703</v>
      </c>
      <c r="G225" s="180">
        <v>6.3E-3</v>
      </c>
      <c r="H225" s="180">
        <v>149.12</v>
      </c>
      <c r="I225" s="180">
        <v>128.91163815423999</v>
      </c>
      <c r="J225" s="180">
        <v>20.208361845759999</v>
      </c>
      <c r="K225" s="181">
        <f t="shared" si="3"/>
        <v>0.93945600000000007</v>
      </c>
      <c r="L225" s="180" t="s">
        <v>704</v>
      </c>
    </row>
    <row r="226" spans="1:12">
      <c r="A226" s="66"/>
      <c r="B226"/>
      <c r="C226" s="180">
        <v>5879</v>
      </c>
      <c r="D226" s="180">
        <v>93239</v>
      </c>
      <c r="E226" s="180" t="s">
        <v>932</v>
      </c>
      <c r="F226" s="180" t="s">
        <v>703</v>
      </c>
      <c r="G226" s="180">
        <v>6.3E-3</v>
      </c>
      <c r="H226" s="180">
        <v>149.12</v>
      </c>
      <c r="I226" s="180">
        <v>128.91163815423999</v>
      </c>
      <c r="J226" s="180">
        <v>20.208361845759999</v>
      </c>
      <c r="K226" s="181">
        <f t="shared" si="3"/>
        <v>0.93945600000000007</v>
      </c>
      <c r="L226" s="180" t="s">
        <v>704</v>
      </c>
    </row>
    <row r="227" spans="1:12">
      <c r="A227" s="66"/>
      <c r="B227"/>
      <c r="C227" s="180">
        <v>5879</v>
      </c>
      <c r="D227" s="180">
        <v>93240</v>
      </c>
      <c r="E227" s="180" t="s">
        <v>933</v>
      </c>
      <c r="F227" s="180" t="s">
        <v>703</v>
      </c>
      <c r="G227" s="180">
        <v>6.3E-3</v>
      </c>
      <c r="H227" s="180">
        <v>149.12</v>
      </c>
      <c r="I227" s="180">
        <v>128.91163815423999</v>
      </c>
      <c r="J227" s="180">
        <v>20.208361845759999</v>
      </c>
      <c r="K227" s="181">
        <f t="shared" si="3"/>
        <v>0.93945600000000007</v>
      </c>
      <c r="L227" s="180" t="s">
        <v>704</v>
      </c>
    </row>
    <row r="228" spans="1:12">
      <c r="A228" s="66"/>
      <c r="B228"/>
      <c r="C228" s="180">
        <v>5882</v>
      </c>
      <c r="D228" s="180">
        <v>5741</v>
      </c>
      <c r="E228" s="180" t="s">
        <v>934</v>
      </c>
      <c r="F228" s="180" t="s">
        <v>703</v>
      </c>
      <c r="G228" s="180">
        <v>6.3E-3</v>
      </c>
      <c r="H228" s="180">
        <v>149.12</v>
      </c>
      <c r="I228" s="180">
        <v>128.19554452864</v>
      </c>
      <c r="J228" s="180">
        <v>20.924455471360002</v>
      </c>
      <c r="K228" s="181">
        <f t="shared" si="3"/>
        <v>0.93945600000000007</v>
      </c>
      <c r="L228" s="180" t="s">
        <v>704</v>
      </c>
    </row>
    <row r="229" spans="1:12">
      <c r="A229" s="66"/>
      <c r="B229"/>
      <c r="C229" s="180">
        <v>5882</v>
      </c>
      <c r="D229" s="180">
        <v>5742</v>
      </c>
      <c r="E229" s="180" t="s">
        <v>935</v>
      </c>
      <c r="F229" s="180" t="s">
        <v>703</v>
      </c>
      <c r="G229" s="180">
        <v>6.3E-3</v>
      </c>
      <c r="H229" s="180">
        <v>149.12</v>
      </c>
      <c r="I229" s="180">
        <v>128.19554452864</v>
      </c>
      <c r="J229" s="180">
        <v>20.924455471360002</v>
      </c>
      <c r="K229" s="181">
        <f t="shared" si="3"/>
        <v>0.93945600000000007</v>
      </c>
      <c r="L229" s="180" t="s">
        <v>704</v>
      </c>
    </row>
    <row r="230" spans="1:12">
      <c r="A230" s="66"/>
      <c r="B230"/>
      <c r="C230" s="180">
        <v>5882</v>
      </c>
      <c r="D230" s="180">
        <v>88847</v>
      </c>
      <c r="E230" s="180" t="s">
        <v>936</v>
      </c>
      <c r="F230" s="180" t="s">
        <v>703</v>
      </c>
      <c r="G230" s="180">
        <v>6.3E-3</v>
      </c>
      <c r="H230" s="180">
        <v>149.12</v>
      </c>
      <c r="I230" s="180">
        <v>128.19554452864</v>
      </c>
      <c r="J230" s="180">
        <v>20.924455471360002</v>
      </c>
      <c r="K230" s="181">
        <f t="shared" si="3"/>
        <v>0.93945600000000007</v>
      </c>
      <c r="L230" s="180" t="s">
        <v>704</v>
      </c>
    </row>
    <row r="231" spans="1:12">
      <c r="A231" s="66"/>
      <c r="B231"/>
      <c r="C231" s="180">
        <v>5882</v>
      </c>
      <c r="D231" s="180">
        <v>88848</v>
      </c>
      <c r="E231" s="180" t="s">
        <v>937</v>
      </c>
      <c r="F231" s="180" t="s">
        <v>703</v>
      </c>
      <c r="G231" s="180">
        <v>6.3E-3</v>
      </c>
      <c r="H231" s="180">
        <v>149.12</v>
      </c>
      <c r="I231" s="180">
        <v>128.19554452864</v>
      </c>
      <c r="J231" s="180">
        <v>20.924455471360002</v>
      </c>
      <c r="K231" s="181">
        <f t="shared" si="3"/>
        <v>0.93945600000000007</v>
      </c>
      <c r="L231" s="180" t="s">
        <v>704</v>
      </c>
    </row>
    <row r="232" spans="1:12">
      <c r="A232" s="66"/>
      <c r="B232"/>
      <c r="C232" s="180">
        <v>5890</v>
      </c>
      <c r="D232" s="180">
        <v>5751</v>
      </c>
      <c r="E232" s="180" t="s">
        <v>938</v>
      </c>
      <c r="F232" s="180" t="s">
        <v>703</v>
      </c>
      <c r="G232" s="180">
        <v>6.3E-3</v>
      </c>
      <c r="H232" s="180">
        <v>149.12</v>
      </c>
      <c r="I232" s="180">
        <v>131.36865126335999</v>
      </c>
      <c r="J232" s="180">
        <v>17.751348736640004</v>
      </c>
      <c r="K232" s="181">
        <f t="shared" si="3"/>
        <v>0.93945600000000007</v>
      </c>
      <c r="L232" s="180" t="s">
        <v>704</v>
      </c>
    </row>
    <row r="233" spans="1:12">
      <c r="A233" s="66"/>
      <c r="B233"/>
      <c r="C233" s="180">
        <v>5890</v>
      </c>
      <c r="D233" s="180">
        <v>53827</v>
      </c>
      <c r="E233" s="180" t="s">
        <v>939</v>
      </c>
      <c r="F233" s="180" t="s">
        <v>703</v>
      </c>
      <c r="G233" s="180">
        <v>6.3E-3</v>
      </c>
      <c r="H233" s="180">
        <v>149.12</v>
      </c>
      <c r="I233" s="180">
        <v>131.36865126335999</v>
      </c>
      <c r="J233" s="180">
        <v>17.751348736640004</v>
      </c>
      <c r="K233" s="181">
        <f t="shared" si="3"/>
        <v>0.93945600000000007</v>
      </c>
      <c r="L233" s="180" t="s">
        <v>704</v>
      </c>
    </row>
    <row r="234" spans="1:12">
      <c r="A234" s="66"/>
      <c r="B234"/>
      <c r="C234" s="180">
        <v>5890</v>
      </c>
      <c r="D234" s="180">
        <v>91354</v>
      </c>
      <c r="E234" s="180" t="s">
        <v>940</v>
      </c>
      <c r="F234" s="180" t="s">
        <v>703</v>
      </c>
      <c r="G234" s="180">
        <v>6.3E-3</v>
      </c>
      <c r="H234" s="180">
        <v>149.12</v>
      </c>
      <c r="I234" s="180">
        <v>131.36865126335999</v>
      </c>
      <c r="J234" s="180">
        <v>17.751348736640004</v>
      </c>
      <c r="K234" s="181">
        <f t="shared" si="3"/>
        <v>0.93945600000000007</v>
      </c>
      <c r="L234" s="180" t="s">
        <v>704</v>
      </c>
    </row>
    <row r="235" spans="1:12">
      <c r="A235" s="66"/>
      <c r="B235"/>
      <c r="C235" s="180">
        <v>5890</v>
      </c>
      <c r="D235" s="180">
        <v>91355</v>
      </c>
      <c r="E235" s="180" t="s">
        <v>941</v>
      </c>
      <c r="F235" s="180" t="s">
        <v>703</v>
      </c>
      <c r="G235" s="180">
        <v>6.3E-3</v>
      </c>
      <c r="H235" s="180">
        <v>149.12</v>
      </c>
      <c r="I235" s="180">
        <v>131.36865126335999</v>
      </c>
      <c r="J235" s="180">
        <v>17.751348736640004</v>
      </c>
      <c r="K235" s="181">
        <f t="shared" si="3"/>
        <v>0.93945600000000007</v>
      </c>
      <c r="L235" s="180" t="s">
        <v>704</v>
      </c>
    </row>
    <row r="236" spans="1:12">
      <c r="A236" s="66"/>
      <c r="B236"/>
      <c r="C236" s="180">
        <v>5890</v>
      </c>
      <c r="D236" s="180">
        <v>91356</v>
      </c>
      <c r="E236" s="180" t="s">
        <v>942</v>
      </c>
      <c r="F236" s="180" t="s">
        <v>703</v>
      </c>
      <c r="G236" s="180">
        <v>6.3E-3</v>
      </c>
      <c r="H236" s="180">
        <v>149.12</v>
      </c>
      <c r="I236" s="180">
        <v>131.36865126335999</v>
      </c>
      <c r="J236" s="180">
        <v>17.751348736640004</v>
      </c>
      <c r="K236" s="181">
        <f t="shared" si="3"/>
        <v>0.93945600000000007</v>
      </c>
      <c r="L236" s="180" t="s">
        <v>704</v>
      </c>
    </row>
    <row r="237" spans="1:12">
      <c r="A237" s="66"/>
      <c r="B237"/>
      <c r="C237" s="180">
        <v>5894</v>
      </c>
      <c r="D237" s="180">
        <v>5754</v>
      </c>
      <c r="E237" s="180" t="s">
        <v>943</v>
      </c>
      <c r="F237" s="180" t="s">
        <v>703</v>
      </c>
      <c r="G237" s="180">
        <v>6.3E-3</v>
      </c>
      <c r="H237" s="180">
        <v>149.12</v>
      </c>
      <c r="I237" s="180">
        <v>132.06442609600001</v>
      </c>
      <c r="J237" s="180">
        <v>17.055573903999999</v>
      </c>
      <c r="K237" s="181">
        <f t="shared" si="3"/>
        <v>0.93945600000000007</v>
      </c>
      <c r="L237" s="180" t="s">
        <v>704</v>
      </c>
    </row>
    <row r="238" spans="1:12">
      <c r="A238" s="66"/>
      <c r="B238"/>
      <c r="C238" s="180">
        <v>5894</v>
      </c>
      <c r="D238" s="180">
        <v>53829</v>
      </c>
      <c r="E238" s="180" t="s">
        <v>944</v>
      </c>
      <c r="F238" s="180" t="s">
        <v>703</v>
      </c>
      <c r="G238" s="180">
        <v>6.3E-3</v>
      </c>
      <c r="H238" s="180">
        <v>149.12</v>
      </c>
      <c r="I238" s="180">
        <v>132.06442609600001</v>
      </c>
      <c r="J238" s="180">
        <v>17.055573903999999</v>
      </c>
      <c r="K238" s="181">
        <f t="shared" si="3"/>
        <v>0.93945600000000007</v>
      </c>
      <c r="L238" s="180" t="s">
        <v>704</v>
      </c>
    </row>
    <row r="239" spans="1:12">
      <c r="A239" s="66"/>
      <c r="B239"/>
      <c r="C239" s="180">
        <v>5894</v>
      </c>
      <c r="D239" s="180">
        <v>91375</v>
      </c>
      <c r="E239" s="180" t="s">
        <v>945</v>
      </c>
      <c r="F239" s="180" t="s">
        <v>703</v>
      </c>
      <c r="G239" s="180">
        <v>6.3E-3</v>
      </c>
      <c r="H239" s="180">
        <v>149.12</v>
      </c>
      <c r="I239" s="180">
        <v>132.06442609600001</v>
      </c>
      <c r="J239" s="180">
        <v>17.055573903999999</v>
      </c>
      <c r="K239" s="181">
        <f t="shared" si="3"/>
        <v>0.93945600000000007</v>
      </c>
      <c r="L239" s="180" t="s">
        <v>704</v>
      </c>
    </row>
    <row r="240" spans="1:12">
      <c r="A240" s="66"/>
      <c r="B240"/>
      <c r="C240" s="180">
        <v>5894</v>
      </c>
      <c r="D240" s="180">
        <v>91376</v>
      </c>
      <c r="E240" s="180" t="s">
        <v>946</v>
      </c>
      <c r="F240" s="180" t="s">
        <v>703</v>
      </c>
      <c r="G240" s="180">
        <v>6.3E-3</v>
      </c>
      <c r="H240" s="180">
        <v>149.12</v>
      </c>
      <c r="I240" s="180">
        <v>132.06442609600001</v>
      </c>
      <c r="J240" s="180">
        <v>17.055573903999999</v>
      </c>
      <c r="K240" s="181">
        <f t="shared" si="3"/>
        <v>0.93945600000000007</v>
      </c>
      <c r="L240" s="180" t="s">
        <v>704</v>
      </c>
    </row>
    <row r="241" spans="1:12">
      <c r="A241" s="66"/>
      <c r="B241"/>
      <c r="C241" s="180">
        <v>5894</v>
      </c>
      <c r="D241" s="180">
        <v>91377</v>
      </c>
      <c r="E241" s="180" t="s">
        <v>947</v>
      </c>
      <c r="F241" s="180" t="s">
        <v>703</v>
      </c>
      <c r="G241" s="180">
        <v>6.3E-3</v>
      </c>
      <c r="H241" s="180">
        <v>149.12</v>
      </c>
      <c r="I241" s="180">
        <v>132.06442609600001</v>
      </c>
      <c r="J241" s="180">
        <v>17.055573903999999</v>
      </c>
      <c r="K241" s="181">
        <f t="shared" si="3"/>
        <v>0.93945600000000007</v>
      </c>
      <c r="L241" s="180" t="s">
        <v>704</v>
      </c>
    </row>
    <row r="242" spans="1:12">
      <c r="A242" s="66"/>
      <c r="B242"/>
      <c r="C242" s="180">
        <v>5901</v>
      </c>
      <c r="D242" s="180">
        <v>5763</v>
      </c>
      <c r="E242" s="180" t="s">
        <v>948</v>
      </c>
      <c r="F242" s="180" t="s">
        <v>703</v>
      </c>
      <c r="G242" s="180">
        <v>6.3E-3</v>
      </c>
      <c r="H242" s="180">
        <v>149.12</v>
      </c>
      <c r="I242" s="180">
        <v>137.68253238528001</v>
      </c>
      <c r="J242" s="180">
        <v>11.437467614719999</v>
      </c>
      <c r="K242" s="181">
        <f t="shared" si="3"/>
        <v>0.93945600000000007</v>
      </c>
      <c r="L242" s="180" t="s">
        <v>704</v>
      </c>
    </row>
    <row r="243" spans="1:12">
      <c r="A243" s="66"/>
      <c r="B243"/>
      <c r="C243" s="180">
        <v>5901</v>
      </c>
      <c r="D243" s="180">
        <v>53831</v>
      </c>
      <c r="E243" s="180" t="s">
        <v>949</v>
      </c>
      <c r="F243" s="180" t="s">
        <v>703</v>
      </c>
      <c r="G243" s="180">
        <v>6.3E-3</v>
      </c>
      <c r="H243" s="180">
        <v>149.12</v>
      </c>
      <c r="I243" s="180">
        <v>137.68253238528001</v>
      </c>
      <c r="J243" s="180">
        <v>11.437467614719999</v>
      </c>
      <c r="K243" s="181">
        <f t="shared" si="3"/>
        <v>0.93945600000000007</v>
      </c>
      <c r="L243" s="180" t="s">
        <v>704</v>
      </c>
    </row>
    <row r="244" spans="1:12">
      <c r="A244" s="66"/>
      <c r="B244"/>
      <c r="C244" s="180">
        <v>5901</v>
      </c>
      <c r="D244" s="180">
        <v>91396</v>
      </c>
      <c r="E244" s="180" t="s">
        <v>950</v>
      </c>
      <c r="F244" s="180" t="s">
        <v>703</v>
      </c>
      <c r="G244" s="180">
        <v>6.3E-3</v>
      </c>
      <c r="H244" s="180">
        <v>149.12</v>
      </c>
      <c r="I244" s="180">
        <v>137.68253238528001</v>
      </c>
      <c r="J244" s="180">
        <v>11.437467614719999</v>
      </c>
      <c r="K244" s="181">
        <f t="shared" si="3"/>
        <v>0.93945600000000007</v>
      </c>
      <c r="L244" s="180" t="s">
        <v>704</v>
      </c>
    </row>
    <row r="245" spans="1:12">
      <c r="A245" s="66"/>
      <c r="B245"/>
      <c r="C245" s="180">
        <v>5901</v>
      </c>
      <c r="D245" s="180">
        <v>91397</v>
      </c>
      <c r="E245" s="180" t="s">
        <v>951</v>
      </c>
      <c r="F245" s="180" t="s">
        <v>703</v>
      </c>
      <c r="G245" s="180">
        <v>6.3E-3</v>
      </c>
      <c r="H245" s="180">
        <v>149.12</v>
      </c>
      <c r="I245" s="180">
        <v>137.68253238528001</v>
      </c>
      <c r="J245" s="180">
        <v>11.437467614719999</v>
      </c>
      <c r="K245" s="181">
        <f t="shared" si="3"/>
        <v>0.93945600000000007</v>
      </c>
      <c r="L245" s="180" t="s">
        <v>704</v>
      </c>
    </row>
    <row r="246" spans="1:12">
      <c r="A246" s="66"/>
      <c r="B246"/>
      <c r="C246" s="180">
        <v>5901</v>
      </c>
      <c r="D246" s="180">
        <v>91398</v>
      </c>
      <c r="E246" s="180" t="s">
        <v>952</v>
      </c>
      <c r="F246" s="180" t="s">
        <v>703</v>
      </c>
      <c r="G246" s="180">
        <v>6.3E-3</v>
      </c>
      <c r="H246" s="180">
        <v>149.12</v>
      </c>
      <c r="I246" s="180">
        <v>137.68253238528001</v>
      </c>
      <c r="J246" s="180">
        <v>11.437467614719999</v>
      </c>
      <c r="K246" s="181">
        <f t="shared" si="3"/>
        <v>0.93945600000000007</v>
      </c>
      <c r="L246" s="180" t="s">
        <v>704</v>
      </c>
    </row>
    <row r="247" spans="1:12">
      <c r="A247" s="66"/>
      <c r="B247"/>
      <c r="C247" s="180">
        <v>5909</v>
      </c>
      <c r="D247" s="180">
        <v>5765</v>
      </c>
      <c r="E247" s="180" t="s">
        <v>953</v>
      </c>
      <c r="F247" s="180" t="s">
        <v>703</v>
      </c>
      <c r="G247" s="180">
        <v>6.3E-3</v>
      </c>
      <c r="H247" s="180">
        <v>149.12</v>
      </c>
      <c r="I247" s="180">
        <v>79.791272009600021</v>
      </c>
      <c r="J247" s="180">
        <v>69.328727990399997</v>
      </c>
      <c r="K247" s="181">
        <f t="shared" si="3"/>
        <v>0.93945600000000007</v>
      </c>
      <c r="L247" s="180" t="s">
        <v>704</v>
      </c>
    </row>
    <row r="248" spans="1:12">
      <c r="A248" s="66"/>
      <c r="B248"/>
      <c r="C248" s="180">
        <v>5909</v>
      </c>
      <c r="D248" s="180">
        <v>5766</v>
      </c>
      <c r="E248" s="180" t="s">
        <v>954</v>
      </c>
      <c r="F248" s="180" t="s">
        <v>703</v>
      </c>
      <c r="G248" s="180">
        <v>6.3E-3</v>
      </c>
      <c r="H248" s="180">
        <v>149.12</v>
      </c>
      <c r="I248" s="180">
        <v>79.791272009600021</v>
      </c>
      <c r="J248" s="180">
        <v>69.328727990399997</v>
      </c>
      <c r="K248" s="181">
        <f t="shared" si="3"/>
        <v>0.93945600000000007</v>
      </c>
      <c r="L248" s="180" t="s">
        <v>704</v>
      </c>
    </row>
    <row r="249" spans="1:12">
      <c r="A249" s="66"/>
      <c r="B249"/>
      <c r="C249" s="180">
        <v>5909</v>
      </c>
      <c r="D249" s="180">
        <v>88569</v>
      </c>
      <c r="E249" s="180" t="s">
        <v>955</v>
      </c>
      <c r="F249" s="180" t="s">
        <v>703</v>
      </c>
      <c r="G249" s="180">
        <v>6.3E-3</v>
      </c>
      <c r="H249" s="180">
        <v>149.12</v>
      </c>
      <c r="I249" s="180">
        <v>79.791272009600021</v>
      </c>
      <c r="J249" s="180">
        <v>69.328727990399997</v>
      </c>
      <c r="K249" s="181">
        <f t="shared" si="3"/>
        <v>0.93945600000000007</v>
      </c>
      <c r="L249" s="180" t="s">
        <v>704</v>
      </c>
    </row>
    <row r="250" spans="1:12">
      <c r="A250" s="66"/>
      <c r="B250"/>
      <c r="C250" s="180">
        <v>5909</v>
      </c>
      <c r="D250" s="180">
        <v>88570</v>
      </c>
      <c r="E250" s="180" t="s">
        <v>956</v>
      </c>
      <c r="F250" s="180" t="s">
        <v>703</v>
      </c>
      <c r="G250" s="180">
        <v>6.3E-3</v>
      </c>
      <c r="H250" s="180">
        <v>149.12</v>
      </c>
      <c r="I250" s="180">
        <v>79.791272009600021</v>
      </c>
      <c r="J250" s="180">
        <v>69.328727990399997</v>
      </c>
      <c r="K250" s="181">
        <f t="shared" si="3"/>
        <v>0.93945600000000007</v>
      </c>
      <c r="L250" s="180" t="s">
        <v>704</v>
      </c>
    </row>
    <row r="251" spans="1:12">
      <c r="A251" s="66"/>
      <c r="B251"/>
      <c r="C251" s="180">
        <v>5921</v>
      </c>
      <c r="D251" s="180">
        <v>53840</v>
      </c>
      <c r="E251" s="180" t="s">
        <v>957</v>
      </c>
      <c r="F251" s="180" t="s">
        <v>703</v>
      </c>
      <c r="G251" s="180">
        <v>6.3E-3</v>
      </c>
      <c r="H251" s="180">
        <v>149.12</v>
      </c>
      <c r="I251" s="180">
        <v>149.12</v>
      </c>
      <c r="J251" s="180">
        <v>0</v>
      </c>
      <c r="K251" s="181">
        <f t="shared" si="3"/>
        <v>0.93945600000000007</v>
      </c>
      <c r="L251" s="180" t="s">
        <v>704</v>
      </c>
    </row>
    <row r="252" spans="1:12">
      <c r="A252" s="66"/>
      <c r="B252"/>
      <c r="C252" s="180">
        <v>5921</v>
      </c>
      <c r="D252" s="180">
        <v>53841</v>
      </c>
      <c r="E252" s="180" t="s">
        <v>958</v>
      </c>
      <c r="F252" s="180" t="s">
        <v>703</v>
      </c>
      <c r="G252" s="180">
        <v>6.3E-3</v>
      </c>
      <c r="H252" s="180">
        <v>149.12</v>
      </c>
      <c r="I252" s="180">
        <v>149.12</v>
      </c>
      <c r="J252" s="180">
        <v>0</v>
      </c>
      <c r="K252" s="181">
        <f t="shared" si="3"/>
        <v>0.93945600000000007</v>
      </c>
      <c r="L252" s="180" t="s">
        <v>704</v>
      </c>
    </row>
    <row r="253" spans="1:12">
      <c r="A253" s="66"/>
      <c r="B253"/>
      <c r="C253" s="180">
        <v>5921</v>
      </c>
      <c r="D253" s="180">
        <v>87026</v>
      </c>
      <c r="E253" s="180" t="s">
        <v>959</v>
      </c>
      <c r="F253" s="180" t="s">
        <v>703</v>
      </c>
      <c r="G253" s="180">
        <v>6.3E-3</v>
      </c>
      <c r="H253" s="180">
        <v>149.12</v>
      </c>
      <c r="I253" s="180">
        <v>149.12</v>
      </c>
      <c r="J253" s="180">
        <v>0</v>
      </c>
      <c r="K253" s="181">
        <f t="shared" si="3"/>
        <v>0.93945600000000007</v>
      </c>
      <c r="L253" s="180" t="s">
        <v>704</v>
      </c>
    </row>
    <row r="254" spans="1:12">
      <c r="A254" s="66"/>
      <c r="B254"/>
      <c r="C254" s="180">
        <v>5928</v>
      </c>
      <c r="D254" s="180">
        <v>88286</v>
      </c>
      <c r="E254" s="180" t="s">
        <v>960</v>
      </c>
      <c r="F254" s="180" t="s">
        <v>703</v>
      </c>
      <c r="G254" s="180">
        <v>6.3E-3</v>
      </c>
      <c r="H254" s="180">
        <v>149.12</v>
      </c>
      <c r="I254" s="180">
        <v>134.29675875904002</v>
      </c>
      <c r="J254" s="180">
        <v>14.823241240960002</v>
      </c>
      <c r="K254" s="181">
        <f t="shared" si="3"/>
        <v>0.93945600000000007</v>
      </c>
      <c r="L254" s="180" t="s">
        <v>704</v>
      </c>
    </row>
    <row r="255" spans="1:12">
      <c r="A255" s="66"/>
      <c r="B255"/>
      <c r="C255" s="180">
        <v>5928</v>
      </c>
      <c r="D255" s="180">
        <v>89259</v>
      </c>
      <c r="E255" s="180" t="s">
        <v>961</v>
      </c>
      <c r="F255" s="180" t="s">
        <v>703</v>
      </c>
      <c r="G255" s="180">
        <v>6.3E-3</v>
      </c>
      <c r="H255" s="180">
        <v>149.12</v>
      </c>
      <c r="I255" s="180">
        <v>134.29675875904002</v>
      </c>
      <c r="J255" s="180">
        <v>14.823241240960002</v>
      </c>
      <c r="K255" s="181">
        <f t="shared" si="3"/>
        <v>0.93945600000000007</v>
      </c>
      <c r="L255" s="180" t="s">
        <v>704</v>
      </c>
    </row>
    <row r="256" spans="1:12">
      <c r="A256" s="66"/>
      <c r="B256"/>
      <c r="C256" s="180">
        <v>5928</v>
      </c>
      <c r="D256" s="180">
        <v>89260</v>
      </c>
      <c r="E256" s="180" t="s">
        <v>962</v>
      </c>
      <c r="F256" s="180" t="s">
        <v>703</v>
      </c>
      <c r="G256" s="180">
        <v>6.3E-3</v>
      </c>
      <c r="H256" s="180">
        <v>149.12</v>
      </c>
      <c r="I256" s="180">
        <v>134.29675875904002</v>
      </c>
      <c r="J256" s="180">
        <v>14.823241240960002</v>
      </c>
      <c r="K256" s="181">
        <f t="shared" si="3"/>
        <v>0.93945600000000007</v>
      </c>
      <c r="L256" s="180" t="s">
        <v>704</v>
      </c>
    </row>
    <row r="257" spans="1:12">
      <c r="A257" s="66"/>
      <c r="B257"/>
      <c r="C257" s="180">
        <v>5928</v>
      </c>
      <c r="D257" s="180">
        <v>89262</v>
      </c>
      <c r="E257" s="180" t="s">
        <v>963</v>
      </c>
      <c r="F257" s="180" t="s">
        <v>703</v>
      </c>
      <c r="G257" s="180">
        <v>6.3E-3</v>
      </c>
      <c r="H257" s="180">
        <v>149.12</v>
      </c>
      <c r="I257" s="180">
        <v>134.29675875904002</v>
      </c>
      <c r="J257" s="180">
        <v>14.823241240960002</v>
      </c>
      <c r="K257" s="181">
        <f t="shared" si="3"/>
        <v>0.93945600000000007</v>
      </c>
      <c r="L257" s="180" t="s">
        <v>704</v>
      </c>
    </row>
    <row r="258" spans="1:12">
      <c r="A258" s="66"/>
      <c r="B258"/>
      <c r="C258" s="180">
        <v>5928</v>
      </c>
      <c r="D258" s="180">
        <v>91466</v>
      </c>
      <c r="E258" s="180" t="s">
        <v>964</v>
      </c>
      <c r="F258" s="180" t="s">
        <v>703</v>
      </c>
      <c r="G258" s="180">
        <v>6.3E-3</v>
      </c>
      <c r="H258" s="180">
        <v>149.12</v>
      </c>
      <c r="I258" s="180">
        <v>134.29675875904002</v>
      </c>
      <c r="J258" s="180">
        <v>14.823241240960002</v>
      </c>
      <c r="K258" s="181">
        <f t="shared" si="3"/>
        <v>0.93945600000000007</v>
      </c>
      <c r="L258" s="180" t="s">
        <v>704</v>
      </c>
    </row>
    <row r="259" spans="1:12">
      <c r="A259" s="66"/>
      <c r="B259"/>
      <c r="C259" s="180">
        <v>5928</v>
      </c>
      <c r="D259" s="180">
        <v>91467</v>
      </c>
      <c r="E259" s="180" t="s">
        <v>965</v>
      </c>
      <c r="F259" s="180" t="s">
        <v>703</v>
      </c>
      <c r="G259" s="180">
        <v>6.3E-3</v>
      </c>
      <c r="H259" s="180">
        <v>149.12</v>
      </c>
      <c r="I259" s="180">
        <v>134.29675875904002</v>
      </c>
      <c r="J259" s="180">
        <v>14.823241240960002</v>
      </c>
      <c r="K259" s="181">
        <f t="shared" si="3"/>
        <v>0.93945600000000007</v>
      </c>
      <c r="L259" s="180" t="s">
        <v>704</v>
      </c>
    </row>
    <row r="260" spans="1:12">
      <c r="A260" s="66"/>
      <c r="B260"/>
      <c r="C260" s="180">
        <v>5932</v>
      </c>
      <c r="D260" s="180">
        <v>5779</v>
      </c>
      <c r="E260" s="180" t="s">
        <v>966</v>
      </c>
      <c r="F260" s="180" t="s">
        <v>703</v>
      </c>
      <c r="G260" s="180">
        <v>6.3E-3</v>
      </c>
      <c r="H260" s="180">
        <v>149.12</v>
      </c>
      <c r="I260" s="180">
        <v>133.10450394752002</v>
      </c>
      <c r="J260" s="180">
        <v>16.01549605248</v>
      </c>
      <c r="K260" s="181">
        <f t="shared" si="3"/>
        <v>0.93945600000000007</v>
      </c>
      <c r="L260" s="180" t="s">
        <v>704</v>
      </c>
    </row>
    <row r="261" spans="1:12">
      <c r="A261" s="66"/>
      <c r="B261"/>
      <c r="C261" s="180">
        <v>5932</v>
      </c>
      <c r="D261" s="180">
        <v>53849</v>
      </c>
      <c r="E261" s="180" t="s">
        <v>967</v>
      </c>
      <c r="F261" s="180" t="s">
        <v>703</v>
      </c>
      <c r="G261" s="180">
        <v>6.3E-3</v>
      </c>
      <c r="H261" s="180">
        <v>149.12</v>
      </c>
      <c r="I261" s="180">
        <v>133.10450394752002</v>
      </c>
      <c r="J261" s="180">
        <v>16.01549605248</v>
      </c>
      <c r="K261" s="181">
        <f t="shared" si="3"/>
        <v>0.93945600000000007</v>
      </c>
      <c r="L261" s="180" t="s">
        <v>704</v>
      </c>
    </row>
    <row r="262" spans="1:12">
      <c r="A262" s="66"/>
      <c r="B262"/>
      <c r="C262" s="180">
        <v>5932</v>
      </c>
      <c r="D262" s="180">
        <v>88300</v>
      </c>
      <c r="E262" s="180" t="s">
        <v>968</v>
      </c>
      <c r="F262" s="180" t="s">
        <v>703</v>
      </c>
      <c r="G262" s="180">
        <v>6.3E-3</v>
      </c>
      <c r="H262" s="180">
        <v>149.12</v>
      </c>
      <c r="I262" s="180">
        <v>133.10450394752002</v>
      </c>
      <c r="J262" s="180">
        <v>16.01549605248</v>
      </c>
      <c r="K262" s="181">
        <f t="shared" ref="K262:K325" si="4">H262*G262</f>
        <v>0.93945600000000007</v>
      </c>
      <c r="L262" s="180" t="s">
        <v>704</v>
      </c>
    </row>
    <row r="263" spans="1:12">
      <c r="A263" s="66"/>
      <c r="B263"/>
      <c r="C263" s="180">
        <v>5932</v>
      </c>
      <c r="D263" s="180">
        <v>89228</v>
      </c>
      <c r="E263" s="180" t="s">
        <v>969</v>
      </c>
      <c r="F263" s="180" t="s">
        <v>703</v>
      </c>
      <c r="G263" s="180">
        <v>6.3E-3</v>
      </c>
      <c r="H263" s="180">
        <v>149.12</v>
      </c>
      <c r="I263" s="180">
        <v>133.10450394752002</v>
      </c>
      <c r="J263" s="180">
        <v>16.01549605248</v>
      </c>
      <c r="K263" s="181">
        <f t="shared" si="4"/>
        <v>0.93945600000000007</v>
      </c>
      <c r="L263" s="180" t="s">
        <v>704</v>
      </c>
    </row>
    <row r="264" spans="1:12">
      <c r="A264" s="66"/>
      <c r="B264"/>
      <c r="C264" s="180">
        <v>5932</v>
      </c>
      <c r="D264" s="180">
        <v>89229</v>
      </c>
      <c r="E264" s="180" t="s">
        <v>970</v>
      </c>
      <c r="F264" s="180" t="s">
        <v>703</v>
      </c>
      <c r="G264" s="180">
        <v>6.3E-3</v>
      </c>
      <c r="H264" s="180">
        <v>149.12</v>
      </c>
      <c r="I264" s="180">
        <v>133.10450394752002</v>
      </c>
      <c r="J264" s="180">
        <v>16.01549605248</v>
      </c>
      <c r="K264" s="181">
        <f t="shared" si="4"/>
        <v>0.93945600000000007</v>
      </c>
      <c r="L264" s="180" t="s">
        <v>704</v>
      </c>
    </row>
    <row r="265" spans="1:12">
      <c r="A265" s="66"/>
      <c r="B265"/>
      <c r="C265" s="180">
        <v>5940</v>
      </c>
      <c r="D265" s="180">
        <v>53857</v>
      </c>
      <c r="E265" s="180" t="s">
        <v>971</v>
      </c>
      <c r="F265" s="180" t="s">
        <v>703</v>
      </c>
      <c r="G265" s="180">
        <v>6.3E-3</v>
      </c>
      <c r="H265" s="180">
        <v>149.12</v>
      </c>
      <c r="I265" s="180">
        <v>131.25498692928002</v>
      </c>
      <c r="J265" s="180">
        <v>17.86501307072</v>
      </c>
      <c r="K265" s="181">
        <f t="shared" si="4"/>
        <v>0.93945600000000007</v>
      </c>
      <c r="L265" s="180" t="s">
        <v>704</v>
      </c>
    </row>
    <row r="266" spans="1:12">
      <c r="A266" s="66"/>
      <c r="B266"/>
      <c r="C266" s="180">
        <v>5940</v>
      </c>
      <c r="D266" s="180">
        <v>53858</v>
      </c>
      <c r="E266" s="180" t="s">
        <v>972</v>
      </c>
      <c r="F266" s="180" t="s">
        <v>703</v>
      </c>
      <c r="G266" s="180">
        <v>6.3E-3</v>
      </c>
      <c r="H266" s="180">
        <v>149.12</v>
      </c>
      <c r="I266" s="180">
        <v>131.25498692928002</v>
      </c>
      <c r="J266" s="180">
        <v>17.86501307072</v>
      </c>
      <c r="K266" s="181">
        <f t="shared" si="4"/>
        <v>0.93945600000000007</v>
      </c>
      <c r="L266" s="180" t="s">
        <v>704</v>
      </c>
    </row>
    <row r="267" spans="1:12">
      <c r="A267" s="66"/>
      <c r="B267"/>
      <c r="C267" s="180">
        <v>5940</v>
      </c>
      <c r="D267" s="180">
        <v>88301</v>
      </c>
      <c r="E267" s="180" t="s">
        <v>973</v>
      </c>
      <c r="F267" s="180" t="s">
        <v>703</v>
      </c>
      <c r="G267" s="180">
        <v>6.3E-3</v>
      </c>
      <c r="H267" s="180">
        <v>149.12</v>
      </c>
      <c r="I267" s="180">
        <v>131.25498692928002</v>
      </c>
      <c r="J267" s="180">
        <v>17.86501307072</v>
      </c>
      <c r="K267" s="181">
        <f t="shared" si="4"/>
        <v>0.93945600000000007</v>
      </c>
      <c r="L267" s="180" t="s">
        <v>704</v>
      </c>
    </row>
    <row r="268" spans="1:12">
      <c r="A268" s="66"/>
      <c r="B268"/>
      <c r="C268" s="180">
        <v>5940</v>
      </c>
      <c r="D268" s="180">
        <v>89128</v>
      </c>
      <c r="E268" s="180" t="s">
        <v>974</v>
      </c>
      <c r="F268" s="180" t="s">
        <v>703</v>
      </c>
      <c r="G268" s="180">
        <v>6.3E-3</v>
      </c>
      <c r="H268" s="180">
        <v>149.12</v>
      </c>
      <c r="I268" s="180">
        <v>131.25498692928002</v>
      </c>
      <c r="J268" s="180">
        <v>17.86501307072</v>
      </c>
      <c r="K268" s="181">
        <f t="shared" si="4"/>
        <v>0.93945600000000007</v>
      </c>
      <c r="L268" s="180" t="s">
        <v>704</v>
      </c>
    </row>
    <row r="269" spans="1:12">
      <c r="A269" s="66"/>
      <c r="B269"/>
      <c r="C269" s="180">
        <v>5940</v>
      </c>
      <c r="D269" s="180">
        <v>89129</v>
      </c>
      <c r="E269" s="180" t="s">
        <v>975</v>
      </c>
      <c r="F269" s="180" t="s">
        <v>703</v>
      </c>
      <c r="G269" s="180">
        <v>6.3E-3</v>
      </c>
      <c r="H269" s="180">
        <v>149.12</v>
      </c>
      <c r="I269" s="180">
        <v>131.25498692928002</v>
      </c>
      <c r="J269" s="180">
        <v>17.86501307072</v>
      </c>
      <c r="K269" s="181">
        <f t="shared" si="4"/>
        <v>0.93945600000000007</v>
      </c>
      <c r="L269" s="180" t="s">
        <v>704</v>
      </c>
    </row>
    <row r="270" spans="1:12">
      <c r="A270" s="66"/>
      <c r="B270"/>
      <c r="C270" s="180">
        <v>5944</v>
      </c>
      <c r="D270" s="180">
        <v>5787</v>
      </c>
      <c r="E270" s="180" t="s">
        <v>976</v>
      </c>
      <c r="F270" s="180" t="s">
        <v>703</v>
      </c>
      <c r="G270" s="180">
        <v>6.3E-3</v>
      </c>
      <c r="H270" s="180">
        <v>149.12</v>
      </c>
      <c r="I270" s="180">
        <v>136.03319584447999</v>
      </c>
      <c r="J270" s="180">
        <v>13.086804155519999</v>
      </c>
      <c r="K270" s="181">
        <f t="shared" si="4"/>
        <v>0.93945600000000007</v>
      </c>
      <c r="L270" s="180" t="s">
        <v>704</v>
      </c>
    </row>
    <row r="271" spans="1:12">
      <c r="A271" s="66"/>
      <c r="B271"/>
      <c r="C271" s="180">
        <v>5944</v>
      </c>
      <c r="D271" s="180">
        <v>53861</v>
      </c>
      <c r="E271" s="180" t="s">
        <v>977</v>
      </c>
      <c r="F271" s="180" t="s">
        <v>703</v>
      </c>
      <c r="G271" s="180">
        <v>6.3E-3</v>
      </c>
      <c r="H271" s="180">
        <v>149.12</v>
      </c>
      <c r="I271" s="180">
        <v>136.03319584447999</v>
      </c>
      <c r="J271" s="180">
        <v>13.086804155519999</v>
      </c>
      <c r="K271" s="181">
        <f t="shared" si="4"/>
        <v>0.93945600000000007</v>
      </c>
      <c r="L271" s="180" t="s">
        <v>704</v>
      </c>
    </row>
    <row r="272" spans="1:12">
      <c r="A272" s="66"/>
      <c r="B272"/>
      <c r="C272" s="180">
        <v>5944</v>
      </c>
      <c r="D272" s="180">
        <v>89130</v>
      </c>
      <c r="E272" s="180" t="s">
        <v>978</v>
      </c>
      <c r="F272" s="180" t="s">
        <v>703</v>
      </c>
      <c r="G272" s="180">
        <v>6.3E-3</v>
      </c>
      <c r="H272" s="180">
        <v>149.12</v>
      </c>
      <c r="I272" s="180">
        <v>136.03319584447999</v>
      </c>
      <c r="J272" s="180">
        <v>13.086804155519999</v>
      </c>
      <c r="K272" s="181">
        <f t="shared" si="4"/>
        <v>0.93945600000000007</v>
      </c>
      <c r="L272" s="180" t="s">
        <v>704</v>
      </c>
    </row>
    <row r="273" spans="1:12">
      <c r="A273" s="66"/>
      <c r="B273"/>
      <c r="C273" s="180">
        <v>5944</v>
      </c>
      <c r="D273" s="180">
        <v>89131</v>
      </c>
      <c r="E273" s="180" t="s">
        <v>979</v>
      </c>
      <c r="F273" s="180" t="s">
        <v>703</v>
      </c>
      <c r="G273" s="180">
        <v>6.3E-3</v>
      </c>
      <c r="H273" s="180">
        <v>149.12</v>
      </c>
      <c r="I273" s="180">
        <v>136.03319584447999</v>
      </c>
      <c r="J273" s="180">
        <v>13.086804155519999</v>
      </c>
      <c r="K273" s="181">
        <f t="shared" si="4"/>
        <v>0.93945600000000007</v>
      </c>
      <c r="L273" s="180" t="s">
        <v>704</v>
      </c>
    </row>
    <row r="274" spans="1:12">
      <c r="A274" s="66"/>
      <c r="B274"/>
      <c r="C274" s="180">
        <v>5953</v>
      </c>
      <c r="D274" s="180">
        <v>5797</v>
      </c>
      <c r="E274" s="180" t="s">
        <v>980</v>
      </c>
      <c r="F274" s="180" t="s">
        <v>703</v>
      </c>
      <c r="G274" s="180">
        <v>6.3E-3</v>
      </c>
      <c r="H274" s="180">
        <v>149.12</v>
      </c>
      <c r="I274" s="180">
        <v>149.12</v>
      </c>
      <c r="J274" s="180">
        <v>0</v>
      </c>
      <c r="K274" s="181">
        <f t="shared" si="4"/>
        <v>0.93945600000000007</v>
      </c>
      <c r="L274" s="180" t="s">
        <v>704</v>
      </c>
    </row>
    <row r="275" spans="1:12">
      <c r="A275" s="66"/>
      <c r="B275"/>
      <c r="C275" s="180">
        <v>5953</v>
      </c>
      <c r="D275" s="180">
        <v>53865</v>
      </c>
      <c r="E275" s="180" t="s">
        <v>981</v>
      </c>
      <c r="F275" s="180" t="s">
        <v>703</v>
      </c>
      <c r="G275" s="180">
        <v>6.3E-3</v>
      </c>
      <c r="H275" s="180">
        <v>149.12</v>
      </c>
      <c r="I275" s="180">
        <v>149.12</v>
      </c>
      <c r="J275" s="180">
        <v>0</v>
      </c>
      <c r="K275" s="181">
        <f t="shared" si="4"/>
        <v>0.93945600000000007</v>
      </c>
      <c r="L275" s="180" t="s">
        <v>704</v>
      </c>
    </row>
    <row r="276" spans="1:12">
      <c r="A276" s="66"/>
      <c r="B276"/>
      <c r="C276" s="180">
        <v>5953</v>
      </c>
      <c r="D276" s="180">
        <v>90957</v>
      </c>
      <c r="E276" s="180" t="s">
        <v>982</v>
      </c>
      <c r="F276" s="180" t="s">
        <v>703</v>
      </c>
      <c r="G276" s="180">
        <v>6.3E-3</v>
      </c>
      <c r="H276" s="180">
        <v>149.12</v>
      </c>
      <c r="I276" s="180">
        <v>149.12</v>
      </c>
      <c r="J276" s="180">
        <v>0</v>
      </c>
      <c r="K276" s="181">
        <f t="shared" si="4"/>
        <v>0.93945600000000007</v>
      </c>
      <c r="L276" s="180" t="s">
        <v>704</v>
      </c>
    </row>
    <row r="277" spans="1:12">
      <c r="A277" s="70"/>
      <c r="B277" s="1"/>
      <c r="C277" s="180">
        <v>5953</v>
      </c>
      <c r="D277" s="180">
        <v>90958</v>
      </c>
      <c r="E277" s="180" t="s">
        <v>983</v>
      </c>
      <c r="F277" s="180" t="s">
        <v>703</v>
      </c>
      <c r="G277" s="180">
        <v>6.3E-3</v>
      </c>
      <c r="H277" s="180">
        <v>149.12</v>
      </c>
      <c r="I277" s="180">
        <v>149.12</v>
      </c>
      <c r="J277" s="180">
        <v>0</v>
      </c>
      <c r="K277" s="181">
        <f t="shared" si="4"/>
        <v>0.93945600000000007</v>
      </c>
      <c r="L277" s="180" t="s">
        <v>704</v>
      </c>
    </row>
    <row r="278" spans="1:12">
      <c r="A278" s="70"/>
      <c r="B278" s="1"/>
      <c r="C278" s="180">
        <v>6259</v>
      </c>
      <c r="D278" s="180">
        <v>5747</v>
      </c>
      <c r="E278" s="180" t="s">
        <v>984</v>
      </c>
      <c r="F278" s="180" t="s">
        <v>703</v>
      </c>
      <c r="G278" s="180">
        <v>6.3E-3</v>
      </c>
      <c r="H278" s="180">
        <v>149.12</v>
      </c>
      <c r="I278" s="180">
        <v>134.96008358848002</v>
      </c>
      <c r="J278" s="180">
        <v>14.159916411519999</v>
      </c>
      <c r="K278" s="181">
        <f t="shared" si="4"/>
        <v>0.93945600000000007</v>
      </c>
      <c r="L278" s="180" t="s">
        <v>704</v>
      </c>
    </row>
    <row r="279" spans="1:12">
      <c r="A279" s="70"/>
      <c r="B279" s="1"/>
      <c r="C279" s="180">
        <v>6259</v>
      </c>
      <c r="D279" s="180">
        <v>53882</v>
      </c>
      <c r="E279" s="180" t="s">
        <v>985</v>
      </c>
      <c r="F279" s="180" t="s">
        <v>703</v>
      </c>
      <c r="G279" s="180">
        <v>6.3E-3</v>
      </c>
      <c r="H279" s="180">
        <v>149.12</v>
      </c>
      <c r="I279" s="180">
        <v>134.96008358848002</v>
      </c>
      <c r="J279" s="180">
        <v>14.159916411519999</v>
      </c>
      <c r="K279" s="181">
        <f t="shared" si="4"/>
        <v>0.93945600000000007</v>
      </c>
      <c r="L279" s="180" t="s">
        <v>704</v>
      </c>
    </row>
    <row r="280" spans="1:12">
      <c r="A280" s="70"/>
      <c r="B280" s="1"/>
      <c r="C280" s="180">
        <v>6259</v>
      </c>
      <c r="D280" s="180">
        <v>91359</v>
      </c>
      <c r="E280" s="180" t="s">
        <v>986</v>
      </c>
      <c r="F280" s="180" t="s">
        <v>703</v>
      </c>
      <c r="G280" s="180">
        <v>6.3E-3</v>
      </c>
      <c r="H280" s="180">
        <v>149.12</v>
      </c>
      <c r="I280" s="180">
        <v>134.96008358848002</v>
      </c>
      <c r="J280" s="180">
        <v>14.159916411519999</v>
      </c>
      <c r="K280" s="181">
        <f t="shared" si="4"/>
        <v>0.93945600000000007</v>
      </c>
      <c r="L280" s="180" t="s">
        <v>704</v>
      </c>
    </row>
    <row r="281" spans="1:12">
      <c r="A281" s="70"/>
      <c r="B281" s="1"/>
      <c r="C281" s="180">
        <v>6259</v>
      </c>
      <c r="D281" s="180">
        <v>91360</v>
      </c>
      <c r="E281" s="180" t="s">
        <v>987</v>
      </c>
      <c r="F281" s="180" t="s">
        <v>703</v>
      </c>
      <c r="G281" s="180">
        <v>6.3E-3</v>
      </c>
      <c r="H281" s="180">
        <v>149.12</v>
      </c>
      <c r="I281" s="180">
        <v>134.96008358848002</v>
      </c>
      <c r="J281" s="180">
        <v>14.159916411519999</v>
      </c>
      <c r="K281" s="181">
        <f t="shared" si="4"/>
        <v>0.93945600000000007</v>
      </c>
      <c r="L281" s="180" t="s">
        <v>704</v>
      </c>
    </row>
    <row r="282" spans="1:12">
      <c r="A282" s="70"/>
      <c r="B282" s="1"/>
      <c r="C282" s="180">
        <v>6259</v>
      </c>
      <c r="D282" s="180">
        <v>91361</v>
      </c>
      <c r="E282" s="180" t="s">
        <v>988</v>
      </c>
      <c r="F282" s="180" t="s">
        <v>703</v>
      </c>
      <c r="G282" s="180">
        <v>6.3E-3</v>
      </c>
      <c r="H282" s="180">
        <v>149.12</v>
      </c>
      <c r="I282" s="180">
        <v>134.96008358848002</v>
      </c>
      <c r="J282" s="180">
        <v>14.159916411519999</v>
      </c>
      <c r="K282" s="181">
        <f t="shared" si="4"/>
        <v>0.93945600000000007</v>
      </c>
      <c r="L282" s="180" t="s">
        <v>704</v>
      </c>
    </row>
    <row r="283" spans="1:12">
      <c r="A283" s="70"/>
      <c r="B283" s="1"/>
      <c r="C283" s="180">
        <v>6879</v>
      </c>
      <c r="D283" s="180">
        <v>7038</v>
      </c>
      <c r="E283" s="180" t="s">
        <v>989</v>
      </c>
      <c r="F283" s="180" t="s">
        <v>703</v>
      </c>
      <c r="G283" s="180">
        <v>6.3E-3</v>
      </c>
      <c r="H283" s="180">
        <v>149.12</v>
      </c>
      <c r="I283" s="180">
        <v>135.23294798720002</v>
      </c>
      <c r="J283" s="180">
        <v>13.8870520128</v>
      </c>
      <c r="K283" s="181">
        <f t="shared" si="4"/>
        <v>0.93945600000000007</v>
      </c>
      <c r="L283" s="180" t="s">
        <v>704</v>
      </c>
    </row>
    <row r="284" spans="1:12">
      <c r="A284" s="70"/>
      <c r="B284" s="1"/>
      <c r="C284" s="180">
        <v>6879</v>
      </c>
      <c r="D284" s="180">
        <v>7039</v>
      </c>
      <c r="E284" s="180" t="s">
        <v>990</v>
      </c>
      <c r="F284" s="180" t="s">
        <v>703</v>
      </c>
      <c r="G284" s="180">
        <v>6.3E-3</v>
      </c>
      <c r="H284" s="180">
        <v>149.12</v>
      </c>
      <c r="I284" s="180">
        <v>135.23294798720002</v>
      </c>
      <c r="J284" s="180">
        <v>13.8870520128</v>
      </c>
      <c r="K284" s="181">
        <f t="shared" si="4"/>
        <v>0.93945600000000007</v>
      </c>
      <c r="L284" s="180" t="s">
        <v>704</v>
      </c>
    </row>
    <row r="285" spans="1:12">
      <c r="A285" s="70"/>
      <c r="B285" s="1"/>
      <c r="C285" s="180">
        <v>6879</v>
      </c>
      <c r="D285" s="180">
        <v>7040</v>
      </c>
      <c r="E285" s="180" t="s">
        <v>991</v>
      </c>
      <c r="F285" s="180" t="s">
        <v>703</v>
      </c>
      <c r="G285" s="180">
        <v>6.3E-3</v>
      </c>
      <c r="H285" s="180">
        <v>149.12</v>
      </c>
      <c r="I285" s="180">
        <v>135.23294798720002</v>
      </c>
      <c r="J285" s="180">
        <v>13.8870520128</v>
      </c>
      <c r="K285" s="181">
        <f t="shared" si="4"/>
        <v>0.93945600000000007</v>
      </c>
      <c r="L285" s="180" t="s">
        <v>704</v>
      </c>
    </row>
    <row r="286" spans="1:12">
      <c r="A286" s="70"/>
      <c r="B286" s="1"/>
      <c r="C286" s="180">
        <v>6879</v>
      </c>
      <c r="D286" s="180">
        <v>55263</v>
      </c>
      <c r="E286" s="180" t="s">
        <v>992</v>
      </c>
      <c r="F286" s="180" t="s">
        <v>703</v>
      </c>
      <c r="G286" s="180">
        <v>6.3E-3</v>
      </c>
      <c r="H286" s="180">
        <v>149.12</v>
      </c>
      <c r="I286" s="180">
        <v>135.23294798720002</v>
      </c>
      <c r="J286" s="180">
        <v>13.8870520128</v>
      </c>
      <c r="K286" s="181">
        <f t="shared" si="4"/>
        <v>0.93945600000000007</v>
      </c>
      <c r="L286" s="180" t="s">
        <v>704</v>
      </c>
    </row>
    <row r="287" spans="1:12">
      <c r="A287" s="70"/>
      <c r="B287" s="1"/>
      <c r="C287" s="180">
        <v>7030</v>
      </c>
      <c r="D287" s="180">
        <v>7032</v>
      </c>
      <c r="E287" s="180" t="s">
        <v>993</v>
      </c>
      <c r="F287" s="180" t="s">
        <v>703</v>
      </c>
      <c r="G287" s="180">
        <v>6.3E-3</v>
      </c>
      <c r="H287" s="180">
        <v>149.12</v>
      </c>
      <c r="I287" s="180">
        <v>149.12</v>
      </c>
      <c r="J287" s="180">
        <v>0</v>
      </c>
      <c r="K287" s="181">
        <f t="shared" si="4"/>
        <v>0.93945600000000007</v>
      </c>
      <c r="L287" s="180" t="s">
        <v>704</v>
      </c>
    </row>
    <row r="288" spans="1:12">
      <c r="A288" s="70"/>
      <c r="B288" s="1"/>
      <c r="C288" s="180">
        <v>7030</v>
      </c>
      <c r="D288" s="180">
        <v>7033</v>
      </c>
      <c r="E288" s="180" t="s">
        <v>994</v>
      </c>
      <c r="F288" s="180" t="s">
        <v>703</v>
      </c>
      <c r="G288" s="180">
        <v>6.3E-3</v>
      </c>
      <c r="H288" s="180">
        <v>149.12</v>
      </c>
      <c r="I288" s="180">
        <v>149.12</v>
      </c>
      <c r="J288" s="180">
        <v>0</v>
      </c>
      <c r="K288" s="181">
        <f t="shared" si="4"/>
        <v>0.93945600000000007</v>
      </c>
      <c r="L288" s="180" t="s">
        <v>704</v>
      </c>
    </row>
    <row r="289" spans="1:12">
      <c r="A289" s="70"/>
      <c r="B289" s="1"/>
      <c r="C289" s="180">
        <v>7030</v>
      </c>
      <c r="D289" s="180">
        <v>7034</v>
      </c>
      <c r="E289" s="180" t="s">
        <v>995</v>
      </c>
      <c r="F289" s="180" t="s">
        <v>703</v>
      </c>
      <c r="G289" s="180">
        <v>6.3E-3</v>
      </c>
      <c r="H289" s="180">
        <v>149.12</v>
      </c>
      <c r="I289" s="180">
        <v>149.12</v>
      </c>
      <c r="J289" s="180">
        <v>0</v>
      </c>
      <c r="K289" s="181">
        <f t="shared" si="4"/>
        <v>0.93945600000000007</v>
      </c>
      <c r="L289" s="180" t="s">
        <v>704</v>
      </c>
    </row>
    <row r="290" spans="1:12">
      <c r="A290" s="70"/>
      <c r="B290" s="1"/>
      <c r="C290" s="180">
        <v>7030</v>
      </c>
      <c r="D290" s="180">
        <v>7035</v>
      </c>
      <c r="E290" s="180" t="s">
        <v>996</v>
      </c>
      <c r="F290" s="180" t="s">
        <v>703</v>
      </c>
      <c r="G290" s="180">
        <v>6.3E-3</v>
      </c>
      <c r="H290" s="180">
        <v>149.12</v>
      </c>
      <c r="I290" s="180">
        <v>149.12</v>
      </c>
      <c r="J290" s="180">
        <v>0</v>
      </c>
      <c r="K290" s="181">
        <f t="shared" si="4"/>
        <v>0.93945600000000007</v>
      </c>
      <c r="L290" s="180" t="s">
        <v>704</v>
      </c>
    </row>
    <row r="291" spans="1:12">
      <c r="A291" s="70"/>
      <c r="B291" s="1"/>
      <c r="C291" s="180">
        <v>7042</v>
      </c>
      <c r="D291" s="180">
        <v>7044</v>
      </c>
      <c r="E291" s="180" t="s">
        <v>997</v>
      </c>
      <c r="F291" s="180" t="s">
        <v>703</v>
      </c>
      <c r="G291" s="180">
        <v>6.3E-3</v>
      </c>
      <c r="H291" s="180">
        <v>149.12</v>
      </c>
      <c r="I291" s="180">
        <v>149.12</v>
      </c>
      <c r="J291" s="180">
        <v>0</v>
      </c>
      <c r="K291" s="181">
        <f t="shared" si="4"/>
        <v>0.93945600000000007</v>
      </c>
      <c r="L291" s="180" t="s">
        <v>704</v>
      </c>
    </row>
    <row r="292" spans="1:12">
      <c r="A292" s="70"/>
      <c r="B292" s="1"/>
      <c r="C292" s="180">
        <v>7042</v>
      </c>
      <c r="D292" s="180">
        <v>7045</v>
      </c>
      <c r="E292" s="180" t="s">
        <v>998</v>
      </c>
      <c r="F292" s="180" t="s">
        <v>703</v>
      </c>
      <c r="G292" s="180">
        <v>6.3E-3</v>
      </c>
      <c r="H292" s="180">
        <v>149.12</v>
      </c>
      <c r="I292" s="180">
        <v>149.12</v>
      </c>
      <c r="J292" s="180">
        <v>0</v>
      </c>
      <c r="K292" s="181">
        <f t="shared" si="4"/>
        <v>0.93945600000000007</v>
      </c>
      <c r="L292" s="180" t="s">
        <v>704</v>
      </c>
    </row>
    <row r="293" spans="1:12">
      <c r="A293" s="70"/>
      <c r="B293" s="1"/>
      <c r="C293" s="180">
        <v>7042</v>
      </c>
      <c r="D293" s="180">
        <v>7046</v>
      </c>
      <c r="E293" s="180" t="s">
        <v>999</v>
      </c>
      <c r="F293" s="180" t="s">
        <v>703</v>
      </c>
      <c r="G293" s="180">
        <v>6.3E-3</v>
      </c>
      <c r="H293" s="180">
        <v>149.12</v>
      </c>
      <c r="I293" s="180">
        <v>149.12</v>
      </c>
      <c r="J293" s="180">
        <v>0</v>
      </c>
      <c r="K293" s="181">
        <f t="shared" si="4"/>
        <v>0.93945600000000007</v>
      </c>
      <c r="L293" s="180" t="s">
        <v>704</v>
      </c>
    </row>
    <row r="294" spans="1:12">
      <c r="A294" s="70"/>
      <c r="B294" s="1"/>
      <c r="C294" s="180">
        <v>7042</v>
      </c>
      <c r="D294" s="180">
        <v>7047</v>
      </c>
      <c r="E294" s="180" t="s">
        <v>1000</v>
      </c>
      <c r="F294" s="180" t="s">
        <v>703</v>
      </c>
      <c r="G294" s="180">
        <v>6.3E-3</v>
      </c>
      <c r="H294" s="180">
        <v>149.12</v>
      </c>
      <c r="I294" s="180">
        <v>149.12</v>
      </c>
      <c r="J294" s="180">
        <v>0</v>
      </c>
      <c r="K294" s="181">
        <f t="shared" si="4"/>
        <v>0.93945600000000007</v>
      </c>
      <c r="L294" s="180" t="s">
        <v>704</v>
      </c>
    </row>
    <row r="295" spans="1:12">
      <c r="A295" s="70"/>
      <c r="B295" s="1"/>
      <c r="C295" s="180">
        <v>7049</v>
      </c>
      <c r="D295" s="180">
        <v>7051</v>
      </c>
      <c r="E295" s="180" t="s">
        <v>1001</v>
      </c>
      <c r="F295" s="180" t="s">
        <v>703</v>
      </c>
      <c r="G295" s="180">
        <v>6.3E-3</v>
      </c>
      <c r="H295" s="180">
        <v>149.12</v>
      </c>
      <c r="I295" s="180">
        <v>135.87604692544002</v>
      </c>
      <c r="J295" s="180">
        <v>13.24395307456</v>
      </c>
      <c r="K295" s="181">
        <f t="shared" si="4"/>
        <v>0.93945600000000007</v>
      </c>
      <c r="L295" s="180" t="s">
        <v>704</v>
      </c>
    </row>
    <row r="296" spans="1:12">
      <c r="A296" s="70"/>
      <c r="B296" s="1"/>
      <c r="C296" s="180">
        <v>7049</v>
      </c>
      <c r="D296" s="180">
        <v>7052</v>
      </c>
      <c r="E296" s="180" t="s">
        <v>1002</v>
      </c>
      <c r="F296" s="180" t="s">
        <v>703</v>
      </c>
      <c r="G296" s="180">
        <v>6.3E-3</v>
      </c>
      <c r="H296" s="180">
        <v>149.12</v>
      </c>
      <c r="I296" s="180">
        <v>135.87604692544002</v>
      </c>
      <c r="J296" s="180">
        <v>13.24395307456</v>
      </c>
      <c r="K296" s="181">
        <f t="shared" si="4"/>
        <v>0.93945600000000007</v>
      </c>
      <c r="L296" s="180" t="s">
        <v>704</v>
      </c>
    </row>
    <row r="297" spans="1:12">
      <c r="A297" s="70"/>
      <c r="B297" s="1"/>
      <c r="C297" s="180">
        <v>7049</v>
      </c>
      <c r="D297" s="180">
        <v>7053</v>
      </c>
      <c r="E297" s="180" t="s">
        <v>1003</v>
      </c>
      <c r="F297" s="180" t="s">
        <v>703</v>
      </c>
      <c r="G297" s="180">
        <v>6.3E-3</v>
      </c>
      <c r="H297" s="180">
        <v>149.12</v>
      </c>
      <c r="I297" s="180">
        <v>135.87604692544002</v>
      </c>
      <c r="J297" s="180">
        <v>13.24395307456</v>
      </c>
      <c r="K297" s="181">
        <f t="shared" si="4"/>
        <v>0.93945600000000007</v>
      </c>
      <c r="L297" s="180" t="s">
        <v>704</v>
      </c>
    </row>
    <row r="298" spans="1:12">
      <c r="A298" s="70"/>
      <c r="B298" s="1"/>
      <c r="C298" s="180">
        <v>7049</v>
      </c>
      <c r="D298" s="180">
        <v>7054</v>
      </c>
      <c r="E298" s="180" t="s">
        <v>1004</v>
      </c>
      <c r="F298" s="180" t="s">
        <v>703</v>
      </c>
      <c r="G298" s="180">
        <v>6.3E-3</v>
      </c>
      <c r="H298" s="180">
        <v>149.12</v>
      </c>
      <c r="I298" s="180">
        <v>135.87604692544002</v>
      </c>
      <c r="J298" s="180">
        <v>13.24395307456</v>
      </c>
      <c r="K298" s="181">
        <f t="shared" si="4"/>
        <v>0.93945600000000007</v>
      </c>
      <c r="L298" s="180" t="s">
        <v>704</v>
      </c>
    </row>
    <row r="299" spans="1:12">
      <c r="A299" s="70"/>
      <c r="B299" s="1"/>
      <c r="C299" s="180">
        <v>67826</v>
      </c>
      <c r="D299" s="180">
        <v>7058</v>
      </c>
      <c r="E299" s="180" t="s">
        <v>1005</v>
      </c>
      <c r="F299" s="180" t="s">
        <v>703</v>
      </c>
      <c r="G299" s="180">
        <v>6.3E-3</v>
      </c>
      <c r="H299" s="180">
        <v>149.12</v>
      </c>
      <c r="I299" s="180">
        <v>129.18212408895999</v>
      </c>
      <c r="J299" s="180">
        <v>19.937875911039999</v>
      </c>
      <c r="K299" s="181">
        <f t="shared" si="4"/>
        <v>0.93945600000000007</v>
      </c>
      <c r="L299" s="180" t="s">
        <v>704</v>
      </c>
    </row>
    <row r="300" spans="1:12">
      <c r="A300" s="70"/>
      <c r="B300" s="1"/>
      <c r="C300" s="180">
        <v>67826</v>
      </c>
      <c r="D300" s="180">
        <v>7059</v>
      </c>
      <c r="E300" s="180" t="s">
        <v>1006</v>
      </c>
      <c r="F300" s="180" t="s">
        <v>703</v>
      </c>
      <c r="G300" s="180">
        <v>6.3E-3</v>
      </c>
      <c r="H300" s="180">
        <v>149.12</v>
      </c>
      <c r="I300" s="180">
        <v>129.18212408895999</v>
      </c>
      <c r="J300" s="180">
        <v>19.937875911039999</v>
      </c>
      <c r="K300" s="181">
        <f t="shared" si="4"/>
        <v>0.93945600000000007</v>
      </c>
      <c r="L300" s="180" t="s">
        <v>704</v>
      </c>
    </row>
    <row r="301" spans="1:12">
      <c r="A301" s="70"/>
      <c r="B301" s="1"/>
      <c r="C301" s="180">
        <v>67826</v>
      </c>
      <c r="D301" s="180">
        <v>7060</v>
      </c>
      <c r="E301" s="180" t="s">
        <v>1007</v>
      </c>
      <c r="F301" s="180" t="s">
        <v>703</v>
      </c>
      <c r="G301" s="180">
        <v>6.3E-3</v>
      </c>
      <c r="H301" s="180">
        <v>149.12</v>
      </c>
      <c r="I301" s="180">
        <v>129.18212408895999</v>
      </c>
      <c r="J301" s="180">
        <v>19.937875911039999</v>
      </c>
      <c r="K301" s="181">
        <f t="shared" si="4"/>
        <v>0.93945600000000007</v>
      </c>
      <c r="L301" s="180" t="s">
        <v>704</v>
      </c>
    </row>
    <row r="302" spans="1:12">
      <c r="A302" s="70"/>
      <c r="B302" s="1"/>
      <c r="C302" s="180">
        <v>67826</v>
      </c>
      <c r="D302" s="180">
        <v>7061</v>
      </c>
      <c r="E302" s="180" t="s">
        <v>1008</v>
      </c>
      <c r="F302" s="180" t="s">
        <v>703</v>
      </c>
      <c r="G302" s="180">
        <v>6.3E-3</v>
      </c>
      <c r="H302" s="180">
        <v>149.12</v>
      </c>
      <c r="I302" s="180">
        <v>129.18212408895999</v>
      </c>
      <c r="J302" s="180">
        <v>19.937875911039999</v>
      </c>
      <c r="K302" s="181">
        <f t="shared" si="4"/>
        <v>0.93945600000000007</v>
      </c>
      <c r="L302" s="180" t="s">
        <v>704</v>
      </c>
    </row>
    <row r="303" spans="1:12">
      <c r="A303" s="70"/>
      <c r="B303" s="1"/>
      <c r="C303" s="180">
        <v>67826</v>
      </c>
      <c r="D303" s="180">
        <v>91402</v>
      </c>
      <c r="E303" s="180" t="s">
        <v>1009</v>
      </c>
      <c r="F303" s="180" t="s">
        <v>703</v>
      </c>
      <c r="G303" s="180">
        <v>6.3E-3</v>
      </c>
      <c r="H303" s="180">
        <v>149.12</v>
      </c>
      <c r="I303" s="180">
        <v>129.18212408895999</v>
      </c>
      <c r="J303" s="180">
        <v>19.937875911039999</v>
      </c>
      <c r="K303" s="181">
        <f t="shared" si="4"/>
        <v>0.93945600000000007</v>
      </c>
      <c r="L303" s="180" t="s">
        <v>704</v>
      </c>
    </row>
    <row r="304" spans="1:12">
      <c r="A304" s="70"/>
      <c r="B304" s="1"/>
      <c r="C304" s="180">
        <v>73417</v>
      </c>
      <c r="D304" s="180">
        <v>73303</v>
      </c>
      <c r="E304" s="180" t="s">
        <v>1010</v>
      </c>
      <c r="F304" s="180" t="s">
        <v>703</v>
      </c>
      <c r="G304" s="180">
        <v>6.3E-3</v>
      </c>
      <c r="H304" s="180">
        <v>149.12</v>
      </c>
      <c r="I304" s="180">
        <v>149.12</v>
      </c>
      <c r="J304" s="180">
        <v>0</v>
      </c>
      <c r="K304" s="181">
        <f t="shared" si="4"/>
        <v>0.93945600000000007</v>
      </c>
      <c r="L304" s="180" t="s">
        <v>704</v>
      </c>
    </row>
    <row r="305" spans="1:12">
      <c r="A305" s="70"/>
      <c r="B305" s="1"/>
      <c r="C305" s="180">
        <v>73417</v>
      </c>
      <c r="D305" s="180">
        <v>73307</v>
      </c>
      <c r="E305" s="180" t="s">
        <v>1011</v>
      </c>
      <c r="F305" s="180" t="s">
        <v>703</v>
      </c>
      <c r="G305" s="180">
        <v>6.3E-3</v>
      </c>
      <c r="H305" s="180">
        <v>149.12</v>
      </c>
      <c r="I305" s="180">
        <v>149.12</v>
      </c>
      <c r="J305" s="180">
        <v>0</v>
      </c>
      <c r="K305" s="181">
        <f t="shared" si="4"/>
        <v>0.93945600000000007</v>
      </c>
      <c r="L305" s="180" t="s">
        <v>704</v>
      </c>
    </row>
    <row r="306" spans="1:12">
      <c r="A306" s="70"/>
      <c r="B306" s="1"/>
      <c r="C306" s="180">
        <v>73417</v>
      </c>
      <c r="D306" s="180">
        <v>73311</v>
      </c>
      <c r="E306" s="180" t="s">
        <v>1012</v>
      </c>
      <c r="F306" s="180" t="s">
        <v>703</v>
      </c>
      <c r="G306" s="180">
        <v>6.3E-3</v>
      </c>
      <c r="H306" s="180">
        <v>149.12</v>
      </c>
      <c r="I306" s="180">
        <v>149.12</v>
      </c>
      <c r="J306" s="180">
        <v>0</v>
      </c>
      <c r="K306" s="181">
        <f t="shared" si="4"/>
        <v>0.93945600000000007</v>
      </c>
      <c r="L306" s="180" t="s">
        <v>704</v>
      </c>
    </row>
    <row r="307" spans="1:12">
      <c r="A307" s="70"/>
      <c r="B307" s="1"/>
      <c r="C307" s="180">
        <v>73436</v>
      </c>
      <c r="D307" s="180">
        <v>5089</v>
      </c>
      <c r="E307" s="180" t="s">
        <v>1013</v>
      </c>
      <c r="F307" s="180" t="s">
        <v>852</v>
      </c>
      <c r="G307" s="180">
        <v>1</v>
      </c>
      <c r="H307" s="180">
        <v>41.71</v>
      </c>
      <c r="I307" s="180">
        <v>36.686099530049994</v>
      </c>
      <c r="J307" s="180">
        <v>5.0239004699500001</v>
      </c>
      <c r="K307" s="181">
        <f t="shared" si="4"/>
        <v>41.71</v>
      </c>
      <c r="L307" s="180" t="s">
        <v>704</v>
      </c>
    </row>
    <row r="308" spans="1:12">
      <c r="A308" s="70"/>
      <c r="B308" s="1"/>
      <c r="C308" s="180">
        <v>73436</v>
      </c>
      <c r="D308" s="180">
        <v>73309</v>
      </c>
      <c r="E308" s="180" t="s">
        <v>1014</v>
      </c>
      <c r="F308" s="180" t="s">
        <v>703</v>
      </c>
      <c r="G308" s="180">
        <v>6.3E-3</v>
      </c>
      <c r="H308" s="180">
        <v>149.12</v>
      </c>
      <c r="I308" s="180">
        <v>131.1587427936</v>
      </c>
      <c r="J308" s="180">
        <v>17.961257206399999</v>
      </c>
      <c r="K308" s="181">
        <f t="shared" si="4"/>
        <v>0.93945600000000007</v>
      </c>
      <c r="L308" s="180" t="s">
        <v>704</v>
      </c>
    </row>
    <row r="309" spans="1:12">
      <c r="A309" s="70"/>
      <c r="B309" s="1"/>
      <c r="C309" s="180">
        <v>73436</v>
      </c>
      <c r="D309" s="180">
        <v>73313</v>
      </c>
      <c r="E309" s="180" t="s">
        <v>1015</v>
      </c>
      <c r="F309" s="180" t="s">
        <v>703</v>
      </c>
      <c r="G309" s="180">
        <v>6.3E-3</v>
      </c>
      <c r="H309" s="180">
        <v>149.12</v>
      </c>
      <c r="I309" s="180">
        <v>131.1587427936</v>
      </c>
      <c r="J309" s="180">
        <v>17.961257206399999</v>
      </c>
      <c r="K309" s="181">
        <f t="shared" si="4"/>
        <v>0.93945600000000007</v>
      </c>
      <c r="L309" s="180" t="s">
        <v>704</v>
      </c>
    </row>
    <row r="310" spans="1:12">
      <c r="A310" s="70"/>
      <c r="B310" s="1"/>
      <c r="C310" s="180">
        <v>73436</v>
      </c>
      <c r="D310" s="180">
        <v>73315</v>
      </c>
      <c r="E310" s="180" t="s">
        <v>1016</v>
      </c>
      <c r="F310" s="180" t="s">
        <v>703</v>
      </c>
      <c r="G310" s="180">
        <v>6.3E-3</v>
      </c>
      <c r="H310" s="180">
        <v>149.12</v>
      </c>
      <c r="I310" s="180">
        <v>131.1587427936</v>
      </c>
      <c r="J310" s="180">
        <v>17.961257206399999</v>
      </c>
      <c r="K310" s="181">
        <f t="shared" si="4"/>
        <v>0.93945600000000007</v>
      </c>
      <c r="L310" s="180" t="s">
        <v>704</v>
      </c>
    </row>
    <row r="311" spans="1:12">
      <c r="A311" s="70"/>
      <c r="B311" s="1"/>
      <c r="C311" s="180">
        <v>73467</v>
      </c>
      <c r="D311" s="180">
        <v>73335</v>
      </c>
      <c r="E311" s="180" t="s">
        <v>1017</v>
      </c>
      <c r="F311" s="180" t="s">
        <v>703</v>
      </c>
      <c r="G311" s="180">
        <v>6.3E-3</v>
      </c>
      <c r="H311" s="180">
        <v>149.12</v>
      </c>
      <c r="I311" s="180">
        <v>134.54494081536001</v>
      </c>
      <c r="J311" s="180">
        <v>14.575059184639999</v>
      </c>
      <c r="K311" s="181">
        <f t="shared" si="4"/>
        <v>0.93945600000000007</v>
      </c>
      <c r="L311" s="180" t="s">
        <v>704</v>
      </c>
    </row>
    <row r="312" spans="1:12">
      <c r="A312" s="70"/>
      <c r="B312" s="1"/>
      <c r="C312" s="180">
        <v>73467</v>
      </c>
      <c r="D312" s="180">
        <v>73340</v>
      </c>
      <c r="E312" s="180" t="s">
        <v>1018</v>
      </c>
      <c r="F312" s="180" t="s">
        <v>703</v>
      </c>
      <c r="G312" s="180">
        <v>6.3E-3</v>
      </c>
      <c r="H312" s="180">
        <v>149.12</v>
      </c>
      <c r="I312" s="180">
        <v>134.54494081536001</v>
      </c>
      <c r="J312" s="180">
        <v>14.575059184639999</v>
      </c>
      <c r="K312" s="181">
        <f t="shared" si="4"/>
        <v>0.93945600000000007</v>
      </c>
      <c r="L312" s="180" t="s">
        <v>704</v>
      </c>
    </row>
    <row r="313" spans="1:12">
      <c r="A313" s="70"/>
      <c r="B313" s="1"/>
      <c r="C313" s="180">
        <v>73467</v>
      </c>
      <c r="D313" s="180">
        <v>91390</v>
      </c>
      <c r="E313" s="180" t="s">
        <v>1019</v>
      </c>
      <c r="F313" s="180" t="s">
        <v>703</v>
      </c>
      <c r="G313" s="180">
        <v>6.3E-3</v>
      </c>
      <c r="H313" s="180">
        <v>149.12</v>
      </c>
      <c r="I313" s="180">
        <v>134.54494081536001</v>
      </c>
      <c r="J313" s="180">
        <v>14.575059184639999</v>
      </c>
      <c r="K313" s="181">
        <f t="shared" si="4"/>
        <v>0.93945600000000007</v>
      </c>
      <c r="L313" s="180" t="s">
        <v>704</v>
      </c>
    </row>
    <row r="314" spans="1:12">
      <c r="A314" s="70"/>
      <c r="B314" s="1"/>
      <c r="C314" s="180">
        <v>73467</v>
      </c>
      <c r="D314" s="180">
        <v>91391</v>
      </c>
      <c r="E314" s="180" t="s">
        <v>1020</v>
      </c>
      <c r="F314" s="180" t="s">
        <v>703</v>
      </c>
      <c r="G314" s="180">
        <v>6.3E-3</v>
      </c>
      <c r="H314" s="180">
        <v>149.12</v>
      </c>
      <c r="I314" s="180">
        <v>134.54494081536001</v>
      </c>
      <c r="J314" s="180">
        <v>14.575059184639999</v>
      </c>
      <c r="K314" s="181">
        <f t="shared" si="4"/>
        <v>0.93945600000000007</v>
      </c>
      <c r="L314" s="180" t="s">
        <v>704</v>
      </c>
    </row>
    <row r="315" spans="1:12">
      <c r="A315" s="70"/>
      <c r="B315" s="1"/>
      <c r="C315" s="180">
        <v>73467</v>
      </c>
      <c r="D315" s="180">
        <v>91392</v>
      </c>
      <c r="E315" s="180" t="s">
        <v>1021</v>
      </c>
      <c r="F315" s="180" t="s">
        <v>703</v>
      </c>
      <c r="G315" s="180">
        <v>6.3E-3</v>
      </c>
      <c r="H315" s="180">
        <v>149.12</v>
      </c>
      <c r="I315" s="180">
        <v>134.54494081536001</v>
      </c>
      <c r="J315" s="180">
        <v>14.575059184639999</v>
      </c>
      <c r="K315" s="181">
        <f t="shared" si="4"/>
        <v>0.93945600000000007</v>
      </c>
      <c r="L315" s="180" t="s">
        <v>704</v>
      </c>
    </row>
    <row r="316" spans="1:12">
      <c r="A316" s="70"/>
      <c r="B316" s="1"/>
      <c r="C316" s="180">
        <v>73536</v>
      </c>
      <c r="D316" s="180">
        <v>5692</v>
      </c>
      <c r="E316" s="180" t="s">
        <v>1022</v>
      </c>
      <c r="F316" s="180" t="s">
        <v>703</v>
      </c>
      <c r="G316" s="180">
        <v>6.3E-3</v>
      </c>
      <c r="H316" s="180">
        <v>149.12</v>
      </c>
      <c r="I316" s="180">
        <v>149.12</v>
      </c>
      <c r="J316" s="180">
        <v>0</v>
      </c>
      <c r="K316" s="181">
        <f t="shared" si="4"/>
        <v>0.93945600000000007</v>
      </c>
      <c r="L316" s="180" t="s">
        <v>704</v>
      </c>
    </row>
    <row r="317" spans="1:12">
      <c r="A317" s="70"/>
      <c r="B317" s="1"/>
      <c r="C317" s="180">
        <v>73536</v>
      </c>
      <c r="D317" s="180">
        <v>5693</v>
      </c>
      <c r="E317" s="180" t="s">
        <v>1023</v>
      </c>
      <c r="F317" s="180" t="s">
        <v>703</v>
      </c>
      <c r="G317" s="180">
        <v>6.3E-3</v>
      </c>
      <c r="H317" s="180">
        <v>149.12</v>
      </c>
      <c r="I317" s="180">
        <v>149.12</v>
      </c>
      <c r="J317" s="180">
        <v>0</v>
      </c>
      <c r="K317" s="181">
        <f t="shared" si="4"/>
        <v>0.93945600000000007</v>
      </c>
      <c r="L317" s="180" t="s">
        <v>704</v>
      </c>
    </row>
    <row r="318" spans="1:12">
      <c r="A318" s="70"/>
      <c r="B318" s="1"/>
      <c r="C318" s="180">
        <v>73536</v>
      </c>
      <c r="D318" s="180">
        <v>88853</v>
      </c>
      <c r="E318" s="180" t="s">
        <v>1024</v>
      </c>
      <c r="F318" s="180" t="s">
        <v>703</v>
      </c>
      <c r="G318" s="180">
        <v>6.3E-3</v>
      </c>
      <c r="H318" s="180">
        <v>149.12</v>
      </c>
      <c r="I318" s="180">
        <v>149.12</v>
      </c>
      <c r="J318" s="180">
        <v>0</v>
      </c>
      <c r="K318" s="181">
        <f t="shared" si="4"/>
        <v>0.93945600000000007</v>
      </c>
      <c r="L318" s="180" t="s">
        <v>704</v>
      </c>
    </row>
    <row r="319" spans="1:12">
      <c r="A319" s="70"/>
      <c r="B319" s="1"/>
      <c r="C319" s="180">
        <v>73536</v>
      </c>
      <c r="D319" s="180">
        <v>88854</v>
      </c>
      <c r="E319" s="180" t="s">
        <v>1025</v>
      </c>
      <c r="F319" s="180" t="s">
        <v>703</v>
      </c>
      <c r="G319" s="180">
        <v>6.3E-3</v>
      </c>
      <c r="H319" s="180">
        <v>149.12</v>
      </c>
      <c r="I319" s="180">
        <v>149.12</v>
      </c>
      <c r="J319" s="180">
        <v>0</v>
      </c>
      <c r="K319" s="181">
        <f t="shared" si="4"/>
        <v>0.93945600000000007</v>
      </c>
      <c r="L319" s="180" t="s">
        <v>704</v>
      </c>
    </row>
    <row r="320" spans="1:12">
      <c r="A320" s="70"/>
      <c r="B320" s="1"/>
      <c r="C320" s="180">
        <v>83362</v>
      </c>
      <c r="D320" s="180">
        <v>83361</v>
      </c>
      <c r="E320" s="180" t="s">
        <v>1026</v>
      </c>
      <c r="F320" s="180" t="s">
        <v>703</v>
      </c>
      <c r="G320" s="180">
        <v>6.3E-3</v>
      </c>
      <c r="H320" s="180">
        <v>149.12</v>
      </c>
      <c r="I320" s="180">
        <v>135.47681108096</v>
      </c>
      <c r="J320" s="180">
        <v>13.643188919040002</v>
      </c>
      <c r="K320" s="181">
        <f t="shared" si="4"/>
        <v>0.93945600000000007</v>
      </c>
      <c r="L320" s="180" t="s">
        <v>704</v>
      </c>
    </row>
    <row r="321" spans="1:12">
      <c r="A321" s="70"/>
      <c r="B321" s="1"/>
      <c r="C321" s="180">
        <v>83362</v>
      </c>
      <c r="D321" s="180">
        <v>91468</v>
      </c>
      <c r="E321" s="180" t="s">
        <v>1027</v>
      </c>
      <c r="F321" s="180" t="s">
        <v>703</v>
      </c>
      <c r="G321" s="180">
        <v>6.3E-3</v>
      </c>
      <c r="H321" s="180">
        <v>149.12</v>
      </c>
      <c r="I321" s="180">
        <v>135.47681108096</v>
      </c>
      <c r="J321" s="180">
        <v>13.643188919040002</v>
      </c>
      <c r="K321" s="181">
        <f t="shared" si="4"/>
        <v>0.93945600000000007</v>
      </c>
      <c r="L321" s="180" t="s">
        <v>704</v>
      </c>
    </row>
    <row r="322" spans="1:12">
      <c r="A322" s="70"/>
      <c r="B322" s="1"/>
      <c r="C322" s="180">
        <v>83362</v>
      </c>
      <c r="D322" s="180">
        <v>91469</v>
      </c>
      <c r="E322" s="180" t="s">
        <v>1028</v>
      </c>
      <c r="F322" s="180" t="s">
        <v>703</v>
      </c>
      <c r="G322" s="180">
        <v>6.3E-3</v>
      </c>
      <c r="H322" s="180">
        <v>149.12</v>
      </c>
      <c r="I322" s="180">
        <v>135.47681108096</v>
      </c>
      <c r="J322" s="180">
        <v>13.643188919040002</v>
      </c>
      <c r="K322" s="181">
        <f t="shared" si="4"/>
        <v>0.93945600000000007</v>
      </c>
      <c r="L322" s="180" t="s">
        <v>704</v>
      </c>
    </row>
    <row r="323" spans="1:12">
      <c r="A323" s="70"/>
      <c r="B323" s="1"/>
      <c r="C323" s="180">
        <v>83362</v>
      </c>
      <c r="D323" s="180">
        <v>91484</v>
      </c>
      <c r="E323" s="180" t="s">
        <v>1029</v>
      </c>
      <c r="F323" s="180" t="s">
        <v>703</v>
      </c>
      <c r="G323" s="180">
        <v>6.3E-3</v>
      </c>
      <c r="H323" s="180">
        <v>149.12</v>
      </c>
      <c r="I323" s="180">
        <v>135.47681108096</v>
      </c>
      <c r="J323" s="180">
        <v>13.643188919040002</v>
      </c>
      <c r="K323" s="181">
        <f t="shared" si="4"/>
        <v>0.93945600000000007</v>
      </c>
      <c r="L323" s="180" t="s">
        <v>704</v>
      </c>
    </row>
    <row r="324" spans="1:12">
      <c r="A324" s="70"/>
      <c r="B324" s="1"/>
      <c r="C324" s="180">
        <v>83362</v>
      </c>
      <c r="D324" s="180">
        <v>91485</v>
      </c>
      <c r="E324" s="180" t="s">
        <v>1030</v>
      </c>
      <c r="F324" s="180" t="s">
        <v>703</v>
      </c>
      <c r="G324" s="180">
        <v>6.3E-3</v>
      </c>
      <c r="H324" s="180">
        <v>149.12</v>
      </c>
      <c r="I324" s="180">
        <v>135.47681108096</v>
      </c>
      <c r="J324" s="180">
        <v>13.643188919040002</v>
      </c>
      <c r="K324" s="181">
        <f t="shared" si="4"/>
        <v>0.93945600000000007</v>
      </c>
      <c r="L324" s="180" t="s">
        <v>704</v>
      </c>
    </row>
    <row r="325" spans="1:12">
      <c r="A325" s="70"/>
      <c r="B325" s="1"/>
      <c r="C325" s="180">
        <v>83765</v>
      </c>
      <c r="D325" s="180">
        <v>83761</v>
      </c>
      <c r="E325" s="180" t="s">
        <v>1031</v>
      </c>
      <c r="F325" s="180" t="s">
        <v>703</v>
      </c>
      <c r="G325" s="180">
        <v>6.3E-3</v>
      </c>
      <c r="H325" s="180">
        <v>149.12</v>
      </c>
      <c r="I325" s="180">
        <v>113.60319592384</v>
      </c>
      <c r="J325" s="180">
        <v>35.51680407616</v>
      </c>
      <c r="K325" s="181">
        <f t="shared" si="4"/>
        <v>0.93945600000000007</v>
      </c>
      <c r="L325" s="180" t="s">
        <v>704</v>
      </c>
    </row>
    <row r="326" spans="1:12">
      <c r="A326" s="70"/>
      <c r="B326" s="1"/>
      <c r="C326" s="180">
        <v>83765</v>
      </c>
      <c r="D326" s="180">
        <v>83762</v>
      </c>
      <c r="E326" s="180" t="s">
        <v>1032</v>
      </c>
      <c r="F326" s="180" t="s">
        <v>703</v>
      </c>
      <c r="G326" s="180">
        <v>6.3E-3</v>
      </c>
      <c r="H326" s="180">
        <v>149.12</v>
      </c>
      <c r="I326" s="180">
        <v>113.60319592384</v>
      </c>
      <c r="J326" s="180">
        <v>35.51680407616</v>
      </c>
      <c r="K326" s="181">
        <f t="shared" ref="K326:K389" si="5">H326*G326</f>
        <v>0.93945600000000007</v>
      </c>
      <c r="L326" s="180" t="s">
        <v>704</v>
      </c>
    </row>
    <row r="327" spans="1:12">
      <c r="A327" s="70"/>
      <c r="B327" s="1"/>
      <c r="C327" s="180">
        <v>83765</v>
      </c>
      <c r="D327" s="180">
        <v>83763</v>
      </c>
      <c r="E327" s="180" t="s">
        <v>1033</v>
      </c>
      <c r="F327" s="180" t="s">
        <v>703</v>
      </c>
      <c r="G327" s="180">
        <v>6.3E-3</v>
      </c>
      <c r="H327" s="180">
        <v>149.12</v>
      </c>
      <c r="I327" s="180">
        <v>113.60319592384</v>
      </c>
      <c r="J327" s="180">
        <v>35.51680407616</v>
      </c>
      <c r="K327" s="181">
        <f t="shared" si="5"/>
        <v>0.93945600000000007</v>
      </c>
      <c r="L327" s="180" t="s">
        <v>704</v>
      </c>
    </row>
    <row r="328" spans="1:12">
      <c r="A328" s="70"/>
      <c r="B328" s="1"/>
      <c r="C328" s="180">
        <v>83765</v>
      </c>
      <c r="D328" s="180">
        <v>83764</v>
      </c>
      <c r="E328" s="180" t="s">
        <v>1034</v>
      </c>
      <c r="F328" s="180" t="s">
        <v>703</v>
      </c>
      <c r="G328" s="180">
        <v>6.3E-3</v>
      </c>
      <c r="H328" s="180">
        <v>149.12</v>
      </c>
      <c r="I328" s="180">
        <v>113.60319592384</v>
      </c>
      <c r="J328" s="180">
        <v>35.51680407616</v>
      </c>
      <c r="K328" s="181">
        <f t="shared" si="5"/>
        <v>0.93945600000000007</v>
      </c>
      <c r="L328" s="180" t="s">
        <v>704</v>
      </c>
    </row>
    <row r="329" spans="1:12">
      <c r="A329" s="70"/>
      <c r="B329" s="1"/>
      <c r="C329" s="180">
        <v>87445</v>
      </c>
      <c r="D329" s="180">
        <v>87441</v>
      </c>
      <c r="E329" s="180" t="s">
        <v>1035</v>
      </c>
      <c r="F329" s="180" t="s">
        <v>703</v>
      </c>
      <c r="G329" s="180">
        <v>6.3E-3</v>
      </c>
      <c r="H329" s="180">
        <v>149.12</v>
      </c>
      <c r="I329" s="180">
        <v>149.12</v>
      </c>
      <c r="J329" s="180">
        <v>0</v>
      </c>
      <c r="K329" s="181">
        <f t="shared" si="5"/>
        <v>0.93945600000000007</v>
      </c>
      <c r="L329" s="180" t="s">
        <v>704</v>
      </c>
    </row>
    <row r="330" spans="1:12">
      <c r="A330" s="70"/>
      <c r="B330" s="1"/>
      <c r="C330" s="180">
        <v>87445</v>
      </c>
      <c r="D330" s="180">
        <v>87442</v>
      </c>
      <c r="E330" s="180" t="s">
        <v>1036</v>
      </c>
      <c r="F330" s="180" t="s">
        <v>703</v>
      </c>
      <c r="G330" s="180">
        <v>6.3E-3</v>
      </c>
      <c r="H330" s="180">
        <v>149.12</v>
      </c>
      <c r="I330" s="180">
        <v>149.12</v>
      </c>
      <c r="J330" s="180">
        <v>0</v>
      </c>
      <c r="K330" s="181">
        <f t="shared" si="5"/>
        <v>0.93945600000000007</v>
      </c>
      <c r="L330" s="180" t="s">
        <v>704</v>
      </c>
    </row>
    <row r="331" spans="1:12">
      <c r="A331" s="70"/>
      <c r="B331" s="1"/>
      <c r="C331" s="180">
        <v>87445</v>
      </c>
      <c r="D331" s="180">
        <v>87443</v>
      </c>
      <c r="E331" s="180" t="s">
        <v>1037</v>
      </c>
      <c r="F331" s="180" t="s">
        <v>703</v>
      </c>
      <c r="G331" s="180">
        <v>6.3E-3</v>
      </c>
      <c r="H331" s="180">
        <v>149.12</v>
      </c>
      <c r="I331" s="180">
        <v>149.12</v>
      </c>
      <c r="J331" s="180">
        <v>0</v>
      </c>
      <c r="K331" s="181">
        <f t="shared" si="5"/>
        <v>0.93945600000000007</v>
      </c>
      <c r="L331" s="180" t="s">
        <v>704</v>
      </c>
    </row>
    <row r="332" spans="1:12">
      <c r="A332" s="70"/>
      <c r="B332" s="1"/>
      <c r="C332" s="180">
        <v>87445</v>
      </c>
      <c r="D332" s="180">
        <v>87444</v>
      </c>
      <c r="E332" s="180" t="s">
        <v>1038</v>
      </c>
      <c r="F332" s="180" t="s">
        <v>703</v>
      </c>
      <c r="G332" s="180">
        <v>6.3E-3</v>
      </c>
      <c r="H332" s="180">
        <v>149.12</v>
      </c>
      <c r="I332" s="180">
        <v>149.12</v>
      </c>
      <c r="J332" s="180">
        <v>0</v>
      </c>
      <c r="K332" s="181">
        <f t="shared" si="5"/>
        <v>0.93945600000000007</v>
      </c>
      <c r="L332" s="180" t="s">
        <v>704</v>
      </c>
    </row>
    <row r="333" spans="1:12">
      <c r="A333" s="70"/>
      <c r="B333" s="1"/>
      <c r="C333" s="180">
        <v>88386</v>
      </c>
      <c r="D333" s="180">
        <v>88387</v>
      </c>
      <c r="E333" s="180" t="s">
        <v>1039</v>
      </c>
      <c r="F333" s="180" t="s">
        <v>703</v>
      </c>
      <c r="G333" s="180">
        <v>6.3E-3</v>
      </c>
      <c r="H333" s="180">
        <v>149.12</v>
      </c>
      <c r="I333" s="180">
        <v>149.12</v>
      </c>
      <c r="J333" s="180">
        <v>0</v>
      </c>
      <c r="K333" s="181">
        <f t="shared" si="5"/>
        <v>0.93945600000000007</v>
      </c>
      <c r="L333" s="180" t="s">
        <v>704</v>
      </c>
    </row>
    <row r="334" spans="1:12">
      <c r="A334" s="70"/>
      <c r="B334" s="1"/>
      <c r="C334" s="180">
        <v>88386</v>
      </c>
      <c r="D334" s="180">
        <v>88389</v>
      </c>
      <c r="E334" s="180" t="s">
        <v>1040</v>
      </c>
      <c r="F334" s="180" t="s">
        <v>703</v>
      </c>
      <c r="G334" s="180">
        <v>6.3E-3</v>
      </c>
      <c r="H334" s="180">
        <v>149.12</v>
      </c>
      <c r="I334" s="180">
        <v>149.12</v>
      </c>
      <c r="J334" s="180">
        <v>0</v>
      </c>
      <c r="K334" s="181">
        <f t="shared" si="5"/>
        <v>0.93945600000000007</v>
      </c>
      <c r="L334" s="180" t="s">
        <v>704</v>
      </c>
    </row>
    <row r="335" spans="1:12">
      <c r="A335" s="70"/>
      <c r="B335" s="1"/>
      <c r="C335" s="180">
        <v>88386</v>
      </c>
      <c r="D335" s="180">
        <v>88390</v>
      </c>
      <c r="E335" s="180" t="s">
        <v>1041</v>
      </c>
      <c r="F335" s="180" t="s">
        <v>703</v>
      </c>
      <c r="G335" s="180">
        <v>6.3E-3</v>
      </c>
      <c r="H335" s="180">
        <v>149.12</v>
      </c>
      <c r="I335" s="180">
        <v>149.12</v>
      </c>
      <c r="J335" s="180">
        <v>0</v>
      </c>
      <c r="K335" s="181">
        <f t="shared" si="5"/>
        <v>0.93945600000000007</v>
      </c>
      <c r="L335" s="180" t="s">
        <v>704</v>
      </c>
    </row>
    <row r="336" spans="1:12">
      <c r="A336" s="70"/>
      <c r="B336" s="1"/>
      <c r="C336" s="180">
        <v>88386</v>
      </c>
      <c r="D336" s="180">
        <v>88391</v>
      </c>
      <c r="E336" s="180" t="s">
        <v>1042</v>
      </c>
      <c r="F336" s="180" t="s">
        <v>703</v>
      </c>
      <c r="G336" s="180">
        <v>6.3E-3</v>
      </c>
      <c r="H336" s="180">
        <v>149.12</v>
      </c>
      <c r="I336" s="180">
        <v>149.12</v>
      </c>
      <c r="J336" s="180">
        <v>0</v>
      </c>
      <c r="K336" s="181">
        <f t="shared" si="5"/>
        <v>0.93945600000000007</v>
      </c>
      <c r="L336" s="180" t="s">
        <v>704</v>
      </c>
    </row>
    <row r="337" spans="1:12">
      <c r="A337" s="70"/>
      <c r="B337" s="1"/>
      <c r="C337" s="180">
        <v>88393</v>
      </c>
      <c r="D337" s="180">
        <v>88394</v>
      </c>
      <c r="E337" s="180" t="s">
        <v>1043</v>
      </c>
      <c r="F337" s="180" t="s">
        <v>703</v>
      </c>
      <c r="G337" s="180">
        <v>6.3E-3</v>
      </c>
      <c r="H337" s="180">
        <v>149.12</v>
      </c>
      <c r="I337" s="180">
        <v>149.12</v>
      </c>
      <c r="J337" s="180">
        <v>0</v>
      </c>
      <c r="K337" s="181">
        <f t="shared" si="5"/>
        <v>0.93945600000000007</v>
      </c>
      <c r="L337" s="180" t="s">
        <v>704</v>
      </c>
    </row>
    <row r="338" spans="1:12">
      <c r="A338" s="70"/>
      <c r="B338" s="1"/>
      <c r="C338" s="180">
        <v>88393</v>
      </c>
      <c r="D338" s="180">
        <v>88395</v>
      </c>
      <c r="E338" s="180" t="s">
        <v>1044</v>
      </c>
      <c r="F338" s="180" t="s">
        <v>703</v>
      </c>
      <c r="G338" s="180">
        <v>6.3E-3</v>
      </c>
      <c r="H338" s="180">
        <v>149.12</v>
      </c>
      <c r="I338" s="180">
        <v>149.12</v>
      </c>
      <c r="J338" s="180">
        <v>0</v>
      </c>
      <c r="K338" s="181">
        <f t="shared" si="5"/>
        <v>0.93945600000000007</v>
      </c>
      <c r="L338" s="180" t="s">
        <v>704</v>
      </c>
    </row>
    <row r="339" spans="1:12">
      <c r="A339" s="70"/>
      <c r="B339" s="1"/>
      <c r="C339" s="180">
        <v>88393</v>
      </c>
      <c r="D339" s="180">
        <v>88396</v>
      </c>
      <c r="E339" s="180" t="s">
        <v>1045</v>
      </c>
      <c r="F339" s="180" t="s">
        <v>703</v>
      </c>
      <c r="G339" s="180">
        <v>6.3E-3</v>
      </c>
      <c r="H339" s="180">
        <v>149.12</v>
      </c>
      <c r="I339" s="180">
        <v>149.12</v>
      </c>
      <c r="J339" s="180">
        <v>0</v>
      </c>
      <c r="K339" s="181">
        <f t="shared" si="5"/>
        <v>0.93945600000000007</v>
      </c>
      <c r="L339" s="180" t="s">
        <v>704</v>
      </c>
    </row>
    <row r="340" spans="1:12">
      <c r="A340" s="70"/>
      <c r="B340" s="1"/>
      <c r="C340" s="180">
        <v>88393</v>
      </c>
      <c r="D340" s="180">
        <v>88397</v>
      </c>
      <c r="E340" s="180" t="s">
        <v>1046</v>
      </c>
      <c r="F340" s="180" t="s">
        <v>703</v>
      </c>
      <c r="G340" s="180">
        <v>6.3E-3</v>
      </c>
      <c r="H340" s="180">
        <v>149.12</v>
      </c>
      <c r="I340" s="180">
        <v>149.12</v>
      </c>
      <c r="J340" s="180">
        <v>0</v>
      </c>
      <c r="K340" s="181">
        <f t="shared" si="5"/>
        <v>0.93945600000000007</v>
      </c>
      <c r="L340" s="180" t="s">
        <v>704</v>
      </c>
    </row>
    <row r="341" spans="1:12">
      <c r="A341" s="70"/>
      <c r="B341" s="1"/>
      <c r="C341" s="180">
        <v>88399</v>
      </c>
      <c r="D341" s="180">
        <v>88400</v>
      </c>
      <c r="E341" s="180" t="s">
        <v>1047</v>
      </c>
      <c r="F341" s="180" t="s">
        <v>703</v>
      </c>
      <c r="G341" s="180">
        <v>6.3E-3</v>
      </c>
      <c r="H341" s="180">
        <v>149.12</v>
      </c>
      <c r="I341" s="180">
        <v>149.12</v>
      </c>
      <c r="J341" s="180">
        <v>0</v>
      </c>
      <c r="K341" s="181">
        <f t="shared" si="5"/>
        <v>0.93945600000000007</v>
      </c>
      <c r="L341" s="180" t="s">
        <v>704</v>
      </c>
    </row>
    <row r="342" spans="1:12">
      <c r="A342" s="70"/>
      <c r="B342" s="1"/>
      <c r="C342" s="180">
        <v>88399</v>
      </c>
      <c r="D342" s="180">
        <v>88401</v>
      </c>
      <c r="E342" s="180" t="s">
        <v>1048</v>
      </c>
      <c r="F342" s="180" t="s">
        <v>703</v>
      </c>
      <c r="G342" s="180">
        <v>6.3E-3</v>
      </c>
      <c r="H342" s="180">
        <v>149.12</v>
      </c>
      <c r="I342" s="180">
        <v>149.12</v>
      </c>
      <c r="J342" s="180">
        <v>0</v>
      </c>
      <c r="K342" s="181">
        <f t="shared" si="5"/>
        <v>0.93945600000000007</v>
      </c>
      <c r="L342" s="180" t="s">
        <v>704</v>
      </c>
    </row>
    <row r="343" spans="1:12">
      <c r="A343" s="70"/>
      <c r="B343" s="1"/>
      <c r="C343" s="180">
        <v>88399</v>
      </c>
      <c r="D343" s="180">
        <v>88402</v>
      </c>
      <c r="E343" s="180" t="s">
        <v>1049</v>
      </c>
      <c r="F343" s="180" t="s">
        <v>703</v>
      </c>
      <c r="G343" s="180">
        <v>6.3E-3</v>
      </c>
      <c r="H343" s="180">
        <v>149.12</v>
      </c>
      <c r="I343" s="180">
        <v>149.12</v>
      </c>
      <c r="J343" s="180">
        <v>0</v>
      </c>
      <c r="K343" s="181">
        <f t="shared" si="5"/>
        <v>0.93945600000000007</v>
      </c>
      <c r="L343" s="180" t="s">
        <v>704</v>
      </c>
    </row>
    <row r="344" spans="1:12">
      <c r="A344" s="70"/>
      <c r="B344" s="1"/>
      <c r="C344" s="180">
        <v>88399</v>
      </c>
      <c r="D344" s="180">
        <v>88403</v>
      </c>
      <c r="E344" s="180" t="s">
        <v>1050</v>
      </c>
      <c r="F344" s="180" t="s">
        <v>703</v>
      </c>
      <c r="G344" s="180">
        <v>6.3E-3</v>
      </c>
      <c r="H344" s="180">
        <v>149.12</v>
      </c>
      <c r="I344" s="180">
        <v>149.12</v>
      </c>
      <c r="J344" s="180">
        <v>0</v>
      </c>
      <c r="K344" s="181">
        <f t="shared" si="5"/>
        <v>0.93945600000000007</v>
      </c>
      <c r="L344" s="180" t="s">
        <v>704</v>
      </c>
    </row>
    <row r="345" spans="1:12">
      <c r="A345" s="70"/>
      <c r="B345" s="1"/>
      <c r="C345" s="180">
        <v>88418</v>
      </c>
      <c r="D345" s="180">
        <v>88419</v>
      </c>
      <c r="E345" s="180" t="s">
        <v>1051</v>
      </c>
      <c r="F345" s="180" t="s">
        <v>703</v>
      </c>
      <c r="G345" s="180">
        <v>6.3E-3</v>
      </c>
      <c r="H345" s="180">
        <v>149.12</v>
      </c>
      <c r="I345" s="180">
        <v>149.12</v>
      </c>
      <c r="J345" s="180">
        <v>0</v>
      </c>
      <c r="K345" s="181">
        <f t="shared" si="5"/>
        <v>0.93945600000000007</v>
      </c>
      <c r="L345" s="180" t="s">
        <v>704</v>
      </c>
    </row>
    <row r="346" spans="1:12">
      <c r="A346" s="70"/>
      <c r="B346" s="1"/>
      <c r="C346" s="180">
        <v>88418</v>
      </c>
      <c r="D346" s="180">
        <v>88422</v>
      </c>
      <c r="E346" s="180" t="s">
        <v>1052</v>
      </c>
      <c r="F346" s="180" t="s">
        <v>703</v>
      </c>
      <c r="G346" s="180">
        <v>6.3E-3</v>
      </c>
      <c r="H346" s="180">
        <v>149.12</v>
      </c>
      <c r="I346" s="180">
        <v>149.12</v>
      </c>
      <c r="J346" s="180">
        <v>0</v>
      </c>
      <c r="K346" s="181">
        <f t="shared" si="5"/>
        <v>0.93945600000000007</v>
      </c>
      <c r="L346" s="180" t="s">
        <v>704</v>
      </c>
    </row>
    <row r="347" spans="1:12">
      <c r="A347" s="70"/>
      <c r="B347" s="1"/>
      <c r="C347" s="180">
        <v>88418</v>
      </c>
      <c r="D347" s="180">
        <v>88425</v>
      </c>
      <c r="E347" s="180" t="s">
        <v>1053</v>
      </c>
      <c r="F347" s="180" t="s">
        <v>703</v>
      </c>
      <c r="G347" s="180">
        <v>6.3E-3</v>
      </c>
      <c r="H347" s="180">
        <v>149.12</v>
      </c>
      <c r="I347" s="180">
        <v>149.12</v>
      </c>
      <c r="J347" s="180">
        <v>0</v>
      </c>
      <c r="K347" s="181">
        <f t="shared" si="5"/>
        <v>0.93945600000000007</v>
      </c>
      <c r="L347" s="180" t="s">
        <v>704</v>
      </c>
    </row>
    <row r="348" spans="1:12">
      <c r="A348" s="70"/>
      <c r="B348" s="1"/>
      <c r="C348" s="180">
        <v>88418</v>
      </c>
      <c r="D348" s="180">
        <v>88427</v>
      </c>
      <c r="E348" s="180" t="s">
        <v>1054</v>
      </c>
      <c r="F348" s="180" t="s">
        <v>703</v>
      </c>
      <c r="G348" s="180">
        <v>6.3E-3</v>
      </c>
      <c r="H348" s="180">
        <v>149.12</v>
      </c>
      <c r="I348" s="180">
        <v>149.12</v>
      </c>
      <c r="J348" s="180">
        <v>0</v>
      </c>
      <c r="K348" s="181">
        <f t="shared" si="5"/>
        <v>0.93945600000000007</v>
      </c>
      <c r="L348" s="180" t="s">
        <v>704</v>
      </c>
    </row>
    <row r="349" spans="1:12">
      <c r="A349" s="70"/>
      <c r="B349" s="1"/>
      <c r="C349" s="180">
        <v>88433</v>
      </c>
      <c r="D349" s="180">
        <v>88434</v>
      </c>
      <c r="E349" s="180" t="s">
        <v>1055</v>
      </c>
      <c r="F349" s="180" t="s">
        <v>703</v>
      </c>
      <c r="G349" s="180">
        <v>6.3E-3</v>
      </c>
      <c r="H349" s="180">
        <v>149.12</v>
      </c>
      <c r="I349" s="180">
        <v>149.12</v>
      </c>
      <c r="J349" s="180">
        <v>0</v>
      </c>
      <c r="K349" s="181">
        <f t="shared" si="5"/>
        <v>0.93945600000000007</v>
      </c>
      <c r="L349" s="180" t="s">
        <v>704</v>
      </c>
    </row>
    <row r="350" spans="1:12">
      <c r="A350" s="70"/>
      <c r="B350" s="1"/>
      <c r="C350" s="180">
        <v>88433</v>
      </c>
      <c r="D350" s="180">
        <v>88435</v>
      </c>
      <c r="E350" s="180" t="s">
        <v>1056</v>
      </c>
      <c r="F350" s="180" t="s">
        <v>703</v>
      </c>
      <c r="G350" s="180">
        <v>6.3E-3</v>
      </c>
      <c r="H350" s="180">
        <v>149.12</v>
      </c>
      <c r="I350" s="180">
        <v>149.12</v>
      </c>
      <c r="J350" s="180">
        <v>0</v>
      </c>
      <c r="K350" s="181">
        <f t="shared" si="5"/>
        <v>0.93945600000000007</v>
      </c>
      <c r="L350" s="180" t="s">
        <v>704</v>
      </c>
    </row>
    <row r="351" spans="1:12">
      <c r="A351" s="70"/>
      <c r="B351" s="1"/>
      <c r="C351" s="180">
        <v>88433</v>
      </c>
      <c r="D351" s="180">
        <v>88436</v>
      </c>
      <c r="E351" s="180" t="s">
        <v>1057</v>
      </c>
      <c r="F351" s="180" t="s">
        <v>703</v>
      </c>
      <c r="G351" s="180">
        <v>6.3E-3</v>
      </c>
      <c r="H351" s="180">
        <v>149.12</v>
      </c>
      <c r="I351" s="180">
        <v>149.12</v>
      </c>
      <c r="J351" s="180">
        <v>0</v>
      </c>
      <c r="K351" s="181">
        <f t="shared" si="5"/>
        <v>0.93945600000000007</v>
      </c>
      <c r="L351" s="180" t="s">
        <v>704</v>
      </c>
    </row>
    <row r="352" spans="1:12">
      <c r="A352" s="70"/>
      <c r="B352" s="1"/>
      <c r="C352" s="180">
        <v>88433</v>
      </c>
      <c r="D352" s="180">
        <v>88437</v>
      </c>
      <c r="E352" s="180" t="s">
        <v>1058</v>
      </c>
      <c r="F352" s="180" t="s">
        <v>703</v>
      </c>
      <c r="G352" s="180">
        <v>6.3E-3</v>
      </c>
      <c r="H352" s="180">
        <v>149.12</v>
      </c>
      <c r="I352" s="180">
        <v>149.12</v>
      </c>
      <c r="J352" s="180">
        <v>0</v>
      </c>
      <c r="K352" s="181">
        <f t="shared" si="5"/>
        <v>0.93945600000000007</v>
      </c>
      <c r="L352" s="180" t="s">
        <v>704</v>
      </c>
    </row>
    <row r="353" spans="1:12">
      <c r="A353" s="70"/>
      <c r="B353" s="1"/>
      <c r="C353" s="180">
        <v>88830</v>
      </c>
      <c r="D353" s="180">
        <v>88826</v>
      </c>
      <c r="E353" s="180" t="s">
        <v>1059</v>
      </c>
      <c r="F353" s="180" t="s">
        <v>703</v>
      </c>
      <c r="G353" s="180">
        <v>6.3E-3</v>
      </c>
      <c r="H353" s="180">
        <v>149.12</v>
      </c>
      <c r="I353" s="180">
        <v>149.12</v>
      </c>
      <c r="J353" s="180">
        <v>0</v>
      </c>
      <c r="K353" s="181">
        <f t="shared" si="5"/>
        <v>0.93945600000000007</v>
      </c>
      <c r="L353" s="180" t="s">
        <v>704</v>
      </c>
    </row>
    <row r="354" spans="1:12">
      <c r="A354" s="70"/>
      <c r="B354" s="1"/>
      <c r="C354" s="180">
        <v>88830</v>
      </c>
      <c r="D354" s="180">
        <v>88827</v>
      </c>
      <c r="E354" s="180" t="s">
        <v>1060</v>
      </c>
      <c r="F354" s="180" t="s">
        <v>703</v>
      </c>
      <c r="G354" s="180">
        <v>6.3E-3</v>
      </c>
      <c r="H354" s="180">
        <v>149.12</v>
      </c>
      <c r="I354" s="180">
        <v>149.12</v>
      </c>
      <c r="J354" s="180">
        <v>0</v>
      </c>
      <c r="K354" s="181">
        <f t="shared" si="5"/>
        <v>0.93945600000000007</v>
      </c>
      <c r="L354" s="180" t="s">
        <v>704</v>
      </c>
    </row>
    <row r="355" spans="1:12">
      <c r="A355" s="70"/>
      <c r="B355" s="1"/>
      <c r="C355" s="180">
        <v>88830</v>
      </c>
      <c r="D355" s="180">
        <v>88828</v>
      </c>
      <c r="E355" s="180" t="s">
        <v>1061</v>
      </c>
      <c r="F355" s="180" t="s">
        <v>703</v>
      </c>
      <c r="G355" s="180">
        <v>6.3E-3</v>
      </c>
      <c r="H355" s="180">
        <v>149.12</v>
      </c>
      <c r="I355" s="180">
        <v>149.12</v>
      </c>
      <c r="J355" s="180">
        <v>0</v>
      </c>
      <c r="K355" s="181">
        <f t="shared" si="5"/>
        <v>0.93945600000000007</v>
      </c>
      <c r="L355" s="180" t="s">
        <v>704</v>
      </c>
    </row>
    <row r="356" spans="1:12">
      <c r="A356" s="70"/>
      <c r="B356" s="1"/>
      <c r="C356" s="180">
        <v>88830</v>
      </c>
      <c r="D356" s="180">
        <v>88829</v>
      </c>
      <c r="E356" s="180" t="s">
        <v>1062</v>
      </c>
      <c r="F356" s="180" t="s">
        <v>703</v>
      </c>
      <c r="G356" s="180">
        <v>6.3E-3</v>
      </c>
      <c r="H356" s="180">
        <v>149.12</v>
      </c>
      <c r="I356" s="180">
        <v>149.12</v>
      </c>
      <c r="J356" s="180">
        <v>0</v>
      </c>
      <c r="K356" s="181">
        <f t="shared" si="5"/>
        <v>0.93945600000000007</v>
      </c>
      <c r="L356" s="180" t="s">
        <v>704</v>
      </c>
    </row>
    <row r="357" spans="1:12">
      <c r="A357" s="70"/>
      <c r="B357" s="1"/>
      <c r="C357" s="180">
        <v>88843</v>
      </c>
      <c r="D357" s="180">
        <v>88839</v>
      </c>
      <c r="E357" s="180" t="s">
        <v>1063</v>
      </c>
      <c r="F357" s="180" t="s">
        <v>703</v>
      </c>
      <c r="G357" s="180">
        <v>6.3E-3</v>
      </c>
      <c r="H357" s="180">
        <v>149.12</v>
      </c>
      <c r="I357" s="180">
        <v>134.56559542656001</v>
      </c>
      <c r="J357" s="180">
        <v>14.554404573439998</v>
      </c>
      <c r="K357" s="181">
        <f t="shared" si="5"/>
        <v>0.93945600000000007</v>
      </c>
      <c r="L357" s="180" t="s">
        <v>704</v>
      </c>
    </row>
    <row r="358" spans="1:12">
      <c r="A358" s="70"/>
      <c r="B358" s="1"/>
      <c r="C358" s="180">
        <v>88843</v>
      </c>
      <c r="D358" s="180">
        <v>88840</v>
      </c>
      <c r="E358" s="180" t="s">
        <v>1064</v>
      </c>
      <c r="F358" s="180" t="s">
        <v>703</v>
      </c>
      <c r="G358" s="180">
        <v>6.3E-3</v>
      </c>
      <c r="H358" s="180">
        <v>149.12</v>
      </c>
      <c r="I358" s="180">
        <v>134.56559542656001</v>
      </c>
      <c r="J358" s="180">
        <v>14.554404573439998</v>
      </c>
      <c r="K358" s="181">
        <f t="shared" si="5"/>
        <v>0.93945600000000007</v>
      </c>
      <c r="L358" s="180" t="s">
        <v>704</v>
      </c>
    </row>
    <row r="359" spans="1:12">
      <c r="A359" s="70"/>
      <c r="B359" s="1"/>
      <c r="C359" s="180">
        <v>88843</v>
      </c>
      <c r="D359" s="180">
        <v>88841</v>
      </c>
      <c r="E359" s="180" t="s">
        <v>1065</v>
      </c>
      <c r="F359" s="180" t="s">
        <v>703</v>
      </c>
      <c r="G359" s="180">
        <v>6.3E-3</v>
      </c>
      <c r="H359" s="180">
        <v>149.12</v>
      </c>
      <c r="I359" s="180">
        <v>134.56559542656001</v>
      </c>
      <c r="J359" s="180">
        <v>14.554404573439998</v>
      </c>
      <c r="K359" s="181">
        <f t="shared" si="5"/>
        <v>0.93945600000000007</v>
      </c>
      <c r="L359" s="180" t="s">
        <v>704</v>
      </c>
    </row>
    <row r="360" spans="1:12">
      <c r="A360" s="70"/>
      <c r="B360" s="1"/>
      <c r="C360" s="180">
        <v>88843</v>
      </c>
      <c r="D360" s="180">
        <v>88842</v>
      </c>
      <c r="E360" s="180" t="s">
        <v>1066</v>
      </c>
      <c r="F360" s="180" t="s">
        <v>703</v>
      </c>
      <c r="G360" s="180">
        <v>6.3E-3</v>
      </c>
      <c r="H360" s="180">
        <v>149.12</v>
      </c>
      <c r="I360" s="180">
        <v>134.56559542656001</v>
      </c>
      <c r="J360" s="180">
        <v>14.554404573439998</v>
      </c>
      <c r="K360" s="181">
        <f t="shared" si="5"/>
        <v>0.93945600000000007</v>
      </c>
      <c r="L360" s="180" t="s">
        <v>704</v>
      </c>
    </row>
    <row r="361" spans="1:12">
      <c r="A361" s="70"/>
      <c r="B361" s="1"/>
      <c r="C361" s="180">
        <v>88907</v>
      </c>
      <c r="D361" s="180">
        <v>88900</v>
      </c>
      <c r="E361" s="180" t="s">
        <v>1067</v>
      </c>
      <c r="F361" s="180" t="s">
        <v>703</v>
      </c>
      <c r="G361" s="180">
        <v>6.3E-3</v>
      </c>
      <c r="H361" s="180">
        <v>149.12</v>
      </c>
      <c r="I361" s="180">
        <v>133.52418817024</v>
      </c>
      <c r="J361" s="180">
        <v>15.595811829759999</v>
      </c>
      <c r="K361" s="181">
        <f t="shared" si="5"/>
        <v>0.93945600000000007</v>
      </c>
      <c r="L361" s="180" t="s">
        <v>704</v>
      </c>
    </row>
    <row r="362" spans="1:12">
      <c r="A362" s="70"/>
      <c r="B362" s="1"/>
      <c r="C362" s="180">
        <v>88907</v>
      </c>
      <c r="D362" s="180">
        <v>88902</v>
      </c>
      <c r="E362" s="180" t="s">
        <v>1068</v>
      </c>
      <c r="F362" s="180" t="s">
        <v>703</v>
      </c>
      <c r="G362" s="180">
        <v>6.3E-3</v>
      </c>
      <c r="H362" s="180">
        <v>149.12</v>
      </c>
      <c r="I362" s="180">
        <v>133.52418817024</v>
      </c>
      <c r="J362" s="180">
        <v>15.595811829759999</v>
      </c>
      <c r="K362" s="181">
        <f t="shared" si="5"/>
        <v>0.93945600000000007</v>
      </c>
      <c r="L362" s="180" t="s">
        <v>704</v>
      </c>
    </row>
    <row r="363" spans="1:12">
      <c r="A363" s="70"/>
      <c r="B363" s="1"/>
      <c r="C363" s="180">
        <v>88907</v>
      </c>
      <c r="D363" s="180">
        <v>88903</v>
      </c>
      <c r="E363" s="180" t="s">
        <v>1069</v>
      </c>
      <c r="F363" s="180" t="s">
        <v>703</v>
      </c>
      <c r="G363" s="180">
        <v>6.3E-3</v>
      </c>
      <c r="H363" s="180">
        <v>149.12</v>
      </c>
      <c r="I363" s="180">
        <v>133.52418817024</v>
      </c>
      <c r="J363" s="180">
        <v>15.595811829759999</v>
      </c>
      <c r="K363" s="181">
        <f t="shared" si="5"/>
        <v>0.93945600000000007</v>
      </c>
      <c r="L363" s="180" t="s">
        <v>704</v>
      </c>
    </row>
    <row r="364" spans="1:12">
      <c r="A364" s="70"/>
      <c r="B364" s="1"/>
      <c r="C364" s="180">
        <v>88907</v>
      </c>
      <c r="D364" s="180">
        <v>88904</v>
      </c>
      <c r="E364" s="180" t="s">
        <v>1070</v>
      </c>
      <c r="F364" s="180" t="s">
        <v>703</v>
      </c>
      <c r="G364" s="180">
        <v>6.3E-3</v>
      </c>
      <c r="H364" s="180">
        <v>149.12</v>
      </c>
      <c r="I364" s="180">
        <v>133.52418817024</v>
      </c>
      <c r="J364" s="180">
        <v>15.595811829759999</v>
      </c>
      <c r="K364" s="181">
        <f t="shared" si="5"/>
        <v>0.93945600000000007</v>
      </c>
      <c r="L364" s="180" t="s">
        <v>704</v>
      </c>
    </row>
    <row r="365" spans="1:12">
      <c r="A365" s="70"/>
      <c r="B365" s="1"/>
      <c r="C365" s="180">
        <v>89021</v>
      </c>
      <c r="D365" s="180">
        <v>5800</v>
      </c>
      <c r="E365" s="180" t="s">
        <v>1071</v>
      </c>
      <c r="F365" s="180" t="s">
        <v>703</v>
      </c>
      <c r="G365" s="180">
        <v>6.3E-3</v>
      </c>
      <c r="H365" s="180">
        <v>149.12</v>
      </c>
      <c r="I365" s="180">
        <v>149.12</v>
      </c>
      <c r="J365" s="180">
        <v>0</v>
      </c>
      <c r="K365" s="181">
        <f t="shared" si="5"/>
        <v>0.93945600000000007</v>
      </c>
      <c r="L365" s="180" t="s">
        <v>704</v>
      </c>
    </row>
    <row r="366" spans="1:12">
      <c r="A366" s="70"/>
      <c r="B366" s="1"/>
      <c r="C366" s="180">
        <v>89021</v>
      </c>
      <c r="D366" s="180">
        <v>53866</v>
      </c>
      <c r="E366" s="180" t="s">
        <v>1072</v>
      </c>
      <c r="F366" s="180" t="s">
        <v>703</v>
      </c>
      <c r="G366" s="180">
        <v>6.3E-3</v>
      </c>
      <c r="H366" s="180">
        <v>149.12</v>
      </c>
      <c r="I366" s="180">
        <v>149.12</v>
      </c>
      <c r="J366" s="180">
        <v>0</v>
      </c>
      <c r="K366" s="181">
        <f t="shared" si="5"/>
        <v>0.93945600000000007</v>
      </c>
      <c r="L366" s="180" t="s">
        <v>704</v>
      </c>
    </row>
    <row r="367" spans="1:12">
      <c r="A367" s="70"/>
      <c r="B367" s="1"/>
      <c r="C367" s="180">
        <v>89021</v>
      </c>
      <c r="D367" s="180">
        <v>89019</v>
      </c>
      <c r="E367" s="180" t="s">
        <v>1073</v>
      </c>
      <c r="F367" s="180" t="s">
        <v>703</v>
      </c>
      <c r="G367" s="180">
        <v>6.3E-3</v>
      </c>
      <c r="H367" s="180">
        <v>149.12</v>
      </c>
      <c r="I367" s="180">
        <v>149.12</v>
      </c>
      <c r="J367" s="180">
        <v>0</v>
      </c>
      <c r="K367" s="181">
        <f t="shared" si="5"/>
        <v>0.93945600000000007</v>
      </c>
      <c r="L367" s="180" t="s">
        <v>704</v>
      </c>
    </row>
    <row r="368" spans="1:12">
      <c r="A368" s="70"/>
      <c r="B368" s="1"/>
      <c r="C368" s="180">
        <v>89021</v>
      </c>
      <c r="D368" s="180">
        <v>89020</v>
      </c>
      <c r="E368" s="180" t="s">
        <v>1074</v>
      </c>
      <c r="F368" s="180" t="s">
        <v>703</v>
      </c>
      <c r="G368" s="180">
        <v>6.3E-3</v>
      </c>
      <c r="H368" s="180">
        <v>149.12</v>
      </c>
      <c r="I368" s="180">
        <v>149.12</v>
      </c>
      <c r="J368" s="180">
        <v>0</v>
      </c>
      <c r="K368" s="181">
        <f t="shared" si="5"/>
        <v>0.93945600000000007</v>
      </c>
      <c r="L368" s="180" t="s">
        <v>704</v>
      </c>
    </row>
    <row r="369" spans="1:12">
      <c r="A369" s="70"/>
      <c r="B369" s="1"/>
      <c r="C369" s="180">
        <v>89028</v>
      </c>
      <c r="D369" s="180">
        <v>89023</v>
      </c>
      <c r="E369" s="180" t="s">
        <v>1075</v>
      </c>
      <c r="F369" s="180" t="s">
        <v>703</v>
      </c>
      <c r="G369" s="180">
        <v>6.3E-3</v>
      </c>
      <c r="H369" s="180">
        <v>149.12</v>
      </c>
      <c r="I369" s="180">
        <v>149.12</v>
      </c>
      <c r="J369" s="180">
        <v>0</v>
      </c>
      <c r="K369" s="181">
        <f t="shared" si="5"/>
        <v>0.93945600000000007</v>
      </c>
      <c r="L369" s="180" t="s">
        <v>704</v>
      </c>
    </row>
    <row r="370" spans="1:12">
      <c r="A370" s="70"/>
      <c r="B370" s="1"/>
      <c r="C370" s="180">
        <v>89028</v>
      </c>
      <c r="D370" s="180">
        <v>89024</v>
      </c>
      <c r="E370" s="180" t="s">
        <v>1076</v>
      </c>
      <c r="F370" s="180" t="s">
        <v>703</v>
      </c>
      <c r="G370" s="180">
        <v>6.3E-3</v>
      </c>
      <c r="H370" s="180">
        <v>149.12</v>
      </c>
      <c r="I370" s="180">
        <v>149.12</v>
      </c>
      <c r="J370" s="180">
        <v>0</v>
      </c>
      <c r="K370" s="181">
        <f t="shared" si="5"/>
        <v>0.93945600000000007</v>
      </c>
      <c r="L370" s="180" t="s">
        <v>704</v>
      </c>
    </row>
    <row r="371" spans="1:12">
      <c r="A371" s="70"/>
      <c r="B371" s="1"/>
      <c r="C371" s="180">
        <v>89028</v>
      </c>
      <c r="D371" s="180">
        <v>89025</v>
      </c>
      <c r="E371" s="180" t="s">
        <v>1077</v>
      </c>
      <c r="F371" s="180" t="s">
        <v>703</v>
      </c>
      <c r="G371" s="180">
        <v>6.3E-3</v>
      </c>
      <c r="H371" s="180">
        <v>149.12</v>
      </c>
      <c r="I371" s="180">
        <v>149.12</v>
      </c>
      <c r="J371" s="180">
        <v>0</v>
      </c>
      <c r="K371" s="181">
        <f t="shared" si="5"/>
        <v>0.93945600000000007</v>
      </c>
      <c r="L371" s="180" t="s">
        <v>704</v>
      </c>
    </row>
    <row r="372" spans="1:12">
      <c r="A372" s="70"/>
      <c r="B372" s="1"/>
      <c r="C372" s="180">
        <v>89028</v>
      </c>
      <c r="D372" s="180">
        <v>89026</v>
      </c>
      <c r="E372" s="180" t="s">
        <v>1078</v>
      </c>
      <c r="F372" s="180" t="s">
        <v>703</v>
      </c>
      <c r="G372" s="180">
        <v>6.3E-3</v>
      </c>
      <c r="H372" s="180">
        <v>149.12</v>
      </c>
      <c r="I372" s="180">
        <v>149.12</v>
      </c>
      <c r="J372" s="180">
        <v>0</v>
      </c>
      <c r="K372" s="181">
        <f t="shared" si="5"/>
        <v>0.93945600000000007</v>
      </c>
      <c r="L372" s="180" t="s">
        <v>704</v>
      </c>
    </row>
    <row r="373" spans="1:12">
      <c r="A373" s="70"/>
      <c r="B373" s="1"/>
      <c r="C373" s="180">
        <v>89032</v>
      </c>
      <c r="D373" s="180">
        <v>5724</v>
      </c>
      <c r="E373" s="180" t="s">
        <v>1079</v>
      </c>
      <c r="F373" s="180" t="s">
        <v>703</v>
      </c>
      <c r="G373" s="180">
        <v>6.3E-3</v>
      </c>
      <c r="H373" s="180">
        <v>149.12</v>
      </c>
      <c r="I373" s="180">
        <v>133.05528778624</v>
      </c>
      <c r="J373" s="180">
        <v>16.064712213760004</v>
      </c>
      <c r="K373" s="181">
        <f t="shared" si="5"/>
        <v>0.93945600000000007</v>
      </c>
      <c r="L373" s="180" t="s">
        <v>704</v>
      </c>
    </row>
    <row r="374" spans="1:12">
      <c r="A374" s="70"/>
      <c r="B374" s="1"/>
      <c r="C374" s="180">
        <v>89032</v>
      </c>
      <c r="D374" s="180">
        <v>53817</v>
      </c>
      <c r="E374" s="180" t="s">
        <v>1080</v>
      </c>
      <c r="F374" s="180" t="s">
        <v>703</v>
      </c>
      <c r="G374" s="180">
        <v>6.3E-3</v>
      </c>
      <c r="H374" s="180">
        <v>149.12</v>
      </c>
      <c r="I374" s="180">
        <v>133.05528778624</v>
      </c>
      <c r="J374" s="180">
        <v>16.064712213760004</v>
      </c>
      <c r="K374" s="181">
        <f t="shared" si="5"/>
        <v>0.93945600000000007</v>
      </c>
      <c r="L374" s="180" t="s">
        <v>704</v>
      </c>
    </row>
    <row r="375" spans="1:12">
      <c r="A375" s="70"/>
      <c r="B375" s="1"/>
      <c r="C375" s="180">
        <v>89032</v>
      </c>
      <c r="D375" s="180">
        <v>89029</v>
      </c>
      <c r="E375" s="180" t="s">
        <v>1081</v>
      </c>
      <c r="F375" s="180" t="s">
        <v>703</v>
      </c>
      <c r="G375" s="180">
        <v>6.3E-3</v>
      </c>
      <c r="H375" s="180">
        <v>149.12</v>
      </c>
      <c r="I375" s="180">
        <v>133.05528778624</v>
      </c>
      <c r="J375" s="180">
        <v>16.064712213760004</v>
      </c>
      <c r="K375" s="181">
        <f t="shared" si="5"/>
        <v>0.93945600000000007</v>
      </c>
      <c r="L375" s="180" t="s">
        <v>704</v>
      </c>
    </row>
    <row r="376" spans="1:12">
      <c r="A376" s="70"/>
      <c r="B376" s="1"/>
      <c r="C376" s="180">
        <v>89032</v>
      </c>
      <c r="D376" s="180">
        <v>89030</v>
      </c>
      <c r="E376" s="180" t="s">
        <v>1082</v>
      </c>
      <c r="F376" s="180" t="s">
        <v>703</v>
      </c>
      <c r="G376" s="180">
        <v>6.3E-3</v>
      </c>
      <c r="H376" s="180">
        <v>149.12</v>
      </c>
      <c r="I376" s="180">
        <v>133.05528778624</v>
      </c>
      <c r="J376" s="180">
        <v>16.064712213760004</v>
      </c>
      <c r="K376" s="181">
        <f t="shared" si="5"/>
        <v>0.93945600000000007</v>
      </c>
      <c r="L376" s="180" t="s">
        <v>704</v>
      </c>
    </row>
    <row r="377" spans="1:12">
      <c r="A377" s="70"/>
      <c r="B377" s="1"/>
      <c r="C377" s="180">
        <v>89035</v>
      </c>
      <c r="D377" s="180">
        <v>5714</v>
      </c>
      <c r="E377" s="180" t="s">
        <v>1083</v>
      </c>
      <c r="F377" s="180" t="s">
        <v>703</v>
      </c>
      <c r="G377" s="180">
        <v>6.3E-3</v>
      </c>
      <c r="H377" s="180">
        <v>149.12</v>
      </c>
      <c r="I377" s="180">
        <v>124.56752695359999</v>
      </c>
      <c r="J377" s="180">
        <v>24.552473046400003</v>
      </c>
      <c r="K377" s="181">
        <f t="shared" si="5"/>
        <v>0.93945600000000007</v>
      </c>
      <c r="L377" s="180" t="s">
        <v>704</v>
      </c>
    </row>
    <row r="378" spans="1:12">
      <c r="A378" s="70"/>
      <c r="B378" s="1"/>
      <c r="C378" s="180">
        <v>89035</v>
      </c>
      <c r="D378" s="180">
        <v>5715</v>
      </c>
      <c r="E378" s="180" t="s">
        <v>1084</v>
      </c>
      <c r="F378" s="180" t="s">
        <v>703</v>
      </c>
      <c r="G378" s="180">
        <v>6.3E-3</v>
      </c>
      <c r="H378" s="180">
        <v>149.12</v>
      </c>
      <c r="I378" s="180">
        <v>124.56752695359999</v>
      </c>
      <c r="J378" s="180">
        <v>24.552473046400003</v>
      </c>
      <c r="K378" s="181">
        <f t="shared" si="5"/>
        <v>0.93945600000000007</v>
      </c>
      <c r="L378" s="180" t="s">
        <v>704</v>
      </c>
    </row>
    <row r="379" spans="1:12">
      <c r="A379" s="70"/>
      <c r="B379" s="1"/>
      <c r="C379" s="180">
        <v>89035</v>
      </c>
      <c r="D379" s="180">
        <v>89033</v>
      </c>
      <c r="E379" s="180" t="s">
        <v>1085</v>
      </c>
      <c r="F379" s="180" t="s">
        <v>703</v>
      </c>
      <c r="G379" s="180">
        <v>6.3E-3</v>
      </c>
      <c r="H379" s="180">
        <v>149.12</v>
      </c>
      <c r="I379" s="180">
        <v>124.56752695359999</v>
      </c>
      <c r="J379" s="180">
        <v>24.552473046400003</v>
      </c>
      <c r="K379" s="181">
        <f t="shared" si="5"/>
        <v>0.93945600000000007</v>
      </c>
      <c r="L379" s="180" t="s">
        <v>704</v>
      </c>
    </row>
    <row r="380" spans="1:12">
      <c r="A380" s="70"/>
      <c r="B380" s="1"/>
      <c r="C380" s="180">
        <v>89035</v>
      </c>
      <c r="D380" s="180">
        <v>89034</v>
      </c>
      <c r="E380" s="180" t="s">
        <v>1086</v>
      </c>
      <c r="F380" s="180" t="s">
        <v>703</v>
      </c>
      <c r="G380" s="180">
        <v>6.3E-3</v>
      </c>
      <c r="H380" s="180">
        <v>149.12</v>
      </c>
      <c r="I380" s="180">
        <v>124.56752695359999</v>
      </c>
      <c r="J380" s="180">
        <v>24.552473046400003</v>
      </c>
      <c r="K380" s="181">
        <f t="shared" si="5"/>
        <v>0.93945600000000007</v>
      </c>
      <c r="L380" s="180" t="s">
        <v>704</v>
      </c>
    </row>
    <row r="381" spans="1:12">
      <c r="A381" s="70"/>
      <c r="B381" s="1"/>
      <c r="C381" s="180">
        <v>89225</v>
      </c>
      <c r="D381" s="180">
        <v>89221</v>
      </c>
      <c r="E381" s="180" t="s">
        <v>1087</v>
      </c>
      <c r="F381" s="180" t="s">
        <v>703</v>
      </c>
      <c r="G381" s="180">
        <v>6.3E-3</v>
      </c>
      <c r="H381" s="180">
        <v>149.12</v>
      </c>
      <c r="I381" s="180">
        <v>149.12</v>
      </c>
      <c r="J381" s="180">
        <v>0</v>
      </c>
      <c r="K381" s="181">
        <f t="shared" si="5"/>
        <v>0.93945600000000007</v>
      </c>
      <c r="L381" s="180" t="s">
        <v>704</v>
      </c>
    </row>
    <row r="382" spans="1:12">
      <c r="A382" s="70"/>
      <c r="B382" s="1"/>
      <c r="C382" s="180">
        <v>89225</v>
      </c>
      <c r="D382" s="180">
        <v>89222</v>
      </c>
      <c r="E382" s="180" t="s">
        <v>1088</v>
      </c>
      <c r="F382" s="180" t="s">
        <v>703</v>
      </c>
      <c r="G382" s="180">
        <v>6.3E-3</v>
      </c>
      <c r="H382" s="180">
        <v>149.12</v>
      </c>
      <c r="I382" s="180">
        <v>149.12</v>
      </c>
      <c r="J382" s="180">
        <v>0</v>
      </c>
      <c r="K382" s="181">
        <f t="shared" si="5"/>
        <v>0.93945600000000007</v>
      </c>
      <c r="L382" s="180" t="s">
        <v>704</v>
      </c>
    </row>
    <row r="383" spans="1:12">
      <c r="A383" s="70"/>
      <c r="B383" s="1"/>
      <c r="C383" s="180">
        <v>89225</v>
      </c>
      <c r="D383" s="180">
        <v>89223</v>
      </c>
      <c r="E383" s="180" t="s">
        <v>1089</v>
      </c>
      <c r="F383" s="180" t="s">
        <v>703</v>
      </c>
      <c r="G383" s="180">
        <v>6.3E-3</v>
      </c>
      <c r="H383" s="180">
        <v>149.12</v>
      </c>
      <c r="I383" s="180">
        <v>149.12</v>
      </c>
      <c r="J383" s="180">
        <v>0</v>
      </c>
      <c r="K383" s="181">
        <f t="shared" si="5"/>
        <v>0.93945600000000007</v>
      </c>
      <c r="L383" s="180" t="s">
        <v>704</v>
      </c>
    </row>
    <row r="384" spans="1:12">
      <c r="A384" s="70"/>
      <c r="B384" s="1"/>
      <c r="C384" s="180">
        <v>89225</v>
      </c>
      <c r="D384" s="180">
        <v>89224</v>
      </c>
      <c r="E384" s="180" t="s">
        <v>1090</v>
      </c>
      <c r="F384" s="180" t="s">
        <v>703</v>
      </c>
      <c r="G384" s="180">
        <v>6.3E-3</v>
      </c>
      <c r="H384" s="180">
        <v>149.12</v>
      </c>
      <c r="I384" s="180">
        <v>149.12</v>
      </c>
      <c r="J384" s="180">
        <v>0</v>
      </c>
      <c r="K384" s="181">
        <f t="shared" si="5"/>
        <v>0.93945600000000007</v>
      </c>
      <c r="L384" s="180" t="s">
        <v>704</v>
      </c>
    </row>
    <row r="385" spans="1:12">
      <c r="A385" s="70"/>
      <c r="B385" s="1"/>
      <c r="C385" s="180">
        <v>89234</v>
      </c>
      <c r="D385" s="180">
        <v>89230</v>
      </c>
      <c r="E385" s="180" t="s">
        <v>1091</v>
      </c>
      <c r="F385" s="180" t="s">
        <v>703</v>
      </c>
      <c r="G385" s="180">
        <v>6.3E-3</v>
      </c>
      <c r="H385" s="180">
        <v>149.12</v>
      </c>
      <c r="I385" s="180">
        <v>143.85799674432002</v>
      </c>
      <c r="J385" s="180">
        <v>5.2620032556799998</v>
      </c>
      <c r="K385" s="181">
        <f t="shared" si="5"/>
        <v>0.93945600000000007</v>
      </c>
      <c r="L385" s="180" t="s">
        <v>704</v>
      </c>
    </row>
    <row r="386" spans="1:12">
      <c r="A386" s="70"/>
      <c r="B386" s="1"/>
      <c r="C386" s="180">
        <v>89234</v>
      </c>
      <c r="D386" s="180">
        <v>89231</v>
      </c>
      <c r="E386" s="180" t="s">
        <v>1092</v>
      </c>
      <c r="F386" s="180" t="s">
        <v>703</v>
      </c>
      <c r="G386" s="180">
        <v>6.3E-3</v>
      </c>
      <c r="H386" s="180">
        <v>149.12</v>
      </c>
      <c r="I386" s="180">
        <v>143.85799674432002</v>
      </c>
      <c r="J386" s="180">
        <v>5.2620032556799998</v>
      </c>
      <c r="K386" s="181">
        <f t="shared" si="5"/>
        <v>0.93945600000000007</v>
      </c>
      <c r="L386" s="180" t="s">
        <v>704</v>
      </c>
    </row>
    <row r="387" spans="1:12">
      <c r="A387" s="70"/>
      <c r="B387" s="1"/>
      <c r="C387" s="180">
        <v>89234</v>
      </c>
      <c r="D387" s="180">
        <v>89232</v>
      </c>
      <c r="E387" s="180" t="s">
        <v>1093</v>
      </c>
      <c r="F387" s="180" t="s">
        <v>703</v>
      </c>
      <c r="G387" s="180">
        <v>6.3E-3</v>
      </c>
      <c r="H387" s="180">
        <v>149.12</v>
      </c>
      <c r="I387" s="180">
        <v>143.85799674432002</v>
      </c>
      <c r="J387" s="180">
        <v>5.2620032556799998</v>
      </c>
      <c r="K387" s="181">
        <f t="shared" si="5"/>
        <v>0.93945600000000007</v>
      </c>
      <c r="L387" s="180" t="s">
        <v>704</v>
      </c>
    </row>
    <row r="388" spans="1:12">
      <c r="A388" s="70"/>
      <c r="B388" s="1"/>
      <c r="C388" s="180">
        <v>89234</v>
      </c>
      <c r="D388" s="180">
        <v>89233</v>
      </c>
      <c r="E388" s="180" t="s">
        <v>1094</v>
      </c>
      <c r="F388" s="180" t="s">
        <v>703</v>
      </c>
      <c r="G388" s="180">
        <v>6.3E-3</v>
      </c>
      <c r="H388" s="180">
        <v>149.12</v>
      </c>
      <c r="I388" s="180">
        <v>143.85799674432002</v>
      </c>
      <c r="J388" s="180">
        <v>5.2620032556799998</v>
      </c>
      <c r="K388" s="181">
        <f t="shared" si="5"/>
        <v>0.93945600000000007</v>
      </c>
      <c r="L388" s="180" t="s">
        <v>704</v>
      </c>
    </row>
    <row r="389" spans="1:12">
      <c r="A389" s="70"/>
      <c r="B389" s="1"/>
      <c r="C389" s="180">
        <v>89242</v>
      </c>
      <c r="D389" s="180">
        <v>89236</v>
      </c>
      <c r="E389" s="180" t="s">
        <v>1095</v>
      </c>
      <c r="F389" s="180" t="s">
        <v>703</v>
      </c>
      <c r="G389" s="180">
        <v>6.3E-3</v>
      </c>
      <c r="H389" s="180">
        <v>149.12</v>
      </c>
      <c r="I389" s="180">
        <v>146.89287818624001</v>
      </c>
      <c r="J389" s="180">
        <v>2.2271218137600002</v>
      </c>
      <c r="K389" s="181">
        <f t="shared" si="5"/>
        <v>0.93945600000000007</v>
      </c>
      <c r="L389" s="180" t="s">
        <v>704</v>
      </c>
    </row>
    <row r="390" spans="1:12">
      <c r="A390" s="70"/>
      <c r="B390" s="1"/>
      <c r="C390" s="180">
        <v>89242</v>
      </c>
      <c r="D390" s="180">
        <v>89237</v>
      </c>
      <c r="E390" s="180" t="s">
        <v>1096</v>
      </c>
      <c r="F390" s="180" t="s">
        <v>703</v>
      </c>
      <c r="G390" s="180">
        <v>6.3E-3</v>
      </c>
      <c r="H390" s="180">
        <v>149.12</v>
      </c>
      <c r="I390" s="180">
        <v>146.89287818624001</v>
      </c>
      <c r="J390" s="180">
        <v>2.2271218137600002</v>
      </c>
      <c r="K390" s="181">
        <f t="shared" ref="K390:K453" si="6">H390*G390</f>
        <v>0.93945600000000007</v>
      </c>
      <c r="L390" s="180" t="s">
        <v>704</v>
      </c>
    </row>
    <row r="391" spans="1:12">
      <c r="A391" s="70"/>
      <c r="B391" s="1"/>
      <c r="C391" s="180">
        <v>89242</v>
      </c>
      <c r="D391" s="180">
        <v>89238</v>
      </c>
      <c r="E391" s="180" t="s">
        <v>1097</v>
      </c>
      <c r="F391" s="180" t="s">
        <v>703</v>
      </c>
      <c r="G391" s="180">
        <v>6.3E-3</v>
      </c>
      <c r="H391" s="180">
        <v>149.12</v>
      </c>
      <c r="I391" s="180">
        <v>146.89287818624001</v>
      </c>
      <c r="J391" s="180">
        <v>2.2271218137600002</v>
      </c>
      <c r="K391" s="181">
        <f t="shared" si="6"/>
        <v>0.93945600000000007</v>
      </c>
      <c r="L391" s="180" t="s">
        <v>704</v>
      </c>
    </row>
    <row r="392" spans="1:12">
      <c r="A392" s="70"/>
      <c r="B392" s="1"/>
      <c r="C392" s="180">
        <v>89242</v>
      </c>
      <c r="D392" s="180">
        <v>89239</v>
      </c>
      <c r="E392" s="180" t="s">
        <v>1098</v>
      </c>
      <c r="F392" s="180" t="s">
        <v>703</v>
      </c>
      <c r="G392" s="180">
        <v>6.3E-3</v>
      </c>
      <c r="H392" s="180">
        <v>149.12</v>
      </c>
      <c r="I392" s="180">
        <v>146.89287818624001</v>
      </c>
      <c r="J392" s="180">
        <v>2.2271218137600002</v>
      </c>
      <c r="K392" s="181">
        <f t="shared" si="6"/>
        <v>0.93945600000000007</v>
      </c>
      <c r="L392" s="180" t="s">
        <v>704</v>
      </c>
    </row>
    <row r="393" spans="1:12">
      <c r="A393" s="70"/>
      <c r="B393" s="1"/>
      <c r="C393" s="180">
        <v>89250</v>
      </c>
      <c r="D393" s="180">
        <v>89246</v>
      </c>
      <c r="E393" s="180" t="s">
        <v>1099</v>
      </c>
      <c r="F393" s="180" t="s">
        <v>703</v>
      </c>
      <c r="G393" s="180">
        <v>6.3E-3</v>
      </c>
      <c r="H393" s="180">
        <v>149.12</v>
      </c>
      <c r="I393" s="180">
        <v>146.54874322559999</v>
      </c>
      <c r="J393" s="180">
        <v>2.5712567744000001</v>
      </c>
      <c r="K393" s="181">
        <f t="shared" si="6"/>
        <v>0.93945600000000007</v>
      </c>
      <c r="L393" s="180" t="s">
        <v>704</v>
      </c>
    </row>
    <row r="394" spans="1:12">
      <c r="A394" s="70"/>
      <c r="B394" s="1"/>
      <c r="C394" s="180">
        <v>89250</v>
      </c>
      <c r="D394" s="180">
        <v>89247</v>
      </c>
      <c r="E394" s="180" t="s">
        <v>1100</v>
      </c>
      <c r="F394" s="180" t="s">
        <v>703</v>
      </c>
      <c r="G394" s="180">
        <v>6.3E-3</v>
      </c>
      <c r="H394" s="180">
        <v>149.12</v>
      </c>
      <c r="I394" s="180">
        <v>146.54874322559999</v>
      </c>
      <c r="J394" s="180">
        <v>2.5712567744000001</v>
      </c>
      <c r="K394" s="181">
        <f t="shared" si="6"/>
        <v>0.93945600000000007</v>
      </c>
      <c r="L394" s="180" t="s">
        <v>704</v>
      </c>
    </row>
    <row r="395" spans="1:12">
      <c r="A395" s="70"/>
      <c r="B395" s="1"/>
      <c r="C395" s="180">
        <v>89250</v>
      </c>
      <c r="D395" s="180">
        <v>89248</v>
      </c>
      <c r="E395" s="180" t="s">
        <v>1101</v>
      </c>
      <c r="F395" s="180" t="s">
        <v>703</v>
      </c>
      <c r="G395" s="180">
        <v>6.3E-3</v>
      </c>
      <c r="H395" s="180">
        <v>149.12</v>
      </c>
      <c r="I395" s="180">
        <v>146.54874322559999</v>
      </c>
      <c r="J395" s="180">
        <v>2.5712567744000001</v>
      </c>
      <c r="K395" s="181">
        <f t="shared" si="6"/>
        <v>0.93945600000000007</v>
      </c>
      <c r="L395" s="180" t="s">
        <v>704</v>
      </c>
    </row>
    <row r="396" spans="1:12">
      <c r="A396" s="70"/>
      <c r="B396" s="1"/>
      <c r="C396" s="180">
        <v>89250</v>
      </c>
      <c r="D396" s="180">
        <v>89249</v>
      </c>
      <c r="E396" s="180" t="s">
        <v>1102</v>
      </c>
      <c r="F396" s="180" t="s">
        <v>703</v>
      </c>
      <c r="G396" s="180">
        <v>6.3E-3</v>
      </c>
      <c r="H396" s="180">
        <v>149.12</v>
      </c>
      <c r="I396" s="180">
        <v>146.54874322559999</v>
      </c>
      <c r="J396" s="180">
        <v>2.5712567744000001</v>
      </c>
      <c r="K396" s="181">
        <f t="shared" si="6"/>
        <v>0.93945600000000007</v>
      </c>
      <c r="L396" s="180" t="s">
        <v>704</v>
      </c>
    </row>
    <row r="397" spans="1:12">
      <c r="A397" s="70"/>
      <c r="B397" s="1"/>
      <c r="C397" s="180">
        <v>89257</v>
      </c>
      <c r="D397" s="180">
        <v>89253</v>
      </c>
      <c r="E397" s="180" t="s">
        <v>1103</v>
      </c>
      <c r="F397" s="180" t="s">
        <v>703</v>
      </c>
      <c r="G397" s="180">
        <v>6.3E-3</v>
      </c>
      <c r="H397" s="180">
        <v>149.12</v>
      </c>
      <c r="I397" s="180">
        <v>139.84679624192</v>
      </c>
      <c r="J397" s="180">
        <v>9.2732037580800011</v>
      </c>
      <c r="K397" s="181">
        <f t="shared" si="6"/>
        <v>0.93945600000000007</v>
      </c>
      <c r="L397" s="180" t="s">
        <v>704</v>
      </c>
    </row>
    <row r="398" spans="1:12">
      <c r="A398" s="70"/>
      <c r="B398" s="1"/>
      <c r="C398" s="180">
        <v>89257</v>
      </c>
      <c r="D398" s="180">
        <v>89254</v>
      </c>
      <c r="E398" s="180" t="s">
        <v>1104</v>
      </c>
      <c r="F398" s="180" t="s">
        <v>703</v>
      </c>
      <c r="G398" s="180">
        <v>6.3E-3</v>
      </c>
      <c r="H398" s="180">
        <v>149.12</v>
      </c>
      <c r="I398" s="180">
        <v>139.84679624192</v>
      </c>
      <c r="J398" s="180">
        <v>9.2732037580800011</v>
      </c>
      <c r="K398" s="181">
        <f t="shared" si="6"/>
        <v>0.93945600000000007</v>
      </c>
      <c r="L398" s="180" t="s">
        <v>704</v>
      </c>
    </row>
    <row r="399" spans="1:12">
      <c r="A399" s="70"/>
      <c r="B399" s="1"/>
      <c r="C399" s="180">
        <v>89257</v>
      </c>
      <c r="D399" s="180">
        <v>89255</v>
      </c>
      <c r="E399" s="180" t="s">
        <v>1105</v>
      </c>
      <c r="F399" s="180" t="s">
        <v>703</v>
      </c>
      <c r="G399" s="180">
        <v>6.3E-3</v>
      </c>
      <c r="H399" s="180">
        <v>149.12</v>
      </c>
      <c r="I399" s="180">
        <v>139.84679624192</v>
      </c>
      <c r="J399" s="180">
        <v>9.2732037580800011</v>
      </c>
      <c r="K399" s="181">
        <f t="shared" si="6"/>
        <v>0.93945600000000007</v>
      </c>
      <c r="L399" s="180" t="s">
        <v>704</v>
      </c>
    </row>
    <row r="400" spans="1:12">
      <c r="A400" s="70"/>
      <c r="B400" s="1"/>
      <c r="C400" s="180">
        <v>89257</v>
      </c>
      <c r="D400" s="180">
        <v>89256</v>
      </c>
      <c r="E400" s="180" t="s">
        <v>1106</v>
      </c>
      <c r="F400" s="180" t="s">
        <v>703</v>
      </c>
      <c r="G400" s="180">
        <v>6.3E-3</v>
      </c>
      <c r="H400" s="180">
        <v>149.12</v>
      </c>
      <c r="I400" s="180">
        <v>139.84679624192</v>
      </c>
      <c r="J400" s="180">
        <v>9.2732037580800011</v>
      </c>
      <c r="K400" s="181">
        <f t="shared" si="6"/>
        <v>0.93945600000000007</v>
      </c>
      <c r="L400" s="180" t="s">
        <v>704</v>
      </c>
    </row>
    <row r="401" spans="1:12">
      <c r="A401" s="70"/>
      <c r="B401" s="1"/>
      <c r="C401" s="180">
        <v>89272</v>
      </c>
      <c r="D401" s="180">
        <v>88296</v>
      </c>
      <c r="E401" s="180" t="s">
        <v>1107</v>
      </c>
      <c r="F401" s="180" t="s">
        <v>703</v>
      </c>
      <c r="G401" s="180">
        <v>6.3E-3</v>
      </c>
      <c r="H401" s="180">
        <v>149.12</v>
      </c>
      <c r="I401" s="180">
        <v>135.90023911040001</v>
      </c>
      <c r="J401" s="180">
        <v>13.2197608896</v>
      </c>
      <c r="K401" s="181">
        <f t="shared" si="6"/>
        <v>0.93945600000000007</v>
      </c>
      <c r="L401" s="180" t="s">
        <v>704</v>
      </c>
    </row>
    <row r="402" spans="1:12">
      <c r="A402" s="70"/>
      <c r="B402" s="1"/>
      <c r="C402" s="180">
        <v>89272</v>
      </c>
      <c r="D402" s="180">
        <v>89267</v>
      </c>
      <c r="E402" s="180" t="s">
        <v>1108</v>
      </c>
      <c r="F402" s="180" t="s">
        <v>703</v>
      </c>
      <c r="G402" s="180">
        <v>6.3E-3</v>
      </c>
      <c r="H402" s="180">
        <v>149.12</v>
      </c>
      <c r="I402" s="180">
        <v>135.90023911040001</v>
      </c>
      <c r="J402" s="180">
        <v>13.2197608896</v>
      </c>
      <c r="K402" s="181">
        <f t="shared" si="6"/>
        <v>0.93945600000000007</v>
      </c>
      <c r="L402" s="180" t="s">
        <v>704</v>
      </c>
    </row>
    <row r="403" spans="1:12">
      <c r="A403" s="70"/>
      <c r="B403" s="1"/>
      <c r="C403" s="180">
        <v>89272</v>
      </c>
      <c r="D403" s="180">
        <v>89268</v>
      </c>
      <c r="E403" s="180" t="s">
        <v>1109</v>
      </c>
      <c r="F403" s="180" t="s">
        <v>703</v>
      </c>
      <c r="G403" s="180">
        <v>6.3E-3</v>
      </c>
      <c r="H403" s="180">
        <v>149.12</v>
      </c>
      <c r="I403" s="180">
        <v>135.90023911040001</v>
      </c>
      <c r="J403" s="180">
        <v>13.2197608896</v>
      </c>
      <c r="K403" s="181">
        <f t="shared" si="6"/>
        <v>0.93945600000000007</v>
      </c>
      <c r="L403" s="180" t="s">
        <v>704</v>
      </c>
    </row>
    <row r="404" spans="1:12">
      <c r="A404" s="70"/>
      <c r="B404" s="1"/>
      <c r="C404" s="180">
        <v>89272</v>
      </c>
      <c r="D404" s="180">
        <v>89269</v>
      </c>
      <c r="E404" s="180" t="s">
        <v>1110</v>
      </c>
      <c r="F404" s="180" t="s">
        <v>703</v>
      </c>
      <c r="G404" s="180">
        <v>6.3E-3</v>
      </c>
      <c r="H404" s="180">
        <v>149.12</v>
      </c>
      <c r="I404" s="180">
        <v>135.90023911040001</v>
      </c>
      <c r="J404" s="180">
        <v>13.2197608896</v>
      </c>
      <c r="K404" s="181">
        <f t="shared" si="6"/>
        <v>0.93945600000000007</v>
      </c>
      <c r="L404" s="180" t="s">
        <v>704</v>
      </c>
    </row>
    <row r="405" spans="1:12">
      <c r="A405" s="70"/>
      <c r="B405" s="1"/>
      <c r="C405" s="180">
        <v>89272</v>
      </c>
      <c r="D405" s="180">
        <v>89270</v>
      </c>
      <c r="E405" s="180" t="s">
        <v>1111</v>
      </c>
      <c r="F405" s="180" t="s">
        <v>703</v>
      </c>
      <c r="G405" s="180">
        <v>6.3E-3</v>
      </c>
      <c r="H405" s="180">
        <v>149.12</v>
      </c>
      <c r="I405" s="180">
        <v>135.90023911040001</v>
      </c>
      <c r="J405" s="180">
        <v>13.2197608896</v>
      </c>
      <c r="K405" s="181">
        <f t="shared" si="6"/>
        <v>0.93945600000000007</v>
      </c>
      <c r="L405" s="180" t="s">
        <v>704</v>
      </c>
    </row>
    <row r="406" spans="1:12">
      <c r="A406" s="70"/>
      <c r="B406" s="1"/>
      <c r="C406" s="180">
        <v>89272</v>
      </c>
      <c r="D406" s="180">
        <v>89271</v>
      </c>
      <c r="E406" s="180" t="s">
        <v>1112</v>
      </c>
      <c r="F406" s="180" t="s">
        <v>703</v>
      </c>
      <c r="G406" s="180">
        <v>6.3E-3</v>
      </c>
      <c r="H406" s="180">
        <v>149.12</v>
      </c>
      <c r="I406" s="180">
        <v>135.90023911040001</v>
      </c>
      <c r="J406" s="180">
        <v>13.2197608896</v>
      </c>
      <c r="K406" s="181">
        <f t="shared" si="6"/>
        <v>0.93945600000000007</v>
      </c>
      <c r="L406" s="180" t="s">
        <v>704</v>
      </c>
    </row>
    <row r="407" spans="1:12">
      <c r="A407" s="70"/>
      <c r="B407" s="1"/>
      <c r="C407" s="180">
        <v>89278</v>
      </c>
      <c r="D407" s="180">
        <v>89274</v>
      </c>
      <c r="E407" s="180" t="s">
        <v>1113</v>
      </c>
      <c r="F407" s="180" t="s">
        <v>703</v>
      </c>
      <c r="G407" s="180">
        <v>6.3E-3</v>
      </c>
      <c r="H407" s="180">
        <v>149.12</v>
      </c>
      <c r="I407" s="180">
        <v>149.12</v>
      </c>
      <c r="J407" s="180">
        <v>0</v>
      </c>
      <c r="K407" s="181">
        <f t="shared" si="6"/>
        <v>0.93945600000000007</v>
      </c>
      <c r="L407" s="180" t="s">
        <v>704</v>
      </c>
    </row>
    <row r="408" spans="1:12">
      <c r="A408" s="70"/>
      <c r="B408" s="1"/>
      <c r="C408" s="180">
        <v>89278</v>
      </c>
      <c r="D408" s="180">
        <v>89275</v>
      </c>
      <c r="E408" s="180" t="s">
        <v>1114</v>
      </c>
      <c r="F408" s="180" t="s">
        <v>703</v>
      </c>
      <c r="G408" s="180">
        <v>6.3E-3</v>
      </c>
      <c r="H408" s="180">
        <v>149.12</v>
      </c>
      <c r="I408" s="180">
        <v>149.12</v>
      </c>
      <c r="J408" s="180">
        <v>0</v>
      </c>
      <c r="K408" s="181">
        <f t="shared" si="6"/>
        <v>0.93945600000000007</v>
      </c>
      <c r="L408" s="180" t="s">
        <v>704</v>
      </c>
    </row>
    <row r="409" spans="1:12">
      <c r="A409" s="70"/>
      <c r="B409" s="1"/>
      <c r="C409" s="180">
        <v>89278</v>
      </c>
      <c r="D409" s="180">
        <v>89276</v>
      </c>
      <c r="E409" s="180" t="s">
        <v>1115</v>
      </c>
      <c r="F409" s="180" t="s">
        <v>703</v>
      </c>
      <c r="G409" s="180">
        <v>6.3E-3</v>
      </c>
      <c r="H409" s="180">
        <v>149.12</v>
      </c>
      <c r="I409" s="180">
        <v>149.12</v>
      </c>
      <c r="J409" s="180">
        <v>0</v>
      </c>
      <c r="K409" s="181">
        <f t="shared" si="6"/>
        <v>0.93945600000000007</v>
      </c>
      <c r="L409" s="180" t="s">
        <v>704</v>
      </c>
    </row>
    <row r="410" spans="1:12">
      <c r="A410" s="70"/>
      <c r="B410" s="1"/>
      <c r="C410" s="180">
        <v>89278</v>
      </c>
      <c r="D410" s="180">
        <v>89277</v>
      </c>
      <c r="E410" s="180" t="s">
        <v>1116</v>
      </c>
      <c r="F410" s="180" t="s">
        <v>703</v>
      </c>
      <c r="G410" s="180">
        <v>6.3E-3</v>
      </c>
      <c r="H410" s="180">
        <v>149.12</v>
      </c>
      <c r="I410" s="180">
        <v>149.12</v>
      </c>
      <c r="J410" s="180">
        <v>0</v>
      </c>
      <c r="K410" s="181">
        <f t="shared" si="6"/>
        <v>0.93945600000000007</v>
      </c>
      <c r="L410" s="180" t="s">
        <v>704</v>
      </c>
    </row>
    <row r="411" spans="1:12">
      <c r="A411" s="70"/>
      <c r="B411" s="1"/>
      <c r="C411" s="180">
        <v>89843</v>
      </c>
      <c r="D411" s="180">
        <v>88307</v>
      </c>
      <c r="E411" s="180" t="s">
        <v>1117</v>
      </c>
      <c r="F411" s="180" t="s">
        <v>703</v>
      </c>
      <c r="G411" s="180">
        <v>6.3E-3</v>
      </c>
      <c r="H411" s="180">
        <v>149.12</v>
      </c>
      <c r="I411" s="180">
        <v>119.46296623424001</v>
      </c>
      <c r="J411" s="180">
        <v>29.657033765760001</v>
      </c>
      <c r="K411" s="181">
        <f t="shared" si="6"/>
        <v>0.93945600000000007</v>
      </c>
      <c r="L411" s="180" t="s">
        <v>704</v>
      </c>
    </row>
    <row r="412" spans="1:12">
      <c r="A412" s="70"/>
      <c r="B412" s="1"/>
      <c r="C412" s="180">
        <v>89843</v>
      </c>
      <c r="D412" s="180">
        <v>89212</v>
      </c>
      <c r="E412" s="180" t="s">
        <v>1118</v>
      </c>
      <c r="F412" s="180" t="s">
        <v>703</v>
      </c>
      <c r="G412" s="180">
        <v>6.3E-3</v>
      </c>
      <c r="H412" s="180">
        <v>149.12</v>
      </c>
      <c r="I412" s="180">
        <v>119.46296623424001</v>
      </c>
      <c r="J412" s="180">
        <v>29.657033765760001</v>
      </c>
      <c r="K412" s="181">
        <f t="shared" si="6"/>
        <v>0.93945600000000007</v>
      </c>
      <c r="L412" s="180" t="s">
        <v>704</v>
      </c>
    </row>
    <row r="413" spans="1:12">
      <c r="A413" s="70"/>
      <c r="B413" s="1"/>
      <c r="C413" s="180">
        <v>89843</v>
      </c>
      <c r="D413" s="180">
        <v>89213</v>
      </c>
      <c r="E413" s="180" t="s">
        <v>1119</v>
      </c>
      <c r="F413" s="180" t="s">
        <v>703</v>
      </c>
      <c r="G413" s="180">
        <v>6.3E-3</v>
      </c>
      <c r="H413" s="180">
        <v>149.12</v>
      </c>
      <c r="I413" s="180">
        <v>119.46296623424001</v>
      </c>
      <c r="J413" s="180">
        <v>29.657033765760001</v>
      </c>
      <c r="K413" s="181">
        <f t="shared" si="6"/>
        <v>0.93945600000000007</v>
      </c>
      <c r="L413" s="180" t="s">
        <v>704</v>
      </c>
    </row>
    <row r="414" spans="1:12">
      <c r="A414" s="70"/>
      <c r="B414" s="1"/>
      <c r="C414" s="180">
        <v>89843</v>
      </c>
      <c r="D414" s="180">
        <v>89214</v>
      </c>
      <c r="E414" s="180" t="s">
        <v>1120</v>
      </c>
      <c r="F414" s="180" t="s">
        <v>703</v>
      </c>
      <c r="G414" s="180">
        <v>6.3E-3</v>
      </c>
      <c r="H414" s="180">
        <v>149.12</v>
      </c>
      <c r="I414" s="180">
        <v>119.46296623424001</v>
      </c>
      <c r="J414" s="180">
        <v>29.657033765760001</v>
      </c>
      <c r="K414" s="181">
        <f t="shared" si="6"/>
        <v>0.93945600000000007</v>
      </c>
      <c r="L414" s="180" t="s">
        <v>704</v>
      </c>
    </row>
    <row r="415" spans="1:12">
      <c r="A415" s="70"/>
      <c r="B415" s="1"/>
      <c r="C415" s="180">
        <v>89843</v>
      </c>
      <c r="D415" s="180">
        <v>89215</v>
      </c>
      <c r="E415" s="180" t="s">
        <v>1121</v>
      </c>
      <c r="F415" s="180" t="s">
        <v>703</v>
      </c>
      <c r="G415" s="180">
        <v>6.3E-3</v>
      </c>
      <c r="H415" s="180">
        <v>149.12</v>
      </c>
      <c r="I415" s="180">
        <v>119.46296623424001</v>
      </c>
      <c r="J415" s="180">
        <v>29.657033765760001</v>
      </c>
      <c r="K415" s="181">
        <f t="shared" si="6"/>
        <v>0.93945600000000007</v>
      </c>
      <c r="L415" s="180" t="s">
        <v>704</v>
      </c>
    </row>
    <row r="416" spans="1:12">
      <c r="A416" s="70"/>
      <c r="B416" s="1"/>
      <c r="C416" s="180">
        <v>89876</v>
      </c>
      <c r="D416" s="180">
        <v>89870</v>
      </c>
      <c r="E416" s="180" t="s">
        <v>1122</v>
      </c>
      <c r="F416" s="180" t="s">
        <v>703</v>
      </c>
      <c r="G416" s="180">
        <v>6.3E-3</v>
      </c>
      <c r="H416" s="180">
        <v>149.12</v>
      </c>
      <c r="I416" s="180">
        <v>137.85800009984001</v>
      </c>
      <c r="J416" s="180">
        <v>11.261999900159999</v>
      </c>
      <c r="K416" s="181">
        <f t="shared" si="6"/>
        <v>0.93945600000000007</v>
      </c>
      <c r="L416" s="180" t="s">
        <v>704</v>
      </c>
    </row>
    <row r="417" spans="1:12">
      <c r="A417" s="70"/>
      <c r="B417" s="1"/>
      <c r="C417" s="180">
        <v>89876</v>
      </c>
      <c r="D417" s="180">
        <v>89871</v>
      </c>
      <c r="E417" s="180" t="s">
        <v>1123</v>
      </c>
      <c r="F417" s="180" t="s">
        <v>703</v>
      </c>
      <c r="G417" s="180">
        <v>6.3E-3</v>
      </c>
      <c r="H417" s="180">
        <v>149.12</v>
      </c>
      <c r="I417" s="180">
        <v>137.85800009984001</v>
      </c>
      <c r="J417" s="180">
        <v>11.261999900159999</v>
      </c>
      <c r="K417" s="181">
        <f t="shared" si="6"/>
        <v>0.93945600000000007</v>
      </c>
      <c r="L417" s="180" t="s">
        <v>704</v>
      </c>
    </row>
    <row r="418" spans="1:12">
      <c r="A418" s="70"/>
      <c r="B418" s="1"/>
      <c r="C418" s="180">
        <v>89876</v>
      </c>
      <c r="D418" s="180">
        <v>89872</v>
      </c>
      <c r="E418" s="180" t="s">
        <v>1124</v>
      </c>
      <c r="F418" s="180" t="s">
        <v>703</v>
      </c>
      <c r="G418" s="180">
        <v>6.3E-3</v>
      </c>
      <c r="H418" s="180">
        <v>149.12</v>
      </c>
      <c r="I418" s="180">
        <v>137.85800009984001</v>
      </c>
      <c r="J418" s="180">
        <v>11.261999900159999</v>
      </c>
      <c r="K418" s="181">
        <f t="shared" si="6"/>
        <v>0.93945600000000007</v>
      </c>
      <c r="L418" s="180" t="s">
        <v>704</v>
      </c>
    </row>
    <row r="419" spans="1:12">
      <c r="A419" s="70"/>
      <c r="B419" s="1"/>
      <c r="C419" s="180">
        <v>89876</v>
      </c>
      <c r="D419" s="180">
        <v>89873</v>
      </c>
      <c r="E419" s="180" t="s">
        <v>1125</v>
      </c>
      <c r="F419" s="180" t="s">
        <v>703</v>
      </c>
      <c r="G419" s="180">
        <v>6.3E-3</v>
      </c>
      <c r="H419" s="180">
        <v>149.12</v>
      </c>
      <c r="I419" s="180">
        <v>137.85800009984001</v>
      </c>
      <c r="J419" s="180">
        <v>11.261999900159999</v>
      </c>
      <c r="K419" s="181">
        <f t="shared" si="6"/>
        <v>0.93945600000000007</v>
      </c>
      <c r="L419" s="180" t="s">
        <v>704</v>
      </c>
    </row>
    <row r="420" spans="1:12">
      <c r="A420" s="70"/>
      <c r="B420" s="1"/>
      <c r="C420" s="180">
        <v>89876</v>
      </c>
      <c r="D420" s="180">
        <v>89874</v>
      </c>
      <c r="E420" s="180" t="s">
        <v>1126</v>
      </c>
      <c r="F420" s="180" t="s">
        <v>703</v>
      </c>
      <c r="G420" s="180">
        <v>6.3E-3</v>
      </c>
      <c r="H420" s="180">
        <v>149.12</v>
      </c>
      <c r="I420" s="180">
        <v>137.85800009984001</v>
      </c>
      <c r="J420" s="180">
        <v>11.261999900159999</v>
      </c>
      <c r="K420" s="181">
        <f t="shared" si="6"/>
        <v>0.93945600000000007</v>
      </c>
      <c r="L420" s="180" t="s">
        <v>704</v>
      </c>
    </row>
    <row r="421" spans="1:12">
      <c r="A421" s="70"/>
      <c r="B421" s="1"/>
      <c r="C421" s="180">
        <v>89883</v>
      </c>
      <c r="D421" s="180">
        <v>89878</v>
      </c>
      <c r="E421" s="180" t="s">
        <v>1127</v>
      </c>
      <c r="F421" s="180" t="s">
        <v>703</v>
      </c>
      <c r="G421" s="180">
        <v>6.3E-3</v>
      </c>
      <c r="H421" s="180">
        <v>149.12</v>
      </c>
      <c r="I421" s="180">
        <v>138.91665293503999</v>
      </c>
      <c r="J421" s="180">
        <v>10.203347064960001</v>
      </c>
      <c r="K421" s="181">
        <f t="shared" si="6"/>
        <v>0.93945600000000007</v>
      </c>
      <c r="L421" s="180" t="s">
        <v>704</v>
      </c>
    </row>
    <row r="422" spans="1:12">
      <c r="A422" s="70"/>
      <c r="B422" s="1"/>
      <c r="C422" s="180">
        <v>89883</v>
      </c>
      <c r="D422" s="180">
        <v>89879</v>
      </c>
      <c r="E422" s="180" t="s">
        <v>1128</v>
      </c>
      <c r="F422" s="180" t="s">
        <v>703</v>
      </c>
      <c r="G422" s="180">
        <v>6.3E-3</v>
      </c>
      <c r="H422" s="180">
        <v>149.12</v>
      </c>
      <c r="I422" s="180">
        <v>138.91665293503999</v>
      </c>
      <c r="J422" s="180">
        <v>10.203347064960001</v>
      </c>
      <c r="K422" s="181">
        <f t="shared" si="6"/>
        <v>0.93945600000000007</v>
      </c>
      <c r="L422" s="180" t="s">
        <v>704</v>
      </c>
    </row>
    <row r="423" spans="1:12">
      <c r="A423" s="70"/>
      <c r="B423" s="1"/>
      <c r="C423" s="180">
        <v>89883</v>
      </c>
      <c r="D423" s="180">
        <v>89880</v>
      </c>
      <c r="E423" s="180" t="s">
        <v>1129</v>
      </c>
      <c r="F423" s="180" t="s">
        <v>703</v>
      </c>
      <c r="G423" s="180">
        <v>6.3E-3</v>
      </c>
      <c r="H423" s="180">
        <v>149.12</v>
      </c>
      <c r="I423" s="180">
        <v>138.91665293503999</v>
      </c>
      <c r="J423" s="180">
        <v>10.203347064960001</v>
      </c>
      <c r="K423" s="181">
        <f t="shared" si="6"/>
        <v>0.93945600000000007</v>
      </c>
      <c r="L423" s="180" t="s">
        <v>704</v>
      </c>
    </row>
    <row r="424" spans="1:12">
      <c r="A424" s="70"/>
      <c r="B424" s="1"/>
      <c r="C424" s="180">
        <v>89883</v>
      </c>
      <c r="D424" s="180">
        <v>89881</v>
      </c>
      <c r="E424" s="180" t="s">
        <v>1130</v>
      </c>
      <c r="F424" s="180" t="s">
        <v>703</v>
      </c>
      <c r="G424" s="180">
        <v>6.3E-3</v>
      </c>
      <c r="H424" s="180">
        <v>149.12</v>
      </c>
      <c r="I424" s="180">
        <v>138.91665293503999</v>
      </c>
      <c r="J424" s="180">
        <v>10.203347064960001</v>
      </c>
      <c r="K424" s="181">
        <f t="shared" si="6"/>
        <v>0.93945600000000007</v>
      </c>
      <c r="L424" s="180" t="s">
        <v>704</v>
      </c>
    </row>
    <row r="425" spans="1:12">
      <c r="A425" s="70"/>
      <c r="B425" s="1"/>
      <c r="C425" s="180">
        <v>89883</v>
      </c>
      <c r="D425" s="180">
        <v>89882</v>
      </c>
      <c r="E425" s="180" t="s">
        <v>1131</v>
      </c>
      <c r="F425" s="180" t="s">
        <v>703</v>
      </c>
      <c r="G425" s="180">
        <v>6.3E-3</v>
      </c>
      <c r="H425" s="180">
        <v>149.12</v>
      </c>
      <c r="I425" s="180">
        <v>138.91665293503999</v>
      </c>
      <c r="J425" s="180">
        <v>10.203347064960001</v>
      </c>
      <c r="K425" s="181">
        <f t="shared" si="6"/>
        <v>0.93945600000000007</v>
      </c>
      <c r="L425" s="180" t="s">
        <v>704</v>
      </c>
    </row>
    <row r="426" spans="1:12">
      <c r="A426" s="70"/>
      <c r="B426" s="1"/>
      <c r="C426" s="180">
        <v>90586</v>
      </c>
      <c r="D426" s="180">
        <v>90582</v>
      </c>
      <c r="E426" s="180" t="s">
        <v>1132</v>
      </c>
      <c r="F426" s="180" t="s">
        <v>703</v>
      </c>
      <c r="G426" s="180">
        <v>6.3E-3</v>
      </c>
      <c r="H426" s="180">
        <v>149.12</v>
      </c>
      <c r="I426" s="180">
        <v>149.12</v>
      </c>
      <c r="J426" s="180">
        <v>0</v>
      </c>
      <c r="K426" s="181">
        <f t="shared" si="6"/>
        <v>0.93945600000000007</v>
      </c>
      <c r="L426" s="180" t="s">
        <v>704</v>
      </c>
    </row>
    <row r="427" spans="1:12">
      <c r="A427" s="70"/>
      <c r="B427" s="1"/>
      <c r="C427" s="180">
        <v>90586</v>
      </c>
      <c r="D427" s="180">
        <v>90583</v>
      </c>
      <c r="E427" s="180" t="s">
        <v>1133</v>
      </c>
      <c r="F427" s="180" t="s">
        <v>703</v>
      </c>
      <c r="G427" s="180">
        <v>6.3E-3</v>
      </c>
      <c r="H427" s="180">
        <v>149.12</v>
      </c>
      <c r="I427" s="180">
        <v>149.12</v>
      </c>
      <c r="J427" s="180">
        <v>0</v>
      </c>
      <c r="K427" s="181">
        <f t="shared" si="6"/>
        <v>0.93945600000000007</v>
      </c>
      <c r="L427" s="180" t="s">
        <v>704</v>
      </c>
    </row>
    <row r="428" spans="1:12">
      <c r="A428" s="70"/>
      <c r="B428" s="1"/>
      <c r="C428" s="180">
        <v>90586</v>
      </c>
      <c r="D428" s="180">
        <v>90584</v>
      </c>
      <c r="E428" s="180" t="s">
        <v>1134</v>
      </c>
      <c r="F428" s="180" t="s">
        <v>703</v>
      </c>
      <c r="G428" s="180">
        <v>6.3E-3</v>
      </c>
      <c r="H428" s="180">
        <v>149.12</v>
      </c>
      <c r="I428" s="180">
        <v>149.12</v>
      </c>
      <c r="J428" s="180">
        <v>0</v>
      </c>
      <c r="K428" s="181">
        <f t="shared" si="6"/>
        <v>0.93945600000000007</v>
      </c>
      <c r="L428" s="180" t="s">
        <v>704</v>
      </c>
    </row>
    <row r="429" spans="1:12">
      <c r="A429" s="70"/>
      <c r="B429" s="1"/>
      <c r="C429" s="180">
        <v>90586</v>
      </c>
      <c r="D429" s="180">
        <v>90585</v>
      </c>
      <c r="E429" s="180" t="s">
        <v>1135</v>
      </c>
      <c r="F429" s="180" t="s">
        <v>703</v>
      </c>
      <c r="G429" s="180">
        <v>6.3E-3</v>
      </c>
      <c r="H429" s="180">
        <v>149.12</v>
      </c>
      <c r="I429" s="180">
        <v>149.12</v>
      </c>
      <c r="J429" s="180">
        <v>0</v>
      </c>
      <c r="K429" s="181">
        <f t="shared" si="6"/>
        <v>0.93945600000000007</v>
      </c>
      <c r="L429" s="180" t="s">
        <v>704</v>
      </c>
    </row>
    <row r="430" spans="1:12">
      <c r="A430" s="70"/>
      <c r="B430" s="1"/>
      <c r="C430" s="180">
        <v>90625</v>
      </c>
      <c r="D430" s="180">
        <v>90621</v>
      </c>
      <c r="E430" s="180" t="s">
        <v>1136</v>
      </c>
      <c r="F430" s="180" t="s">
        <v>703</v>
      </c>
      <c r="G430" s="180">
        <v>6.3E-3</v>
      </c>
      <c r="H430" s="180">
        <v>149.12</v>
      </c>
      <c r="I430" s="180">
        <v>149.12</v>
      </c>
      <c r="J430" s="180">
        <v>0</v>
      </c>
      <c r="K430" s="181">
        <f t="shared" si="6"/>
        <v>0.93945600000000007</v>
      </c>
      <c r="L430" s="180" t="s">
        <v>704</v>
      </c>
    </row>
    <row r="431" spans="1:12">
      <c r="A431" s="70"/>
      <c r="B431" s="1"/>
      <c r="C431" s="180">
        <v>90625</v>
      </c>
      <c r="D431" s="180">
        <v>90622</v>
      </c>
      <c r="E431" s="180" t="s">
        <v>1137</v>
      </c>
      <c r="F431" s="180" t="s">
        <v>703</v>
      </c>
      <c r="G431" s="180">
        <v>6.3E-3</v>
      </c>
      <c r="H431" s="180">
        <v>149.12</v>
      </c>
      <c r="I431" s="180">
        <v>149.12</v>
      </c>
      <c r="J431" s="180">
        <v>0</v>
      </c>
      <c r="K431" s="181">
        <f t="shared" si="6"/>
        <v>0.93945600000000007</v>
      </c>
      <c r="L431" s="180" t="s">
        <v>704</v>
      </c>
    </row>
    <row r="432" spans="1:12">
      <c r="A432" s="70"/>
      <c r="B432" s="1"/>
      <c r="C432" s="180">
        <v>90625</v>
      </c>
      <c r="D432" s="180">
        <v>90623</v>
      </c>
      <c r="E432" s="180" t="s">
        <v>1138</v>
      </c>
      <c r="F432" s="180" t="s">
        <v>703</v>
      </c>
      <c r="G432" s="180">
        <v>6.3E-3</v>
      </c>
      <c r="H432" s="180">
        <v>149.12</v>
      </c>
      <c r="I432" s="180">
        <v>149.12</v>
      </c>
      <c r="J432" s="180">
        <v>0</v>
      </c>
      <c r="K432" s="181">
        <f t="shared" si="6"/>
        <v>0.93945600000000007</v>
      </c>
      <c r="L432" s="180" t="s">
        <v>704</v>
      </c>
    </row>
    <row r="433" spans="1:12">
      <c r="A433" s="70"/>
      <c r="B433" s="1"/>
      <c r="C433" s="180">
        <v>90625</v>
      </c>
      <c r="D433" s="180">
        <v>90624</v>
      </c>
      <c r="E433" s="180" t="s">
        <v>1139</v>
      </c>
      <c r="F433" s="180" t="s">
        <v>703</v>
      </c>
      <c r="G433" s="180">
        <v>6.3E-3</v>
      </c>
      <c r="H433" s="180">
        <v>149.12</v>
      </c>
      <c r="I433" s="180">
        <v>149.12</v>
      </c>
      <c r="J433" s="180">
        <v>0</v>
      </c>
      <c r="K433" s="181">
        <f t="shared" si="6"/>
        <v>0.93945600000000007</v>
      </c>
      <c r="L433" s="180" t="s">
        <v>704</v>
      </c>
    </row>
    <row r="434" spans="1:12">
      <c r="A434" s="70"/>
      <c r="B434" s="1"/>
      <c r="C434" s="180">
        <v>90631</v>
      </c>
      <c r="D434" s="180">
        <v>88297</v>
      </c>
      <c r="E434" s="180" t="s">
        <v>1140</v>
      </c>
      <c r="F434" s="180" t="s">
        <v>703</v>
      </c>
      <c r="G434" s="180">
        <v>6.3E-3</v>
      </c>
      <c r="H434" s="180">
        <v>149.12</v>
      </c>
      <c r="I434" s="180">
        <v>129.46959046719999</v>
      </c>
      <c r="J434" s="180">
        <v>19.650409532800005</v>
      </c>
      <c r="K434" s="181">
        <f t="shared" si="6"/>
        <v>0.93945600000000007</v>
      </c>
      <c r="L434" s="180" t="s">
        <v>704</v>
      </c>
    </row>
    <row r="435" spans="1:12">
      <c r="A435" s="70"/>
      <c r="B435" s="1"/>
      <c r="C435" s="180">
        <v>90631</v>
      </c>
      <c r="D435" s="180">
        <v>90627</v>
      </c>
      <c r="E435" s="180" t="s">
        <v>1141</v>
      </c>
      <c r="F435" s="180" t="s">
        <v>703</v>
      </c>
      <c r="G435" s="180">
        <v>6.3E-3</v>
      </c>
      <c r="H435" s="180">
        <v>149.12</v>
      </c>
      <c r="I435" s="180">
        <v>129.46959046719999</v>
      </c>
      <c r="J435" s="180">
        <v>19.650409532800005</v>
      </c>
      <c r="K435" s="181">
        <f t="shared" si="6"/>
        <v>0.93945600000000007</v>
      </c>
      <c r="L435" s="180" t="s">
        <v>704</v>
      </c>
    </row>
    <row r="436" spans="1:12">
      <c r="A436" s="70"/>
      <c r="B436" s="1"/>
      <c r="C436" s="180">
        <v>90631</v>
      </c>
      <c r="D436" s="180">
        <v>90628</v>
      </c>
      <c r="E436" s="180" t="s">
        <v>1142</v>
      </c>
      <c r="F436" s="180" t="s">
        <v>703</v>
      </c>
      <c r="G436" s="180">
        <v>6.3E-3</v>
      </c>
      <c r="H436" s="180">
        <v>149.12</v>
      </c>
      <c r="I436" s="180">
        <v>129.46959046719999</v>
      </c>
      <c r="J436" s="180">
        <v>19.650409532800005</v>
      </c>
      <c r="K436" s="181">
        <f t="shared" si="6"/>
        <v>0.93945600000000007</v>
      </c>
      <c r="L436" s="180" t="s">
        <v>704</v>
      </c>
    </row>
    <row r="437" spans="1:12">
      <c r="A437" s="70"/>
      <c r="B437" s="1"/>
      <c r="C437" s="180">
        <v>90631</v>
      </c>
      <c r="D437" s="180">
        <v>90629</v>
      </c>
      <c r="E437" s="180" t="s">
        <v>1143</v>
      </c>
      <c r="F437" s="180" t="s">
        <v>703</v>
      </c>
      <c r="G437" s="180">
        <v>6.3E-3</v>
      </c>
      <c r="H437" s="180">
        <v>149.12</v>
      </c>
      <c r="I437" s="180">
        <v>129.46959046719999</v>
      </c>
      <c r="J437" s="180">
        <v>19.650409532800005</v>
      </c>
      <c r="K437" s="181">
        <f t="shared" si="6"/>
        <v>0.93945600000000007</v>
      </c>
      <c r="L437" s="180" t="s">
        <v>704</v>
      </c>
    </row>
    <row r="438" spans="1:12">
      <c r="A438" s="70"/>
      <c r="B438" s="1"/>
      <c r="C438" s="180">
        <v>90631</v>
      </c>
      <c r="D438" s="180">
        <v>90630</v>
      </c>
      <c r="E438" s="180" t="s">
        <v>1144</v>
      </c>
      <c r="F438" s="180" t="s">
        <v>703</v>
      </c>
      <c r="G438" s="180">
        <v>6.3E-3</v>
      </c>
      <c r="H438" s="180">
        <v>149.12</v>
      </c>
      <c r="I438" s="180">
        <v>129.46959046719999</v>
      </c>
      <c r="J438" s="180">
        <v>19.650409532800005</v>
      </c>
      <c r="K438" s="181">
        <f t="shared" si="6"/>
        <v>0.93945600000000007</v>
      </c>
      <c r="L438" s="180" t="s">
        <v>704</v>
      </c>
    </row>
    <row r="439" spans="1:12">
      <c r="A439" s="70"/>
      <c r="B439" s="1"/>
      <c r="C439" s="180">
        <v>90637</v>
      </c>
      <c r="D439" s="180">
        <v>90633</v>
      </c>
      <c r="E439" s="180" t="s">
        <v>1145</v>
      </c>
      <c r="F439" s="180" t="s">
        <v>703</v>
      </c>
      <c r="G439" s="180">
        <v>6.3E-3</v>
      </c>
      <c r="H439" s="180">
        <v>149.12</v>
      </c>
      <c r="I439" s="180">
        <v>149.12</v>
      </c>
      <c r="J439" s="180">
        <v>0</v>
      </c>
      <c r="K439" s="181">
        <f t="shared" si="6"/>
        <v>0.93945600000000007</v>
      </c>
      <c r="L439" s="180" t="s">
        <v>704</v>
      </c>
    </row>
    <row r="440" spans="1:12">
      <c r="A440" s="70"/>
      <c r="B440" s="1"/>
      <c r="C440" s="180">
        <v>90637</v>
      </c>
      <c r="D440" s="180">
        <v>90634</v>
      </c>
      <c r="E440" s="180" t="s">
        <v>1146</v>
      </c>
      <c r="F440" s="180" t="s">
        <v>703</v>
      </c>
      <c r="G440" s="180">
        <v>6.3E-3</v>
      </c>
      <c r="H440" s="180">
        <v>149.12</v>
      </c>
      <c r="I440" s="180">
        <v>149.12</v>
      </c>
      <c r="J440" s="180">
        <v>0</v>
      </c>
      <c r="K440" s="181">
        <f t="shared" si="6"/>
        <v>0.93945600000000007</v>
      </c>
      <c r="L440" s="180" t="s">
        <v>704</v>
      </c>
    </row>
    <row r="441" spans="1:12">
      <c r="A441" s="70"/>
      <c r="B441" s="1"/>
      <c r="C441" s="180">
        <v>90637</v>
      </c>
      <c r="D441" s="180">
        <v>90635</v>
      </c>
      <c r="E441" s="180" t="s">
        <v>1147</v>
      </c>
      <c r="F441" s="180" t="s">
        <v>703</v>
      </c>
      <c r="G441" s="180">
        <v>6.3E-3</v>
      </c>
      <c r="H441" s="180">
        <v>149.12</v>
      </c>
      <c r="I441" s="180">
        <v>149.12</v>
      </c>
      <c r="J441" s="180">
        <v>0</v>
      </c>
      <c r="K441" s="181">
        <f t="shared" si="6"/>
        <v>0.93945600000000007</v>
      </c>
      <c r="L441" s="180" t="s">
        <v>704</v>
      </c>
    </row>
    <row r="442" spans="1:12">
      <c r="A442" s="70"/>
      <c r="B442" s="1"/>
      <c r="C442" s="180">
        <v>90637</v>
      </c>
      <c r="D442" s="180">
        <v>90636</v>
      </c>
      <c r="E442" s="180" t="s">
        <v>1148</v>
      </c>
      <c r="F442" s="180" t="s">
        <v>703</v>
      </c>
      <c r="G442" s="180">
        <v>6.3E-3</v>
      </c>
      <c r="H442" s="180">
        <v>149.12</v>
      </c>
      <c r="I442" s="180">
        <v>149.12</v>
      </c>
      <c r="J442" s="180">
        <v>0</v>
      </c>
      <c r="K442" s="181">
        <f t="shared" si="6"/>
        <v>0.93945600000000007</v>
      </c>
      <c r="L442" s="180" t="s">
        <v>704</v>
      </c>
    </row>
    <row r="443" spans="1:12">
      <c r="A443" s="70"/>
      <c r="B443" s="1"/>
      <c r="C443" s="180">
        <v>90643</v>
      </c>
      <c r="D443" s="180">
        <v>90639</v>
      </c>
      <c r="E443" s="180" t="s">
        <v>1149</v>
      </c>
      <c r="F443" s="180" t="s">
        <v>703</v>
      </c>
      <c r="G443" s="180">
        <v>6.3E-3</v>
      </c>
      <c r="H443" s="180">
        <v>149.12</v>
      </c>
      <c r="I443" s="180">
        <v>149.12</v>
      </c>
      <c r="J443" s="180">
        <v>0</v>
      </c>
      <c r="K443" s="181">
        <f t="shared" si="6"/>
        <v>0.93945600000000007</v>
      </c>
      <c r="L443" s="180" t="s">
        <v>704</v>
      </c>
    </row>
    <row r="444" spans="1:12">
      <c r="A444" s="70"/>
      <c r="B444" s="1"/>
      <c r="C444" s="180">
        <v>90643</v>
      </c>
      <c r="D444" s="180">
        <v>90640</v>
      </c>
      <c r="E444" s="180" t="s">
        <v>1150</v>
      </c>
      <c r="F444" s="180" t="s">
        <v>703</v>
      </c>
      <c r="G444" s="180">
        <v>6.3E-3</v>
      </c>
      <c r="H444" s="180">
        <v>149.12</v>
      </c>
      <c r="I444" s="180">
        <v>149.12</v>
      </c>
      <c r="J444" s="180">
        <v>0</v>
      </c>
      <c r="K444" s="181">
        <f t="shared" si="6"/>
        <v>0.93945600000000007</v>
      </c>
      <c r="L444" s="180" t="s">
        <v>704</v>
      </c>
    </row>
    <row r="445" spans="1:12">
      <c r="A445" s="70"/>
      <c r="B445" s="1"/>
      <c r="C445" s="180">
        <v>90643</v>
      </c>
      <c r="D445" s="180">
        <v>90641</v>
      </c>
      <c r="E445" s="180" t="s">
        <v>1151</v>
      </c>
      <c r="F445" s="180" t="s">
        <v>703</v>
      </c>
      <c r="G445" s="180">
        <v>6.3E-3</v>
      </c>
      <c r="H445" s="180">
        <v>149.12</v>
      </c>
      <c r="I445" s="180">
        <v>149.12</v>
      </c>
      <c r="J445" s="180">
        <v>0</v>
      </c>
      <c r="K445" s="181">
        <f t="shared" si="6"/>
        <v>0.93945600000000007</v>
      </c>
      <c r="L445" s="180" t="s">
        <v>704</v>
      </c>
    </row>
    <row r="446" spans="1:12">
      <c r="A446" s="70"/>
      <c r="B446" s="1"/>
      <c r="C446" s="180">
        <v>90643</v>
      </c>
      <c r="D446" s="180">
        <v>90642</v>
      </c>
      <c r="E446" s="180" t="s">
        <v>1152</v>
      </c>
      <c r="F446" s="180" t="s">
        <v>703</v>
      </c>
      <c r="G446" s="180">
        <v>6.3E-3</v>
      </c>
      <c r="H446" s="180">
        <v>149.12</v>
      </c>
      <c r="I446" s="180">
        <v>149.12</v>
      </c>
      <c r="J446" s="180">
        <v>0</v>
      </c>
      <c r="K446" s="181">
        <f t="shared" si="6"/>
        <v>0.93945600000000007</v>
      </c>
      <c r="L446" s="180" t="s">
        <v>704</v>
      </c>
    </row>
    <row r="447" spans="1:12">
      <c r="A447" s="70"/>
      <c r="B447" s="1"/>
      <c r="C447" s="180">
        <v>90650</v>
      </c>
      <c r="D447" s="180">
        <v>90646</v>
      </c>
      <c r="E447" s="180" t="s">
        <v>1153</v>
      </c>
      <c r="F447" s="180" t="s">
        <v>703</v>
      </c>
      <c r="G447" s="180">
        <v>6.3E-3</v>
      </c>
      <c r="H447" s="180">
        <v>149.12</v>
      </c>
      <c r="I447" s="180">
        <v>149.12</v>
      </c>
      <c r="J447" s="180">
        <v>0</v>
      </c>
      <c r="K447" s="181">
        <f t="shared" si="6"/>
        <v>0.93945600000000007</v>
      </c>
      <c r="L447" s="180" t="s">
        <v>704</v>
      </c>
    </row>
    <row r="448" spans="1:12">
      <c r="A448" s="70"/>
      <c r="B448" s="1"/>
      <c r="C448" s="180">
        <v>90650</v>
      </c>
      <c r="D448" s="180">
        <v>90647</v>
      </c>
      <c r="E448" s="180" t="s">
        <v>1154</v>
      </c>
      <c r="F448" s="180" t="s">
        <v>703</v>
      </c>
      <c r="G448" s="180">
        <v>6.3E-3</v>
      </c>
      <c r="H448" s="180">
        <v>149.12</v>
      </c>
      <c r="I448" s="180">
        <v>149.12</v>
      </c>
      <c r="J448" s="180">
        <v>0</v>
      </c>
      <c r="K448" s="181">
        <f t="shared" si="6"/>
        <v>0.93945600000000007</v>
      </c>
      <c r="L448" s="180" t="s">
        <v>704</v>
      </c>
    </row>
    <row r="449" spans="1:12">
      <c r="A449" s="70"/>
      <c r="B449" s="1"/>
      <c r="C449" s="180">
        <v>90650</v>
      </c>
      <c r="D449" s="180">
        <v>90648</v>
      </c>
      <c r="E449" s="180" t="s">
        <v>1155</v>
      </c>
      <c r="F449" s="180" t="s">
        <v>703</v>
      </c>
      <c r="G449" s="180">
        <v>6.3E-3</v>
      </c>
      <c r="H449" s="180">
        <v>149.12</v>
      </c>
      <c r="I449" s="180">
        <v>149.12</v>
      </c>
      <c r="J449" s="180">
        <v>0</v>
      </c>
      <c r="K449" s="181">
        <f t="shared" si="6"/>
        <v>0.93945600000000007</v>
      </c>
      <c r="L449" s="180" t="s">
        <v>704</v>
      </c>
    </row>
    <row r="450" spans="1:12">
      <c r="A450" s="70"/>
      <c r="B450" s="1"/>
      <c r="C450" s="180">
        <v>90650</v>
      </c>
      <c r="D450" s="180">
        <v>90649</v>
      </c>
      <c r="E450" s="180" t="s">
        <v>1156</v>
      </c>
      <c r="F450" s="180" t="s">
        <v>703</v>
      </c>
      <c r="G450" s="180">
        <v>6.3E-3</v>
      </c>
      <c r="H450" s="180">
        <v>149.12</v>
      </c>
      <c r="I450" s="180">
        <v>149.12</v>
      </c>
      <c r="J450" s="180">
        <v>0</v>
      </c>
      <c r="K450" s="181">
        <f t="shared" si="6"/>
        <v>0.93945600000000007</v>
      </c>
      <c r="L450" s="180" t="s">
        <v>704</v>
      </c>
    </row>
    <row r="451" spans="1:12">
      <c r="A451" s="70"/>
      <c r="B451" s="1"/>
      <c r="C451" s="180">
        <v>90656</v>
      </c>
      <c r="D451" s="180">
        <v>90652</v>
      </c>
      <c r="E451" s="180" t="s">
        <v>1157</v>
      </c>
      <c r="F451" s="180" t="s">
        <v>703</v>
      </c>
      <c r="G451" s="180">
        <v>6.3E-3</v>
      </c>
      <c r="H451" s="180">
        <v>149.12</v>
      </c>
      <c r="I451" s="180">
        <v>149.12</v>
      </c>
      <c r="J451" s="180">
        <v>0</v>
      </c>
      <c r="K451" s="181">
        <f t="shared" si="6"/>
        <v>0.93945600000000007</v>
      </c>
      <c r="L451" s="180" t="s">
        <v>704</v>
      </c>
    </row>
    <row r="452" spans="1:12">
      <c r="A452" s="70"/>
      <c r="B452" s="1"/>
      <c r="C452" s="180">
        <v>90656</v>
      </c>
      <c r="D452" s="180">
        <v>90653</v>
      </c>
      <c r="E452" s="180" t="s">
        <v>1158</v>
      </c>
      <c r="F452" s="180" t="s">
        <v>703</v>
      </c>
      <c r="G452" s="180">
        <v>6.3E-3</v>
      </c>
      <c r="H452" s="180">
        <v>149.12</v>
      </c>
      <c r="I452" s="180">
        <v>149.12</v>
      </c>
      <c r="J452" s="180">
        <v>0</v>
      </c>
      <c r="K452" s="181">
        <f t="shared" si="6"/>
        <v>0.93945600000000007</v>
      </c>
      <c r="L452" s="180" t="s">
        <v>704</v>
      </c>
    </row>
    <row r="453" spans="1:12">
      <c r="A453" s="70"/>
      <c r="B453" s="1"/>
      <c r="C453" s="180">
        <v>90656</v>
      </c>
      <c r="D453" s="180">
        <v>90654</v>
      </c>
      <c r="E453" s="180" t="s">
        <v>1159</v>
      </c>
      <c r="F453" s="180" t="s">
        <v>703</v>
      </c>
      <c r="G453" s="180">
        <v>6.3E-3</v>
      </c>
      <c r="H453" s="180">
        <v>149.12</v>
      </c>
      <c r="I453" s="180">
        <v>149.12</v>
      </c>
      <c r="J453" s="180">
        <v>0</v>
      </c>
      <c r="K453" s="181">
        <f t="shared" si="6"/>
        <v>0.93945600000000007</v>
      </c>
      <c r="L453" s="180" t="s">
        <v>704</v>
      </c>
    </row>
    <row r="454" spans="1:12">
      <c r="A454" s="70"/>
      <c r="B454" s="1"/>
      <c r="C454" s="180">
        <v>90656</v>
      </c>
      <c r="D454" s="180">
        <v>90655</v>
      </c>
      <c r="E454" s="180" t="s">
        <v>1160</v>
      </c>
      <c r="F454" s="180" t="s">
        <v>703</v>
      </c>
      <c r="G454" s="180">
        <v>6.3E-3</v>
      </c>
      <c r="H454" s="180">
        <v>149.12</v>
      </c>
      <c r="I454" s="180">
        <v>149.12</v>
      </c>
      <c r="J454" s="180">
        <v>0</v>
      </c>
      <c r="K454" s="181">
        <f t="shared" ref="K454:K517" si="7">H454*G454</f>
        <v>0.93945600000000007</v>
      </c>
      <c r="L454" s="180" t="s">
        <v>704</v>
      </c>
    </row>
    <row r="455" spans="1:12">
      <c r="A455" s="70"/>
      <c r="B455" s="1"/>
      <c r="C455" s="180">
        <v>90662</v>
      </c>
      <c r="D455" s="180">
        <v>90658</v>
      </c>
      <c r="E455" s="180" t="s">
        <v>1161</v>
      </c>
      <c r="F455" s="180" t="s">
        <v>703</v>
      </c>
      <c r="G455" s="180">
        <v>6.3E-3</v>
      </c>
      <c r="H455" s="180">
        <v>149.12</v>
      </c>
      <c r="I455" s="180">
        <v>149.12</v>
      </c>
      <c r="J455" s="180">
        <v>0</v>
      </c>
      <c r="K455" s="181">
        <f t="shared" si="7"/>
        <v>0.93945600000000007</v>
      </c>
      <c r="L455" s="180" t="s">
        <v>704</v>
      </c>
    </row>
    <row r="456" spans="1:12">
      <c r="A456" s="70"/>
      <c r="B456" s="1"/>
      <c r="C456" s="180">
        <v>90662</v>
      </c>
      <c r="D456" s="180">
        <v>90659</v>
      </c>
      <c r="E456" s="180" t="s">
        <v>1162</v>
      </c>
      <c r="F456" s="180" t="s">
        <v>703</v>
      </c>
      <c r="G456" s="180">
        <v>6.3E-3</v>
      </c>
      <c r="H456" s="180">
        <v>149.12</v>
      </c>
      <c r="I456" s="180">
        <v>149.12</v>
      </c>
      <c r="J456" s="180">
        <v>0</v>
      </c>
      <c r="K456" s="181">
        <f t="shared" si="7"/>
        <v>0.93945600000000007</v>
      </c>
      <c r="L456" s="180" t="s">
        <v>704</v>
      </c>
    </row>
    <row r="457" spans="1:12">
      <c r="A457" s="70"/>
      <c r="B457" s="1"/>
      <c r="C457" s="180">
        <v>90662</v>
      </c>
      <c r="D457" s="180">
        <v>90660</v>
      </c>
      <c r="E457" s="180" t="s">
        <v>1163</v>
      </c>
      <c r="F457" s="180" t="s">
        <v>703</v>
      </c>
      <c r="G457" s="180">
        <v>6.3E-3</v>
      </c>
      <c r="H457" s="180">
        <v>149.12</v>
      </c>
      <c r="I457" s="180">
        <v>149.12</v>
      </c>
      <c r="J457" s="180">
        <v>0</v>
      </c>
      <c r="K457" s="181">
        <f t="shared" si="7"/>
        <v>0.93945600000000007</v>
      </c>
      <c r="L457" s="180" t="s">
        <v>704</v>
      </c>
    </row>
    <row r="458" spans="1:12">
      <c r="A458" s="70"/>
      <c r="B458" s="1"/>
      <c r="C458" s="180">
        <v>90662</v>
      </c>
      <c r="D458" s="180">
        <v>90661</v>
      </c>
      <c r="E458" s="180" t="s">
        <v>1164</v>
      </c>
      <c r="F458" s="180" t="s">
        <v>703</v>
      </c>
      <c r="G458" s="180">
        <v>6.3E-3</v>
      </c>
      <c r="H458" s="180">
        <v>149.12</v>
      </c>
      <c r="I458" s="180">
        <v>149.12</v>
      </c>
      <c r="J458" s="180">
        <v>0</v>
      </c>
      <c r="K458" s="181">
        <f t="shared" si="7"/>
        <v>0.93945600000000007</v>
      </c>
      <c r="L458" s="180" t="s">
        <v>704</v>
      </c>
    </row>
    <row r="459" spans="1:12">
      <c r="A459" s="70"/>
      <c r="B459" s="1"/>
      <c r="C459" s="180">
        <v>90668</v>
      </c>
      <c r="D459" s="180">
        <v>90664</v>
      </c>
      <c r="E459" s="180" t="s">
        <v>1165</v>
      </c>
      <c r="F459" s="180" t="s">
        <v>703</v>
      </c>
      <c r="G459" s="180">
        <v>6.3E-3</v>
      </c>
      <c r="H459" s="180">
        <v>149.12</v>
      </c>
      <c r="I459" s="180">
        <v>149.12</v>
      </c>
      <c r="J459" s="180">
        <v>0</v>
      </c>
      <c r="K459" s="181">
        <f t="shared" si="7"/>
        <v>0.93945600000000007</v>
      </c>
      <c r="L459" s="180" t="s">
        <v>704</v>
      </c>
    </row>
    <row r="460" spans="1:12">
      <c r="A460" s="70"/>
      <c r="B460" s="1"/>
      <c r="C460" s="180">
        <v>90668</v>
      </c>
      <c r="D460" s="180">
        <v>90665</v>
      </c>
      <c r="E460" s="180" t="s">
        <v>1166</v>
      </c>
      <c r="F460" s="180" t="s">
        <v>703</v>
      </c>
      <c r="G460" s="180">
        <v>6.3E-3</v>
      </c>
      <c r="H460" s="180">
        <v>149.12</v>
      </c>
      <c r="I460" s="180">
        <v>149.12</v>
      </c>
      <c r="J460" s="180">
        <v>0</v>
      </c>
      <c r="K460" s="181">
        <f t="shared" si="7"/>
        <v>0.93945600000000007</v>
      </c>
      <c r="L460" s="180" t="s">
        <v>704</v>
      </c>
    </row>
    <row r="461" spans="1:12">
      <c r="A461" s="70"/>
      <c r="B461" s="1"/>
      <c r="C461" s="180">
        <v>90668</v>
      </c>
      <c r="D461" s="180">
        <v>90666</v>
      </c>
      <c r="E461" s="180" t="s">
        <v>1167</v>
      </c>
      <c r="F461" s="180" t="s">
        <v>703</v>
      </c>
      <c r="G461" s="180">
        <v>6.3E-3</v>
      </c>
      <c r="H461" s="180">
        <v>149.12</v>
      </c>
      <c r="I461" s="180">
        <v>149.12</v>
      </c>
      <c r="J461" s="180">
        <v>0</v>
      </c>
      <c r="K461" s="181">
        <f t="shared" si="7"/>
        <v>0.93945600000000007</v>
      </c>
      <c r="L461" s="180" t="s">
        <v>704</v>
      </c>
    </row>
    <row r="462" spans="1:12">
      <c r="A462" s="70"/>
      <c r="B462" s="1"/>
      <c r="C462" s="180">
        <v>90668</v>
      </c>
      <c r="D462" s="180">
        <v>90667</v>
      </c>
      <c r="E462" s="180" t="s">
        <v>1168</v>
      </c>
      <c r="F462" s="180" t="s">
        <v>703</v>
      </c>
      <c r="G462" s="180">
        <v>6.3E-3</v>
      </c>
      <c r="H462" s="180">
        <v>149.12</v>
      </c>
      <c r="I462" s="180">
        <v>149.12</v>
      </c>
      <c r="J462" s="180">
        <v>0</v>
      </c>
      <c r="K462" s="181">
        <f t="shared" si="7"/>
        <v>0.93945600000000007</v>
      </c>
      <c r="L462" s="180" t="s">
        <v>704</v>
      </c>
    </row>
    <row r="463" spans="1:12">
      <c r="A463" s="70"/>
      <c r="B463" s="1"/>
      <c r="C463" s="180">
        <v>90674</v>
      </c>
      <c r="D463" s="180">
        <v>90670</v>
      </c>
      <c r="E463" s="180" t="s">
        <v>1169</v>
      </c>
      <c r="F463" s="180" t="s">
        <v>703</v>
      </c>
      <c r="G463" s="180">
        <v>6.3E-3</v>
      </c>
      <c r="H463" s="180">
        <v>149.12</v>
      </c>
      <c r="I463" s="180">
        <v>144.84156751040001</v>
      </c>
      <c r="J463" s="180">
        <v>4.2784324896000001</v>
      </c>
      <c r="K463" s="181">
        <f t="shared" si="7"/>
        <v>0.93945600000000007</v>
      </c>
      <c r="L463" s="180" t="s">
        <v>704</v>
      </c>
    </row>
    <row r="464" spans="1:12">
      <c r="A464" s="70"/>
      <c r="B464" s="1"/>
      <c r="C464" s="180">
        <v>90674</v>
      </c>
      <c r="D464" s="180">
        <v>90671</v>
      </c>
      <c r="E464" s="180" t="s">
        <v>1170</v>
      </c>
      <c r="F464" s="180" t="s">
        <v>703</v>
      </c>
      <c r="G464" s="180">
        <v>6.3E-3</v>
      </c>
      <c r="H464" s="180">
        <v>149.12</v>
      </c>
      <c r="I464" s="180">
        <v>144.84156751040001</v>
      </c>
      <c r="J464" s="180">
        <v>4.2784324896000001</v>
      </c>
      <c r="K464" s="181">
        <f t="shared" si="7"/>
        <v>0.93945600000000007</v>
      </c>
      <c r="L464" s="180" t="s">
        <v>704</v>
      </c>
    </row>
    <row r="465" spans="1:12">
      <c r="A465" s="70"/>
      <c r="B465" s="1"/>
      <c r="C465" s="180">
        <v>90674</v>
      </c>
      <c r="D465" s="180">
        <v>90672</v>
      </c>
      <c r="E465" s="180" t="s">
        <v>1171</v>
      </c>
      <c r="F465" s="180" t="s">
        <v>703</v>
      </c>
      <c r="G465" s="180">
        <v>6.3E-3</v>
      </c>
      <c r="H465" s="180">
        <v>149.12</v>
      </c>
      <c r="I465" s="180">
        <v>144.84156751040001</v>
      </c>
      <c r="J465" s="180">
        <v>4.2784324896000001</v>
      </c>
      <c r="K465" s="181">
        <f t="shared" si="7"/>
        <v>0.93945600000000007</v>
      </c>
      <c r="L465" s="180" t="s">
        <v>704</v>
      </c>
    </row>
    <row r="466" spans="1:12">
      <c r="A466" s="70"/>
      <c r="B466" s="1"/>
      <c r="C466" s="180">
        <v>90674</v>
      </c>
      <c r="D466" s="180">
        <v>90673</v>
      </c>
      <c r="E466" s="180" t="s">
        <v>1172</v>
      </c>
      <c r="F466" s="180" t="s">
        <v>703</v>
      </c>
      <c r="G466" s="180">
        <v>6.3E-3</v>
      </c>
      <c r="H466" s="180">
        <v>149.12</v>
      </c>
      <c r="I466" s="180">
        <v>144.84156751040001</v>
      </c>
      <c r="J466" s="180">
        <v>4.2784324896000001</v>
      </c>
      <c r="K466" s="181">
        <f t="shared" si="7"/>
        <v>0.93945600000000007</v>
      </c>
      <c r="L466" s="180" t="s">
        <v>704</v>
      </c>
    </row>
    <row r="467" spans="1:12">
      <c r="A467" s="70"/>
      <c r="B467" s="1"/>
      <c r="C467" s="180">
        <v>90680</v>
      </c>
      <c r="D467" s="180">
        <v>90676</v>
      </c>
      <c r="E467" s="180" t="s">
        <v>1173</v>
      </c>
      <c r="F467" s="180" t="s">
        <v>703</v>
      </c>
      <c r="G467" s="180">
        <v>6.3E-3</v>
      </c>
      <c r="H467" s="180">
        <v>149.12</v>
      </c>
      <c r="I467" s="180">
        <v>141.02024075840001</v>
      </c>
      <c r="J467" s="180">
        <v>8.0997592415999993</v>
      </c>
      <c r="K467" s="181">
        <f t="shared" si="7"/>
        <v>0.93945600000000007</v>
      </c>
      <c r="L467" s="180" t="s">
        <v>704</v>
      </c>
    </row>
    <row r="468" spans="1:12">
      <c r="A468" s="70"/>
      <c r="B468" s="1"/>
      <c r="C468" s="180">
        <v>90680</v>
      </c>
      <c r="D468" s="180">
        <v>90677</v>
      </c>
      <c r="E468" s="180" t="s">
        <v>1174</v>
      </c>
      <c r="F468" s="180" t="s">
        <v>703</v>
      </c>
      <c r="G468" s="180">
        <v>6.3E-3</v>
      </c>
      <c r="H468" s="180">
        <v>149.12</v>
      </c>
      <c r="I468" s="180">
        <v>141.02024075840001</v>
      </c>
      <c r="J468" s="180">
        <v>8.0997592415999993</v>
      </c>
      <c r="K468" s="181">
        <f t="shared" si="7"/>
        <v>0.93945600000000007</v>
      </c>
      <c r="L468" s="180" t="s">
        <v>704</v>
      </c>
    </row>
    <row r="469" spans="1:12">
      <c r="A469" s="70"/>
      <c r="B469" s="1"/>
      <c r="C469" s="180">
        <v>90680</v>
      </c>
      <c r="D469" s="180">
        <v>90678</v>
      </c>
      <c r="E469" s="180" t="s">
        <v>1175</v>
      </c>
      <c r="F469" s="180" t="s">
        <v>703</v>
      </c>
      <c r="G469" s="180">
        <v>6.3E-3</v>
      </c>
      <c r="H469" s="180">
        <v>149.12</v>
      </c>
      <c r="I469" s="180">
        <v>141.02024075840001</v>
      </c>
      <c r="J469" s="180">
        <v>8.0997592415999993</v>
      </c>
      <c r="K469" s="181">
        <f t="shared" si="7"/>
        <v>0.93945600000000007</v>
      </c>
      <c r="L469" s="180" t="s">
        <v>704</v>
      </c>
    </row>
    <row r="470" spans="1:12">
      <c r="A470" s="70"/>
      <c r="B470" s="1"/>
      <c r="C470" s="180">
        <v>90680</v>
      </c>
      <c r="D470" s="180">
        <v>90679</v>
      </c>
      <c r="E470" s="180" t="s">
        <v>1176</v>
      </c>
      <c r="F470" s="180" t="s">
        <v>703</v>
      </c>
      <c r="G470" s="180">
        <v>6.3E-3</v>
      </c>
      <c r="H470" s="180">
        <v>149.12</v>
      </c>
      <c r="I470" s="180">
        <v>141.02024075840001</v>
      </c>
      <c r="J470" s="180">
        <v>8.0997592415999993</v>
      </c>
      <c r="K470" s="181">
        <f t="shared" si="7"/>
        <v>0.93945600000000007</v>
      </c>
      <c r="L470" s="180" t="s">
        <v>704</v>
      </c>
    </row>
    <row r="471" spans="1:12">
      <c r="A471" s="70"/>
      <c r="B471" s="1"/>
      <c r="C471" s="180">
        <v>90680</v>
      </c>
      <c r="D471" s="180">
        <v>91021</v>
      </c>
      <c r="E471" s="180" t="s">
        <v>1177</v>
      </c>
      <c r="F471" s="180" t="s">
        <v>703</v>
      </c>
      <c r="G471" s="180">
        <v>6.3E-3</v>
      </c>
      <c r="H471" s="180">
        <v>149.12</v>
      </c>
      <c r="I471" s="180">
        <v>141.02024075840001</v>
      </c>
      <c r="J471" s="180">
        <v>8.0997592415999993</v>
      </c>
      <c r="K471" s="181">
        <f t="shared" si="7"/>
        <v>0.93945600000000007</v>
      </c>
      <c r="L471" s="180" t="s">
        <v>704</v>
      </c>
    </row>
    <row r="472" spans="1:12">
      <c r="A472" s="70"/>
      <c r="B472" s="1"/>
      <c r="C472" s="180">
        <v>90686</v>
      </c>
      <c r="D472" s="180">
        <v>90682</v>
      </c>
      <c r="E472" s="180" t="s">
        <v>1178</v>
      </c>
      <c r="F472" s="180" t="s">
        <v>703</v>
      </c>
      <c r="G472" s="180">
        <v>6.3E-3</v>
      </c>
      <c r="H472" s="180">
        <v>149.12</v>
      </c>
      <c r="I472" s="180">
        <v>132.19749824895999</v>
      </c>
      <c r="J472" s="180">
        <v>16.922501751040002</v>
      </c>
      <c r="K472" s="181">
        <f t="shared" si="7"/>
        <v>0.93945600000000007</v>
      </c>
      <c r="L472" s="180" t="s">
        <v>704</v>
      </c>
    </row>
    <row r="473" spans="1:12">
      <c r="A473" s="70"/>
      <c r="B473" s="1"/>
      <c r="C473" s="180">
        <v>90686</v>
      </c>
      <c r="D473" s="180">
        <v>90683</v>
      </c>
      <c r="E473" s="180" t="s">
        <v>1179</v>
      </c>
      <c r="F473" s="180" t="s">
        <v>703</v>
      </c>
      <c r="G473" s="180">
        <v>6.3E-3</v>
      </c>
      <c r="H473" s="180">
        <v>149.12</v>
      </c>
      <c r="I473" s="180">
        <v>132.19749824895999</v>
      </c>
      <c r="J473" s="180">
        <v>16.922501751040002</v>
      </c>
      <c r="K473" s="181">
        <f t="shared" si="7"/>
        <v>0.93945600000000007</v>
      </c>
      <c r="L473" s="180" t="s">
        <v>704</v>
      </c>
    </row>
    <row r="474" spans="1:12">
      <c r="A474" s="70"/>
      <c r="B474" s="1"/>
      <c r="C474" s="180">
        <v>90686</v>
      </c>
      <c r="D474" s="180">
        <v>90684</v>
      </c>
      <c r="E474" s="180" t="s">
        <v>1180</v>
      </c>
      <c r="F474" s="180" t="s">
        <v>703</v>
      </c>
      <c r="G474" s="180">
        <v>6.3E-3</v>
      </c>
      <c r="H474" s="180">
        <v>149.12</v>
      </c>
      <c r="I474" s="180">
        <v>132.19749824895999</v>
      </c>
      <c r="J474" s="180">
        <v>16.922501751040002</v>
      </c>
      <c r="K474" s="181">
        <f t="shared" si="7"/>
        <v>0.93945600000000007</v>
      </c>
      <c r="L474" s="180" t="s">
        <v>704</v>
      </c>
    </row>
    <row r="475" spans="1:12">
      <c r="A475" s="70"/>
      <c r="B475" s="1"/>
      <c r="C475" s="180">
        <v>90686</v>
      </c>
      <c r="D475" s="180">
        <v>90685</v>
      </c>
      <c r="E475" s="180" t="s">
        <v>1181</v>
      </c>
      <c r="F475" s="180" t="s">
        <v>703</v>
      </c>
      <c r="G475" s="180">
        <v>6.3E-3</v>
      </c>
      <c r="H475" s="180">
        <v>149.12</v>
      </c>
      <c r="I475" s="180">
        <v>132.19749824895999</v>
      </c>
      <c r="J475" s="180">
        <v>16.922501751040002</v>
      </c>
      <c r="K475" s="181">
        <f t="shared" si="7"/>
        <v>0.93945600000000007</v>
      </c>
      <c r="L475" s="180" t="s">
        <v>704</v>
      </c>
    </row>
    <row r="476" spans="1:12">
      <c r="A476" s="70"/>
      <c r="B476" s="1"/>
      <c r="C476" s="180">
        <v>90692</v>
      </c>
      <c r="D476" s="180">
        <v>90688</v>
      </c>
      <c r="E476" s="180" t="s">
        <v>1182</v>
      </c>
      <c r="F476" s="180" t="s">
        <v>703</v>
      </c>
      <c r="G476" s="180">
        <v>6.3E-3</v>
      </c>
      <c r="H476" s="180">
        <v>149.12</v>
      </c>
      <c r="I476" s="180">
        <v>127.48544821119999</v>
      </c>
      <c r="J476" s="180">
        <v>21.634551788800003</v>
      </c>
      <c r="K476" s="181">
        <f t="shared" si="7"/>
        <v>0.93945600000000007</v>
      </c>
      <c r="L476" s="180" t="s">
        <v>704</v>
      </c>
    </row>
    <row r="477" spans="1:12">
      <c r="A477" s="70"/>
      <c r="B477" s="1"/>
      <c r="C477" s="180">
        <v>90692</v>
      </c>
      <c r="D477" s="180">
        <v>90689</v>
      </c>
      <c r="E477" s="180" t="s">
        <v>1183</v>
      </c>
      <c r="F477" s="180" t="s">
        <v>703</v>
      </c>
      <c r="G477" s="180">
        <v>6.3E-3</v>
      </c>
      <c r="H477" s="180">
        <v>149.12</v>
      </c>
      <c r="I477" s="180">
        <v>127.48544821119999</v>
      </c>
      <c r="J477" s="180">
        <v>21.634551788800003</v>
      </c>
      <c r="K477" s="181">
        <f t="shared" si="7"/>
        <v>0.93945600000000007</v>
      </c>
      <c r="L477" s="180" t="s">
        <v>704</v>
      </c>
    </row>
    <row r="478" spans="1:12">
      <c r="A478" s="70"/>
      <c r="B478" s="1"/>
      <c r="C478" s="180">
        <v>90692</v>
      </c>
      <c r="D478" s="180">
        <v>90690</v>
      </c>
      <c r="E478" s="180" t="s">
        <v>1184</v>
      </c>
      <c r="F478" s="180" t="s">
        <v>703</v>
      </c>
      <c r="G478" s="180">
        <v>6.3E-3</v>
      </c>
      <c r="H478" s="180">
        <v>149.12</v>
      </c>
      <c r="I478" s="180">
        <v>127.48544821119999</v>
      </c>
      <c r="J478" s="180">
        <v>21.634551788800003</v>
      </c>
      <c r="K478" s="181">
        <f t="shared" si="7"/>
        <v>0.93945600000000007</v>
      </c>
      <c r="L478" s="180" t="s">
        <v>704</v>
      </c>
    </row>
    <row r="479" spans="1:12">
      <c r="A479" s="70"/>
      <c r="B479" s="1"/>
      <c r="C479" s="180">
        <v>90692</v>
      </c>
      <c r="D479" s="180">
        <v>90691</v>
      </c>
      <c r="E479" s="180" t="s">
        <v>1185</v>
      </c>
      <c r="F479" s="180" t="s">
        <v>703</v>
      </c>
      <c r="G479" s="180">
        <v>6.3E-3</v>
      </c>
      <c r="H479" s="180">
        <v>149.12</v>
      </c>
      <c r="I479" s="180">
        <v>127.48544821119999</v>
      </c>
      <c r="J479" s="180">
        <v>21.634551788800003</v>
      </c>
      <c r="K479" s="181">
        <f t="shared" si="7"/>
        <v>0.93945600000000007</v>
      </c>
      <c r="L479" s="180" t="s">
        <v>704</v>
      </c>
    </row>
    <row r="480" spans="1:12">
      <c r="A480" s="70"/>
      <c r="B480" s="1"/>
      <c r="C480" s="180">
        <v>90964</v>
      </c>
      <c r="D480" s="180">
        <v>90960</v>
      </c>
      <c r="E480" s="180" t="s">
        <v>1186</v>
      </c>
      <c r="F480" s="180" t="s">
        <v>703</v>
      </c>
      <c r="G480" s="180">
        <v>6.3E-3</v>
      </c>
      <c r="H480" s="180">
        <v>149.12</v>
      </c>
      <c r="I480" s="180">
        <v>149.12</v>
      </c>
      <c r="J480" s="180">
        <v>0</v>
      </c>
      <c r="K480" s="181">
        <f t="shared" si="7"/>
        <v>0.93945600000000007</v>
      </c>
      <c r="L480" s="180" t="s">
        <v>704</v>
      </c>
    </row>
    <row r="481" spans="1:12">
      <c r="A481" s="70"/>
      <c r="B481" s="1"/>
      <c r="C481" s="180">
        <v>90964</v>
      </c>
      <c r="D481" s="180">
        <v>90961</v>
      </c>
      <c r="E481" s="180" t="s">
        <v>1187</v>
      </c>
      <c r="F481" s="180" t="s">
        <v>703</v>
      </c>
      <c r="G481" s="180">
        <v>6.3E-3</v>
      </c>
      <c r="H481" s="180">
        <v>149.12</v>
      </c>
      <c r="I481" s="180">
        <v>149.12</v>
      </c>
      <c r="J481" s="180">
        <v>0</v>
      </c>
      <c r="K481" s="181">
        <f t="shared" si="7"/>
        <v>0.93945600000000007</v>
      </c>
      <c r="L481" s="180" t="s">
        <v>704</v>
      </c>
    </row>
    <row r="482" spans="1:12">
      <c r="A482" s="70"/>
      <c r="B482" s="1"/>
      <c r="C482" s="180">
        <v>90964</v>
      </c>
      <c r="D482" s="180">
        <v>90962</v>
      </c>
      <c r="E482" s="180" t="s">
        <v>1188</v>
      </c>
      <c r="F482" s="180" t="s">
        <v>703</v>
      </c>
      <c r="G482" s="180">
        <v>6.3E-3</v>
      </c>
      <c r="H482" s="180">
        <v>149.12</v>
      </c>
      <c r="I482" s="180">
        <v>149.12</v>
      </c>
      <c r="J482" s="180">
        <v>0</v>
      </c>
      <c r="K482" s="181">
        <f t="shared" si="7"/>
        <v>0.93945600000000007</v>
      </c>
      <c r="L482" s="180" t="s">
        <v>704</v>
      </c>
    </row>
    <row r="483" spans="1:12">
      <c r="A483" s="70"/>
      <c r="B483" s="1"/>
      <c r="C483" s="180">
        <v>90964</v>
      </c>
      <c r="D483" s="180">
        <v>90963</v>
      </c>
      <c r="E483" s="180" t="s">
        <v>1189</v>
      </c>
      <c r="F483" s="180" t="s">
        <v>703</v>
      </c>
      <c r="G483" s="180">
        <v>6.3E-3</v>
      </c>
      <c r="H483" s="180">
        <v>149.12</v>
      </c>
      <c r="I483" s="180">
        <v>149.12</v>
      </c>
      <c r="J483" s="180">
        <v>0</v>
      </c>
      <c r="K483" s="181">
        <f t="shared" si="7"/>
        <v>0.93945600000000007</v>
      </c>
      <c r="L483" s="180" t="s">
        <v>704</v>
      </c>
    </row>
    <row r="484" spans="1:12">
      <c r="A484" s="70"/>
      <c r="B484" s="1"/>
      <c r="C484" s="180">
        <v>90972</v>
      </c>
      <c r="D484" s="180">
        <v>90968</v>
      </c>
      <c r="E484" s="180" t="s">
        <v>1190</v>
      </c>
      <c r="F484" s="180" t="s">
        <v>703</v>
      </c>
      <c r="G484" s="180">
        <v>6.3E-3</v>
      </c>
      <c r="H484" s="180">
        <v>149.12</v>
      </c>
      <c r="I484" s="180">
        <v>149.12</v>
      </c>
      <c r="J484" s="180">
        <v>0</v>
      </c>
      <c r="K484" s="181">
        <f t="shared" si="7"/>
        <v>0.93945600000000007</v>
      </c>
      <c r="L484" s="180" t="s">
        <v>704</v>
      </c>
    </row>
    <row r="485" spans="1:12">
      <c r="A485" s="70"/>
      <c r="B485" s="1"/>
      <c r="C485" s="180">
        <v>90972</v>
      </c>
      <c r="D485" s="180">
        <v>90969</v>
      </c>
      <c r="E485" s="180" t="s">
        <v>1191</v>
      </c>
      <c r="F485" s="180" t="s">
        <v>703</v>
      </c>
      <c r="G485" s="180">
        <v>6.3E-3</v>
      </c>
      <c r="H485" s="180">
        <v>149.12</v>
      </c>
      <c r="I485" s="180">
        <v>149.12</v>
      </c>
      <c r="J485" s="180">
        <v>0</v>
      </c>
      <c r="K485" s="181">
        <f t="shared" si="7"/>
        <v>0.93945600000000007</v>
      </c>
      <c r="L485" s="180" t="s">
        <v>704</v>
      </c>
    </row>
    <row r="486" spans="1:12">
      <c r="A486" s="70"/>
      <c r="B486" s="1"/>
      <c r="C486" s="180">
        <v>90972</v>
      </c>
      <c r="D486" s="180">
        <v>90970</v>
      </c>
      <c r="E486" s="180" t="s">
        <v>1192</v>
      </c>
      <c r="F486" s="180" t="s">
        <v>703</v>
      </c>
      <c r="G486" s="180">
        <v>6.3E-3</v>
      </c>
      <c r="H486" s="180">
        <v>149.12</v>
      </c>
      <c r="I486" s="180">
        <v>149.12</v>
      </c>
      <c r="J486" s="180">
        <v>0</v>
      </c>
      <c r="K486" s="181">
        <f t="shared" si="7"/>
        <v>0.93945600000000007</v>
      </c>
      <c r="L486" s="180" t="s">
        <v>704</v>
      </c>
    </row>
    <row r="487" spans="1:12">
      <c r="A487" s="70"/>
      <c r="B487" s="1"/>
      <c r="C487" s="180">
        <v>90972</v>
      </c>
      <c r="D487" s="180">
        <v>90971</v>
      </c>
      <c r="E487" s="180" t="s">
        <v>1193</v>
      </c>
      <c r="F487" s="180" t="s">
        <v>703</v>
      </c>
      <c r="G487" s="180">
        <v>6.3E-3</v>
      </c>
      <c r="H487" s="180">
        <v>149.12</v>
      </c>
      <c r="I487" s="180">
        <v>149.12</v>
      </c>
      <c r="J487" s="180">
        <v>0</v>
      </c>
      <c r="K487" s="181">
        <f t="shared" si="7"/>
        <v>0.93945600000000007</v>
      </c>
      <c r="L487" s="180" t="s">
        <v>704</v>
      </c>
    </row>
    <row r="488" spans="1:12">
      <c r="A488" s="70"/>
      <c r="B488" s="1"/>
      <c r="C488" s="180">
        <v>90979</v>
      </c>
      <c r="D488" s="180">
        <v>90975</v>
      </c>
      <c r="E488" s="180" t="s">
        <v>1194</v>
      </c>
      <c r="F488" s="180" t="s">
        <v>703</v>
      </c>
      <c r="G488" s="180">
        <v>6.3E-3</v>
      </c>
      <c r="H488" s="180">
        <v>149.12</v>
      </c>
      <c r="I488" s="180">
        <v>149.12</v>
      </c>
      <c r="J488" s="180">
        <v>0</v>
      </c>
      <c r="K488" s="181">
        <f t="shared" si="7"/>
        <v>0.93945600000000007</v>
      </c>
      <c r="L488" s="180" t="s">
        <v>704</v>
      </c>
    </row>
    <row r="489" spans="1:12">
      <c r="A489" s="70"/>
      <c r="B489" s="1"/>
      <c r="C489" s="180">
        <v>90979</v>
      </c>
      <c r="D489" s="180">
        <v>90976</v>
      </c>
      <c r="E489" s="180" t="s">
        <v>1195</v>
      </c>
      <c r="F489" s="180" t="s">
        <v>703</v>
      </c>
      <c r="G489" s="180">
        <v>6.3E-3</v>
      </c>
      <c r="H489" s="180">
        <v>149.12</v>
      </c>
      <c r="I489" s="180">
        <v>149.12</v>
      </c>
      <c r="J489" s="180">
        <v>0</v>
      </c>
      <c r="K489" s="181">
        <f t="shared" si="7"/>
        <v>0.93945600000000007</v>
      </c>
      <c r="L489" s="180" t="s">
        <v>704</v>
      </c>
    </row>
    <row r="490" spans="1:12">
      <c r="A490" s="70"/>
      <c r="B490" s="1"/>
      <c r="C490" s="180">
        <v>90979</v>
      </c>
      <c r="D490" s="180">
        <v>90977</v>
      </c>
      <c r="E490" s="180" t="s">
        <v>1196</v>
      </c>
      <c r="F490" s="180" t="s">
        <v>703</v>
      </c>
      <c r="G490" s="180">
        <v>6.3E-3</v>
      </c>
      <c r="H490" s="180">
        <v>149.12</v>
      </c>
      <c r="I490" s="180">
        <v>149.12</v>
      </c>
      <c r="J490" s="180">
        <v>0</v>
      </c>
      <c r="K490" s="181">
        <f t="shared" si="7"/>
        <v>0.93945600000000007</v>
      </c>
      <c r="L490" s="180" t="s">
        <v>704</v>
      </c>
    </row>
    <row r="491" spans="1:12">
      <c r="A491" s="70"/>
      <c r="B491" s="1"/>
      <c r="C491" s="180">
        <v>90979</v>
      </c>
      <c r="D491" s="180">
        <v>90978</v>
      </c>
      <c r="E491" s="180" t="s">
        <v>1197</v>
      </c>
      <c r="F491" s="180" t="s">
        <v>703</v>
      </c>
      <c r="G491" s="180">
        <v>6.3E-3</v>
      </c>
      <c r="H491" s="180">
        <v>149.12</v>
      </c>
      <c r="I491" s="180">
        <v>149.12</v>
      </c>
      <c r="J491" s="180">
        <v>0</v>
      </c>
      <c r="K491" s="181">
        <f t="shared" si="7"/>
        <v>0.93945600000000007</v>
      </c>
      <c r="L491" s="180" t="s">
        <v>704</v>
      </c>
    </row>
    <row r="492" spans="1:12">
      <c r="A492" s="70"/>
      <c r="B492" s="1"/>
      <c r="C492" s="180">
        <v>90999</v>
      </c>
      <c r="D492" s="180">
        <v>90992</v>
      </c>
      <c r="E492" s="180" t="s">
        <v>1198</v>
      </c>
      <c r="F492" s="180" t="s">
        <v>703</v>
      </c>
      <c r="G492" s="180">
        <v>6.3E-3</v>
      </c>
      <c r="H492" s="180">
        <v>149.12</v>
      </c>
      <c r="I492" s="180">
        <v>149.12</v>
      </c>
      <c r="J492" s="180">
        <v>0</v>
      </c>
      <c r="K492" s="181">
        <f t="shared" si="7"/>
        <v>0.93945600000000007</v>
      </c>
      <c r="L492" s="180" t="s">
        <v>704</v>
      </c>
    </row>
    <row r="493" spans="1:12">
      <c r="A493" s="70"/>
      <c r="B493" s="1"/>
      <c r="C493" s="180">
        <v>90999</v>
      </c>
      <c r="D493" s="180">
        <v>90993</v>
      </c>
      <c r="E493" s="180" t="s">
        <v>1199</v>
      </c>
      <c r="F493" s="180" t="s">
        <v>703</v>
      </c>
      <c r="G493" s="180">
        <v>6.3E-3</v>
      </c>
      <c r="H493" s="180">
        <v>149.12</v>
      </c>
      <c r="I493" s="180">
        <v>149.12</v>
      </c>
      <c r="J493" s="180">
        <v>0</v>
      </c>
      <c r="K493" s="181">
        <f t="shared" si="7"/>
        <v>0.93945600000000007</v>
      </c>
      <c r="L493" s="180" t="s">
        <v>704</v>
      </c>
    </row>
    <row r="494" spans="1:12">
      <c r="A494" s="70"/>
      <c r="B494" s="1"/>
      <c r="C494" s="180">
        <v>90999</v>
      </c>
      <c r="D494" s="180">
        <v>90994</v>
      </c>
      <c r="E494" s="180" t="s">
        <v>1200</v>
      </c>
      <c r="F494" s="180" t="s">
        <v>703</v>
      </c>
      <c r="G494" s="180">
        <v>6.3E-3</v>
      </c>
      <c r="H494" s="180">
        <v>149.12</v>
      </c>
      <c r="I494" s="180">
        <v>149.12</v>
      </c>
      <c r="J494" s="180">
        <v>0</v>
      </c>
      <c r="K494" s="181">
        <f t="shared" si="7"/>
        <v>0.93945600000000007</v>
      </c>
      <c r="L494" s="180" t="s">
        <v>704</v>
      </c>
    </row>
    <row r="495" spans="1:12">
      <c r="A495" s="70"/>
      <c r="B495" s="1"/>
      <c r="C495" s="180">
        <v>90999</v>
      </c>
      <c r="D495" s="180">
        <v>90995</v>
      </c>
      <c r="E495" s="180" t="s">
        <v>1201</v>
      </c>
      <c r="F495" s="180" t="s">
        <v>703</v>
      </c>
      <c r="G495" s="180">
        <v>6.3E-3</v>
      </c>
      <c r="H495" s="180">
        <v>149.12</v>
      </c>
      <c r="I495" s="180">
        <v>149.12</v>
      </c>
      <c r="J495" s="180">
        <v>0</v>
      </c>
      <c r="K495" s="181">
        <f t="shared" si="7"/>
        <v>0.93945600000000007</v>
      </c>
      <c r="L495" s="180" t="s">
        <v>704</v>
      </c>
    </row>
    <row r="496" spans="1:12">
      <c r="A496" s="70"/>
      <c r="B496" s="1"/>
      <c r="C496" s="180">
        <v>91031</v>
      </c>
      <c r="D496" s="180">
        <v>91026</v>
      </c>
      <c r="E496" s="180" t="s">
        <v>1202</v>
      </c>
      <c r="F496" s="180" t="s">
        <v>703</v>
      </c>
      <c r="G496" s="180">
        <v>6.3E-3</v>
      </c>
      <c r="H496" s="180">
        <v>149.12</v>
      </c>
      <c r="I496" s="180">
        <v>135.15332297728</v>
      </c>
      <c r="J496" s="180">
        <v>13.966677022720003</v>
      </c>
      <c r="K496" s="181">
        <f t="shared" si="7"/>
        <v>0.93945600000000007</v>
      </c>
      <c r="L496" s="180" t="s">
        <v>704</v>
      </c>
    </row>
    <row r="497" spans="1:12">
      <c r="A497" s="70"/>
      <c r="B497" s="1"/>
      <c r="C497" s="180">
        <v>91031</v>
      </c>
      <c r="D497" s="180">
        <v>91027</v>
      </c>
      <c r="E497" s="180" t="s">
        <v>1203</v>
      </c>
      <c r="F497" s="180" t="s">
        <v>703</v>
      </c>
      <c r="G497" s="180">
        <v>6.3E-3</v>
      </c>
      <c r="H497" s="180">
        <v>149.12</v>
      </c>
      <c r="I497" s="180">
        <v>135.15332297728</v>
      </c>
      <c r="J497" s="180">
        <v>13.966677022720003</v>
      </c>
      <c r="K497" s="181">
        <f t="shared" si="7"/>
        <v>0.93945600000000007</v>
      </c>
      <c r="L497" s="180" t="s">
        <v>704</v>
      </c>
    </row>
    <row r="498" spans="1:12">
      <c r="A498" s="70"/>
      <c r="B498" s="1"/>
      <c r="C498" s="180">
        <v>91031</v>
      </c>
      <c r="D498" s="180">
        <v>91028</v>
      </c>
      <c r="E498" s="180" t="s">
        <v>1204</v>
      </c>
      <c r="F498" s="180" t="s">
        <v>703</v>
      </c>
      <c r="G498" s="180">
        <v>6.3E-3</v>
      </c>
      <c r="H498" s="180">
        <v>149.12</v>
      </c>
      <c r="I498" s="180">
        <v>135.15332297728</v>
      </c>
      <c r="J498" s="180">
        <v>13.966677022720003</v>
      </c>
      <c r="K498" s="181">
        <f t="shared" si="7"/>
        <v>0.93945600000000007</v>
      </c>
      <c r="L498" s="180" t="s">
        <v>704</v>
      </c>
    </row>
    <row r="499" spans="1:12">
      <c r="A499" s="70"/>
      <c r="B499" s="1"/>
      <c r="C499" s="180">
        <v>91031</v>
      </c>
      <c r="D499" s="180">
        <v>91029</v>
      </c>
      <c r="E499" s="180" t="s">
        <v>1205</v>
      </c>
      <c r="F499" s="180" t="s">
        <v>703</v>
      </c>
      <c r="G499" s="180">
        <v>6.3E-3</v>
      </c>
      <c r="H499" s="180">
        <v>149.12</v>
      </c>
      <c r="I499" s="180">
        <v>135.15332297728</v>
      </c>
      <c r="J499" s="180">
        <v>13.966677022720003</v>
      </c>
      <c r="K499" s="181">
        <f t="shared" si="7"/>
        <v>0.93945600000000007</v>
      </c>
      <c r="L499" s="180" t="s">
        <v>704</v>
      </c>
    </row>
    <row r="500" spans="1:12">
      <c r="A500" s="70"/>
      <c r="B500" s="1"/>
      <c r="C500" s="180">
        <v>91031</v>
      </c>
      <c r="D500" s="180">
        <v>91030</v>
      </c>
      <c r="E500" s="180" t="s">
        <v>1206</v>
      </c>
      <c r="F500" s="180" t="s">
        <v>703</v>
      </c>
      <c r="G500" s="180">
        <v>6.3E-3</v>
      </c>
      <c r="H500" s="180">
        <v>149.12</v>
      </c>
      <c r="I500" s="180">
        <v>135.15332297728</v>
      </c>
      <c r="J500" s="180">
        <v>13.966677022720003</v>
      </c>
      <c r="K500" s="181">
        <f t="shared" si="7"/>
        <v>0.93945600000000007</v>
      </c>
      <c r="L500" s="180" t="s">
        <v>704</v>
      </c>
    </row>
    <row r="501" spans="1:12">
      <c r="A501" s="70"/>
      <c r="B501" s="1"/>
      <c r="C501" s="180">
        <v>91277</v>
      </c>
      <c r="D501" s="180">
        <v>91273</v>
      </c>
      <c r="E501" s="180" t="s">
        <v>1207</v>
      </c>
      <c r="F501" s="180" t="s">
        <v>703</v>
      </c>
      <c r="G501" s="180">
        <v>6.3E-3</v>
      </c>
      <c r="H501" s="180">
        <v>149.12</v>
      </c>
      <c r="I501" s="180">
        <v>149.12</v>
      </c>
      <c r="J501" s="180">
        <v>0</v>
      </c>
      <c r="K501" s="181">
        <f t="shared" si="7"/>
        <v>0.93945600000000007</v>
      </c>
      <c r="L501" s="180" t="s">
        <v>704</v>
      </c>
    </row>
    <row r="502" spans="1:12">
      <c r="A502" s="70"/>
      <c r="B502" s="1"/>
      <c r="C502" s="180">
        <v>91277</v>
      </c>
      <c r="D502" s="180">
        <v>91274</v>
      </c>
      <c r="E502" s="180" t="s">
        <v>1208</v>
      </c>
      <c r="F502" s="180" t="s">
        <v>703</v>
      </c>
      <c r="G502" s="180">
        <v>6.3E-3</v>
      </c>
      <c r="H502" s="180">
        <v>149.12</v>
      </c>
      <c r="I502" s="180">
        <v>149.12</v>
      </c>
      <c r="J502" s="180">
        <v>0</v>
      </c>
      <c r="K502" s="181">
        <f t="shared" si="7"/>
        <v>0.93945600000000007</v>
      </c>
      <c r="L502" s="180" t="s">
        <v>704</v>
      </c>
    </row>
    <row r="503" spans="1:12">
      <c r="A503" s="70"/>
      <c r="B503" s="1"/>
      <c r="C503" s="180">
        <v>91277</v>
      </c>
      <c r="D503" s="180">
        <v>91275</v>
      </c>
      <c r="E503" s="180" t="s">
        <v>1209</v>
      </c>
      <c r="F503" s="180" t="s">
        <v>703</v>
      </c>
      <c r="G503" s="180">
        <v>6.3E-3</v>
      </c>
      <c r="H503" s="180">
        <v>149.12</v>
      </c>
      <c r="I503" s="180">
        <v>149.12</v>
      </c>
      <c r="J503" s="180">
        <v>0</v>
      </c>
      <c r="K503" s="181">
        <f t="shared" si="7"/>
        <v>0.93945600000000007</v>
      </c>
      <c r="L503" s="180" t="s">
        <v>704</v>
      </c>
    </row>
    <row r="504" spans="1:12">
      <c r="A504" s="70"/>
      <c r="B504" s="1"/>
      <c r="C504" s="180">
        <v>91277</v>
      </c>
      <c r="D504" s="180">
        <v>91276</v>
      </c>
      <c r="E504" s="180" t="s">
        <v>1210</v>
      </c>
      <c r="F504" s="180" t="s">
        <v>703</v>
      </c>
      <c r="G504" s="180">
        <v>6.3E-3</v>
      </c>
      <c r="H504" s="180">
        <v>149.12</v>
      </c>
      <c r="I504" s="180">
        <v>149.12</v>
      </c>
      <c r="J504" s="180">
        <v>0</v>
      </c>
      <c r="K504" s="181">
        <f t="shared" si="7"/>
        <v>0.93945600000000007</v>
      </c>
      <c r="L504" s="180" t="s">
        <v>704</v>
      </c>
    </row>
    <row r="505" spans="1:12">
      <c r="A505" s="70"/>
      <c r="B505" s="1"/>
      <c r="C505" s="180">
        <v>91283</v>
      </c>
      <c r="D505" s="180">
        <v>91279</v>
      </c>
      <c r="E505" s="180" t="s">
        <v>1211</v>
      </c>
      <c r="F505" s="180" t="s">
        <v>703</v>
      </c>
      <c r="G505" s="180">
        <v>6.3E-3</v>
      </c>
      <c r="H505" s="180">
        <v>149.12</v>
      </c>
      <c r="I505" s="180">
        <v>149.12</v>
      </c>
      <c r="J505" s="180">
        <v>0</v>
      </c>
      <c r="K505" s="181">
        <f t="shared" si="7"/>
        <v>0.93945600000000007</v>
      </c>
      <c r="L505" s="180" t="s">
        <v>704</v>
      </c>
    </row>
    <row r="506" spans="1:12">
      <c r="A506" s="70"/>
      <c r="B506" s="1"/>
      <c r="C506" s="180">
        <v>91283</v>
      </c>
      <c r="D506" s="180">
        <v>91280</v>
      </c>
      <c r="E506" s="180" t="s">
        <v>1212</v>
      </c>
      <c r="F506" s="180" t="s">
        <v>703</v>
      </c>
      <c r="G506" s="180">
        <v>6.3E-3</v>
      </c>
      <c r="H506" s="180">
        <v>149.12</v>
      </c>
      <c r="I506" s="180">
        <v>149.12</v>
      </c>
      <c r="J506" s="180">
        <v>0</v>
      </c>
      <c r="K506" s="181">
        <f t="shared" si="7"/>
        <v>0.93945600000000007</v>
      </c>
      <c r="L506" s="180" t="s">
        <v>704</v>
      </c>
    </row>
    <row r="507" spans="1:12">
      <c r="A507" s="70"/>
      <c r="B507" s="1"/>
      <c r="C507" s="180">
        <v>91283</v>
      </c>
      <c r="D507" s="180">
        <v>91281</v>
      </c>
      <c r="E507" s="180" t="s">
        <v>1213</v>
      </c>
      <c r="F507" s="180" t="s">
        <v>703</v>
      </c>
      <c r="G507" s="180">
        <v>6.3E-3</v>
      </c>
      <c r="H507" s="180">
        <v>149.12</v>
      </c>
      <c r="I507" s="180">
        <v>149.12</v>
      </c>
      <c r="J507" s="180">
        <v>0</v>
      </c>
      <c r="K507" s="181">
        <f t="shared" si="7"/>
        <v>0.93945600000000007</v>
      </c>
      <c r="L507" s="180" t="s">
        <v>704</v>
      </c>
    </row>
    <row r="508" spans="1:12">
      <c r="A508" s="70"/>
      <c r="B508" s="1"/>
      <c r="C508" s="180">
        <v>91283</v>
      </c>
      <c r="D508" s="180">
        <v>91282</v>
      </c>
      <c r="E508" s="180" t="s">
        <v>1214</v>
      </c>
      <c r="F508" s="180" t="s">
        <v>703</v>
      </c>
      <c r="G508" s="180">
        <v>6.3E-3</v>
      </c>
      <c r="H508" s="180">
        <v>149.12</v>
      </c>
      <c r="I508" s="180">
        <v>149.12</v>
      </c>
      <c r="J508" s="180">
        <v>0</v>
      </c>
      <c r="K508" s="181">
        <f t="shared" si="7"/>
        <v>0.93945600000000007</v>
      </c>
      <c r="L508" s="180" t="s">
        <v>704</v>
      </c>
    </row>
    <row r="509" spans="1:12">
      <c r="A509" s="70"/>
      <c r="B509" s="1"/>
      <c r="C509" s="180">
        <v>91386</v>
      </c>
      <c r="D509" s="180">
        <v>91380</v>
      </c>
      <c r="E509" s="180" t="s">
        <v>1215</v>
      </c>
      <c r="F509" s="180" t="s">
        <v>703</v>
      </c>
      <c r="G509" s="180">
        <v>6.3E-3</v>
      </c>
      <c r="H509" s="180">
        <v>149.12</v>
      </c>
      <c r="I509" s="180">
        <v>135.11770998976002</v>
      </c>
      <c r="J509" s="180">
        <v>14.002290010240001</v>
      </c>
      <c r="K509" s="181">
        <f t="shared" si="7"/>
        <v>0.93945600000000007</v>
      </c>
      <c r="L509" s="180" t="s">
        <v>704</v>
      </c>
    </row>
    <row r="510" spans="1:12">
      <c r="A510" s="70"/>
      <c r="B510" s="1"/>
      <c r="C510" s="180">
        <v>91386</v>
      </c>
      <c r="D510" s="180">
        <v>91381</v>
      </c>
      <c r="E510" s="180" t="s">
        <v>1216</v>
      </c>
      <c r="F510" s="180" t="s">
        <v>703</v>
      </c>
      <c r="G510" s="180">
        <v>6.3E-3</v>
      </c>
      <c r="H510" s="180">
        <v>149.12</v>
      </c>
      <c r="I510" s="180">
        <v>135.11770998976002</v>
      </c>
      <c r="J510" s="180">
        <v>14.002290010240001</v>
      </c>
      <c r="K510" s="181">
        <f t="shared" si="7"/>
        <v>0.93945600000000007</v>
      </c>
      <c r="L510" s="180" t="s">
        <v>704</v>
      </c>
    </row>
    <row r="511" spans="1:12">
      <c r="A511" s="70"/>
      <c r="B511" s="1"/>
      <c r="C511" s="180">
        <v>91386</v>
      </c>
      <c r="D511" s="180">
        <v>91382</v>
      </c>
      <c r="E511" s="180" t="s">
        <v>1217</v>
      </c>
      <c r="F511" s="180" t="s">
        <v>703</v>
      </c>
      <c r="G511" s="180">
        <v>6.3E-3</v>
      </c>
      <c r="H511" s="180">
        <v>149.12</v>
      </c>
      <c r="I511" s="180">
        <v>135.11770998976002</v>
      </c>
      <c r="J511" s="180">
        <v>14.002290010240001</v>
      </c>
      <c r="K511" s="181">
        <f t="shared" si="7"/>
        <v>0.93945600000000007</v>
      </c>
      <c r="L511" s="180" t="s">
        <v>704</v>
      </c>
    </row>
    <row r="512" spans="1:12">
      <c r="A512" s="70"/>
      <c r="B512" s="1"/>
      <c r="C512" s="180">
        <v>91386</v>
      </c>
      <c r="D512" s="180">
        <v>91383</v>
      </c>
      <c r="E512" s="180" t="s">
        <v>1218</v>
      </c>
      <c r="F512" s="180" t="s">
        <v>703</v>
      </c>
      <c r="G512" s="180">
        <v>6.3E-3</v>
      </c>
      <c r="H512" s="180">
        <v>149.12</v>
      </c>
      <c r="I512" s="180">
        <v>135.11770998976002</v>
      </c>
      <c r="J512" s="180">
        <v>14.002290010240001</v>
      </c>
      <c r="K512" s="181">
        <f t="shared" si="7"/>
        <v>0.93945600000000007</v>
      </c>
      <c r="L512" s="180" t="s">
        <v>704</v>
      </c>
    </row>
    <row r="513" spans="1:12">
      <c r="A513" s="70"/>
      <c r="B513" s="1"/>
      <c r="C513" s="180">
        <v>91386</v>
      </c>
      <c r="D513" s="180">
        <v>91384</v>
      </c>
      <c r="E513" s="180" t="s">
        <v>1219</v>
      </c>
      <c r="F513" s="180" t="s">
        <v>703</v>
      </c>
      <c r="G513" s="180">
        <v>6.3E-3</v>
      </c>
      <c r="H513" s="180">
        <v>149.12</v>
      </c>
      <c r="I513" s="180">
        <v>135.11770998976002</v>
      </c>
      <c r="J513" s="180">
        <v>14.002290010240001</v>
      </c>
      <c r="K513" s="181">
        <f t="shared" si="7"/>
        <v>0.93945600000000007</v>
      </c>
      <c r="L513" s="180" t="s">
        <v>704</v>
      </c>
    </row>
    <row r="514" spans="1:12">
      <c r="A514" s="70"/>
      <c r="B514" s="1"/>
      <c r="C514" s="180">
        <v>91533</v>
      </c>
      <c r="D514" s="180">
        <v>91529</v>
      </c>
      <c r="E514" s="180" t="s">
        <v>1220</v>
      </c>
      <c r="F514" s="180" t="s">
        <v>703</v>
      </c>
      <c r="G514" s="180">
        <v>6.3E-3</v>
      </c>
      <c r="H514" s="180">
        <v>149.12</v>
      </c>
      <c r="I514" s="180">
        <v>62.742943249920003</v>
      </c>
      <c r="J514" s="180">
        <v>86.377056750080001</v>
      </c>
      <c r="K514" s="181">
        <f t="shared" si="7"/>
        <v>0.93945600000000007</v>
      </c>
      <c r="L514" s="180" t="s">
        <v>704</v>
      </c>
    </row>
    <row r="515" spans="1:12">
      <c r="A515" s="70"/>
      <c r="B515" s="1"/>
      <c r="C515" s="180">
        <v>91533</v>
      </c>
      <c r="D515" s="180">
        <v>91530</v>
      </c>
      <c r="E515" s="180" t="s">
        <v>1221</v>
      </c>
      <c r="F515" s="180" t="s">
        <v>703</v>
      </c>
      <c r="G515" s="180">
        <v>6.3E-3</v>
      </c>
      <c r="H515" s="180">
        <v>149.12</v>
      </c>
      <c r="I515" s="180">
        <v>62.742943249920003</v>
      </c>
      <c r="J515" s="180">
        <v>86.377056750080001</v>
      </c>
      <c r="K515" s="181">
        <f t="shared" si="7"/>
        <v>0.93945600000000007</v>
      </c>
      <c r="L515" s="180" t="s">
        <v>704</v>
      </c>
    </row>
    <row r="516" spans="1:12">
      <c r="A516" s="70"/>
      <c r="B516" s="1"/>
      <c r="C516" s="180">
        <v>91533</v>
      </c>
      <c r="D516" s="180">
        <v>91531</v>
      </c>
      <c r="E516" s="180" t="s">
        <v>1222</v>
      </c>
      <c r="F516" s="180" t="s">
        <v>703</v>
      </c>
      <c r="G516" s="180">
        <v>6.3E-3</v>
      </c>
      <c r="H516" s="180">
        <v>149.12</v>
      </c>
      <c r="I516" s="180">
        <v>62.742943249920003</v>
      </c>
      <c r="J516" s="180">
        <v>86.377056750080001</v>
      </c>
      <c r="K516" s="181">
        <f t="shared" si="7"/>
        <v>0.93945600000000007</v>
      </c>
      <c r="L516" s="180" t="s">
        <v>704</v>
      </c>
    </row>
    <row r="517" spans="1:12">
      <c r="A517" s="70"/>
      <c r="B517" s="1"/>
      <c r="C517" s="180">
        <v>91533</v>
      </c>
      <c r="D517" s="180">
        <v>91532</v>
      </c>
      <c r="E517" s="180" t="s">
        <v>1223</v>
      </c>
      <c r="F517" s="180" t="s">
        <v>703</v>
      </c>
      <c r="G517" s="180">
        <v>6.3E-3</v>
      </c>
      <c r="H517" s="180">
        <v>149.12</v>
      </c>
      <c r="I517" s="180">
        <v>62.742943249920003</v>
      </c>
      <c r="J517" s="180">
        <v>86.377056750080001</v>
      </c>
      <c r="K517" s="181">
        <f t="shared" si="7"/>
        <v>0.93945600000000007</v>
      </c>
      <c r="L517" s="180" t="s">
        <v>704</v>
      </c>
    </row>
    <row r="518" spans="1:12">
      <c r="A518" s="70"/>
      <c r="B518" s="1"/>
      <c r="C518" s="180">
        <v>91634</v>
      </c>
      <c r="D518" s="180">
        <v>91629</v>
      </c>
      <c r="E518" s="180" t="s">
        <v>1224</v>
      </c>
      <c r="F518" s="180" t="s">
        <v>703</v>
      </c>
      <c r="G518" s="180">
        <v>6.3E-3</v>
      </c>
      <c r="H518" s="180">
        <v>149.12</v>
      </c>
      <c r="I518" s="180">
        <v>131.69079549759999</v>
      </c>
      <c r="J518" s="180">
        <v>17.429204502400001</v>
      </c>
      <c r="K518" s="181">
        <f t="shared" ref="K518:K581" si="8">H518*G518</f>
        <v>0.93945600000000007</v>
      </c>
      <c r="L518" s="180" t="s">
        <v>704</v>
      </c>
    </row>
    <row r="519" spans="1:12">
      <c r="A519" s="70"/>
      <c r="B519" s="1"/>
      <c r="C519" s="180">
        <v>91634</v>
      </c>
      <c r="D519" s="180">
        <v>91630</v>
      </c>
      <c r="E519" s="180" t="s">
        <v>1225</v>
      </c>
      <c r="F519" s="180" t="s">
        <v>703</v>
      </c>
      <c r="G519" s="180">
        <v>6.3E-3</v>
      </c>
      <c r="H519" s="180">
        <v>149.12</v>
      </c>
      <c r="I519" s="180">
        <v>131.69079549759999</v>
      </c>
      <c r="J519" s="180">
        <v>17.429204502400001</v>
      </c>
      <c r="K519" s="181">
        <f t="shared" si="8"/>
        <v>0.93945600000000007</v>
      </c>
      <c r="L519" s="180" t="s">
        <v>704</v>
      </c>
    </row>
    <row r="520" spans="1:12">
      <c r="A520" s="70"/>
      <c r="B520" s="1"/>
      <c r="C520" s="180">
        <v>91634</v>
      </c>
      <c r="D520" s="180">
        <v>91631</v>
      </c>
      <c r="E520" s="180" t="s">
        <v>1226</v>
      </c>
      <c r="F520" s="180" t="s">
        <v>703</v>
      </c>
      <c r="G520" s="180">
        <v>6.3E-3</v>
      </c>
      <c r="H520" s="180">
        <v>149.12</v>
      </c>
      <c r="I520" s="180">
        <v>131.69079549759999</v>
      </c>
      <c r="J520" s="180">
        <v>17.429204502400001</v>
      </c>
      <c r="K520" s="181">
        <f t="shared" si="8"/>
        <v>0.93945600000000007</v>
      </c>
      <c r="L520" s="180" t="s">
        <v>704</v>
      </c>
    </row>
    <row r="521" spans="1:12">
      <c r="A521" s="70"/>
      <c r="B521" s="1"/>
      <c r="C521" s="180">
        <v>91634</v>
      </c>
      <c r="D521" s="180">
        <v>91632</v>
      </c>
      <c r="E521" s="180" t="s">
        <v>1227</v>
      </c>
      <c r="F521" s="180" t="s">
        <v>703</v>
      </c>
      <c r="G521" s="180">
        <v>6.3E-3</v>
      </c>
      <c r="H521" s="180">
        <v>149.12</v>
      </c>
      <c r="I521" s="180">
        <v>131.69079549759999</v>
      </c>
      <c r="J521" s="180">
        <v>17.429204502400001</v>
      </c>
      <c r="K521" s="181">
        <f t="shared" si="8"/>
        <v>0.93945600000000007</v>
      </c>
      <c r="L521" s="180" t="s">
        <v>704</v>
      </c>
    </row>
    <row r="522" spans="1:12">
      <c r="A522" s="70"/>
      <c r="B522" s="1"/>
      <c r="C522" s="180">
        <v>91634</v>
      </c>
      <c r="D522" s="180">
        <v>91633</v>
      </c>
      <c r="E522" s="180" t="s">
        <v>1228</v>
      </c>
      <c r="F522" s="180" t="s">
        <v>703</v>
      </c>
      <c r="G522" s="180">
        <v>6.3E-3</v>
      </c>
      <c r="H522" s="180">
        <v>149.12</v>
      </c>
      <c r="I522" s="180">
        <v>131.69079549759999</v>
      </c>
      <c r="J522" s="180">
        <v>17.429204502400001</v>
      </c>
      <c r="K522" s="181">
        <f t="shared" si="8"/>
        <v>0.93945600000000007</v>
      </c>
      <c r="L522" s="180" t="s">
        <v>704</v>
      </c>
    </row>
    <row r="523" spans="1:12">
      <c r="A523" s="70"/>
      <c r="B523" s="1"/>
      <c r="C523" s="180">
        <v>91645</v>
      </c>
      <c r="D523" s="180">
        <v>88283</v>
      </c>
      <c r="E523" s="180" t="s">
        <v>1229</v>
      </c>
      <c r="F523" s="180" t="s">
        <v>703</v>
      </c>
      <c r="G523" s="180">
        <v>6.3E-3</v>
      </c>
      <c r="H523" s="180">
        <v>149.12</v>
      </c>
      <c r="I523" s="180">
        <v>139.59473438144002</v>
      </c>
      <c r="J523" s="180">
        <v>9.5252656185599989</v>
      </c>
      <c r="K523" s="181">
        <f t="shared" si="8"/>
        <v>0.93945600000000007</v>
      </c>
      <c r="L523" s="180" t="s">
        <v>704</v>
      </c>
    </row>
    <row r="524" spans="1:12">
      <c r="A524" s="70"/>
      <c r="B524" s="1"/>
      <c r="C524" s="180">
        <v>91645</v>
      </c>
      <c r="D524" s="180">
        <v>91640</v>
      </c>
      <c r="E524" s="180" t="s">
        <v>1230</v>
      </c>
      <c r="F524" s="180" t="s">
        <v>703</v>
      </c>
      <c r="G524" s="180">
        <v>6.3E-3</v>
      </c>
      <c r="H524" s="180">
        <v>149.12</v>
      </c>
      <c r="I524" s="180">
        <v>139.59473438144002</v>
      </c>
      <c r="J524" s="180">
        <v>9.5252656185599989</v>
      </c>
      <c r="K524" s="181">
        <f t="shared" si="8"/>
        <v>0.93945600000000007</v>
      </c>
      <c r="L524" s="180" t="s">
        <v>704</v>
      </c>
    </row>
    <row r="525" spans="1:12">
      <c r="A525" s="70"/>
      <c r="B525" s="1"/>
      <c r="C525" s="180">
        <v>91645</v>
      </c>
      <c r="D525" s="180">
        <v>91641</v>
      </c>
      <c r="E525" s="180" t="s">
        <v>1231</v>
      </c>
      <c r="F525" s="180" t="s">
        <v>703</v>
      </c>
      <c r="G525" s="180">
        <v>6.3E-3</v>
      </c>
      <c r="H525" s="180">
        <v>149.12</v>
      </c>
      <c r="I525" s="180">
        <v>139.59473438144002</v>
      </c>
      <c r="J525" s="180">
        <v>9.5252656185599989</v>
      </c>
      <c r="K525" s="181">
        <f t="shared" si="8"/>
        <v>0.93945600000000007</v>
      </c>
      <c r="L525" s="180" t="s">
        <v>704</v>
      </c>
    </row>
    <row r="526" spans="1:12">
      <c r="A526" s="70"/>
      <c r="B526" s="1"/>
      <c r="C526" s="180">
        <v>91645</v>
      </c>
      <c r="D526" s="180">
        <v>91642</v>
      </c>
      <c r="E526" s="180" t="s">
        <v>1232</v>
      </c>
      <c r="F526" s="180" t="s">
        <v>703</v>
      </c>
      <c r="G526" s="180">
        <v>6.3E-3</v>
      </c>
      <c r="H526" s="180">
        <v>149.12</v>
      </c>
      <c r="I526" s="180">
        <v>139.59473438144002</v>
      </c>
      <c r="J526" s="180">
        <v>9.5252656185599989</v>
      </c>
      <c r="K526" s="181">
        <f t="shared" si="8"/>
        <v>0.93945600000000007</v>
      </c>
      <c r="L526" s="180" t="s">
        <v>704</v>
      </c>
    </row>
    <row r="527" spans="1:12">
      <c r="A527" s="70"/>
      <c r="B527" s="1"/>
      <c r="C527" s="180">
        <v>91645</v>
      </c>
      <c r="D527" s="180">
        <v>91643</v>
      </c>
      <c r="E527" s="180" t="s">
        <v>1233</v>
      </c>
      <c r="F527" s="180" t="s">
        <v>703</v>
      </c>
      <c r="G527" s="180">
        <v>6.3E-3</v>
      </c>
      <c r="H527" s="180">
        <v>149.12</v>
      </c>
      <c r="I527" s="180">
        <v>139.59473438144002</v>
      </c>
      <c r="J527" s="180">
        <v>9.5252656185599989</v>
      </c>
      <c r="K527" s="181">
        <f t="shared" si="8"/>
        <v>0.93945600000000007</v>
      </c>
      <c r="L527" s="180" t="s">
        <v>704</v>
      </c>
    </row>
    <row r="528" spans="1:12">
      <c r="A528" s="70"/>
      <c r="B528" s="1"/>
      <c r="C528" s="180">
        <v>91645</v>
      </c>
      <c r="D528" s="180">
        <v>91644</v>
      </c>
      <c r="E528" s="180" t="s">
        <v>1234</v>
      </c>
      <c r="F528" s="180" t="s">
        <v>703</v>
      </c>
      <c r="G528" s="180">
        <v>6.3E-3</v>
      </c>
      <c r="H528" s="180">
        <v>149.12</v>
      </c>
      <c r="I528" s="180">
        <v>139.59473438144002</v>
      </c>
      <c r="J528" s="180">
        <v>9.5252656185599989</v>
      </c>
      <c r="K528" s="181">
        <f t="shared" si="8"/>
        <v>0.93945600000000007</v>
      </c>
      <c r="L528" s="180" t="s">
        <v>704</v>
      </c>
    </row>
    <row r="529" spans="1:12">
      <c r="A529" s="70"/>
      <c r="B529" s="1"/>
      <c r="C529" s="180">
        <v>91692</v>
      </c>
      <c r="D529" s="180">
        <v>91688</v>
      </c>
      <c r="E529" s="180" t="s">
        <v>1235</v>
      </c>
      <c r="F529" s="180" t="s">
        <v>703</v>
      </c>
      <c r="G529" s="180">
        <v>6.3E-3</v>
      </c>
      <c r="H529" s="180">
        <v>149.12</v>
      </c>
      <c r="I529" s="180">
        <v>42.122043160960004</v>
      </c>
      <c r="J529" s="180">
        <v>106.99795683904001</v>
      </c>
      <c r="K529" s="181">
        <f t="shared" si="8"/>
        <v>0.93945600000000007</v>
      </c>
      <c r="L529" s="180" t="s">
        <v>704</v>
      </c>
    </row>
    <row r="530" spans="1:12">
      <c r="A530" s="70"/>
      <c r="B530" s="1"/>
      <c r="C530" s="180">
        <v>91692</v>
      </c>
      <c r="D530" s="180">
        <v>91689</v>
      </c>
      <c r="E530" s="180" t="s">
        <v>1236</v>
      </c>
      <c r="F530" s="180" t="s">
        <v>703</v>
      </c>
      <c r="G530" s="180">
        <v>6.3E-3</v>
      </c>
      <c r="H530" s="180">
        <v>149.12</v>
      </c>
      <c r="I530" s="180">
        <v>42.122043160960004</v>
      </c>
      <c r="J530" s="180">
        <v>106.99795683904001</v>
      </c>
      <c r="K530" s="181">
        <f t="shared" si="8"/>
        <v>0.93945600000000007</v>
      </c>
      <c r="L530" s="180" t="s">
        <v>704</v>
      </c>
    </row>
    <row r="531" spans="1:12">
      <c r="A531" s="70"/>
      <c r="B531" s="1"/>
      <c r="C531" s="180">
        <v>91692</v>
      </c>
      <c r="D531" s="180">
        <v>91690</v>
      </c>
      <c r="E531" s="180" t="s">
        <v>1237</v>
      </c>
      <c r="F531" s="180" t="s">
        <v>703</v>
      </c>
      <c r="G531" s="180">
        <v>6.3E-3</v>
      </c>
      <c r="H531" s="180">
        <v>149.12</v>
      </c>
      <c r="I531" s="180">
        <v>42.122043160960004</v>
      </c>
      <c r="J531" s="180">
        <v>106.99795683904001</v>
      </c>
      <c r="K531" s="181">
        <f t="shared" si="8"/>
        <v>0.93945600000000007</v>
      </c>
      <c r="L531" s="180" t="s">
        <v>704</v>
      </c>
    </row>
    <row r="532" spans="1:12">
      <c r="A532" s="70"/>
      <c r="B532" s="1"/>
      <c r="C532" s="180">
        <v>91692</v>
      </c>
      <c r="D532" s="180">
        <v>91691</v>
      </c>
      <c r="E532" s="180" t="s">
        <v>1238</v>
      </c>
      <c r="F532" s="180" t="s">
        <v>703</v>
      </c>
      <c r="G532" s="180">
        <v>6.3E-3</v>
      </c>
      <c r="H532" s="180">
        <v>149.12</v>
      </c>
      <c r="I532" s="180">
        <v>42.122043160960004</v>
      </c>
      <c r="J532" s="180">
        <v>106.99795683904001</v>
      </c>
      <c r="K532" s="181">
        <f t="shared" si="8"/>
        <v>0.93945600000000007</v>
      </c>
      <c r="L532" s="180" t="s">
        <v>704</v>
      </c>
    </row>
    <row r="533" spans="1:12">
      <c r="A533" s="70"/>
      <c r="B533" s="1"/>
      <c r="C533" s="180">
        <v>92043</v>
      </c>
      <c r="D533" s="180">
        <v>92040</v>
      </c>
      <c r="E533" s="180" t="s">
        <v>1239</v>
      </c>
      <c r="F533" s="180" t="s">
        <v>703</v>
      </c>
      <c r="G533" s="180">
        <v>6.3E-3</v>
      </c>
      <c r="H533" s="180">
        <v>149.12</v>
      </c>
      <c r="I533" s="180">
        <v>149.12</v>
      </c>
      <c r="J533" s="180">
        <v>0</v>
      </c>
      <c r="K533" s="181">
        <f t="shared" si="8"/>
        <v>0.93945600000000007</v>
      </c>
      <c r="L533" s="180" t="s">
        <v>704</v>
      </c>
    </row>
    <row r="534" spans="1:12">
      <c r="A534" s="70"/>
      <c r="B534" s="1"/>
      <c r="C534" s="180">
        <v>92043</v>
      </c>
      <c r="D534" s="180">
        <v>92041</v>
      </c>
      <c r="E534" s="180" t="s">
        <v>1240</v>
      </c>
      <c r="F534" s="180" t="s">
        <v>703</v>
      </c>
      <c r="G534" s="180">
        <v>6.3E-3</v>
      </c>
      <c r="H534" s="180">
        <v>149.12</v>
      </c>
      <c r="I534" s="180">
        <v>149.12</v>
      </c>
      <c r="J534" s="180">
        <v>0</v>
      </c>
      <c r="K534" s="181">
        <f t="shared" si="8"/>
        <v>0.93945600000000007</v>
      </c>
      <c r="L534" s="180" t="s">
        <v>704</v>
      </c>
    </row>
    <row r="535" spans="1:12">
      <c r="A535" s="70"/>
      <c r="B535" s="1"/>
      <c r="C535" s="180">
        <v>92043</v>
      </c>
      <c r="D535" s="180">
        <v>92042</v>
      </c>
      <c r="E535" s="180" t="s">
        <v>1241</v>
      </c>
      <c r="F535" s="180" t="s">
        <v>703</v>
      </c>
      <c r="G535" s="180">
        <v>6.3E-3</v>
      </c>
      <c r="H535" s="180">
        <v>149.12</v>
      </c>
      <c r="I535" s="180">
        <v>149.12</v>
      </c>
      <c r="J535" s="180">
        <v>0</v>
      </c>
      <c r="K535" s="181">
        <f t="shared" si="8"/>
        <v>0.93945600000000007</v>
      </c>
      <c r="L535" s="180" t="s">
        <v>704</v>
      </c>
    </row>
    <row r="536" spans="1:12">
      <c r="A536" s="70"/>
      <c r="B536" s="1"/>
      <c r="C536" s="180">
        <v>92106</v>
      </c>
      <c r="D536" s="180">
        <v>92101</v>
      </c>
      <c r="E536" s="180" t="s">
        <v>1242</v>
      </c>
      <c r="F536" s="180" t="s">
        <v>703</v>
      </c>
      <c r="G536" s="180">
        <v>6.3E-3</v>
      </c>
      <c r="H536" s="180">
        <v>149.12</v>
      </c>
      <c r="I536" s="180">
        <v>138.91762087296001</v>
      </c>
      <c r="J536" s="180">
        <v>10.20237912704</v>
      </c>
      <c r="K536" s="181">
        <f t="shared" si="8"/>
        <v>0.93945600000000007</v>
      </c>
      <c r="L536" s="180" t="s">
        <v>704</v>
      </c>
    </row>
    <row r="537" spans="1:12">
      <c r="A537" s="70"/>
      <c r="B537" s="1"/>
      <c r="C537" s="180">
        <v>92106</v>
      </c>
      <c r="D537" s="180">
        <v>92102</v>
      </c>
      <c r="E537" s="180" t="s">
        <v>1243</v>
      </c>
      <c r="F537" s="180" t="s">
        <v>703</v>
      </c>
      <c r="G537" s="180">
        <v>6.3E-3</v>
      </c>
      <c r="H537" s="180">
        <v>149.12</v>
      </c>
      <c r="I537" s="180">
        <v>138.91762087296001</v>
      </c>
      <c r="J537" s="180">
        <v>10.20237912704</v>
      </c>
      <c r="K537" s="181">
        <f t="shared" si="8"/>
        <v>0.93945600000000007</v>
      </c>
      <c r="L537" s="180" t="s">
        <v>704</v>
      </c>
    </row>
    <row r="538" spans="1:12">
      <c r="A538" s="70"/>
      <c r="B538" s="1"/>
      <c r="C538" s="180">
        <v>92106</v>
      </c>
      <c r="D538" s="180">
        <v>92103</v>
      </c>
      <c r="E538" s="180" t="s">
        <v>1244</v>
      </c>
      <c r="F538" s="180" t="s">
        <v>703</v>
      </c>
      <c r="G538" s="180">
        <v>6.3E-3</v>
      </c>
      <c r="H538" s="180">
        <v>149.12</v>
      </c>
      <c r="I538" s="180">
        <v>138.91762087296001</v>
      </c>
      <c r="J538" s="180">
        <v>10.20237912704</v>
      </c>
      <c r="K538" s="181">
        <f t="shared" si="8"/>
        <v>0.93945600000000007</v>
      </c>
      <c r="L538" s="180" t="s">
        <v>704</v>
      </c>
    </row>
    <row r="539" spans="1:12">
      <c r="A539" s="70"/>
      <c r="B539" s="1"/>
      <c r="C539" s="180">
        <v>92106</v>
      </c>
      <c r="D539" s="180">
        <v>92104</v>
      </c>
      <c r="E539" s="180" t="s">
        <v>1245</v>
      </c>
      <c r="F539" s="180" t="s">
        <v>703</v>
      </c>
      <c r="G539" s="180">
        <v>6.3E-3</v>
      </c>
      <c r="H539" s="180">
        <v>149.12</v>
      </c>
      <c r="I539" s="180">
        <v>138.91762087296001</v>
      </c>
      <c r="J539" s="180">
        <v>10.20237912704</v>
      </c>
      <c r="K539" s="181">
        <f t="shared" si="8"/>
        <v>0.93945600000000007</v>
      </c>
      <c r="L539" s="180" t="s">
        <v>704</v>
      </c>
    </row>
    <row r="540" spans="1:12">
      <c r="A540" s="70"/>
      <c r="B540" s="1"/>
      <c r="C540" s="180">
        <v>92106</v>
      </c>
      <c r="D540" s="180">
        <v>92105</v>
      </c>
      <c r="E540" s="180" t="s">
        <v>1246</v>
      </c>
      <c r="F540" s="180" t="s">
        <v>703</v>
      </c>
      <c r="G540" s="180">
        <v>6.3E-3</v>
      </c>
      <c r="H540" s="180">
        <v>149.12</v>
      </c>
      <c r="I540" s="180">
        <v>138.91762087296001</v>
      </c>
      <c r="J540" s="180">
        <v>10.20237912704</v>
      </c>
      <c r="K540" s="181">
        <f t="shared" si="8"/>
        <v>0.93945600000000007</v>
      </c>
      <c r="L540" s="180" t="s">
        <v>704</v>
      </c>
    </row>
    <row r="541" spans="1:12">
      <c r="A541" s="70"/>
      <c r="B541" s="1"/>
      <c r="C541" s="180">
        <v>92112</v>
      </c>
      <c r="D541" s="180">
        <v>92108</v>
      </c>
      <c r="E541" s="180" t="s">
        <v>1247</v>
      </c>
      <c r="F541" s="180" t="s">
        <v>703</v>
      </c>
      <c r="G541" s="180">
        <v>6.3E-3</v>
      </c>
      <c r="H541" s="180">
        <v>149.12</v>
      </c>
      <c r="I541" s="180">
        <v>149.12</v>
      </c>
      <c r="J541" s="180">
        <v>0</v>
      </c>
      <c r="K541" s="181">
        <f t="shared" si="8"/>
        <v>0.93945600000000007</v>
      </c>
      <c r="L541" s="180" t="s">
        <v>704</v>
      </c>
    </row>
    <row r="542" spans="1:12">
      <c r="A542" s="70"/>
      <c r="B542" s="1"/>
      <c r="C542" s="180">
        <v>92112</v>
      </c>
      <c r="D542" s="180">
        <v>92109</v>
      </c>
      <c r="E542" s="180" t="s">
        <v>1248</v>
      </c>
      <c r="F542" s="180" t="s">
        <v>703</v>
      </c>
      <c r="G542" s="180">
        <v>6.3E-3</v>
      </c>
      <c r="H542" s="180">
        <v>149.12</v>
      </c>
      <c r="I542" s="180">
        <v>149.12</v>
      </c>
      <c r="J542" s="180">
        <v>0</v>
      </c>
      <c r="K542" s="181">
        <f t="shared" si="8"/>
        <v>0.93945600000000007</v>
      </c>
      <c r="L542" s="180" t="s">
        <v>704</v>
      </c>
    </row>
    <row r="543" spans="1:12">
      <c r="A543" s="70"/>
      <c r="B543" s="1"/>
      <c r="C543" s="180">
        <v>92112</v>
      </c>
      <c r="D543" s="180">
        <v>92110</v>
      </c>
      <c r="E543" s="180" t="s">
        <v>1249</v>
      </c>
      <c r="F543" s="180" t="s">
        <v>703</v>
      </c>
      <c r="G543" s="180">
        <v>6.3E-3</v>
      </c>
      <c r="H543" s="180">
        <v>149.12</v>
      </c>
      <c r="I543" s="180">
        <v>149.12</v>
      </c>
      <c r="J543" s="180">
        <v>0</v>
      </c>
      <c r="K543" s="181">
        <f t="shared" si="8"/>
        <v>0.93945600000000007</v>
      </c>
      <c r="L543" s="180" t="s">
        <v>704</v>
      </c>
    </row>
    <row r="544" spans="1:12">
      <c r="A544" s="70"/>
      <c r="B544" s="1"/>
      <c r="C544" s="180">
        <v>92112</v>
      </c>
      <c r="D544" s="180">
        <v>92111</v>
      </c>
      <c r="E544" s="180" t="s">
        <v>1250</v>
      </c>
      <c r="F544" s="180" t="s">
        <v>703</v>
      </c>
      <c r="G544" s="180">
        <v>6.3E-3</v>
      </c>
      <c r="H544" s="180">
        <v>149.12</v>
      </c>
      <c r="I544" s="180">
        <v>149.12</v>
      </c>
      <c r="J544" s="180">
        <v>0</v>
      </c>
      <c r="K544" s="181">
        <f t="shared" si="8"/>
        <v>0.93945600000000007</v>
      </c>
      <c r="L544" s="180" t="s">
        <v>704</v>
      </c>
    </row>
    <row r="545" spans="1:12">
      <c r="A545" s="70"/>
      <c r="B545" s="1"/>
      <c r="C545" s="180">
        <v>92118</v>
      </c>
      <c r="D545" s="180">
        <v>92114</v>
      </c>
      <c r="E545" s="180" t="s">
        <v>1251</v>
      </c>
      <c r="F545" s="180" t="s">
        <v>703</v>
      </c>
      <c r="G545" s="180">
        <v>6.3E-3</v>
      </c>
      <c r="H545" s="180">
        <v>149.12</v>
      </c>
      <c r="I545" s="180">
        <v>149.12</v>
      </c>
      <c r="J545" s="180">
        <v>0</v>
      </c>
      <c r="K545" s="181">
        <f t="shared" si="8"/>
        <v>0.93945600000000007</v>
      </c>
      <c r="L545" s="180" t="s">
        <v>704</v>
      </c>
    </row>
    <row r="546" spans="1:12">
      <c r="A546" s="70"/>
      <c r="B546" s="1"/>
      <c r="C546" s="180">
        <v>92118</v>
      </c>
      <c r="D546" s="180">
        <v>92115</v>
      </c>
      <c r="E546" s="180" t="s">
        <v>1252</v>
      </c>
      <c r="F546" s="180" t="s">
        <v>703</v>
      </c>
      <c r="G546" s="180">
        <v>6.3E-3</v>
      </c>
      <c r="H546" s="180">
        <v>149.12</v>
      </c>
      <c r="I546" s="180">
        <v>149.12</v>
      </c>
      <c r="J546" s="180">
        <v>0</v>
      </c>
      <c r="K546" s="181">
        <f t="shared" si="8"/>
        <v>0.93945600000000007</v>
      </c>
      <c r="L546" s="180" t="s">
        <v>704</v>
      </c>
    </row>
    <row r="547" spans="1:12">
      <c r="A547" s="70"/>
      <c r="B547" s="1"/>
      <c r="C547" s="180">
        <v>92118</v>
      </c>
      <c r="D547" s="180">
        <v>92116</v>
      </c>
      <c r="E547" s="180" t="s">
        <v>1253</v>
      </c>
      <c r="F547" s="180" t="s">
        <v>703</v>
      </c>
      <c r="G547" s="180">
        <v>6.3E-3</v>
      </c>
      <c r="H547" s="180">
        <v>149.12</v>
      </c>
      <c r="I547" s="180">
        <v>149.12</v>
      </c>
      <c r="J547" s="180">
        <v>0</v>
      </c>
      <c r="K547" s="181">
        <f t="shared" si="8"/>
        <v>0.93945600000000007</v>
      </c>
      <c r="L547" s="180" t="s">
        <v>704</v>
      </c>
    </row>
    <row r="548" spans="1:12">
      <c r="A548" s="70"/>
      <c r="B548" s="1"/>
      <c r="C548" s="180">
        <v>92138</v>
      </c>
      <c r="D548" s="180">
        <v>88284</v>
      </c>
      <c r="E548" s="180" t="s">
        <v>1254</v>
      </c>
      <c r="F548" s="180" t="s">
        <v>703</v>
      </c>
      <c r="G548" s="180">
        <v>6.3E-3</v>
      </c>
      <c r="H548" s="180">
        <v>149.12</v>
      </c>
      <c r="I548" s="180">
        <v>117.7012488352</v>
      </c>
      <c r="J548" s="180">
        <v>31.4187511648</v>
      </c>
      <c r="K548" s="181">
        <f t="shared" si="8"/>
        <v>0.93945600000000007</v>
      </c>
      <c r="L548" s="180" t="s">
        <v>704</v>
      </c>
    </row>
    <row r="549" spans="1:12">
      <c r="A549" s="70"/>
      <c r="B549" s="1"/>
      <c r="C549" s="180">
        <v>92138</v>
      </c>
      <c r="D549" s="180">
        <v>92133</v>
      </c>
      <c r="E549" s="180" t="s">
        <v>1255</v>
      </c>
      <c r="F549" s="180" t="s">
        <v>703</v>
      </c>
      <c r="G549" s="180">
        <v>6.3E-3</v>
      </c>
      <c r="H549" s="180">
        <v>149.12</v>
      </c>
      <c r="I549" s="180">
        <v>117.7012488352</v>
      </c>
      <c r="J549" s="180">
        <v>31.4187511648</v>
      </c>
      <c r="K549" s="181">
        <f t="shared" si="8"/>
        <v>0.93945600000000007</v>
      </c>
      <c r="L549" s="180" t="s">
        <v>704</v>
      </c>
    </row>
    <row r="550" spans="1:12">
      <c r="A550" s="70"/>
      <c r="B550" s="1"/>
      <c r="C550" s="180">
        <v>92138</v>
      </c>
      <c r="D550" s="180">
        <v>92134</v>
      </c>
      <c r="E550" s="180" t="s">
        <v>1256</v>
      </c>
      <c r="F550" s="180" t="s">
        <v>703</v>
      </c>
      <c r="G550" s="180">
        <v>6.3E-3</v>
      </c>
      <c r="H550" s="180">
        <v>149.12</v>
      </c>
      <c r="I550" s="180">
        <v>117.7012488352</v>
      </c>
      <c r="J550" s="180">
        <v>31.4187511648</v>
      </c>
      <c r="K550" s="181">
        <f t="shared" si="8"/>
        <v>0.93945600000000007</v>
      </c>
      <c r="L550" s="180" t="s">
        <v>704</v>
      </c>
    </row>
    <row r="551" spans="1:12">
      <c r="A551" s="70"/>
      <c r="B551" s="1"/>
      <c r="C551" s="180">
        <v>92138</v>
      </c>
      <c r="D551" s="180">
        <v>92135</v>
      </c>
      <c r="E551" s="180" t="s">
        <v>1257</v>
      </c>
      <c r="F551" s="180" t="s">
        <v>703</v>
      </c>
      <c r="G551" s="180">
        <v>6.3E-3</v>
      </c>
      <c r="H551" s="180">
        <v>149.12</v>
      </c>
      <c r="I551" s="180">
        <v>117.7012488352</v>
      </c>
      <c r="J551" s="180">
        <v>31.4187511648</v>
      </c>
      <c r="K551" s="181">
        <f t="shared" si="8"/>
        <v>0.93945600000000007</v>
      </c>
      <c r="L551" s="180" t="s">
        <v>704</v>
      </c>
    </row>
    <row r="552" spans="1:12">
      <c r="A552" s="70"/>
      <c r="B552" s="1"/>
      <c r="C552" s="180">
        <v>92138</v>
      </c>
      <c r="D552" s="180">
        <v>92136</v>
      </c>
      <c r="E552" s="180" t="s">
        <v>1258</v>
      </c>
      <c r="F552" s="180" t="s">
        <v>703</v>
      </c>
      <c r="G552" s="180">
        <v>6.3E-3</v>
      </c>
      <c r="H552" s="180">
        <v>149.12</v>
      </c>
      <c r="I552" s="180">
        <v>117.7012488352</v>
      </c>
      <c r="J552" s="180">
        <v>31.4187511648</v>
      </c>
      <c r="K552" s="181">
        <f t="shared" si="8"/>
        <v>0.93945600000000007</v>
      </c>
      <c r="L552" s="180" t="s">
        <v>704</v>
      </c>
    </row>
    <row r="553" spans="1:12">
      <c r="A553" s="70"/>
      <c r="B553" s="1"/>
      <c r="C553" s="180">
        <v>92138</v>
      </c>
      <c r="D553" s="180">
        <v>92137</v>
      </c>
      <c r="E553" s="180" t="s">
        <v>1259</v>
      </c>
      <c r="F553" s="180" t="s">
        <v>703</v>
      </c>
      <c r="G553" s="180">
        <v>6.3E-3</v>
      </c>
      <c r="H553" s="180">
        <v>149.12</v>
      </c>
      <c r="I553" s="180">
        <v>117.7012488352</v>
      </c>
      <c r="J553" s="180">
        <v>31.4187511648</v>
      </c>
      <c r="K553" s="181">
        <f t="shared" si="8"/>
        <v>0.93945600000000007</v>
      </c>
      <c r="L553" s="180" t="s">
        <v>704</v>
      </c>
    </row>
    <row r="554" spans="1:12">
      <c r="A554" s="70"/>
      <c r="B554" s="1"/>
      <c r="C554" s="180">
        <v>92145</v>
      </c>
      <c r="D554" s="180">
        <v>92140</v>
      </c>
      <c r="E554" s="180" t="s">
        <v>1260</v>
      </c>
      <c r="F554" s="180" t="s">
        <v>703</v>
      </c>
      <c r="G554" s="180">
        <v>6.3E-3</v>
      </c>
      <c r="H554" s="180">
        <v>149.12</v>
      </c>
      <c r="I554" s="180">
        <v>111.04878911295999</v>
      </c>
      <c r="J554" s="180">
        <v>38.071210887040003</v>
      </c>
      <c r="K554" s="181">
        <f t="shared" si="8"/>
        <v>0.93945600000000007</v>
      </c>
      <c r="L554" s="180" t="s">
        <v>704</v>
      </c>
    </row>
    <row r="555" spans="1:12">
      <c r="A555" s="70"/>
      <c r="B555" s="1"/>
      <c r="C555" s="180">
        <v>92145</v>
      </c>
      <c r="D555" s="180">
        <v>92141</v>
      </c>
      <c r="E555" s="180" t="s">
        <v>1261</v>
      </c>
      <c r="F555" s="180" t="s">
        <v>703</v>
      </c>
      <c r="G555" s="180">
        <v>6.3E-3</v>
      </c>
      <c r="H555" s="180">
        <v>149.12</v>
      </c>
      <c r="I555" s="180">
        <v>111.04878911295999</v>
      </c>
      <c r="J555" s="180">
        <v>38.071210887040003</v>
      </c>
      <c r="K555" s="181">
        <f t="shared" si="8"/>
        <v>0.93945600000000007</v>
      </c>
      <c r="L555" s="180" t="s">
        <v>704</v>
      </c>
    </row>
    <row r="556" spans="1:12">
      <c r="A556" s="70"/>
      <c r="B556" s="1"/>
      <c r="C556" s="180">
        <v>92145</v>
      </c>
      <c r="D556" s="180">
        <v>92142</v>
      </c>
      <c r="E556" s="180" t="s">
        <v>1262</v>
      </c>
      <c r="F556" s="180" t="s">
        <v>703</v>
      </c>
      <c r="G556" s="180">
        <v>6.3E-3</v>
      </c>
      <c r="H556" s="180">
        <v>149.12</v>
      </c>
      <c r="I556" s="180">
        <v>111.04878911295999</v>
      </c>
      <c r="J556" s="180">
        <v>38.071210887040003</v>
      </c>
      <c r="K556" s="181">
        <f t="shared" si="8"/>
        <v>0.93945600000000007</v>
      </c>
      <c r="L556" s="180" t="s">
        <v>704</v>
      </c>
    </row>
    <row r="557" spans="1:12">
      <c r="A557" s="70"/>
      <c r="B557" s="1"/>
      <c r="C557" s="180">
        <v>92145</v>
      </c>
      <c r="D557" s="180">
        <v>92143</v>
      </c>
      <c r="E557" s="180" t="s">
        <v>1263</v>
      </c>
      <c r="F557" s="180" t="s">
        <v>703</v>
      </c>
      <c r="G557" s="180">
        <v>6.3E-3</v>
      </c>
      <c r="H557" s="180">
        <v>149.12</v>
      </c>
      <c r="I557" s="180">
        <v>111.04878911295999</v>
      </c>
      <c r="J557" s="180">
        <v>38.071210887040003</v>
      </c>
      <c r="K557" s="181">
        <f t="shared" si="8"/>
        <v>0.93945600000000007</v>
      </c>
      <c r="L557" s="180" t="s">
        <v>704</v>
      </c>
    </row>
    <row r="558" spans="1:12">
      <c r="A558" s="70"/>
      <c r="B558" s="1"/>
      <c r="C558" s="180">
        <v>92145</v>
      </c>
      <c r="D558" s="180">
        <v>92144</v>
      </c>
      <c r="E558" s="180" t="s">
        <v>1264</v>
      </c>
      <c r="F558" s="180" t="s">
        <v>703</v>
      </c>
      <c r="G558" s="180">
        <v>6.3E-3</v>
      </c>
      <c r="H558" s="180">
        <v>149.12</v>
      </c>
      <c r="I558" s="180">
        <v>111.04878911295999</v>
      </c>
      <c r="J558" s="180">
        <v>38.071210887040003</v>
      </c>
      <c r="K558" s="181">
        <f t="shared" si="8"/>
        <v>0.93945600000000007</v>
      </c>
      <c r="L558" s="180" t="s">
        <v>704</v>
      </c>
    </row>
    <row r="559" spans="1:12">
      <c r="A559" s="70"/>
      <c r="B559" s="1"/>
      <c r="C559" s="180">
        <v>92242</v>
      </c>
      <c r="D559" s="180">
        <v>92237</v>
      </c>
      <c r="E559" s="180" t="s">
        <v>1265</v>
      </c>
      <c r="F559" s="180" t="s">
        <v>703</v>
      </c>
      <c r="G559" s="180">
        <v>6.3E-3</v>
      </c>
      <c r="H559" s="180">
        <v>149.12</v>
      </c>
      <c r="I559" s="180">
        <v>138.14091429184001</v>
      </c>
      <c r="J559" s="180">
        <v>10.97908570816</v>
      </c>
      <c r="K559" s="181">
        <f t="shared" si="8"/>
        <v>0.93945600000000007</v>
      </c>
      <c r="L559" s="180" t="s">
        <v>704</v>
      </c>
    </row>
    <row r="560" spans="1:12">
      <c r="A560" s="70"/>
      <c r="B560" s="1"/>
      <c r="C560" s="180">
        <v>92242</v>
      </c>
      <c r="D560" s="180">
        <v>92238</v>
      </c>
      <c r="E560" s="180" t="s">
        <v>1266</v>
      </c>
      <c r="F560" s="180" t="s">
        <v>703</v>
      </c>
      <c r="G560" s="180">
        <v>6.3E-3</v>
      </c>
      <c r="H560" s="180">
        <v>149.12</v>
      </c>
      <c r="I560" s="180">
        <v>138.14091429184001</v>
      </c>
      <c r="J560" s="180">
        <v>10.97908570816</v>
      </c>
      <c r="K560" s="181">
        <f t="shared" si="8"/>
        <v>0.93945600000000007</v>
      </c>
      <c r="L560" s="180" t="s">
        <v>704</v>
      </c>
    </row>
    <row r="561" spans="1:12">
      <c r="A561" s="70"/>
      <c r="B561" s="1"/>
      <c r="C561" s="180">
        <v>92242</v>
      </c>
      <c r="D561" s="180">
        <v>92239</v>
      </c>
      <c r="E561" s="180" t="s">
        <v>1267</v>
      </c>
      <c r="F561" s="180" t="s">
        <v>703</v>
      </c>
      <c r="G561" s="180">
        <v>6.3E-3</v>
      </c>
      <c r="H561" s="180">
        <v>149.12</v>
      </c>
      <c r="I561" s="180">
        <v>138.14091429184001</v>
      </c>
      <c r="J561" s="180">
        <v>10.97908570816</v>
      </c>
      <c r="K561" s="181">
        <f t="shared" si="8"/>
        <v>0.93945600000000007</v>
      </c>
      <c r="L561" s="180" t="s">
        <v>704</v>
      </c>
    </row>
    <row r="562" spans="1:12">
      <c r="A562" s="70"/>
      <c r="B562" s="1"/>
      <c r="C562" s="180">
        <v>92242</v>
      </c>
      <c r="D562" s="180">
        <v>92240</v>
      </c>
      <c r="E562" s="180" t="s">
        <v>1268</v>
      </c>
      <c r="F562" s="180" t="s">
        <v>703</v>
      </c>
      <c r="G562" s="180">
        <v>6.3E-3</v>
      </c>
      <c r="H562" s="180">
        <v>149.12</v>
      </c>
      <c r="I562" s="180">
        <v>138.14091429184001</v>
      </c>
      <c r="J562" s="180">
        <v>10.97908570816</v>
      </c>
      <c r="K562" s="181">
        <f t="shared" si="8"/>
        <v>0.93945600000000007</v>
      </c>
      <c r="L562" s="180" t="s">
        <v>704</v>
      </c>
    </row>
    <row r="563" spans="1:12">
      <c r="A563" s="70"/>
      <c r="B563" s="1"/>
      <c r="C563" s="180">
        <v>92242</v>
      </c>
      <c r="D563" s="180">
        <v>92241</v>
      </c>
      <c r="E563" s="180" t="s">
        <v>1269</v>
      </c>
      <c r="F563" s="180" t="s">
        <v>703</v>
      </c>
      <c r="G563" s="180">
        <v>6.3E-3</v>
      </c>
      <c r="H563" s="180">
        <v>149.12</v>
      </c>
      <c r="I563" s="180">
        <v>138.14091429184001</v>
      </c>
      <c r="J563" s="180">
        <v>10.97908570816</v>
      </c>
      <c r="K563" s="181">
        <f t="shared" si="8"/>
        <v>0.93945600000000007</v>
      </c>
      <c r="L563" s="180" t="s">
        <v>704</v>
      </c>
    </row>
    <row r="564" spans="1:12">
      <c r="A564" s="70"/>
      <c r="B564" s="1"/>
      <c r="C564" s="180">
        <v>92716</v>
      </c>
      <c r="D564" s="180">
        <v>92712</v>
      </c>
      <c r="E564" s="180" t="s">
        <v>1270</v>
      </c>
      <c r="F564" s="180" t="s">
        <v>703</v>
      </c>
      <c r="G564" s="180">
        <v>6.3E-3</v>
      </c>
      <c r="H564" s="180">
        <v>149.12</v>
      </c>
      <c r="I564" s="180">
        <v>149.12</v>
      </c>
      <c r="J564" s="180">
        <v>0</v>
      </c>
      <c r="K564" s="181">
        <f t="shared" si="8"/>
        <v>0.93945600000000007</v>
      </c>
      <c r="L564" s="180" t="s">
        <v>704</v>
      </c>
    </row>
    <row r="565" spans="1:12">
      <c r="A565" s="70"/>
      <c r="B565" s="1"/>
      <c r="C565" s="180">
        <v>92716</v>
      </c>
      <c r="D565" s="180">
        <v>92713</v>
      </c>
      <c r="E565" s="180" t="s">
        <v>1271</v>
      </c>
      <c r="F565" s="180" t="s">
        <v>703</v>
      </c>
      <c r="G565" s="180">
        <v>6.3E-3</v>
      </c>
      <c r="H565" s="180">
        <v>149.12</v>
      </c>
      <c r="I565" s="180">
        <v>149.12</v>
      </c>
      <c r="J565" s="180">
        <v>0</v>
      </c>
      <c r="K565" s="181">
        <f t="shared" si="8"/>
        <v>0.93945600000000007</v>
      </c>
      <c r="L565" s="180" t="s">
        <v>704</v>
      </c>
    </row>
    <row r="566" spans="1:12">
      <c r="A566" s="70"/>
      <c r="B566" s="1"/>
      <c r="C566" s="180">
        <v>92716</v>
      </c>
      <c r="D566" s="180">
        <v>92714</v>
      </c>
      <c r="E566" s="180" t="s">
        <v>1272</v>
      </c>
      <c r="F566" s="180" t="s">
        <v>703</v>
      </c>
      <c r="G566" s="180">
        <v>6.3E-3</v>
      </c>
      <c r="H566" s="180">
        <v>149.12</v>
      </c>
      <c r="I566" s="180">
        <v>149.12</v>
      </c>
      <c r="J566" s="180">
        <v>0</v>
      </c>
      <c r="K566" s="181">
        <f t="shared" si="8"/>
        <v>0.93945600000000007</v>
      </c>
      <c r="L566" s="180" t="s">
        <v>704</v>
      </c>
    </row>
    <row r="567" spans="1:12">
      <c r="A567" s="70"/>
      <c r="B567" s="1"/>
      <c r="C567" s="180">
        <v>92716</v>
      </c>
      <c r="D567" s="180">
        <v>92715</v>
      </c>
      <c r="E567" s="180" t="s">
        <v>1273</v>
      </c>
      <c r="F567" s="180" t="s">
        <v>703</v>
      </c>
      <c r="G567" s="180">
        <v>6.3E-3</v>
      </c>
      <c r="H567" s="180">
        <v>149.12</v>
      </c>
      <c r="I567" s="180">
        <v>149.12</v>
      </c>
      <c r="J567" s="180">
        <v>0</v>
      </c>
      <c r="K567" s="181">
        <f t="shared" si="8"/>
        <v>0.93945600000000007</v>
      </c>
      <c r="L567" s="180" t="s">
        <v>704</v>
      </c>
    </row>
    <row r="568" spans="1:12">
      <c r="A568" s="70"/>
      <c r="B568" s="1"/>
      <c r="C568" s="180">
        <v>92960</v>
      </c>
      <c r="D568" s="180">
        <v>92956</v>
      </c>
      <c r="E568" s="180" t="s">
        <v>1274</v>
      </c>
      <c r="F568" s="180" t="s">
        <v>703</v>
      </c>
      <c r="G568" s="180">
        <v>6.3E-3</v>
      </c>
      <c r="H568" s="180">
        <v>149.12</v>
      </c>
      <c r="I568" s="180">
        <v>149.12</v>
      </c>
      <c r="J568" s="180">
        <v>0</v>
      </c>
      <c r="K568" s="181">
        <f t="shared" si="8"/>
        <v>0.93945600000000007</v>
      </c>
      <c r="L568" s="180" t="s">
        <v>704</v>
      </c>
    </row>
    <row r="569" spans="1:12">
      <c r="A569" s="70"/>
      <c r="B569" s="1"/>
      <c r="C569" s="180">
        <v>92960</v>
      </c>
      <c r="D569" s="180">
        <v>92957</v>
      </c>
      <c r="E569" s="180" t="s">
        <v>1275</v>
      </c>
      <c r="F569" s="180" t="s">
        <v>703</v>
      </c>
      <c r="G569" s="180">
        <v>6.3E-3</v>
      </c>
      <c r="H569" s="180">
        <v>149.12</v>
      </c>
      <c r="I569" s="180">
        <v>149.12</v>
      </c>
      <c r="J569" s="180">
        <v>0</v>
      </c>
      <c r="K569" s="181">
        <f t="shared" si="8"/>
        <v>0.93945600000000007</v>
      </c>
      <c r="L569" s="180" t="s">
        <v>704</v>
      </c>
    </row>
    <row r="570" spans="1:12">
      <c r="A570" s="70"/>
      <c r="B570" s="1"/>
      <c r="C570" s="180">
        <v>92960</v>
      </c>
      <c r="D570" s="180">
        <v>92958</v>
      </c>
      <c r="E570" s="180" t="s">
        <v>1276</v>
      </c>
      <c r="F570" s="180" t="s">
        <v>703</v>
      </c>
      <c r="G570" s="180">
        <v>6.3E-3</v>
      </c>
      <c r="H570" s="180">
        <v>149.12</v>
      </c>
      <c r="I570" s="180">
        <v>149.12</v>
      </c>
      <c r="J570" s="180">
        <v>0</v>
      </c>
      <c r="K570" s="181">
        <f t="shared" si="8"/>
        <v>0.93945600000000007</v>
      </c>
      <c r="L570" s="180" t="s">
        <v>704</v>
      </c>
    </row>
    <row r="571" spans="1:12">
      <c r="A571" s="70"/>
      <c r="B571" s="1"/>
      <c r="C571" s="180">
        <v>92960</v>
      </c>
      <c r="D571" s="180">
        <v>92959</v>
      </c>
      <c r="E571" s="180" t="s">
        <v>1277</v>
      </c>
      <c r="F571" s="180" t="s">
        <v>703</v>
      </c>
      <c r="G571" s="180">
        <v>6.3E-3</v>
      </c>
      <c r="H571" s="180">
        <v>149.12</v>
      </c>
      <c r="I571" s="180">
        <v>149.12</v>
      </c>
      <c r="J571" s="180">
        <v>0</v>
      </c>
      <c r="K571" s="181">
        <f t="shared" si="8"/>
        <v>0.93945600000000007</v>
      </c>
      <c r="L571" s="180" t="s">
        <v>704</v>
      </c>
    </row>
    <row r="572" spans="1:12">
      <c r="A572" s="70"/>
      <c r="B572" s="1"/>
      <c r="C572" s="180">
        <v>92966</v>
      </c>
      <c r="D572" s="180">
        <v>92963</v>
      </c>
      <c r="E572" s="180" t="s">
        <v>1278</v>
      </c>
      <c r="F572" s="180" t="s">
        <v>703</v>
      </c>
      <c r="G572" s="180">
        <v>6.3E-3</v>
      </c>
      <c r="H572" s="180">
        <v>149.12</v>
      </c>
      <c r="I572" s="180">
        <v>57.919787926400005</v>
      </c>
      <c r="J572" s="180">
        <v>91.200212073600014</v>
      </c>
      <c r="K572" s="181">
        <f t="shared" si="8"/>
        <v>0.93945600000000007</v>
      </c>
      <c r="L572" s="180" t="s">
        <v>704</v>
      </c>
    </row>
    <row r="573" spans="1:12">
      <c r="A573" s="70"/>
      <c r="B573" s="1"/>
      <c r="C573" s="180">
        <v>92966</v>
      </c>
      <c r="D573" s="180">
        <v>92964</v>
      </c>
      <c r="E573" s="180" t="s">
        <v>1279</v>
      </c>
      <c r="F573" s="180" t="s">
        <v>703</v>
      </c>
      <c r="G573" s="180">
        <v>6.3E-3</v>
      </c>
      <c r="H573" s="180">
        <v>149.12</v>
      </c>
      <c r="I573" s="180">
        <v>57.919787926400005</v>
      </c>
      <c r="J573" s="180">
        <v>91.200212073600014</v>
      </c>
      <c r="K573" s="181">
        <f t="shared" si="8"/>
        <v>0.93945600000000007</v>
      </c>
      <c r="L573" s="180" t="s">
        <v>704</v>
      </c>
    </row>
    <row r="574" spans="1:12">
      <c r="A574" s="70"/>
      <c r="B574" s="1"/>
      <c r="C574" s="180">
        <v>92966</v>
      </c>
      <c r="D574" s="180">
        <v>92965</v>
      </c>
      <c r="E574" s="180" t="s">
        <v>1280</v>
      </c>
      <c r="F574" s="180" t="s">
        <v>703</v>
      </c>
      <c r="G574" s="180">
        <v>6.3E-3</v>
      </c>
      <c r="H574" s="180">
        <v>149.12</v>
      </c>
      <c r="I574" s="180">
        <v>57.919787926400005</v>
      </c>
      <c r="J574" s="180">
        <v>91.200212073600014</v>
      </c>
      <c r="K574" s="181">
        <f t="shared" si="8"/>
        <v>0.93945600000000007</v>
      </c>
      <c r="L574" s="180" t="s">
        <v>704</v>
      </c>
    </row>
    <row r="575" spans="1:12">
      <c r="A575" s="70"/>
      <c r="B575" s="1"/>
      <c r="C575" s="180">
        <v>93224</v>
      </c>
      <c r="D575" s="180">
        <v>93220</v>
      </c>
      <c r="E575" s="180" t="s">
        <v>1281</v>
      </c>
      <c r="F575" s="180" t="s">
        <v>703</v>
      </c>
      <c r="G575" s="180">
        <v>6.3E-3</v>
      </c>
      <c r="H575" s="180">
        <v>149.12</v>
      </c>
      <c r="I575" s="180">
        <v>146.22264656576002</v>
      </c>
      <c r="J575" s="180">
        <v>2.8973534342399998</v>
      </c>
      <c r="K575" s="181">
        <f t="shared" si="8"/>
        <v>0.93945600000000007</v>
      </c>
      <c r="L575" s="180" t="s">
        <v>704</v>
      </c>
    </row>
    <row r="576" spans="1:12">
      <c r="A576" s="70"/>
      <c r="B576" s="1"/>
      <c r="C576" s="180">
        <v>93224</v>
      </c>
      <c r="D576" s="180">
        <v>93221</v>
      </c>
      <c r="E576" s="180" t="s">
        <v>1282</v>
      </c>
      <c r="F576" s="180" t="s">
        <v>703</v>
      </c>
      <c r="G576" s="180">
        <v>6.3E-3</v>
      </c>
      <c r="H576" s="180">
        <v>149.12</v>
      </c>
      <c r="I576" s="180">
        <v>146.22264656576002</v>
      </c>
      <c r="J576" s="180">
        <v>2.8973534342399998</v>
      </c>
      <c r="K576" s="181">
        <f t="shared" si="8"/>
        <v>0.93945600000000007</v>
      </c>
      <c r="L576" s="180" t="s">
        <v>704</v>
      </c>
    </row>
    <row r="577" spans="1:12">
      <c r="A577" s="70"/>
      <c r="B577" s="1"/>
      <c r="C577" s="180">
        <v>93224</v>
      </c>
      <c r="D577" s="180">
        <v>93222</v>
      </c>
      <c r="E577" s="180" t="s">
        <v>1283</v>
      </c>
      <c r="F577" s="180" t="s">
        <v>703</v>
      </c>
      <c r="G577" s="180">
        <v>6.3E-3</v>
      </c>
      <c r="H577" s="180">
        <v>149.12</v>
      </c>
      <c r="I577" s="180">
        <v>146.22264656576002</v>
      </c>
      <c r="J577" s="180">
        <v>2.8973534342399998</v>
      </c>
      <c r="K577" s="181">
        <f t="shared" si="8"/>
        <v>0.93945600000000007</v>
      </c>
      <c r="L577" s="180" t="s">
        <v>704</v>
      </c>
    </row>
    <row r="578" spans="1:12">
      <c r="A578" s="70"/>
      <c r="B578" s="1"/>
      <c r="C578" s="180">
        <v>93224</v>
      </c>
      <c r="D578" s="180">
        <v>93223</v>
      </c>
      <c r="E578" s="180" t="s">
        <v>1284</v>
      </c>
      <c r="F578" s="180" t="s">
        <v>703</v>
      </c>
      <c r="G578" s="180">
        <v>6.3E-3</v>
      </c>
      <c r="H578" s="180">
        <v>149.12</v>
      </c>
      <c r="I578" s="180">
        <v>146.22264656576002</v>
      </c>
      <c r="J578" s="180">
        <v>2.8973534342399998</v>
      </c>
      <c r="K578" s="181">
        <f t="shared" si="8"/>
        <v>0.93945600000000007</v>
      </c>
      <c r="L578" s="180" t="s">
        <v>704</v>
      </c>
    </row>
    <row r="579" spans="1:12">
      <c r="A579" s="70"/>
      <c r="B579" s="1"/>
      <c r="C579" s="180">
        <v>93233</v>
      </c>
      <c r="D579" s="180">
        <v>93229</v>
      </c>
      <c r="E579" s="180" t="s">
        <v>1285</v>
      </c>
      <c r="F579" s="180" t="s">
        <v>703</v>
      </c>
      <c r="G579" s="180">
        <v>6.3E-3</v>
      </c>
      <c r="H579" s="180">
        <v>149.12</v>
      </c>
      <c r="I579" s="180">
        <v>149.12</v>
      </c>
      <c r="J579" s="180">
        <v>0</v>
      </c>
      <c r="K579" s="181">
        <f t="shared" si="8"/>
        <v>0.93945600000000007</v>
      </c>
      <c r="L579" s="180" t="s">
        <v>704</v>
      </c>
    </row>
    <row r="580" spans="1:12">
      <c r="A580" s="70"/>
      <c r="B580" s="1"/>
      <c r="C580" s="180">
        <v>93233</v>
      </c>
      <c r="D580" s="180">
        <v>93230</v>
      </c>
      <c r="E580" s="180" t="s">
        <v>1286</v>
      </c>
      <c r="F580" s="180" t="s">
        <v>703</v>
      </c>
      <c r="G580" s="180">
        <v>6.3E-3</v>
      </c>
      <c r="H580" s="180">
        <v>149.12</v>
      </c>
      <c r="I580" s="180">
        <v>149.12</v>
      </c>
      <c r="J580" s="180">
        <v>0</v>
      </c>
      <c r="K580" s="181">
        <f t="shared" si="8"/>
        <v>0.93945600000000007</v>
      </c>
      <c r="L580" s="180" t="s">
        <v>704</v>
      </c>
    </row>
    <row r="581" spans="1:12">
      <c r="A581" s="70"/>
      <c r="B581" s="1"/>
      <c r="C581" s="180">
        <v>93233</v>
      </c>
      <c r="D581" s="180">
        <v>93231</v>
      </c>
      <c r="E581" s="180" t="s">
        <v>1287</v>
      </c>
      <c r="F581" s="180" t="s">
        <v>703</v>
      </c>
      <c r="G581" s="180">
        <v>6.3E-3</v>
      </c>
      <c r="H581" s="180">
        <v>149.12</v>
      </c>
      <c r="I581" s="180">
        <v>149.12</v>
      </c>
      <c r="J581" s="180">
        <v>0</v>
      </c>
      <c r="K581" s="181">
        <f t="shared" si="8"/>
        <v>0.93945600000000007</v>
      </c>
      <c r="L581" s="180" t="s">
        <v>704</v>
      </c>
    </row>
    <row r="582" spans="1:12">
      <c r="A582" s="70"/>
      <c r="B582" s="1"/>
      <c r="C582" s="180">
        <v>93233</v>
      </c>
      <c r="D582" s="180">
        <v>93232</v>
      </c>
      <c r="E582" s="180" t="s">
        <v>1288</v>
      </c>
      <c r="F582" s="180" t="s">
        <v>703</v>
      </c>
      <c r="G582" s="180">
        <v>6.3E-3</v>
      </c>
      <c r="H582" s="180">
        <v>149.12</v>
      </c>
      <c r="I582" s="180">
        <v>149.12</v>
      </c>
      <c r="J582" s="180">
        <v>0</v>
      </c>
      <c r="K582" s="181">
        <f t="shared" ref="K582:K645" si="9">H582*G582</f>
        <v>0.93945600000000007</v>
      </c>
      <c r="L582" s="180" t="s">
        <v>704</v>
      </c>
    </row>
    <row r="583" spans="1:12">
      <c r="A583" s="70"/>
      <c r="B583" s="1"/>
      <c r="C583" s="180">
        <v>93272</v>
      </c>
      <c r="D583" s="180">
        <v>93267</v>
      </c>
      <c r="E583" s="180" t="s">
        <v>1289</v>
      </c>
      <c r="F583" s="180" t="s">
        <v>703</v>
      </c>
      <c r="G583" s="180">
        <v>6.3E-3</v>
      </c>
      <c r="H583" s="180">
        <v>149.12</v>
      </c>
      <c r="I583" s="180">
        <v>119.41617118527999</v>
      </c>
      <c r="J583" s="180">
        <v>29.703828814720001</v>
      </c>
      <c r="K583" s="181">
        <f t="shared" si="9"/>
        <v>0.93945600000000007</v>
      </c>
      <c r="L583" s="180" t="s">
        <v>704</v>
      </c>
    </row>
    <row r="584" spans="1:12">
      <c r="A584" s="70"/>
      <c r="B584" s="1"/>
      <c r="C584" s="180">
        <v>93272</v>
      </c>
      <c r="D584" s="180">
        <v>93269</v>
      </c>
      <c r="E584" s="180" t="s">
        <v>1290</v>
      </c>
      <c r="F584" s="180" t="s">
        <v>703</v>
      </c>
      <c r="G584" s="180">
        <v>6.3E-3</v>
      </c>
      <c r="H584" s="180">
        <v>149.12</v>
      </c>
      <c r="I584" s="180">
        <v>119.41617118527999</v>
      </c>
      <c r="J584" s="180">
        <v>29.703828814720001</v>
      </c>
      <c r="K584" s="181">
        <f t="shared" si="9"/>
        <v>0.93945600000000007</v>
      </c>
      <c r="L584" s="180" t="s">
        <v>704</v>
      </c>
    </row>
    <row r="585" spans="1:12">
      <c r="A585" s="70"/>
      <c r="B585" s="1"/>
      <c r="C585" s="180">
        <v>93272</v>
      </c>
      <c r="D585" s="180">
        <v>93270</v>
      </c>
      <c r="E585" s="180" t="s">
        <v>1291</v>
      </c>
      <c r="F585" s="180" t="s">
        <v>703</v>
      </c>
      <c r="G585" s="180">
        <v>6.3E-3</v>
      </c>
      <c r="H585" s="180">
        <v>149.12</v>
      </c>
      <c r="I585" s="180">
        <v>119.41617118527999</v>
      </c>
      <c r="J585" s="180">
        <v>29.703828814720001</v>
      </c>
      <c r="K585" s="181">
        <f t="shared" si="9"/>
        <v>0.93945600000000007</v>
      </c>
      <c r="L585" s="180" t="s">
        <v>704</v>
      </c>
    </row>
    <row r="586" spans="1:12">
      <c r="A586" s="70"/>
      <c r="B586" s="1"/>
      <c r="C586" s="180">
        <v>93272</v>
      </c>
      <c r="D586" s="180">
        <v>93271</v>
      </c>
      <c r="E586" s="180" t="s">
        <v>1292</v>
      </c>
      <c r="F586" s="180" t="s">
        <v>703</v>
      </c>
      <c r="G586" s="180">
        <v>6.3E-3</v>
      </c>
      <c r="H586" s="180">
        <v>149.12</v>
      </c>
      <c r="I586" s="180">
        <v>119.41617118527999</v>
      </c>
      <c r="J586" s="180">
        <v>29.703828814720001</v>
      </c>
      <c r="K586" s="181">
        <f t="shared" si="9"/>
        <v>0.93945600000000007</v>
      </c>
      <c r="L586" s="180" t="s">
        <v>704</v>
      </c>
    </row>
    <row r="587" spans="1:12">
      <c r="A587" s="70"/>
      <c r="B587" s="1"/>
      <c r="C587" s="180">
        <v>93281</v>
      </c>
      <c r="D587" s="180">
        <v>88295</v>
      </c>
      <c r="E587" s="180" t="s">
        <v>1293</v>
      </c>
      <c r="F587" s="180" t="s">
        <v>703</v>
      </c>
      <c r="G587" s="180">
        <v>6.3E-3</v>
      </c>
      <c r="H587" s="180">
        <v>149.12</v>
      </c>
      <c r="I587" s="180">
        <v>46.551852134400015</v>
      </c>
      <c r="J587" s="180">
        <v>102.5681478656</v>
      </c>
      <c r="K587" s="181">
        <f t="shared" si="9"/>
        <v>0.93945600000000007</v>
      </c>
      <c r="L587" s="180" t="s">
        <v>704</v>
      </c>
    </row>
    <row r="588" spans="1:12">
      <c r="A588" s="70"/>
      <c r="B588" s="1"/>
      <c r="C588" s="180">
        <v>93281</v>
      </c>
      <c r="D588" s="180">
        <v>93277</v>
      </c>
      <c r="E588" s="180" t="s">
        <v>1294</v>
      </c>
      <c r="F588" s="180" t="s">
        <v>703</v>
      </c>
      <c r="G588" s="180">
        <v>6.3E-3</v>
      </c>
      <c r="H588" s="180">
        <v>149.12</v>
      </c>
      <c r="I588" s="180">
        <v>46.551852134400015</v>
      </c>
      <c r="J588" s="180">
        <v>102.5681478656</v>
      </c>
      <c r="K588" s="181">
        <f t="shared" si="9"/>
        <v>0.93945600000000007</v>
      </c>
      <c r="L588" s="180" t="s">
        <v>704</v>
      </c>
    </row>
    <row r="589" spans="1:12">
      <c r="A589" s="70"/>
      <c r="B589" s="1"/>
      <c r="C589" s="180">
        <v>93281</v>
      </c>
      <c r="D589" s="180">
        <v>93278</v>
      </c>
      <c r="E589" s="180" t="s">
        <v>1295</v>
      </c>
      <c r="F589" s="180" t="s">
        <v>703</v>
      </c>
      <c r="G589" s="180">
        <v>6.3E-3</v>
      </c>
      <c r="H589" s="180">
        <v>149.12</v>
      </c>
      <c r="I589" s="180">
        <v>46.551852134400015</v>
      </c>
      <c r="J589" s="180">
        <v>102.5681478656</v>
      </c>
      <c r="K589" s="181">
        <f t="shared" si="9"/>
        <v>0.93945600000000007</v>
      </c>
      <c r="L589" s="180" t="s">
        <v>704</v>
      </c>
    </row>
    <row r="590" spans="1:12">
      <c r="A590" s="70"/>
      <c r="B590" s="1"/>
      <c r="C590" s="180">
        <v>93281</v>
      </c>
      <c r="D590" s="180">
        <v>93279</v>
      </c>
      <c r="E590" s="180" t="s">
        <v>1296</v>
      </c>
      <c r="F590" s="180" t="s">
        <v>703</v>
      </c>
      <c r="G590" s="180">
        <v>6.3E-3</v>
      </c>
      <c r="H590" s="180">
        <v>149.12</v>
      </c>
      <c r="I590" s="180">
        <v>46.551852134400015</v>
      </c>
      <c r="J590" s="180">
        <v>102.5681478656</v>
      </c>
      <c r="K590" s="181">
        <f t="shared" si="9"/>
        <v>0.93945600000000007</v>
      </c>
      <c r="L590" s="180" t="s">
        <v>704</v>
      </c>
    </row>
    <row r="591" spans="1:12">
      <c r="A591" s="70"/>
      <c r="B591" s="1"/>
      <c r="C591" s="180">
        <v>93281</v>
      </c>
      <c r="D591" s="180">
        <v>93280</v>
      </c>
      <c r="E591" s="180" t="s">
        <v>1297</v>
      </c>
      <c r="F591" s="180" t="s">
        <v>703</v>
      </c>
      <c r="G591" s="180">
        <v>6.3E-3</v>
      </c>
      <c r="H591" s="180">
        <v>149.12</v>
      </c>
      <c r="I591" s="180">
        <v>46.551852134400015</v>
      </c>
      <c r="J591" s="180">
        <v>102.5681478656</v>
      </c>
      <c r="K591" s="181">
        <f t="shared" si="9"/>
        <v>0.93945600000000007</v>
      </c>
      <c r="L591" s="180" t="s">
        <v>704</v>
      </c>
    </row>
    <row r="592" spans="1:12">
      <c r="A592" s="70"/>
      <c r="B592" s="1"/>
      <c r="C592" s="180">
        <v>93287</v>
      </c>
      <c r="D592" s="180">
        <v>93283</v>
      </c>
      <c r="E592" s="180" t="s">
        <v>1298</v>
      </c>
      <c r="F592" s="180" t="s">
        <v>703</v>
      </c>
      <c r="G592" s="180">
        <v>6.3E-3</v>
      </c>
      <c r="H592" s="180">
        <v>149.12</v>
      </c>
      <c r="I592" s="180">
        <v>140.86030806720001</v>
      </c>
      <c r="J592" s="180">
        <v>8.2596919328000009</v>
      </c>
      <c r="K592" s="181">
        <f t="shared" si="9"/>
        <v>0.93945600000000007</v>
      </c>
      <c r="L592" s="180" t="s">
        <v>704</v>
      </c>
    </row>
    <row r="593" spans="1:12">
      <c r="A593" s="70"/>
      <c r="B593" s="1"/>
      <c r="C593" s="180">
        <v>93287</v>
      </c>
      <c r="D593" s="180">
        <v>93284</v>
      </c>
      <c r="E593" s="180" t="s">
        <v>1299</v>
      </c>
      <c r="F593" s="180" t="s">
        <v>703</v>
      </c>
      <c r="G593" s="180">
        <v>6.3E-3</v>
      </c>
      <c r="H593" s="180">
        <v>149.12</v>
      </c>
      <c r="I593" s="180">
        <v>140.86030806720001</v>
      </c>
      <c r="J593" s="180">
        <v>8.2596919328000009</v>
      </c>
      <c r="K593" s="181">
        <f t="shared" si="9"/>
        <v>0.93945600000000007</v>
      </c>
      <c r="L593" s="180" t="s">
        <v>704</v>
      </c>
    </row>
    <row r="594" spans="1:12">
      <c r="A594" s="70"/>
      <c r="B594" s="1"/>
      <c r="C594" s="180">
        <v>93287</v>
      </c>
      <c r="D594" s="180">
        <v>93285</v>
      </c>
      <c r="E594" s="180" t="s">
        <v>1300</v>
      </c>
      <c r="F594" s="180" t="s">
        <v>703</v>
      </c>
      <c r="G594" s="180">
        <v>6.3E-3</v>
      </c>
      <c r="H594" s="180">
        <v>149.12</v>
      </c>
      <c r="I594" s="180">
        <v>140.86030806720001</v>
      </c>
      <c r="J594" s="180">
        <v>8.2596919328000009</v>
      </c>
      <c r="K594" s="181">
        <f t="shared" si="9"/>
        <v>0.93945600000000007</v>
      </c>
      <c r="L594" s="180" t="s">
        <v>704</v>
      </c>
    </row>
    <row r="595" spans="1:12">
      <c r="A595" s="70"/>
      <c r="B595" s="1"/>
      <c r="C595" s="180">
        <v>93287</v>
      </c>
      <c r="D595" s="180">
        <v>93286</v>
      </c>
      <c r="E595" s="180" t="s">
        <v>1301</v>
      </c>
      <c r="F595" s="180" t="s">
        <v>703</v>
      </c>
      <c r="G595" s="180">
        <v>6.3E-3</v>
      </c>
      <c r="H595" s="180">
        <v>149.12</v>
      </c>
      <c r="I595" s="180">
        <v>140.86030806720001</v>
      </c>
      <c r="J595" s="180">
        <v>8.2596919328000009</v>
      </c>
      <c r="K595" s="181">
        <f t="shared" si="9"/>
        <v>0.93945600000000007</v>
      </c>
      <c r="L595" s="180" t="s">
        <v>704</v>
      </c>
    </row>
    <row r="596" spans="1:12">
      <c r="A596" s="70"/>
      <c r="B596" s="1"/>
      <c r="C596" s="180">
        <v>93287</v>
      </c>
      <c r="D596" s="180">
        <v>93296</v>
      </c>
      <c r="E596" s="180" t="s">
        <v>1302</v>
      </c>
      <c r="F596" s="180" t="s">
        <v>703</v>
      </c>
      <c r="G596" s="180">
        <v>6.3E-3</v>
      </c>
      <c r="H596" s="180">
        <v>149.12</v>
      </c>
      <c r="I596" s="180">
        <v>140.86030806720001</v>
      </c>
      <c r="J596" s="180">
        <v>8.2596919328000009</v>
      </c>
      <c r="K596" s="181">
        <f t="shared" si="9"/>
        <v>0.93945600000000007</v>
      </c>
      <c r="L596" s="180" t="s">
        <v>704</v>
      </c>
    </row>
    <row r="597" spans="1:12">
      <c r="A597" s="70"/>
      <c r="B597" s="1"/>
      <c r="C597" s="180">
        <v>93402</v>
      </c>
      <c r="D597" s="180">
        <v>93397</v>
      </c>
      <c r="E597" s="180" t="s">
        <v>1303</v>
      </c>
      <c r="F597" s="180" t="s">
        <v>703</v>
      </c>
      <c r="G597" s="180">
        <v>6.3E-3</v>
      </c>
      <c r="H597" s="180">
        <v>149.12</v>
      </c>
      <c r="I597" s="180">
        <v>133.97007725056002</v>
      </c>
      <c r="J597" s="180">
        <v>15.14992274944</v>
      </c>
      <c r="K597" s="181">
        <f t="shared" si="9"/>
        <v>0.93945600000000007</v>
      </c>
      <c r="L597" s="180" t="s">
        <v>704</v>
      </c>
    </row>
    <row r="598" spans="1:12">
      <c r="A598" s="70"/>
      <c r="B598" s="1"/>
      <c r="C598" s="180">
        <v>93402</v>
      </c>
      <c r="D598" s="180">
        <v>93398</v>
      </c>
      <c r="E598" s="180" t="s">
        <v>1304</v>
      </c>
      <c r="F598" s="180" t="s">
        <v>703</v>
      </c>
      <c r="G598" s="180">
        <v>6.3E-3</v>
      </c>
      <c r="H598" s="180">
        <v>149.12</v>
      </c>
      <c r="I598" s="180">
        <v>133.97007725056002</v>
      </c>
      <c r="J598" s="180">
        <v>15.14992274944</v>
      </c>
      <c r="K598" s="181">
        <f t="shared" si="9"/>
        <v>0.93945600000000007</v>
      </c>
      <c r="L598" s="180" t="s">
        <v>704</v>
      </c>
    </row>
    <row r="599" spans="1:12">
      <c r="A599" s="70"/>
      <c r="B599" s="1"/>
      <c r="C599" s="180">
        <v>93402</v>
      </c>
      <c r="D599" s="180">
        <v>93399</v>
      </c>
      <c r="E599" s="180" t="s">
        <v>1305</v>
      </c>
      <c r="F599" s="180" t="s">
        <v>703</v>
      </c>
      <c r="G599" s="180">
        <v>6.3E-3</v>
      </c>
      <c r="H599" s="180">
        <v>149.12</v>
      </c>
      <c r="I599" s="180">
        <v>133.97007725056002</v>
      </c>
      <c r="J599" s="180">
        <v>15.14992274944</v>
      </c>
      <c r="K599" s="181">
        <f t="shared" si="9"/>
        <v>0.93945600000000007</v>
      </c>
      <c r="L599" s="180" t="s">
        <v>704</v>
      </c>
    </row>
    <row r="600" spans="1:12">
      <c r="A600" s="70"/>
      <c r="B600" s="1"/>
      <c r="C600" s="180">
        <v>93402</v>
      </c>
      <c r="D600" s="180">
        <v>93400</v>
      </c>
      <c r="E600" s="180" t="s">
        <v>1306</v>
      </c>
      <c r="F600" s="180" t="s">
        <v>703</v>
      </c>
      <c r="G600" s="180">
        <v>6.3E-3</v>
      </c>
      <c r="H600" s="180">
        <v>149.12</v>
      </c>
      <c r="I600" s="180">
        <v>133.97007725056002</v>
      </c>
      <c r="J600" s="180">
        <v>15.14992274944</v>
      </c>
      <c r="K600" s="181">
        <f t="shared" si="9"/>
        <v>0.93945600000000007</v>
      </c>
      <c r="L600" s="180" t="s">
        <v>704</v>
      </c>
    </row>
    <row r="601" spans="1:12">
      <c r="A601" s="70"/>
      <c r="B601" s="1"/>
      <c r="C601" s="180">
        <v>93402</v>
      </c>
      <c r="D601" s="180">
        <v>93401</v>
      </c>
      <c r="E601" s="180" t="s">
        <v>1307</v>
      </c>
      <c r="F601" s="180" t="s">
        <v>703</v>
      </c>
      <c r="G601" s="180">
        <v>6.3E-3</v>
      </c>
      <c r="H601" s="180">
        <v>149.12</v>
      </c>
      <c r="I601" s="180">
        <v>133.97007725056002</v>
      </c>
      <c r="J601" s="180">
        <v>15.14992274944</v>
      </c>
      <c r="K601" s="181">
        <f t="shared" si="9"/>
        <v>0.93945600000000007</v>
      </c>
      <c r="L601" s="180" t="s">
        <v>704</v>
      </c>
    </row>
    <row r="602" spans="1:12">
      <c r="A602" s="70"/>
      <c r="B602" s="1"/>
      <c r="C602" s="180">
        <v>93408</v>
      </c>
      <c r="D602" s="180">
        <v>88306</v>
      </c>
      <c r="E602" s="180" t="s">
        <v>1308</v>
      </c>
      <c r="F602" s="180" t="s">
        <v>703</v>
      </c>
      <c r="G602" s="180">
        <v>6.3E-3</v>
      </c>
      <c r="H602" s="180">
        <v>149.12</v>
      </c>
      <c r="I602" s="180">
        <v>124.05583091904002</v>
      </c>
      <c r="J602" s="180">
        <v>25.064169080960003</v>
      </c>
      <c r="K602" s="181">
        <f t="shared" si="9"/>
        <v>0.93945600000000007</v>
      </c>
      <c r="L602" s="180" t="s">
        <v>704</v>
      </c>
    </row>
    <row r="603" spans="1:12">
      <c r="A603" s="70"/>
      <c r="B603" s="1"/>
      <c r="C603" s="180">
        <v>93408</v>
      </c>
      <c r="D603" s="180">
        <v>93404</v>
      </c>
      <c r="E603" s="180" t="s">
        <v>1309</v>
      </c>
      <c r="F603" s="180" t="s">
        <v>703</v>
      </c>
      <c r="G603" s="180">
        <v>6.3E-3</v>
      </c>
      <c r="H603" s="180">
        <v>149.12</v>
      </c>
      <c r="I603" s="180">
        <v>124.05583091904002</v>
      </c>
      <c r="J603" s="180">
        <v>25.064169080960003</v>
      </c>
      <c r="K603" s="181">
        <f t="shared" si="9"/>
        <v>0.93945600000000007</v>
      </c>
      <c r="L603" s="180" t="s">
        <v>704</v>
      </c>
    </row>
    <row r="604" spans="1:12">
      <c r="A604" s="70"/>
      <c r="B604" s="1"/>
      <c r="C604" s="180">
        <v>93408</v>
      </c>
      <c r="D604" s="180">
        <v>93405</v>
      </c>
      <c r="E604" s="180" t="s">
        <v>1310</v>
      </c>
      <c r="F604" s="180" t="s">
        <v>703</v>
      </c>
      <c r="G604" s="180">
        <v>6.3E-3</v>
      </c>
      <c r="H604" s="180">
        <v>149.12</v>
      </c>
      <c r="I604" s="180">
        <v>124.05583091904002</v>
      </c>
      <c r="J604" s="180">
        <v>25.064169080960003</v>
      </c>
      <c r="K604" s="181">
        <f t="shared" si="9"/>
        <v>0.93945600000000007</v>
      </c>
      <c r="L604" s="180" t="s">
        <v>704</v>
      </c>
    </row>
    <row r="605" spans="1:12">
      <c r="A605" s="70"/>
      <c r="B605" s="1"/>
      <c r="C605" s="180">
        <v>93408</v>
      </c>
      <c r="D605" s="180">
        <v>93406</v>
      </c>
      <c r="E605" s="180" t="s">
        <v>1311</v>
      </c>
      <c r="F605" s="180" t="s">
        <v>703</v>
      </c>
      <c r="G605" s="180">
        <v>6.3E-3</v>
      </c>
      <c r="H605" s="180">
        <v>149.12</v>
      </c>
      <c r="I605" s="180">
        <v>124.05583091904002</v>
      </c>
      <c r="J605" s="180">
        <v>25.064169080960003</v>
      </c>
      <c r="K605" s="181">
        <f t="shared" si="9"/>
        <v>0.93945600000000007</v>
      </c>
      <c r="L605" s="180" t="s">
        <v>704</v>
      </c>
    </row>
    <row r="606" spans="1:12">
      <c r="A606" s="70"/>
      <c r="B606" s="1"/>
      <c r="C606" s="180">
        <v>93408</v>
      </c>
      <c r="D606" s="180">
        <v>93407</v>
      </c>
      <c r="E606" s="180" t="s">
        <v>1312</v>
      </c>
      <c r="F606" s="180" t="s">
        <v>703</v>
      </c>
      <c r="G606" s="180">
        <v>6.3E-3</v>
      </c>
      <c r="H606" s="180">
        <v>149.12</v>
      </c>
      <c r="I606" s="180">
        <v>124.05583091904002</v>
      </c>
      <c r="J606" s="180">
        <v>25.064169080960003</v>
      </c>
      <c r="K606" s="181">
        <f t="shared" si="9"/>
        <v>0.93945600000000007</v>
      </c>
      <c r="L606" s="180" t="s">
        <v>704</v>
      </c>
    </row>
    <row r="607" spans="1:12">
      <c r="A607" s="70"/>
      <c r="B607" s="1"/>
      <c r="C607" s="180">
        <v>93415</v>
      </c>
      <c r="D607" s="180">
        <v>93411</v>
      </c>
      <c r="E607" s="180" t="s">
        <v>1313</v>
      </c>
      <c r="F607" s="180" t="s">
        <v>703</v>
      </c>
      <c r="G607" s="180">
        <v>6.3E-3</v>
      </c>
      <c r="H607" s="180">
        <v>149.12</v>
      </c>
      <c r="I607" s="180">
        <v>149.12</v>
      </c>
      <c r="J607" s="180">
        <v>0</v>
      </c>
      <c r="K607" s="181">
        <f t="shared" si="9"/>
        <v>0.93945600000000007</v>
      </c>
      <c r="L607" s="180" t="s">
        <v>704</v>
      </c>
    </row>
    <row r="608" spans="1:12">
      <c r="A608" s="70"/>
      <c r="B608" s="1"/>
      <c r="C608" s="180">
        <v>93415</v>
      </c>
      <c r="D608" s="180">
        <v>93412</v>
      </c>
      <c r="E608" s="180" t="s">
        <v>1314</v>
      </c>
      <c r="F608" s="180" t="s">
        <v>703</v>
      </c>
      <c r="G608" s="180">
        <v>6.3E-3</v>
      </c>
      <c r="H608" s="180">
        <v>149.12</v>
      </c>
      <c r="I608" s="180">
        <v>149.12</v>
      </c>
      <c r="J608" s="180">
        <v>0</v>
      </c>
      <c r="K608" s="181">
        <f t="shared" si="9"/>
        <v>0.93945600000000007</v>
      </c>
      <c r="L608" s="180" t="s">
        <v>704</v>
      </c>
    </row>
    <row r="609" spans="1:12">
      <c r="A609" s="70"/>
      <c r="B609" s="1"/>
      <c r="C609" s="180">
        <v>93415</v>
      </c>
      <c r="D609" s="180">
        <v>93413</v>
      </c>
      <c r="E609" s="180" t="s">
        <v>1315</v>
      </c>
      <c r="F609" s="180" t="s">
        <v>703</v>
      </c>
      <c r="G609" s="180">
        <v>6.3E-3</v>
      </c>
      <c r="H609" s="180">
        <v>149.12</v>
      </c>
      <c r="I609" s="180">
        <v>149.12</v>
      </c>
      <c r="J609" s="180">
        <v>0</v>
      </c>
      <c r="K609" s="181">
        <f t="shared" si="9"/>
        <v>0.93945600000000007</v>
      </c>
      <c r="L609" s="180" t="s">
        <v>704</v>
      </c>
    </row>
    <row r="610" spans="1:12">
      <c r="A610" s="70"/>
      <c r="B610" s="1"/>
      <c r="C610" s="180">
        <v>93415</v>
      </c>
      <c r="D610" s="180">
        <v>93414</v>
      </c>
      <c r="E610" s="180" t="s">
        <v>1316</v>
      </c>
      <c r="F610" s="180" t="s">
        <v>703</v>
      </c>
      <c r="G610" s="180">
        <v>6.3E-3</v>
      </c>
      <c r="H610" s="180">
        <v>149.12</v>
      </c>
      <c r="I610" s="180">
        <v>149.12</v>
      </c>
      <c r="J610" s="180">
        <v>0</v>
      </c>
      <c r="K610" s="181">
        <f t="shared" si="9"/>
        <v>0.93945600000000007</v>
      </c>
      <c r="L610" s="180" t="s">
        <v>704</v>
      </c>
    </row>
    <row r="611" spans="1:12">
      <c r="A611" s="70"/>
      <c r="B611" s="1"/>
      <c r="C611" s="180">
        <v>93421</v>
      </c>
      <c r="D611" s="180">
        <v>93417</v>
      </c>
      <c r="E611" s="180" t="s">
        <v>1317</v>
      </c>
      <c r="F611" s="180" t="s">
        <v>703</v>
      </c>
      <c r="G611" s="180">
        <v>6.3E-3</v>
      </c>
      <c r="H611" s="180">
        <v>149.12</v>
      </c>
      <c r="I611" s="180">
        <v>149.12</v>
      </c>
      <c r="J611" s="180">
        <v>0</v>
      </c>
      <c r="K611" s="181">
        <f t="shared" si="9"/>
        <v>0.93945600000000007</v>
      </c>
      <c r="L611" s="180" t="s">
        <v>704</v>
      </c>
    </row>
    <row r="612" spans="1:12">
      <c r="A612" s="70"/>
      <c r="B612" s="1"/>
      <c r="C612" s="180">
        <v>93421</v>
      </c>
      <c r="D612" s="180">
        <v>93418</v>
      </c>
      <c r="E612" s="180" t="s">
        <v>1318</v>
      </c>
      <c r="F612" s="180" t="s">
        <v>703</v>
      </c>
      <c r="G612" s="180">
        <v>6.3E-3</v>
      </c>
      <c r="H612" s="180">
        <v>149.12</v>
      </c>
      <c r="I612" s="180">
        <v>149.12</v>
      </c>
      <c r="J612" s="180">
        <v>0</v>
      </c>
      <c r="K612" s="181">
        <f t="shared" si="9"/>
        <v>0.93945600000000007</v>
      </c>
      <c r="L612" s="180" t="s">
        <v>704</v>
      </c>
    </row>
    <row r="613" spans="1:12">
      <c r="A613" s="70"/>
      <c r="B613" s="1"/>
      <c r="C613" s="180">
        <v>93421</v>
      </c>
      <c r="D613" s="180">
        <v>93419</v>
      </c>
      <c r="E613" s="180" t="s">
        <v>1319</v>
      </c>
      <c r="F613" s="180" t="s">
        <v>703</v>
      </c>
      <c r="G613" s="180">
        <v>6.3E-3</v>
      </c>
      <c r="H613" s="180">
        <v>149.12</v>
      </c>
      <c r="I613" s="180">
        <v>149.12</v>
      </c>
      <c r="J613" s="180">
        <v>0</v>
      </c>
      <c r="K613" s="181">
        <f t="shared" si="9"/>
        <v>0.93945600000000007</v>
      </c>
      <c r="L613" s="180" t="s">
        <v>704</v>
      </c>
    </row>
    <row r="614" spans="1:12">
      <c r="A614" s="70"/>
      <c r="B614" s="1"/>
      <c r="C614" s="180">
        <v>93421</v>
      </c>
      <c r="D614" s="180">
        <v>93420</v>
      </c>
      <c r="E614" s="180" t="s">
        <v>1320</v>
      </c>
      <c r="F614" s="180" t="s">
        <v>703</v>
      </c>
      <c r="G614" s="180">
        <v>6.3E-3</v>
      </c>
      <c r="H614" s="180">
        <v>149.12</v>
      </c>
      <c r="I614" s="180">
        <v>149.12</v>
      </c>
      <c r="J614" s="180">
        <v>0</v>
      </c>
      <c r="K614" s="181">
        <f t="shared" si="9"/>
        <v>0.93945600000000007</v>
      </c>
      <c r="L614" s="180" t="s">
        <v>704</v>
      </c>
    </row>
    <row r="615" spans="1:12">
      <c r="A615" s="70"/>
      <c r="B615" s="1"/>
      <c r="C615" s="180">
        <v>93427</v>
      </c>
      <c r="D615" s="180">
        <v>93423</v>
      </c>
      <c r="E615" s="180" t="s">
        <v>1321</v>
      </c>
      <c r="F615" s="180" t="s">
        <v>703</v>
      </c>
      <c r="G615" s="180">
        <v>6.3E-3</v>
      </c>
      <c r="H615" s="180">
        <v>149.12</v>
      </c>
      <c r="I615" s="180">
        <v>149.12</v>
      </c>
      <c r="J615" s="180">
        <v>0</v>
      </c>
      <c r="K615" s="181">
        <f t="shared" si="9"/>
        <v>0.93945600000000007</v>
      </c>
      <c r="L615" s="180" t="s">
        <v>704</v>
      </c>
    </row>
    <row r="616" spans="1:12">
      <c r="A616" s="70"/>
      <c r="B616" s="1"/>
      <c r="C616" s="180">
        <v>93427</v>
      </c>
      <c r="D616" s="180">
        <v>93424</v>
      </c>
      <c r="E616" s="180" t="s">
        <v>1322</v>
      </c>
      <c r="F616" s="180" t="s">
        <v>703</v>
      </c>
      <c r="G616" s="180">
        <v>6.3E-3</v>
      </c>
      <c r="H616" s="180">
        <v>149.12</v>
      </c>
      <c r="I616" s="180">
        <v>149.12</v>
      </c>
      <c r="J616" s="180">
        <v>0</v>
      </c>
      <c r="K616" s="181">
        <f t="shared" si="9"/>
        <v>0.93945600000000007</v>
      </c>
      <c r="L616" s="180" t="s">
        <v>704</v>
      </c>
    </row>
    <row r="617" spans="1:12">
      <c r="A617" s="70"/>
      <c r="B617" s="1"/>
      <c r="C617" s="180">
        <v>93427</v>
      </c>
      <c r="D617" s="180">
        <v>93425</v>
      </c>
      <c r="E617" s="180" t="s">
        <v>1323</v>
      </c>
      <c r="F617" s="180" t="s">
        <v>703</v>
      </c>
      <c r="G617" s="180">
        <v>6.3E-3</v>
      </c>
      <c r="H617" s="180">
        <v>149.12</v>
      </c>
      <c r="I617" s="180">
        <v>149.12</v>
      </c>
      <c r="J617" s="180">
        <v>0</v>
      </c>
      <c r="K617" s="181">
        <f t="shared" si="9"/>
        <v>0.93945600000000007</v>
      </c>
      <c r="L617" s="180" t="s">
        <v>704</v>
      </c>
    </row>
    <row r="618" spans="1:12">
      <c r="A618" s="70"/>
      <c r="B618" s="1"/>
      <c r="C618" s="180">
        <v>93427</v>
      </c>
      <c r="D618" s="180">
        <v>93426</v>
      </c>
      <c r="E618" s="180" t="s">
        <v>1324</v>
      </c>
      <c r="F618" s="180" t="s">
        <v>703</v>
      </c>
      <c r="G618" s="180">
        <v>6.3E-3</v>
      </c>
      <c r="H618" s="180">
        <v>149.12</v>
      </c>
      <c r="I618" s="180">
        <v>149.12</v>
      </c>
      <c r="J618" s="180">
        <v>0</v>
      </c>
      <c r="K618" s="181">
        <f t="shared" si="9"/>
        <v>0.93945600000000007</v>
      </c>
      <c r="L618" s="180" t="s">
        <v>704</v>
      </c>
    </row>
    <row r="619" spans="1:12">
      <c r="A619" s="70"/>
      <c r="B619" s="1"/>
      <c r="C619" s="180">
        <v>93433</v>
      </c>
      <c r="D619" s="180">
        <v>93429</v>
      </c>
      <c r="E619" s="180" t="s">
        <v>1325</v>
      </c>
      <c r="F619" s="180" t="s">
        <v>703</v>
      </c>
      <c r="G619" s="180">
        <v>6.3E-3</v>
      </c>
      <c r="H619" s="180">
        <v>149.12</v>
      </c>
      <c r="I619" s="180">
        <v>143.58382575616</v>
      </c>
      <c r="J619" s="180">
        <v>5.5361742438399997</v>
      </c>
      <c r="K619" s="181">
        <f t="shared" si="9"/>
        <v>0.93945600000000007</v>
      </c>
      <c r="L619" s="180" t="s">
        <v>704</v>
      </c>
    </row>
    <row r="620" spans="1:12">
      <c r="A620" s="70"/>
      <c r="B620" s="1"/>
      <c r="C620" s="180">
        <v>93433</v>
      </c>
      <c r="D620" s="180">
        <v>93430</v>
      </c>
      <c r="E620" s="180" t="s">
        <v>1326</v>
      </c>
      <c r="F620" s="180" t="s">
        <v>703</v>
      </c>
      <c r="G620" s="180">
        <v>6.3E-3</v>
      </c>
      <c r="H620" s="180">
        <v>149.12</v>
      </c>
      <c r="I620" s="180">
        <v>143.58382575616</v>
      </c>
      <c r="J620" s="180">
        <v>5.5361742438399997</v>
      </c>
      <c r="K620" s="181">
        <f t="shared" si="9"/>
        <v>0.93945600000000007</v>
      </c>
      <c r="L620" s="180" t="s">
        <v>704</v>
      </c>
    </row>
    <row r="621" spans="1:12">
      <c r="A621" s="70"/>
      <c r="B621" s="1"/>
      <c r="C621" s="180">
        <v>93433</v>
      </c>
      <c r="D621" s="180">
        <v>93431</v>
      </c>
      <c r="E621" s="180" t="s">
        <v>1327</v>
      </c>
      <c r="F621" s="180" t="s">
        <v>703</v>
      </c>
      <c r="G621" s="180">
        <v>6.3E-3</v>
      </c>
      <c r="H621" s="180">
        <v>149.12</v>
      </c>
      <c r="I621" s="180">
        <v>143.58382575616</v>
      </c>
      <c r="J621" s="180">
        <v>5.5361742438399997</v>
      </c>
      <c r="K621" s="181">
        <f t="shared" si="9"/>
        <v>0.93945600000000007</v>
      </c>
      <c r="L621" s="180" t="s">
        <v>704</v>
      </c>
    </row>
    <row r="622" spans="1:12">
      <c r="A622" s="70"/>
      <c r="B622" s="1"/>
      <c r="C622" s="180">
        <v>93433</v>
      </c>
      <c r="D622" s="180">
        <v>93432</v>
      </c>
      <c r="E622" s="180" t="s">
        <v>1328</v>
      </c>
      <c r="F622" s="180" t="s">
        <v>703</v>
      </c>
      <c r="G622" s="180">
        <v>6.3E-3</v>
      </c>
      <c r="H622" s="180">
        <v>149.12</v>
      </c>
      <c r="I622" s="180">
        <v>143.58382575616</v>
      </c>
      <c r="J622" s="180">
        <v>5.5361742438399997</v>
      </c>
      <c r="K622" s="181">
        <f t="shared" si="9"/>
        <v>0.93945600000000007</v>
      </c>
      <c r="L622" s="180" t="s">
        <v>704</v>
      </c>
    </row>
    <row r="623" spans="1:12">
      <c r="A623" s="70"/>
      <c r="B623" s="1"/>
      <c r="C623" s="180">
        <v>93439</v>
      </c>
      <c r="D623" s="180">
        <v>93435</v>
      </c>
      <c r="E623" s="180" t="s">
        <v>1329</v>
      </c>
      <c r="F623" s="180" t="s">
        <v>703</v>
      </c>
      <c r="G623" s="180">
        <v>6.3E-3</v>
      </c>
      <c r="H623" s="180">
        <v>149.12</v>
      </c>
      <c r="I623" s="180">
        <v>94.682131565440017</v>
      </c>
      <c r="J623" s="180">
        <v>54.437868434560002</v>
      </c>
      <c r="K623" s="181">
        <f t="shared" si="9"/>
        <v>0.93945600000000007</v>
      </c>
      <c r="L623" s="180" t="s">
        <v>704</v>
      </c>
    </row>
    <row r="624" spans="1:12">
      <c r="A624" s="70"/>
      <c r="B624" s="1"/>
      <c r="C624" s="180">
        <v>93439</v>
      </c>
      <c r="D624" s="180">
        <v>93436</v>
      </c>
      <c r="E624" s="180" t="s">
        <v>1330</v>
      </c>
      <c r="F624" s="180" t="s">
        <v>703</v>
      </c>
      <c r="G624" s="180">
        <v>6.3E-3</v>
      </c>
      <c r="H624" s="180">
        <v>149.12</v>
      </c>
      <c r="I624" s="180">
        <v>94.682131565440017</v>
      </c>
      <c r="J624" s="180">
        <v>54.437868434560002</v>
      </c>
      <c r="K624" s="181">
        <f t="shared" si="9"/>
        <v>0.93945600000000007</v>
      </c>
      <c r="L624" s="180" t="s">
        <v>704</v>
      </c>
    </row>
    <row r="625" spans="1:12">
      <c r="A625" s="70"/>
      <c r="B625" s="1"/>
      <c r="C625" s="180">
        <v>93439</v>
      </c>
      <c r="D625" s="180">
        <v>93437</v>
      </c>
      <c r="E625" s="180" t="s">
        <v>1331</v>
      </c>
      <c r="F625" s="180" t="s">
        <v>703</v>
      </c>
      <c r="G625" s="180">
        <v>6.3E-3</v>
      </c>
      <c r="H625" s="180">
        <v>149.12</v>
      </c>
      <c r="I625" s="180">
        <v>94.682131565440017</v>
      </c>
      <c r="J625" s="180">
        <v>54.437868434560002</v>
      </c>
      <c r="K625" s="181">
        <f t="shared" si="9"/>
        <v>0.93945600000000007</v>
      </c>
      <c r="L625" s="180" t="s">
        <v>704</v>
      </c>
    </row>
    <row r="626" spans="1:12">
      <c r="A626" s="70"/>
      <c r="B626" s="1"/>
      <c r="C626" s="180">
        <v>93439</v>
      </c>
      <c r="D626" s="180">
        <v>93438</v>
      </c>
      <c r="E626" s="180" t="s">
        <v>1332</v>
      </c>
      <c r="F626" s="180" t="s">
        <v>703</v>
      </c>
      <c r="G626" s="180">
        <v>6.3E-3</v>
      </c>
      <c r="H626" s="180">
        <v>149.12</v>
      </c>
      <c r="I626" s="180">
        <v>94.682131565440017</v>
      </c>
      <c r="J626" s="180">
        <v>54.437868434560002</v>
      </c>
      <c r="K626" s="181">
        <f t="shared" si="9"/>
        <v>0.93945600000000007</v>
      </c>
      <c r="L626" s="180" t="s">
        <v>704</v>
      </c>
    </row>
    <row r="627" spans="1:12">
      <c r="A627" s="70"/>
      <c r="B627" s="1"/>
      <c r="C627" s="180">
        <v>95121</v>
      </c>
      <c r="D627" s="180">
        <v>5707</v>
      </c>
      <c r="E627" s="180" t="s">
        <v>1333</v>
      </c>
      <c r="F627" s="180" t="s">
        <v>703</v>
      </c>
      <c r="G627" s="180">
        <v>6.3E-3</v>
      </c>
      <c r="H627" s="180">
        <v>149.12</v>
      </c>
      <c r="I627" s="180">
        <v>108.05612533247999</v>
      </c>
      <c r="J627" s="180">
        <v>41.063874667520004</v>
      </c>
      <c r="K627" s="181">
        <f t="shared" si="9"/>
        <v>0.93945600000000007</v>
      </c>
      <c r="L627" s="180" t="s">
        <v>704</v>
      </c>
    </row>
    <row r="628" spans="1:12">
      <c r="A628" s="70"/>
      <c r="B628" s="1"/>
      <c r="C628" s="180">
        <v>95121</v>
      </c>
      <c r="D628" s="180">
        <v>95118</v>
      </c>
      <c r="E628" s="180" t="s">
        <v>1334</v>
      </c>
      <c r="F628" s="180" t="s">
        <v>703</v>
      </c>
      <c r="G628" s="180">
        <v>6.3E-3</v>
      </c>
      <c r="H628" s="180">
        <v>149.12</v>
      </c>
      <c r="I628" s="180">
        <v>108.05612533247999</v>
      </c>
      <c r="J628" s="180">
        <v>41.063874667520004</v>
      </c>
      <c r="K628" s="181">
        <f t="shared" si="9"/>
        <v>0.93945600000000007</v>
      </c>
      <c r="L628" s="180" t="s">
        <v>704</v>
      </c>
    </row>
    <row r="629" spans="1:12">
      <c r="A629" s="70"/>
      <c r="B629" s="1"/>
      <c r="C629" s="180">
        <v>95121</v>
      </c>
      <c r="D629" s="180">
        <v>95119</v>
      </c>
      <c r="E629" s="180" t="s">
        <v>1335</v>
      </c>
      <c r="F629" s="180" t="s">
        <v>703</v>
      </c>
      <c r="G629" s="180">
        <v>6.3E-3</v>
      </c>
      <c r="H629" s="180">
        <v>149.12</v>
      </c>
      <c r="I629" s="180">
        <v>108.05612533247999</v>
      </c>
      <c r="J629" s="180">
        <v>41.063874667520004</v>
      </c>
      <c r="K629" s="181">
        <f t="shared" si="9"/>
        <v>0.93945600000000007</v>
      </c>
      <c r="L629" s="180" t="s">
        <v>704</v>
      </c>
    </row>
    <row r="630" spans="1:12">
      <c r="A630" s="70"/>
      <c r="B630" s="1"/>
      <c r="C630" s="180">
        <v>95121</v>
      </c>
      <c r="D630" s="180">
        <v>95120</v>
      </c>
      <c r="E630" s="180" t="s">
        <v>1336</v>
      </c>
      <c r="F630" s="180" t="s">
        <v>703</v>
      </c>
      <c r="G630" s="180">
        <v>6.3E-3</v>
      </c>
      <c r="H630" s="180">
        <v>149.12</v>
      </c>
      <c r="I630" s="180">
        <v>108.05612533247999</v>
      </c>
      <c r="J630" s="180">
        <v>41.063874667520004</v>
      </c>
      <c r="K630" s="181">
        <f t="shared" si="9"/>
        <v>0.93945600000000007</v>
      </c>
      <c r="L630" s="180" t="s">
        <v>704</v>
      </c>
    </row>
    <row r="631" spans="1:12">
      <c r="A631" s="70"/>
      <c r="B631" s="1"/>
      <c r="C631" s="180">
        <v>95127</v>
      </c>
      <c r="D631" s="180">
        <v>95123</v>
      </c>
      <c r="E631" s="180" t="s">
        <v>1337</v>
      </c>
      <c r="F631" s="180" t="s">
        <v>703</v>
      </c>
      <c r="G631" s="180">
        <v>6.3E-3</v>
      </c>
      <c r="H631" s="180">
        <v>149.12</v>
      </c>
      <c r="I631" s="180">
        <v>134.46106961344</v>
      </c>
      <c r="J631" s="180">
        <v>14.658930386560002</v>
      </c>
      <c r="K631" s="181">
        <f t="shared" si="9"/>
        <v>0.93945600000000007</v>
      </c>
      <c r="L631" s="180" t="s">
        <v>704</v>
      </c>
    </row>
    <row r="632" spans="1:12">
      <c r="A632" s="70"/>
      <c r="B632" s="1"/>
      <c r="C632" s="180">
        <v>95127</v>
      </c>
      <c r="D632" s="180">
        <v>95124</v>
      </c>
      <c r="E632" s="180" t="s">
        <v>1338</v>
      </c>
      <c r="F632" s="180" t="s">
        <v>703</v>
      </c>
      <c r="G632" s="180">
        <v>6.3E-3</v>
      </c>
      <c r="H632" s="180">
        <v>149.12</v>
      </c>
      <c r="I632" s="180">
        <v>134.46106961344</v>
      </c>
      <c r="J632" s="180">
        <v>14.658930386560002</v>
      </c>
      <c r="K632" s="181">
        <f t="shared" si="9"/>
        <v>0.93945600000000007</v>
      </c>
      <c r="L632" s="180" t="s">
        <v>704</v>
      </c>
    </row>
    <row r="633" spans="1:12">
      <c r="A633" s="70"/>
      <c r="B633" s="1"/>
      <c r="C633" s="180">
        <v>95127</v>
      </c>
      <c r="D633" s="180">
        <v>95125</v>
      </c>
      <c r="E633" s="180" t="s">
        <v>1339</v>
      </c>
      <c r="F633" s="180" t="s">
        <v>703</v>
      </c>
      <c r="G633" s="180">
        <v>6.3E-3</v>
      </c>
      <c r="H633" s="180">
        <v>149.12</v>
      </c>
      <c r="I633" s="180">
        <v>134.46106961344</v>
      </c>
      <c r="J633" s="180">
        <v>14.658930386560002</v>
      </c>
      <c r="K633" s="181">
        <f t="shared" si="9"/>
        <v>0.93945600000000007</v>
      </c>
      <c r="L633" s="180" t="s">
        <v>704</v>
      </c>
    </row>
    <row r="634" spans="1:12">
      <c r="A634" s="70"/>
      <c r="B634" s="1"/>
      <c r="C634" s="180">
        <v>95127</v>
      </c>
      <c r="D634" s="180">
        <v>95126</v>
      </c>
      <c r="E634" s="180" t="s">
        <v>1340</v>
      </c>
      <c r="F634" s="180" t="s">
        <v>703</v>
      </c>
      <c r="G634" s="180">
        <v>6.3E-3</v>
      </c>
      <c r="H634" s="180">
        <v>149.12</v>
      </c>
      <c r="I634" s="180">
        <v>134.46106961344</v>
      </c>
      <c r="J634" s="180">
        <v>14.658930386560002</v>
      </c>
      <c r="K634" s="181">
        <f t="shared" si="9"/>
        <v>0.93945600000000007</v>
      </c>
      <c r="L634" s="180" t="s">
        <v>704</v>
      </c>
    </row>
    <row r="635" spans="1:12">
      <c r="A635" s="70"/>
      <c r="B635" s="1"/>
      <c r="C635" s="180">
        <v>95133</v>
      </c>
      <c r="D635" s="180">
        <v>88293</v>
      </c>
      <c r="E635" s="180" t="s">
        <v>1341</v>
      </c>
      <c r="F635" s="180" t="s">
        <v>703</v>
      </c>
      <c r="G635" s="180">
        <v>6.3E-3</v>
      </c>
      <c r="H635" s="180">
        <v>149.12</v>
      </c>
      <c r="I635" s="180">
        <v>132.69299164992</v>
      </c>
      <c r="J635" s="180">
        <v>16.427008350079998</v>
      </c>
      <c r="K635" s="181">
        <f t="shared" si="9"/>
        <v>0.93945600000000007</v>
      </c>
      <c r="L635" s="180" t="s">
        <v>704</v>
      </c>
    </row>
    <row r="636" spans="1:12">
      <c r="A636" s="70"/>
      <c r="B636" s="1"/>
      <c r="C636" s="180">
        <v>95133</v>
      </c>
      <c r="D636" s="180">
        <v>95129</v>
      </c>
      <c r="E636" s="180" t="s">
        <v>1342</v>
      </c>
      <c r="F636" s="180" t="s">
        <v>703</v>
      </c>
      <c r="G636" s="180">
        <v>6.3E-3</v>
      </c>
      <c r="H636" s="180">
        <v>149.12</v>
      </c>
      <c r="I636" s="180">
        <v>132.69299164992</v>
      </c>
      <c r="J636" s="180">
        <v>16.427008350079998</v>
      </c>
      <c r="K636" s="181">
        <f t="shared" si="9"/>
        <v>0.93945600000000007</v>
      </c>
      <c r="L636" s="180" t="s">
        <v>704</v>
      </c>
    </row>
    <row r="637" spans="1:12">
      <c r="A637" s="70"/>
      <c r="B637" s="1"/>
      <c r="C637" s="180">
        <v>95133</v>
      </c>
      <c r="D637" s="180">
        <v>95130</v>
      </c>
      <c r="E637" s="180" t="s">
        <v>1343</v>
      </c>
      <c r="F637" s="180" t="s">
        <v>703</v>
      </c>
      <c r="G637" s="180">
        <v>6.3E-3</v>
      </c>
      <c r="H637" s="180">
        <v>149.12</v>
      </c>
      <c r="I637" s="180">
        <v>132.69299164992</v>
      </c>
      <c r="J637" s="180">
        <v>16.427008350079998</v>
      </c>
      <c r="K637" s="181">
        <f t="shared" si="9"/>
        <v>0.93945600000000007</v>
      </c>
      <c r="L637" s="180" t="s">
        <v>704</v>
      </c>
    </row>
    <row r="638" spans="1:12">
      <c r="A638" s="70"/>
      <c r="B638" s="1"/>
      <c r="C638" s="180">
        <v>95133</v>
      </c>
      <c r="D638" s="180">
        <v>95131</v>
      </c>
      <c r="E638" s="180" t="s">
        <v>1344</v>
      </c>
      <c r="F638" s="180" t="s">
        <v>703</v>
      </c>
      <c r="G638" s="180">
        <v>6.3E-3</v>
      </c>
      <c r="H638" s="180">
        <v>149.12</v>
      </c>
      <c r="I638" s="180">
        <v>132.69299164992</v>
      </c>
      <c r="J638" s="180">
        <v>16.427008350079998</v>
      </c>
      <c r="K638" s="181">
        <f t="shared" si="9"/>
        <v>0.93945600000000007</v>
      </c>
      <c r="L638" s="180" t="s">
        <v>704</v>
      </c>
    </row>
    <row r="639" spans="1:12">
      <c r="A639" s="70"/>
      <c r="B639" s="1"/>
      <c r="C639" s="180">
        <v>95133</v>
      </c>
      <c r="D639" s="180">
        <v>95132</v>
      </c>
      <c r="E639" s="180" t="s">
        <v>1345</v>
      </c>
      <c r="F639" s="180" t="s">
        <v>703</v>
      </c>
      <c r="G639" s="180">
        <v>6.3E-3</v>
      </c>
      <c r="H639" s="180">
        <v>149.12</v>
      </c>
      <c r="I639" s="180">
        <v>132.69299164992</v>
      </c>
      <c r="J639" s="180">
        <v>16.427008350079998</v>
      </c>
      <c r="K639" s="181">
        <f t="shared" si="9"/>
        <v>0.93945600000000007</v>
      </c>
      <c r="L639" s="180" t="s">
        <v>704</v>
      </c>
    </row>
    <row r="640" spans="1:12">
      <c r="A640" s="70"/>
      <c r="B640" s="1"/>
      <c r="C640" s="180">
        <v>95139</v>
      </c>
      <c r="D640" s="180">
        <v>95136</v>
      </c>
      <c r="E640" s="180" t="s">
        <v>1346</v>
      </c>
      <c r="F640" s="180" t="s">
        <v>703</v>
      </c>
      <c r="G640" s="180">
        <v>6.3E-3</v>
      </c>
      <c r="H640" s="180">
        <v>149.12</v>
      </c>
      <c r="I640" s="180">
        <v>149.12</v>
      </c>
      <c r="J640" s="180">
        <v>0</v>
      </c>
      <c r="K640" s="181">
        <f t="shared" si="9"/>
        <v>0.93945600000000007</v>
      </c>
      <c r="L640" s="180" t="s">
        <v>704</v>
      </c>
    </row>
    <row r="641" spans="1:12">
      <c r="A641" s="70"/>
      <c r="B641" s="1"/>
      <c r="C641" s="180">
        <v>95139</v>
      </c>
      <c r="D641" s="180">
        <v>95137</v>
      </c>
      <c r="E641" s="180" t="s">
        <v>1347</v>
      </c>
      <c r="F641" s="180" t="s">
        <v>703</v>
      </c>
      <c r="G641" s="180">
        <v>6.3E-3</v>
      </c>
      <c r="H641" s="180">
        <v>149.12</v>
      </c>
      <c r="I641" s="180">
        <v>149.12</v>
      </c>
      <c r="J641" s="180">
        <v>0</v>
      </c>
      <c r="K641" s="181">
        <f t="shared" si="9"/>
        <v>0.93945600000000007</v>
      </c>
      <c r="L641" s="180" t="s">
        <v>704</v>
      </c>
    </row>
    <row r="642" spans="1:12">
      <c r="A642" s="70"/>
      <c r="B642" s="1"/>
      <c r="C642" s="180">
        <v>95139</v>
      </c>
      <c r="D642" s="180">
        <v>95138</v>
      </c>
      <c r="E642" s="180" t="s">
        <v>1348</v>
      </c>
      <c r="F642" s="180" t="s">
        <v>703</v>
      </c>
      <c r="G642" s="180">
        <v>6.3E-3</v>
      </c>
      <c r="H642" s="180">
        <v>149.12</v>
      </c>
      <c r="I642" s="180">
        <v>149.12</v>
      </c>
      <c r="J642" s="180">
        <v>0</v>
      </c>
      <c r="K642" s="181">
        <f t="shared" si="9"/>
        <v>0.93945600000000007</v>
      </c>
      <c r="L642" s="180" t="s">
        <v>704</v>
      </c>
    </row>
    <row r="643" spans="1:12">
      <c r="A643" s="70"/>
      <c r="B643" s="1"/>
      <c r="C643" s="180">
        <v>95212</v>
      </c>
      <c r="D643" s="180">
        <v>95208</v>
      </c>
      <c r="E643" s="180" t="s">
        <v>1349</v>
      </c>
      <c r="F643" s="180" t="s">
        <v>703</v>
      </c>
      <c r="G643" s="180">
        <v>6.3E-3</v>
      </c>
      <c r="H643" s="180">
        <v>149.12</v>
      </c>
      <c r="I643" s="180">
        <v>131.10261835008001</v>
      </c>
      <c r="J643" s="180">
        <v>18.017381649920001</v>
      </c>
      <c r="K643" s="181">
        <f t="shared" si="9"/>
        <v>0.93945600000000007</v>
      </c>
      <c r="L643" s="180" t="s">
        <v>704</v>
      </c>
    </row>
    <row r="644" spans="1:12">
      <c r="A644" s="70"/>
      <c r="B644" s="1"/>
      <c r="C644" s="180">
        <v>95212</v>
      </c>
      <c r="D644" s="180">
        <v>95209</v>
      </c>
      <c r="E644" s="180" t="s">
        <v>1350</v>
      </c>
      <c r="F644" s="180" t="s">
        <v>703</v>
      </c>
      <c r="G644" s="180">
        <v>6.3E-3</v>
      </c>
      <c r="H644" s="180">
        <v>149.12</v>
      </c>
      <c r="I644" s="180">
        <v>131.10261835008001</v>
      </c>
      <c r="J644" s="180">
        <v>18.017381649920001</v>
      </c>
      <c r="K644" s="181">
        <f t="shared" si="9"/>
        <v>0.93945600000000007</v>
      </c>
      <c r="L644" s="180" t="s">
        <v>704</v>
      </c>
    </row>
    <row r="645" spans="1:12">
      <c r="A645" s="70"/>
      <c r="B645" s="1"/>
      <c r="C645" s="180">
        <v>95212</v>
      </c>
      <c r="D645" s="180">
        <v>95210</v>
      </c>
      <c r="E645" s="180" t="s">
        <v>1351</v>
      </c>
      <c r="F645" s="180" t="s">
        <v>703</v>
      </c>
      <c r="G645" s="180">
        <v>6.3E-3</v>
      </c>
      <c r="H645" s="180">
        <v>149.12</v>
      </c>
      <c r="I645" s="180">
        <v>131.10261835008001</v>
      </c>
      <c r="J645" s="180">
        <v>18.017381649920001</v>
      </c>
      <c r="K645" s="181">
        <f t="shared" si="9"/>
        <v>0.93945600000000007</v>
      </c>
      <c r="L645" s="180" t="s">
        <v>704</v>
      </c>
    </row>
    <row r="646" spans="1:12">
      <c r="A646" s="70"/>
      <c r="B646" s="1"/>
      <c r="C646" s="180">
        <v>95212</v>
      </c>
      <c r="D646" s="180">
        <v>95211</v>
      </c>
      <c r="E646" s="180" t="s">
        <v>1352</v>
      </c>
      <c r="F646" s="180" t="s">
        <v>703</v>
      </c>
      <c r="G646" s="180">
        <v>6.3E-3</v>
      </c>
      <c r="H646" s="180">
        <v>149.12</v>
      </c>
      <c r="I646" s="180">
        <v>131.10261835008001</v>
      </c>
      <c r="J646" s="180">
        <v>18.017381649920001</v>
      </c>
      <c r="K646" s="181">
        <f t="shared" ref="K646:K709" si="10">H646*G646</f>
        <v>0.93945600000000007</v>
      </c>
      <c r="L646" s="180" t="s">
        <v>704</v>
      </c>
    </row>
    <row r="647" spans="1:12">
      <c r="A647" s="70"/>
      <c r="B647" s="1"/>
      <c r="C647" s="180">
        <v>95258</v>
      </c>
      <c r="D647" s="180">
        <v>95255</v>
      </c>
      <c r="E647" s="180" t="s">
        <v>1353</v>
      </c>
      <c r="F647" s="180" t="s">
        <v>703</v>
      </c>
      <c r="G647" s="180">
        <v>6.3E-3</v>
      </c>
      <c r="H647" s="180">
        <v>149.12</v>
      </c>
      <c r="I647" s="180">
        <v>56.071135058559996</v>
      </c>
      <c r="J647" s="180">
        <v>93.048864941440002</v>
      </c>
      <c r="K647" s="181">
        <f t="shared" si="10"/>
        <v>0.93945600000000007</v>
      </c>
      <c r="L647" s="180" t="s">
        <v>704</v>
      </c>
    </row>
    <row r="648" spans="1:12">
      <c r="A648" s="70"/>
      <c r="B648" s="1"/>
      <c r="C648" s="180">
        <v>95258</v>
      </c>
      <c r="D648" s="180">
        <v>95256</v>
      </c>
      <c r="E648" s="180" t="s">
        <v>1354</v>
      </c>
      <c r="F648" s="180" t="s">
        <v>703</v>
      </c>
      <c r="G648" s="180">
        <v>6.3E-3</v>
      </c>
      <c r="H648" s="180">
        <v>149.12</v>
      </c>
      <c r="I648" s="180">
        <v>56.071135058559996</v>
      </c>
      <c r="J648" s="180">
        <v>93.048864941440002</v>
      </c>
      <c r="K648" s="181">
        <f t="shared" si="10"/>
        <v>0.93945600000000007</v>
      </c>
      <c r="L648" s="180" t="s">
        <v>704</v>
      </c>
    </row>
    <row r="649" spans="1:12">
      <c r="A649" s="70"/>
      <c r="B649" s="1"/>
      <c r="C649" s="180">
        <v>95258</v>
      </c>
      <c r="D649" s="180">
        <v>95257</v>
      </c>
      <c r="E649" s="180" t="s">
        <v>1355</v>
      </c>
      <c r="F649" s="180" t="s">
        <v>703</v>
      </c>
      <c r="G649" s="180">
        <v>6.3E-3</v>
      </c>
      <c r="H649" s="180">
        <v>149.12</v>
      </c>
      <c r="I649" s="180">
        <v>56.071135058559996</v>
      </c>
      <c r="J649" s="180">
        <v>93.048864941440002</v>
      </c>
      <c r="K649" s="181">
        <f t="shared" si="10"/>
        <v>0.93945600000000007</v>
      </c>
      <c r="L649" s="180" t="s">
        <v>704</v>
      </c>
    </row>
    <row r="650" spans="1:12">
      <c r="A650" s="70"/>
      <c r="B650" s="1"/>
      <c r="C650" s="180">
        <v>95264</v>
      </c>
      <c r="D650" s="180">
        <v>95260</v>
      </c>
      <c r="E650" s="180" t="s">
        <v>1356</v>
      </c>
      <c r="F650" s="180" t="s">
        <v>703</v>
      </c>
      <c r="G650" s="180">
        <v>6.3E-3</v>
      </c>
      <c r="H650" s="180">
        <v>149.12</v>
      </c>
      <c r="I650" s="180">
        <v>149.12</v>
      </c>
      <c r="J650" s="180">
        <v>0</v>
      </c>
      <c r="K650" s="181">
        <f t="shared" si="10"/>
        <v>0.93945600000000007</v>
      </c>
      <c r="L650" s="180" t="s">
        <v>704</v>
      </c>
    </row>
    <row r="651" spans="1:12">
      <c r="A651" s="70"/>
      <c r="B651" s="1"/>
      <c r="C651" s="180">
        <v>95264</v>
      </c>
      <c r="D651" s="180">
        <v>95261</v>
      </c>
      <c r="E651" s="180" t="s">
        <v>1357</v>
      </c>
      <c r="F651" s="180" t="s">
        <v>703</v>
      </c>
      <c r="G651" s="180">
        <v>6.3E-3</v>
      </c>
      <c r="H651" s="180">
        <v>149.12</v>
      </c>
      <c r="I651" s="180">
        <v>149.12</v>
      </c>
      <c r="J651" s="180">
        <v>0</v>
      </c>
      <c r="K651" s="181">
        <f t="shared" si="10"/>
        <v>0.93945600000000007</v>
      </c>
      <c r="L651" s="180" t="s">
        <v>704</v>
      </c>
    </row>
    <row r="652" spans="1:12">
      <c r="A652" s="70"/>
      <c r="B652" s="1"/>
      <c r="C652" s="180">
        <v>95264</v>
      </c>
      <c r="D652" s="180">
        <v>95262</v>
      </c>
      <c r="E652" s="180" t="s">
        <v>1358</v>
      </c>
      <c r="F652" s="180" t="s">
        <v>703</v>
      </c>
      <c r="G652" s="180">
        <v>6.3E-3</v>
      </c>
      <c r="H652" s="180">
        <v>149.12</v>
      </c>
      <c r="I652" s="180">
        <v>149.12</v>
      </c>
      <c r="J652" s="180">
        <v>0</v>
      </c>
      <c r="K652" s="181">
        <f t="shared" si="10"/>
        <v>0.93945600000000007</v>
      </c>
      <c r="L652" s="180" t="s">
        <v>704</v>
      </c>
    </row>
    <row r="653" spans="1:12">
      <c r="A653" s="70"/>
      <c r="B653" s="1"/>
      <c r="C653" s="180">
        <v>95264</v>
      </c>
      <c r="D653" s="180">
        <v>95263</v>
      </c>
      <c r="E653" s="180" t="s">
        <v>1359</v>
      </c>
      <c r="F653" s="180" t="s">
        <v>703</v>
      </c>
      <c r="G653" s="180">
        <v>6.3E-3</v>
      </c>
      <c r="H653" s="180">
        <v>149.12</v>
      </c>
      <c r="I653" s="180">
        <v>149.12</v>
      </c>
      <c r="J653" s="180">
        <v>0</v>
      </c>
      <c r="K653" s="181">
        <f t="shared" si="10"/>
        <v>0.93945600000000007</v>
      </c>
      <c r="L653" s="180" t="s">
        <v>704</v>
      </c>
    </row>
    <row r="654" spans="1:12">
      <c r="A654" s="70"/>
      <c r="B654" s="1"/>
      <c r="C654" s="180">
        <v>95270</v>
      </c>
      <c r="D654" s="180">
        <v>95266</v>
      </c>
      <c r="E654" s="180" t="s">
        <v>1360</v>
      </c>
      <c r="F654" s="180" t="s">
        <v>703</v>
      </c>
      <c r="G654" s="180">
        <v>6.3E-3</v>
      </c>
      <c r="H654" s="180">
        <v>149.12</v>
      </c>
      <c r="I654" s="180">
        <v>149.12</v>
      </c>
      <c r="J654" s="180">
        <v>0</v>
      </c>
      <c r="K654" s="181">
        <f t="shared" si="10"/>
        <v>0.93945600000000007</v>
      </c>
      <c r="L654" s="180" t="s">
        <v>704</v>
      </c>
    </row>
    <row r="655" spans="1:12">
      <c r="A655" s="70"/>
      <c r="B655" s="1"/>
      <c r="C655" s="180">
        <v>95270</v>
      </c>
      <c r="D655" s="180">
        <v>95267</v>
      </c>
      <c r="E655" s="180" t="s">
        <v>1361</v>
      </c>
      <c r="F655" s="180" t="s">
        <v>703</v>
      </c>
      <c r="G655" s="180">
        <v>6.3E-3</v>
      </c>
      <c r="H655" s="180">
        <v>149.12</v>
      </c>
      <c r="I655" s="180">
        <v>149.12</v>
      </c>
      <c r="J655" s="180">
        <v>0</v>
      </c>
      <c r="K655" s="181">
        <f t="shared" si="10"/>
        <v>0.93945600000000007</v>
      </c>
      <c r="L655" s="180" t="s">
        <v>704</v>
      </c>
    </row>
    <row r="656" spans="1:12">
      <c r="A656" s="70"/>
      <c r="B656" s="1"/>
      <c r="C656" s="180">
        <v>95270</v>
      </c>
      <c r="D656" s="180">
        <v>95268</v>
      </c>
      <c r="E656" s="180" t="s">
        <v>1362</v>
      </c>
      <c r="F656" s="180" t="s">
        <v>703</v>
      </c>
      <c r="G656" s="180">
        <v>6.3E-3</v>
      </c>
      <c r="H656" s="180">
        <v>149.12</v>
      </c>
      <c r="I656" s="180">
        <v>149.12</v>
      </c>
      <c r="J656" s="180">
        <v>0</v>
      </c>
      <c r="K656" s="181">
        <f t="shared" si="10"/>
        <v>0.93945600000000007</v>
      </c>
      <c r="L656" s="180" t="s">
        <v>704</v>
      </c>
    </row>
    <row r="657" spans="1:12">
      <c r="A657" s="70"/>
      <c r="B657" s="1"/>
      <c r="C657" s="180">
        <v>95270</v>
      </c>
      <c r="D657" s="180">
        <v>95269</v>
      </c>
      <c r="E657" s="180" t="s">
        <v>1363</v>
      </c>
      <c r="F657" s="180" t="s">
        <v>703</v>
      </c>
      <c r="G657" s="180">
        <v>6.3E-3</v>
      </c>
      <c r="H657" s="180">
        <v>149.12</v>
      </c>
      <c r="I657" s="180">
        <v>149.12</v>
      </c>
      <c r="J657" s="180">
        <v>0</v>
      </c>
      <c r="K657" s="181">
        <f t="shared" si="10"/>
        <v>0.93945600000000007</v>
      </c>
      <c r="L657" s="180" t="s">
        <v>704</v>
      </c>
    </row>
    <row r="658" spans="1:12">
      <c r="A658" s="70"/>
      <c r="B658" s="1"/>
      <c r="C658" s="180">
        <v>95276</v>
      </c>
      <c r="D658" s="180">
        <v>95272</v>
      </c>
      <c r="E658" s="180" t="s">
        <v>1364</v>
      </c>
      <c r="F658" s="180" t="s">
        <v>703</v>
      </c>
      <c r="G658" s="180">
        <v>6.3E-3</v>
      </c>
      <c r="H658" s="180">
        <v>149.12</v>
      </c>
      <c r="I658" s="180">
        <v>149.12</v>
      </c>
      <c r="J658" s="180">
        <v>0</v>
      </c>
      <c r="K658" s="181">
        <f t="shared" si="10"/>
        <v>0.93945600000000007</v>
      </c>
      <c r="L658" s="180" t="s">
        <v>704</v>
      </c>
    </row>
    <row r="659" spans="1:12">
      <c r="A659" s="70"/>
      <c r="B659" s="1"/>
      <c r="C659" s="180">
        <v>95276</v>
      </c>
      <c r="D659" s="180">
        <v>95273</v>
      </c>
      <c r="E659" s="180" t="s">
        <v>1365</v>
      </c>
      <c r="F659" s="180" t="s">
        <v>703</v>
      </c>
      <c r="G659" s="180">
        <v>6.3E-3</v>
      </c>
      <c r="H659" s="180">
        <v>149.12</v>
      </c>
      <c r="I659" s="180">
        <v>149.12</v>
      </c>
      <c r="J659" s="180">
        <v>0</v>
      </c>
      <c r="K659" s="181">
        <f t="shared" si="10"/>
        <v>0.93945600000000007</v>
      </c>
      <c r="L659" s="180" t="s">
        <v>704</v>
      </c>
    </row>
    <row r="660" spans="1:12">
      <c r="A660" s="70"/>
      <c r="B660" s="1"/>
      <c r="C660" s="180">
        <v>95276</v>
      </c>
      <c r="D660" s="180">
        <v>95274</v>
      </c>
      <c r="E660" s="180" t="s">
        <v>1366</v>
      </c>
      <c r="F660" s="180" t="s">
        <v>703</v>
      </c>
      <c r="G660" s="180">
        <v>6.3E-3</v>
      </c>
      <c r="H660" s="180">
        <v>149.12</v>
      </c>
      <c r="I660" s="180">
        <v>149.12</v>
      </c>
      <c r="J660" s="180">
        <v>0</v>
      </c>
      <c r="K660" s="181">
        <f t="shared" si="10"/>
        <v>0.93945600000000007</v>
      </c>
      <c r="L660" s="180" t="s">
        <v>704</v>
      </c>
    </row>
    <row r="661" spans="1:12">
      <c r="A661" s="70"/>
      <c r="B661" s="1"/>
      <c r="C661" s="180">
        <v>95276</v>
      </c>
      <c r="D661" s="180">
        <v>95275</v>
      </c>
      <c r="E661" s="180" t="s">
        <v>1367</v>
      </c>
      <c r="F661" s="180" t="s">
        <v>703</v>
      </c>
      <c r="G661" s="180">
        <v>6.3E-3</v>
      </c>
      <c r="H661" s="180">
        <v>149.12</v>
      </c>
      <c r="I661" s="180">
        <v>149.12</v>
      </c>
      <c r="J661" s="180">
        <v>0</v>
      </c>
      <c r="K661" s="181">
        <f t="shared" si="10"/>
        <v>0.93945600000000007</v>
      </c>
      <c r="L661" s="180" t="s">
        <v>704</v>
      </c>
    </row>
    <row r="662" spans="1:12">
      <c r="A662" s="70"/>
      <c r="B662" s="1"/>
      <c r="C662" s="180">
        <v>95282</v>
      </c>
      <c r="D662" s="180">
        <v>95278</v>
      </c>
      <c r="E662" s="180" t="s">
        <v>1368</v>
      </c>
      <c r="F662" s="180" t="s">
        <v>703</v>
      </c>
      <c r="G662" s="180">
        <v>6.3E-3</v>
      </c>
      <c r="H662" s="180">
        <v>149.12</v>
      </c>
      <c r="I662" s="180">
        <v>149.12</v>
      </c>
      <c r="J662" s="180">
        <v>0</v>
      </c>
      <c r="K662" s="181">
        <f t="shared" si="10"/>
        <v>0.93945600000000007</v>
      </c>
      <c r="L662" s="180" t="s">
        <v>704</v>
      </c>
    </row>
    <row r="663" spans="1:12">
      <c r="A663" s="70"/>
      <c r="B663" s="1"/>
      <c r="C663" s="180">
        <v>95282</v>
      </c>
      <c r="D663" s="180">
        <v>95279</v>
      </c>
      <c r="E663" s="180" t="s">
        <v>1369</v>
      </c>
      <c r="F663" s="180" t="s">
        <v>703</v>
      </c>
      <c r="G663" s="180">
        <v>6.3E-3</v>
      </c>
      <c r="H663" s="180">
        <v>149.12</v>
      </c>
      <c r="I663" s="180">
        <v>149.12</v>
      </c>
      <c r="J663" s="180">
        <v>0</v>
      </c>
      <c r="K663" s="181">
        <f t="shared" si="10"/>
        <v>0.93945600000000007</v>
      </c>
      <c r="L663" s="180" t="s">
        <v>704</v>
      </c>
    </row>
    <row r="664" spans="1:12">
      <c r="A664" s="70"/>
      <c r="B664" s="1"/>
      <c r="C664" s="180">
        <v>95282</v>
      </c>
      <c r="D664" s="180">
        <v>95280</v>
      </c>
      <c r="E664" s="180" t="s">
        <v>1370</v>
      </c>
      <c r="F664" s="180" t="s">
        <v>703</v>
      </c>
      <c r="G664" s="180">
        <v>6.3E-3</v>
      </c>
      <c r="H664" s="180">
        <v>149.12</v>
      </c>
      <c r="I664" s="180">
        <v>149.12</v>
      </c>
      <c r="J664" s="180">
        <v>0</v>
      </c>
      <c r="K664" s="181">
        <f t="shared" si="10"/>
        <v>0.93945600000000007</v>
      </c>
      <c r="L664" s="180" t="s">
        <v>704</v>
      </c>
    </row>
    <row r="665" spans="1:12">
      <c r="A665" s="70"/>
      <c r="B665" s="1"/>
      <c r="C665" s="180">
        <v>95282</v>
      </c>
      <c r="D665" s="180">
        <v>95281</v>
      </c>
      <c r="E665" s="180" t="s">
        <v>1371</v>
      </c>
      <c r="F665" s="180" t="s">
        <v>703</v>
      </c>
      <c r="G665" s="180">
        <v>6.3E-3</v>
      </c>
      <c r="H665" s="180">
        <v>149.12</v>
      </c>
      <c r="I665" s="180">
        <v>149.12</v>
      </c>
      <c r="J665" s="180">
        <v>0</v>
      </c>
      <c r="K665" s="181">
        <f t="shared" si="10"/>
        <v>0.93945600000000007</v>
      </c>
      <c r="L665" s="180" t="s">
        <v>704</v>
      </c>
    </row>
    <row r="666" spans="1:12">
      <c r="A666" s="70"/>
      <c r="B666" s="1"/>
      <c r="C666" s="180">
        <v>95620</v>
      </c>
      <c r="D666" s="180">
        <v>95617</v>
      </c>
      <c r="E666" s="180" t="s">
        <v>1372</v>
      </c>
      <c r="F666" s="180" t="s">
        <v>703</v>
      </c>
      <c r="G666" s="180">
        <v>6.3E-3</v>
      </c>
      <c r="H666" s="180">
        <v>149.12</v>
      </c>
      <c r="I666" s="180">
        <v>53.817356255360011</v>
      </c>
      <c r="J666" s="180">
        <v>95.302643744639994</v>
      </c>
      <c r="K666" s="181">
        <f t="shared" si="10"/>
        <v>0.93945600000000007</v>
      </c>
      <c r="L666" s="180" t="s">
        <v>704</v>
      </c>
    </row>
    <row r="667" spans="1:12">
      <c r="A667" s="70"/>
      <c r="B667" s="1"/>
      <c r="C667" s="180">
        <v>95620</v>
      </c>
      <c r="D667" s="180">
        <v>95618</v>
      </c>
      <c r="E667" s="180" t="s">
        <v>1373</v>
      </c>
      <c r="F667" s="180" t="s">
        <v>703</v>
      </c>
      <c r="G667" s="180">
        <v>6.3E-3</v>
      </c>
      <c r="H667" s="180">
        <v>149.12</v>
      </c>
      <c r="I667" s="180">
        <v>53.817356255360011</v>
      </c>
      <c r="J667" s="180">
        <v>95.302643744639994</v>
      </c>
      <c r="K667" s="181">
        <f t="shared" si="10"/>
        <v>0.93945600000000007</v>
      </c>
      <c r="L667" s="180" t="s">
        <v>704</v>
      </c>
    </row>
    <row r="668" spans="1:12">
      <c r="A668" s="70"/>
      <c r="B668" s="1"/>
      <c r="C668" s="180">
        <v>95620</v>
      </c>
      <c r="D668" s="180">
        <v>95619</v>
      </c>
      <c r="E668" s="180" t="s">
        <v>1374</v>
      </c>
      <c r="F668" s="180" t="s">
        <v>703</v>
      </c>
      <c r="G668" s="180">
        <v>6.3E-3</v>
      </c>
      <c r="H668" s="180">
        <v>149.12</v>
      </c>
      <c r="I668" s="180">
        <v>53.817356255360011</v>
      </c>
      <c r="J668" s="180">
        <v>95.302643744639994</v>
      </c>
      <c r="K668" s="181">
        <f t="shared" si="10"/>
        <v>0.93945600000000007</v>
      </c>
      <c r="L668" s="180" t="s">
        <v>704</v>
      </c>
    </row>
    <row r="669" spans="1:12">
      <c r="A669" s="70"/>
      <c r="B669" s="1"/>
      <c r="C669" s="180">
        <v>95631</v>
      </c>
      <c r="D669" s="180">
        <v>95627</v>
      </c>
      <c r="E669" s="180" t="s">
        <v>1375</v>
      </c>
      <c r="F669" s="180" t="s">
        <v>703</v>
      </c>
      <c r="G669" s="180">
        <v>6.3E-3</v>
      </c>
      <c r="H669" s="180">
        <v>149.12</v>
      </c>
      <c r="I669" s="180">
        <v>136.36573747072001</v>
      </c>
      <c r="J669" s="180">
        <v>12.754262529280002</v>
      </c>
      <c r="K669" s="181">
        <f t="shared" si="10"/>
        <v>0.93945600000000007</v>
      </c>
      <c r="L669" s="180" t="s">
        <v>704</v>
      </c>
    </row>
    <row r="670" spans="1:12">
      <c r="A670" s="70"/>
      <c r="B670" s="1"/>
      <c r="C670" s="180">
        <v>95631</v>
      </c>
      <c r="D670" s="180">
        <v>95628</v>
      </c>
      <c r="E670" s="180" t="s">
        <v>1376</v>
      </c>
      <c r="F670" s="180" t="s">
        <v>703</v>
      </c>
      <c r="G670" s="180">
        <v>6.3E-3</v>
      </c>
      <c r="H670" s="180">
        <v>149.12</v>
      </c>
      <c r="I670" s="180">
        <v>136.36573747072001</v>
      </c>
      <c r="J670" s="180">
        <v>12.754262529280002</v>
      </c>
      <c r="K670" s="181">
        <f t="shared" si="10"/>
        <v>0.93945600000000007</v>
      </c>
      <c r="L670" s="180" t="s">
        <v>704</v>
      </c>
    </row>
    <row r="671" spans="1:12">
      <c r="A671" s="70"/>
      <c r="B671" s="1"/>
      <c r="C671" s="180">
        <v>95631</v>
      </c>
      <c r="D671" s="180">
        <v>95629</v>
      </c>
      <c r="E671" s="180" t="s">
        <v>1377</v>
      </c>
      <c r="F671" s="180" t="s">
        <v>703</v>
      </c>
      <c r="G671" s="180">
        <v>6.3E-3</v>
      </c>
      <c r="H671" s="180">
        <v>149.12</v>
      </c>
      <c r="I671" s="180">
        <v>136.36573747072001</v>
      </c>
      <c r="J671" s="180">
        <v>12.754262529280002</v>
      </c>
      <c r="K671" s="181">
        <f t="shared" si="10"/>
        <v>0.93945600000000007</v>
      </c>
      <c r="L671" s="180" t="s">
        <v>704</v>
      </c>
    </row>
    <row r="672" spans="1:12">
      <c r="A672" s="70"/>
      <c r="B672" s="1"/>
      <c r="C672" s="180">
        <v>95631</v>
      </c>
      <c r="D672" s="180">
        <v>95630</v>
      </c>
      <c r="E672" s="180" t="s">
        <v>1378</v>
      </c>
      <c r="F672" s="180" t="s">
        <v>703</v>
      </c>
      <c r="G672" s="180">
        <v>6.3E-3</v>
      </c>
      <c r="H672" s="180">
        <v>149.12</v>
      </c>
      <c r="I672" s="180">
        <v>136.36573747072001</v>
      </c>
      <c r="J672" s="180">
        <v>12.754262529280002</v>
      </c>
      <c r="K672" s="181">
        <f t="shared" si="10"/>
        <v>0.93945600000000007</v>
      </c>
      <c r="L672" s="180" t="s">
        <v>704</v>
      </c>
    </row>
    <row r="673" spans="1:12">
      <c r="A673" s="70"/>
      <c r="B673" s="1"/>
      <c r="C673" s="180">
        <v>95702</v>
      </c>
      <c r="D673" s="180">
        <v>95698</v>
      </c>
      <c r="E673" s="180" t="s">
        <v>1379</v>
      </c>
      <c r="F673" s="180" t="s">
        <v>703</v>
      </c>
      <c r="G673" s="180">
        <v>6.3E-3</v>
      </c>
      <c r="H673" s="180">
        <v>149.12</v>
      </c>
      <c r="I673" s="180">
        <v>76.354586578560003</v>
      </c>
      <c r="J673" s="180">
        <v>72.765413421440002</v>
      </c>
      <c r="K673" s="181">
        <f t="shared" si="10"/>
        <v>0.93945600000000007</v>
      </c>
      <c r="L673" s="180" t="s">
        <v>704</v>
      </c>
    </row>
    <row r="674" spans="1:12">
      <c r="A674" s="70"/>
      <c r="B674" s="1"/>
      <c r="C674" s="180">
        <v>95702</v>
      </c>
      <c r="D674" s="180">
        <v>95699</v>
      </c>
      <c r="E674" s="180" t="s">
        <v>1380</v>
      </c>
      <c r="F674" s="180" t="s">
        <v>703</v>
      </c>
      <c r="G674" s="180">
        <v>6.3E-3</v>
      </c>
      <c r="H674" s="180">
        <v>149.12</v>
      </c>
      <c r="I674" s="180">
        <v>76.354586578560003</v>
      </c>
      <c r="J674" s="180">
        <v>72.765413421440002</v>
      </c>
      <c r="K674" s="181">
        <f t="shared" si="10"/>
        <v>0.93945600000000007</v>
      </c>
      <c r="L674" s="180" t="s">
        <v>704</v>
      </c>
    </row>
    <row r="675" spans="1:12">
      <c r="A675" s="70"/>
      <c r="B675" s="1"/>
      <c r="C675" s="180">
        <v>95702</v>
      </c>
      <c r="D675" s="180">
        <v>95700</v>
      </c>
      <c r="E675" s="180" t="s">
        <v>1381</v>
      </c>
      <c r="F675" s="180" t="s">
        <v>703</v>
      </c>
      <c r="G675" s="180">
        <v>6.3E-3</v>
      </c>
      <c r="H675" s="180">
        <v>149.12</v>
      </c>
      <c r="I675" s="180">
        <v>76.354586578560003</v>
      </c>
      <c r="J675" s="180">
        <v>72.765413421440002</v>
      </c>
      <c r="K675" s="181">
        <f t="shared" si="10"/>
        <v>0.93945600000000007</v>
      </c>
      <c r="L675" s="180" t="s">
        <v>704</v>
      </c>
    </row>
    <row r="676" spans="1:12">
      <c r="A676" s="70"/>
      <c r="B676" s="1"/>
      <c r="C676" s="180">
        <v>95702</v>
      </c>
      <c r="D676" s="180">
        <v>95701</v>
      </c>
      <c r="E676" s="180" t="s">
        <v>1382</v>
      </c>
      <c r="F676" s="180" t="s">
        <v>703</v>
      </c>
      <c r="G676" s="180">
        <v>6.3E-3</v>
      </c>
      <c r="H676" s="180">
        <v>149.12</v>
      </c>
      <c r="I676" s="180">
        <v>76.354586578560003</v>
      </c>
      <c r="J676" s="180">
        <v>72.765413421440002</v>
      </c>
      <c r="K676" s="181">
        <f t="shared" si="10"/>
        <v>0.93945600000000007</v>
      </c>
      <c r="L676" s="180" t="s">
        <v>704</v>
      </c>
    </row>
    <row r="677" spans="1:12">
      <c r="A677" s="70"/>
      <c r="B677" s="1"/>
      <c r="C677" s="180">
        <v>95708</v>
      </c>
      <c r="D677" s="180">
        <v>95704</v>
      </c>
      <c r="E677" s="180" t="s">
        <v>1383</v>
      </c>
      <c r="F677" s="180" t="s">
        <v>703</v>
      </c>
      <c r="G677" s="180">
        <v>6.3E-3</v>
      </c>
      <c r="H677" s="180">
        <v>149.12</v>
      </c>
      <c r="I677" s="180">
        <v>129.86165393792001</v>
      </c>
      <c r="J677" s="180">
        <v>19.258346062080001</v>
      </c>
      <c r="K677" s="181">
        <f t="shared" si="10"/>
        <v>0.93945600000000007</v>
      </c>
      <c r="L677" s="180" t="s">
        <v>704</v>
      </c>
    </row>
    <row r="678" spans="1:12">
      <c r="A678" s="70"/>
      <c r="B678" s="1"/>
      <c r="C678" s="180">
        <v>95708</v>
      </c>
      <c r="D678" s="180">
        <v>95705</v>
      </c>
      <c r="E678" s="180" t="s">
        <v>1384</v>
      </c>
      <c r="F678" s="180" t="s">
        <v>703</v>
      </c>
      <c r="G678" s="180">
        <v>6.3E-3</v>
      </c>
      <c r="H678" s="180">
        <v>149.12</v>
      </c>
      <c r="I678" s="180">
        <v>129.86165393792001</v>
      </c>
      <c r="J678" s="180">
        <v>19.258346062080001</v>
      </c>
      <c r="K678" s="181">
        <f t="shared" si="10"/>
        <v>0.93945600000000007</v>
      </c>
      <c r="L678" s="180" t="s">
        <v>704</v>
      </c>
    </row>
    <row r="679" spans="1:12">
      <c r="A679" s="70"/>
      <c r="B679" s="1"/>
      <c r="C679" s="180">
        <v>95708</v>
      </c>
      <c r="D679" s="180">
        <v>95706</v>
      </c>
      <c r="E679" s="180" t="s">
        <v>1385</v>
      </c>
      <c r="F679" s="180" t="s">
        <v>703</v>
      </c>
      <c r="G679" s="180">
        <v>6.3E-3</v>
      </c>
      <c r="H679" s="180">
        <v>149.12</v>
      </c>
      <c r="I679" s="180">
        <v>129.86165393792001</v>
      </c>
      <c r="J679" s="180">
        <v>19.258346062080001</v>
      </c>
      <c r="K679" s="181">
        <f t="shared" si="10"/>
        <v>0.93945600000000007</v>
      </c>
      <c r="L679" s="180" t="s">
        <v>704</v>
      </c>
    </row>
    <row r="680" spans="1:12">
      <c r="A680" s="70"/>
      <c r="B680" s="1"/>
      <c r="C680" s="180">
        <v>95708</v>
      </c>
      <c r="D680" s="180">
        <v>95707</v>
      </c>
      <c r="E680" s="180" t="s">
        <v>1386</v>
      </c>
      <c r="F680" s="180" t="s">
        <v>703</v>
      </c>
      <c r="G680" s="180">
        <v>6.3E-3</v>
      </c>
      <c r="H680" s="180">
        <v>149.12</v>
      </c>
      <c r="I680" s="180">
        <v>129.86165393792001</v>
      </c>
      <c r="J680" s="180">
        <v>19.258346062080001</v>
      </c>
      <c r="K680" s="181">
        <f t="shared" si="10"/>
        <v>0.93945600000000007</v>
      </c>
      <c r="L680" s="180" t="s">
        <v>704</v>
      </c>
    </row>
    <row r="681" spans="1:12">
      <c r="A681" s="70"/>
      <c r="B681" s="1"/>
      <c r="C681" s="180">
        <v>95720</v>
      </c>
      <c r="D681" s="180">
        <v>95716</v>
      </c>
      <c r="E681" s="180" t="s">
        <v>1387</v>
      </c>
      <c r="F681" s="180" t="s">
        <v>703</v>
      </c>
      <c r="G681" s="180">
        <v>6.3E-3</v>
      </c>
      <c r="H681" s="180">
        <v>149.12</v>
      </c>
      <c r="I681" s="180">
        <v>135.13901938687999</v>
      </c>
      <c r="J681" s="180">
        <v>13.980980613120002</v>
      </c>
      <c r="K681" s="181">
        <f t="shared" si="10"/>
        <v>0.93945600000000007</v>
      </c>
      <c r="L681" s="180" t="s">
        <v>704</v>
      </c>
    </row>
    <row r="682" spans="1:12">
      <c r="A682" s="70"/>
      <c r="B682" s="1"/>
      <c r="C682" s="180">
        <v>95720</v>
      </c>
      <c r="D682" s="180">
        <v>95717</v>
      </c>
      <c r="E682" s="180" t="s">
        <v>1388</v>
      </c>
      <c r="F682" s="180" t="s">
        <v>703</v>
      </c>
      <c r="G682" s="180">
        <v>6.3E-3</v>
      </c>
      <c r="H682" s="180">
        <v>149.12</v>
      </c>
      <c r="I682" s="180">
        <v>135.13901938687999</v>
      </c>
      <c r="J682" s="180">
        <v>13.980980613120002</v>
      </c>
      <c r="K682" s="181">
        <f t="shared" si="10"/>
        <v>0.93945600000000007</v>
      </c>
      <c r="L682" s="180" t="s">
        <v>704</v>
      </c>
    </row>
    <row r="683" spans="1:12">
      <c r="A683" s="70"/>
      <c r="B683" s="1"/>
      <c r="C683" s="180">
        <v>95720</v>
      </c>
      <c r="D683" s="180">
        <v>95718</v>
      </c>
      <c r="E683" s="180" t="s">
        <v>1389</v>
      </c>
      <c r="F683" s="180" t="s">
        <v>703</v>
      </c>
      <c r="G683" s="180">
        <v>6.3E-3</v>
      </c>
      <c r="H683" s="180">
        <v>149.12</v>
      </c>
      <c r="I683" s="180">
        <v>135.13901938687999</v>
      </c>
      <c r="J683" s="180">
        <v>13.980980613120002</v>
      </c>
      <c r="K683" s="181">
        <f t="shared" si="10"/>
        <v>0.93945600000000007</v>
      </c>
      <c r="L683" s="180" t="s">
        <v>704</v>
      </c>
    </row>
    <row r="684" spans="1:12">
      <c r="A684" s="70"/>
      <c r="B684" s="1"/>
      <c r="C684" s="180">
        <v>95720</v>
      </c>
      <c r="D684" s="180">
        <v>95719</v>
      </c>
      <c r="E684" s="180" t="s">
        <v>1390</v>
      </c>
      <c r="F684" s="180" t="s">
        <v>703</v>
      </c>
      <c r="G684" s="180">
        <v>6.3E-3</v>
      </c>
      <c r="H684" s="180">
        <v>149.12</v>
      </c>
      <c r="I684" s="180">
        <v>135.13901938687999</v>
      </c>
      <c r="J684" s="180">
        <v>13.980980613120002</v>
      </c>
      <c r="K684" s="181">
        <f t="shared" si="10"/>
        <v>0.93945600000000007</v>
      </c>
      <c r="L684" s="180" t="s">
        <v>704</v>
      </c>
    </row>
    <row r="685" spans="1:12">
      <c r="A685" s="70"/>
      <c r="B685" s="1"/>
      <c r="C685" s="180">
        <v>95872</v>
      </c>
      <c r="D685" s="180">
        <v>95869</v>
      </c>
      <c r="E685" s="180" t="s">
        <v>1391</v>
      </c>
      <c r="F685" s="180" t="s">
        <v>703</v>
      </c>
      <c r="G685" s="180">
        <v>6.3E-3</v>
      </c>
      <c r="H685" s="180">
        <v>149.12</v>
      </c>
      <c r="I685" s="180">
        <v>149.12</v>
      </c>
      <c r="J685" s="180">
        <v>0</v>
      </c>
      <c r="K685" s="181">
        <f t="shared" si="10"/>
        <v>0.93945600000000007</v>
      </c>
      <c r="L685" s="180" t="s">
        <v>704</v>
      </c>
    </row>
    <row r="686" spans="1:12">
      <c r="A686" s="70"/>
      <c r="B686" s="1"/>
      <c r="C686" s="180">
        <v>95872</v>
      </c>
      <c r="D686" s="180">
        <v>95870</v>
      </c>
      <c r="E686" s="180" t="s">
        <v>1392</v>
      </c>
      <c r="F686" s="180" t="s">
        <v>703</v>
      </c>
      <c r="G686" s="180">
        <v>6.3E-3</v>
      </c>
      <c r="H686" s="180">
        <v>149.12</v>
      </c>
      <c r="I686" s="180">
        <v>149.12</v>
      </c>
      <c r="J686" s="180">
        <v>0</v>
      </c>
      <c r="K686" s="181">
        <f t="shared" si="10"/>
        <v>0.93945600000000007</v>
      </c>
      <c r="L686" s="180" t="s">
        <v>704</v>
      </c>
    </row>
    <row r="687" spans="1:12">
      <c r="A687" s="70"/>
      <c r="B687" s="1"/>
      <c r="C687" s="180">
        <v>95872</v>
      </c>
      <c r="D687" s="180">
        <v>95871</v>
      </c>
      <c r="E687" s="180" t="s">
        <v>1393</v>
      </c>
      <c r="F687" s="180" t="s">
        <v>703</v>
      </c>
      <c r="G687" s="180">
        <v>6.3E-3</v>
      </c>
      <c r="H687" s="180">
        <v>149.12</v>
      </c>
      <c r="I687" s="180">
        <v>149.12</v>
      </c>
      <c r="J687" s="180">
        <v>0</v>
      </c>
      <c r="K687" s="181">
        <f t="shared" si="10"/>
        <v>0.93945600000000007</v>
      </c>
      <c r="L687" s="180" t="s">
        <v>704</v>
      </c>
    </row>
    <row r="688" spans="1:12">
      <c r="A688" s="70"/>
      <c r="B688" s="1"/>
      <c r="C688" s="180">
        <v>95872</v>
      </c>
      <c r="D688" s="180">
        <v>95874</v>
      </c>
      <c r="E688" s="180" t="s">
        <v>1394</v>
      </c>
      <c r="F688" s="180" t="s">
        <v>703</v>
      </c>
      <c r="G688" s="180">
        <v>6.3E-3</v>
      </c>
      <c r="H688" s="180">
        <v>149.12</v>
      </c>
      <c r="I688" s="180">
        <v>149.12</v>
      </c>
      <c r="J688" s="180">
        <v>0</v>
      </c>
      <c r="K688" s="181">
        <f t="shared" si="10"/>
        <v>0.93945600000000007</v>
      </c>
      <c r="L688" s="180" t="s">
        <v>704</v>
      </c>
    </row>
    <row r="689" spans="1:12">
      <c r="A689" s="70"/>
      <c r="B689" s="1"/>
      <c r="C689" s="180">
        <v>96013</v>
      </c>
      <c r="D689" s="180">
        <v>96008</v>
      </c>
      <c r="E689" s="180" t="s">
        <v>1395</v>
      </c>
      <c r="F689" s="180" t="s">
        <v>703</v>
      </c>
      <c r="G689" s="180">
        <v>6.3E-3</v>
      </c>
      <c r="H689" s="180">
        <v>149.12</v>
      </c>
      <c r="I689" s="180">
        <v>131.38569567936</v>
      </c>
      <c r="J689" s="180">
        <v>17.73430432064</v>
      </c>
      <c r="K689" s="181">
        <f t="shared" si="10"/>
        <v>0.93945600000000007</v>
      </c>
      <c r="L689" s="180" t="s">
        <v>704</v>
      </c>
    </row>
    <row r="690" spans="1:12">
      <c r="A690" s="70"/>
      <c r="B690" s="1"/>
      <c r="C690" s="180">
        <v>96013</v>
      </c>
      <c r="D690" s="180">
        <v>96009</v>
      </c>
      <c r="E690" s="180" t="s">
        <v>1396</v>
      </c>
      <c r="F690" s="180" t="s">
        <v>703</v>
      </c>
      <c r="G690" s="180">
        <v>6.3E-3</v>
      </c>
      <c r="H690" s="180">
        <v>149.12</v>
      </c>
      <c r="I690" s="180">
        <v>131.38569567936</v>
      </c>
      <c r="J690" s="180">
        <v>17.73430432064</v>
      </c>
      <c r="K690" s="181">
        <f t="shared" si="10"/>
        <v>0.93945600000000007</v>
      </c>
      <c r="L690" s="180" t="s">
        <v>704</v>
      </c>
    </row>
    <row r="691" spans="1:12">
      <c r="A691" s="70"/>
      <c r="B691" s="1"/>
      <c r="C691" s="180">
        <v>96013</v>
      </c>
      <c r="D691" s="180">
        <v>96011</v>
      </c>
      <c r="E691" s="180" t="s">
        <v>1397</v>
      </c>
      <c r="F691" s="180" t="s">
        <v>703</v>
      </c>
      <c r="G691" s="180">
        <v>6.3E-3</v>
      </c>
      <c r="H691" s="180">
        <v>149.12</v>
      </c>
      <c r="I691" s="180">
        <v>131.38569567936</v>
      </c>
      <c r="J691" s="180">
        <v>17.73430432064</v>
      </c>
      <c r="K691" s="181">
        <f t="shared" si="10"/>
        <v>0.93945600000000007</v>
      </c>
      <c r="L691" s="180" t="s">
        <v>704</v>
      </c>
    </row>
    <row r="692" spans="1:12">
      <c r="A692" s="70"/>
      <c r="B692" s="1"/>
      <c r="C692" s="180">
        <v>96013</v>
      </c>
      <c r="D692" s="180">
        <v>96012</v>
      </c>
      <c r="E692" s="180" t="s">
        <v>1398</v>
      </c>
      <c r="F692" s="180" t="s">
        <v>703</v>
      </c>
      <c r="G692" s="180">
        <v>6.3E-3</v>
      </c>
      <c r="H692" s="180">
        <v>149.12</v>
      </c>
      <c r="I692" s="180">
        <v>131.38569567936</v>
      </c>
      <c r="J692" s="180">
        <v>17.73430432064</v>
      </c>
      <c r="K692" s="181">
        <f t="shared" si="10"/>
        <v>0.93945600000000007</v>
      </c>
      <c r="L692" s="180" t="s">
        <v>704</v>
      </c>
    </row>
    <row r="693" spans="1:12">
      <c r="A693" s="70"/>
      <c r="B693" s="1"/>
      <c r="C693" s="180">
        <v>96020</v>
      </c>
      <c r="D693" s="180">
        <v>96015</v>
      </c>
      <c r="E693" s="180" t="s">
        <v>1399</v>
      </c>
      <c r="F693" s="180" t="s">
        <v>703</v>
      </c>
      <c r="G693" s="180">
        <v>6.3E-3</v>
      </c>
      <c r="H693" s="180">
        <v>149.12</v>
      </c>
      <c r="I693" s="180">
        <v>131.33944849728002</v>
      </c>
      <c r="J693" s="180">
        <v>17.780551502719998</v>
      </c>
      <c r="K693" s="181">
        <f t="shared" si="10"/>
        <v>0.93945600000000007</v>
      </c>
      <c r="L693" s="180" t="s">
        <v>704</v>
      </c>
    </row>
    <row r="694" spans="1:12">
      <c r="A694" s="70"/>
      <c r="B694" s="1"/>
      <c r="C694" s="180">
        <v>96020</v>
      </c>
      <c r="D694" s="180">
        <v>96016</v>
      </c>
      <c r="E694" s="180" t="s">
        <v>1400</v>
      </c>
      <c r="F694" s="180" t="s">
        <v>703</v>
      </c>
      <c r="G694" s="180">
        <v>6.3E-3</v>
      </c>
      <c r="H694" s="180">
        <v>149.12</v>
      </c>
      <c r="I694" s="180">
        <v>131.33944849728002</v>
      </c>
      <c r="J694" s="180">
        <v>17.780551502719998</v>
      </c>
      <c r="K694" s="181">
        <f t="shared" si="10"/>
        <v>0.93945600000000007</v>
      </c>
      <c r="L694" s="180" t="s">
        <v>704</v>
      </c>
    </row>
    <row r="695" spans="1:12">
      <c r="A695" s="70"/>
      <c r="B695" s="1"/>
      <c r="C695" s="180">
        <v>96020</v>
      </c>
      <c r="D695" s="180">
        <v>96018</v>
      </c>
      <c r="E695" s="180" t="s">
        <v>1401</v>
      </c>
      <c r="F695" s="180" t="s">
        <v>703</v>
      </c>
      <c r="G695" s="180">
        <v>6.3E-3</v>
      </c>
      <c r="H695" s="180">
        <v>149.12</v>
      </c>
      <c r="I695" s="180">
        <v>131.33944849728002</v>
      </c>
      <c r="J695" s="180">
        <v>17.780551502719998</v>
      </c>
      <c r="K695" s="181">
        <f t="shared" si="10"/>
        <v>0.93945600000000007</v>
      </c>
      <c r="L695" s="180" t="s">
        <v>704</v>
      </c>
    </row>
    <row r="696" spans="1:12">
      <c r="A696" s="70"/>
      <c r="B696" s="1"/>
      <c r="C696" s="180">
        <v>96020</v>
      </c>
      <c r="D696" s="180">
        <v>96019</v>
      </c>
      <c r="E696" s="180" t="s">
        <v>1402</v>
      </c>
      <c r="F696" s="180" t="s">
        <v>703</v>
      </c>
      <c r="G696" s="180">
        <v>6.3E-3</v>
      </c>
      <c r="H696" s="180">
        <v>149.12</v>
      </c>
      <c r="I696" s="180">
        <v>131.33944849728002</v>
      </c>
      <c r="J696" s="180">
        <v>17.780551502719998</v>
      </c>
      <c r="K696" s="181">
        <f t="shared" si="10"/>
        <v>0.93945600000000007</v>
      </c>
      <c r="L696" s="180" t="s">
        <v>704</v>
      </c>
    </row>
    <row r="697" spans="1:12">
      <c r="A697" s="70"/>
      <c r="B697" s="1"/>
      <c r="C697" s="180">
        <v>96028</v>
      </c>
      <c r="D697" s="180">
        <v>96023</v>
      </c>
      <c r="E697" s="180" t="s">
        <v>1403</v>
      </c>
      <c r="F697" s="180" t="s">
        <v>703</v>
      </c>
      <c r="G697" s="180">
        <v>6.3E-3</v>
      </c>
      <c r="H697" s="180">
        <v>149.12</v>
      </c>
      <c r="I697" s="180">
        <v>125.96378359168001</v>
      </c>
      <c r="J697" s="180">
        <v>23.156216408319999</v>
      </c>
      <c r="K697" s="181">
        <f t="shared" si="10"/>
        <v>0.93945600000000007</v>
      </c>
      <c r="L697" s="180" t="s">
        <v>704</v>
      </c>
    </row>
    <row r="698" spans="1:12">
      <c r="A698" s="70"/>
      <c r="B698" s="1"/>
      <c r="C698" s="180">
        <v>96028</v>
      </c>
      <c r="D698" s="180">
        <v>96024</v>
      </c>
      <c r="E698" s="180" t="s">
        <v>1404</v>
      </c>
      <c r="F698" s="180" t="s">
        <v>703</v>
      </c>
      <c r="G698" s="180">
        <v>6.3E-3</v>
      </c>
      <c r="H698" s="180">
        <v>149.12</v>
      </c>
      <c r="I698" s="180">
        <v>125.96378359168001</v>
      </c>
      <c r="J698" s="180">
        <v>23.156216408319999</v>
      </c>
      <c r="K698" s="181">
        <f t="shared" si="10"/>
        <v>0.93945600000000007</v>
      </c>
      <c r="L698" s="180" t="s">
        <v>704</v>
      </c>
    </row>
    <row r="699" spans="1:12">
      <c r="A699" s="70"/>
      <c r="B699" s="1"/>
      <c r="C699" s="180">
        <v>96028</v>
      </c>
      <c r="D699" s="180">
        <v>96026</v>
      </c>
      <c r="E699" s="180" t="s">
        <v>1405</v>
      </c>
      <c r="F699" s="180" t="s">
        <v>703</v>
      </c>
      <c r="G699" s="180">
        <v>6.3E-3</v>
      </c>
      <c r="H699" s="180">
        <v>149.12</v>
      </c>
      <c r="I699" s="180">
        <v>125.96378359168001</v>
      </c>
      <c r="J699" s="180">
        <v>23.156216408319999</v>
      </c>
      <c r="K699" s="181">
        <f t="shared" si="10"/>
        <v>0.93945600000000007</v>
      </c>
      <c r="L699" s="180" t="s">
        <v>704</v>
      </c>
    </row>
    <row r="700" spans="1:12">
      <c r="A700" s="70"/>
      <c r="B700" s="1"/>
      <c r="C700" s="180">
        <v>96028</v>
      </c>
      <c r="D700" s="180">
        <v>96027</v>
      </c>
      <c r="E700" s="180" t="s">
        <v>1406</v>
      </c>
      <c r="F700" s="180" t="s">
        <v>703</v>
      </c>
      <c r="G700" s="180">
        <v>6.3E-3</v>
      </c>
      <c r="H700" s="180">
        <v>149.12</v>
      </c>
      <c r="I700" s="180">
        <v>125.96378359168001</v>
      </c>
      <c r="J700" s="180">
        <v>23.156216408319999</v>
      </c>
      <c r="K700" s="181">
        <f t="shared" si="10"/>
        <v>0.93945600000000007</v>
      </c>
      <c r="L700" s="180" t="s">
        <v>704</v>
      </c>
    </row>
    <row r="701" spans="1:12">
      <c r="A701" s="70"/>
      <c r="B701" s="1"/>
      <c r="C701" s="180">
        <v>96035</v>
      </c>
      <c r="D701" s="180">
        <v>96030</v>
      </c>
      <c r="E701" s="180" t="s">
        <v>1407</v>
      </c>
      <c r="F701" s="180" t="s">
        <v>703</v>
      </c>
      <c r="G701" s="180">
        <v>6.3E-3</v>
      </c>
      <c r="H701" s="180">
        <v>149.12</v>
      </c>
      <c r="I701" s="180">
        <v>135.78967080576001</v>
      </c>
      <c r="J701" s="180">
        <v>13.330329194240001</v>
      </c>
      <c r="K701" s="181">
        <f t="shared" si="10"/>
        <v>0.93945600000000007</v>
      </c>
      <c r="L701" s="180" t="s">
        <v>704</v>
      </c>
    </row>
    <row r="702" spans="1:12">
      <c r="A702" s="70"/>
      <c r="B702" s="1"/>
      <c r="C702" s="180">
        <v>96035</v>
      </c>
      <c r="D702" s="180">
        <v>96031</v>
      </c>
      <c r="E702" s="180" t="s">
        <v>1408</v>
      </c>
      <c r="F702" s="180" t="s">
        <v>703</v>
      </c>
      <c r="G702" s="180">
        <v>6.3E-3</v>
      </c>
      <c r="H702" s="180">
        <v>149.12</v>
      </c>
      <c r="I702" s="180">
        <v>135.78967080576001</v>
      </c>
      <c r="J702" s="180">
        <v>13.330329194240001</v>
      </c>
      <c r="K702" s="181">
        <f t="shared" si="10"/>
        <v>0.93945600000000007</v>
      </c>
      <c r="L702" s="180" t="s">
        <v>704</v>
      </c>
    </row>
    <row r="703" spans="1:12">
      <c r="A703" s="70"/>
      <c r="B703" s="1"/>
      <c r="C703" s="180">
        <v>96035</v>
      </c>
      <c r="D703" s="180">
        <v>96032</v>
      </c>
      <c r="E703" s="180" t="s">
        <v>1409</v>
      </c>
      <c r="F703" s="180" t="s">
        <v>703</v>
      </c>
      <c r="G703" s="180">
        <v>6.3E-3</v>
      </c>
      <c r="H703" s="180">
        <v>149.12</v>
      </c>
      <c r="I703" s="180">
        <v>135.78967080576001</v>
      </c>
      <c r="J703" s="180">
        <v>13.330329194240001</v>
      </c>
      <c r="K703" s="181">
        <f t="shared" si="10"/>
        <v>0.93945600000000007</v>
      </c>
      <c r="L703" s="180" t="s">
        <v>704</v>
      </c>
    </row>
    <row r="704" spans="1:12">
      <c r="A704" s="70"/>
      <c r="B704" s="1"/>
      <c r="C704" s="180">
        <v>96035</v>
      </c>
      <c r="D704" s="180">
        <v>96033</v>
      </c>
      <c r="E704" s="180" t="s">
        <v>1410</v>
      </c>
      <c r="F704" s="180" t="s">
        <v>703</v>
      </c>
      <c r="G704" s="180">
        <v>6.3E-3</v>
      </c>
      <c r="H704" s="180">
        <v>149.12</v>
      </c>
      <c r="I704" s="180">
        <v>135.78967080576001</v>
      </c>
      <c r="J704" s="180">
        <v>13.330329194240001</v>
      </c>
      <c r="K704" s="181">
        <f t="shared" si="10"/>
        <v>0.93945600000000007</v>
      </c>
      <c r="L704" s="180" t="s">
        <v>704</v>
      </c>
    </row>
    <row r="705" spans="1:12">
      <c r="A705" s="70"/>
      <c r="B705" s="1"/>
      <c r="C705" s="180">
        <v>96035</v>
      </c>
      <c r="D705" s="180">
        <v>96034</v>
      </c>
      <c r="E705" s="180" t="s">
        <v>1411</v>
      </c>
      <c r="F705" s="180" t="s">
        <v>703</v>
      </c>
      <c r="G705" s="180">
        <v>6.3E-3</v>
      </c>
      <c r="H705" s="180">
        <v>149.12</v>
      </c>
      <c r="I705" s="180">
        <v>135.78967080576001</v>
      </c>
      <c r="J705" s="180">
        <v>13.330329194240001</v>
      </c>
      <c r="K705" s="181">
        <f t="shared" si="10"/>
        <v>0.93945600000000007</v>
      </c>
      <c r="L705" s="180" t="s">
        <v>704</v>
      </c>
    </row>
    <row r="706" spans="1:12">
      <c r="A706" s="70"/>
      <c r="B706" s="1"/>
      <c r="C706" s="180">
        <v>96157</v>
      </c>
      <c r="D706" s="180">
        <v>96053</v>
      </c>
      <c r="E706" s="180" t="s">
        <v>1412</v>
      </c>
      <c r="F706" s="180" t="s">
        <v>703</v>
      </c>
      <c r="G706" s="180">
        <v>6.3E-3</v>
      </c>
      <c r="H706" s="180">
        <v>149.12</v>
      </c>
      <c r="I706" s="180">
        <v>126.04216046719999</v>
      </c>
      <c r="J706" s="180">
        <v>23.077839532800002</v>
      </c>
      <c r="K706" s="181">
        <f t="shared" si="10"/>
        <v>0.93945600000000007</v>
      </c>
      <c r="L706" s="180" t="s">
        <v>704</v>
      </c>
    </row>
    <row r="707" spans="1:12">
      <c r="A707" s="70"/>
      <c r="B707" s="1"/>
      <c r="C707" s="180">
        <v>96157</v>
      </c>
      <c r="D707" s="180">
        <v>96055</v>
      </c>
      <c r="E707" s="180" t="s">
        <v>1413</v>
      </c>
      <c r="F707" s="180" t="s">
        <v>703</v>
      </c>
      <c r="G707" s="180">
        <v>6.3E-3</v>
      </c>
      <c r="H707" s="180">
        <v>149.12</v>
      </c>
      <c r="I707" s="180">
        <v>126.04216046719999</v>
      </c>
      <c r="J707" s="180">
        <v>23.077839532800002</v>
      </c>
      <c r="K707" s="181">
        <f t="shared" si="10"/>
        <v>0.93945600000000007</v>
      </c>
      <c r="L707" s="180" t="s">
        <v>704</v>
      </c>
    </row>
    <row r="708" spans="1:12">
      <c r="A708" s="70"/>
      <c r="B708" s="1"/>
      <c r="C708" s="180">
        <v>96157</v>
      </c>
      <c r="D708" s="180">
        <v>96056</v>
      </c>
      <c r="E708" s="180" t="s">
        <v>1414</v>
      </c>
      <c r="F708" s="180" t="s">
        <v>703</v>
      </c>
      <c r="G708" s="180">
        <v>6.3E-3</v>
      </c>
      <c r="H708" s="180">
        <v>149.12</v>
      </c>
      <c r="I708" s="180">
        <v>126.04216046719999</v>
      </c>
      <c r="J708" s="180">
        <v>23.077839532800002</v>
      </c>
      <c r="K708" s="181">
        <f t="shared" si="10"/>
        <v>0.93945600000000007</v>
      </c>
      <c r="L708" s="180" t="s">
        <v>704</v>
      </c>
    </row>
    <row r="709" spans="1:12">
      <c r="A709" s="70"/>
      <c r="B709" s="1"/>
      <c r="C709" s="180">
        <v>96157</v>
      </c>
      <c r="D709" s="180">
        <v>96057</v>
      </c>
      <c r="E709" s="180" t="s">
        <v>1415</v>
      </c>
      <c r="F709" s="180" t="s">
        <v>703</v>
      </c>
      <c r="G709" s="180">
        <v>6.3E-3</v>
      </c>
      <c r="H709" s="180">
        <v>149.12</v>
      </c>
      <c r="I709" s="180">
        <v>126.04216046719999</v>
      </c>
      <c r="J709" s="180">
        <v>23.077839532800002</v>
      </c>
      <c r="K709" s="181">
        <f t="shared" si="10"/>
        <v>0.93945600000000007</v>
      </c>
      <c r="L709" s="180" t="s">
        <v>704</v>
      </c>
    </row>
    <row r="710" spans="1:12">
      <c r="A710" s="70"/>
      <c r="B710" s="1"/>
      <c r="C710" s="180">
        <v>96158</v>
      </c>
      <c r="D710" s="180">
        <v>96054</v>
      </c>
      <c r="E710" s="180" t="s">
        <v>1416</v>
      </c>
      <c r="F710" s="180" t="s">
        <v>703</v>
      </c>
      <c r="G710" s="180">
        <v>6.3E-3</v>
      </c>
      <c r="H710" s="180">
        <v>149.12</v>
      </c>
      <c r="I710" s="180">
        <v>128.86073186688</v>
      </c>
      <c r="J710" s="180">
        <v>20.259268133119999</v>
      </c>
      <c r="K710" s="181">
        <f t="shared" ref="K710:K773" si="11">H710*G710</f>
        <v>0.93945600000000007</v>
      </c>
      <c r="L710" s="180" t="s">
        <v>704</v>
      </c>
    </row>
    <row r="711" spans="1:12">
      <c r="A711" s="70"/>
      <c r="B711" s="1"/>
      <c r="C711" s="180">
        <v>96158</v>
      </c>
      <c r="D711" s="180">
        <v>96060</v>
      </c>
      <c r="E711" s="180" t="s">
        <v>1417</v>
      </c>
      <c r="F711" s="180" t="s">
        <v>703</v>
      </c>
      <c r="G711" s="180">
        <v>6.3E-3</v>
      </c>
      <c r="H711" s="180">
        <v>149.12</v>
      </c>
      <c r="I711" s="180">
        <v>128.86073186688</v>
      </c>
      <c r="J711" s="180">
        <v>20.259268133119999</v>
      </c>
      <c r="K711" s="181">
        <f t="shared" si="11"/>
        <v>0.93945600000000007</v>
      </c>
      <c r="L711" s="180" t="s">
        <v>704</v>
      </c>
    </row>
    <row r="712" spans="1:12">
      <c r="A712" s="70"/>
      <c r="B712" s="1"/>
      <c r="C712" s="180">
        <v>96158</v>
      </c>
      <c r="D712" s="180">
        <v>96061</v>
      </c>
      <c r="E712" s="180" t="s">
        <v>1418</v>
      </c>
      <c r="F712" s="180" t="s">
        <v>703</v>
      </c>
      <c r="G712" s="180">
        <v>6.3E-3</v>
      </c>
      <c r="H712" s="180">
        <v>149.12</v>
      </c>
      <c r="I712" s="180">
        <v>128.86073186688</v>
      </c>
      <c r="J712" s="180">
        <v>20.259268133119999</v>
      </c>
      <c r="K712" s="181">
        <f t="shared" si="11"/>
        <v>0.93945600000000007</v>
      </c>
      <c r="L712" s="180" t="s">
        <v>704</v>
      </c>
    </row>
    <row r="713" spans="1:12">
      <c r="A713" s="70"/>
      <c r="B713" s="1"/>
      <c r="C713" s="180">
        <v>96158</v>
      </c>
      <c r="D713" s="180">
        <v>96062</v>
      </c>
      <c r="E713" s="180" t="s">
        <v>1419</v>
      </c>
      <c r="F713" s="180" t="s">
        <v>703</v>
      </c>
      <c r="G713" s="180">
        <v>6.3E-3</v>
      </c>
      <c r="H713" s="180">
        <v>149.12</v>
      </c>
      <c r="I713" s="180">
        <v>128.86073186688</v>
      </c>
      <c r="J713" s="180">
        <v>20.259268133119999</v>
      </c>
      <c r="K713" s="181">
        <f t="shared" si="11"/>
        <v>0.93945600000000007</v>
      </c>
      <c r="L713" s="180" t="s">
        <v>704</v>
      </c>
    </row>
    <row r="714" spans="1:12">
      <c r="A714" s="70"/>
      <c r="B714" s="1"/>
      <c r="C714" s="180">
        <v>96245</v>
      </c>
      <c r="D714" s="180">
        <v>96241</v>
      </c>
      <c r="E714" s="180" t="s">
        <v>1420</v>
      </c>
      <c r="F714" s="180" t="s">
        <v>703</v>
      </c>
      <c r="G714" s="180">
        <v>6.3E-3</v>
      </c>
      <c r="H714" s="180">
        <v>149.12</v>
      </c>
      <c r="I714" s="180">
        <v>118.04994313984001</v>
      </c>
      <c r="J714" s="180">
        <v>31.070056860160001</v>
      </c>
      <c r="K714" s="181">
        <f t="shared" si="11"/>
        <v>0.93945600000000007</v>
      </c>
      <c r="L714" s="180" t="s">
        <v>704</v>
      </c>
    </row>
    <row r="715" spans="1:12">
      <c r="A715" s="70"/>
      <c r="B715" s="1"/>
      <c r="C715" s="180">
        <v>96245</v>
      </c>
      <c r="D715" s="180">
        <v>96242</v>
      </c>
      <c r="E715" s="180" t="s">
        <v>1421</v>
      </c>
      <c r="F715" s="180" t="s">
        <v>703</v>
      </c>
      <c r="G715" s="180">
        <v>6.3E-3</v>
      </c>
      <c r="H715" s="180">
        <v>149.12</v>
      </c>
      <c r="I715" s="180">
        <v>118.04994313984001</v>
      </c>
      <c r="J715" s="180">
        <v>31.070056860160001</v>
      </c>
      <c r="K715" s="181">
        <f t="shared" si="11"/>
        <v>0.93945600000000007</v>
      </c>
      <c r="L715" s="180" t="s">
        <v>704</v>
      </c>
    </row>
    <row r="716" spans="1:12">
      <c r="A716" s="70"/>
      <c r="B716" s="1"/>
      <c r="C716" s="180">
        <v>96245</v>
      </c>
      <c r="D716" s="180">
        <v>96243</v>
      </c>
      <c r="E716" s="180" t="s">
        <v>1422</v>
      </c>
      <c r="F716" s="180" t="s">
        <v>703</v>
      </c>
      <c r="G716" s="180">
        <v>6.3E-3</v>
      </c>
      <c r="H716" s="180">
        <v>149.12</v>
      </c>
      <c r="I716" s="180">
        <v>118.04994313984001</v>
      </c>
      <c r="J716" s="180">
        <v>31.070056860160001</v>
      </c>
      <c r="K716" s="181">
        <f t="shared" si="11"/>
        <v>0.93945600000000007</v>
      </c>
      <c r="L716" s="180" t="s">
        <v>704</v>
      </c>
    </row>
    <row r="717" spans="1:12">
      <c r="A717" s="70"/>
      <c r="B717" s="1"/>
      <c r="C717" s="180">
        <v>96245</v>
      </c>
      <c r="D717" s="180">
        <v>96244</v>
      </c>
      <c r="E717" s="180" t="s">
        <v>1423</v>
      </c>
      <c r="F717" s="180" t="s">
        <v>703</v>
      </c>
      <c r="G717" s="180">
        <v>6.3E-3</v>
      </c>
      <c r="H717" s="180">
        <v>149.12</v>
      </c>
      <c r="I717" s="180">
        <v>118.04994313984001</v>
      </c>
      <c r="J717" s="180">
        <v>31.070056860160001</v>
      </c>
      <c r="K717" s="181">
        <f t="shared" si="11"/>
        <v>0.93945600000000007</v>
      </c>
      <c r="L717" s="180" t="s">
        <v>704</v>
      </c>
    </row>
    <row r="718" spans="1:12">
      <c r="A718" s="70"/>
      <c r="B718" s="1"/>
      <c r="C718" s="180">
        <v>96463</v>
      </c>
      <c r="D718" s="180">
        <v>96457</v>
      </c>
      <c r="E718" s="180" t="s">
        <v>1424</v>
      </c>
      <c r="F718" s="180" t="s">
        <v>703</v>
      </c>
      <c r="G718" s="180">
        <v>6.3E-3</v>
      </c>
      <c r="H718" s="180">
        <v>149.12</v>
      </c>
      <c r="I718" s="180">
        <v>135.67437435328</v>
      </c>
      <c r="J718" s="180">
        <v>13.44562564672</v>
      </c>
      <c r="K718" s="181">
        <f t="shared" si="11"/>
        <v>0.93945600000000007</v>
      </c>
      <c r="L718" s="180" t="s">
        <v>704</v>
      </c>
    </row>
    <row r="719" spans="1:12">
      <c r="A719" s="70"/>
      <c r="B719" s="1"/>
      <c r="C719" s="180">
        <v>96463</v>
      </c>
      <c r="D719" s="180">
        <v>96458</v>
      </c>
      <c r="E719" s="180" t="s">
        <v>1425</v>
      </c>
      <c r="F719" s="180" t="s">
        <v>703</v>
      </c>
      <c r="G719" s="180">
        <v>6.3E-3</v>
      </c>
      <c r="H719" s="180">
        <v>149.12</v>
      </c>
      <c r="I719" s="180">
        <v>135.67437435328</v>
      </c>
      <c r="J719" s="180">
        <v>13.44562564672</v>
      </c>
      <c r="K719" s="181">
        <f t="shared" si="11"/>
        <v>0.93945600000000007</v>
      </c>
      <c r="L719" s="180" t="s">
        <v>704</v>
      </c>
    </row>
    <row r="720" spans="1:12">
      <c r="A720" s="70"/>
      <c r="B720" s="1"/>
      <c r="C720" s="180">
        <v>96463</v>
      </c>
      <c r="D720" s="180">
        <v>96459</v>
      </c>
      <c r="E720" s="180" t="s">
        <v>1426</v>
      </c>
      <c r="F720" s="180" t="s">
        <v>703</v>
      </c>
      <c r="G720" s="180">
        <v>6.3E-3</v>
      </c>
      <c r="H720" s="180">
        <v>149.12</v>
      </c>
      <c r="I720" s="180">
        <v>135.67437435328</v>
      </c>
      <c r="J720" s="180">
        <v>13.44562564672</v>
      </c>
      <c r="K720" s="181">
        <f t="shared" si="11"/>
        <v>0.93945600000000007</v>
      </c>
      <c r="L720" s="180" t="s">
        <v>704</v>
      </c>
    </row>
    <row r="721" spans="1:12">
      <c r="A721" s="70"/>
      <c r="B721" s="1"/>
      <c r="C721" s="180">
        <v>96463</v>
      </c>
      <c r="D721" s="180">
        <v>96460</v>
      </c>
      <c r="E721" s="180" t="s">
        <v>1427</v>
      </c>
      <c r="F721" s="180" t="s">
        <v>703</v>
      </c>
      <c r="G721" s="180">
        <v>6.3E-3</v>
      </c>
      <c r="H721" s="180">
        <v>149.12</v>
      </c>
      <c r="I721" s="180">
        <v>135.67437435328</v>
      </c>
      <c r="J721" s="180">
        <v>13.44562564672</v>
      </c>
      <c r="K721" s="181">
        <f t="shared" si="11"/>
        <v>0.93945600000000007</v>
      </c>
      <c r="L721" s="180" t="s">
        <v>704</v>
      </c>
    </row>
    <row r="722" spans="1:12">
      <c r="A722" s="70"/>
      <c r="B722" s="1"/>
      <c r="C722" s="180">
        <v>98764</v>
      </c>
      <c r="D722" s="180">
        <v>98760</v>
      </c>
      <c r="E722" s="180" t="s">
        <v>1428</v>
      </c>
      <c r="F722" s="180" t="s">
        <v>703</v>
      </c>
      <c r="G722" s="180">
        <v>6.3E-3</v>
      </c>
      <c r="H722" s="180">
        <v>149.12</v>
      </c>
      <c r="I722" s="180">
        <v>149.12</v>
      </c>
      <c r="J722" s="180">
        <v>0</v>
      </c>
      <c r="K722" s="181">
        <f t="shared" si="11"/>
        <v>0.93945600000000007</v>
      </c>
      <c r="L722" s="180" t="s">
        <v>704</v>
      </c>
    </row>
    <row r="723" spans="1:12">
      <c r="A723" s="70"/>
      <c r="B723" s="1"/>
      <c r="C723" s="180">
        <v>98764</v>
      </c>
      <c r="D723" s="180">
        <v>98761</v>
      </c>
      <c r="E723" s="180" t="s">
        <v>1429</v>
      </c>
      <c r="F723" s="180" t="s">
        <v>703</v>
      </c>
      <c r="G723" s="180">
        <v>6.3E-3</v>
      </c>
      <c r="H723" s="180">
        <v>149.12</v>
      </c>
      <c r="I723" s="180">
        <v>149.12</v>
      </c>
      <c r="J723" s="180">
        <v>0</v>
      </c>
      <c r="K723" s="181">
        <f t="shared" si="11"/>
        <v>0.93945600000000007</v>
      </c>
      <c r="L723" s="180" t="s">
        <v>704</v>
      </c>
    </row>
    <row r="724" spans="1:12">
      <c r="A724" s="70"/>
      <c r="B724" s="1"/>
      <c r="C724" s="180">
        <v>98764</v>
      </c>
      <c r="D724" s="180">
        <v>98762</v>
      </c>
      <c r="E724" s="180" t="s">
        <v>1430</v>
      </c>
      <c r="F724" s="180" t="s">
        <v>703</v>
      </c>
      <c r="G724" s="180">
        <v>6.3E-3</v>
      </c>
      <c r="H724" s="180">
        <v>149.12</v>
      </c>
      <c r="I724" s="180">
        <v>149.12</v>
      </c>
      <c r="J724" s="180">
        <v>0</v>
      </c>
      <c r="K724" s="181">
        <f t="shared" si="11"/>
        <v>0.93945600000000007</v>
      </c>
      <c r="L724" s="180" t="s">
        <v>704</v>
      </c>
    </row>
    <row r="725" spans="1:12">
      <c r="A725" s="70"/>
      <c r="B725" s="1"/>
      <c r="C725" s="180">
        <v>98764</v>
      </c>
      <c r="D725" s="180">
        <v>98763</v>
      </c>
      <c r="E725" s="180" t="s">
        <v>1431</v>
      </c>
      <c r="F725" s="180" t="s">
        <v>703</v>
      </c>
      <c r="G725" s="180">
        <v>6.3E-3</v>
      </c>
      <c r="H725" s="180">
        <v>149.12</v>
      </c>
      <c r="I725" s="180">
        <v>149.12</v>
      </c>
      <c r="J725" s="180">
        <v>0</v>
      </c>
      <c r="K725" s="181">
        <f t="shared" si="11"/>
        <v>0.93945600000000007</v>
      </c>
      <c r="L725" s="180" t="s">
        <v>704</v>
      </c>
    </row>
    <row r="726" spans="1:12">
      <c r="A726" s="70"/>
      <c r="B726" s="1"/>
      <c r="C726" s="180">
        <v>99833</v>
      </c>
      <c r="D726" s="180">
        <v>99829</v>
      </c>
      <c r="E726" s="180" t="s">
        <v>1432</v>
      </c>
      <c r="F726" s="180" t="s">
        <v>703</v>
      </c>
      <c r="G726" s="180">
        <v>6.3E-3</v>
      </c>
      <c r="H726" s="180">
        <v>149.12</v>
      </c>
      <c r="I726" s="180">
        <v>149.12</v>
      </c>
      <c r="J726" s="180">
        <v>0</v>
      </c>
      <c r="K726" s="181">
        <f t="shared" si="11"/>
        <v>0.93945600000000007</v>
      </c>
      <c r="L726" s="180" t="s">
        <v>704</v>
      </c>
    </row>
    <row r="727" spans="1:12">
      <c r="A727" s="70"/>
      <c r="B727" s="1"/>
      <c r="C727" s="180">
        <v>99833</v>
      </c>
      <c r="D727" s="180">
        <v>99830</v>
      </c>
      <c r="E727" s="180" t="s">
        <v>1433</v>
      </c>
      <c r="F727" s="180" t="s">
        <v>703</v>
      </c>
      <c r="G727" s="180">
        <v>6.3E-3</v>
      </c>
      <c r="H727" s="180">
        <v>149.12</v>
      </c>
      <c r="I727" s="180">
        <v>149.12</v>
      </c>
      <c r="J727" s="180">
        <v>0</v>
      </c>
      <c r="K727" s="181">
        <f t="shared" si="11"/>
        <v>0.93945600000000007</v>
      </c>
      <c r="L727" s="180" t="s">
        <v>704</v>
      </c>
    </row>
    <row r="728" spans="1:12">
      <c r="A728" s="70"/>
      <c r="B728" s="1"/>
      <c r="C728" s="180">
        <v>99833</v>
      </c>
      <c r="D728" s="180">
        <v>99831</v>
      </c>
      <c r="E728" s="180" t="s">
        <v>1434</v>
      </c>
      <c r="F728" s="180" t="s">
        <v>703</v>
      </c>
      <c r="G728" s="180">
        <v>6.3E-3</v>
      </c>
      <c r="H728" s="180">
        <v>149.12</v>
      </c>
      <c r="I728" s="180">
        <v>149.12</v>
      </c>
      <c r="J728" s="180">
        <v>0</v>
      </c>
      <c r="K728" s="181">
        <f t="shared" si="11"/>
        <v>0.93945600000000007</v>
      </c>
      <c r="L728" s="180" t="s">
        <v>704</v>
      </c>
    </row>
    <row r="729" spans="1:12">
      <c r="A729" s="70"/>
      <c r="B729" s="1"/>
      <c r="C729" s="180">
        <v>99833</v>
      </c>
      <c r="D729" s="180">
        <v>99832</v>
      </c>
      <c r="E729" s="180" t="s">
        <v>1435</v>
      </c>
      <c r="F729" s="180" t="s">
        <v>703</v>
      </c>
      <c r="G729" s="180">
        <v>6.3E-3</v>
      </c>
      <c r="H729" s="180">
        <v>149.12</v>
      </c>
      <c r="I729" s="180">
        <v>149.12</v>
      </c>
      <c r="J729" s="180">
        <v>0</v>
      </c>
      <c r="K729" s="181">
        <f t="shared" si="11"/>
        <v>0.93945600000000007</v>
      </c>
      <c r="L729" s="180" t="s">
        <v>704</v>
      </c>
    </row>
    <row r="730" spans="1:12">
      <c r="A730" s="70"/>
      <c r="B730" s="1"/>
      <c r="C730" s="180">
        <v>100641</v>
      </c>
      <c r="D730" s="180">
        <v>100637</v>
      </c>
      <c r="E730" s="180" t="s">
        <v>1436</v>
      </c>
      <c r="F730" s="180" t="s">
        <v>703</v>
      </c>
      <c r="G730" s="180">
        <v>6.3E-3</v>
      </c>
      <c r="H730" s="180">
        <v>149.12</v>
      </c>
      <c r="I730" s="180">
        <v>148.26777636672</v>
      </c>
      <c r="J730" s="180">
        <v>0.85222363328000006</v>
      </c>
      <c r="K730" s="181">
        <f t="shared" si="11"/>
        <v>0.93945600000000007</v>
      </c>
      <c r="L730" s="180" t="s">
        <v>704</v>
      </c>
    </row>
    <row r="731" spans="1:12">
      <c r="A731" s="70"/>
      <c r="B731" s="1"/>
      <c r="C731" s="180">
        <v>100641</v>
      </c>
      <c r="D731" s="180">
        <v>100638</v>
      </c>
      <c r="E731" s="180" t="s">
        <v>1437</v>
      </c>
      <c r="F731" s="180" t="s">
        <v>703</v>
      </c>
      <c r="G731" s="180">
        <v>6.3E-3</v>
      </c>
      <c r="H731" s="180">
        <v>149.12</v>
      </c>
      <c r="I731" s="180">
        <v>148.26777636672</v>
      </c>
      <c r="J731" s="180">
        <v>0.85222363328000006</v>
      </c>
      <c r="K731" s="181">
        <f t="shared" si="11"/>
        <v>0.93945600000000007</v>
      </c>
      <c r="L731" s="180" t="s">
        <v>704</v>
      </c>
    </row>
    <row r="732" spans="1:12">
      <c r="A732" s="70"/>
      <c r="B732" s="1"/>
      <c r="C732" s="180">
        <v>100641</v>
      </c>
      <c r="D732" s="180">
        <v>100639</v>
      </c>
      <c r="E732" s="180" t="s">
        <v>1438</v>
      </c>
      <c r="F732" s="180" t="s">
        <v>703</v>
      </c>
      <c r="G732" s="180">
        <v>6.3E-3</v>
      </c>
      <c r="H732" s="180">
        <v>149.12</v>
      </c>
      <c r="I732" s="180">
        <v>148.26777636672</v>
      </c>
      <c r="J732" s="180">
        <v>0.85222363328000006</v>
      </c>
      <c r="K732" s="181">
        <f t="shared" si="11"/>
        <v>0.93945600000000007</v>
      </c>
      <c r="L732" s="180" t="s">
        <v>704</v>
      </c>
    </row>
    <row r="733" spans="1:12">
      <c r="A733" s="70"/>
      <c r="B733" s="1"/>
      <c r="C733" s="180">
        <v>100641</v>
      </c>
      <c r="D733" s="180">
        <v>100640</v>
      </c>
      <c r="E733" s="180" t="s">
        <v>1439</v>
      </c>
      <c r="F733" s="180" t="s">
        <v>703</v>
      </c>
      <c r="G733" s="180">
        <v>6.3E-3</v>
      </c>
      <c r="H733" s="180">
        <v>149.12</v>
      </c>
      <c r="I733" s="180">
        <v>148.26777636672</v>
      </c>
      <c r="J733" s="180">
        <v>0.85222363328000006</v>
      </c>
      <c r="K733" s="181">
        <f t="shared" si="11"/>
        <v>0.93945600000000007</v>
      </c>
      <c r="L733" s="180" t="s">
        <v>704</v>
      </c>
    </row>
    <row r="734" spans="1:12">
      <c r="A734" s="70"/>
      <c r="B734" s="1"/>
      <c r="C734" s="180">
        <v>100647</v>
      </c>
      <c r="D734" s="180">
        <v>100643</v>
      </c>
      <c r="E734" s="180" t="s">
        <v>1440</v>
      </c>
      <c r="F734" s="180" t="s">
        <v>703</v>
      </c>
      <c r="G734" s="180">
        <v>6.3E-3</v>
      </c>
      <c r="H734" s="180">
        <v>149.12</v>
      </c>
      <c r="I734" s="180">
        <v>148.49472805951999</v>
      </c>
      <c r="J734" s="180">
        <v>0.62527194048000001</v>
      </c>
      <c r="K734" s="181">
        <f t="shared" si="11"/>
        <v>0.93945600000000007</v>
      </c>
      <c r="L734" s="180" t="s">
        <v>704</v>
      </c>
    </row>
    <row r="735" spans="1:12">
      <c r="A735" s="70"/>
      <c r="B735" s="1"/>
      <c r="C735" s="180">
        <v>100647</v>
      </c>
      <c r="D735" s="180">
        <v>100644</v>
      </c>
      <c r="E735" s="180" t="s">
        <v>1441</v>
      </c>
      <c r="F735" s="180" t="s">
        <v>703</v>
      </c>
      <c r="G735" s="180">
        <v>6.3E-3</v>
      </c>
      <c r="H735" s="180">
        <v>149.12</v>
      </c>
      <c r="I735" s="180">
        <v>148.49472805951999</v>
      </c>
      <c r="J735" s="180">
        <v>0.62527194048000001</v>
      </c>
      <c r="K735" s="181">
        <f t="shared" si="11"/>
        <v>0.93945600000000007</v>
      </c>
      <c r="L735" s="180" t="s">
        <v>704</v>
      </c>
    </row>
    <row r="736" spans="1:12">
      <c r="A736" s="70"/>
      <c r="B736" s="1"/>
      <c r="C736" s="180">
        <v>100647</v>
      </c>
      <c r="D736" s="180">
        <v>100645</v>
      </c>
      <c r="E736" s="180" t="s">
        <v>1442</v>
      </c>
      <c r="F736" s="180" t="s">
        <v>703</v>
      </c>
      <c r="G736" s="180">
        <v>6.3E-3</v>
      </c>
      <c r="H736" s="180">
        <v>149.12</v>
      </c>
      <c r="I736" s="180">
        <v>148.49472805951999</v>
      </c>
      <c r="J736" s="180">
        <v>0.62527194048000001</v>
      </c>
      <c r="K736" s="181">
        <f t="shared" si="11"/>
        <v>0.93945600000000007</v>
      </c>
      <c r="L736" s="180" t="s">
        <v>704</v>
      </c>
    </row>
    <row r="737" spans="1:12">
      <c r="A737" s="70"/>
      <c r="B737" s="1"/>
      <c r="C737" s="180">
        <v>100647</v>
      </c>
      <c r="D737" s="180">
        <v>100646</v>
      </c>
      <c r="E737" s="180" t="s">
        <v>1443</v>
      </c>
      <c r="F737" s="180" t="s">
        <v>703</v>
      </c>
      <c r="G737" s="180">
        <v>6.3E-3</v>
      </c>
      <c r="H737" s="180">
        <v>149.12</v>
      </c>
      <c r="I737" s="180">
        <v>148.49472805951999</v>
      </c>
      <c r="J737" s="180">
        <v>0.62527194048000001</v>
      </c>
      <c r="K737" s="181">
        <f t="shared" si="11"/>
        <v>0.93945600000000007</v>
      </c>
      <c r="L737" s="180" t="s">
        <v>704</v>
      </c>
    </row>
    <row r="738" spans="1:12">
      <c r="A738" s="70"/>
      <c r="B738" s="1"/>
      <c r="C738" s="180">
        <v>102275</v>
      </c>
      <c r="D738" s="180">
        <v>102270</v>
      </c>
      <c r="E738" s="180" t="s">
        <v>1444</v>
      </c>
      <c r="F738" s="180" t="s">
        <v>703</v>
      </c>
      <c r="G738" s="180">
        <v>6.3E-3</v>
      </c>
      <c r="H738" s="180">
        <v>149.12</v>
      </c>
      <c r="I738" s="180">
        <v>53.916183745920002</v>
      </c>
      <c r="J738" s="180">
        <v>95.20381625408001</v>
      </c>
      <c r="K738" s="181">
        <f t="shared" si="11"/>
        <v>0.93945600000000007</v>
      </c>
      <c r="L738" s="180" t="s">
        <v>704</v>
      </c>
    </row>
    <row r="739" spans="1:12">
      <c r="A739" s="70"/>
      <c r="B739" s="1"/>
      <c r="C739" s="180">
        <v>102275</v>
      </c>
      <c r="D739" s="180">
        <v>102271</v>
      </c>
      <c r="E739" s="180" t="s">
        <v>1445</v>
      </c>
      <c r="F739" s="180" t="s">
        <v>703</v>
      </c>
      <c r="G739" s="180">
        <v>6.3E-3</v>
      </c>
      <c r="H739" s="180">
        <v>149.12</v>
      </c>
      <c r="I739" s="180">
        <v>53.916183745920002</v>
      </c>
      <c r="J739" s="180">
        <v>95.20381625408001</v>
      </c>
      <c r="K739" s="181">
        <f t="shared" si="11"/>
        <v>0.93945600000000007</v>
      </c>
      <c r="L739" s="180" t="s">
        <v>704</v>
      </c>
    </row>
    <row r="740" spans="1:12">
      <c r="A740" s="70"/>
      <c r="B740" s="1"/>
      <c r="C740" s="180">
        <v>102275</v>
      </c>
      <c r="D740" s="180">
        <v>102272</v>
      </c>
      <c r="E740" s="180" t="s">
        <v>1446</v>
      </c>
      <c r="F740" s="180" t="s">
        <v>703</v>
      </c>
      <c r="G740" s="180">
        <v>6.3E-3</v>
      </c>
      <c r="H740" s="180">
        <v>149.12</v>
      </c>
      <c r="I740" s="180">
        <v>53.916183745920002</v>
      </c>
      <c r="J740" s="180">
        <v>95.20381625408001</v>
      </c>
      <c r="K740" s="181">
        <f t="shared" si="11"/>
        <v>0.93945600000000007</v>
      </c>
      <c r="L740" s="180" t="s">
        <v>704</v>
      </c>
    </row>
    <row r="741" spans="1:12">
      <c r="A741" s="70"/>
      <c r="B741" s="1"/>
      <c r="C741" s="180">
        <v>102275</v>
      </c>
      <c r="D741" s="180">
        <v>102273</v>
      </c>
      <c r="E741" s="180" t="s">
        <v>1447</v>
      </c>
      <c r="F741" s="180" t="s">
        <v>703</v>
      </c>
      <c r="G741" s="180">
        <v>6.3E-3</v>
      </c>
      <c r="H741" s="180">
        <v>149.12</v>
      </c>
      <c r="I741" s="180">
        <v>53.916183745920002</v>
      </c>
      <c r="J741" s="180">
        <v>95.20381625408001</v>
      </c>
      <c r="K741" s="181">
        <f t="shared" si="11"/>
        <v>0.93945600000000007</v>
      </c>
      <c r="L741" s="180" t="s">
        <v>704</v>
      </c>
    </row>
    <row r="742" spans="1:12">
      <c r="A742" s="70"/>
      <c r="B742" s="1"/>
      <c r="C742" s="180">
        <v>102874</v>
      </c>
      <c r="D742" s="180">
        <v>102870</v>
      </c>
      <c r="E742" s="180" t="s">
        <v>1448</v>
      </c>
      <c r="F742" s="180" t="s">
        <v>703</v>
      </c>
      <c r="G742" s="180">
        <v>6.3E-3</v>
      </c>
      <c r="H742" s="180">
        <v>149.12</v>
      </c>
      <c r="I742" s="180">
        <v>145.99390752063999</v>
      </c>
      <c r="J742" s="180">
        <v>3.12609247936</v>
      </c>
      <c r="K742" s="181">
        <f t="shared" si="11"/>
        <v>0.93945600000000007</v>
      </c>
      <c r="L742" s="180" t="s">
        <v>704</v>
      </c>
    </row>
    <row r="743" spans="1:12">
      <c r="A743" s="70"/>
      <c r="B743" s="1"/>
      <c r="C743" s="180">
        <v>102874</v>
      </c>
      <c r="D743" s="180">
        <v>102871</v>
      </c>
      <c r="E743" s="180" t="s">
        <v>1449</v>
      </c>
      <c r="F743" s="180" t="s">
        <v>703</v>
      </c>
      <c r="G743" s="180">
        <v>6.3E-3</v>
      </c>
      <c r="H743" s="180">
        <v>149.12</v>
      </c>
      <c r="I743" s="180">
        <v>145.99390752063999</v>
      </c>
      <c r="J743" s="180">
        <v>3.12609247936</v>
      </c>
      <c r="K743" s="181">
        <f t="shared" si="11"/>
        <v>0.93945600000000007</v>
      </c>
      <c r="L743" s="180" t="s">
        <v>704</v>
      </c>
    </row>
    <row r="744" spans="1:12">
      <c r="A744" s="70"/>
      <c r="B744" s="1"/>
      <c r="C744" s="180">
        <v>102874</v>
      </c>
      <c r="D744" s="180">
        <v>102872</v>
      </c>
      <c r="E744" s="180" t="s">
        <v>1450</v>
      </c>
      <c r="F744" s="180" t="s">
        <v>703</v>
      </c>
      <c r="G744" s="180">
        <v>6.3E-3</v>
      </c>
      <c r="H744" s="180">
        <v>149.12</v>
      </c>
      <c r="I744" s="180">
        <v>145.99390752063999</v>
      </c>
      <c r="J744" s="180">
        <v>3.12609247936</v>
      </c>
      <c r="K744" s="181">
        <f t="shared" si="11"/>
        <v>0.93945600000000007</v>
      </c>
      <c r="L744" s="180" t="s">
        <v>704</v>
      </c>
    </row>
    <row r="745" spans="1:12">
      <c r="A745" s="70"/>
      <c r="B745" s="1"/>
      <c r="C745" s="180">
        <v>102874</v>
      </c>
      <c r="D745" s="180">
        <v>102873</v>
      </c>
      <c r="E745" s="180" t="s">
        <v>1451</v>
      </c>
      <c r="F745" s="180" t="s">
        <v>703</v>
      </c>
      <c r="G745" s="180">
        <v>6.3E-3</v>
      </c>
      <c r="H745" s="180">
        <v>149.12</v>
      </c>
      <c r="I745" s="180">
        <v>145.99390752063999</v>
      </c>
      <c r="J745" s="180">
        <v>3.12609247936</v>
      </c>
      <c r="K745" s="181">
        <f t="shared" si="11"/>
        <v>0.93945600000000007</v>
      </c>
      <c r="L745" s="180" t="s">
        <v>704</v>
      </c>
    </row>
    <row r="746" spans="1:12">
      <c r="A746" s="70"/>
      <c r="B746" s="1"/>
      <c r="C746" s="180">
        <v>102880</v>
      </c>
      <c r="D746" s="180">
        <v>102876</v>
      </c>
      <c r="E746" s="180" t="s">
        <v>1452</v>
      </c>
      <c r="F746" s="180" t="s">
        <v>703</v>
      </c>
      <c r="G746" s="180">
        <v>6.3E-3</v>
      </c>
      <c r="H746" s="180">
        <v>149.12</v>
      </c>
      <c r="I746" s="180">
        <v>146.87373520448003</v>
      </c>
      <c r="J746" s="180">
        <v>2.2462647955200001</v>
      </c>
      <c r="K746" s="181">
        <f t="shared" si="11"/>
        <v>0.93945600000000007</v>
      </c>
      <c r="L746" s="180" t="s">
        <v>704</v>
      </c>
    </row>
    <row r="747" spans="1:12">
      <c r="A747" s="70"/>
      <c r="B747" s="1"/>
      <c r="C747" s="180">
        <v>102880</v>
      </c>
      <c r="D747" s="180">
        <v>102877</v>
      </c>
      <c r="E747" s="180" t="s">
        <v>1453</v>
      </c>
      <c r="F747" s="180" t="s">
        <v>703</v>
      </c>
      <c r="G747" s="180">
        <v>6.3E-3</v>
      </c>
      <c r="H747" s="180">
        <v>149.12</v>
      </c>
      <c r="I747" s="180">
        <v>146.87373520448003</v>
      </c>
      <c r="J747" s="180">
        <v>2.2462647955200001</v>
      </c>
      <c r="K747" s="181">
        <f t="shared" si="11"/>
        <v>0.93945600000000007</v>
      </c>
      <c r="L747" s="180" t="s">
        <v>704</v>
      </c>
    </row>
    <row r="748" spans="1:12">
      <c r="A748" s="70"/>
      <c r="B748" s="1"/>
      <c r="C748" s="180">
        <v>102880</v>
      </c>
      <c r="D748" s="180">
        <v>102878</v>
      </c>
      <c r="E748" s="180" t="s">
        <v>1454</v>
      </c>
      <c r="F748" s="180" t="s">
        <v>703</v>
      </c>
      <c r="G748" s="180">
        <v>6.3E-3</v>
      </c>
      <c r="H748" s="180">
        <v>149.12</v>
      </c>
      <c r="I748" s="180">
        <v>146.87373520448003</v>
      </c>
      <c r="J748" s="180">
        <v>2.2462647955200001</v>
      </c>
      <c r="K748" s="181">
        <f t="shared" si="11"/>
        <v>0.93945600000000007</v>
      </c>
      <c r="L748" s="180" t="s">
        <v>704</v>
      </c>
    </row>
    <row r="749" spans="1:12">
      <c r="A749" s="70"/>
      <c r="B749" s="1"/>
      <c r="C749" s="180">
        <v>102880</v>
      </c>
      <c r="D749" s="180">
        <v>102879</v>
      </c>
      <c r="E749" s="180" t="s">
        <v>1455</v>
      </c>
      <c r="F749" s="180" t="s">
        <v>703</v>
      </c>
      <c r="G749" s="180">
        <v>6.3E-3</v>
      </c>
      <c r="H749" s="180">
        <v>149.12</v>
      </c>
      <c r="I749" s="180">
        <v>146.87373520448003</v>
      </c>
      <c r="J749" s="180">
        <v>2.2462647955200001</v>
      </c>
      <c r="K749" s="181">
        <f t="shared" si="11"/>
        <v>0.93945600000000007</v>
      </c>
      <c r="L749" s="180" t="s">
        <v>704</v>
      </c>
    </row>
    <row r="750" spans="1:12">
      <c r="A750" s="70"/>
      <c r="B750" s="1"/>
      <c r="C750" s="180">
        <v>102964</v>
      </c>
      <c r="D750" s="180">
        <v>102960</v>
      </c>
      <c r="E750" s="180" t="s">
        <v>1456</v>
      </c>
      <c r="F750" s="180" t="s">
        <v>703</v>
      </c>
      <c r="G750" s="180">
        <v>6.3E-3</v>
      </c>
      <c r="H750" s="180">
        <v>149.12</v>
      </c>
      <c r="I750" s="180">
        <v>142.52741687872</v>
      </c>
      <c r="J750" s="180">
        <v>6.5925831212800006</v>
      </c>
      <c r="K750" s="181">
        <f t="shared" si="11"/>
        <v>0.93945600000000007</v>
      </c>
      <c r="L750" s="180" t="s">
        <v>704</v>
      </c>
    </row>
    <row r="751" spans="1:12">
      <c r="A751" s="70"/>
      <c r="B751" s="1"/>
      <c r="C751" s="180">
        <v>102964</v>
      </c>
      <c r="D751" s="180">
        <v>102961</v>
      </c>
      <c r="E751" s="180" t="s">
        <v>1457</v>
      </c>
      <c r="F751" s="180" t="s">
        <v>703</v>
      </c>
      <c r="G751" s="180">
        <v>6.3E-3</v>
      </c>
      <c r="H751" s="180">
        <v>149.12</v>
      </c>
      <c r="I751" s="180">
        <v>142.52741687872</v>
      </c>
      <c r="J751" s="180">
        <v>6.5925831212800006</v>
      </c>
      <c r="K751" s="181">
        <f t="shared" si="11"/>
        <v>0.93945600000000007</v>
      </c>
      <c r="L751" s="180" t="s">
        <v>704</v>
      </c>
    </row>
    <row r="752" spans="1:12">
      <c r="A752" s="70"/>
      <c r="B752" s="1"/>
      <c r="C752" s="180">
        <v>102964</v>
      </c>
      <c r="D752" s="180">
        <v>102962</v>
      </c>
      <c r="E752" s="180" t="s">
        <v>1458</v>
      </c>
      <c r="F752" s="180" t="s">
        <v>703</v>
      </c>
      <c r="G752" s="180">
        <v>6.3E-3</v>
      </c>
      <c r="H752" s="180">
        <v>149.12</v>
      </c>
      <c r="I752" s="180">
        <v>142.52741687872</v>
      </c>
      <c r="J752" s="180">
        <v>6.5925831212800006</v>
      </c>
      <c r="K752" s="181">
        <f t="shared" si="11"/>
        <v>0.93945600000000007</v>
      </c>
      <c r="L752" s="180" t="s">
        <v>704</v>
      </c>
    </row>
    <row r="753" spans="1:12">
      <c r="A753" s="70"/>
      <c r="B753" s="1"/>
      <c r="C753" s="180">
        <v>102964</v>
      </c>
      <c r="D753" s="180">
        <v>102963</v>
      </c>
      <c r="E753" s="180" t="s">
        <v>1459</v>
      </c>
      <c r="F753" s="180" t="s">
        <v>703</v>
      </c>
      <c r="G753" s="180">
        <v>6.3E-3</v>
      </c>
      <c r="H753" s="180">
        <v>149.12</v>
      </c>
      <c r="I753" s="180">
        <v>142.52741687872</v>
      </c>
      <c r="J753" s="180">
        <v>6.5925831212800006</v>
      </c>
      <c r="K753" s="181">
        <f t="shared" si="11"/>
        <v>0.93945600000000007</v>
      </c>
      <c r="L753" s="180" t="s">
        <v>704</v>
      </c>
    </row>
    <row r="754" spans="1:12">
      <c r="A754" s="70"/>
      <c r="B754" s="1"/>
      <c r="C754" s="180">
        <v>102976</v>
      </c>
      <c r="D754" s="180">
        <v>96301</v>
      </c>
      <c r="E754" s="180" t="s">
        <v>1460</v>
      </c>
      <c r="F754" s="180" t="s">
        <v>703</v>
      </c>
      <c r="G754" s="180">
        <v>6.3E-3</v>
      </c>
      <c r="H754" s="180">
        <v>149.12</v>
      </c>
      <c r="I754" s="180">
        <v>137.56651985856001</v>
      </c>
      <c r="J754" s="180">
        <v>11.55348014144</v>
      </c>
      <c r="K754" s="181">
        <f t="shared" si="11"/>
        <v>0.93945600000000007</v>
      </c>
      <c r="L754" s="180" t="s">
        <v>704</v>
      </c>
    </row>
    <row r="755" spans="1:12">
      <c r="A755" s="70"/>
      <c r="B755" s="1"/>
      <c r="C755" s="180">
        <v>102976</v>
      </c>
      <c r="D755" s="180">
        <v>102972</v>
      </c>
      <c r="E755" s="180" t="s">
        <v>1461</v>
      </c>
      <c r="F755" s="180" t="s">
        <v>703</v>
      </c>
      <c r="G755" s="180">
        <v>6.3E-3</v>
      </c>
      <c r="H755" s="180">
        <v>149.12</v>
      </c>
      <c r="I755" s="180">
        <v>137.56651985856001</v>
      </c>
      <c r="J755" s="180">
        <v>11.55348014144</v>
      </c>
      <c r="K755" s="181">
        <f t="shared" si="11"/>
        <v>0.93945600000000007</v>
      </c>
      <c r="L755" s="180" t="s">
        <v>704</v>
      </c>
    </row>
    <row r="756" spans="1:12">
      <c r="A756" s="70"/>
      <c r="B756" s="1"/>
      <c r="C756" s="180">
        <v>102976</v>
      </c>
      <c r="D756" s="180">
        <v>102973</v>
      </c>
      <c r="E756" s="180" t="s">
        <v>1462</v>
      </c>
      <c r="F756" s="180" t="s">
        <v>703</v>
      </c>
      <c r="G756" s="180">
        <v>6.3E-3</v>
      </c>
      <c r="H756" s="180">
        <v>149.12</v>
      </c>
      <c r="I756" s="180">
        <v>137.56651985856001</v>
      </c>
      <c r="J756" s="180">
        <v>11.55348014144</v>
      </c>
      <c r="K756" s="181">
        <f t="shared" si="11"/>
        <v>0.93945600000000007</v>
      </c>
      <c r="L756" s="180" t="s">
        <v>704</v>
      </c>
    </row>
    <row r="757" spans="1:12">
      <c r="A757" s="70"/>
      <c r="B757" s="1"/>
      <c r="C757" s="180">
        <v>102976</v>
      </c>
      <c r="D757" s="180">
        <v>102974</v>
      </c>
      <c r="E757" s="180" t="s">
        <v>1463</v>
      </c>
      <c r="F757" s="180" t="s">
        <v>703</v>
      </c>
      <c r="G757" s="180">
        <v>6.3E-3</v>
      </c>
      <c r="H757" s="180">
        <v>149.12</v>
      </c>
      <c r="I757" s="180">
        <v>137.56651985856001</v>
      </c>
      <c r="J757" s="180">
        <v>11.55348014144</v>
      </c>
      <c r="K757" s="181">
        <f t="shared" si="11"/>
        <v>0.93945600000000007</v>
      </c>
      <c r="L757" s="180" t="s">
        <v>704</v>
      </c>
    </row>
    <row r="758" spans="1:12">
      <c r="A758" s="70"/>
      <c r="B758" s="1"/>
      <c r="C758" s="180">
        <v>103224</v>
      </c>
      <c r="D758" s="180">
        <v>103220</v>
      </c>
      <c r="E758" s="180" t="s">
        <v>1464</v>
      </c>
      <c r="F758" s="180" t="s">
        <v>703</v>
      </c>
      <c r="G758" s="180">
        <v>6.3E-3</v>
      </c>
      <c r="H758" s="180">
        <v>149.12</v>
      </c>
      <c r="I758" s="180">
        <v>141.77760394048002</v>
      </c>
      <c r="J758" s="180">
        <v>7.3423960595199995</v>
      </c>
      <c r="K758" s="181">
        <f t="shared" si="11"/>
        <v>0.93945600000000007</v>
      </c>
      <c r="L758" s="180" t="s">
        <v>704</v>
      </c>
    </row>
    <row r="759" spans="1:12">
      <c r="A759" s="70"/>
      <c r="B759" s="1"/>
      <c r="C759" s="180">
        <v>103224</v>
      </c>
      <c r="D759" s="180">
        <v>103221</v>
      </c>
      <c r="E759" s="180" t="s">
        <v>1465</v>
      </c>
      <c r="F759" s="180" t="s">
        <v>703</v>
      </c>
      <c r="G759" s="180">
        <v>6.3E-3</v>
      </c>
      <c r="H759" s="180">
        <v>149.12</v>
      </c>
      <c r="I759" s="180">
        <v>141.77760394048002</v>
      </c>
      <c r="J759" s="180">
        <v>7.3423960595199995</v>
      </c>
      <c r="K759" s="181">
        <f t="shared" si="11"/>
        <v>0.93945600000000007</v>
      </c>
      <c r="L759" s="180" t="s">
        <v>704</v>
      </c>
    </row>
    <row r="760" spans="1:12">
      <c r="A760" s="70"/>
      <c r="B760" s="1"/>
      <c r="C760" s="180">
        <v>103224</v>
      </c>
      <c r="D760" s="180">
        <v>103222</v>
      </c>
      <c r="E760" s="180" t="s">
        <v>1466</v>
      </c>
      <c r="F760" s="180" t="s">
        <v>703</v>
      </c>
      <c r="G760" s="180">
        <v>6.3E-3</v>
      </c>
      <c r="H760" s="180">
        <v>149.12</v>
      </c>
      <c r="I760" s="180">
        <v>141.77760394048002</v>
      </c>
      <c r="J760" s="180">
        <v>7.3423960595199995</v>
      </c>
      <c r="K760" s="181">
        <f t="shared" si="11"/>
        <v>0.93945600000000007</v>
      </c>
      <c r="L760" s="180" t="s">
        <v>704</v>
      </c>
    </row>
    <row r="761" spans="1:12">
      <c r="A761" s="70"/>
      <c r="B761" s="1"/>
      <c r="C761" s="180">
        <v>103224</v>
      </c>
      <c r="D761" s="180">
        <v>103223</v>
      </c>
      <c r="E761" s="180" t="s">
        <v>1467</v>
      </c>
      <c r="F761" s="180" t="s">
        <v>703</v>
      </c>
      <c r="G761" s="180">
        <v>6.3E-3</v>
      </c>
      <c r="H761" s="180">
        <v>149.12</v>
      </c>
      <c r="I761" s="180">
        <v>141.77760394048002</v>
      </c>
      <c r="J761" s="180">
        <v>7.3423960595199995</v>
      </c>
      <c r="K761" s="181">
        <f t="shared" si="11"/>
        <v>0.93945600000000007</v>
      </c>
      <c r="L761" s="180" t="s">
        <v>704</v>
      </c>
    </row>
    <row r="762" spans="1:12">
      <c r="A762" s="70"/>
      <c r="B762" s="1"/>
      <c r="C762" s="180">
        <v>103230</v>
      </c>
      <c r="D762" s="180">
        <v>103226</v>
      </c>
      <c r="E762" s="180" t="s">
        <v>1468</v>
      </c>
      <c r="F762" s="180" t="s">
        <v>703</v>
      </c>
      <c r="G762" s="180">
        <v>6.3E-3</v>
      </c>
      <c r="H762" s="180">
        <v>149.12</v>
      </c>
      <c r="I762" s="180">
        <v>145.81878472064002</v>
      </c>
      <c r="J762" s="180">
        <v>3.30121527936</v>
      </c>
      <c r="K762" s="181">
        <f t="shared" si="11"/>
        <v>0.93945600000000007</v>
      </c>
      <c r="L762" s="180" t="s">
        <v>704</v>
      </c>
    </row>
    <row r="763" spans="1:12">
      <c r="A763" s="70"/>
      <c r="B763" s="1"/>
      <c r="C763" s="180">
        <v>103230</v>
      </c>
      <c r="D763" s="180">
        <v>103227</v>
      </c>
      <c r="E763" s="180" t="s">
        <v>1469</v>
      </c>
      <c r="F763" s="180" t="s">
        <v>703</v>
      </c>
      <c r="G763" s="180">
        <v>6.3E-3</v>
      </c>
      <c r="H763" s="180">
        <v>149.12</v>
      </c>
      <c r="I763" s="180">
        <v>145.81878472064002</v>
      </c>
      <c r="J763" s="180">
        <v>3.30121527936</v>
      </c>
      <c r="K763" s="181">
        <f t="shared" si="11"/>
        <v>0.93945600000000007</v>
      </c>
      <c r="L763" s="180" t="s">
        <v>704</v>
      </c>
    </row>
    <row r="764" spans="1:12">
      <c r="A764" s="70"/>
      <c r="B764" s="1"/>
      <c r="C764" s="180">
        <v>103230</v>
      </c>
      <c r="D764" s="180">
        <v>103228</v>
      </c>
      <c r="E764" s="180" t="s">
        <v>1470</v>
      </c>
      <c r="F764" s="180" t="s">
        <v>703</v>
      </c>
      <c r="G764" s="180">
        <v>6.3E-3</v>
      </c>
      <c r="H764" s="180">
        <v>149.12</v>
      </c>
      <c r="I764" s="180">
        <v>145.81878472064002</v>
      </c>
      <c r="J764" s="180">
        <v>3.30121527936</v>
      </c>
      <c r="K764" s="181">
        <f t="shared" si="11"/>
        <v>0.93945600000000007</v>
      </c>
      <c r="L764" s="180" t="s">
        <v>704</v>
      </c>
    </row>
    <row r="765" spans="1:12">
      <c r="A765" s="70"/>
      <c r="B765" s="1"/>
      <c r="C765" s="180">
        <v>103230</v>
      </c>
      <c r="D765" s="180">
        <v>103229</v>
      </c>
      <c r="E765" s="180" t="s">
        <v>1471</v>
      </c>
      <c r="F765" s="180" t="s">
        <v>703</v>
      </c>
      <c r="G765" s="180">
        <v>6.3E-3</v>
      </c>
      <c r="H765" s="180">
        <v>149.12</v>
      </c>
      <c r="I765" s="180">
        <v>145.81878472064002</v>
      </c>
      <c r="J765" s="180">
        <v>3.30121527936</v>
      </c>
      <c r="K765" s="181">
        <f t="shared" si="11"/>
        <v>0.93945600000000007</v>
      </c>
      <c r="L765" s="180" t="s">
        <v>704</v>
      </c>
    </row>
    <row r="766" spans="1:12">
      <c r="A766" s="70"/>
      <c r="B766" s="1"/>
      <c r="C766" s="180">
        <v>103236</v>
      </c>
      <c r="D766" s="180">
        <v>103232</v>
      </c>
      <c r="E766" s="180" t="s">
        <v>1472</v>
      </c>
      <c r="F766" s="180" t="s">
        <v>703</v>
      </c>
      <c r="G766" s="180">
        <v>6.3E-3</v>
      </c>
      <c r="H766" s="180">
        <v>149.12</v>
      </c>
      <c r="I766" s="180">
        <v>146.70924794112</v>
      </c>
      <c r="J766" s="180">
        <v>2.4107520588800004</v>
      </c>
      <c r="K766" s="181">
        <f t="shared" si="11"/>
        <v>0.93945600000000007</v>
      </c>
      <c r="L766" s="180" t="s">
        <v>704</v>
      </c>
    </row>
    <row r="767" spans="1:12">
      <c r="A767" s="70"/>
      <c r="B767" s="1"/>
      <c r="C767" s="180">
        <v>103236</v>
      </c>
      <c r="D767" s="180">
        <v>103233</v>
      </c>
      <c r="E767" s="180" t="s">
        <v>1473</v>
      </c>
      <c r="F767" s="180" t="s">
        <v>703</v>
      </c>
      <c r="G767" s="180">
        <v>6.3E-3</v>
      </c>
      <c r="H767" s="180">
        <v>149.12</v>
      </c>
      <c r="I767" s="180">
        <v>146.70924794112</v>
      </c>
      <c r="J767" s="180">
        <v>2.4107520588800004</v>
      </c>
      <c r="K767" s="181">
        <f t="shared" si="11"/>
        <v>0.93945600000000007</v>
      </c>
      <c r="L767" s="180" t="s">
        <v>704</v>
      </c>
    </row>
    <row r="768" spans="1:12">
      <c r="A768" s="70"/>
      <c r="B768" s="1"/>
      <c r="C768" s="180">
        <v>103236</v>
      </c>
      <c r="D768" s="180">
        <v>103234</v>
      </c>
      <c r="E768" s="180" t="s">
        <v>1474</v>
      </c>
      <c r="F768" s="180" t="s">
        <v>703</v>
      </c>
      <c r="G768" s="180">
        <v>6.3E-3</v>
      </c>
      <c r="H768" s="180">
        <v>149.12</v>
      </c>
      <c r="I768" s="180">
        <v>146.70924794112</v>
      </c>
      <c r="J768" s="180">
        <v>2.4107520588800004</v>
      </c>
      <c r="K768" s="181">
        <f t="shared" si="11"/>
        <v>0.93945600000000007</v>
      </c>
      <c r="L768" s="180" t="s">
        <v>704</v>
      </c>
    </row>
    <row r="769" spans="1:12">
      <c r="A769" s="70"/>
      <c r="B769" s="1"/>
      <c r="C769" s="180">
        <v>103236</v>
      </c>
      <c r="D769" s="180">
        <v>103235</v>
      </c>
      <c r="E769" s="180" t="s">
        <v>1475</v>
      </c>
      <c r="F769" s="180" t="s">
        <v>703</v>
      </c>
      <c r="G769" s="180">
        <v>6.3E-3</v>
      </c>
      <c r="H769" s="180">
        <v>149.12</v>
      </c>
      <c r="I769" s="180">
        <v>146.70924794112</v>
      </c>
      <c r="J769" s="180">
        <v>2.4107520588800004</v>
      </c>
      <c r="K769" s="181">
        <f t="shared" si="11"/>
        <v>0.93945600000000007</v>
      </c>
      <c r="L769" s="180" t="s">
        <v>704</v>
      </c>
    </row>
    <row r="770" spans="1:12">
      <c r="A770" s="70"/>
      <c r="B770" s="1"/>
      <c r="C770" s="180">
        <v>104091</v>
      </c>
      <c r="D770" s="180">
        <v>104087</v>
      </c>
      <c r="E770" s="180" t="s">
        <v>1476</v>
      </c>
      <c r="F770" s="180" t="s">
        <v>703</v>
      </c>
      <c r="G770" s="180">
        <v>6.3E-3</v>
      </c>
      <c r="H770" s="180">
        <v>149.12</v>
      </c>
      <c r="I770" s="180">
        <v>149.12</v>
      </c>
      <c r="J770" s="180">
        <v>0</v>
      </c>
      <c r="K770" s="181">
        <f t="shared" si="11"/>
        <v>0.93945600000000007</v>
      </c>
      <c r="L770" s="180" t="s">
        <v>704</v>
      </c>
    </row>
    <row r="771" spans="1:12">
      <c r="A771" s="70"/>
      <c r="B771" s="1"/>
      <c r="C771" s="180">
        <v>104091</v>
      </c>
      <c r="D771" s="180">
        <v>104088</v>
      </c>
      <c r="E771" s="180" t="s">
        <v>1477</v>
      </c>
      <c r="F771" s="180" t="s">
        <v>703</v>
      </c>
      <c r="G771" s="180">
        <v>6.3E-3</v>
      </c>
      <c r="H771" s="180">
        <v>149.12</v>
      </c>
      <c r="I771" s="180">
        <v>149.12</v>
      </c>
      <c r="J771" s="180">
        <v>0</v>
      </c>
      <c r="K771" s="181">
        <f t="shared" si="11"/>
        <v>0.93945600000000007</v>
      </c>
      <c r="L771" s="180" t="s">
        <v>704</v>
      </c>
    </row>
    <row r="772" spans="1:12">
      <c r="A772" s="70"/>
      <c r="B772" s="1"/>
      <c r="C772" s="180">
        <v>104091</v>
      </c>
      <c r="D772" s="180">
        <v>104089</v>
      </c>
      <c r="E772" s="180" t="s">
        <v>1478</v>
      </c>
      <c r="F772" s="180" t="s">
        <v>703</v>
      </c>
      <c r="G772" s="180">
        <v>6.3E-3</v>
      </c>
      <c r="H772" s="180">
        <v>149.12</v>
      </c>
      <c r="I772" s="180">
        <v>149.12</v>
      </c>
      <c r="J772" s="180">
        <v>0</v>
      </c>
      <c r="K772" s="181">
        <f t="shared" si="11"/>
        <v>0.93945600000000007</v>
      </c>
      <c r="L772" s="180" t="s">
        <v>704</v>
      </c>
    </row>
    <row r="773" spans="1:12">
      <c r="A773" s="70"/>
      <c r="B773" s="1"/>
      <c r="C773" s="180">
        <v>104091</v>
      </c>
      <c r="D773" s="180">
        <v>104090</v>
      </c>
      <c r="E773" s="180" t="s">
        <v>1479</v>
      </c>
      <c r="F773" s="180" t="s">
        <v>703</v>
      </c>
      <c r="G773" s="180">
        <v>6.3E-3</v>
      </c>
      <c r="H773" s="180">
        <v>149.12</v>
      </c>
      <c r="I773" s="180">
        <v>149.12</v>
      </c>
      <c r="J773" s="180">
        <v>0</v>
      </c>
      <c r="K773" s="181">
        <f t="shared" si="11"/>
        <v>0.93945600000000007</v>
      </c>
      <c r="L773" s="180" t="s">
        <v>704</v>
      </c>
    </row>
    <row r="774" spans="1:12">
      <c r="A774" s="70"/>
      <c r="B774" s="1"/>
      <c r="C774" s="180">
        <v>104097</v>
      </c>
      <c r="D774" s="180">
        <v>104093</v>
      </c>
      <c r="E774" s="180" t="s">
        <v>1480</v>
      </c>
      <c r="F774" s="180" t="s">
        <v>703</v>
      </c>
      <c r="G774" s="180">
        <v>6.3E-3</v>
      </c>
      <c r="H774" s="180">
        <v>149.12</v>
      </c>
      <c r="I774" s="180">
        <v>149.12</v>
      </c>
      <c r="J774" s="180">
        <v>0</v>
      </c>
      <c r="K774" s="181">
        <f t="shared" ref="K774:K837" si="12">H774*G774</f>
        <v>0.93945600000000007</v>
      </c>
      <c r="L774" s="180" t="s">
        <v>704</v>
      </c>
    </row>
    <row r="775" spans="1:12">
      <c r="A775" s="70"/>
      <c r="B775" s="1"/>
      <c r="C775" s="180">
        <v>104097</v>
      </c>
      <c r="D775" s="180">
        <v>104094</v>
      </c>
      <c r="E775" s="180" t="s">
        <v>1481</v>
      </c>
      <c r="F775" s="180" t="s">
        <v>703</v>
      </c>
      <c r="G775" s="180">
        <v>6.3E-3</v>
      </c>
      <c r="H775" s="180">
        <v>149.12</v>
      </c>
      <c r="I775" s="180">
        <v>149.12</v>
      </c>
      <c r="J775" s="180">
        <v>0</v>
      </c>
      <c r="K775" s="181">
        <f t="shared" si="12"/>
        <v>0.93945600000000007</v>
      </c>
      <c r="L775" s="180" t="s">
        <v>704</v>
      </c>
    </row>
    <row r="776" spans="1:12">
      <c r="A776" s="70"/>
      <c r="B776" s="1"/>
      <c r="C776" s="180">
        <v>104097</v>
      </c>
      <c r="D776" s="180">
        <v>104095</v>
      </c>
      <c r="E776" s="180" t="s">
        <v>1482</v>
      </c>
      <c r="F776" s="180" t="s">
        <v>703</v>
      </c>
      <c r="G776" s="180">
        <v>6.3E-3</v>
      </c>
      <c r="H776" s="180">
        <v>149.12</v>
      </c>
      <c r="I776" s="180">
        <v>149.12</v>
      </c>
      <c r="J776" s="180">
        <v>0</v>
      </c>
      <c r="K776" s="181">
        <f t="shared" si="12"/>
        <v>0.93945600000000007</v>
      </c>
      <c r="L776" s="180" t="s">
        <v>704</v>
      </c>
    </row>
    <row r="777" spans="1:12">
      <c r="A777" s="70"/>
      <c r="B777" s="1"/>
      <c r="C777" s="180">
        <v>104097</v>
      </c>
      <c r="D777" s="180">
        <v>104096</v>
      </c>
      <c r="E777" s="180" t="s">
        <v>1483</v>
      </c>
      <c r="F777" s="180" t="s">
        <v>703</v>
      </c>
      <c r="G777" s="180">
        <v>6.3E-3</v>
      </c>
      <c r="H777" s="180">
        <v>149.12</v>
      </c>
      <c r="I777" s="180">
        <v>149.12</v>
      </c>
      <c r="J777" s="180">
        <v>0</v>
      </c>
      <c r="K777" s="181">
        <f t="shared" si="12"/>
        <v>0.93945600000000007</v>
      </c>
      <c r="L777" s="180" t="s">
        <v>704</v>
      </c>
    </row>
    <row r="778" spans="1:12">
      <c r="A778" s="70"/>
      <c r="B778" s="1"/>
      <c r="C778" s="180">
        <v>104695</v>
      </c>
      <c r="D778" s="180">
        <v>104691</v>
      </c>
      <c r="E778" s="180" t="s">
        <v>1484</v>
      </c>
      <c r="F778" s="180" t="s">
        <v>703</v>
      </c>
      <c r="G778" s="180">
        <v>6.3E-3</v>
      </c>
      <c r="H778" s="180">
        <v>149.12</v>
      </c>
      <c r="I778" s="180">
        <v>51.210167824000003</v>
      </c>
      <c r="J778" s="180">
        <v>97.909832175999995</v>
      </c>
      <c r="K778" s="181">
        <f t="shared" si="12"/>
        <v>0.93945600000000007</v>
      </c>
      <c r="L778" s="180" t="s">
        <v>704</v>
      </c>
    </row>
    <row r="779" spans="1:12">
      <c r="A779" s="70"/>
      <c r="B779" s="1"/>
      <c r="C779" s="180">
        <v>104695</v>
      </c>
      <c r="D779" s="180">
        <v>104692</v>
      </c>
      <c r="E779" s="180" t="s">
        <v>1485</v>
      </c>
      <c r="F779" s="180" t="s">
        <v>703</v>
      </c>
      <c r="G779" s="180">
        <v>6.3E-3</v>
      </c>
      <c r="H779" s="180">
        <v>149.12</v>
      </c>
      <c r="I779" s="180">
        <v>51.210167824000003</v>
      </c>
      <c r="J779" s="180">
        <v>97.909832175999995</v>
      </c>
      <c r="K779" s="181">
        <f t="shared" si="12"/>
        <v>0.93945600000000007</v>
      </c>
      <c r="L779" s="180" t="s">
        <v>704</v>
      </c>
    </row>
    <row r="780" spans="1:12">
      <c r="A780" s="70"/>
      <c r="B780" s="1"/>
      <c r="C780" s="180">
        <v>104695</v>
      </c>
      <c r="D780" s="180">
        <v>104693</v>
      </c>
      <c r="E780" s="180" t="s">
        <v>1486</v>
      </c>
      <c r="F780" s="180" t="s">
        <v>703</v>
      </c>
      <c r="G780" s="180">
        <v>6.3E-3</v>
      </c>
      <c r="H780" s="180">
        <v>149.12</v>
      </c>
      <c r="I780" s="180">
        <v>51.210167824000003</v>
      </c>
      <c r="J780" s="180">
        <v>97.909832175999995</v>
      </c>
      <c r="K780" s="181">
        <f t="shared" si="12"/>
        <v>0.93945600000000007</v>
      </c>
      <c r="L780" s="180" t="s">
        <v>704</v>
      </c>
    </row>
    <row r="781" spans="1:12">
      <c r="A781" s="70"/>
      <c r="B781" s="1"/>
      <c r="C781" s="180">
        <v>104695</v>
      </c>
      <c r="D781" s="180">
        <v>104694</v>
      </c>
      <c r="E781" s="180" t="s">
        <v>1487</v>
      </c>
      <c r="F781" s="180" t="s">
        <v>703</v>
      </c>
      <c r="G781" s="180">
        <v>6.3E-3</v>
      </c>
      <c r="H781" s="180">
        <v>149.12</v>
      </c>
      <c r="I781" s="180">
        <v>51.210167824000003</v>
      </c>
      <c r="J781" s="180">
        <v>97.909832175999995</v>
      </c>
      <c r="K781" s="181">
        <f t="shared" si="12"/>
        <v>0.93945600000000007</v>
      </c>
      <c r="L781" s="180" t="s">
        <v>704</v>
      </c>
    </row>
    <row r="782" spans="1:12">
      <c r="A782" s="70"/>
      <c r="B782" s="1"/>
      <c r="C782" s="180">
        <v>104716</v>
      </c>
      <c r="D782" s="180">
        <v>104712</v>
      </c>
      <c r="E782" s="180" t="s">
        <v>1488</v>
      </c>
      <c r="F782" s="180" t="s">
        <v>703</v>
      </c>
      <c r="G782" s="180">
        <v>6.3E-3</v>
      </c>
      <c r="H782" s="180">
        <v>149.12</v>
      </c>
      <c r="I782" s="180">
        <v>134.64606281536001</v>
      </c>
      <c r="J782" s="180">
        <v>14.473937184639999</v>
      </c>
      <c r="K782" s="181">
        <f t="shared" si="12"/>
        <v>0.93945600000000007</v>
      </c>
      <c r="L782" s="180" t="s">
        <v>704</v>
      </c>
    </row>
    <row r="783" spans="1:12">
      <c r="A783" s="70"/>
      <c r="B783" s="1"/>
      <c r="C783" s="180">
        <v>104716</v>
      </c>
      <c r="D783" s="180">
        <v>104713</v>
      </c>
      <c r="E783" s="180" t="s">
        <v>1489</v>
      </c>
      <c r="F783" s="180" t="s">
        <v>703</v>
      </c>
      <c r="G783" s="180">
        <v>6.3E-3</v>
      </c>
      <c r="H783" s="180">
        <v>149.12</v>
      </c>
      <c r="I783" s="180">
        <v>134.64606281536001</v>
      </c>
      <c r="J783" s="180">
        <v>14.473937184639999</v>
      </c>
      <c r="K783" s="181">
        <f t="shared" si="12"/>
        <v>0.93945600000000007</v>
      </c>
      <c r="L783" s="180" t="s">
        <v>704</v>
      </c>
    </row>
    <row r="784" spans="1:12">
      <c r="A784" s="70"/>
      <c r="B784" s="1"/>
      <c r="C784" s="180">
        <v>104716</v>
      </c>
      <c r="D784" s="180">
        <v>104714</v>
      </c>
      <c r="E784" s="180" t="s">
        <v>1490</v>
      </c>
      <c r="F784" s="180" t="s">
        <v>703</v>
      </c>
      <c r="G784" s="180">
        <v>6.3E-3</v>
      </c>
      <c r="H784" s="180">
        <v>149.12</v>
      </c>
      <c r="I784" s="180">
        <v>134.64606281536001</v>
      </c>
      <c r="J784" s="180">
        <v>14.473937184639999</v>
      </c>
      <c r="K784" s="181">
        <f t="shared" si="12"/>
        <v>0.93945600000000007</v>
      </c>
      <c r="L784" s="180" t="s">
        <v>704</v>
      </c>
    </row>
    <row r="785" spans="1:12">
      <c r="A785" s="70"/>
      <c r="B785" s="1"/>
      <c r="C785" s="180">
        <v>104716</v>
      </c>
      <c r="D785" s="180">
        <v>104715</v>
      </c>
      <c r="E785" s="180" t="s">
        <v>1491</v>
      </c>
      <c r="F785" s="180" t="s">
        <v>703</v>
      </c>
      <c r="G785" s="180">
        <v>6.3E-3</v>
      </c>
      <c r="H785" s="180">
        <v>149.12</v>
      </c>
      <c r="I785" s="180">
        <v>134.64606281536001</v>
      </c>
      <c r="J785" s="180">
        <v>14.473937184639999</v>
      </c>
      <c r="K785" s="181">
        <f t="shared" si="12"/>
        <v>0.93945600000000007</v>
      </c>
      <c r="L785" s="180" t="s">
        <v>704</v>
      </c>
    </row>
    <row r="786" spans="1:12">
      <c r="A786" s="70"/>
      <c r="B786" s="1"/>
      <c r="C786" s="180">
        <v>73395</v>
      </c>
      <c r="D786" s="180">
        <v>93235</v>
      </c>
      <c r="E786" s="180" t="s">
        <v>1492</v>
      </c>
      <c r="F786" s="180" t="s">
        <v>703</v>
      </c>
      <c r="G786" s="180">
        <v>6.3E-3</v>
      </c>
      <c r="H786" s="180">
        <v>149.12</v>
      </c>
      <c r="I786" s="180">
        <v>149.12</v>
      </c>
      <c r="J786" s="180">
        <v>0</v>
      </c>
      <c r="K786" s="181">
        <f t="shared" si="12"/>
        <v>0.93945600000000007</v>
      </c>
      <c r="L786" s="180" t="s">
        <v>704</v>
      </c>
    </row>
    <row r="787" spans="1:12">
      <c r="A787" s="70"/>
      <c r="B787" s="1"/>
      <c r="C787" s="180">
        <v>5089</v>
      </c>
      <c r="D787" s="180">
        <v>14513</v>
      </c>
      <c r="E787" s="180" t="s">
        <v>1493</v>
      </c>
      <c r="F787" s="180" t="s">
        <v>703</v>
      </c>
      <c r="G787" s="180">
        <v>6.3E-3</v>
      </c>
      <c r="H787" s="180">
        <v>149.12</v>
      </c>
      <c r="I787" s="180">
        <v>149.12</v>
      </c>
      <c r="J787" s="180">
        <v>0</v>
      </c>
      <c r="K787" s="181">
        <f t="shared" si="12"/>
        <v>0.93945600000000007</v>
      </c>
      <c r="L787" s="180" t="s">
        <v>707</v>
      </c>
    </row>
    <row r="788" spans="1:12">
      <c r="A788" s="70"/>
      <c r="B788" s="1"/>
      <c r="C788" s="180">
        <v>5627</v>
      </c>
      <c r="D788" s="180">
        <v>10685</v>
      </c>
      <c r="E788" s="180" t="s">
        <v>1494</v>
      </c>
      <c r="F788" s="180" t="s">
        <v>703</v>
      </c>
      <c r="G788" s="180">
        <v>6.3E-3</v>
      </c>
      <c r="H788" s="180">
        <v>149.12</v>
      </c>
      <c r="I788" s="180">
        <v>149.12</v>
      </c>
      <c r="J788" s="180">
        <v>0</v>
      </c>
      <c r="K788" s="181">
        <f t="shared" si="12"/>
        <v>0.93945600000000007</v>
      </c>
      <c r="L788" s="180" t="s">
        <v>707</v>
      </c>
    </row>
    <row r="789" spans="1:12">
      <c r="A789" s="70"/>
      <c r="B789" s="1"/>
      <c r="C789" s="180">
        <v>5630</v>
      </c>
      <c r="D789" s="180">
        <v>4221</v>
      </c>
      <c r="E789" s="180" t="s">
        <v>1495</v>
      </c>
      <c r="F789" s="180" t="s">
        <v>1496</v>
      </c>
      <c r="G789" s="180">
        <v>10.77</v>
      </c>
      <c r="H789" s="180">
        <v>5.97</v>
      </c>
      <c r="I789" s="180">
        <v>5.97</v>
      </c>
      <c r="J789" s="180">
        <v>0</v>
      </c>
      <c r="K789" s="181">
        <f t="shared" si="12"/>
        <v>64.296899999999994</v>
      </c>
      <c r="L789" s="180" t="s">
        <v>707</v>
      </c>
    </row>
    <row r="790" spans="1:12">
      <c r="A790" s="70"/>
      <c r="B790" s="1"/>
      <c r="C790" s="180">
        <v>5658</v>
      </c>
      <c r="D790" s="180">
        <v>36529</v>
      </c>
      <c r="E790" s="180" t="s">
        <v>1497</v>
      </c>
      <c r="F790" s="180" t="s">
        <v>703</v>
      </c>
      <c r="G790" s="180">
        <v>6.3E-3</v>
      </c>
      <c r="H790" s="180">
        <v>149.12</v>
      </c>
      <c r="I790" s="180">
        <v>149.12</v>
      </c>
      <c r="J790" s="180">
        <v>0</v>
      </c>
      <c r="K790" s="181">
        <f t="shared" si="12"/>
        <v>0.93945600000000007</v>
      </c>
      <c r="L790" s="180" t="s">
        <v>707</v>
      </c>
    </row>
    <row r="791" spans="1:12">
      <c r="A791" s="70"/>
      <c r="B791" s="1"/>
      <c r="C791" s="180">
        <v>5664</v>
      </c>
      <c r="D791" s="180">
        <v>36531</v>
      </c>
      <c r="E791" s="180" t="s">
        <v>1498</v>
      </c>
      <c r="F791" s="180" t="s">
        <v>703</v>
      </c>
      <c r="G791" s="180">
        <v>6.3E-3</v>
      </c>
      <c r="H791" s="180">
        <v>149.12</v>
      </c>
      <c r="I791" s="180">
        <v>149.12</v>
      </c>
      <c r="J791" s="180">
        <v>0</v>
      </c>
      <c r="K791" s="181">
        <f t="shared" si="12"/>
        <v>0.93945600000000007</v>
      </c>
      <c r="L791" s="180" t="s">
        <v>707</v>
      </c>
    </row>
    <row r="792" spans="1:12">
      <c r="A792" s="70"/>
      <c r="B792" s="1"/>
      <c r="C792" s="180">
        <v>5667</v>
      </c>
      <c r="D792" s="180">
        <v>36530</v>
      </c>
      <c r="E792" s="180" t="s">
        <v>1499</v>
      </c>
      <c r="F792" s="180" t="s">
        <v>703</v>
      </c>
      <c r="G792" s="180">
        <v>6.3E-3</v>
      </c>
      <c r="H792" s="180">
        <v>149.12</v>
      </c>
      <c r="I792" s="180">
        <v>149.12</v>
      </c>
      <c r="J792" s="180">
        <v>0</v>
      </c>
      <c r="K792" s="181">
        <f t="shared" si="12"/>
        <v>0.93945600000000007</v>
      </c>
      <c r="L792" s="180" t="s">
        <v>707</v>
      </c>
    </row>
    <row r="793" spans="1:12">
      <c r="A793" s="70"/>
      <c r="B793" s="1"/>
      <c r="C793" s="180">
        <v>5674</v>
      </c>
      <c r="D793" s="180">
        <v>10646</v>
      </c>
      <c r="E793" s="180" t="s">
        <v>1500</v>
      </c>
      <c r="F793" s="180" t="s">
        <v>703</v>
      </c>
      <c r="G793" s="180">
        <v>6.3E-3</v>
      </c>
      <c r="H793" s="180">
        <v>149.12</v>
      </c>
      <c r="I793" s="180">
        <v>149.12</v>
      </c>
      <c r="J793" s="180">
        <v>0</v>
      </c>
      <c r="K793" s="181">
        <f t="shared" si="12"/>
        <v>0.93945600000000007</v>
      </c>
      <c r="L793" s="180" t="s">
        <v>707</v>
      </c>
    </row>
    <row r="794" spans="1:12">
      <c r="A794" s="70"/>
      <c r="B794" s="1"/>
      <c r="C794" s="180">
        <v>5692</v>
      </c>
      <c r="D794" s="180">
        <v>36502</v>
      </c>
      <c r="E794" s="180" t="s">
        <v>1501</v>
      </c>
      <c r="F794" s="180" t="s">
        <v>703</v>
      </c>
      <c r="G794" s="180">
        <v>6.3E-3</v>
      </c>
      <c r="H794" s="180">
        <v>149.12</v>
      </c>
      <c r="I794" s="180">
        <v>149.12</v>
      </c>
      <c r="J794" s="180">
        <v>0</v>
      </c>
      <c r="K794" s="181">
        <f t="shared" si="12"/>
        <v>0.93945600000000007</v>
      </c>
      <c r="L794" s="180" t="s">
        <v>707</v>
      </c>
    </row>
    <row r="795" spans="1:12">
      <c r="A795" s="70"/>
      <c r="B795" s="1"/>
      <c r="C795" s="180">
        <v>5693</v>
      </c>
      <c r="D795" s="180">
        <v>4222</v>
      </c>
      <c r="E795" s="180" t="s">
        <v>1502</v>
      </c>
      <c r="F795" s="180" t="s">
        <v>1496</v>
      </c>
      <c r="G795" s="180">
        <v>3.44</v>
      </c>
      <c r="H795" s="180">
        <v>5.96</v>
      </c>
      <c r="I795" s="180">
        <v>5.96</v>
      </c>
      <c r="J795" s="180">
        <v>0</v>
      </c>
      <c r="K795" s="181">
        <f t="shared" si="12"/>
        <v>20.502399999999998</v>
      </c>
      <c r="L795" s="180" t="s">
        <v>707</v>
      </c>
    </row>
    <row r="796" spans="1:12">
      <c r="A796" s="70"/>
      <c r="B796" s="1"/>
      <c r="C796" s="180">
        <v>5695</v>
      </c>
      <c r="D796" s="180">
        <v>37733</v>
      </c>
      <c r="E796" s="180" t="s">
        <v>1503</v>
      </c>
      <c r="F796" s="180" t="s">
        <v>703</v>
      </c>
      <c r="G796" s="180">
        <v>6.3E-3</v>
      </c>
      <c r="H796" s="180">
        <v>149.12</v>
      </c>
      <c r="I796" s="180">
        <v>149.12</v>
      </c>
      <c r="J796" s="180">
        <v>0</v>
      </c>
      <c r="K796" s="181">
        <f t="shared" si="12"/>
        <v>0.93945600000000007</v>
      </c>
      <c r="L796" s="180" t="s">
        <v>707</v>
      </c>
    </row>
    <row r="797" spans="1:12">
      <c r="A797" s="70"/>
      <c r="B797" s="1"/>
      <c r="C797" s="180">
        <v>5695</v>
      </c>
      <c r="D797" s="180">
        <v>44058</v>
      </c>
      <c r="E797" s="180" t="s">
        <v>1504</v>
      </c>
      <c r="F797" s="180" t="s">
        <v>703</v>
      </c>
      <c r="G797" s="180">
        <v>6.3E-3</v>
      </c>
      <c r="H797" s="180">
        <v>149.12</v>
      </c>
      <c r="I797" s="180">
        <v>149.12</v>
      </c>
      <c r="J797" s="180">
        <v>0</v>
      </c>
      <c r="K797" s="181">
        <f t="shared" si="12"/>
        <v>0.93945600000000007</v>
      </c>
      <c r="L797" s="180" t="s">
        <v>707</v>
      </c>
    </row>
    <row r="798" spans="1:12">
      <c r="A798" s="70"/>
      <c r="B798" s="1"/>
      <c r="C798" s="180">
        <v>5703</v>
      </c>
      <c r="D798" s="180">
        <v>2705</v>
      </c>
      <c r="E798" s="180" t="s">
        <v>1505</v>
      </c>
      <c r="F798" s="180" t="s">
        <v>1506</v>
      </c>
      <c r="G798" s="180">
        <v>23.8</v>
      </c>
      <c r="H798" s="180">
        <v>0.77</v>
      </c>
      <c r="I798" s="180">
        <v>0.77</v>
      </c>
      <c r="J798" s="180">
        <v>0</v>
      </c>
      <c r="K798" s="181">
        <f t="shared" si="12"/>
        <v>18.326000000000001</v>
      </c>
      <c r="L798" s="180" t="s">
        <v>707</v>
      </c>
    </row>
    <row r="799" spans="1:12">
      <c r="A799" s="70"/>
      <c r="B799" s="1"/>
      <c r="C799" s="180">
        <v>5705</v>
      </c>
      <c r="D799" s="180">
        <v>37731</v>
      </c>
      <c r="E799" s="180" t="s">
        <v>1507</v>
      </c>
      <c r="F799" s="180" t="s">
        <v>703</v>
      </c>
      <c r="G799" s="180">
        <v>6.3E-3</v>
      </c>
      <c r="H799" s="180">
        <v>149.12</v>
      </c>
      <c r="I799" s="180">
        <v>149.12</v>
      </c>
      <c r="J799" s="180">
        <v>0</v>
      </c>
      <c r="K799" s="181">
        <f t="shared" si="12"/>
        <v>0.93945600000000007</v>
      </c>
      <c r="L799" s="180" t="s">
        <v>707</v>
      </c>
    </row>
    <row r="800" spans="1:12">
      <c r="A800" s="70"/>
      <c r="B800" s="1"/>
      <c r="C800" s="180">
        <v>5705</v>
      </c>
      <c r="D800" s="180">
        <v>37752</v>
      </c>
      <c r="E800" s="180" t="s">
        <v>1508</v>
      </c>
      <c r="F800" s="180" t="s">
        <v>703</v>
      </c>
      <c r="G800" s="180">
        <v>6.3E-3</v>
      </c>
      <c r="H800" s="180">
        <v>149.12</v>
      </c>
      <c r="I800" s="180">
        <v>149.12</v>
      </c>
      <c r="J800" s="180">
        <v>0</v>
      </c>
      <c r="K800" s="181">
        <f t="shared" si="12"/>
        <v>0.93945600000000007</v>
      </c>
      <c r="L800" s="180" t="s">
        <v>707</v>
      </c>
    </row>
    <row r="801" spans="1:12">
      <c r="A801" s="70"/>
      <c r="B801" s="1"/>
      <c r="C801" s="180">
        <v>5707</v>
      </c>
      <c r="D801" s="180">
        <v>9921</v>
      </c>
      <c r="E801" s="180" t="s">
        <v>1509</v>
      </c>
      <c r="F801" s="180" t="s">
        <v>703</v>
      </c>
      <c r="G801" s="180">
        <v>6.3E-3</v>
      </c>
      <c r="H801" s="180">
        <v>149.12</v>
      </c>
      <c r="I801" s="180">
        <v>149.12</v>
      </c>
      <c r="J801" s="180">
        <v>0</v>
      </c>
      <c r="K801" s="181">
        <f t="shared" si="12"/>
        <v>0.93945600000000007</v>
      </c>
      <c r="L801" s="180" t="s">
        <v>707</v>
      </c>
    </row>
    <row r="802" spans="1:12">
      <c r="A802" s="70"/>
      <c r="B802" s="1"/>
      <c r="C802" s="180">
        <v>5710</v>
      </c>
      <c r="D802" s="180">
        <v>10488</v>
      </c>
      <c r="E802" s="180" t="s">
        <v>1510</v>
      </c>
      <c r="F802" s="180" t="s">
        <v>703</v>
      </c>
      <c r="G802" s="180">
        <v>6.3E-3</v>
      </c>
      <c r="H802" s="180">
        <v>149.12</v>
      </c>
      <c r="I802" s="180">
        <v>149.12</v>
      </c>
      <c r="J802" s="180">
        <v>0</v>
      </c>
      <c r="K802" s="181">
        <f t="shared" si="12"/>
        <v>0.93945600000000007</v>
      </c>
      <c r="L802" s="180" t="s">
        <v>707</v>
      </c>
    </row>
    <row r="803" spans="1:12">
      <c r="A803" s="70"/>
      <c r="B803" s="1"/>
      <c r="C803" s="180">
        <v>5714</v>
      </c>
      <c r="D803" s="180">
        <v>7640</v>
      </c>
      <c r="E803" s="180" t="s">
        <v>1511</v>
      </c>
      <c r="F803" s="180" t="s">
        <v>703</v>
      </c>
      <c r="G803" s="180">
        <v>6.3E-3</v>
      </c>
      <c r="H803" s="180">
        <v>149.12</v>
      </c>
      <c r="I803" s="180">
        <v>149.12</v>
      </c>
      <c r="J803" s="180">
        <v>0</v>
      </c>
      <c r="K803" s="181">
        <f t="shared" si="12"/>
        <v>0.93945600000000007</v>
      </c>
      <c r="L803" s="180" t="s">
        <v>707</v>
      </c>
    </row>
    <row r="804" spans="1:12">
      <c r="A804" s="70"/>
      <c r="B804" s="1"/>
      <c r="C804" s="180">
        <v>5724</v>
      </c>
      <c r="D804" s="180">
        <v>7622</v>
      </c>
      <c r="E804" s="180" t="s">
        <v>1512</v>
      </c>
      <c r="F804" s="180" t="s">
        <v>703</v>
      </c>
      <c r="G804" s="180">
        <v>6.3E-3</v>
      </c>
      <c r="H804" s="180">
        <v>149.12</v>
      </c>
      <c r="I804" s="180">
        <v>149.12</v>
      </c>
      <c r="J804" s="180">
        <v>0</v>
      </c>
      <c r="K804" s="181">
        <f t="shared" si="12"/>
        <v>0.93945600000000007</v>
      </c>
      <c r="L804" s="180" t="s">
        <v>707</v>
      </c>
    </row>
    <row r="805" spans="1:12">
      <c r="A805" s="70"/>
      <c r="B805" s="1"/>
      <c r="C805" s="180">
        <v>5727</v>
      </c>
      <c r="D805" s="180">
        <v>6069</v>
      </c>
      <c r="E805" s="180" t="s">
        <v>1513</v>
      </c>
      <c r="F805" s="180" t="s">
        <v>703</v>
      </c>
      <c r="G805" s="180">
        <v>6.3E-3</v>
      </c>
      <c r="H805" s="180">
        <v>149.12</v>
      </c>
      <c r="I805" s="180">
        <v>149.12</v>
      </c>
      <c r="J805" s="180">
        <v>0</v>
      </c>
      <c r="K805" s="181">
        <f t="shared" si="12"/>
        <v>0.93945600000000007</v>
      </c>
      <c r="L805" s="180" t="s">
        <v>707</v>
      </c>
    </row>
    <row r="806" spans="1:12">
      <c r="A806" s="70"/>
      <c r="B806" s="1"/>
      <c r="C806" s="180">
        <v>5729</v>
      </c>
      <c r="D806" s="180">
        <v>6067</v>
      </c>
      <c r="E806" s="180" t="s">
        <v>1514</v>
      </c>
      <c r="F806" s="180" t="s">
        <v>703</v>
      </c>
      <c r="G806" s="180">
        <v>6.3E-3</v>
      </c>
      <c r="H806" s="180">
        <v>149.12</v>
      </c>
      <c r="I806" s="180">
        <v>149.12</v>
      </c>
      <c r="J806" s="180">
        <v>0</v>
      </c>
      <c r="K806" s="181">
        <f t="shared" si="12"/>
        <v>0.93945600000000007</v>
      </c>
      <c r="L806" s="180" t="s">
        <v>707</v>
      </c>
    </row>
    <row r="807" spans="1:12">
      <c r="A807" s="70"/>
      <c r="B807" s="1"/>
      <c r="C807" s="180">
        <v>5735</v>
      </c>
      <c r="D807" s="180">
        <v>6046</v>
      </c>
      <c r="E807" s="180" t="s">
        <v>1515</v>
      </c>
      <c r="F807" s="180" t="s">
        <v>703</v>
      </c>
      <c r="G807" s="180">
        <v>6.3E-3</v>
      </c>
      <c r="H807" s="180">
        <v>149.12</v>
      </c>
      <c r="I807" s="180">
        <v>149.12</v>
      </c>
      <c r="J807" s="180">
        <v>0</v>
      </c>
      <c r="K807" s="181">
        <f t="shared" si="12"/>
        <v>0.93945600000000007</v>
      </c>
      <c r="L807" s="180" t="s">
        <v>707</v>
      </c>
    </row>
    <row r="808" spans="1:12">
      <c r="A808" s="70"/>
      <c r="B808" s="1"/>
      <c r="C808" s="180">
        <v>5738</v>
      </c>
      <c r="D808" s="180">
        <v>6070</v>
      </c>
      <c r="E808" s="180" t="s">
        <v>1516</v>
      </c>
      <c r="F808" s="180" t="s">
        <v>703</v>
      </c>
      <c r="G808" s="180">
        <v>6.3E-3</v>
      </c>
      <c r="H808" s="180">
        <v>149.12</v>
      </c>
      <c r="I808" s="180">
        <v>149.12</v>
      </c>
      <c r="J808" s="180">
        <v>0</v>
      </c>
      <c r="K808" s="181">
        <f t="shared" si="12"/>
        <v>0.93945600000000007</v>
      </c>
      <c r="L808" s="180" t="s">
        <v>707</v>
      </c>
    </row>
    <row r="809" spans="1:12">
      <c r="A809" s="70"/>
      <c r="B809" s="1"/>
      <c r="C809" s="180">
        <v>5741</v>
      </c>
      <c r="D809" s="180">
        <v>36485</v>
      </c>
      <c r="E809" s="180" t="s">
        <v>1517</v>
      </c>
      <c r="F809" s="180" t="s">
        <v>703</v>
      </c>
      <c r="G809" s="180">
        <v>6.3E-3</v>
      </c>
      <c r="H809" s="180">
        <v>149.12</v>
      </c>
      <c r="I809" s="180">
        <v>149.12</v>
      </c>
      <c r="J809" s="180">
        <v>0</v>
      </c>
      <c r="K809" s="181">
        <f t="shared" si="12"/>
        <v>0.93945600000000007</v>
      </c>
      <c r="L809" s="180" t="s">
        <v>707</v>
      </c>
    </row>
    <row r="810" spans="1:12">
      <c r="A810" s="70"/>
      <c r="B810" s="1"/>
      <c r="C810" s="180">
        <v>5751</v>
      </c>
      <c r="D810" s="180">
        <v>37754</v>
      </c>
      <c r="E810" s="180" t="s">
        <v>1518</v>
      </c>
      <c r="F810" s="180" t="s">
        <v>703</v>
      </c>
      <c r="G810" s="180">
        <v>6.3E-3</v>
      </c>
      <c r="H810" s="180">
        <v>149.12</v>
      </c>
      <c r="I810" s="180">
        <v>149.12</v>
      </c>
      <c r="J810" s="180">
        <v>0</v>
      </c>
      <c r="K810" s="181">
        <f t="shared" si="12"/>
        <v>0.93945600000000007</v>
      </c>
      <c r="L810" s="180" t="s">
        <v>707</v>
      </c>
    </row>
    <row r="811" spans="1:12">
      <c r="A811" s="70"/>
      <c r="B811" s="1"/>
      <c r="C811" s="180">
        <v>5763</v>
      </c>
      <c r="D811" s="180">
        <v>37736</v>
      </c>
      <c r="E811" s="180" t="s">
        <v>1519</v>
      </c>
      <c r="F811" s="180" t="s">
        <v>703</v>
      </c>
      <c r="G811" s="180">
        <v>6.3E-3</v>
      </c>
      <c r="H811" s="180">
        <v>149.12</v>
      </c>
      <c r="I811" s="180">
        <v>149.12</v>
      </c>
      <c r="J811" s="180">
        <v>0</v>
      </c>
      <c r="K811" s="181">
        <f t="shared" si="12"/>
        <v>0.93945600000000007</v>
      </c>
      <c r="L811" s="180" t="s">
        <v>707</v>
      </c>
    </row>
    <row r="812" spans="1:12">
      <c r="A812" s="70"/>
      <c r="B812" s="1"/>
      <c r="C812" s="180">
        <v>5763</v>
      </c>
      <c r="D812" s="180">
        <v>37758</v>
      </c>
      <c r="E812" s="180" t="s">
        <v>1520</v>
      </c>
      <c r="F812" s="180" t="s">
        <v>703</v>
      </c>
      <c r="G812" s="180">
        <v>6.3E-3</v>
      </c>
      <c r="H812" s="180">
        <v>149.12</v>
      </c>
      <c r="I812" s="180">
        <v>149.12</v>
      </c>
      <c r="J812" s="180">
        <v>0</v>
      </c>
      <c r="K812" s="181">
        <f t="shared" si="12"/>
        <v>0.93945600000000007</v>
      </c>
      <c r="L812" s="180" t="s">
        <v>707</v>
      </c>
    </row>
    <row r="813" spans="1:12">
      <c r="A813" s="70"/>
      <c r="B813" s="1"/>
      <c r="C813" s="180">
        <v>5765</v>
      </c>
      <c r="D813" s="180">
        <v>20219</v>
      </c>
      <c r="E813" s="180" t="s">
        <v>1521</v>
      </c>
      <c r="F813" s="180" t="s">
        <v>703</v>
      </c>
      <c r="G813" s="180">
        <v>6.3E-3</v>
      </c>
      <c r="H813" s="180">
        <v>149.12</v>
      </c>
      <c r="I813" s="180">
        <v>149.12</v>
      </c>
      <c r="J813" s="180">
        <v>0</v>
      </c>
      <c r="K813" s="181">
        <f t="shared" si="12"/>
        <v>0.93945600000000007</v>
      </c>
      <c r="L813" s="180" t="s">
        <v>707</v>
      </c>
    </row>
    <row r="814" spans="1:12">
      <c r="A814" s="70"/>
      <c r="B814" s="1"/>
      <c r="C814" s="180">
        <v>5779</v>
      </c>
      <c r="D814" s="180">
        <v>4090</v>
      </c>
      <c r="E814" s="180" t="s">
        <v>1522</v>
      </c>
      <c r="F814" s="180" t="s">
        <v>727</v>
      </c>
      <c r="G814" s="180">
        <v>6.4300000000000004E-5</v>
      </c>
      <c r="H814" s="180">
        <v>1170000</v>
      </c>
      <c r="I814" s="180">
        <v>1170000</v>
      </c>
      <c r="J814" s="180">
        <v>0</v>
      </c>
      <c r="K814" s="181">
        <f t="shared" si="12"/>
        <v>75.231000000000009</v>
      </c>
      <c r="L814" s="180" t="s">
        <v>707</v>
      </c>
    </row>
    <row r="815" spans="1:12">
      <c r="A815" s="70"/>
      <c r="B815" s="1"/>
      <c r="C815" s="180">
        <v>5797</v>
      </c>
      <c r="D815" s="180">
        <v>36522</v>
      </c>
      <c r="E815" s="180" t="s">
        <v>1523</v>
      </c>
      <c r="F815" s="180" t="s">
        <v>703</v>
      </c>
      <c r="G815" s="180">
        <v>6.3E-3</v>
      </c>
      <c r="H815" s="180">
        <v>149.12</v>
      </c>
      <c r="I815" s="180">
        <v>149.12</v>
      </c>
      <c r="J815" s="180">
        <v>0</v>
      </c>
      <c r="K815" s="181">
        <f t="shared" si="12"/>
        <v>0.93945600000000007</v>
      </c>
      <c r="L815" s="180" t="s">
        <v>707</v>
      </c>
    </row>
    <row r="816" spans="1:12">
      <c r="A816" s="70"/>
      <c r="B816" s="1"/>
      <c r="C816" s="180">
        <v>5800</v>
      </c>
      <c r="D816" s="180">
        <v>751</v>
      </c>
      <c r="E816" s="180" t="s">
        <v>1524</v>
      </c>
      <c r="F816" s="180" t="s">
        <v>727</v>
      </c>
      <c r="G816" s="180">
        <v>6.9999999999999994E-5</v>
      </c>
      <c r="H816" s="180">
        <v>6083.43</v>
      </c>
      <c r="I816" s="180">
        <v>6083.43</v>
      </c>
      <c r="J816" s="180">
        <v>0</v>
      </c>
      <c r="K816" s="181">
        <f t="shared" si="12"/>
        <v>0.4258401</v>
      </c>
      <c r="L816" s="180" t="s">
        <v>707</v>
      </c>
    </row>
    <row r="817" spans="1:12">
      <c r="A817" s="70"/>
      <c r="B817" s="1"/>
      <c r="C817" s="180">
        <v>7032</v>
      </c>
      <c r="D817" s="180">
        <v>14405</v>
      </c>
      <c r="E817" s="180" t="s">
        <v>1525</v>
      </c>
      <c r="F817" s="180" t="s">
        <v>703</v>
      </c>
      <c r="G817" s="180">
        <v>6.3E-3</v>
      </c>
      <c r="H817" s="180">
        <v>149.12</v>
      </c>
      <c r="I817" s="180">
        <v>149.12</v>
      </c>
      <c r="J817" s="180">
        <v>0</v>
      </c>
      <c r="K817" s="181">
        <f t="shared" si="12"/>
        <v>0.93945600000000007</v>
      </c>
      <c r="L817" s="180" t="s">
        <v>707</v>
      </c>
    </row>
    <row r="818" spans="1:12">
      <c r="A818" s="70"/>
      <c r="B818" s="1"/>
      <c r="C818" s="180">
        <v>7038</v>
      </c>
      <c r="D818" s="180">
        <v>10642</v>
      </c>
      <c r="E818" s="180" t="s">
        <v>1526</v>
      </c>
      <c r="F818" s="180" t="s">
        <v>703</v>
      </c>
      <c r="G818" s="180">
        <v>6.3E-3</v>
      </c>
      <c r="H818" s="180">
        <v>149.12</v>
      </c>
      <c r="I818" s="180">
        <v>149.12</v>
      </c>
      <c r="J818" s="180">
        <v>0</v>
      </c>
      <c r="K818" s="181">
        <f t="shared" si="12"/>
        <v>0.93945600000000007</v>
      </c>
      <c r="L818" s="180" t="s">
        <v>707</v>
      </c>
    </row>
    <row r="819" spans="1:12">
      <c r="A819" s="70"/>
      <c r="B819" s="1"/>
      <c r="C819" s="180">
        <v>7044</v>
      </c>
      <c r="D819" s="180">
        <v>36503</v>
      </c>
      <c r="E819" s="180" t="s">
        <v>1527</v>
      </c>
      <c r="F819" s="180" t="s">
        <v>703</v>
      </c>
      <c r="G819" s="180">
        <v>6.3E-3</v>
      </c>
      <c r="H819" s="180">
        <v>149.12</v>
      </c>
      <c r="I819" s="180">
        <v>149.12</v>
      </c>
      <c r="J819" s="180">
        <v>0</v>
      </c>
      <c r="K819" s="181">
        <f t="shared" si="12"/>
        <v>0.93945600000000007</v>
      </c>
      <c r="L819" s="180" t="s">
        <v>707</v>
      </c>
    </row>
    <row r="820" spans="1:12">
      <c r="A820" s="70"/>
      <c r="B820" s="1"/>
      <c r="C820" s="180">
        <v>7051</v>
      </c>
      <c r="D820" s="180">
        <v>14489</v>
      </c>
      <c r="E820" s="180" t="s">
        <v>1528</v>
      </c>
      <c r="F820" s="180" t="s">
        <v>703</v>
      </c>
      <c r="G820" s="180">
        <v>6.3E-3</v>
      </c>
      <c r="H820" s="180">
        <v>149.12</v>
      </c>
      <c r="I820" s="180">
        <v>149.12</v>
      </c>
      <c r="J820" s="180">
        <v>0</v>
      </c>
      <c r="K820" s="181">
        <f t="shared" si="12"/>
        <v>0.93945600000000007</v>
      </c>
      <c r="L820" s="180" t="s">
        <v>707</v>
      </c>
    </row>
    <row r="821" spans="1:12">
      <c r="A821" s="70"/>
      <c r="B821" s="1"/>
      <c r="C821" s="180">
        <v>7063</v>
      </c>
      <c r="D821" s="180">
        <v>36511</v>
      </c>
      <c r="E821" s="180" t="s">
        <v>1529</v>
      </c>
      <c r="F821" s="180" t="s">
        <v>703</v>
      </c>
      <c r="G821" s="180">
        <v>6.3E-3</v>
      </c>
      <c r="H821" s="180">
        <v>149.12</v>
      </c>
      <c r="I821" s="180">
        <v>149.12</v>
      </c>
      <c r="J821" s="180">
        <v>0</v>
      </c>
      <c r="K821" s="181">
        <f t="shared" si="12"/>
        <v>0.93945600000000007</v>
      </c>
      <c r="L821" s="180" t="s">
        <v>707</v>
      </c>
    </row>
    <row r="822" spans="1:12">
      <c r="A822" s="70"/>
      <c r="B822" s="1"/>
      <c r="C822" s="180">
        <v>53794</v>
      </c>
      <c r="D822" s="180">
        <v>9914</v>
      </c>
      <c r="E822" s="180" t="s">
        <v>1530</v>
      </c>
      <c r="F822" s="180" t="s">
        <v>703</v>
      </c>
      <c r="G822" s="180">
        <v>6.3E-3</v>
      </c>
      <c r="H822" s="180">
        <v>149.12</v>
      </c>
      <c r="I822" s="180">
        <v>149.12</v>
      </c>
      <c r="J822" s="180">
        <v>0</v>
      </c>
      <c r="K822" s="181">
        <f t="shared" si="12"/>
        <v>0.93945600000000007</v>
      </c>
      <c r="L822" s="180" t="s">
        <v>707</v>
      </c>
    </row>
    <row r="823" spans="1:12">
      <c r="A823" s="70"/>
      <c r="B823" s="1"/>
      <c r="C823" s="180">
        <v>53804</v>
      </c>
      <c r="D823" s="180">
        <v>13726</v>
      </c>
      <c r="E823" s="180" t="s">
        <v>1531</v>
      </c>
      <c r="F823" s="180" t="s">
        <v>703</v>
      </c>
      <c r="G823" s="180">
        <v>6.3E-3</v>
      </c>
      <c r="H823" s="180">
        <v>149.12</v>
      </c>
      <c r="I823" s="180">
        <v>149.12</v>
      </c>
      <c r="J823" s="180">
        <v>0</v>
      </c>
      <c r="K823" s="181">
        <f t="shared" si="12"/>
        <v>0.93945600000000007</v>
      </c>
      <c r="L823" s="180" t="s">
        <v>707</v>
      </c>
    </row>
    <row r="824" spans="1:12">
      <c r="A824" s="70"/>
      <c r="B824" s="1"/>
      <c r="C824" s="180">
        <v>53806</v>
      </c>
      <c r="D824" s="180">
        <v>7625</v>
      </c>
      <c r="E824" s="180" t="s">
        <v>1532</v>
      </c>
      <c r="F824" s="180" t="s">
        <v>703</v>
      </c>
      <c r="G824" s="180">
        <v>6.3E-3</v>
      </c>
      <c r="H824" s="180">
        <v>149.12</v>
      </c>
      <c r="I824" s="180">
        <v>149.12</v>
      </c>
      <c r="J824" s="180">
        <v>0</v>
      </c>
      <c r="K824" s="181">
        <f t="shared" si="12"/>
        <v>0.93945600000000007</v>
      </c>
      <c r="L824" s="180" t="s">
        <v>707</v>
      </c>
    </row>
    <row r="825" spans="1:12">
      <c r="A825" s="70"/>
      <c r="B825" s="1"/>
      <c r="C825" s="180">
        <v>53810</v>
      </c>
      <c r="D825" s="180">
        <v>7624</v>
      </c>
      <c r="E825" s="180" t="s">
        <v>1533</v>
      </c>
      <c r="F825" s="180" t="s">
        <v>703</v>
      </c>
      <c r="G825" s="180">
        <v>6.3E-3</v>
      </c>
      <c r="H825" s="180">
        <v>149.12</v>
      </c>
      <c r="I825" s="180">
        <v>149.12</v>
      </c>
      <c r="J825" s="180">
        <v>0</v>
      </c>
      <c r="K825" s="181">
        <f t="shared" si="12"/>
        <v>0.93945600000000007</v>
      </c>
      <c r="L825" s="180" t="s">
        <v>707</v>
      </c>
    </row>
    <row r="826" spans="1:12">
      <c r="A826" s="70"/>
      <c r="B826" s="1"/>
      <c r="C826" s="180">
        <v>53814</v>
      </c>
      <c r="D826" s="180">
        <v>7623</v>
      </c>
      <c r="E826" s="180" t="s">
        <v>1534</v>
      </c>
      <c r="F826" s="180" t="s">
        <v>703</v>
      </c>
      <c r="G826" s="180">
        <v>6.3E-3</v>
      </c>
      <c r="H826" s="180">
        <v>149.12</v>
      </c>
      <c r="I826" s="180">
        <v>149.12</v>
      </c>
      <c r="J826" s="180">
        <v>0</v>
      </c>
      <c r="K826" s="181">
        <f t="shared" si="12"/>
        <v>0.93945600000000007</v>
      </c>
      <c r="L826" s="180" t="s">
        <v>707</v>
      </c>
    </row>
    <row r="827" spans="1:12">
      <c r="A827" s="70"/>
      <c r="B827" s="1"/>
      <c r="C827" s="180">
        <v>53840</v>
      </c>
      <c r="D827" s="180">
        <v>3318</v>
      </c>
      <c r="E827" s="180" t="s">
        <v>1535</v>
      </c>
      <c r="F827" s="180" t="s">
        <v>727</v>
      </c>
      <c r="G827" s="180">
        <v>5.1400000000000003E-5</v>
      </c>
      <c r="H827" s="180">
        <v>49100</v>
      </c>
      <c r="I827" s="180">
        <v>49100</v>
      </c>
      <c r="J827" s="180">
        <v>0</v>
      </c>
      <c r="K827" s="181">
        <f t="shared" si="12"/>
        <v>2.5237400000000001</v>
      </c>
      <c r="L827" s="180" t="s">
        <v>707</v>
      </c>
    </row>
    <row r="828" spans="1:12">
      <c r="A828" s="70"/>
      <c r="B828" s="1"/>
      <c r="C828" s="180">
        <v>53857</v>
      </c>
      <c r="D828" s="180">
        <v>4262</v>
      </c>
      <c r="E828" s="180" t="s">
        <v>1536</v>
      </c>
      <c r="F828" s="180" t="s">
        <v>727</v>
      </c>
      <c r="G828" s="180">
        <v>6.9999999999999994E-5</v>
      </c>
      <c r="H828" s="180">
        <v>665000</v>
      </c>
      <c r="I828" s="180">
        <v>665000</v>
      </c>
      <c r="J828" s="180">
        <v>0</v>
      </c>
      <c r="K828" s="181">
        <f t="shared" si="12"/>
        <v>46.55</v>
      </c>
      <c r="L828" s="180" t="s">
        <v>707</v>
      </c>
    </row>
    <row r="829" spans="1:12">
      <c r="A829" s="70"/>
      <c r="B829" s="1"/>
      <c r="C829" s="180">
        <v>53861</v>
      </c>
      <c r="D829" s="180">
        <v>4263</v>
      </c>
      <c r="E829" s="180" t="s">
        <v>1537</v>
      </c>
      <c r="F829" s="180" t="s">
        <v>727</v>
      </c>
      <c r="G829" s="180">
        <v>6.9999999999999994E-5</v>
      </c>
      <c r="H829" s="180">
        <v>922133.28</v>
      </c>
      <c r="I829" s="180">
        <v>922133.28</v>
      </c>
      <c r="J829" s="180">
        <v>0</v>
      </c>
      <c r="K829" s="181">
        <f t="shared" si="12"/>
        <v>64.549329599999993</v>
      </c>
      <c r="L829" s="180" t="s">
        <v>707</v>
      </c>
    </row>
    <row r="830" spans="1:12">
      <c r="A830" s="70"/>
      <c r="B830" s="1"/>
      <c r="C830" s="180">
        <v>53863</v>
      </c>
      <c r="D830" s="180">
        <v>41898</v>
      </c>
      <c r="E830" s="180" t="s">
        <v>1538</v>
      </c>
      <c r="F830" s="180" t="s">
        <v>703</v>
      </c>
      <c r="G830" s="180">
        <v>6.3E-3</v>
      </c>
      <c r="H830" s="180">
        <v>149.12</v>
      </c>
      <c r="I830" s="180">
        <v>149.12</v>
      </c>
      <c r="J830" s="180">
        <v>0</v>
      </c>
      <c r="K830" s="181">
        <f t="shared" si="12"/>
        <v>0.93945600000000007</v>
      </c>
      <c r="L830" s="180" t="s">
        <v>707</v>
      </c>
    </row>
    <row r="831" spans="1:12">
      <c r="A831" s="70"/>
      <c r="B831" s="1"/>
      <c r="C831" s="180">
        <v>53866</v>
      </c>
      <c r="D831" s="180">
        <v>14250</v>
      </c>
      <c r="E831" s="180" t="s">
        <v>1539</v>
      </c>
      <c r="F831" s="180" t="s">
        <v>703</v>
      </c>
      <c r="G831" s="180">
        <v>6.3E-3</v>
      </c>
      <c r="H831" s="180">
        <v>149.12</v>
      </c>
      <c r="I831" s="180">
        <v>149.12</v>
      </c>
      <c r="J831" s="180">
        <v>0</v>
      </c>
      <c r="K831" s="181">
        <f t="shared" si="12"/>
        <v>0.93945600000000007</v>
      </c>
      <c r="L831" s="180" t="s">
        <v>707</v>
      </c>
    </row>
    <row r="832" spans="1:12">
      <c r="A832" s="70"/>
      <c r="B832" s="1"/>
      <c r="C832" s="180">
        <v>53882</v>
      </c>
      <c r="D832" s="180">
        <v>37738</v>
      </c>
      <c r="E832" s="180" t="s">
        <v>1540</v>
      </c>
      <c r="F832" s="180" t="s">
        <v>703</v>
      </c>
      <c r="G832" s="180">
        <v>6.3E-3</v>
      </c>
      <c r="H832" s="180">
        <v>149.12</v>
      </c>
      <c r="I832" s="180">
        <v>149.12</v>
      </c>
      <c r="J832" s="180">
        <v>0</v>
      </c>
      <c r="K832" s="181">
        <f t="shared" si="12"/>
        <v>0.93945600000000007</v>
      </c>
      <c r="L832" s="180" t="s">
        <v>707</v>
      </c>
    </row>
    <row r="833" spans="1:12">
      <c r="A833" s="70"/>
      <c r="B833" s="1"/>
      <c r="C833" s="180">
        <v>53882</v>
      </c>
      <c r="D833" s="180">
        <v>44057</v>
      </c>
      <c r="E833" s="180" t="s">
        <v>1541</v>
      </c>
      <c r="F833" s="180" t="s">
        <v>703</v>
      </c>
      <c r="G833" s="180">
        <v>6.3E-3</v>
      </c>
      <c r="H833" s="180">
        <v>149.12</v>
      </c>
      <c r="I833" s="180">
        <v>149.12</v>
      </c>
      <c r="J833" s="180">
        <v>0</v>
      </c>
      <c r="K833" s="181">
        <f t="shared" si="12"/>
        <v>0.93945600000000007</v>
      </c>
      <c r="L833" s="180" t="s">
        <v>707</v>
      </c>
    </row>
    <row r="834" spans="1:12">
      <c r="A834" s="70"/>
      <c r="B834" s="1"/>
      <c r="C834" s="180">
        <v>73303</v>
      </c>
      <c r="D834" s="180">
        <v>25019</v>
      </c>
      <c r="E834" s="180" t="s">
        <v>1542</v>
      </c>
      <c r="F834" s="180" t="s">
        <v>703</v>
      </c>
      <c r="G834" s="180">
        <v>6.3E-3</v>
      </c>
      <c r="H834" s="180">
        <v>149.12</v>
      </c>
      <c r="I834" s="180">
        <v>149.12</v>
      </c>
      <c r="J834" s="180">
        <v>0</v>
      </c>
      <c r="K834" s="181">
        <f t="shared" si="12"/>
        <v>0.93945600000000007</v>
      </c>
      <c r="L834" s="180" t="s">
        <v>707</v>
      </c>
    </row>
    <row r="835" spans="1:12">
      <c r="A835" s="70"/>
      <c r="B835" s="1"/>
      <c r="C835" s="180">
        <v>73335</v>
      </c>
      <c r="D835" s="180">
        <v>37730</v>
      </c>
      <c r="E835" s="180" t="s">
        <v>1543</v>
      </c>
      <c r="F835" s="180" t="s">
        <v>703</v>
      </c>
      <c r="G835" s="180">
        <v>6.3E-3</v>
      </c>
      <c r="H835" s="180">
        <v>149.12</v>
      </c>
      <c r="I835" s="180">
        <v>149.12</v>
      </c>
      <c r="J835" s="180">
        <v>0</v>
      </c>
      <c r="K835" s="181">
        <f t="shared" si="12"/>
        <v>0.93945600000000007</v>
      </c>
      <c r="L835" s="180" t="s">
        <v>707</v>
      </c>
    </row>
    <row r="836" spans="1:12">
      <c r="A836" s="70"/>
      <c r="B836" s="1"/>
      <c r="C836" s="180">
        <v>83361</v>
      </c>
      <c r="D836" s="180">
        <v>36484</v>
      </c>
      <c r="E836" s="180" t="s">
        <v>1544</v>
      </c>
      <c r="F836" s="180" t="s">
        <v>703</v>
      </c>
      <c r="G836" s="180">
        <v>6.3E-3</v>
      </c>
      <c r="H836" s="180">
        <v>149.12</v>
      </c>
      <c r="I836" s="180">
        <v>149.12</v>
      </c>
      <c r="J836" s="180">
        <v>0</v>
      </c>
      <c r="K836" s="181">
        <f t="shared" si="12"/>
        <v>0.93945600000000007</v>
      </c>
      <c r="L836" s="180" t="s">
        <v>707</v>
      </c>
    </row>
    <row r="837" spans="1:12">
      <c r="A837" s="70"/>
      <c r="B837" s="1"/>
      <c r="C837" s="180">
        <v>83761</v>
      </c>
      <c r="D837" s="180">
        <v>13333</v>
      </c>
      <c r="E837" s="180" t="s">
        <v>1545</v>
      </c>
      <c r="F837" s="180" t="s">
        <v>703</v>
      </c>
      <c r="G837" s="180">
        <v>6.3E-3</v>
      </c>
      <c r="H837" s="180">
        <v>149.12</v>
      </c>
      <c r="I837" s="180">
        <v>149.12</v>
      </c>
      <c r="J837" s="180">
        <v>0</v>
      </c>
      <c r="K837" s="181">
        <f t="shared" si="12"/>
        <v>0.93945600000000007</v>
      </c>
      <c r="L837" s="180" t="s">
        <v>707</v>
      </c>
    </row>
    <row r="838" spans="1:12">
      <c r="A838" s="70"/>
      <c r="B838" s="1"/>
      <c r="C838" s="180">
        <v>87441</v>
      </c>
      <c r="D838" s="180">
        <v>10537</v>
      </c>
      <c r="E838" s="180" t="s">
        <v>1546</v>
      </c>
      <c r="F838" s="180" t="s">
        <v>703</v>
      </c>
      <c r="G838" s="180">
        <v>6.3E-3</v>
      </c>
      <c r="H838" s="180">
        <v>149.12</v>
      </c>
      <c r="I838" s="180">
        <v>149.12</v>
      </c>
      <c r="J838" s="180">
        <v>0</v>
      </c>
      <c r="K838" s="181">
        <f t="shared" ref="K838:K901" si="13">H838*G838</f>
        <v>0.93945600000000007</v>
      </c>
      <c r="L838" s="180" t="s">
        <v>707</v>
      </c>
    </row>
    <row r="839" spans="1:12">
      <c r="A839" s="70"/>
      <c r="B839" s="1"/>
      <c r="C839" s="180">
        <v>88387</v>
      </c>
      <c r="D839" s="180">
        <v>37544</v>
      </c>
      <c r="E839" s="180" t="s">
        <v>1547</v>
      </c>
      <c r="F839" s="180" t="s">
        <v>703</v>
      </c>
      <c r="G839" s="180">
        <v>6.3E-3</v>
      </c>
      <c r="H839" s="180">
        <v>149.12</v>
      </c>
      <c r="I839" s="180">
        <v>149.12</v>
      </c>
      <c r="J839" s="180">
        <v>0</v>
      </c>
      <c r="K839" s="181">
        <f t="shared" si="13"/>
        <v>0.93945600000000007</v>
      </c>
      <c r="L839" s="180" t="s">
        <v>707</v>
      </c>
    </row>
    <row r="840" spans="1:12">
      <c r="A840" s="70"/>
      <c r="B840" s="1"/>
      <c r="C840" s="180">
        <v>88394</v>
      </c>
      <c r="D840" s="180">
        <v>37545</v>
      </c>
      <c r="E840" s="180" t="s">
        <v>1548</v>
      </c>
      <c r="F840" s="180" t="s">
        <v>703</v>
      </c>
      <c r="G840" s="180">
        <v>6.3E-3</v>
      </c>
      <c r="H840" s="180">
        <v>149.12</v>
      </c>
      <c r="I840" s="180">
        <v>149.12</v>
      </c>
      <c r="J840" s="180">
        <v>0</v>
      </c>
      <c r="K840" s="181">
        <f t="shared" si="13"/>
        <v>0.93945600000000007</v>
      </c>
      <c r="L840" s="180" t="s">
        <v>707</v>
      </c>
    </row>
    <row r="841" spans="1:12">
      <c r="A841" s="70"/>
      <c r="B841" s="1"/>
      <c r="C841" s="180">
        <v>88400</v>
      </c>
      <c r="D841" s="180">
        <v>37546</v>
      </c>
      <c r="E841" s="180" t="s">
        <v>1549</v>
      </c>
      <c r="F841" s="180" t="s">
        <v>703</v>
      </c>
      <c r="G841" s="180">
        <v>6.3E-3</v>
      </c>
      <c r="H841" s="180">
        <v>149.12</v>
      </c>
      <c r="I841" s="180">
        <v>149.12</v>
      </c>
      <c r="J841" s="180">
        <v>0</v>
      </c>
      <c r="K841" s="181">
        <f t="shared" si="13"/>
        <v>0.93945600000000007</v>
      </c>
      <c r="L841" s="180" t="s">
        <v>707</v>
      </c>
    </row>
    <row r="842" spans="1:12">
      <c r="A842" s="70"/>
      <c r="B842" s="1"/>
      <c r="C842" s="180">
        <v>88419</v>
      </c>
      <c r="D842" s="180">
        <v>37540</v>
      </c>
      <c r="E842" s="180" t="s">
        <v>1550</v>
      </c>
      <c r="F842" s="180" t="s">
        <v>703</v>
      </c>
      <c r="G842" s="180">
        <v>6.3E-3</v>
      </c>
      <c r="H842" s="180">
        <v>149.12</v>
      </c>
      <c r="I842" s="180">
        <v>149.12</v>
      </c>
      <c r="J842" s="180">
        <v>0</v>
      </c>
      <c r="K842" s="181">
        <f t="shared" si="13"/>
        <v>0.93945600000000007</v>
      </c>
      <c r="L842" s="180" t="s">
        <v>707</v>
      </c>
    </row>
    <row r="843" spans="1:12">
      <c r="A843" s="70"/>
      <c r="B843" s="1"/>
      <c r="C843" s="180">
        <v>88434</v>
      </c>
      <c r="D843" s="180">
        <v>37548</v>
      </c>
      <c r="E843" s="180" t="s">
        <v>1551</v>
      </c>
      <c r="F843" s="180" t="s">
        <v>703</v>
      </c>
      <c r="G843" s="180">
        <v>6.3E-3</v>
      </c>
      <c r="H843" s="180">
        <v>149.12</v>
      </c>
      <c r="I843" s="180">
        <v>149.12</v>
      </c>
      <c r="J843" s="180">
        <v>0</v>
      </c>
      <c r="K843" s="181">
        <f t="shared" si="13"/>
        <v>0.93945600000000007</v>
      </c>
      <c r="L843" s="180" t="s">
        <v>707</v>
      </c>
    </row>
    <row r="844" spans="1:12">
      <c r="A844" s="70"/>
      <c r="B844" s="1"/>
      <c r="C844" s="180">
        <v>88826</v>
      </c>
      <c r="D844" s="180">
        <v>10535</v>
      </c>
      <c r="E844" s="180" t="s">
        <v>1552</v>
      </c>
      <c r="F844" s="180" t="s">
        <v>703</v>
      </c>
      <c r="G844" s="180">
        <v>6.3E-3</v>
      </c>
      <c r="H844" s="180">
        <v>149.12</v>
      </c>
      <c r="I844" s="180">
        <v>149.12</v>
      </c>
      <c r="J844" s="180">
        <v>0</v>
      </c>
      <c r="K844" s="181">
        <f t="shared" si="13"/>
        <v>0.93945600000000007</v>
      </c>
      <c r="L844" s="180" t="s">
        <v>707</v>
      </c>
    </row>
    <row r="845" spans="1:12">
      <c r="A845" s="70"/>
      <c r="B845" s="1"/>
      <c r="C845" s="180">
        <v>88839</v>
      </c>
      <c r="D845" s="180">
        <v>36509</v>
      </c>
      <c r="E845" s="180" t="s">
        <v>1553</v>
      </c>
      <c r="F845" s="180" t="s">
        <v>703</v>
      </c>
      <c r="G845" s="180">
        <v>6.3E-3</v>
      </c>
      <c r="H845" s="180">
        <v>149.12</v>
      </c>
      <c r="I845" s="180">
        <v>149.12</v>
      </c>
      <c r="J845" s="180">
        <v>0</v>
      </c>
      <c r="K845" s="181">
        <f t="shared" si="13"/>
        <v>0.93945600000000007</v>
      </c>
      <c r="L845" s="180" t="s">
        <v>707</v>
      </c>
    </row>
    <row r="846" spans="1:12">
      <c r="A846" s="70"/>
      <c r="B846" s="1"/>
      <c r="C846" s="180">
        <v>88900</v>
      </c>
      <c r="D846" s="180">
        <v>14525</v>
      </c>
      <c r="E846" s="180" t="s">
        <v>1554</v>
      </c>
      <c r="F846" s="180" t="s">
        <v>703</v>
      </c>
      <c r="G846" s="180">
        <v>6.3E-3</v>
      </c>
      <c r="H846" s="180">
        <v>149.12</v>
      </c>
      <c r="I846" s="180">
        <v>149.12</v>
      </c>
      <c r="J846" s="180">
        <v>0</v>
      </c>
      <c r="K846" s="181">
        <f t="shared" si="13"/>
        <v>0.93945600000000007</v>
      </c>
      <c r="L846" s="180" t="s">
        <v>707</v>
      </c>
    </row>
    <row r="847" spans="1:12">
      <c r="A847" s="70"/>
      <c r="B847" s="1"/>
      <c r="C847" s="180">
        <v>89023</v>
      </c>
      <c r="D847" s="180">
        <v>25014</v>
      </c>
      <c r="E847" s="180" t="s">
        <v>1555</v>
      </c>
      <c r="F847" s="180" t="s">
        <v>703</v>
      </c>
      <c r="G847" s="180">
        <v>6.3E-3</v>
      </c>
      <c r="H847" s="180">
        <v>149.12</v>
      </c>
      <c r="I847" s="180">
        <v>149.12</v>
      </c>
      <c r="J847" s="180">
        <v>0</v>
      </c>
      <c r="K847" s="181">
        <f t="shared" si="13"/>
        <v>0.93945600000000007</v>
      </c>
      <c r="L847" s="180" t="s">
        <v>707</v>
      </c>
    </row>
    <row r="848" spans="1:12">
      <c r="A848" s="70"/>
      <c r="B848" s="1"/>
      <c r="C848" s="180">
        <v>89212</v>
      </c>
      <c r="D848" s="180">
        <v>37597</v>
      </c>
      <c r="E848" s="180" t="s">
        <v>1556</v>
      </c>
      <c r="F848" s="180" t="s">
        <v>703</v>
      </c>
      <c r="G848" s="180">
        <v>6.3E-3</v>
      </c>
      <c r="H848" s="180">
        <v>149.12</v>
      </c>
      <c r="I848" s="180">
        <v>149.12</v>
      </c>
      <c r="J848" s="180">
        <v>0</v>
      </c>
      <c r="K848" s="181">
        <f t="shared" si="13"/>
        <v>0.93945600000000007</v>
      </c>
      <c r="L848" s="180" t="s">
        <v>707</v>
      </c>
    </row>
    <row r="849" spans="1:12">
      <c r="A849" s="70"/>
      <c r="B849" s="1"/>
      <c r="C849" s="180">
        <v>89221</v>
      </c>
      <c r="D849" s="180">
        <v>36397</v>
      </c>
      <c r="E849" s="180" t="s">
        <v>1557</v>
      </c>
      <c r="F849" s="180" t="s">
        <v>703</v>
      </c>
      <c r="G849" s="180">
        <v>6.3E-3</v>
      </c>
      <c r="H849" s="180">
        <v>149.12</v>
      </c>
      <c r="I849" s="180">
        <v>149.12</v>
      </c>
      <c r="J849" s="180">
        <v>0</v>
      </c>
      <c r="K849" s="181">
        <f t="shared" si="13"/>
        <v>0.93945600000000007</v>
      </c>
      <c r="L849" s="180" t="s">
        <v>707</v>
      </c>
    </row>
    <row r="850" spans="1:12">
      <c r="A850" s="70"/>
      <c r="B850" s="1"/>
      <c r="C850" s="180">
        <v>89230</v>
      </c>
      <c r="D850" s="180">
        <v>13877</v>
      </c>
      <c r="E850" s="180" t="s">
        <v>1558</v>
      </c>
      <c r="F850" s="180" t="s">
        <v>703</v>
      </c>
      <c r="G850" s="180">
        <v>6.3E-3</v>
      </c>
      <c r="H850" s="180">
        <v>149.12</v>
      </c>
      <c r="I850" s="180">
        <v>149.12</v>
      </c>
      <c r="J850" s="180">
        <v>0</v>
      </c>
      <c r="K850" s="181">
        <f t="shared" si="13"/>
        <v>0.93945600000000007</v>
      </c>
      <c r="L850" s="180" t="s">
        <v>707</v>
      </c>
    </row>
    <row r="851" spans="1:12">
      <c r="A851" s="70"/>
      <c r="B851" s="1"/>
      <c r="C851" s="180">
        <v>89236</v>
      </c>
      <c r="D851" s="180">
        <v>14576</v>
      </c>
      <c r="E851" s="180" t="s">
        <v>1559</v>
      </c>
      <c r="F851" s="180" t="s">
        <v>703</v>
      </c>
      <c r="G851" s="180">
        <v>6.3E-3</v>
      </c>
      <c r="H851" s="180">
        <v>149.12</v>
      </c>
      <c r="I851" s="180">
        <v>149.12</v>
      </c>
      <c r="J851" s="180">
        <v>0</v>
      </c>
      <c r="K851" s="181">
        <f t="shared" si="13"/>
        <v>0.93945600000000007</v>
      </c>
      <c r="L851" s="180" t="s">
        <v>707</v>
      </c>
    </row>
    <row r="852" spans="1:12">
      <c r="A852" s="70"/>
      <c r="B852" s="1"/>
      <c r="C852" s="180">
        <v>89246</v>
      </c>
      <c r="D852" s="180">
        <v>14575</v>
      </c>
      <c r="E852" s="180" t="s">
        <v>1560</v>
      </c>
      <c r="F852" s="180" t="s">
        <v>703</v>
      </c>
      <c r="G852" s="180">
        <v>6.3E-3</v>
      </c>
      <c r="H852" s="180">
        <v>149.12</v>
      </c>
      <c r="I852" s="180">
        <v>149.12</v>
      </c>
      <c r="J852" s="180">
        <v>0</v>
      </c>
      <c r="K852" s="181">
        <f t="shared" si="13"/>
        <v>0.93945600000000007</v>
      </c>
      <c r="L852" s="180" t="s">
        <v>707</v>
      </c>
    </row>
    <row r="853" spans="1:12">
      <c r="A853" s="70"/>
      <c r="B853" s="1"/>
      <c r="C853" s="180">
        <v>89253</v>
      </c>
      <c r="D853" s="180">
        <v>44470</v>
      </c>
      <c r="E853" s="180" t="s">
        <v>1561</v>
      </c>
      <c r="F853" s="180" t="s">
        <v>703</v>
      </c>
      <c r="G853" s="180">
        <v>6.3E-3</v>
      </c>
      <c r="H853" s="180">
        <v>149.12</v>
      </c>
      <c r="I853" s="180">
        <v>149.12</v>
      </c>
      <c r="J853" s="180">
        <v>0</v>
      </c>
      <c r="K853" s="181">
        <f t="shared" si="13"/>
        <v>0.93945600000000007</v>
      </c>
      <c r="L853" s="180" t="s">
        <v>707</v>
      </c>
    </row>
    <row r="854" spans="1:12">
      <c r="A854" s="70"/>
      <c r="B854" s="1"/>
      <c r="C854" s="180">
        <v>89259</v>
      </c>
      <c r="D854" s="180">
        <v>3363</v>
      </c>
      <c r="E854" s="180" t="s">
        <v>1562</v>
      </c>
      <c r="F854" s="180" t="s">
        <v>727</v>
      </c>
      <c r="G854" s="180">
        <v>5.5099999999999998E-5</v>
      </c>
      <c r="H854" s="180">
        <v>144875</v>
      </c>
      <c r="I854" s="180">
        <v>144875</v>
      </c>
      <c r="J854" s="180">
        <v>0</v>
      </c>
      <c r="K854" s="181">
        <f t="shared" si="13"/>
        <v>7.9826124999999992</v>
      </c>
      <c r="L854" s="180" t="s">
        <v>707</v>
      </c>
    </row>
    <row r="855" spans="1:12">
      <c r="A855" s="70"/>
      <c r="B855" s="1"/>
      <c r="C855" s="180">
        <v>89267</v>
      </c>
      <c r="D855" s="180">
        <v>44475</v>
      </c>
      <c r="E855" s="180" t="s">
        <v>1563</v>
      </c>
      <c r="F855" s="180" t="s">
        <v>703</v>
      </c>
      <c r="G855" s="180">
        <v>6.3E-3</v>
      </c>
      <c r="H855" s="180">
        <v>149.12</v>
      </c>
      <c r="I855" s="180">
        <v>149.12</v>
      </c>
      <c r="J855" s="180">
        <v>0</v>
      </c>
      <c r="K855" s="181">
        <f t="shared" si="13"/>
        <v>0.93945600000000007</v>
      </c>
      <c r="L855" s="180" t="s">
        <v>707</v>
      </c>
    </row>
    <row r="856" spans="1:12">
      <c r="A856" s="70"/>
      <c r="B856" s="1"/>
      <c r="C856" s="180">
        <v>89274</v>
      </c>
      <c r="D856" s="180">
        <v>36398</v>
      </c>
      <c r="E856" s="180" t="s">
        <v>1564</v>
      </c>
      <c r="F856" s="180" t="s">
        <v>703</v>
      </c>
      <c r="G856" s="180">
        <v>6.3E-3</v>
      </c>
      <c r="H856" s="180">
        <v>149.12</v>
      </c>
      <c r="I856" s="180">
        <v>149.12</v>
      </c>
      <c r="J856" s="180">
        <v>0</v>
      </c>
      <c r="K856" s="181">
        <f t="shared" si="13"/>
        <v>0.93945600000000007</v>
      </c>
      <c r="L856" s="180" t="s">
        <v>707</v>
      </c>
    </row>
    <row r="857" spans="1:12">
      <c r="A857" s="70"/>
      <c r="B857" s="1"/>
      <c r="C857" s="180">
        <v>89870</v>
      </c>
      <c r="D857" s="180">
        <v>37743</v>
      </c>
      <c r="E857" s="180" t="s">
        <v>1565</v>
      </c>
      <c r="F857" s="180" t="s">
        <v>703</v>
      </c>
      <c r="G857" s="180">
        <v>6.3E-3</v>
      </c>
      <c r="H857" s="180">
        <v>149.12</v>
      </c>
      <c r="I857" s="180">
        <v>149.12</v>
      </c>
      <c r="J857" s="180">
        <v>0</v>
      </c>
      <c r="K857" s="181">
        <f t="shared" si="13"/>
        <v>0.93945600000000007</v>
      </c>
      <c r="L857" s="180" t="s">
        <v>707</v>
      </c>
    </row>
    <row r="858" spans="1:12">
      <c r="A858" s="70"/>
      <c r="B858" s="1"/>
      <c r="C858" s="180">
        <v>89870</v>
      </c>
      <c r="D858" s="180">
        <v>37762</v>
      </c>
      <c r="E858" s="180" t="s">
        <v>1566</v>
      </c>
      <c r="F858" s="180" t="s">
        <v>703</v>
      </c>
      <c r="G858" s="180">
        <v>6.3E-3</v>
      </c>
      <c r="H858" s="180">
        <v>149.12</v>
      </c>
      <c r="I858" s="180">
        <v>149.12</v>
      </c>
      <c r="J858" s="180">
        <v>0</v>
      </c>
      <c r="K858" s="181">
        <f t="shared" si="13"/>
        <v>0.93945600000000007</v>
      </c>
      <c r="L858" s="180" t="s">
        <v>707</v>
      </c>
    </row>
    <row r="859" spans="1:12">
      <c r="A859" s="70"/>
      <c r="B859" s="1"/>
      <c r="C859" s="180">
        <v>89878</v>
      </c>
      <c r="D859" s="180">
        <v>37744</v>
      </c>
      <c r="E859" s="180" t="s">
        <v>1567</v>
      </c>
      <c r="F859" s="180" t="s">
        <v>703</v>
      </c>
      <c r="G859" s="180">
        <v>6.3E-3</v>
      </c>
      <c r="H859" s="180">
        <v>149.12</v>
      </c>
      <c r="I859" s="180">
        <v>149.12</v>
      </c>
      <c r="J859" s="180">
        <v>0</v>
      </c>
      <c r="K859" s="181">
        <f t="shared" si="13"/>
        <v>0.93945600000000007</v>
      </c>
      <c r="L859" s="180" t="s">
        <v>707</v>
      </c>
    </row>
    <row r="860" spans="1:12">
      <c r="A860" s="70"/>
      <c r="B860" s="1"/>
      <c r="C860" s="180">
        <v>89878</v>
      </c>
      <c r="D860" s="180">
        <v>37763</v>
      </c>
      <c r="E860" s="180" t="s">
        <v>1568</v>
      </c>
      <c r="F860" s="180" t="s">
        <v>703</v>
      </c>
      <c r="G860" s="180">
        <v>6.3E-3</v>
      </c>
      <c r="H860" s="180">
        <v>149.12</v>
      </c>
      <c r="I860" s="180">
        <v>149.12</v>
      </c>
      <c r="J860" s="180">
        <v>0</v>
      </c>
      <c r="K860" s="181">
        <f t="shared" si="13"/>
        <v>0.93945600000000007</v>
      </c>
      <c r="L860" s="180" t="s">
        <v>707</v>
      </c>
    </row>
    <row r="861" spans="1:12">
      <c r="A861" s="70"/>
      <c r="B861" s="1"/>
      <c r="C861" s="180">
        <v>90582</v>
      </c>
      <c r="D861" s="180">
        <v>13896</v>
      </c>
      <c r="E861" s="180" t="s">
        <v>1569</v>
      </c>
      <c r="F861" s="180" t="s">
        <v>703</v>
      </c>
      <c r="G861" s="180">
        <v>6.3E-3</v>
      </c>
      <c r="H861" s="180">
        <v>149.12</v>
      </c>
      <c r="I861" s="180">
        <v>149.12</v>
      </c>
      <c r="J861" s="180">
        <v>0</v>
      </c>
      <c r="K861" s="181">
        <f t="shared" si="13"/>
        <v>0.93945600000000007</v>
      </c>
      <c r="L861" s="180" t="s">
        <v>707</v>
      </c>
    </row>
    <row r="862" spans="1:12">
      <c r="A862" s="70"/>
      <c r="B862" s="1"/>
      <c r="C862" s="180">
        <v>90621</v>
      </c>
      <c r="D862" s="180">
        <v>40791</v>
      </c>
      <c r="E862" s="180" t="s">
        <v>1570</v>
      </c>
      <c r="F862" s="180" t="s">
        <v>703</v>
      </c>
      <c r="G862" s="180">
        <v>6.3E-3</v>
      </c>
      <c r="H862" s="180">
        <v>149.12</v>
      </c>
      <c r="I862" s="180">
        <v>149.12</v>
      </c>
      <c r="J862" s="180">
        <v>0</v>
      </c>
      <c r="K862" s="181">
        <f t="shared" si="13"/>
        <v>0.93945600000000007</v>
      </c>
      <c r="L862" s="180" t="s">
        <v>707</v>
      </c>
    </row>
    <row r="863" spans="1:12">
      <c r="A863" s="70"/>
      <c r="B863" s="1"/>
      <c r="C863" s="180">
        <v>90627</v>
      </c>
      <c r="D863" s="180">
        <v>39012</v>
      </c>
      <c r="E863" s="180" t="s">
        <v>1571</v>
      </c>
      <c r="F863" s="180" t="s">
        <v>703</v>
      </c>
      <c r="G863" s="180">
        <v>6.3E-3</v>
      </c>
      <c r="H863" s="180">
        <v>149.12</v>
      </c>
      <c r="I863" s="180">
        <v>149.12</v>
      </c>
      <c r="J863" s="180">
        <v>0</v>
      </c>
      <c r="K863" s="181">
        <f t="shared" si="13"/>
        <v>0.93945600000000007</v>
      </c>
      <c r="L863" s="180" t="s">
        <v>707</v>
      </c>
    </row>
    <row r="864" spans="1:12">
      <c r="A864" s="70"/>
      <c r="B864" s="1"/>
      <c r="C864" s="180">
        <v>90633</v>
      </c>
      <c r="D864" s="180">
        <v>39919</v>
      </c>
      <c r="E864" s="180" t="s">
        <v>1572</v>
      </c>
      <c r="F864" s="180" t="s">
        <v>703</v>
      </c>
      <c r="G864" s="180">
        <v>6.3E-3</v>
      </c>
      <c r="H864" s="180">
        <v>149.12</v>
      </c>
      <c r="I864" s="180">
        <v>149.12</v>
      </c>
      <c r="J864" s="180">
        <v>0</v>
      </c>
      <c r="K864" s="181">
        <f t="shared" si="13"/>
        <v>0.93945600000000007</v>
      </c>
      <c r="L864" s="180" t="s">
        <v>707</v>
      </c>
    </row>
    <row r="865" spans="1:12">
      <c r="A865" s="70"/>
      <c r="B865" s="1"/>
      <c r="C865" s="180">
        <v>90639</v>
      </c>
      <c r="D865" s="180">
        <v>39917</v>
      </c>
      <c r="E865" s="180" t="s">
        <v>1573</v>
      </c>
      <c r="F865" s="180" t="s">
        <v>703</v>
      </c>
      <c r="G865" s="180">
        <v>6.3E-3</v>
      </c>
      <c r="H865" s="180">
        <v>149.12</v>
      </c>
      <c r="I865" s="180">
        <v>149.12</v>
      </c>
      <c r="J865" s="180">
        <v>0</v>
      </c>
      <c r="K865" s="181">
        <f t="shared" si="13"/>
        <v>0.93945600000000007</v>
      </c>
      <c r="L865" s="180" t="s">
        <v>707</v>
      </c>
    </row>
    <row r="866" spans="1:12">
      <c r="A866" s="70"/>
      <c r="B866" s="1"/>
      <c r="C866" s="180">
        <v>90646</v>
      </c>
      <c r="D866" s="180">
        <v>39925</v>
      </c>
      <c r="E866" s="180" t="s">
        <v>1574</v>
      </c>
      <c r="F866" s="180" t="s">
        <v>703</v>
      </c>
      <c r="G866" s="180">
        <v>6.3E-3</v>
      </c>
      <c r="H866" s="180">
        <v>149.12</v>
      </c>
      <c r="I866" s="180">
        <v>149.12</v>
      </c>
      <c r="J866" s="180">
        <v>0</v>
      </c>
      <c r="K866" s="181">
        <f t="shared" si="13"/>
        <v>0.93945600000000007</v>
      </c>
      <c r="L866" s="180" t="s">
        <v>707</v>
      </c>
    </row>
    <row r="867" spans="1:12">
      <c r="A867" s="70"/>
      <c r="B867" s="1"/>
      <c r="C867" s="180">
        <v>90652</v>
      </c>
      <c r="D867" s="180">
        <v>39008</v>
      </c>
      <c r="E867" s="180" t="s">
        <v>1575</v>
      </c>
      <c r="F867" s="180" t="s">
        <v>703</v>
      </c>
      <c r="G867" s="180">
        <v>6.3E-3</v>
      </c>
      <c r="H867" s="180">
        <v>149.12</v>
      </c>
      <c r="I867" s="180">
        <v>149.12</v>
      </c>
      <c r="J867" s="180">
        <v>0</v>
      </c>
      <c r="K867" s="181">
        <f t="shared" si="13"/>
        <v>0.93945600000000007</v>
      </c>
      <c r="L867" s="180" t="s">
        <v>707</v>
      </c>
    </row>
    <row r="868" spans="1:12">
      <c r="A868" s="70"/>
      <c r="B868" s="1"/>
      <c r="C868" s="180">
        <v>90658</v>
      </c>
      <c r="D868" s="180">
        <v>39009</v>
      </c>
      <c r="E868" s="180" t="s">
        <v>1576</v>
      </c>
      <c r="F868" s="180" t="s">
        <v>703</v>
      </c>
      <c r="G868" s="180">
        <v>6.3E-3</v>
      </c>
      <c r="H868" s="180">
        <v>149.12</v>
      </c>
      <c r="I868" s="180">
        <v>149.12</v>
      </c>
      <c r="J868" s="180">
        <v>0</v>
      </c>
      <c r="K868" s="181">
        <f t="shared" si="13"/>
        <v>0.93945600000000007</v>
      </c>
      <c r="L868" s="180" t="s">
        <v>707</v>
      </c>
    </row>
    <row r="869" spans="1:12">
      <c r="A869" s="70"/>
      <c r="B869" s="1"/>
      <c r="C869" s="180">
        <v>90664</v>
      </c>
      <c r="D869" s="180">
        <v>13803</v>
      </c>
      <c r="E869" s="180" t="s">
        <v>1577</v>
      </c>
      <c r="F869" s="180" t="s">
        <v>703</v>
      </c>
      <c r="G869" s="180">
        <v>6.3E-3</v>
      </c>
      <c r="H869" s="180">
        <v>149.12</v>
      </c>
      <c r="I869" s="180">
        <v>149.12</v>
      </c>
      <c r="J869" s="180">
        <v>0</v>
      </c>
      <c r="K869" s="181">
        <f t="shared" si="13"/>
        <v>0.93945600000000007</v>
      </c>
      <c r="L869" s="180" t="s">
        <v>707</v>
      </c>
    </row>
    <row r="870" spans="1:12">
      <c r="A870" s="70"/>
      <c r="B870" s="1"/>
      <c r="C870" s="180">
        <v>90664</v>
      </c>
      <c r="D870" s="180">
        <v>39828</v>
      </c>
      <c r="E870" s="180" t="s">
        <v>1578</v>
      </c>
      <c r="F870" s="180" t="s">
        <v>703</v>
      </c>
      <c r="G870" s="180">
        <v>6.3E-3</v>
      </c>
      <c r="H870" s="180">
        <v>149.12</v>
      </c>
      <c r="I870" s="180">
        <v>149.12</v>
      </c>
      <c r="J870" s="180">
        <v>0</v>
      </c>
      <c r="K870" s="181">
        <f t="shared" si="13"/>
        <v>0.93945600000000007</v>
      </c>
      <c r="L870" s="180" t="s">
        <v>707</v>
      </c>
    </row>
    <row r="871" spans="1:12">
      <c r="A871" s="70"/>
      <c r="B871" s="1"/>
      <c r="C871" s="180">
        <v>90670</v>
      </c>
      <c r="D871" s="180">
        <v>38541</v>
      </c>
      <c r="E871" s="180" t="s">
        <v>1579</v>
      </c>
      <c r="F871" s="180" t="s">
        <v>703</v>
      </c>
      <c r="G871" s="180">
        <v>6.3E-3</v>
      </c>
      <c r="H871" s="180">
        <v>149.12</v>
      </c>
      <c r="I871" s="180">
        <v>149.12</v>
      </c>
      <c r="J871" s="180">
        <v>0</v>
      </c>
      <c r="K871" s="181">
        <f t="shared" si="13"/>
        <v>0.93945600000000007</v>
      </c>
      <c r="L871" s="180" t="s">
        <v>707</v>
      </c>
    </row>
    <row r="872" spans="1:12">
      <c r="A872" s="70"/>
      <c r="B872" s="1"/>
      <c r="C872" s="180">
        <v>90676</v>
      </c>
      <c r="D872" s="180">
        <v>38543</v>
      </c>
      <c r="E872" s="180" t="s">
        <v>1580</v>
      </c>
      <c r="F872" s="180" t="s">
        <v>703</v>
      </c>
      <c r="G872" s="180">
        <v>6.3E-3</v>
      </c>
      <c r="H872" s="180">
        <v>149.12</v>
      </c>
      <c r="I872" s="180">
        <v>149.12</v>
      </c>
      <c r="J872" s="180">
        <v>0</v>
      </c>
      <c r="K872" s="181">
        <f t="shared" si="13"/>
        <v>0.93945600000000007</v>
      </c>
      <c r="L872" s="180" t="s">
        <v>707</v>
      </c>
    </row>
    <row r="873" spans="1:12">
      <c r="A873" s="70"/>
      <c r="B873" s="1"/>
      <c r="C873" s="180">
        <v>90676</v>
      </c>
      <c r="D873" s="180">
        <v>44061</v>
      </c>
      <c r="E873" s="180" t="s">
        <v>1581</v>
      </c>
      <c r="F873" s="180" t="s">
        <v>703</v>
      </c>
      <c r="G873" s="180">
        <v>6.3E-3</v>
      </c>
      <c r="H873" s="180">
        <v>149.12</v>
      </c>
      <c r="I873" s="180">
        <v>149.12</v>
      </c>
      <c r="J873" s="180">
        <v>0</v>
      </c>
      <c r="K873" s="181">
        <f t="shared" si="13"/>
        <v>0.93945600000000007</v>
      </c>
      <c r="L873" s="180" t="s">
        <v>707</v>
      </c>
    </row>
    <row r="874" spans="1:12">
      <c r="A874" s="70"/>
      <c r="B874" s="1"/>
      <c r="C874" s="180">
        <v>90682</v>
      </c>
      <c r="D874" s="180">
        <v>37515</v>
      </c>
      <c r="E874" s="180" t="s">
        <v>1582</v>
      </c>
      <c r="F874" s="180" t="s">
        <v>703</v>
      </c>
      <c r="G874" s="180">
        <v>6.3E-3</v>
      </c>
      <c r="H874" s="180">
        <v>149.12</v>
      </c>
      <c r="I874" s="180">
        <v>149.12</v>
      </c>
      <c r="J874" s="180">
        <v>0</v>
      </c>
      <c r="K874" s="181">
        <f t="shared" si="13"/>
        <v>0.93945600000000007</v>
      </c>
      <c r="L874" s="180" t="s">
        <v>707</v>
      </c>
    </row>
    <row r="875" spans="1:12">
      <c r="A875" s="70"/>
      <c r="B875" s="1"/>
      <c r="C875" s="180">
        <v>90688</v>
      </c>
      <c r="D875" s="180">
        <v>37514</v>
      </c>
      <c r="E875" s="180" t="s">
        <v>1583</v>
      </c>
      <c r="F875" s="180" t="s">
        <v>703</v>
      </c>
      <c r="G875" s="180">
        <v>6.3E-3</v>
      </c>
      <c r="H875" s="180">
        <v>149.12</v>
      </c>
      <c r="I875" s="180">
        <v>149.12</v>
      </c>
      <c r="J875" s="180">
        <v>0</v>
      </c>
      <c r="K875" s="181">
        <f t="shared" si="13"/>
        <v>0.93945600000000007</v>
      </c>
      <c r="L875" s="180" t="s">
        <v>707</v>
      </c>
    </row>
    <row r="876" spans="1:12">
      <c r="A876" s="70"/>
      <c r="B876" s="1"/>
      <c r="C876" s="180">
        <v>90968</v>
      </c>
      <c r="D876" s="180">
        <v>36525</v>
      </c>
      <c r="E876" s="180" t="s">
        <v>1584</v>
      </c>
      <c r="F876" s="180" t="s">
        <v>703</v>
      </c>
      <c r="G876" s="180">
        <v>6.3E-3</v>
      </c>
      <c r="H876" s="180">
        <v>149.12</v>
      </c>
      <c r="I876" s="180">
        <v>149.12</v>
      </c>
      <c r="J876" s="180">
        <v>0</v>
      </c>
      <c r="K876" s="181">
        <f t="shared" si="13"/>
        <v>0.93945600000000007</v>
      </c>
      <c r="L876" s="180" t="s">
        <v>707</v>
      </c>
    </row>
    <row r="877" spans="1:12">
      <c r="A877" s="70"/>
      <c r="B877" s="1"/>
      <c r="C877" s="180">
        <v>90975</v>
      </c>
      <c r="D877" s="180">
        <v>36523</v>
      </c>
      <c r="E877" s="180" t="s">
        <v>1585</v>
      </c>
      <c r="F877" s="180" t="s">
        <v>703</v>
      </c>
      <c r="G877" s="180">
        <v>6.3E-3</v>
      </c>
      <c r="H877" s="180">
        <v>149.12</v>
      </c>
      <c r="I877" s="180">
        <v>149.12</v>
      </c>
      <c r="J877" s="180">
        <v>0</v>
      </c>
      <c r="K877" s="181">
        <f t="shared" si="13"/>
        <v>0.93945600000000007</v>
      </c>
      <c r="L877" s="180" t="s">
        <v>707</v>
      </c>
    </row>
    <row r="878" spans="1:12">
      <c r="A878" s="70"/>
      <c r="B878" s="1"/>
      <c r="C878" s="180">
        <v>90992</v>
      </c>
      <c r="D878" s="180">
        <v>36526</v>
      </c>
      <c r="E878" s="180" t="s">
        <v>1586</v>
      </c>
      <c r="F878" s="180" t="s">
        <v>703</v>
      </c>
      <c r="G878" s="180">
        <v>6.3E-3</v>
      </c>
      <c r="H878" s="180">
        <v>149.12</v>
      </c>
      <c r="I878" s="180">
        <v>149.12</v>
      </c>
      <c r="J878" s="180">
        <v>0</v>
      </c>
      <c r="K878" s="181">
        <f t="shared" si="13"/>
        <v>0.93945600000000007</v>
      </c>
      <c r="L878" s="180" t="s">
        <v>707</v>
      </c>
    </row>
    <row r="879" spans="1:12">
      <c r="A879" s="70"/>
      <c r="B879" s="1"/>
      <c r="C879" s="180">
        <v>91273</v>
      </c>
      <c r="D879" s="180">
        <v>1442</v>
      </c>
      <c r="E879" s="180" t="s">
        <v>1587</v>
      </c>
      <c r="F879" s="180" t="s">
        <v>727</v>
      </c>
      <c r="G879" s="180">
        <v>5.3300000000000001E-5</v>
      </c>
      <c r="H879" s="180">
        <v>11291.17</v>
      </c>
      <c r="I879" s="180">
        <v>11291.17</v>
      </c>
      <c r="J879" s="180">
        <v>0</v>
      </c>
      <c r="K879" s="181">
        <f t="shared" si="13"/>
        <v>0.601819361</v>
      </c>
      <c r="L879" s="180" t="s">
        <v>707</v>
      </c>
    </row>
    <row r="880" spans="1:12">
      <c r="A880" s="70"/>
      <c r="B880" s="1"/>
      <c r="C880" s="180">
        <v>91279</v>
      </c>
      <c r="D880" s="180">
        <v>11280</v>
      </c>
      <c r="E880" s="180" t="s">
        <v>1588</v>
      </c>
      <c r="F880" s="180" t="s">
        <v>703</v>
      </c>
      <c r="G880" s="180">
        <v>6.3E-3</v>
      </c>
      <c r="H880" s="180">
        <v>149.12</v>
      </c>
      <c r="I880" s="180">
        <v>149.12</v>
      </c>
      <c r="J880" s="180">
        <v>0</v>
      </c>
      <c r="K880" s="181">
        <f t="shared" si="13"/>
        <v>0.93945600000000007</v>
      </c>
      <c r="L880" s="180" t="s">
        <v>707</v>
      </c>
    </row>
    <row r="881" spans="1:12">
      <c r="A881" s="70"/>
      <c r="B881" s="1"/>
      <c r="C881" s="180">
        <v>91279</v>
      </c>
      <c r="D881" s="180">
        <v>13887</v>
      </c>
      <c r="E881" s="180" t="s">
        <v>1589</v>
      </c>
      <c r="F881" s="180" t="s">
        <v>703</v>
      </c>
      <c r="G881" s="180">
        <v>6.3E-3</v>
      </c>
      <c r="H881" s="180">
        <v>149.12</v>
      </c>
      <c r="I881" s="180">
        <v>149.12</v>
      </c>
      <c r="J881" s="180">
        <v>0</v>
      </c>
      <c r="K881" s="181">
        <f t="shared" si="13"/>
        <v>0.93945600000000007</v>
      </c>
      <c r="L881" s="180" t="s">
        <v>707</v>
      </c>
    </row>
    <row r="882" spans="1:12">
      <c r="A882" s="70"/>
      <c r="B882" s="1"/>
      <c r="C882" s="180">
        <v>91380</v>
      </c>
      <c r="D882" s="180">
        <v>37734</v>
      </c>
      <c r="E882" s="180" t="s">
        <v>1590</v>
      </c>
      <c r="F882" s="180" t="s">
        <v>703</v>
      </c>
      <c r="G882" s="180">
        <v>6.3E-3</v>
      </c>
      <c r="H882" s="180">
        <v>149.12</v>
      </c>
      <c r="I882" s="180">
        <v>149.12</v>
      </c>
      <c r="J882" s="180">
        <v>0</v>
      </c>
      <c r="K882" s="181">
        <f t="shared" si="13"/>
        <v>0.93945600000000007</v>
      </c>
      <c r="L882" s="180" t="s">
        <v>707</v>
      </c>
    </row>
    <row r="883" spans="1:12">
      <c r="A883" s="70"/>
      <c r="B883" s="1"/>
      <c r="C883" s="180">
        <v>91529</v>
      </c>
      <c r="D883" s="180">
        <v>13458</v>
      </c>
      <c r="E883" s="180" t="s">
        <v>1591</v>
      </c>
      <c r="F883" s="180" t="s">
        <v>703</v>
      </c>
      <c r="G883" s="180">
        <v>6.3E-3</v>
      </c>
      <c r="H883" s="180">
        <v>149.12</v>
      </c>
      <c r="I883" s="180">
        <v>149.12</v>
      </c>
      <c r="J883" s="180">
        <v>0</v>
      </c>
      <c r="K883" s="181">
        <f t="shared" si="13"/>
        <v>0.93945600000000007</v>
      </c>
      <c r="L883" s="180" t="s">
        <v>707</v>
      </c>
    </row>
    <row r="884" spans="1:12">
      <c r="A884" s="70"/>
      <c r="B884" s="1"/>
      <c r="C884" s="180">
        <v>91629</v>
      </c>
      <c r="D884" s="180">
        <v>10712</v>
      </c>
      <c r="E884" s="180" t="s">
        <v>1592</v>
      </c>
      <c r="F884" s="180" t="s">
        <v>703</v>
      </c>
      <c r="G884" s="180">
        <v>6.3E-3</v>
      </c>
      <c r="H884" s="180">
        <v>149.12</v>
      </c>
      <c r="I884" s="180">
        <v>149.12</v>
      </c>
      <c r="J884" s="180">
        <v>0</v>
      </c>
      <c r="K884" s="181">
        <f t="shared" si="13"/>
        <v>0.93945600000000007</v>
      </c>
      <c r="L884" s="180" t="s">
        <v>707</v>
      </c>
    </row>
    <row r="885" spans="1:12">
      <c r="A885" s="70"/>
      <c r="B885" s="1"/>
      <c r="C885" s="180">
        <v>91629</v>
      </c>
      <c r="D885" s="180">
        <v>44056</v>
      </c>
      <c r="E885" s="180" t="s">
        <v>1593</v>
      </c>
      <c r="F885" s="180" t="s">
        <v>703</v>
      </c>
      <c r="G885" s="180">
        <v>6.3E-3</v>
      </c>
      <c r="H885" s="180">
        <v>149.12</v>
      </c>
      <c r="I885" s="180">
        <v>149.12</v>
      </c>
      <c r="J885" s="180">
        <v>0</v>
      </c>
      <c r="K885" s="181">
        <f t="shared" si="13"/>
        <v>0.93945600000000007</v>
      </c>
      <c r="L885" s="180" t="s">
        <v>707</v>
      </c>
    </row>
    <row r="886" spans="1:12">
      <c r="A886" s="70"/>
      <c r="B886" s="1"/>
      <c r="C886" s="180">
        <v>91640</v>
      </c>
      <c r="D886" s="180">
        <v>13215</v>
      </c>
      <c r="E886" s="180" t="s">
        <v>1594</v>
      </c>
      <c r="F886" s="180" t="s">
        <v>703</v>
      </c>
      <c r="G886" s="180">
        <v>6.3E-3</v>
      </c>
      <c r="H886" s="180">
        <v>149.12</v>
      </c>
      <c r="I886" s="180">
        <v>149.12</v>
      </c>
      <c r="J886" s="180">
        <v>0</v>
      </c>
      <c r="K886" s="181">
        <f t="shared" si="13"/>
        <v>0.93945600000000007</v>
      </c>
      <c r="L886" s="180" t="s">
        <v>707</v>
      </c>
    </row>
    <row r="887" spans="1:12">
      <c r="A887" s="70"/>
      <c r="B887" s="1"/>
      <c r="C887" s="180">
        <v>91688</v>
      </c>
      <c r="D887" s="180">
        <v>14618</v>
      </c>
      <c r="E887" s="180" t="s">
        <v>1595</v>
      </c>
      <c r="F887" s="180" t="s">
        <v>703</v>
      </c>
      <c r="G887" s="180">
        <v>6.3E-3</v>
      </c>
      <c r="H887" s="180">
        <v>149.12</v>
      </c>
      <c r="I887" s="180">
        <v>149.12</v>
      </c>
      <c r="J887" s="180">
        <v>0</v>
      </c>
      <c r="K887" s="181">
        <f t="shared" si="13"/>
        <v>0.93945600000000007</v>
      </c>
      <c r="L887" s="180" t="s">
        <v>707</v>
      </c>
    </row>
    <row r="888" spans="1:12">
      <c r="A888" s="70"/>
      <c r="B888" s="1"/>
      <c r="C888" s="180">
        <v>92040</v>
      </c>
      <c r="D888" s="180">
        <v>2401</v>
      </c>
      <c r="E888" s="180" t="s">
        <v>1596</v>
      </c>
      <c r="F888" s="180" t="s">
        <v>727</v>
      </c>
      <c r="G888" s="180">
        <v>7.2000000000000002E-5</v>
      </c>
      <c r="H888" s="180">
        <v>89991.11</v>
      </c>
      <c r="I888" s="180">
        <v>89991.11</v>
      </c>
      <c r="J888" s="180">
        <v>0</v>
      </c>
      <c r="K888" s="181">
        <f t="shared" si="13"/>
        <v>6.4793599200000003</v>
      </c>
      <c r="L888" s="180" t="s">
        <v>707</v>
      </c>
    </row>
    <row r="889" spans="1:12">
      <c r="A889" s="70"/>
      <c r="B889" s="1"/>
      <c r="C889" s="180">
        <v>92101</v>
      </c>
      <c r="D889" s="180">
        <v>37768</v>
      </c>
      <c r="E889" s="180" t="s">
        <v>1597</v>
      </c>
      <c r="F889" s="180" t="s">
        <v>703</v>
      </c>
      <c r="G889" s="180">
        <v>6.3E-3</v>
      </c>
      <c r="H889" s="180">
        <v>149.12</v>
      </c>
      <c r="I889" s="180">
        <v>149.12</v>
      </c>
      <c r="J889" s="180">
        <v>0</v>
      </c>
      <c r="K889" s="181">
        <f t="shared" si="13"/>
        <v>0.93945600000000007</v>
      </c>
      <c r="L889" s="180" t="s">
        <v>707</v>
      </c>
    </row>
    <row r="890" spans="1:12">
      <c r="A890" s="70"/>
      <c r="B890" s="1"/>
      <c r="C890" s="180">
        <v>92101</v>
      </c>
      <c r="D890" s="180">
        <v>44060</v>
      </c>
      <c r="E890" s="180" t="s">
        <v>1598</v>
      </c>
      <c r="F890" s="180" t="s">
        <v>703</v>
      </c>
      <c r="G890" s="180">
        <v>6.3E-3</v>
      </c>
      <c r="H890" s="180">
        <v>149.12</v>
      </c>
      <c r="I890" s="180">
        <v>149.12</v>
      </c>
      <c r="J890" s="180">
        <v>0</v>
      </c>
      <c r="K890" s="181">
        <f t="shared" si="13"/>
        <v>0.93945600000000007</v>
      </c>
      <c r="L890" s="180" t="s">
        <v>707</v>
      </c>
    </row>
    <row r="891" spans="1:12">
      <c r="A891" s="70"/>
      <c r="B891" s="1"/>
      <c r="C891" s="180">
        <v>92108</v>
      </c>
      <c r="D891" s="180">
        <v>38410</v>
      </c>
      <c r="E891" s="180" t="s">
        <v>1599</v>
      </c>
      <c r="F891" s="180" t="s">
        <v>703</v>
      </c>
      <c r="G891" s="180">
        <v>6.3E-3</v>
      </c>
      <c r="H891" s="180">
        <v>149.12</v>
      </c>
      <c r="I891" s="180">
        <v>149.12</v>
      </c>
      <c r="J891" s="180">
        <v>0</v>
      </c>
      <c r="K891" s="181">
        <f t="shared" si="13"/>
        <v>0.93945600000000007</v>
      </c>
      <c r="L891" s="180" t="s">
        <v>707</v>
      </c>
    </row>
    <row r="892" spans="1:12">
      <c r="A892" s="70"/>
      <c r="B892" s="1"/>
      <c r="C892" s="180">
        <v>92114</v>
      </c>
      <c r="D892" s="180">
        <v>38411</v>
      </c>
      <c r="E892" s="180" t="s">
        <v>1600</v>
      </c>
      <c r="F892" s="180" t="s">
        <v>703</v>
      </c>
      <c r="G892" s="180">
        <v>6.3E-3</v>
      </c>
      <c r="H892" s="180">
        <v>149.12</v>
      </c>
      <c r="I892" s="180">
        <v>149.12</v>
      </c>
      <c r="J892" s="180">
        <v>0</v>
      </c>
      <c r="K892" s="181">
        <f t="shared" si="13"/>
        <v>0.93945600000000007</v>
      </c>
      <c r="L892" s="180" t="s">
        <v>707</v>
      </c>
    </row>
    <row r="893" spans="1:12">
      <c r="A893" s="70"/>
      <c r="B893" s="1"/>
      <c r="C893" s="180">
        <v>92133</v>
      </c>
      <c r="D893" s="180">
        <v>1159</v>
      </c>
      <c r="E893" s="180" t="s">
        <v>1601</v>
      </c>
      <c r="F893" s="180" t="s">
        <v>727</v>
      </c>
      <c r="G893" s="180">
        <v>4.8000000000000001E-5</v>
      </c>
      <c r="H893" s="180">
        <v>265590.67</v>
      </c>
      <c r="I893" s="180">
        <v>265590.67</v>
      </c>
      <c r="J893" s="180">
        <v>0</v>
      </c>
      <c r="K893" s="181">
        <f t="shared" si="13"/>
        <v>12.74835216</v>
      </c>
      <c r="L893" s="180" t="s">
        <v>707</v>
      </c>
    </row>
    <row r="894" spans="1:12">
      <c r="A894" s="70"/>
      <c r="B894" s="1"/>
      <c r="C894" s="180">
        <v>92140</v>
      </c>
      <c r="D894" s="180">
        <v>13617</v>
      </c>
      <c r="E894" s="180" t="s">
        <v>1602</v>
      </c>
      <c r="F894" s="180" t="s">
        <v>703</v>
      </c>
      <c r="G894" s="180">
        <v>6.3E-3</v>
      </c>
      <c r="H894" s="180">
        <v>149.12</v>
      </c>
      <c r="I894" s="180">
        <v>149.12</v>
      </c>
      <c r="J894" s="180">
        <v>0</v>
      </c>
      <c r="K894" s="181">
        <f t="shared" si="13"/>
        <v>0.93945600000000007</v>
      </c>
      <c r="L894" s="180" t="s">
        <v>707</v>
      </c>
    </row>
    <row r="895" spans="1:12">
      <c r="A895" s="70"/>
      <c r="B895" s="1"/>
      <c r="C895" s="180">
        <v>92712</v>
      </c>
      <c r="D895" s="180">
        <v>13761</v>
      </c>
      <c r="E895" s="180" t="s">
        <v>1603</v>
      </c>
      <c r="F895" s="180" t="s">
        <v>703</v>
      </c>
      <c r="G895" s="180">
        <v>6.3E-3</v>
      </c>
      <c r="H895" s="180">
        <v>149.12</v>
      </c>
      <c r="I895" s="180">
        <v>149.12</v>
      </c>
      <c r="J895" s="180">
        <v>0</v>
      </c>
      <c r="K895" s="181">
        <f t="shared" si="13"/>
        <v>0.93945600000000007</v>
      </c>
      <c r="L895" s="180" t="s">
        <v>707</v>
      </c>
    </row>
    <row r="896" spans="1:12">
      <c r="A896" s="70"/>
      <c r="B896" s="1"/>
      <c r="C896" s="180">
        <v>92715</v>
      </c>
      <c r="D896" s="180">
        <v>1</v>
      </c>
      <c r="E896" s="180" t="s">
        <v>1604</v>
      </c>
      <c r="F896" s="180" t="s">
        <v>828</v>
      </c>
      <c r="G896" s="180">
        <v>0.44051000000000001</v>
      </c>
      <c r="H896" s="180">
        <v>95</v>
      </c>
      <c r="I896" s="180">
        <v>95</v>
      </c>
      <c r="J896" s="180">
        <v>0</v>
      </c>
      <c r="K896" s="181">
        <f t="shared" si="13"/>
        <v>41.84845</v>
      </c>
      <c r="L896" s="180" t="s">
        <v>707</v>
      </c>
    </row>
    <row r="897" spans="1:12">
      <c r="A897" s="70"/>
      <c r="B897" s="1"/>
      <c r="C897" s="180">
        <v>92715</v>
      </c>
      <c r="D897" s="180">
        <v>2</v>
      </c>
      <c r="E897" s="180" t="s">
        <v>1605</v>
      </c>
      <c r="F897" s="180" t="s">
        <v>1606</v>
      </c>
      <c r="G897" s="180">
        <v>2.75</v>
      </c>
      <c r="H897" s="180">
        <v>20.82</v>
      </c>
      <c r="I897" s="180">
        <v>20.82</v>
      </c>
      <c r="J897" s="180">
        <v>0</v>
      </c>
      <c r="K897" s="181">
        <f t="shared" si="13"/>
        <v>57.255000000000003</v>
      </c>
      <c r="L897" s="180" t="s">
        <v>707</v>
      </c>
    </row>
    <row r="898" spans="1:12">
      <c r="A898" s="70"/>
      <c r="B898" s="1"/>
      <c r="C898" s="180">
        <v>92956</v>
      </c>
      <c r="D898" s="180">
        <v>13836</v>
      </c>
      <c r="E898" s="180" t="s">
        <v>1607</v>
      </c>
      <c r="F898" s="180" t="s">
        <v>703</v>
      </c>
      <c r="G898" s="180">
        <v>6.3E-3</v>
      </c>
      <c r="H898" s="180">
        <v>149.12</v>
      </c>
      <c r="I898" s="180">
        <v>149.12</v>
      </c>
      <c r="J898" s="180">
        <v>0</v>
      </c>
      <c r="K898" s="181">
        <f t="shared" si="13"/>
        <v>0.93945600000000007</v>
      </c>
      <c r="L898" s="180" t="s">
        <v>707</v>
      </c>
    </row>
    <row r="899" spans="1:12">
      <c r="A899" s="70"/>
      <c r="B899" s="1"/>
      <c r="C899" s="180">
        <v>92963</v>
      </c>
      <c r="D899" s="180">
        <v>14529</v>
      </c>
      <c r="E899" s="180" t="s">
        <v>1608</v>
      </c>
      <c r="F899" s="180" t="s">
        <v>703</v>
      </c>
      <c r="G899" s="180">
        <v>6.3E-3</v>
      </c>
      <c r="H899" s="180">
        <v>149.12</v>
      </c>
      <c r="I899" s="180">
        <v>149.12</v>
      </c>
      <c r="J899" s="180">
        <v>0</v>
      </c>
      <c r="K899" s="181">
        <f t="shared" si="13"/>
        <v>0.93945600000000007</v>
      </c>
      <c r="L899" s="180" t="s">
        <v>707</v>
      </c>
    </row>
    <row r="900" spans="1:12">
      <c r="A900" s="70"/>
      <c r="B900" s="1"/>
      <c r="C900" s="180">
        <v>93220</v>
      </c>
      <c r="D900" s="180">
        <v>38542</v>
      </c>
      <c r="E900" s="180" t="s">
        <v>1609</v>
      </c>
      <c r="F900" s="180" t="s">
        <v>703</v>
      </c>
      <c r="G900" s="180">
        <v>6.3E-3</v>
      </c>
      <c r="H900" s="180">
        <v>149.12</v>
      </c>
      <c r="I900" s="180">
        <v>149.12</v>
      </c>
      <c r="J900" s="180">
        <v>0</v>
      </c>
      <c r="K900" s="181">
        <f t="shared" si="13"/>
        <v>0.93945600000000007</v>
      </c>
      <c r="L900" s="180" t="s">
        <v>707</v>
      </c>
    </row>
    <row r="901" spans="1:12">
      <c r="A901" s="70"/>
      <c r="B901" s="1"/>
      <c r="C901" s="180">
        <v>93229</v>
      </c>
      <c r="D901" s="180">
        <v>13891</v>
      </c>
      <c r="E901" s="180" t="s">
        <v>1610</v>
      </c>
      <c r="F901" s="180" t="s">
        <v>703</v>
      </c>
      <c r="G901" s="180">
        <v>6.3E-3</v>
      </c>
      <c r="H901" s="180">
        <v>149.12</v>
      </c>
      <c r="I901" s="180">
        <v>149.12</v>
      </c>
      <c r="J901" s="180">
        <v>0</v>
      </c>
      <c r="K901" s="181">
        <f t="shared" si="13"/>
        <v>0.93945600000000007</v>
      </c>
      <c r="L901" s="180" t="s">
        <v>707</v>
      </c>
    </row>
    <row r="902" spans="1:12">
      <c r="A902" s="70"/>
      <c r="B902" s="1"/>
      <c r="C902" s="180">
        <v>93267</v>
      </c>
      <c r="D902" s="180">
        <v>36494</v>
      </c>
      <c r="E902" s="180" t="s">
        <v>1611</v>
      </c>
      <c r="F902" s="180" t="s">
        <v>703</v>
      </c>
      <c r="G902" s="180">
        <v>6.3E-3</v>
      </c>
      <c r="H902" s="180">
        <v>149.12</v>
      </c>
      <c r="I902" s="180">
        <v>149.12</v>
      </c>
      <c r="J902" s="180">
        <v>0</v>
      </c>
      <c r="K902" s="181">
        <f t="shared" ref="K902:K965" si="14">H902*G902</f>
        <v>0.93945600000000007</v>
      </c>
      <c r="L902" s="180" t="s">
        <v>707</v>
      </c>
    </row>
    <row r="903" spans="1:12">
      <c r="A903" s="70"/>
      <c r="B903" s="1"/>
      <c r="C903" s="180">
        <v>93277</v>
      </c>
      <c r="D903" s="180">
        <v>36487</v>
      </c>
      <c r="E903" s="180" t="s">
        <v>1612</v>
      </c>
      <c r="F903" s="180" t="s">
        <v>703</v>
      </c>
      <c r="G903" s="180">
        <v>6.3E-3</v>
      </c>
      <c r="H903" s="180">
        <v>149.12</v>
      </c>
      <c r="I903" s="180">
        <v>149.12</v>
      </c>
      <c r="J903" s="180">
        <v>0</v>
      </c>
      <c r="K903" s="181">
        <f t="shared" si="14"/>
        <v>0.93945600000000007</v>
      </c>
      <c r="L903" s="180" t="s">
        <v>707</v>
      </c>
    </row>
    <row r="904" spans="1:12">
      <c r="A904" s="70"/>
      <c r="B904" s="1"/>
      <c r="C904" s="180">
        <v>93283</v>
      </c>
      <c r="D904" s="180">
        <v>44474</v>
      </c>
      <c r="E904" s="180" t="s">
        <v>1613</v>
      </c>
      <c r="F904" s="180" t="s">
        <v>703</v>
      </c>
      <c r="G904" s="180">
        <v>6.3E-3</v>
      </c>
      <c r="H904" s="180">
        <v>149.12</v>
      </c>
      <c r="I904" s="180">
        <v>149.12</v>
      </c>
      <c r="J904" s="180">
        <v>0</v>
      </c>
      <c r="K904" s="181">
        <f t="shared" si="14"/>
        <v>0.93945600000000007</v>
      </c>
      <c r="L904" s="180" t="s">
        <v>707</v>
      </c>
    </row>
    <row r="905" spans="1:12">
      <c r="A905" s="70"/>
      <c r="B905" s="1"/>
      <c r="C905" s="180">
        <v>93404</v>
      </c>
      <c r="D905" s="180">
        <v>39813</v>
      </c>
      <c r="E905" s="180" t="s">
        <v>1614</v>
      </c>
      <c r="F905" s="180" t="s">
        <v>703</v>
      </c>
      <c r="G905" s="180">
        <v>6.3E-3</v>
      </c>
      <c r="H905" s="180">
        <v>149.12</v>
      </c>
      <c r="I905" s="180">
        <v>149.12</v>
      </c>
      <c r="J905" s="180">
        <v>0</v>
      </c>
      <c r="K905" s="181">
        <f t="shared" si="14"/>
        <v>0.93945600000000007</v>
      </c>
      <c r="L905" s="180" t="s">
        <v>707</v>
      </c>
    </row>
    <row r="906" spans="1:12">
      <c r="A906" s="70"/>
      <c r="B906" s="1"/>
      <c r="C906" s="180">
        <v>93411</v>
      </c>
      <c r="D906" s="180">
        <v>36498</v>
      </c>
      <c r="E906" s="180" t="s">
        <v>1615</v>
      </c>
      <c r="F906" s="180" t="s">
        <v>703</v>
      </c>
      <c r="G906" s="180">
        <v>6.3E-3</v>
      </c>
      <c r="H906" s="180">
        <v>149.12</v>
      </c>
      <c r="I906" s="180">
        <v>149.12</v>
      </c>
      <c r="J906" s="180">
        <v>0</v>
      </c>
      <c r="K906" s="181">
        <f t="shared" si="14"/>
        <v>0.93945600000000007</v>
      </c>
      <c r="L906" s="180" t="s">
        <v>707</v>
      </c>
    </row>
    <row r="907" spans="1:12">
      <c r="A907" s="70"/>
      <c r="B907" s="1"/>
      <c r="C907" s="180">
        <v>93417</v>
      </c>
      <c r="D907" s="180">
        <v>36500</v>
      </c>
      <c r="E907" s="180" t="s">
        <v>1616</v>
      </c>
      <c r="F907" s="180" t="s">
        <v>703</v>
      </c>
      <c r="G907" s="180">
        <v>6.3E-3</v>
      </c>
      <c r="H907" s="180">
        <v>149.12</v>
      </c>
      <c r="I907" s="180">
        <v>149.12</v>
      </c>
      <c r="J907" s="180">
        <v>0</v>
      </c>
      <c r="K907" s="181">
        <f t="shared" si="14"/>
        <v>0.93945600000000007</v>
      </c>
      <c r="L907" s="180" t="s">
        <v>707</v>
      </c>
    </row>
    <row r="908" spans="1:12">
      <c r="A908" s="70"/>
      <c r="B908" s="1"/>
      <c r="C908" s="180">
        <v>93423</v>
      </c>
      <c r="D908" s="180">
        <v>36501</v>
      </c>
      <c r="E908" s="180" t="s">
        <v>1617</v>
      </c>
      <c r="F908" s="180" t="s">
        <v>703</v>
      </c>
      <c r="G908" s="180">
        <v>6.3E-3</v>
      </c>
      <c r="H908" s="180">
        <v>149.12</v>
      </c>
      <c r="I908" s="180">
        <v>149.12</v>
      </c>
      <c r="J908" s="180">
        <v>0</v>
      </c>
      <c r="K908" s="181">
        <f t="shared" si="14"/>
        <v>0.93945600000000007</v>
      </c>
      <c r="L908" s="180" t="s">
        <v>707</v>
      </c>
    </row>
    <row r="909" spans="1:12">
      <c r="A909" s="70"/>
      <c r="B909" s="1"/>
      <c r="C909" s="180">
        <v>93429</v>
      </c>
      <c r="D909" s="180">
        <v>9912</v>
      </c>
      <c r="E909" s="180" t="s">
        <v>1618</v>
      </c>
      <c r="F909" s="180" t="s">
        <v>703</v>
      </c>
      <c r="G909" s="180">
        <v>6.3E-3</v>
      </c>
      <c r="H909" s="180">
        <v>149.12</v>
      </c>
      <c r="I909" s="180">
        <v>149.12</v>
      </c>
      <c r="J909" s="180">
        <v>0</v>
      </c>
      <c r="K909" s="181">
        <f t="shared" si="14"/>
        <v>0.93945600000000007</v>
      </c>
      <c r="L909" s="180" t="s">
        <v>707</v>
      </c>
    </row>
    <row r="910" spans="1:12">
      <c r="A910" s="70"/>
      <c r="B910" s="1"/>
      <c r="C910" s="180">
        <v>93435</v>
      </c>
      <c r="D910" s="180">
        <v>38604</v>
      </c>
      <c r="E910" s="180" t="s">
        <v>1619</v>
      </c>
      <c r="F910" s="180" t="s">
        <v>703</v>
      </c>
      <c r="G910" s="180">
        <v>6.3E-3</v>
      </c>
      <c r="H910" s="180">
        <v>149.12</v>
      </c>
      <c r="I910" s="180">
        <v>149.12</v>
      </c>
      <c r="J910" s="180">
        <v>0</v>
      </c>
      <c r="K910" s="181">
        <f t="shared" si="14"/>
        <v>0.93945600000000007</v>
      </c>
      <c r="L910" s="180" t="s">
        <v>707</v>
      </c>
    </row>
    <row r="911" spans="1:12">
      <c r="A911" s="70"/>
      <c r="B911" s="1"/>
      <c r="C911" s="180">
        <v>95123</v>
      </c>
      <c r="D911" s="180">
        <v>26039</v>
      </c>
      <c r="E911" s="180" t="s">
        <v>1620</v>
      </c>
      <c r="F911" s="180" t="s">
        <v>703</v>
      </c>
      <c r="G911" s="180">
        <v>6.3E-3</v>
      </c>
      <c r="H911" s="180">
        <v>149.12</v>
      </c>
      <c r="I911" s="180">
        <v>149.12</v>
      </c>
      <c r="J911" s="180">
        <v>0</v>
      </c>
      <c r="K911" s="181">
        <f t="shared" si="14"/>
        <v>0.93945600000000007</v>
      </c>
      <c r="L911" s="180" t="s">
        <v>707</v>
      </c>
    </row>
    <row r="912" spans="1:12">
      <c r="A912" s="70"/>
      <c r="B912" s="1"/>
      <c r="C912" s="180">
        <v>95129</v>
      </c>
      <c r="D912" s="180">
        <v>40637</v>
      </c>
      <c r="E912" s="180" t="s">
        <v>1621</v>
      </c>
      <c r="F912" s="180" t="s">
        <v>703</v>
      </c>
      <c r="G912" s="180">
        <v>6.3E-3</v>
      </c>
      <c r="H912" s="180">
        <v>149.12</v>
      </c>
      <c r="I912" s="180">
        <v>149.12</v>
      </c>
      <c r="J912" s="180">
        <v>0</v>
      </c>
      <c r="K912" s="181">
        <f t="shared" si="14"/>
        <v>0.93945600000000007</v>
      </c>
      <c r="L912" s="180" t="s">
        <v>707</v>
      </c>
    </row>
    <row r="913" spans="1:12">
      <c r="A913" s="70"/>
      <c r="B913" s="1"/>
      <c r="C913" s="180">
        <v>95136</v>
      </c>
      <c r="D913" s="180">
        <v>10742</v>
      </c>
      <c r="E913" s="180" t="s">
        <v>1622</v>
      </c>
      <c r="F913" s="180" t="s">
        <v>703</v>
      </c>
      <c r="G913" s="180">
        <v>6.3E-3</v>
      </c>
      <c r="H913" s="180">
        <v>149.12</v>
      </c>
      <c r="I913" s="180">
        <v>149.12</v>
      </c>
      <c r="J913" s="180">
        <v>0</v>
      </c>
      <c r="K913" s="181">
        <f t="shared" si="14"/>
        <v>0.93945600000000007</v>
      </c>
      <c r="L913" s="180" t="s">
        <v>707</v>
      </c>
    </row>
    <row r="914" spans="1:12">
      <c r="A914" s="70"/>
      <c r="B914" s="1"/>
      <c r="C914" s="180">
        <v>95208</v>
      </c>
      <c r="D914" s="180">
        <v>36493</v>
      </c>
      <c r="E914" s="180" t="s">
        <v>1623</v>
      </c>
      <c r="F914" s="180" t="s">
        <v>703</v>
      </c>
      <c r="G914" s="180">
        <v>6.3E-3</v>
      </c>
      <c r="H914" s="180">
        <v>149.12</v>
      </c>
      <c r="I914" s="180">
        <v>149.12</v>
      </c>
      <c r="J914" s="180">
        <v>0</v>
      </c>
      <c r="K914" s="181">
        <f t="shared" si="14"/>
        <v>0.93945600000000007</v>
      </c>
      <c r="L914" s="180" t="s">
        <v>707</v>
      </c>
    </row>
    <row r="915" spans="1:12">
      <c r="A915" s="70"/>
      <c r="B915" s="1"/>
      <c r="C915" s="180">
        <v>95255</v>
      </c>
      <c r="D915" s="180">
        <v>11616</v>
      </c>
      <c r="E915" s="180" t="s">
        <v>1624</v>
      </c>
      <c r="F915" s="180" t="s">
        <v>703</v>
      </c>
      <c r="G915" s="180">
        <v>6.3E-3</v>
      </c>
      <c r="H915" s="180">
        <v>149.12</v>
      </c>
      <c r="I915" s="180">
        <v>149.12</v>
      </c>
      <c r="J915" s="180">
        <v>0</v>
      </c>
      <c r="K915" s="181">
        <f t="shared" si="14"/>
        <v>0.93945600000000007</v>
      </c>
      <c r="L915" s="180" t="s">
        <v>707</v>
      </c>
    </row>
    <row r="916" spans="1:12">
      <c r="A916" s="70"/>
      <c r="B916" s="1"/>
      <c r="C916" s="180">
        <v>95260</v>
      </c>
      <c r="D916" s="180">
        <v>11281</v>
      </c>
      <c r="E916" s="180" t="s">
        <v>1625</v>
      </c>
      <c r="F916" s="180" t="s">
        <v>703</v>
      </c>
      <c r="G916" s="180">
        <v>6.3E-3</v>
      </c>
      <c r="H916" s="180">
        <v>149.12</v>
      </c>
      <c r="I916" s="180">
        <v>149.12</v>
      </c>
      <c r="J916" s="180">
        <v>0</v>
      </c>
      <c r="K916" s="181">
        <f t="shared" si="14"/>
        <v>0.93945600000000007</v>
      </c>
      <c r="L916" s="180" t="s">
        <v>707</v>
      </c>
    </row>
    <row r="917" spans="1:12">
      <c r="A917" s="70"/>
      <c r="B917" s="1"/>
      <c r="C917" s="180">
        <v>95266</v>
      </c>
      <c r="D917" s="180">
        <v>13897</v>
      </c>
      <c r="E917" s="180" t="s">
        <v>1626</v>
      </c>
      <c r="F917" s="180" t="s">
        <v>703</v>
      </c>
      <c r="G917" s="180">
        <v>6.3E-3</v>
      </c>
      <c r="H917" s="180">
        <v>149.12</v>
      </c>
      <c r="I917" s="180">
        <v>149.12</v>
      </c>
      <c r="J917" s="180">
        <v>0</v>
      </c>
      <c r="K917" s="181">
        <f t="shared" si="14"/>
        <v>0.93945600000000007</v>
      </c>
      <c r="L917" s="180" t="s">
        <v>707</v>
      </c>
    </row>
    <row r="918" spans="1:12">
      <c r="A918" s="70"/>
      <c r="B918" s="1"/>
      <c r="C918" s="180">
        <v>95272</v>
      </c>
      <c r="D918" s="180">
        <v>13954</v>
      </c>
      <c r="E918" s="180" t="s">
        <v>1627</v>
      </c>
      <c r="F918" s="180" t="s">
        <v>703</v>
      </c>
      <c r="G918" s="180">
        <v>6.3E-3</v>
      </c>
      <c r="H918" s="180">
        <v>149.12</v>
      </c>
      <c r="I918" s="180">
        <v>149.12</v>
      </c>
      <c r="J918" s="180">
        <v>0</v>
      </c>
      <c r="K918" s="181">
        <f t="shared" si="14"/>
        <v>0.93945600000000007</v>
      </c>
      <c r="L918" s="180" t="s">
        <v>707</v>
      </c>
    </row>
    <row r="919" spans="1:12">
      <c r="A919" s="70"/>
      <c r="B919" s="1"/>
      <c r="C919" s="180">
        <v>95278</v>
      </c>
      <c r="D919" s="180">
        <v>10658</v>
      </c>
      <c r="E919" s="180" t="s">
        <v>1628</v>
      </c>
      <c r="F919" s="180" t="s">
        <v>703</v>
      </c>
      <c r="G919" s="180">
        <v>6.3E-3</v>
      </c>
      <c r="H919" s="180">
        <v>149.12</v>
      </c>
      <c r="I919" s="180">
        <v>149.12</v>
      </c>
      <c r="J919" s="180">
        <v>0</v>
      </c>
      <c r="K919" s="181">
        <f t="shared" si="14"/>
        <v>0.93945600000000007</v>
      </c>
      <c r="L919" s="180" t="s">
        <v>707</v>
      </c>
    </row>
    <row r="920" spans="1:12">
      <c r="A920" s="70"/>
      <c r="B920" s="1"/>
      <c r="C920" s="180">
        <v>95617</v>
      </c>
      <c r="D920" s="180">
        <v>11651</v>
      </c>
      <c r="E920" s="180" t="s">
        <v>1629</v>
      </c>
      <c r="F920" s="180" t="s">
        <v>703</v>
      </c>
      <c r="G920" s="180">
        <v>6.3E-3</v>
      </c>
      <c r="H920" s="180">
        <v>149.12</v>
      </c>
      <c r="I920" s="180">
        <v>149.12</v>
      </c>
      <c r="J920" s="180">
        <v>0</v>
      </c>
      <c r="K920" s="181">
        <f t="shared" si="14"/>
        <v>0.93945600000000007</v>
      </c>
      <c r="L920" s="180" t="s">
        <v>707</v>
      </c>
    </row>
    <row r="921" spans="1:12">
      <c r="A921" s="70"/>
      <c r="B921" s="1"/>
      <c r="C921" s="180">
        <v>95627</v>
      </c>
      <c r="D921" s="180">
        <v>14626</v>
      </c>
      <c r="E921" s="180" t="s">
        <v>1630</v>
      </c>
      <c r="F921" s="180" t="s">
        <v>703</v>
      </c>
      <c r="G921" s="180">
        <v>6.3E-3</v>
      </c>
      <c r="H921" s="180">
        <v>149.12</v>
      </c>
      <c r="I921" s="180">
        <v>149.12</v>
      </c>
      <c r="J921" s="180">
        <v>0</v>
      </c>
      <c r="K921" s="181">
        <f t="shared" si="14"/>
        <v>0.93945600000000007</v>
      </c>
      <c r="L921" s="180" t="s">
        <v>707</v>
      </c>
    </row>
    <row r="922" spans="1:12">
      <c r="A922" s="70"/>
      <c r="B922" s="1"/>
      <c r="C922" s="180">
        <v>95698</v>
      </c>
      <c r="D922" s="180">
        <v>40406</v>
      </c>
      <c r="E922" s="180" t="s">
        <v>1631</v>
      </c>
      <c r="F922" s="180" t="s">
        <v>703</v>
      </c>
      <c r="G922" s="180">
        <v>6.3E-3</v>
      </c>
      <c r="H922" s="180">
        <v>149.12</v>
      </c>
      <c r="I922" s="180">
        <v>149.12</v>
      </c>
      <c r="J922" s="180">
        <v>0</v>
      </c>
      <c r="K922" s="181">
        <f t="shared" si="14"/>
        <v>0.93945600000000007</v>
      </c>
      <c r="L922" s="180" t="s">
        <v>707</v>
      </c>
    </row>
    <row r="923" spans="1:12">
      <c r="A923" s="70"/>
      <c r="B923" s="1"/>
      <c r="C923" s="180">
        <v>95704</v>
      </c>
      <c r="D923" s="180">
        <v>40435</v>
      </c>
      <c r="E923" s="180" t="s">
        <v>1632</v>
      </c>
      <c r="F923" s="180" t="s">
        <v>703</v>
      </c>
      <c r="G923" s="180">
        <v>6.3E-3</v>
      </c>
      <c r="H923" s="180">
        <v>149.12</v>
      </c>
      <c r="I923" s="180">
        <v>149.12</v>
      </c>
      <c r="J923" s="180">
        <v>0</v>
      </c>
      <c r="K923" s="181">
        <f t="shared" si="14"/>
        <v>0.93945600000000007</v>
      </c>
      <c r="L923" s="180" t="s">
        <v>707</v>
      </c>
    </row>
    <row r="924" spans="1:12">
      <c r="A924" s="70"/>
      <c r="B924" s="1"/>
      <c r="C924" s="180">
        <v>95716</v>
      </c>
      <c r="D924" s="180">
        <v>40636</v>
      </c>
      <c r="E924" s="180" t="s">
        <v>1633</v>
      </c>
      <c r="F924" s="180" t="s">
        <v>703</v>
      </c>
      <c r="G924" s="180">
        <v>6.3E-3</v>
      </c>
      <c r="H924" s="180">
        <v>149.12</v>
      </c>
      <c r="I924" s="180">
        <v>149.12</v>
      </c>
      <c r="J924" s="180">
        <v>0</v>
      </c>
      <c r="K924" s="181">
        <f t="shared" si="14"/>
        <v>0.93945600000000007</v>
      </c>
      <c r="L924" s="180" t="s">
        <v>707</v>
      </c>
    </row>
    <row r="925" spans="1:12">
      <c r="A925" s="70"/>
      <c r="B925" s="1"/>
      <c r="C925" s="180">
        <v>95869</v>
      </c>
      <c r="D925" s="180">
        <v>39588</v>
      </c>
      <c r="E925" s="180" t="s">
        <v>1634</v>
      </c>
      <c r="F925" s="180" t="s">
        <v>703</v>
      </c>
      <c r="G925" s="180">
        <v>6.3E-3</v>
      </c>
      <c r="H925" s="180">
        <v>149.12</v>
      </c>
      <c r="I925" s="180">
        <v>149.12</v>
      </c>
      <c r="J925" s="180">
        <v>0</v>
      </c>
      <c r="K925" s="181">
        <f t="shared" si="14"/>
        <v>0.93945600000000007</v>
      </c>
      <c r="L925" s="180" t="s">
        <v>707</v>
      </c>
    </row>
    <row r="926" spans="1:12">
      <c r="A926" s="70"/>
      <c r="B926" s="1"/>
      <c r="C926" s="180">
        <v>96241</v>
      </c>
      <c r="D926" s="180">
        <v>37520</v>
      </c>
      <c r="E926" s="180" t="s">
        <v>1635</v>
      </c>
      <c r="F926" s="180" t="s">
        <v>703</v>
      </c>
      <c r="G926" s="180">
        <v>6.3E-3</v>
      </c>
      <c r="H926" s="180">
        <v>149.12</v>
      </c>
      <c r="I926" s="180">
        <v>149.12</v>
      </c>
      <c r="J926" s="180">
        <v>0</v>
      </c>
      <c r="K926" s="181">
        <f t="shared" si="14"/>
        <v>0.93945600000000007</v>
      </c>
      <c r="L926" s="180" t="s">
        <v>707</v>
      </c>
    </row>
    <row r="927" spans="1:12">
      <c r="A927" s="70"/>
      <c r="B927" s="1"/>
      <c r="C927" s="180">
        <v>96458</v>
      </c>
      <c r="D927" s="180">
        <v>14511</v>
      </c>
      <c r="E927" s="180" t="s">
        <v>1636</v>
      </c>
      <c r="F927" s="180" t="s">
        <v>703</v>
      </c>
      <c r="G927" s="180">
        <v>6.3E-3</v>
      </c>
      <c r="H927" s="180">
        <v>149.12</v>
      </c>
      <c r="I927" s="180">
        <v>149.12</v>
      </c>
      <c r="J927" s="180">
        <v>0</v>
      </c>
      <c r="K927" s="181">
        <f t="shared" si="14"/>
        <v>0.93945600000000007</v>
      </c>
      <c r="L927" s="180" t="s">
        <v>707</v>
      </c>
    </row>
    <row r="928" spans="1:12">
      <c r="A928" s="70"/>
      <c r="B928" s="1"/>
      <c r="C928" s="180">
        <v>98760</v>
      </c>
      <c r="D928" s="180">
        <v>38412</v>
      </c>
      <c r="E928" s="180" t="s">
        <v>1637</v>
      </c>
      <c r="F928" s="180" t="s">
        <v>703</v>
      </c>
      <c r="G928" s="180">
        <v>6.3E-3</v>
      </c>
      <c r="H928" s="180">
        <v>149.12</v>
      </c>
      <c r="I928" s="180">
        <v>149.12</v>
      </c>
      <c r="J928" s="180">
        <v>0</v>
      </c>
      <c r="K928" s="181">
        <f t="shared" si="14"/>
        <v>0.93945600000000007</v>
      </c>
      <c r="L928" s="180" t="s">
        <v>707</v>
      </c>
    </row>
    <row r="929" spans="1:12">
      <c r="A929" s="70"/>
      <c r="B929" s="1"/>
      <c r="C929" s="180">
        <v>99829</v>
      </c>
      <c r="D929" s="180">
        <v>746</v>
      </c>
      <c r="E929" s="180" t="s">
        <v>1638</v>
      </c>
      <c r="F929" s="180" t="s">
        <v>727</v>
      </c>
      <c r="G929" s="180">
        <v>7.2000000000000002E-5</v>
      </c>
      <c r="H929" s="180">
        <v>3262.27</v>
      </c>
      <c r="I929" s="180">
        <v>3262.27</v>
      </c>
      <c r="J929" s="180">
        <v>0</v>
      </c>
      <c r="K929" s="181">
        <f t="shared" si="14"/>
        <v>0.23488344</v>
      </c>
      <c r="L929" s="180" t="s">
        <v>707</v>
      </c>
    </row>
    <row r="930" spans="1:12">
      <c r="A930" s="70"/>
      <c r="B930" s="1"/>
      <c r="C930" s="180">
        <v>100637</v>
      </c>
      <c r="D930" s="180">
        <v>10601</v>
      </c>
      <c r="E930" s="180" t="s">
        <v>1639</v>
      </c>
      <c r="F930" s="180" t="s">
        <v>703</v>
      </c>
      <c r="G930" s="180">
        <v>6.3E-3</v>
      </c>
      <c r="H930" s="180">
        <v>149.12</v>
      </c>
      <c r="I930" s="180">
        <v>149.12</v>
      </c>
      <c r="J930" s="180">
        <v>0</v>
      </c>
      <c r="K930" s="181">
        <f t="shared" si="14"/>
        <v>0.93945600000000007</v>
      </c>
      <c r="L930" s="180" t="s">
        <v>707</v>
      </c>
    </row>
    <row r="931" spans="1:12">
      <c r="A931" s="70"/>
      <c r="B931" s="1"/>
      <c r="C931" s="180">
        <v>100643</v>
      </c>
      <c r="D931" s="180">
        <v>44469</v>
      </c>
      <c r="E931" s="180" t="s">
        <v>1640</v>
      </c>
      <c r="F931" s="180" t="s">
        <v>703</v>
      </c>
      <c r="G931" s="180">
        <v>6.3E-3</v>
      </c>
      <c r="H931" s="180">
        <v>149.12</v>
      </c>
      <c r="I931" s="180">
        <v>149.12</v>
      </c>
      <c r="J931" s="180">
        <v>0</v>
      </c>
      <c r="K931" s="181">
        <f t="shared" si="14"/>
        <v>0.93945600000000007</v>
      </c>
      <c r="L931" s="180" t="s">
        <v>707</v>
      </c>
    </row>
    <row r="932" spans="1:12">
      <c r="A932" s="70"/>
      <c r="B932" s="1"/>
      <c r="C932" s="180">
        <v>102270</v>
      </c>
      <c r="D932" s="180">
        <v>40703</v>
      </c>
      <c r="E932" s="180" t="s">
        <v>1641</v>
      </c>
      <c r="F932" s="180" t="s">
        <v>703</v>
      </c>
      <c r="G932" s="180">
        <v>6.3E-3</v>
      </c>
      <c r="H932" s="180">
        <v>149.12</v>
      </c>
      <c r="I932" s="180">
        <v>149.12</v>
      </c>
      <c r="J932" s="180">
        <v>0</v>
      </c>
      <c r="K932" s="181">
        <f t="shared" si="14"/>
        <v>0.93945600000000007</v>
      </c>
      <c r="L932" s="180" t="s">
        <v>707</v>
      </c>
    </row>
    <row r="933" spans="1:12">
      <c r="A933" s="70"/>
      <c r="B933" s="1"/>
      <c r="C933" s="180">
        <v>102809</v>
      </c>
      <c r="D933" s="180">
        <v>4226</v>
      </c>
      <c r="E933" s="180" t="s">
        <v>1642</v>
      </c>
      <c r="F933" s="180" t="s">
        <v>828</v>
      </c>
      <c r="G933" s="180">
        <v>2.1252900000000001</v>
      </c>
      <c r="H933" s="180">
        <v>8.35</v>
      </c>
      <c r="I933" s="180">
        <v>8.35</v>
      </c>
      <c r="J933" s="180">
        <v>0</v>
      </c>
      <c r="K933" s="181">
        <f t="shared" si="14"/>
        <v>17.746171499999999</v>
      </c>
      <c r="L933" s="180" t="s">
        <v>707</v>
      </c>
    </row>
    <row r="934" spans="1:12">
      <c r="A934" s="70"/>
      <c r="B934" s="1"/>
      <c r="C934" s="180">
        <v>102870</v>
      </c>
      <c r="D934" s="180">
        <v>44002</v>
      </c>
      <c r="E934" s="180" t="s">
        <v>1643</v>
      </c>
      <c r="F934" s="180" t="s">
        <v>703</v>
      </c>
      <c r="G934" s="180">
        <v>6.3E-3</v>
      </c>
      <c r="H934" s="180">
        <v>149.12</v>
      </c>
      <c r="I934" s="180">
        <v>149.12</v>
      </c>
      <c r="J934" s="180">
        <v>0</v>
      </c>
      <c r="K934" s="181">
        <f t="shared" si="14"/>
        <v>0.93945600000000007</v>
      </c>
      <c r="L934" s="180" t="s">
        <v>707</v>
      </c>
    </row>
    <row r="935" spans="1:12">
      <c r="A935" s="70"/>
      <c r="B935" s="1"/>
      <c r="C935" s="180">
        <v>102876</v>
      </c>
      <c r="D935" s="180">
        <v>44003</v>
      </c>
      <c r="E935" s="180" t="s">
        <v>1644</v>
      </c>
      <c r="F935" s="180" t="s">
        <v>703</v>
      </c>
      <c r="G935" s="180">
        <v>6.3E-3</v>
      </c>
      <c r="H935" s="180">
        <v>149.12</v>
      </c>
      <c r="I935" s="180">
        <v>149.12</v>
      </c>
      <c r="J935" s="180">
        <v>0</v>
      </c>
      <c r="K935" s="181">
        <f t="shared" si="14"/>
        <v>0.93945600000000007</v>
      </c>
      <c r="L935" s="180" t="s">
        <v>707</v>
      </c>
    </row>
    <row r="936" spans="1:12">
      <c r="A936" s="70"/>
      <c r="B936" s="1"/>
      <c r="C936" s="180">
        <v>102960</v>
      </c>
      <c r="D936" s="180">
        <v>43886</v>
      </c>
      <c r="E936" s="180" t="s">
        <v>1645</v>
      </c>
      <c r="F936" s="180" t="s">
        <v>703</v>
      </c>
      <c r="G936" s="180">
        <v>6.3E-3</v>
      </c>
      <c r="H936" s="180">
        <v>149.12</v>
      </c>
      <c r="I936" s="180">
        <v>149.12</v>
      </c>
      <c r="J936" s="180">
        <v>0</v>
      </c>
      <c r="K936" s="181">
        <f t="shared" si="14"/>
        <v>0.93945600000000007</v>
      </c>
      <c r="L936" s="180" t="s">
        <v>707</v>
      </c>
    </row>
    <row r="937" spans="1:12">
      <c r="A937" s="70"/>
      <c r="B937" s="1"/>
      <c r="C937" s="180">
        <v>102972</v>
      </c>
      <c r="D937" s="180">
        <v>41982</v>
      </c>
      <c r="E937" s="180" t="s">
        <v>1646</v>
      </c>
      <c r="F937" s="180" t="s">
        <v>703</v>
      </c>
      <c r="G937" s="180">
        <v>6.3E-3</v>
      </c>
      <c r="H937" s="180">
        <v>149.12</v>
      </c>
      <c r="I937" s="180">
        <v>149.12</v>
      </c>
      <c r="J937" s="180">
        <v>0</v>
      </c>
      <c r="K937" s="181">
        <f t="shared" si="14"/>
        <v>0.93945600000000007</v>
      </c>
      <c r="L937" s="180" t="s">
        <v>707</v>
      </c>
    </row>
    <row r="938" spans="1:12">
      <c r="A938" s="70"/>
      <c r="B938" s="1"/>
      <c r="C938" s="180">
        <v>103220</v>
      </c>
      <c r="D938" s="180">
        <v>44548</v>
      </c>
      <c r="E938" s="180" t="s">
        <v>1647</v>
      </c>
      <c r="F938" s="180" t="s">
        <v>703</v>
      </c>
      <c r="G938" s="180">
        <v>6.3E-3</v>
      </c>
      <c r="H938" s="180">
        <v>149.12</v>
      </c>
      <c r="I938" s="180">
        <v>149.12</v>
      </c>
      <c r="J938" s="180">
        <v>0</v>
      </c>
      <c r="K938" s="181">
        <f t="shared" si="14"/>
        <v>0.93945600000000007</v>
      </c>
      <c r="L938" s="180" t="s">
        <v>707</v>
      </c>
    </row>
    <row r="939" spans="1:12">
      <c r="A939" s="70"/>
      <c r="B939" s="1"/>
      <c r="C939" s="180">
        <v>103226</v>
      </c>
      <c r="D939" s="180">
        <v>44549</v>
      </c>
      <c r="E939" s="180" t="s">
        <v>1648</v>
      </c>
      <c r="F939" s="180" t="s">
        <v>703</v>
      </c>
      <c r="G939" s="180">
        <v>6.3E-3</v>
      </c>
      <c r="H939" s="180">
        <v>149.12</v>
      </c>
      <c r="I939" s="180">
        <v>149.12</v>
      </c>
      <c r="J939" s="180">
        <v>0</v>
      </c>
      <c r="K939" s="181">
        <f t="shared" si="14"/>
        <v>0.93945600000000007</v>
      </c>
      <c r="L939" s="180" t="s">
        <v>707</v>
      </c>
    </row>
    <row r="940" spans="1:12">
      <c r="A940" s="70"/>
      <c r="B940" s="1"/>
      <c r="C940" s="180">
        <v>103232</v>
      </c>
      <c r="D940" s="180">
        <v>44550</v>
      </c>
      <c r="E940" s="180" t="s">
        <v>1649</v>
      </c>
      <c r="F940" s="180" t="s">
        <v>703</v>
      </c>
      <c r="G940" s="180">
        <v>6.3E-3</v>
      </c>
      <c r="H940" s="180">
        <v>149.12</v>
      </c>
      <c r="I940" s="180">
        <v>149.12</v>
      </c>
      <c r="J940" s="180">
        <v>0</v>
      </c>
      <c r="K940" s="181">
        <f t="shared" si="14"/>
        <v>0.93945600000000007</v>
      </c>
      <c r="L940" s="180" t="s">
        <v>707</v>
      </c>
    </row>
    <row r="941" spans="1:12">
      <c r="A941" s="70"/>
      <c r="B941" s="1"/>
      <c r="C941" s="180">
        <v>104087</v>
      </c>
      <c r="D941" s="180">
        <v>38415</v>
      </c>
      <c r="E941" s="180" t="s">
        <v>1650</v>
      </c>
      <c r="F941" s="180" t="s">
        <v>703</v>
      </c>
      <c r="G941" s="180">
        <v>6.3E-3</v>
      </c>
      <c r="H941" s="180">
        <v>149.12</v>
      </c>
      <c r="I941" s="180">
        <v>149.12</v>
      </c>
      <c r="J941" s="180">
        <v>0</v>
      </c>
      <c r="K941" s="181">
        <f t="shared" si="14"/>
        <v>0.93945600000000007</v>
      </c>
      <c r="L941" s="180" t="s">
        <v>707</v>
      </c>
    </row>
    <row r="942" spans="1:12">
      <c r="A942" s="70"/>
      <c r="B942" s="1"/>
      <c r="C942" s="180">
        <v>104093</v>
      </c>
      <c r="D942" s="180">
        <v>38414</v>
      </c>
      <c r="E942" s="180" t="s">
        <v>1651</v>
      </c>
      <c r="F942" s="180" t="s">
        <v>703</v>
      </c>
      <c r="G942" s="180">
        <v>6.3E-3</v>
      </c>
      <c r="H942" s="180">
        <v>149.12</v>
      </c>
      <c r="I942" s="180">
        <v>149.12</v>
      </c>
      <c r="J942" s="180">
        <v>0</v>
      </c>
      <c r="K942" s="181">
        <f t="shared" si="14"/>
        <v>0.93945600000000007</v>
      </c>
      <c r="L942" s="180" t="s">
        <v>707</v>
      </c>
    </row>
    <row r="943" spans="1:12">
      <c r="A943" s="70"/>
      <c r="B943" s="1"/>
      <c r="C943" s="180">
        <v>104691</v>
      </c>
      <c r="D943" s="180">
        <v>45080</v>
      </c>
      <c r="E943" s="180" t="s">
        <v>1652</v>
      </c>
      <c r="F943" s="180" t="s">
        <v>703</v>
      </c>
      <c r="G943" s="180">
        <v>6.3E-3</v>
      </c>
      <c r="H943" s="180">
        <v>149.12</v>
      </c>
      <c r="I943" s="180">
        <v>149.12</v>
      </c>
      <c r="J943" s="180">
        <v>0</v>
      </c>
      <c r="K943" s="181">
        <f t="shared" si="14"/>
        <v>0.93945600000000007</v>
      </c>
      <c r="L943" s="180" t="s">
        <v>707</v>
      </c>
    </row>
    <row r="944" spans="1:12">
      <c r="A944" s="70"/>
      <c r="B944" s="1"/>
      <c r="C944" s="180">
        <v>104712</v>
      </c>
      <c r="D944" s="180">
        <v>45112</v>
      </c>
      <c r="E944" s="180" t="s">
        <v>1653</v>
      </c>
      <c r="F944" s="180" t="s">
        <v>703</v>
      </c>
      <c r="G944" s="180">
        <v>6.3E-3</v>
      </c>
      <c r="H944" s="180">
        <v>149.12</v>
      </c>
      <c r="I944" s="180">
        <v>149.12</v>
      </c>
      <c r="J944" s="180">
        <v>0</v>
      </c>
      <c r="K944" s="181">
        <f t="shared" si="14"/>
        <v>0.93945600000000007</v>
      </c>
      <c r="L944" s="180" t="s">
        <v>707</v>
      </c>
    </row>
    <row r="945" spans="1:12">
      <c r="A945" s="70"/>
      <c r="B945" s="1"/>
      <c r="C945" s="180">
        <v>92259</v>
      </c>
      <c r="D945" s="180">
        <v>4425</v>
      </c>
      <c r="E945" s="180" t="s">
        <v>1654</v>
      </c>
      <c r="F945" s="180" t="s">
        <v>826</v>
      </c>
      <c r="G945" s="180">
        <v>9</v>
      </c>
      <c r="H945" s="180">
        <v>31.73</v>
      </c>
      <c r="I945" s="180">
        <v>25.000631413240001</v>
      </c>
      <c r="J945" s="180">
        <v>6.7293685867599997</v>
      </c>
      <c r="K945" s="181">
        <f t="shared" si="14"/>
        <v>285.57</v>
      </c>
      <c r="L945" s="180" t="s">
        <v>707</v>
      </c>
    </row>
    <row r="946" spans="1:12">
      <c r="A946" s="70"/>
      <c r="B946" s="1"/>
      <c r="C946" s="180">
        <v>92259</v>
      </c>
      <c r="D946" s="180">
        <v>5075</v>
      </c>
      <c r="E946" s="180" t="s">
        <v>1655</v>
      </c>
      <c r="F946" s="180" t="s">
        <v>828</v>
      </c>
      <c r="G946" s="180">
        <v>1.125</v>
      </c>
      <c r="H946" s="180">
        <v>12.2</v>
      </c>
      <c r="I946" s="180">
        <v>9.6125970136000003</v>
      </c>
      <c r="J946" s="180">
        <v>2.5874029863999999</v>
      </c>
      <c r="K946" s="181">
        <f t="shared" si="14"/>
        <v>13.725</v>
      </c>
      <c r="L946" s="180" t="s">
        <v>707</v>
      </c>
    </row>
    <row r="947" spans="1:12">
      <c r="A947" s="70"/>
      <c r="B947" s="1"/>
      <c r="C947" s="180">
        <v>92259</v>
      </c>
      <c r="D947" s="180">
        <v>40552</v>
      </c>
      <c r="E947" s="180" t="s">
        <v>1656</v>
      </c>
      <c r="F947" s="180" t="s">
        <v>703</v>
      </c>
      <c r="G947" s="180">
        <v>6.3E-3</v>
      </c>
      <c r="H947" s="180">
        <v>149.12</v>
      </c>
      <c r="I947" s="180">
        <v>117.49430054656</v>
      </c>
      <c r="J947" s="180">
        <v>31.625699453439999</v>
      </c>
      <c r="K947" s="181">
        <f t="shared" si="14"/>
        <v>0.93945600000000007</v>
      </c>
      <c r="L947" s="180" t="s">
        <v>707</v>
      </c>
    </row>
    <row r="948" spans="1:12">
      <c r="A948" s="70"/>
      <c r="B948" s="1"/>
      <c r="C948" s="180">
        <v>92259</v>
      </c>
      <c r="D948" s="180">
        <v>93287</v>
      </c>
      <c r="E948" s="180" t="s">
        <v>1657</v>
      </c>
      <c r="F948" s="180" t="s">
        <v>703</v>
      </c>
      <c r="G948" s="180">
        <v>6.3E-3</v>
      </c>
      <c r="H948" s="180">
        <v>149.12</v>
      </c>
      <c r="I948" s="180">
        <v>117.49430054656</v>
      </c>
      <c r="J948" s="180">
        <v>31.625699453439999</v>
      </c>
      <c r="K948" s="181">
        <f t="shared" si="14"/>
        <v>0.93945600000000007</v>
      </c>
      <c r="L948" s="180" t="s">
        <v>704</v>
      </c>
    </row>
    <row r="949" spans="1:12">
      <c r="A949" s="70"/>
      <c r="B949" s="1"/>
      <c r="C949" s="180">
        <v>92259</v>
      </c>
      <c r="D949" s="180">
        <v>93288</v>
      </c>
      <c r="E949" s="180" t="s">
        <v>1658</v>
      </c>
      <c r="F949" s="180" t="s">
        <v>703</v>
      </c>
      <c r="G949" s="180">
        <v>6.3E-3</v>
      </c>
      <c r="H949" s="180">
        <v>149.12</v>
      </c>
      <c r="I949" s="180">
        <v>117.49430054656</v>
      </c>
      <c r="J949" s="180">
        <v>31.625699453439999</v>
      </c>
      <c r="K949" s="181">
        <f t="shared" si="14"/>
        <v>0.93945600000000007</v>
      </c>
      <c r="L949" s="180" t="s">
        <v>704</v>
      </c>
    </row>
    <row r="950" spans="1:12">
      <c r="A950" s="70"/>
      <c r="B950" s="1"/>
      <c r="C950" s="180">
        <v>92539</v>
      </c>
      <c r="D950" s="180">
        <v>4408</v>
      </c>
      <c r="E950" s="180" t="s">
        <v>1659</v>
      </c>
      <c r="F950" s="180" t="s">
        <v>826</v>
      </c>
      <c r="G950" s="180">
        <v>3.2919999999999998</v>
      </c>
      <c r="H950" s="180">
        <v>2.85</v>
      </c>
      <c r="I950" s="180">
        <v>2.2598451591000002</v>
      </c>
      <c r="J950" s="180">
        <v>0.59015484090000003</v>
      </c>
      <c r="K950" s="181">
        <f t="shared" si="14"/>
        <v>9.3821999999999992</v>
      </c>
      <c r="L950" s="180" t="s">
        <v>707</v>
      </c>
    </row>
    <row r="951" spans="1:12">
      <c r="A951" s="70"/>
      <c r="B951" s="1"/>
      <c r="C951" s="180">
        <v>92539</v>
      </c>
      <c r="D951" s="180">
        <v>4430</v>
      </c>
      <c r="E951" s="180" t="s">
        <v>1660</v>
      </c>
      <c r="F951" s="180" t="s">
        <v>826</v>
      </c>
      <c r="G951" s="180">
        <v>1.956</v>
      </c>
      <c r="H951" s="180">
        <v>15</v>
      </c>
      <c r="I951" s="180">
        <v>11.893921890000001</v>
      </c>
      <c r="J951" s="180">
        <v>3.1060781099999999</v>
      </c>
      <c r="K951" s="181">
        <f t="shared" si="14"/>
        <v>29.34</v>
      </c>
      <c r="L951" s="180" t="s">
        <v>707</v>
      </c>
    </row>
    <row r="952" spans="1:12">
      <c r="A952" s="70"/>
      <c r="B952" s="1"/>
      <c r="C952" s="180">
        <v>92539</v>
      </c>
      <c r="D952" s="180">
        <v>20247</v>
      </c>
      <c r="E952" s="180" t="s">
        <v>1661</v>
      </c>
      <c r="F952" s="180" t="s">
        <v>703</v>
      </c>
      <c r="G952" s="180">
        <v>6.3E-3</v>
      </c>
      <c r="H952" s="180">
        <v>149.12</v>
      </c>
      <c r="I952" s="180">
        <v>118.24144214912002</v>
      </c>
      <c r="J952" s="180">
        <v>30.87855785088</v>
      </c>
      <c r="K952" s="181">
        <f t="shared" si="14"/>
        <v>0.93945600000000007</v>
      </c>
      <c r="L952" s="180" t="s">
        <v>707</v>
      </c>
    </row>
    <row r="953" spans="1:12">
      <c r="A953" s="70"/>
      <c r="B953" s="1"/>
      <c r="C953" s="180">
        <v>92539</v>
      </c>
      <c r="D953" s="180">
        <v>39027</v>
      </c>
      <c r="E953" s="180" t="s">
        <v>1662</v>
      </c>
      <c r="F953" s="180" t="s">
        <v>703</v>
      </c>
      <c r="G953" s="180">
        <v>6.3E-3</v>
      </c>
      <c r="H953" s="180">
        <v>149.12</v>
      </c>
      <c r="I953" s="180">
        <v>118.24144214912002</v>
      </c>
      <c r="J953" s="180">
        <v>30.87855785088</v>
      </c>
      <c r="K953" s="181">
        <f t="shared" si="14"/>
        <v>0.93945600000000007</v>
      </c>
      <c r="L953" s="180" t="s">
        <v>707</v>
      </c>
    </row>
    <row r="954" spans="1:12">
      <c r="A954" s="70"/>
      <c r="B954" s="1"/>
      <c r="C954" s="180">
        <v>92539</v>
      </c>
      <c r="D954" s="180">
        <v>40568</v>
      </c>
      <c r="E954" s="180" t="s">
        <v>1663</v>
      </c>
      <c r="F954" s="180" t="s">
        <v>703</v>
      </c>
      <c r="G954" s="180">
        <v>6.3E-3</v>
      </c>
      <c r="H954" s="180">
        <v>149.12</v>
      </c>
      <c r="I954" s="180">
        <v>118.24144214912002</v>
      </c>
      <c r="J954" s="180">
        <v>30.87855785088</v>
      </c>
      <c r="K954" s="181">
        <f t="shared" si="14"/>
        <v>0.93945600000000007</v>
      </c>
      <c r="L954" s="180" t="s">
        <v>707</v>
      </c>
    </row>
    <row r="955" spans="1:12">
      <c r="A955" s="70"/>
      <c r="B955" s="1"/>
      <c r="C955" s="180">
        <v>92539</v>
      </c>
      <c r="D955" s="180">
        <v>93281</v>
      </c>
      <c r="E955" s="180" t="s">
        <v>1664</v>
      </c>
      <c r="F955" s="180" t="s">
        <v>703</v>
      </c>
      <c r="G955" s="180">
        <v>6.3E-3</v>
      </c>
      <c r="H955" s="180">
        <v>149.12</v>
      </c>
      <c r="I955" s="180">
        <v>118.24144214912002</v>
      </c>
      <c r="J955" s="180">
        <v>30.87855785088</v>
      </c>
      <c r="K955" s="181">
        <f t="shared" si="14"/>
        <v>0.93945600000000007</v>
      </c>
      <c r="L955" s="180" t="s">
        <v>704</v>
      </c>
    </row>
    <row r="956" spans="1:12">
      <c r="A956" s="70"/>
      <c r="B956" s="1"/>
      <c r="C956" s="180">
        <v>92539</v>
      </c>
      <c r="D956" s="180">
        <v>93282</v>
      </c>
      <c r="E956" s="180" t="s">
        <v>1665</v>
      </c>
      <c r="F956" s="180" t="s">
        <v>703</v>
      </c>
      <c r="G956" s="180">
        <v>6.3E-3</v>
      </c>
      <c r="H956" s="180">
        <v>149.12</v>
      </c>
      <c r="I956" s="180">
        <v>118.24144214912002</v>
      </c>
      <c r="J956" s="180">
        <v>30.87855785088</v>
      </c>
      <c r="K956" s="181">
        <f t="shared" si="14"/>
        <v>0.93945600000000007</v>
      </c>
      <c r="L956" s="180" t="s">
        <v>704</v>
      </c>
    </row>
    <row r="957" spans="1:12">
      <c r="A957" s="70"/>
      <c r="B957" s="1"/>
      <c r="C957" s="180">
        <v>92544</v>
      </c>
      <c r="D957" s="180">
        <v>4472</v>
      </c>
      <c r="E957" s="180" t="s">
        <v>1666</v>
      </c>
      <c r="F957" s="180" t="s">
        <v>826</v>
      </c>
      <c r="G957" s="180">
        <v>0.40600000000000003</v>
      </c>
      <c r="H957" s="180">
        <v>39.630000000000003</v>
      </c>
      <c r="I957" s="180">
        <v>33.522768123600002</v>
      </c>
      <c r="J957" s="180">
        <v>6.1072318764000011</v>
      </c>
      <c r="K957" s="181">
        <f t="shared" si="14"/>
        <v>16.089780000000001</v>
      </c>
      <c r="L957" s="180" t="s">
        <v>707</v>
      </c>
    </row>
    <row r="958" spans="1:12">
      <c r="A958" s="70"/>
      <c r="B958" s="1"/>
      <c r="C958" s="180">
        <v>92545</v>
      </c>
      <c r="D958" s="180">
        <v>6193</v>
      </c>
      <c r="E958" s="180" t="s">
        <v>1667</v>
      </c>
      <c r="F958" s="180" t="s">
        <v>703</v>
      </c>
      <c r="G958" s="180">
        <v>6.3E-3</v>
      </c>
      <c r="H958" s="180">
        <v>149.12</v>
      </c>
      <c r="I958" s="180">
        <v>108.93403667520001</v>
      </c>
      <c r="J958" s="180">
        <v>40.185963324799999</v>
      </c>
      <c r="K958" s="181">
        <f t="shared" si="14"/>
        <v>0.93945600000000007</v>
      </c>
      <c r="L958" s="180" t="s">
        <v>707</v>
      </c>
    </row>
    <row r="959" spans="1:12">
      <c r="A959" s="70"/>
      <c r="B959" s="1"/>
      <c r="C959" s="180">
        <v>92545</v>
      </c>
      <c r="D959" s="180">
        <v>21142</v>
      </c>
      <c r="E959" s="180" t="s">
        <v>1668</v>
      </c>
      <c r="F959" s="180" t="s">
        <v>703</v>
      </c>
      <c r="G959" s="180">
        <v>6.3E-3</v>
      </c>
      <c r="H959" s="180">
        <v>149.12</v>
      </c>
      <c r="I959" s="180">
        <v>108.93403667520001</v>
      </c>
      <c r="J959" s="180">
        <v>40.185963324799999</v>
      </c>
      <c r="K959" s="181">
        <f t="shared" si="14"/>
        <v>0.93945600000000007</v>
      </c>
      <c r="L959" s="180" t="s">
        <v>707</v>
      </c>
    </row>
    <row r="960" spans="1:12">
      <c r="A960" s="70"/>
      <c r="B960" s="1"/>
      <c r="C960" s="180">
        <v>92545</v>
      </c>
      <c r="D960" s="180">
        <v>92259</v>
      </c>
      <c r="E960" s="180" t="s">
        <v>1669</v>
      </c>
      <c r="F960" s="180" t="s">
        <v>703</v>
      </c>
      <c r="G960" s="180">
        <v>6.3E-3</v>
      </c>
      <c r="H960" s="180">
        <v>149.12</v>
      </c>
      <c r="I960" s="180">
        <v>108.93403667520001</v>
      </c>
      <c r="J960" s="180">
        <v>40.185963324799999</v>
      </c>
      <c r="K960" s="181">
        <f t="shared" si="14"/>
        <v>0.93945600000000007</v>
      </c>
      <c r="L960" s="180" t="s">
        <v>704</v>
      </c>
    </row>
    <row r="961" spans="1:12">
      <c r="A961" s="70"/>
      <c r="B961" s="1"/>
      <c r="C961" s="180">
        <v>92546</v>
      </c>
      <c r="D961" s="180">
        <v>4400</v>
      </c>
      <c r="E961" s="180" t="s">
        <v>1670</v>
      </c>
      <c r="F961" s="180" t="s">
        <v>826</v>
      </c>
      <c r="G961" s="180">
        <v>2.5</v>
      </c>
      <c r="H961" s="180">
        <v>23.87</v>
      </c>
      <c r="I961" s="180">
        <v>16.972797729580002</v>
      </c>
      <c r="J961" s="180">
        <v>6.8972022704200011</v>
      </c>
      <c r="K961" s="181">
        <f t="shared" si="14"/>
        <v>59.675000000000004</v>
      </c>
      <c r="L961" s="180" t="s">
        <v>707</v>
      </c>
    </row>
    <row r="962" spans="1:12">
      <c r="A962" s="70"/>
      <c r="B962" s="1"/>
      <c r="C962" s="180">
        <v>92548</v>
      </c>
      <c r="D962" s="180">
        <v>92260</v>
      </c>
      <c r="E962" s="180" t="s">
        <v>1671</v>
      </c>
      <c r="F962" s="180" t="s">
        <v>703</v>
      </c>
      <c r="G962" s="180">
        <v>6.3E-3</v>
      </c>
      <c r="H962" s="180">
        <v>149.12</v>
      </c>
      <c r="I962" s="180">
        <v>107.74914168128001</v>
      </c>
      <c r="J962" s="180">
        <v>41.370858318720003</v>
      </c>
      <c r="K962" s="181">
        <f t="shared" si="14"/>
        <v>0.93945600000000007</v>
      </c>
      <c r="L962" s="180" t="s">
        <v>704</v>
      </c>
    </row>
    <row r="963" spans="1:12">
      <c r="A963" s="70"/>
      <c r="B963" s="1"/>
      <c r="C963" s="180">
        <v>92549</v>
      </c>
      <c r="D963" s="180">
        <v>4415</v>
      </c>
      <c r="E963" s="180" t="s">
        <v>1672</v>
      </c>
      <c r="F963" s="180" t="s">
        <v>826</v>
      </c>
      <c r="G963" s="180">
        <v>3.5</v>
      </c>
      <c r="H963" s="180">
        <v>5.67</v>
      </c>
      <c r="I963" s="180">
        <v>3.8775924841499996</v>
      </c>
      <c r="J963" s="180">
        <v>1.7924075158499999</v>
      </c>
      <c r="K963" s="181">
        <f t="shared" si="14"/>
        <v>19.844999999999999</v>
      </c>
      <c r="L963" s="180" t="s">
        <v>707</v>
      </c>
    </row>
    <row r="964" spans="1:12">
      <c r="A964" s="70"/>
      <c r="B964" s="1"/>
      <c r="C964" s="180">
        <v>92550</v>
      </c>
      <c r="D964" s="180">
        <v>4344</v>
      </c>
      <c r="E964" s="180" t="s">
        <v>1673</v>
      </c>
      <c r="F964" s="180" t="s">
        <v>727</v>
      </c>
      <c r="G964" s="180">
        <v>4</v>
      </c>
      <c r="H964" s="180">
        <v>22.27</v>
      </c>
      <c r="I964" s="180">
        <v>15.983988536770003</v>
      </c>
      <c r="J964" s="180">
        <v>6.2860114632300004</v>
      </c>
      <c r="K964" s="181">
        <f t="shared" si="14"/>
        <v>89.08</v>
      </c>
      <c r="L964" s="180" t="s">
        <v>707</v>
      </c>
    </row>
    <row r="965" spans="1:12">
      <c r="A965" s="70"/>
      <c r="B965" s="1"/>
      <c r="C965" s="180">
        <v>92550</v>
      </c>
      <c r="D965" s="180">
        <v>40623</v>
      </c>
      <c r="E965" s="180" t="s">
        <v>1674</v>
      </c>
      <c r="F965" s="180" t="s">
        <v>703</v>
      </c>
      <c r="G965" s="180">
        <v>6.3E-3</v>
      </c>
      <c r="H965" s="180">
        <v>149.12</v>
      </c>
      <c r="I965" s="180">
        <v>107.02884466112002</v>
      </c>
      <c r="J965" s="180">
        <v>42.09115533888</v>
      </c>
      <c r="K965" s="181">
        <f t="shared" si="14"/>
        <v>0.93945600000000007</v>
      </c>
      <c r="L965" s="180" t="s">
        <v>707</v>
      </c>
    </row>
    <row r="966" spans="1:12">
      <c r="A966" s="70"/>
      <c r="B966" s="1"/>
      <c r="C966" s="180">
        <v>92550</v>
      </c>
      <c r="D966" s="180">
        <v>92261</v>
      </c>
      <c r="E966" s="180" t="s">
        <v>1675</v>
      </c>
      <c r="F966" s="180" t="s">
        <v>703</v>
      </c>
      <c r="G966" s="180">
        <v>6.3E-3</v>
      </c>
      <c r="H966" s="180">
        <v>149.12</v>
      </c>
      <c r="I966" s="180">
        <v>107.02884466112002</v>
      </c>
      <c r="J966" s="180">
        <v>42.09115533888</v>
      </c>
      <c r="K966" s="181">
        <f t="shared" ref="K966:K1029" si="15">H966*G966</f>
        <v>0.93945600000000007</v>
      </c>
      <c r="L966" s="180" t="s">
        <v>704</v>
      </c>
    </row>
    <row r="967" spans="1:12">
      <c r="A967" s="70"/>
      <c r="B967" s="1"/>
      <c r="C967" s="180">
        <v>92552</v>
      </c>
      <c r="D967" s="180">
        <v>92262</v>
      </c>
      <c r="E967" s="180" t="s">
        <v>1676</v>
      </c>
      <c r="F967" s="180" t="s">
        <v>703</v>
      </c>
      <c r="G967" s="180">
        <v>6.3E-3</v>
      </c>
      <c r="H967" s="180">
        <v>149.12</v>
      </c>
      <c r="I967" s="180">
        <v>107.68542330176</v>
      </c>
      <c r="J967" s="180">
        <v>41.434576698239994</v>
      </c>
      <c r="K967" s="181">
        <f t="shared" si="15"/>
        <v>0.93945600000000007</v>
      </c>
      <c r="L967" s="180" t="s">
        <v>704</v>
      </c>
    </row>
    <row r="968" spans="1:12">
      <c r="A968" s="70"/>
      <c r="B968" s="1"/>
      <c r="C968" s="180">
        <v>100380</v>
      </c>
      <c r="D968" s="180">
        <v>93272</v>
      </c>
      <c r="E968" s="180" t="s">
        <v>1677</v>
      </c>
      <c r="F968" s="180" t="s">
        <v>703</v>
      </c>
      <c r="G968" s="180">
        <v>6.3E-3</v>
      </c>
      <c r="H968" s="180">
        <v>149.12</v>
      </c>
      <c r="I968" s="180">
        <v>101.61564267263999</v>
      </c>
      <c r="J968" s="180">
        <v>47.504357327360005</v>
      </c>
      <c r="K968" s="181">
        <f t="shared" si="15"/>
        <v>0.93945600000000007</v>
      </c>
      <c r="L968" s="180" t="s">
        <v>704</v>
      </c>
    </row>
    <row r="969" spans="1:12">
      <c r="A969" s="70"/>
      <c r="B969" s="1"/>
      <c r="C969" s="180">
        <v>100380</v>
      </c>
      <c r="D969" s="180">
        <v>93274</v>
      </c>
      <c r="E969" s="180" t="s">
        <v>1678</v>
      </c>
      <c r="F969" s="180" t="s">
        <v>703</v>
      </c>
      <c r="G969" s="180">
        <v>6.3E-3</v>
      </c>
      <c r="H969" s="180">
        <v>149.12</v>
      </c>
      <c r="I969" s="180">
        <v>101.61564267263999</v>
      </c>
      <c r="J969" s="180">
        <v>47.504357327360005</v>
      </c>
      <c r="K969" s="181">
        <f t="shared" si="15"/>
        <v>0.93945600000000007</v>
      </c>
      <c r="L969" s="180" t="s">
        <v>704</v>
      </c>
    </row>
    <row r="970" spans="1:12">
      <c r="A970" s="70"/>
      <c r="B970" s="1"/>
      <c r="C970" s="180">
        <v>94189</v>
      </c>
      <c r="D970" s="180">
        <v>40741</v>
      </c>
      <c r="E970" s="180" t="s">
        <v>1679</v>
      </c>
      <c r="F970" s="180" t="s">
        <v>703</v>
      </c>
      <c r="G970" s="180">
        <v>6.3E-3</v>
      </c>
      <c r="H970" s="180">
        <v>149.12</v>
      </c>
      <c r="I970" s="180">
        <v>133.56496279743999</v>
      </c>
      <c r="J970" s="180">
        <v>15.555037202560001</v>
      </c>
      <c r="K970" s="181">
        <f t="shared" si="15"/>
        <v>0.93945600000000007</v>
      </c>
      <c r="L970" s="180" t="s">
        <v>707</v>
      </c>
    </row>
    <row r="971" spans="1:12">
      <c r="A971" s="70"/>
      <c r="B971" s="1"/>
      <c r="C971" s="180">
        <v>94189</v>
      </c>
      <c r="D971" s="180">
        <v>88323</v>
      </c>
      <c r="E971" s="180" t="s">
        <v>1680</v>
      </c>
      <c r="F971" s="180" t="s">
        <v>703</v>
      </c>
      <c r="G971" s="180">
        <v>6.3E-3</v>
      </c>
      <c r="H971" s="180">
        <v>149.12</v>
      </c>
      <c r="I971" s="180">
        <v>133.56496279743999</v>
      </c>
      <c r="J971" s="180">
        <v>15.555037202560001</v>
      </c>
      <c r="K971" s="181">
        <f t="shared" si="15"/>
        <v>0.93945600000000007</v>
      </c>
      <c r="L971" s="180" t="s">
        <v>704</v>
      </c>
    </row>
    <row r="972" spans="1:12">
      <c r="A972" s="70"/>
      <c r="B972" s="1"/>
      <c r="C972" s="180">
        <v>94195</v>
      </c>
      <c r="D972" s="180">
        <v>7175</v>
      </c>
      <c r="E972" s="180" t="s">
        <v>1681</v>
      </c>
      <c r="F972" s="180" t="s">
        <v>703</v>
      </c>
      <c r="G972" s="180">
        <v>6.3E-3</v>
      </c>
      <c r="H972" s="180">
        <v>149.12</v>
      </c>
      <c r="I972" s="180">
        <v>131.65186071296003</v>
      </c>
      <c r="J972" s="180">
        <v>17.46813928704</v>
      </c>
      <c r="K972" s="181">
        <f t="shared" si="15"/>
        <v>0.93945600000000007</v>
      </c>
      <c r="L972" s="180" t="s">
        <v>707</v>
      </c>
    </row>
    <row r="973" spans="1:12">
      <c r="A973" s="70"/>
      <c r="B973" s="1"/>
      <c r="C973" s="180">
        <v>94201</v>
      </c>
      <c r="D973" s="180">
        <v>7173</v>
      </c>
      <c r="E973" s="180" t="s">
        <v>1682</v>
      </c>
      <c r="F973" s="180" t="s">
        <v>703</v>
      </c>
      <c r="G973" s="180">
        <v>6.3E-3</v>
      </c>
      <c r="H973" s="180">
        <v>149.12</v>
      </c>
      <c r="I973" s="180">
        <v>129.42808127488001</v>
      </c>
      <c r="J973" s="180">
        <v>19.691918725120001</v>
      </c>
      <c r="K973" s="181">
        <f t="shared" si="15"/>
        <v>0.93945600000000007</v>
      </c>
      <c r="L973" s="180" t="s">
        <v>707</v>
      </c>
    </row>
    <row r="974" spans="1:12">
      <c r="A974" s="70"/>
      <c r="B974" s="1"/>
      <c r="C974" s="180">
        <v>94224</v>
      </c>
      <c r="D974" s="180">
        <v>87337</v>
      </c>
      <c r="E974" s="180" t="s">
        <v>1683</v>
      </c>
      <c r="F974" s="180" t="s">
        <v>703</v>
      </c>
      <c r="G974" s="180">
        <v>6.3E-3</v>
      </c>
      <c r="H974" s="180">
        <v>149.12</v>
      </c>
      <c r="I974" s="180">
        <v>55.770568040960001</v>
      </c>
      <c r="J974" s="180">
        <v>93.349431959040004</v>
      </c>
      <c r="K974" s="181">
        <f t="shared" si="15"/>
        <v>0.93945600000000007</v>
      </c>
      <c r="L974" s="180" t="s">
        <v>704</v>
      </c>
    </row>
    <row r="975" spans="1:12">
      <c r="A975" s="70"/>
      <c r="B975" s="1"/>
      <c r="C975" s="180">
        <v>94226</v>
      </c>
      <c r="D975" s="180">
        <v>42528</v>
      </c>
      <c r="E975" s="180" t="s">
        <v>1684</v>
      </c>
      <c r="F975" s="180" t="s">
        <v>703</v>
      </c>
      <c r="G975" s="180">
        <v>6.3E-3</v>
      </c>
      <c r="H975" s="180">
        <v>149.12</v>
      </c>
      <c r="I975" s="180">
        <v>100.46615607360002</v>
      </c>
      <c r="J975" s="180">
        <v>48.6538439264</v>
      </c>
      <c r="K975" s="181">
        <f t="shared" si="15"/>
        <v>0.93945600000000007</v>
      </c>
      <c r="L975" s="180" t="s">
        <v>707</v>
      </c>
    </row>
    <row r="976" spans="1:12">
      <c r="A976" s="70"/>
      <c r="B976" s="1"/>
      <c r="C976" s="180">
        <v>94226</v>
      </c>
      <c r="D976" s="180">
        <v>42529</v>
      </c>
      <c r="E976" s="180" t="s">
        <v>1685</v>
      </c>
      <c r="F976" s="180" t="s">
        <v>703</v>
      </c>
      <c r="G976" s="180">
        <v>6.3E-3</v>
      </c>
      <c r="H976" s="180">
        <v>149.12</v>
      </c>
      <c r="I976" s="180">
        <v>100.46615607360002</v>
      </c>
      <c r="J976" s="180">
        <v>48.6538439264</v>
      </c>
      <c r="K976" s="181">
        <f t="shared" si="15"/>
        <v>0.93945600000000007</v>
      </c>
      <c r="L976" s="180" t="s">
        <v>707</v>
      </c>
    </row>
    <row r="977" spans="1:12">
      <c r="A977" s="70"/>
      <c r="B977" s="1"/>
      <c r="C977" s="180">
        <v>94232</v>
      </c>
      <c r="D977" s="180">
        <v>345</v>
      </c>
      <c r="E977" s="180" t="s">
        <v>1686</v>
      </c>
      <c r="F977" s="180" t="s">
        <v>828</v>
      </c>
      <c r="G977" s="180">
        <v>4.0000000000000001E-3</v>
      </c>
      <c r="H977" s="180">
        <v>31.53</v>
      </c>
      <c r="I977" s="180">
        <v>9.4389171872100022</v>
      </c>
      <c r="J977" s="180">
        <v>22.091082812789999</v>
      </c>
      <c r="K977" s="181">
        <f t="shared" si="15"/>
        <v>0.12612000000000001</v>
      </c>
      <c r="L977" s="180" t="s">
        <v>707</v>
      </c>
    </row>
    <row r="978" spans="1:12">
      <c r="A978" s="70"/>
      <c r="B978" s="1"/>
      <c r="C978" s="180">
        <v>94207</v>
      </c>
      <c r="D978" s="180">
        <v>1607</v>
      </c>
      <c r="E978" s="180" t="s">
        <v>1687</v>
      </c>
      <c r="F978" s="180" t="s">
        <v>1688</v>
      </c>
      <c r="G978" s="180">
        <v>1.27</v>
      </c>
      <c r="H978" s="180">
        <v>0.26</v>
      </c>
      <c r="I978" s="180">
        <v>0.22900509658000001</v>
      </c>
      <c r="J978" s="180">
        <v>3.0994903420000004E-2</v>
      </c>
      <c r="K978" s="181">
        <f t="shared" si="15"/>
        <v>0.33019999999999999</v>
      </c>
      <c r="L978" s="180" t="s">
        <v>707</v>
      </c>
    </row>
    <row r="979" spans="1:12">
      <c r="A979" s="70"/>
      <c r="B979" s="1"/>
      <c r="C979" s="180">
        <v>94207</v>
      </c>
      <c r="D979" s="180">
        <v>4302</v>
      </c>
      <c r="E979" s="180" t="s">
        <v>1689</v>
      </c>
      <c r="F979" s="180" t="s">
        <v>727</v>
      </c>
      <c r="G979" s="180">
        <v>1.27</v>
      </c>
      <c r="H979" s="180">
        <v>4.0199999999999996</v>
      </c>
      <c r="I979" s="180">
        <v>3.5407711086599996</v>
      </c>
      <c r="J979" s="180">
        <v>0.47922889133999996</v>
      </c>
      <c r="K979" s="181">
        <f t="shared" si="15"/>
        <v>5.1053999999999995</v>
      </c>
      <c r="L979" s="180" t="s">
        <v>707</v>
      </c>
    </row>
    <row r="980" spans="1:12">
      <c r="A980" s="70"/>
      <c r="B980" s="1"/>
      <c r="C980" s="180">
        <v>94207</v>
      </c>
      <c r="D980" s="180">
        <v>7194</v>
      </c>
      <c r="E980" s="180" t="s">
        <v>1690</v>
      </c>
      <c r="F980" s="180" t="s">
        <v>703</v>
      </c>
      <c r="G980" s="180">
        <v>6.3E-3</v>
      </c>
      <c r="H980" s="180">
        <v>149.12</v>
      </c>
      <c r="I980" s="180">
        <v>131.34323077696001</v>
      </c>
      <c r="J980" s="180">
        <v>17.776769223040002</v>
      </c>
      <c r="K980" s="181">
        <f t="shared" si="15"/>
        <v>0.93945600000000007</v>
      </c>
      <c r="L980" s="180" t="s">
        <v>707</v>
      </c>
    </row>
    <row r="981" spans="1:12">
      <c r="A981" s="70"/>
      <c r="B981" s="1"/>
      <c r="C981" s="180">
        <v>94218</v>
      </c>
      <c r="D981" s="180">
        <v>4312</v>
      </c>
      <c r="E981" s="180" t="s">
        <v>1691</v>
      </c>
      <c r="F981" s="180" t="s">
        <v>727</v>
      </c>
      <c r="G981" s="180">
        <v>0.31</v>
      </c>
      <c r="H981" s="180">
        <v>3.13</v>
      </c>
      <c r="I981" s="180">
        <v>2.9662402623499995</v>
      </c>
      <c r="J981" s="180">
        <v>0.16375973765000001</v>
      </c>
      <c r="K981" s="181">
        <f t="shared" si="15"/>
        <v>0.97029999999999994</v>
      </c>
      <c r="L981" s="180" t="s">
        <v>707</v>
      </c>
    </row>
    <row r="982" spans="1:12">
      <c r="A982" s="70"/>
      <c r="B982" s="1"/>
      <c r="C982" s="180">
        <v>94218</v>
      </c>
      <c r="D982" s="180">
        <v>4315</v>
      </c>
      <c r="E982" s="180" t="s">
        <v>1692</v>
      </c>
      <c r="F982" s="180" t="s">
        <v>727</v>
      </c>
      <c r="G982" s="180">
        <v>0.94</v>
      </c>
      <c r="H982" s="180">
        <v>2.2999999999999998</v>
      </c>
      <c r="I982" s="180">
        <v>2.1796653684999998</v>
      </c>
      <c r="J982" s="180">
        <v>0.12033463150000001</v>
      </c>
      <c r="K982" s="181">
        <f t="shared" si="15"/>
        <v>2.1619999999999999</v>
      </c>
      <c r="L982" s="180" t="s">
        <v>707</v>
      </c>
    </row>
    <row r="983" spans="1:12">
      <c r="A983" s="70"/>
      <c r="B983" s="1"/>
      <c r="C983" s="180">
        <v>94218</v>
      </c>
      <c r="D983" s="180">
        <v>7231</v>
      </c>
      <c r="E983" s="180" t="s">
        <v>1693</v>
      </c>
      <c r="F983" s="180" t="s">
        <v>703</v>
      </c>
      <c r="G983" s="180">
        <v>6.3E-3</v>
      </c>
      <c r="H983" s="180">
        <v>149.12</v>
      </c>
      <c r="I983" s="180">
        <v>141.3181303264</v>
      </c>
      <c r="J983" s="180">
        <v>7.8018696736000015</v>
      </c>
      <c r="K983" s="181">
        <f t="shared" si="15"/>
        <v>0.93945600000000007</v>
      </c>
      <c r="L983" s="180" t="s">
        <v>707</v>
      </c>
    </row>
    <row r="984" spans="1:12">
      <c r="A984" s="70"/>
      <c r="B984" s="1"/>
      <c r="C984" s="180">
        <v>94213</v>
      </c>
      <c r="D984" s="180">
        <v>11029</v>
      </c>
      <c r="E984" s="180" t="s">
        <v>1694</v>
      </c>
      <c r="F984" s="180" t="s">
        <v>703</v>
      </c>
      <c r="G984" s="180">
        <v>6.3E-3</v>
      </c>
      <c r="H984" s="180">
        <v>149.12</v>
      </c>
      <c r="I984" s="180">
        <v>141.38185869695999</v>
      </c>
      <c r="J984" s="180">
        <v>7.7381413030399999</v>
      </c>
      <c r="K984" s="181">
        <f t="shared" si="15"/>
        <v>0.93945600000000007</v>
      </c>
      <c r="L984" s="180" t="s">
        <v>707</v>
      </c>
    </row>
    <row r="985" spans="1:12">
      <c r="A985" s="70"/>
      <c r="B985" s="1"/>
      <c r="C985" s="180">
        <v>94216</v>
      </c>
      <c r="D985" s="180">
        <v>40740</v>
      </c>
      <c r="E985" s="180" t="s">
        <v>1695</v>
      </c>
      <c r="F985" s="180" t="s">
        <v>703</v>
      </c>
      <c r="G985" s="180">
        <v>6.3E-3</v>
      </c>
      <c r="H985" s="180">
        <v>149.12</v>
      </c>
      <c r="I985" s="180">
        <v>147.41254707072002</v>
      </c>
      <c r="J985" s="180">
        <v>1.70745292928</v>
      </c>
      <c r="K985" s="181">
        <f t="shared" si="15"/>
        <v>0.93945600000000007</v>
      </c>
      <c r="L985" s="180" t="s">
        <v>707</v>
      </c>
    </row>
    <row r="986" spans="1:12">
      <c r="A986" s="70"/>
      <c r="B986" s="1"/>
      <c r="C986" s="180">
        <v>94219</v>
      </c>
      <c r="D986" s="180">
        <v>7181</v>
      </c>
      <c r="E986" s="180" t="s">
        <v>1696</v>
      </c>
      <c r="F986" s="180" t="s">
        <v>703</v>
      </c>
      <c r="G986" s="180">
        <v>6.3E-3</v>
      </c>
      <c r="H986" s="180">
        <v>149.12</v>
      </c>
      <c r="I986" s="180">
        <v>101.50919515008</v>
      </c>
      <c r="J986" s="180">
        <v>47.610804849920001</v>
      </c>
      <c r="K986" s="181">
        <f t="shared" si="15"/>
        <v>0.93945600000000007</v>
      </c>
      <c r="L986" s="180" t="s">
        <v>707</v>
      </c>
    </row>
    <row r="987" spans="1:12">
      <c r="A987" s="70"/>
      <c r="B987" s="1"/>
      <c r="C987" s="180">
        <v>94220</v>
      </c>
      <c r="D987" s="180">
        <v>40742</v>
      </c>
      <c r="E987" s="180" t="s">
        <v>1697</v>
      </c>
      <c r="F987" s="180" t="s">
        <v>703</v>
      </c>
      <c r="G987" s="180">
        <v>6.3E-3</v>
      </c>
      <c r="H987" s="180">
        <v>149.12</v>
      </c>
      <c r="I987" s="180">
        <v>112.31436652672001</v>
      </c>
      <c r="J987" s="180">
        <v>36.805633473279997</v>
      </c>
      <c r="K987" s="181">
        <f t="shared" si="15"/>
        <v>0.93945600000000007</v>
      </c>
      <c r="L987" s="180" t="s">
        <v>707</v>
      </c>
    </row>
    <row r="988" spans="1:12">
      <c r="A988" s="70"/>
      <c r="B988" s="1"/>
      <c r="C988" s="180">
        <v>94223</v>
      </c>
      <c r="D988" s="180">
        <v>7219</v>
      </c>
      <c r="E988" s="180" t="s">
        <v>1698</v>
      </c>
      <c r="F988" s="180" t="s">
        <v>703</v>
      </c>
      <c r="G988" s="180">
        <v>6.3E-3</v>
      </c>
      <c r="H988" s="180">
        <v>149.12</v>
      </c>
      <c r="I988" s="180">
        <v>143.93762220159999</v>
      </c>
      <c r="J988" s="180">
        <v>5.1823777984000001</v>
      </c>
      <c r="K988" s="181">
        <f t="shared" si="15"/>
        <v>0.93945600000000007</v>
      </c>
      <c r="L988" s="180" t="s">
        <v>707</v>
      </c>
    </row>
    <row r="989" spans="1:12">
      <c r="A989" s="70"/>
      <c r="B989" s="1"/>
      <c r="C989" s="180">
        <v>94451</v>
      </c>
      <c r="D989" s="180">
        <v>7216</v>
      </c>
      <c r="E989" s="180" t="s">
        <v>1699</v>
      </c>
      <c r="F989" s="180" t="s">
        <v>703</v>
      </c>
      <c r="G989" s="180">
        <v>6.3E-3</v>
      </c>
      <c r="H989" s="180">
        <v>149.12</v>
      </c>
      <c r="I989" s="180">
        <v>144.35432745408002</v>
      </c>
      <c r="J989" s="180">
        <v>4.7656725459200002</v>
      </c>
      <c r="K989" s="181">
        <f t="shared" si="15"/>
        <v>0.93945600000000007</v>
      </c>
      <c r="L989" s="180" t="s">
        <v>707</v>
      </c>
    </row>
    <row r="990" spans="1:12">
      <c r="A990" s="70"/>
      <c r="B990" s="1"/>
      <c r="C990" s="180">
        <v>100325</v>
      </c>
      <c r="D990" s="180">
        <v>7214</v>
      </c>
      <c r="E990" s="180" t="s">
        <v>1700</v>
      </c>
      <c r="F990" s="180" t="s">
        <v>703</v>
      </c>
      <c r="G990" s="180">
        <v>6.3E-3</v>
      </c>
      <c r="H990" s="180">
        <v>149.12</v>
      </c>
      <c r="I990" s="180">
        <v>145.61469536064001</v>
      </c>
      <c r="J990" s="180">
        <v>3.5053046393600003</v>
      </c>
      <c r="K990" s="181">
        <f t="shared" si="15"/>
        <v>0.93945600000000007</v>
      </c>
      <c r="L990" s="180" t="s">
        <v>707</v>
      </c>
    </row>
    <row r="991" spans="1:12">
      <c r="A991" s="70"/>
      <c r="B991" s="1"/>
      <c r="C991" s="180">
        <v>100327</v>
      </c>
      <c r="D991" s="180">
        <v>142</v>
      </c>
      <c r="E991" s="180" t="s">
        <v>1701</v>
      </c>
      <c r="F991" s="180" t="s">
        <v>1702</v>
      </c>
      <c r="G991" s="180">
        <v>0.21099999999999999</v>
      </c>
      <c r="H991" s="180">
        <v>34.1</v>
      </c>
      <c r="I991" s="180">
        <v>29.563163147099999</v>
      </c>
      <c r="J991" s="180">
        <v>4.5368368528999996</v>
      </c>
      <c r="K991" s="181">
        <f t="shared" si="15"/>
        <v>7.1951000000000001</v>
      </c>
      <c r="L991" s="180" t="s">
        <v>707</v>
      </c>
    </row>
    <row r="992" spans="1:12">
      <c r="A992" s="70"/>
      <c r="B992" s="1"/>
      <c r="C992" s="180">
        <v>100327</v>
      </c>
      <c r="D992" s="180">
        <v>1113</v>
      </c>
      <c r="E992" s="180" t="s">
        <v>1703</v>
      </c>
      <c r="F992" s="180" t="s">
        <v>826</v>
      </c>
      <c r="G992" s="180">
        <v>1.05</v>
      </c>
      <c r="H992" s="180">
        <v>25.28</v>
      </c>
      <c r="I992" s="180">
        <v>21.916620655679999</v>
      </c>
      <c r="J992" s="180">
        <v>3.3633793443199997</v>
      </c>
      <c r="K992" s="181">
        <f t="shared" si="15"/>
        <v>26.544000000000004</v>
      </c>
      <c r="L992" s="180" t="s">
        <v>707</v>
      </c>
    </row>
    <row r="993" spans="1:12">
      <c r="A993" s="70"/>
      <c r="B993" s="1"/>
      <c r="C993" s="180">
        <v>100327</v>
      </c>
      <c r="D993" s="180">
        <v>5104</v>
      </c>
      <c r="E993" s="180" t="s">
        <v>1704</v>
      </c>
      <c r="F993" s="180" t="s">
        <v>828</v>
      </c>
      <c r="G993" s="180">
        <v>1.6000000000000001E-3</v>
      </c>
      <c r="H993" s="180">
        <v>71.89</v>
      </c>
      <c r="I993" s="180">
        <v>62.325389989590001</v>
      </c>
      <c r="J993" s="180">
        <v>9.56461001041</v>
      </c>
      <c r="K993" s="181">
        <f t="shared" si="15"/>
        <v>0.115024</v>
      </c>
      <c r="L993" s="180" t="s">
        <v>707</v>
      </c>
    </row>
    <row r="994" spans="1:12">
      <c r="A994" s="70"/>
      <c r="B994" s="1"/>
      <c r="C994" s="180">
        <v>100327</v>
      </c>
      <c r="D994" s="180">
        <v>13388</v>
      </c>
      <c r="E994" s="180" t="s">
        <v>1705</v>
      </c>
      <c r="F994" s="180" t="s">
        <v>703</v>
      </c>
      <c r="G994" s="180">
        <v>6.3E-3</v>
      </c>
      <c r="H994" s="180">
        <v>149.12</v>
      </c>
      <c r="I994" s="180">
        <v>129.28031931071999</v>
      </c>
      <c r="J994" s="180">
        <v>19.839680689279998</v>
      </c>
      <c r="K994" s="181">
        <f t="shared" si="15"/>
        <v>0.93945600000000007</v>
      </c>
      <c r="L994" s="180" t="s">
        <v>707</v>
      </c>
    </row>
    <row r="995" spans="1:12">
      <c r="A995" s="70"/>
      <c r="B995" s="1"/>
      <c r="C995" s="180">
        <v>100434</v>
      </c>
      <c r="D995" s="180">
        <v>11054</v>
      </c>
      <c r="E995" s="180" t="s">
        <v>1706</v>
      </c>
      <c r="F995" s="180" t="s">
        <v>703</v>
      </c>
      <c r="G995" s="180">
        <v>6.3E-3</v>
      </c>
      <c r="H995" s="180">
        <v>149.12</v>
      </c>
      <c r="I995" s="180">
        <v>142.03225989248</v>
      </c>
      <c r="J995" s="180">
        <v>7.0877401075200002</v>
      </c>
      <c r="K995" s="181">
        <f t="shared" si="15"/>
        <v>0.93945600000000007</v>
      </c>
      <c r="L995" s="180" t="s">
        <v>707</v>
      </c>
    </row>
    <row r="996" spans="1:12">
      <c r="A996" s="70"/>
      <c r="B996" s="1"/>
      <c r="C996" s="180">
        <v>100434</v>
      </c>
      <c r="D996" s="180">
        <v>12614</v>
      </c>
      <c r="E996" s="180" t="s">
        <v>1707</v>
      </c>
      <c r="F996" s="180" t="s">
        <v>703</v>
      </c>
      <c r="G996" s="180">
        <v>6.3E-3</v>
      </c>
      <c r="H996" s="180">
        <v>149.12</v>
      </c>
      <c r="I996" s="180">
        <v>142.03225989248</v>
      </c>
      <c r="J996" s="180">
        <v>7.0877401075200002</v>
      </c>
      <c r="K996" s="181">
        <f t="shared" si="15"/>
        <v>0.93945600000000007</v>
      </c>
      <c r="L996" s="180" t="s">
        <v>707</v>
      </c>
    </row>
    <row r="997" spans="1:12">
      <c r="A997" s="70"/>
      <c r="B997" s="1"/>
      <c r="C997" s="180">
        <v>100434</v>
      </c>
      <c r="D997" s="180">
        <v>12616</v>
      </c>
      <c r="E997" s="180" t="s">
        <v>1708</v>
      </c>
      <c r="F997" s="180" t="s">
        <v>703</v>
      </c>
      <c r="G997" s="180">
        <v>6.3E-3</v>
      </c>
      <c r="H997" s="180">
        <v>149.12</v>
      </c>
      <c r="I997" s="180">
        <v>142.03225989248</v>
      </c>
      <c r="J997" s="180">
        <v>7.0877401075200002</v>
      </c>
      <c r="K997" s="181">
        <f t="shared" si="15"/>
        <v>0.93945600000000007</v>
      </c>
      <c r="L997" s="180" t="s">
        <v>707</v>
      </c>
    </row>
    <row r="998" spans="1:12">
      <c r="A998" s="70"/>
      <c r="B998" s="1"/>
      <c r="C998" s="180">
        <v>100434</v>
      </c>
      <c r="D998" s="180">
        <v>12618</v>
      </c>
      <c r="E998" s="180" t="s">
        <v>1709</v>
      </c>
      <c r="F998" s="180" t="s">
        <v>703</v>
      </c>
      <c r="G998" s="180">
        <v>6.3E-3</v>
      </c>
      <c r="H998" s="180">
        <v>149.12</v>
      </c>
      <c r="I998" s="180">
        <v>142.03225989248</v>
      </c>
      <c r="J998" s="180">
        <v>7.0877401075200002</v>
      </c>
      <c r="K998" s="181">
        <f t="shared" si="15"/>
        <v>0.93945600000000007</v>
      </c>
      <c r="L998" s="180" t="s">
        <v>707</v>
      </c>
    </row>
    <row r="999" spans="1:12">
      <c r="A999" s="70"/>
      <c r="B999" s="1"/>
      <c r="C999" s="180">
        <v>100434</v>
      </c>
      <c r="D999" s="180">
        <v>12624</v>
      </c>
      <c r="E999" s="180" t="s">
        <v>1710</v>
      </c>
      <c r="F999" s="180" t="s">
        <v>703</v>
      </c>
      <c r="G999" s="180">
        <v>6.3E-3</v>
      </c>
      <c r="H999" s="180">
        <v>149.12</v>
      </c>
      <c r="I999" s="180">
        <v>142.03225989248</v>
      </c>
      <c r="J999" s="180">
        <v>7.0877401075200002</v>
      </c>
      <c r="K999" s="181">
        <f t="shared" si="15"/>
        <v>0.93945600000000007</v>
      </c>
      <c r="L999" s="180" t="s">
        <v>707</v>
      </c>
    </row>
    <row r="1000" spans="1:12">
      <c r="A1000" s="70"/>
      <c r="B1000" s="1"/>
      <c r="C1000" s="180">
        <v>100434</v>
      </c>
      <c r="D1000" s="180">
        <v>12626</v>
      </c>
      <c r="E1000" s="180" t="s">
        <v>1711</v>
      </c>
      <c r="F1000" s="180" t="s">
        <v>703</v>
      </c>
      <c r="G1000" s="180">
        <v>6.3E-3</v>
      </c>
      <c r="H1000" s="180">
        <v>149.12</v>
      </c>
      <c r="I1000" s="180">
        <v>142.03225989248</v>
      </c>
      <c r="J1000" s="180">
        <v>7.0877401075200002</v>
      </c>
      <c r="K1000" s="181">
        <f t="shared" si="15"/>
        <v>0.93945600000000007</v>
      </c>
      <c r="L1000" s="180" t="s">
        <v>707</v>
      </c>
    </row>
    <row r="1001" spans="1:12">
      <c r="A1001" s="70"/>
      <c r="B1001" s="1"/>
      <c r="C1001" s="180">
        <v>100434</v>
      </c>
      <c r="D1001" s="180">
        <v>12627</v>
      </c>
      <c r="E1001" s="180" t="s">
        <v>1712</v>
      </c>
      <c r="F1001" s="180" t="s">
        <v>703</v>
      </c>
      <c r="G1001" s="180">
        <v>6.3E-3</v>
      </c>
      <c r="H1001" s="180">
        <v>149.12</v>
      </c>
      <c r="I1001" s="180">
        <v>142.03225989248</v>
      </c>
      <c r="J1001" s="180">
        <v>7.0877401075200002</v>
      </c>
      <c r="K1001" s="181">
        <f t="shared" si="15"/>
        <v>0.93945600000000007</v>
      </c>
      <c r="L1001" s="180" t="s">
        <v>707</v>
      </c>
    </row>
    <row r="1002" spans="1:12">
      <c r="A1002" s="70"/>
      <c r="B1002" s="1"/>
      <c r="C1002" s="180">
        <v>100435</v>
      </c>
      <c r="D1002" s="180">
        <v>7237</v>
      </c>
      <c r="E1002" s="180" t="s">
        <v>1713</v>
      </c>
      <c r="F1002" s="180" t="s">
        <v>703</v>
      </c>
      <c r="G1002" s="180">
        <v>6.3E-3</v>
      </c>
      <c r="H1002" s="180">
        <v>149.12</v>
      </c>
      <c r="I1002" s="180">
        <v>134.69233892672</v>
      </c>
      <c r="J1002" s="180">
        <v>14.427661073279999</v>
      </c>
      <c r="K1002" s="181">
        <f t="shared" si="15"/>
        <v>0.93945600000000007</v>
      </c>
      <c r="L1002" s="180" t="s">
        <v>707</v>
      </c>
    </row>
    <row r="1003" spans="1:12">
      <c r="A1003" s="70"/>
      <c r="B1003" s="1"/>
      <c r="C1003" s="180">
        <v>94227</v>
      </c>
      <c r="D1003" s="180">
        <v>40782</v>
      </c>
      <c r="E1003" s="180" t="s">
        <v>1714</v>
      </c>
      <c r="F1003" s="180" t="s">
        <v>703</v>
      </c>
      <c r="G1003" s="180">
        <v>6.3E-3</v>
      </c>
      <c r="H1003" s="180">
        <v>149.12</v>
      </c>
      <c r="I1003" s="180">
        <v>126.78879714944001</v>
      </c>
      <c r="J1003" s="180">
        <v>22.331202850560004</v>
      </c>
      <c r="K1003" s="181">
        <f t="shared" si="15"/>
        <v>0.93945600000000007</v>
      </c>
      <c r="L1003" s="180" t="s">
        <v>707</v>
      </c>
    </row>
    <row r="1004" spans="1:12">
      <c r="A1004" s="70"/>
      <c r="B1004" s="1"/>
      <c r="C1004" s="180">
        <v>94228</v>
      </c>
      <c r="D1004" s="180">
        <v>40783</v>
      </c>
      <c r="E1004" s="180" t="s">
        <v>1715</v>
      </c>
      <c r="F1004" s="180" t="s">
        <v>703</v>
      </c>
      <c r="G1004" s="180">
        <v>6.3E-3</v>
      </c>
      <c r="H1004" s="180">
        <v>149.12</v>
      </c>
      <c r="I1004" s="180">
        <v>126.99467565120001</v>
      </c>
      <c r="J1004" s="180">
        <v>22.125324348800003</v>
      </c>
      <c r="K1004" s="181">
        <f t="shared" si="15"/>
        <v>0.93945600000000007</v>
      </c>
      <c r="L1004" s="180" t="s">
        <v>707</v>
      </c>
    </row>
    <row r="1005" spans="1:12">
      <c r="A1005" s="70"/>
      <c r="B1005" s="1"/>
      <c r="C1005" s="180">
        <v>94229</v>
      </c>
      <c r="D1005" s="180">
        <v>40784</v>
      </c>
      <c r="E1005" s="180" t="s">
        <v>1716</v>
      </c>
      <c r="F1005" s="180" t="s">
        <v>703</v>
      </c>
      <c r="G1005" s="180">
        <v>6.3E-3</v>
      </c>
      <c r="H1005" s="180">
        <v>149.12</v>
      </c>
      <c r="I1005" s="180">
        <v>128.68667259072001</v>
      </c>
      <c r="J1005" s="180">
        <v>20.43332740928</v>
      </c>
      <c r="K1005" s="181">
        <f t="shared" si="15"/>
        <v>0.93945600000000007</v>
      </c>
      <c r="L1005" s="180" t="s">
        <v>707</v>
      </c>
    </row>
    <row r="1006" spans="1:12">
      <c r="A1006" s="70"/>
      <c r="B1006" s="1"/>
      <c r="C1006" s="180">
        <v>94231</v>
      </c>
      <c r="D1006" s="180">
        <v>40873</v>
      </c>
      <c r="E1006" s="180" t="s">
        <v>1717</v>
      </c>
      <c r="F1006" s="180" t="s">
        <v>703</v>
      </c>
      <c r="G1006" s="180">
        <v>6.3E-3</v>
      </c>
      <c r="H1006" s="180">
        <v>149.12</v>
      </c>
      <c r="I1006" s="180">
        <v>130.07856687232001</v>
      </c>
      <c r="J1006" s="180">
        <v>19.041433127679998</v>
      </c>
      <c r="K1006" s="181">
        <f t="shared" si="15"/>
        <v>0.93945600000000007</v>
      </c>
      <c r="L1006" s="180" t="s">
        <v>707</v>
      </c>
    </row>
    <row r="1007" spans="1:12">
      <c r="A1007" s="70"/>
      <c r="B1007" s="1"/>
      <c r="C1007" s="180">
        <v>94449</v>
      </c>
      <c r="D1007" s="180">
        <v>7184</v>
      </c>
      <c r="E1007" s="180" t="s">
        <v>1718</v>
      </c>
      <c r="F1007" s="180" t="s">
        <v>703</v>
      </c>
      <c r="G1007" s="180">
        <v>6.3E-3</v>
      </c>
      <c r="H1007" s="180">
        <v>149.12</v>
      </c>
      <c r="I1007" s="180">
        <v>136.82097205056002</v>
      </c>
      <c r="J1007" s="180">
        <v>12.299027949440001</v>
      </c>
      <c r="K1007" s="181">
        <f t="shared" si="15"/>
        <v>0.93945600000000007</v>
      </c>
      <c r="L1007" s="180" t="s">
        <v>707</v>
      </c>
    </row>
    <row r="1008" spans="1:12">
      <c r="A1008" s="70"/>
      <c r="B1008" s="1"/>
      <c r="C1008" s="180">
        <v>92255</v>
      </c>
      <c r="D1008" s="180">
        <v>11964</v>
      </c>
      <c r="E1008" s="180" t="s">
        <v>1719</v>
      </c>
      <c r="F1008" s="180" t="s">
        <v>703</v>
      </c>
      <c r="G1008" s="180">
        <v>6.3E-3</v>
      </c>
      <c r="H1008" s="180">
        <v>149.12</v>
      </c>
      <c r="I1008" s="180">
        <v>91.115760944000002</v>
      </c>
      <c r="J1008" s="180">
        <v>58.004239055999996</v>
      </c>
      <c r="K1008" s="181">
        <f t="shared" si="15"/>
        <v>0.93945600000000007</v>
      </c>
      <c r="L1008" s="180" t="s">
        <v>707</v>
      </c>
    </row>
    <row r="1009" spans="1:12">
      <c r="A1009" s="70"/>
      <c r="B1009" s="1"/>
      <c r="C1009" s="180">
        <v>92255</v>
      </c>
      <c r="D1009" s="180">
        <v>88278</v>
      </c>
      <c r="E1009" s="180" t="s">
        <v>1720</v>
      </c>
      <c r="F1009" s="180" t="s">
        <v>703</v>
      </c>
      <c r="G1009" s="180">
        <v>6.3E-3</v>
      </c>
      <c r="H1009" s="180">
        <v>149.12</v>
      </c>
      <c r="I1009" s="180">
        <v>91.115760944000002</v>
      </c>
      <c r="J1009" s="180">
        <v>58.004239055999996</v>
      </c>
      <c r="K1009" s="181">
        <f t="shared" si="15"/>
        <v>0.93945600000000007</v>
      </c>
      <c r="L1009" s="180" t="s">
        <v>704</v>
      </c>
    </row>
    <row r="1010" spans="1:12">
      <c r="A1010" s="70"/>
      <c r="B1010" s="1"/>
      <c r="C1010" s="180">
        <v>92568</v>
      </c>
      <c r="D1010" s="180">
        <v>1330</v>
      </c>
      <c r="E1010" s="180" t="s">
        <v>1721</v>
      </c>
      <c r="F1010" s="180" t="s">
        <v>828</v>
      </c>
      <c r="G1010" s="180">
        <v>0.45</v>
      </c>
      <c r="H1010" s="180">
        <v>8.16</v>
      </c>
      <c r="I1010" s="180">
        <v>7.4769957436800007</v>
      </c>
      <c r="J1010" s="180">
        <v>0.68300425631999995</v>
      </c>
      <c r="K1010" s="181">
        <f t="shared" si="15"/>
        <v>3.6720000000000002</v>
      </c>
      <c r="L1010" s="180" t="s">
        <v>707</v>
      </c>
    </row>
    <row r="1011" spans="1:12">
      <c r="A1011" s="70"/>
      <c r="B1011" s="1"/>
      <c r="C1011" s="180">
        <v>92568</v>
      </c>
      <c r="D1011" s="180">
        <v>40424</v>
      </c>
      <c r="E1011" s="180" t="s">
        <v>1722</v>
      </c>
      <c r="F1011" s="180" t="s">
        <v>703</v>
      </c>
      <c r="G1011" s="180">
        <v>6.3E-3</v>
      </c>
      <c r="H1011" s="180">
        <v>149.12</v>
      </c>
      <c r="I1011" s="180">
        <v>136.63843202176002</v>
      </c>
      <c r="J1011" s="180">
        <v>12.481567978239999</v>
      </c>
      <c r="K1011" s="181">
        <f t="shared" si="15"/>
        <v>0.93945600000000007</v>
      </c>
      <c r="L1011" s="180" t="s">
        <v>707</v>
      </c>
    </row>
    <row r="1012" spans="1:12">
      <c r="A1012" s="70"/>
      <c r="B1012" s="1"/>
      <c r="C1012" s="180">
        <v>92568</v>
      </c>
      <c r="D1012" s="180">
        <v>40535</v>
      </c>
      <c r="E1012" s="180" t="s">
        <v>1723</v>
      </c>
      <c r="F1012" s="180" t="s">
        <v>703</v>
      </c>
      <c r="G1012" s="180">
        <v>6.3E-3</v>
      </c>
      <c r="H1012" s="180">
        <v>149.12</v>
      </c>
      <c r="I1012" s="180">
        <v>136.63843202176002</v>
      </c>
      <c r="J1012" s="180">
        <v>12.481567978239999</v>
      </c>
      <c r="K1012" s="181">
        <f t="shared" si="15"/>
        <v>0.93945600000000007</v>
      </c>
      <c r="L1012" s="180" t="s">
        <v>707</v>
      </c>
    </row>
    <row r="1013" spans="1:12">
      <c r="A1013" s="70"/>
      <c r="B1013" s="1"/>
      <c r="C1013" s="180">
        <v>92568</v>
      </c>
      <c r="D1013" s="180">
        <v>40547</v>
      </c>
      <c r="E1013" s="180" t="s">
        <v>1724</v>
      </c>
      <c r="F1013" s="180" t="s">
        <v>703</v>
      </c>
      <c r="G1013" s="180">
        <v>6.3E-3</v>
      </c>
      <c r="H1013" s="180">
        <v>149.12</v>
      </c>
      <c r="I1013" s="180">
        <v>136.63843202176002</v>
      </c>
      <c r="J1013" s="180">
        <v>12.481567978239999</v>
      </c>
      <c r="K1013" s="181">
        <f t="shared" si="15"/>
        <v>0.93945600000000007</v>
      </c>
      <c r="L1013" s="180" t="s">
        <v>707</v>
      </c>
    </row>
    <row r="1014" spans="1:12">
      <c r="A1014" s="70"/>
      <c r="B1014" s="1"/>
      <c r="C1014" s="180">
        <v>92568</v>
      </c>
      <c r="D1014" s="180">
        <v>40549</v>
      </c>
      <c r="E1014" s="180" t="s">
        <v>1725</v>
      </c>
      <c r="F1014" s="180" t="s">
        <v>703</v>
      </c>
      <c r="G1014" s="180">
        <v>6.3E-3</v>
      </c>
      <c r="H1014" s="180">
        <v>149.12</v>
      </c>
      <c r="I1014" s="180">
        <v>136.63843202176002</v>
      </c>
      <c r="J1014" s="180">
        <v>12.481567978239999</v>
      </c>
      <c r="K1014" s="181">
        <f t="shared" si="15"/>
        <v>0.93945600000000007</v>
      </c>
      <c r="L1014" s="180" t="s">
        <v>707</v>
      </c>
    </row>
    <row r="1015" spans="1:12">
      <c r="A1015" s="70"/>
      <c r="B1015" s="1"/>
      <c r="C1015" s="180">
        <v>92568</v>
      </c>
      <c r="D1015" s="180">
        <v>40664</v>
      </c>
      <c r="E1015" s="180" t="s">
        <v>1726</v>
      </c>
      <c r="F1015" s="180" t="s">
        <v>703</v>
      </c>
      <c r="G1015" s="180">
        <v>6.3E-3</v>
      </c>
      <c r="H1015" s="180">
        <v>149.12</v>
      </c>
      <c r="I1015" s="180">
        <v>136.63843202176002</v>
      </c>
      <c r="J1015" s="180">
        <v>12.481567978239999</v>
      </c>
      <c r="K1015" s="181">
        <f t="shared" si="15"/>
        <v>0.93945600000000007</v>
      </c>
      <c r="L1015" s="180" t="s">
        <v>707</v>
      </c>
    </row>
    <row r="1016" spans="1:12">
      <c r="A1016" s="70"/>
      <c r="B1016" s="1"/>
      <c r="C1016" s="180">
        <v>92568</v>
      </c>
      <c r="D1016" s="180">
        <v>40839</v>
      </c>
      <c r="E1016" s="180" t="s">
        <v>1727</v>
      </c>
      <c r="F1016" s="180" t="s">
        <v>703</v>
      </c>
      <c r="G1016" s="180">
        <v>6.3E-3</v>
      </c>
      <c r="H1016" s="180">
        <v>149.12</v>
      </c>
      <c r="I1016" s="180">
        <v>136.63843202176002</v>
      </c>
      <c r="J1016" s="180">
        <v>12.481567978239999</v>
      </c>
      <c r="K1016" s="181">
        <f t="shared" si="15"/>
        <v>0.93945600000000007</v>
      </c>
      <c r="L1016" s="180" t="s">
        <v>707</v>
      </c>
    </row>
    <row r="1017" spans="1:12">
      <c r="A1017" s="70"/>
      <c r="B1017" s="1"/>
      <c r="C1017" s="180">
        <v>92568</v>
      </c>
      <c r="D1017" s="180">
        <v>43083</v>
      </c>
      <c r="E1017" s="180" t="s">
        <v>1728</v>
      </c>
      <c r="F1017" s="180" t="s">
        <v>703</v>
      </c>
      <c r="G1017" s="180">
        <v>6.3E-3</v>
      </c>
      <c r="H1017" s="180">
        <v>149.12</v>
      </c>
      <c r="I1017" s="180">
        <v>136.63843202176002</v>
      </c>
      <c r="J1017" s="180">
        <v>12.481567978239999</v>
      </c>
      <c r="K1017" s="181">
        <f t="shared" si="15"/>
        <v>0.93945600000000007</v>
      </c>
      <c r="L1017" s="180" t="s">
        <v>707</v>
      </c>
    </row>
    <row r="1018" spans="1:12">
      <c r="A1018" s="70"/>
      <c r="B1018" s="1"/>
      <c r="C1018" s="180">
        <v>92582</v>
      </c>
      <c r="D1018" s="180">
        <v>4777</v>
      </c>
      <c r="E1018" s="180" t="s">
        <v>1729</v>
      </c>
      <c r="F1018" s="180" t="s">
        <v>828</v>
      </c>
      <c r="G1018" s="180">
        <v>12.98</v>
      </c>
      <c r="H1018" s="180">
        <v>8.02</v>
      </c>
      <c r="I1018" s="180">
        <v>6.7683994175400004</v>
      </c>
      <c r="J1018" s="180">
        <v>1.2516005824600001</v>
      </c>
      <c r="K1018" s="181">
        <f t="shared" si="15"/>
        <v>104.0996</v>
      </c>
      <c r="L1018" s="180" t="s">
        <v>707</v>
      </c>
    </row>
    <row r="1019" spans="1:12">
      <c r="A1019" s="70"/>
      <c r="B1019" s="1"/>
      <c r="C1019" s="180">
        <v>92582</v>
      </c>
      <c r="D1019" s="180">
        <v>40598</v>
      </c>
      <c r="E1019" s="180" t="s">
        <v>1730</v>
      </c>
      <c r="F1019" s="180" t="s">
        <v>703</v>
      </c>
      <c r="G1019" s="180">
        <v>6.3E-3</v>
      </c>
      <c r="H1019" s="180">
        <v>149.12</v>
      </c>
      <c r="I1019" s="180">
        <v>125.84834428224002</v>
      </c>
      <c r="J1019" s="180">
        <v>23.271655717760002</v>
      </c>
      <c r="K1019" s="181">
        <f t="shared" si="15"/>
        <v>0.93945600000000007</v>
      </c>
      <c r="L1019" s="180" t="s">
        <v>707</v>
      </c>
    </row>
    <row r="1020" spans="1:12">
      <c r="A1020" s="70"/>
      <c r="B1020" s="1"/>
      <c r="C1020" s="180">
        <v>92582</v>
      </c>
      <c r="D1020" s="180">
        <v>92255</v>
      </c>
      <c r="E1020" s="180" t="s">
        <v>1731</v>
      </c>
      <c r="F1020" s="180" t="s">
        <v>703</v>
      </c>
      <c r="G1020" s="180">
        <v>6.3E-3</v>
      </c>
      <c r="H1020" s="180">
        <v>149.12</v>
      </c>
      <c r="I1020" s="180">
        <v>125.84834428224002</v>
      </c>
      <c r="J1020" s="180">
        <v>23.271655717760002</v>
      </c>
      <c r="K1020" s="181">
        <f t="shared" si="15"/>
        <v>0.93945600000000007</v>
      </c>
      <c r="L1020" s="180" t="s">
        <v>704</v>
      </c>
    </row>
    <row r="1021" spans="1:12">
      <c r="A1021" s="70"/>
      <c r="B1021" s="1"/>
      <c r="C1021" s="180">
        <v>92588</v>
      </c>
      <c r="D1021" s="180">
        <v>92256</v>
      </c>
      <c r="E1021" s="180" t="s">
        <v>1732</v>
      </c>
      <c r="F1021" s="180" t="s">
        <v>703</v>
      </c>
      <c r="G1021" s="180">
        <v>6.3E-3</v>
      </c>
      <c r="H1021" s="180">
        <v>149.12</v>
      </c>
      <c r="I1021" s="180">
        <v>129.03664962560001</v>
      </c>
      <c r="J1021" s="180">
        <v>20.083350374400002</v>
      </c>
      <c r="K1021" s="181">
        <f t="shared" si="15"/>
        <v>0.93945600000000007</v>
      </c>
      <c r="L1021" s="180" t="s">
        <v>704</v>
      </c>
    </row>
    <row r="1022" spans="1:12">
      <c r="A1022" s="70"/>
      <c r="B1022" s="1"/>
      <c r="C1022" s="180">
        <v>92592</v>
      </c>
      <c r="D1022" s="180">
        <v>92257</v>
      </c>
      <c r="E1022" s="180" t="s">
        <v>1733</v>
      </c>
      <c r="F1022" s="180" t="s">
        <v>703</v>
      </c>
      <c r="G1022" s="180">
        <v>6.3E-3</v>
      </c>
      <c r="H1022" s="180">
        <v>149.12</v>
      </c>
      <c r="I1022" s="180">
        <v>129.44011734656002</v>
      </c>
      <c r="J1022" s="180">
        <v>19.679882653440004</v>
      </c>
      <c r="K1022" s="181">
        <f t="shared" si="15"/>
        <v>0.93945600000000007</v>
      </c>
      <c r="L1022" s="180" t="s">
        <v>704</v>
      </c>
    </row>
    <row r="1023" spans="1:12">
      <c r="A1023" s="70"/>
      <c r="B1023" s="1"/>
      <c r="C1023" s="180">
        <v>92596</v>
      </c>
      <c r="D1023" s="180">
        <v>92258</v>
      </c>
      <c r="E1023" s="180" t="s">
        <v>1734</v>
      </c>
      <c r="F1023" s="180" t="s">
        <v>703</v>
      </c>
      <c r="G1023" s="180">
        <v>6.3E-3</v>
      </c>
      <c r="H1023" s="180">
        <v>149.12</v>
      </c>
      <c r="I1023" s="180">
        <v>128.39851921664001</v>
      </c>
      <c r="J1023" s="180">
        <v>20.721480783360001</v>
      </c>
      <c r="K1023" s="181">
        <f t="shared" si="15"/>
        <v>0.93945600000000007</v>
      </c>
      <c r="L1023" s="180" t="s">
        <v>704</v>
      </c>
    </row>
    <row r="1024" spans="1:12">
      <c r="A1024" s="70"/>
      <c r="B1024" s="1"/>
      <c r="C1024" s="180">
        <v>100363</v>
      </c>
      <c r="D1024" s="180">
        <v>5069</v>
      </c>
      <c r="E1024" s="180" t="s">
        <v>1735</v>
      </c>
      <c r="F1024" s="180" t="s">
        <v>828</v>
      </c>
      <c r="G1024" s="180">
        <v>0.245</v>
      </c>
      <c r="H1024" s="180">
        <v>12.44</v>
      </c>
      <c r="I1024" s="180">
        <v>9.2329780888399995</v>
      </c>
      <c r="J1024" s="180">
        <v>3.2070219111599996</v>
      </c>
      <c r="K1024" s="181">
        <f t="shared" si="15"/>
        <v>3.0477999999999996</v>
      </c>
      <c r="L1024" s="180" t="s">
        <v>707</v>
      </c>
    </row>
    <row r="1025" spans="1:12">
      <c r="A1025" s="70"/>
      <c r="B1025" s="1"/>
      <c r="C1025" s="180">
        <v>94444</v>
      </c>
      <c r="D1025" s="180">
        <v>7245</v>
      </c>
      <c r="E1025" s="180" t="s">
        <v>1736</v>
      </c>
      <c r="F1025" s="180" t="s">
        <v>703</v>
      </c>
      <c r="G1025" s="180">
        <v>6.3E-3</v>
      </c>
      <c r="H1025" s="180">
        <v>149.12</v>
      </c>
      <c r="I1025" s="180">
        <v>147.42866664447999</v>
      </c>
      <c r="J1025" s="180">
        <v>1.6913333555199999</v>
      </c>
      <c r="K1025" s="181">
        <f t="shared" si="15"/>
        <v>0.93945600000000007</v>
      </c>
      <c r="L1025" s="180" t="s">
        <v>707</v>
      </c>
    </row>
    <row r="1026" spans="1:12">
      <c r="A1026" s="70"/>
      <c r="B1026" s="1"/>
      <c r="C1026" s="180">
        <v>104482</v>
      </c>
      <c r="D1026" s="180">
        <v>88264</v>
      </c>
      <c r="E1026" s="180" t="s">
        <v>1737</v>
      </c>
      <c r="F1026" s="180" t="s">
        <v>703</v>
      </c>
      <c r="G1026" s="180">
        <v>6.3E-3</v>
      </c>
      <c r="H1026" s="180">
        <v>149.12</v>
      </c>
      <c r="I1026" s="180">
        <v>35.452455813760011</v>
      </c>
      <c r="J1026" s="180">
        <v>113.66754418624001</v>
      </c>
      <c r="K1026" s="181">
        <f t="shared" si="15"/>
        <v>0.93945600000000007</v>
      </c>
      <c r="L1026" s="180" t="s">
        <v>704</v>
      </c>
    </row>
    <row r="1027" spans="1:12">
      <c r="A1027" s="70"/>
      <c r="B1027" s="1"/>
      <c r="C1027" s="180">
        <v>104482</v>
      </c>
      <c r="D1027" s="180">
        <v>89021</v>
      </c>
      <c r="E1027" s="180" t="s">
        <v>1738</v>
      </c>
      <c r="F1027" s="180" t="s">
        <v>703</v>
      </c>
      <c r="G1027" s="180">
        <v>6.3E-3</v>
      </c>
      <c r="H1027" s="180">
        <v>149.12</v>
      </c>
      <c r="I1027" s="180">
        <v>35.452455813760011</v>
      </c>
      <c r="J1027" s="180">
        <v>113.66754418624001</v>
      </c>
      <c r="K1027" s="181">
        <f t="shared" si="15"/>
        <v>0.93945600000000007</v>
      </c>
      <c r="L1027" s="180" t="s">
        <v>704</v>
      </c>
    </row>
    <row r="1028" spans="1:12">
      <c r="A1028" s="70"/>
      <c r="B1028" s="1"/>
      <c r="C1028" s="180">
        <v>104482</v>
      </c>
      <c r="D1028" s="180">
        <v>89022</v>
      </c>
      <c r="E1028" s="180" t="s">
        <v>1739</v>
      </c>
      <c r="F1028" s="180" t="s">
        <v>703</v>
      </c>
      <c r="G1028" s="180">
        <v>6.3E-3</v>
      </c>
      <c r="H1028" s="180">
        <v>149.12</v>
      </c>
      <c r="I1028" s="180">
        <v>35.452455813760011</v>
      </c>
      <c r="J1028" s="180">
        <v>113.66754418624001</v>
      </c>
      <c r="K1028" s="181">
        <f t="shared" si="15"/>
        <v>0.93945600000000007</v>
      </c>
      <c r="L1028" s="180" t="s">
        <v>704</v>
      </c>
    </row>
    <row r="1029" spans="1:12">
      <c r="A1029" s="70"/>
      <c r="B1029" s="1"/>
      <c r="C1029" s="180">
        <v>104184</v>
      </c>
      <c r="D1029" s="180">
        <v>20055</v>
      </c>
      <c r="E1029" s="180" t="s">
        <v>1740</v>
      </c>
      <c r="F1029" s="180" t="s">
        <v>703</v>
      </c>
      <c r="G1029" s="180">
        <v>6.3E-3</v>
      </c>
      <c r="H1029" s="180">
        <v>149.12</v>
      </c>
      <c r="I1029" s="180">
        <v>70.178561230080007</v>
      </c>
      <c r="J1029" s="180">
        <v>78.941438769919998</v>
      </c>
      <c r="K1029" s="181">
        <f t="shared" si="15"/>
        <v>0.93945600000000007</v>
      </c>
      <c r="L1029" s="180" t="s">
        <v>707</v>
      </c>
    </row>
    <row r="1030" spans="1:12">
      <c r="A1030" s="70"/>
      <c r="B1030" s="1"/>
      <c r="C1030" s="180">
        <v>104185</v>
      </c>
      <c r="D1030" s="180">
        <v>88247</v>
      </c>
      <c r="E1030" s="180" t="s">
        <v>1741</v>
      </c>
      <c r="F1030" s="180" t="s">
        <v>703</v>
      </c>
      <c r="G1030" s="180">
        <v>6.3E-3</v>
      </c>
      <c r="H1030" s="180">
        <v>149.12</v>
      </c>
      <c r="I1030" s="180">
        <v>33.927724690560005</v>
      </c>
      <c r="J1030" s="180">
        <v>115.19227530944001</v>
      </c>
      <c r="K1030" s="181">
        <f t="shared" ref="K1030:K1093" si="16">H1030*G1030</f>
        <v>0.93945600000000007</v>
      </c>
      <c r="L1030" s="180" t="s">
        <v>704</v>
      </c>
    </row>
    <row r="1031" spans="1:12">
      <c r="A1031" s="70"/>
      <c r="B1031" s="1"/>
      <c r="C1031" s="180">
        <v>104186</v>
      </c>
      <c r="D1031" s="180">
        <v>90650</v>
      </c>
      <c r="E1031" s="180" t="s">
        <v>1742</v>
      </c>
      <c r="F1031" s="180" t="s">
        <v>703</v>
      </c>
      <c r="G1031" s="180">
        <v>6.3E-3</v>
      </c>
      <c r="H1031" s="180">
        <v>149.12</v>
      </c>
      <c r="I1031" s="180">
        <v>128.89325628096</v>
      </c>
      <c r="J1031" s="180">
        <v>20.226743719039998</v>
      </c>
      <c r="K1031" s="181">
        <f t="shared" si="16"/>
        <v>0.93945600000000007</v>
      </c>
      <c r="L1031" s="180" t="s">
        <v>704</v>
      </c>
    </row>
    <row r="1032" spans="1:12">
      <c r="A1032" s="70"/>
      <c r="B1032" s="1"/>
      <c r="C1032" s="180">
        <v>104186</v>
      </c>
      <c r="D1032" s="180">
        <v>90651</v>
      </c>
      <c r="E1032" s="180" t="s">
        <v>1743</v>
      </c>
      <c r="F1032" s="180" t="s">
        <v>703</v>
      </c>
      <c r="G1032" s="180">
        <v>6.3E-3</v>
      </c>
      <c r="H1032" s="180">
        <v>149.12</v>
      </c>
      <c r="I1032" s="180">
        <v>128.89325628096</v>
      </c>
      <c r="J1032" s="180">
        <v>20.226743719039998</v>
      </c>
      <c r="K1032" s="181">
        <f t="shared" si="16"/>
        <v>0.93945600000000007</v>
      </c>
      <c r="L1032" s="180" t="s">
        <v>704</v>
      </c>
    </row>
    <row r="1033" spans="1:12">
      <c r="A1033" s="70"/>
      <c r="B1033" s="1"/>
      <c r="C1033" s="180">
        <v>104186</v>
      </c>
      <c r="D1033" s="180">
        <v>102975</v>
      </c>
      <c r="E1033" s="180" t="s">
        <v>1744</v>
      </c>
      <c r="F1033" s="180" t="s">
        <v>703</v>
      </c>
      <c r="G1033" s="180">
        <v>6.3E-3</v>
      </c>
      <c r="H1033" s="180">
        <v>149.12</v>
      </c>
      <c r="I1033" s="180">
        <v>128.89325628096</v>
      </c>
      <c r="J1033" s="180">
        <v>20.226743719039998</v>
      </c>
      <c r="K1033" s="181">
        <f t="shared" si="16"/>
        <v>0.93945600000000007</v>
      </c>
      <c r="L1033" s="180" t="s">
        <v>704</v>
      </c>
    </row>
    <row r="1034" spans="1:12">
      <c r="A1034" s="70"/>
      <c r="B1034" s="1"/>
      <c r="C1034" s="180">
        <v>104186</v>
      </c>
      <c r="D1034" s="180">
        <v>102976</v>
      </c>
      <c r="E1034" s="180" t="s">
        <v>1745</v>
      </c>
      <c r="F1034" s="180" t="s">
        <v>703</v>
      </c>
      <c r="G1034" s="180">
        <v>6.3E-3</v>
      </c>
      <c r="H1034" s="180">
        <v>149.12</v>
      </c>
      <c r="I1034" s="180">
        <v>128.89325628096</v>
      </c>
      <c r="J1034" s="180">
        <v>20.226743719039998</v>
      </c>
      <c r="K1034" s="181">
        <f t="shared" si="16"/>
        <v>0.93945600000000007</v>
      </c>
      <c r="L1034" s="180" t="s">
        <v>704</v>
      </c>
    </row>
    <row r="1035" spans="1:12">
      <c r="A1035" s="70"/>
      <c r="B1035" s="1"/>
      <c r="C1035" s="180">
        <v>104187</v>
      </c>
      <c r="D1035" s="180">
        <v>41987</v>
      </c>
      <c r="E1035" s="180" t="s">
        <v>1746</v>
      </c>
      <c r="F1035" s="180" t="s">
        <v>703</v>
      </c>
      <c r="G1035" s="180">
        <v>6.3E-3</v>
      </c>
      <c r="H1035" s="180">
        <v>149.12</v>
      </c>
      <c r="I1035" s="180">
        <v>145.70546515200002</v>
      </c>
      <c r="J1035" s="180">
        <v>3.4145348479999997</v>
      </c>
      <c r="K1035" s="181">
        <f t="shared" si="16"/>
        <v>0.93945600000000007</v>
      </c>
      <c r="L1035" s="180" t="s">
        <v>707</v>
      </c>
    </row>
    <row r="1036" spans="1:12">
      <c r="A1036" s="70"/>
      <c r="B1036" s="1"/>
      <c r="C1036" s="180">
        <v>104189</v>
      </c>
      <c r="D1036" s="180">
        <v>370</v>
      </c>
      <c r="E1036" s="180" t="s">
        <v>1747</v>
      </c>
      <c r="F1036" s="180" t="s">
        <v>1606</v>
      </c>
      <c r="G1036" s="180">
        <v>1.1000000000000001</v>
      </c>
      <c r="H1036" s="180">
        <v>78</v>
      </c>
      <c r="I1036" s="180">
        <v>58.741686822000005</v>
      </c>
      <c r="J1036" s="180">
        <v>19.258313177999998</v>
      </c>
      <c r="K1036" s="181">
        <f t="shared" si="16"/>
        <v>85.800000000000011</v>
      </c>
      <c r="L1036" s="180" t="s">
        <v>707</v>
      </c>
    </row>
    <row r="1037" spans="1:12">
      <c r="A1037" s="70"/>
      <c r="B1037" s="1"/>
      <c r="C1037" s="180">
        <v>102661</v>
      </c>
      <c r="D1037" s="180">
        <v>367</v>
      </c>
      <c r="E1037" s="180" t="s">
        <v>1748</v>
      </c>
      <c r="F1037" s="180" t="s">
        <v>1606</v>
      </c>
      <c r="G1037" s="180">
        <v>0.16739999999999999</v>
      </c>
      <c r="H1037" s="180">
        <v>79.010000000000005</v>
      </c>
      <c r="I1037" s="180">
        <v>66.237349826469995</v>
      </c>
      <c r="J1037" s="180">
        <v>12.772650173530002</v>
      </c>
      <c r="K1037" s="181">
        <f t="shared" si="16"/>
        <v>13.226274</v>
      </c>
      <c r="L1037" s="180" t="s">
        <v>707</v>
      </c>
    </row>
    <row r="1038" spans="1:12">
      <c r="A1038" s="70"/>
      <c r="B1038" s="1"/>
      <c r="C1038" s="180">
        <v>102661</v>
      </c>
      <c r="D1038" s="180">
        <v>38052</v>
      </c>
      <c r="E1038" s="180" t="s">
        <v>1749</v>
      </c>
      <c r="F1038" s="180" t="s">
        <v>703</v>
      </c>
      <c r="G1038" s="180">
        <v>6.3E-3</v>
      </c>
      <c r="H1038" s="180">
        <v>149.12</v>
      </c>
      <c r="I1038" s="180">
        <v>125.01346166464</v>
      </c>
      <c r="J1038" s="180">
        <v>24.106538335360003</v>
      </c>
      <c r="K1038" s="181">
        <f t="shared" si="16"/>
        <v>0.93945600000000007</v>
      </c>
      <c r="L1038" s="180" t="s">
        <v>707</v>
      </c>
    </row>
    <row r="1039" spans="1:12">
      <c r="A1039" s="70"/>
      <c r="B1039" s="1"/>
      <c r="C1039" s="180">
        <v>102661</v>
      </c>
      <c r="D1039" s="180">
        <v>90106</v>
      </c>
      <c r="E1039" s="180" t="s">
        <v>1750</v>
      </c>
      <c r="F1039" s="180" t="s">
        <v>703</v>
      </c>
      <c r="G1039" s="180">
        <v>6.3E-3</v>
      </c>
      <c r="H1039" s="180">
        <v>149.12</v>
      </c>
      <c r="I1039" s="180">
        <v>125.01346166464</v>
      </c>
      <c r="J1039" s="180">
        <v>24.106538335360003</v>
      </c>
      <c r="K1039" s="181">
        <f t="shared" si="16"/>
        <v>0.93945600000000007</v>
      </c>
      <c r="L1039" s="180" t="s">
        <v>704</v>
      </c>
    </row>
    <row r="1040" spans="1:12">
      <c r="A1040" s="70"/>
      <c r="B1040" s="1"/>
      <c r="C1040" s="180">
        <v>102662</v>
      </c>
      <c r="D1040" s="180">
        <v>3899</v>
      </c>
      <c r="E1040" s="180" t="s">
        <v>1751</v>
      </c>
      <c r="F1040" s="180" t="s">
        <v>727</v>
      </c>
      <c r="G1040" s="180">
        <v>0.16669999999999999</v>
      </c>
      <c r="H1040" s="180">
        <v>7.19</v>
      </c>
      <c r="I1040" s="180">
        <v>6.6083023179100007</v>
      </c>
      <c r="J1040" s="180">
        <v>0.58169768209000006</v>
      </c>
      <c r="K1040" s="181">
        <f t="shared" si="16"/>
        <v>1.1985729999999999</v>
      </c>
      <c r="L1040" s="180" t="s">
        <v>707</v>
      </c>
    </row>
    <row r="1041" spans="1:12">
      <c r="A1041" s="70"/>
      <c r="B1041" s="1"/>
      <c r="C1041" s="180">
        <v>102662</v>
      </c>
      <c r="D1041" s="180">
        <v>44315</v>
      </c>
      <c r="E1041" s="180" t="s">
        <v>1752</v>
      </c>
      <c r="F1041" s="180" t="s">
        <v>703</v>
      </c>
      <c r="G1041" s="180">
        <v>6.3E-3</v>
      </c>
      <c r="H1041" s="180">
        <v>149.12</v>
      </c>
      <c r="I1041" s="180">
        <v>137.05563861568001</v>
      </c>
      <c r="J1041" s="180">
        <v>12.064361384320001</v>
      </c>
      <c r="K1041" s="181">
        <f t="shared" si="16"/>
        <v>0.93945600000000007</v>
      </c>
      <c r="L1041" s="180" t="s">
        <v>707</v>
      </c>
    </row>
    <row r="1042" spans="1:12">
      <c r="A1042" s="70"/>
      <c r="B1042" s="1"/>
      <c r="C1042" s="180">
        <v>102663</v>
      </c>
      <c r="D1042" s="180">
        <v>12583</v>
      </c>
      <c r="E1042" s="180" t="s">
        <v>1753</v>
      </c>
      <c r="F1042" s="180" t="s">
        <v>703</v>
      </c>
      <c r="G1042" s="180">
        <v>6.3E-3</v>
      </c>
      <c r="H1042" s="180">
        <v>149.12</v>
      </c>
      <c r="I1042" s="180">
        <v>129.68587336959999</v>
      </c>
      <c r="J1042" s="180">
        <v>19.434126630400002</v>
      </c>
      <c r="K1042" s="181">
        <f t="shared" si="16"/>
        <v>0.93945600000000007</v>
      </c>
      <c r="L1042" s="180" t="s">
        <v>707</v>
      </c>
    </row>
    <row r="1043" spans="1:12">
      <c r="A1043" s="70"/>
      <c r="B1043" s="1"/>
      <c r="C1043" s="180">
        <v>102664</v>
      </c>
      <c r="D1043" s="180">
        <v>4021</v>
      </c>
      <c r="E1043" s="180" t="s">
        <v>1754</v>
      </c>
      <c r="F1043" s="180" t="s">
        <v>838</v>
      </c>
      <c r="G1043" s="180">
        <v>2.2999999999999998</v>
      </c>
      <c r="H1043" s="180">
        <v>10.039999999999999</v>
      </c>
      <c r="I1043" s="180">
        <v>8.8565948986399992</v>
      </c>
      <c r="J1043" s="180">
        <v>1.1834051013599998</v>
      </c>
      <c r="K1043" s="181">
        <f t="shared" si="16"/>
        <v>23.091999999999995</v>
      </c>
      <c r="L1043" s="180" t="s">
        <v>707</v>
      </c>
    </row>
    <row r="1044" spans="1:12">
      <c r="A1044" s="70"/>
      <c r="B1044" s="1"/>
      <c r="C1044" s="180">
        <v>102664</v>
      </c>
      <c r="D1044" s="180">
        <v>4718</v>
      </c>
      <c r="E1044" s="180" t="s">
        <v>1755</v>
      </c>
      <c r="F1044" s="180" t="s">
        <v>1606</v>
      </c>
      <c r="G1044" s="180">
        <v>0.17599999999999999</v>
      </c>
      <c r="H1044" s="180">
        <v>78.19</v>
      </c>
      <c r="I1044" s="180">
        <v>68.973820231539989</v>
      </c>
      <c r="J1044" s="180">
        <v>9.21617976846</v>
      </c>
      <c r="K1044" s="181">
        <f t="shared" si="16"/>
        <v>13.761439999999999</v>
      </c>
      <c r="L1044" s="180" t="s">
        <v>707</v>
      </c>
    </row>
    <row r="1045" spans="1:12">
      <c r="A1045" s="70"/>
      <c r="B1045" s="1"/>
      <c r="C1045" s="180">
        <v>102670</v>
      </c>
      <c r="D1045" s="180">
        <v>93382</v>
      </c>
      <c r="E1045" s="180" t="s">
        <v>1756</v>
      </c>
      <c r="F1045" s="180" t="s">
        <v>703</v>
      </c>
      <c r="G1045" s="180">
        <v>6.3E-3</v>
      </c>
      <c r="H1045" s="180">
        <v>149.12</v>
      </c>
      <c r="I1045" s="180">
        <v>131.59083171263998</v>
      </c>
      <c r="J1045" s="180">
        <v>17.529168287360001</v>
      </c>
      <c r="K1045" s="181">
        <f t="shared" si="16"/>
        <v>0.93945600000000007</v>
      </c>
      <c r="L1045" s="180" t="s">
        <v>704</v>
      </c>
    </row>
    <row r="1046" spans="1:12">
      <c r="A1046" s="70"/>
      <c r="B1046" s="1"/>
      <c r="C1046" s="180">
        <v>102688</v>
      </c>
      <c r="D1046" s="180">
        <v>3670</v>
      </c>
      <c r="E1046" s="180" t="s">
        <v>1757</v>
      </c>
      <c r="F1046" s="180" t="s">
        <v>727</v>
      </c>
      <c r="G1046" s="180">
        <v>0.1071</v>
      </c>
      <c r="H1046" s="180">
        <v>26.34</v>
      </c>
      <c r="I1046" s="180">
        <v>20.955254008199997</v>
      </c>
      <c r="J1046" s="180">
        <v>5.3847459918</v>
      </c>
      <c r="K1046" s="181">
        <f t="shared" si="16"/>
        <v>2.8210139999999999</v>
      </c>
      <c r="L1046" s="180" t="s">
        <v>707</v>
      </c>
    </row>
    <row r="1047" spans="1:12">
      <c r="A1047" s="70"/>
      <c r="B1047" s="1"/>
      <c r="C1047" s="180">
        <v>102711</v>
      </c>
      <c r="D1047" s="180">
        <v>3668</v>
      </c>
      <c r="E1047" s="180" t="s">
        <v>1758</v>
      </c>
      <c r="F1047" s="180" t="s">
        <v>727</v>
      </c>
      <c r="G1047" s="180">
        <v>1</v>
      </c>
      <c r="H1047" s="180">
        <v>45.92</v>
      </c>
      <c r="I1047" s="180">
        <v>30.714597969439996</v>
      </c>
      <c r="J1047" s="180">
        <v>15.205402030560002</v>
      </c>
      <c r="K1047" s="181">
        <f t="shared" si="16"/>
        <v>45.92</v>
      </c>
      <c r="L1047" s="180" t="s">
        <v>707</v>
      </c>
    </row>
    <row r="1048" spans="1:12">
      <c r="A1048" s="70"/>
      <c r="B1048" s="1"/>
      <c r="C1048" s="180">
        <v>102712</v>
      </c>
      <c r="D1048" s="180">
        <v>4013</v>
      </c>
      <c r="E1048" s="180" t="s">
        <v>1759</v>
      </c>
      <c r="F1048" s="180" t="s">
        <v>838</v>
      </c>
      <c r="G1048" s="180">
        <v>1.2104999999999999</v>
      </c>
      <c r="H1048" s="180">
        <v>7.21</v>
      </c>
      <c r="I1048" s="180">
        <v>6.9272549039399998</v>
      </c>
      <c r="J1048" s="180">
        <v>0.28274509605999998</v>
      </c>
      <c r="K1048" s="181">
        <f t="shared" si="16"/>
        <v>8.7277049999999985</v>
      </c>
      <c r="L1048" s="180" t="s">
        <v>707</v>
      </c>
    </row>
    <row r="1049" spans="1:12">
      <c r="A1049" s="70"/>
      <c r="B1049" s="1"/>
      <c r="C1049" s="180">
        <v>102715</v>
      </c>
      <c r="D1049" s="180">
        <v>4020</v>
      </c>
      <c r="E1049" s="180" t="s">
        <v>1760</v>
      </c>
      <c r="F1049" s="180" t="s">
        <v>838</v>
      </c>
      <c r="G1049" s="180">
        <v>1.2104999999999999</v>
      </c>
      <c r="H1049" s="180">
        <v>20.23</v>
      </c>
      <c r="I1049" s="180">
        <v>19.937987172110002</v>
      </c>
      <c r="J1049" s="180">
        <v>0.29201282788999999</v>
      </c>
      <c r="K1049" s="181">
        <f t="shared" si="16"/>
        <v>24.488415</v>
      </c>
      <c r="L1049" s="180" t="s">
        <v>707</v>
      </c>
    </row>
    <row r="1050" spans="1:12">
      <c r="A1050" s="70"/>
      <c r="B1050" s="1"/>
      <c r="C1050" s="180">
        <v>102722</v>
      </c>
      <c r="D1050" s="180">
        <v>93358</v>
      </c>
      <c r="E1050" s="180" t="s">
        <v>1761</v>
      </c>
      <c r="F1050" s="180" t="s">
        <v>703</v>
      </c>
      <c r="G1050" s="180">
        <v>6.3E-3</v>
      </c>
      <c r="H1050" s="180">
        <v>149.12</v>
      </c>
      <c r="I1050" s="180">
        <v>123.40310717952002</v>
      </c>
      <c r="J1050" s="180">
        <v>25.716892820480002</v>
      </c>
      <c r="K1050" s="181">
        <f t="shared" si="16"/>
        <v>0.93945600000000007</v>
      </c>
      <c r="L1050" s="180" t="s">
        <v>704</v>
      </c>
    </row>
    <row r="1051" spans="1:12">
      <c r="A1051" s="70"/>
      <c r="B1051" s="1"/>
      <c r="C1051" s="180">
        <v>102724</v>
      </c>
      <c r="D1051" s="180">
        <v>4720</v>
      </c>
      <c r="E1051" s="180" t="s">
        <v>1762</v>
      </c>
      <c r="F1051" s="180" t="s">
        <v>1606</v>
      </c>
      <c r="G1051" s="180">
        <v>2.5399999999999999E-2</v>
      </c>
      <c r="H1051" s="180">
        <v>89.8</v>
      </c>
      <c r="I1051" s="180">
        <v>63.951028063400003</v>
      </c>
      <c r="J1051" s="180">
        <v>25.848971936599998</v>
      </c>
      <c r="K1051" s="181">
        <f t="shared" si="16"/>
        <v>2.2809199999999996</v>
      </c>
      <c r="L1051" s="180" t="s">
        <v>707</v>
      </c>
    </row>
    <row r="1052" spans="1:12">
      <c r="A1052" s="70"/>
      <c r="B1052" s="1"/>
      <c r="C1052" s="180">
        <v>102725</v>
      </c>
      <c r="D1052" s="180">
        <v>9837</v>
      </c>
      <c r="E1052" s="180" t="s">
        <v>1763</v>
      </c>
      <c r="F1052" s="180" t="s">
        <v>703</v>
      </c>
      <c r="G1052" s="180">
        <v>6.3E-3</v>
      </c>
      <c r="H1052" s="180">
        <v>149.12</v>
      </c>
      <c r="I1052" s="180">
        <v>105.25279861951999</v>
      </c>
      <c r="J1052" s="180">
        <v>43.867201380480005</v>
      </c>
      <c r="K1052" s="181">
        <f t="shared" si="16"/>
        <v>0.93945600000000007</v>
      </c>
      <c r="L1052" s="180" t="s">
        <v>707</v>
      </c>
    </row>
    <row r="1053" spans="1:12">
      <c r="A1053" s="70"/>
      <c r="B1053" s="1"/>
      <c r="C1053" s="180">
        <v>102726</v>
      </c>
      <c r="D1053" s="180">
        <v>9838</v>
      </c>
      <c r="E1053" s="180" t="s">
        <v>1764</v>
      </c>
      <c r="F1053" s="180" t="s">
        <v>703</v>
      </c>
      <c r="G1053" s="180">
        <v>6.3E-3</v>
      </c>
      <c r="H1053" s="180">
        <v>149.12</v>
      </c>
      <c r="I1053" s="180">
        <v>102.10980562496</v>
      </c>
      <c r="J1053" s="180">
        <v>47.010194375040001</v>
      </c>
      <c r="K1053" s="181">
        <f t="shared" si="16"/>
        <v>0.93945600000000007</v>
      </c>
      <c r="L1053" s="180" t="s">
        <v>707</v>
      </c>
    </row>
    <row r="1054" spans="1:12">
      <c r="A1054" s="70"/>
      <c r="B1054" s="1"/>
      <c r="C1054" s="180">
        <v>103653</v>
      </c>
      <c r="D1054" s="180">
        <v>4018</v>
      </c>
      <c r="E1054" s="180" t="s">
        <v>1765</v>
      </c>
      <c r="F1054" s="180" t="s">
        <v>838</v>
      </c>
      <c r="G1054" s="180">
        <v>1.2104999999999999</v>
      </c>
      <c r="H1054" s="180">
        <v>24.23</v>
      </c>
      <c r="I1054" s="180">
        <v>23.937190335840004</v>
      </c>
      <c r="J1054" s="180">
        <v>0.29280966415999998</v>
      </c>
      <c r="K1054" s="181">
        <f t="shared" si="16"/>
        <v>29.330414999999999</v>
      </c>
      <c r="L1054" s="180" t="s">
        <v>707</v>
      </c>
    </row>
    <row r="1055" spans="1:12">
      <c r="A1055" s="70"/>
      <c r="B1055" s="1"/>
      <c r="C1055" s="180">
        <v>92743</v>
      </c>
      <c r="D1055" s="180">
        <v>4011</v>
      </c>
      <c r="E1055" s="180" t="s">
        <v>1766</v>
      </c>
      <c r="F1055" s="180" t="s">
        <v>838</v>
      </c>
      <c r="G1055" s="180">
        <v>0.9143</v>
      </c>
      <c r="H1055" s="180">
        <v>8.0500000000000007</v>
      </c>
      <c r="I1055" s="180">
        <v>6.3226710729000013</v>
      </c>
      <c r="J1055" s="180">
        <v>1.7273289271000001</v>
      </c>
      <c r="K1055" s="181">
        <f t="shared" si="16"/>
        <v>7.3601150000000004</v>
      </c>
      <c r="L1055" s="180" t="s">
        <v>707</v>
      </c>
    </row>
    <row r="1056" spans="1:12">
      <c r="A1056" s="70"/>
      <c r="B1056" s="1"/>
      <c r="C1056" s="180">
        <v>92743</v>
      </c>
      <c r="D1056" s="180">
        <v>4460</v>
      </c>
      <c r="E1056" s="180" t="s">
        <v>1767</v>
      </c>
      <c r="F1056" s="180" t="s">
        <v>826</v>
      </c>
      <c r="G1056" s="180">
        <v>0.71430000000000005</v>
      </c>
      <c r="H1056" s="180">
        <v>10.58</v>
      </c>
      <c r="I1056" s="180">
        <v>8.3097962672400012</v>
      </c>
      <c r="J1056" s="180">
        <v>2.2702037327600002</v>
      </c>
      <c r="K1056" s="181">
        <f t="shared" si="16"/>
        <v>7.5572940000000006</v>
      </c>
      <c r="L1056" s="180" t="s">
        <v>707</v>
      </c>
    </row>
    <row r="1057" spans="1:12">
      <c r="A1057" s="70"/>
      <c r="B1057" s="1"/>
      <c r="C1057" s="180">
        <v>92743</v>
      </c>
      <c r="D1057" s="180">
        <v>4730</v>
      </c>
      <c r="E1057" s="180" t="s">
        <v>1768</v>
      </c>
      <c r="F1057" s="180" t="s">
        <v>1606</v>
      </c>
      <c r="G1057" s="180">
        <v>1.3</v>
      </c>
      <c r="H1057" s="180">
        <v>73.11</v>
      </c>
      <c r="I1057" s="180">
        <v>57.422420141580005</v>
      </c>
      <c r="J1057" s="180">
        <v>15.687579858419999</v>
      </c>
      <c r="K1057" s="181">
        <f t="shared" si="16"/>
        <v>95.043000000000006</v>
      </c>
      <c r="L1057" s="180" t="s">
        <v>707</v>
      </c>
    </row>
    <row r="1058" spans="1:12">
      <c r="A1058" s="70"/>
      <c r="B1058" s="1"/>
      <c r="C1058" s="180">
        <v>92743</v>
      </c>
      <c r="D1058" s="180">
        <v>5063</v>
      </c>
      <c r="E1058" s="180" t="s">
        <v>1769</v>
      </c>
      <c r="F1058" s="180" t="s">
        <v>828</v>
      </c>
      <c r="G1058" s="180">
        <v>2.3999999999999998E-3</v>
      </c>
      <c r="H1058" s="180">
        <v>14.56</v>
      </c>
      <c r="I1058" s="180">
        <v>11.435787679680002</v>
      </c>
      <c r="J1058" s="180">
        <v>3.1242123203200003</v>
      </c>
      <c r="K1058" s="181">
        <f t="shared" si="16"/>
        <v>3.4943999999999996E-2</v>
      </c>
      <c r="L1058" s="180" t="s">
        <v>707</v>
      </c>
    </row>
    <row r="1059" spans="1:12">
      <c r="A1059" s="70"/>
      <c r="B1059" s="1"/>
      <c r="C1059" s="180">
        <v>92743</v>
      </c>
      <c r="D1059" s="180">
        <v>40438</v>
      </c>
      <c r="E1059" s="180" t="s">
        <v>1770</v>
      </c>
      <c r="F1059" s="180" t="s">
        <v>703</v>
      </c>
      <c r="G1059" s="180">
        <v>6.3E-3</v>
      </c>
      <c r="H1059" s="180">
        <v>149.12</v>
      </c>
      <c r="I1059" s="180">
        <v>117.12257271936002</v>
      </c>
      <c r="J1059" s="180">
        <v>31.99742728064</v>
      </c>
      <c r="K1059" s="181">
        <f t="shared" si="16"/>
        <v>0.93945600000000007</v>
      </c>
      <c r="L1059" s="180" t="s">
        <v>707</v>
      </c>
    </row>
    <row r="1060" spans="1:12">
      <c r="A1060" s="70"/>
      <c r="B1060" s="1"/>
      <c r="C1060" s="180">
        <v>92744</v>
      </c>
      <c r="D1060" s="180">
        <v>40436</v>
      </c>
      <c r="E1060" s="180" t="s">
        <v>1771</v>
      </c>
      <c r="F1060" s="180" t="s">
        <v>703</v>
      </c>
      <c r="G1060" s="180">
        <v>6.3E-3</v>
      </c>
      <c r="H1060" s="180">
        <v>149.12</v>
      </c>
      <c r="I1060" s="180">
        <v>129.76184911487999</v>
      </c>
      <c r="J1060" s="180">
        <v>19.358150885120001</v>
      </c>
      <c r="K1060" s="181">
        <f t="shared" si="16"/>
        <v>0.93945600000000007</v>
      </c>
      <c r="L1060" s="180" t="s">
        <v>707</v>
      </c>
    </row>
    <row r="1061" spans="1:12">
      <c r="A1061" s="70"/>
      <c r="B1061" s="1"/>
      <c r="C1061" s="180">
        <v>92745</v>
      </c>
      <c r="D1061" s="180">
        <v>3309</v>
      </c>
      <c r="E1061" s="180" t="s">
        <v>1772</v>
      </c>
      <c r="F1061" s="180" t="s">
        <v>1606</v>
      </c>
      <c r="G1061" s="180">
        <v>0.5333</v>
      </c>
      <c r="H1061" s="180">
        <v>469.39</v>
      </c>
      <c r="I1061" s="180">
        <v>373.34196074404997</v>
      </c>
      <c r="J1061" s="180">
        <v>96.048039255950002</v>
      </c>
      <c r="K1061" s="181">
        <f t="shared" si="16"/>
        <v>250.32568699999999</v>
      </c>
      <c r="L1061" s="180" t="s">
        <v>707</v>
      </c>
    </row>
    <row r="1062" spans="1:12">
      <c r="A1062" s="70"/>
      <c r="B1062" s="1"/>
      <c r="C1062" s="180">
        <v>92749</v>
      </c>
      <c r="D1062" s="180">
        <v>40440</v>
      </c>
      <c r="E1062" s="180" t="s">
        <v>1773</v>
      </c>
      <c r="F1062" s="180" t="s">
        <v>703</v>
      </c>
      <c r="G1062" s="180">
        <v>6.3E-3</v>
      </c>
      <c r="H1062" s="180">
        <v>149.12</v>
      </c>
      <c r="I1062" s="180">
        <v>123.49381612992001</v>
      </c>
      <c r="J1062" s="180">
        <v>25.626183870080002</v>
      </c>
      <c r="K1062" s="181">
        <f t="shared" si="16"/>
        <v>0.93945600000000007</v>
      </c>
      <c r="L1062" s="180" t="s">
        <v>707</v>
      </c>
    </row>
    <row r="1063" spans="1:12">
      <c r="A1063" s="70"/>
      <c r="B1063" s="1"/>
      <c r="C1063" s="180">
        <v>92749</v>
      </c>
      <c r="D1063" s="180">
        <v>40441</v>
      </c>
      <c r="E1063" s="180" t="s">
        <v>1774</v>
      </c>
      <c r="F1063" s="180" t="s">
        <v>703</v>
      </c>
      <c r="G1063" s="180">
        <v>6.3E-3</v>
      </c>
      <c r="H1063" s="180">
        <v>149.12</v>
      </c>
      <c r="I1063" s="180">
        <v>123.49381612992001</v>
      </c>
      <c r="J1063" s="180">
        <v>25.626183870080002</v>
      </c>
      <c r="K1063" s="181">
        <f t="shared" si="16"/>
        <v>0.93945600000000007</v>
      </c>
      <c r="L1063" s="180" t="s">
        <v>707</v>
      </c>
    </row>
    <row r="1064" spans="1:12">
      <c r="A1064" s="70"/>
      <c r="B1064" s="1"/>
      <c r="C1064" s="180">
        <v>92750</v>
      </c>
      <c r="D1064" s="180">
        <v>34804</v>
      </c>
      <c r="E1064" s="180" t="s">
        <v>1775</v>
      </c>
      <c r="F1064" s="180" t="s">
        <v>703</v>
      </c>
      <c r="G1064" s="180">
        <v>6.3E-3</v>
      </c>
      <c r="H1064" s="180">
        <v>149.12</v>
      </c>
      <c r="I1064" s="180">
        <v>127.84682218944</v>
      </c>
      <c r="J1064" s="180">
        <v>21.27317781056</v>
      </c>
      <c r="K1064" s="181">
        <f t="shared" si="16"/>
        <v>0.93945600000000007</v>
      </c>
      <c r="L1064" s="180" t="s">
        <v>707</v>
      </c>
    </row>
    <row r="1065" spans="1:12">
      <c r="A1065" s="70"/>
      <c r="B1065" s="1"/>
      <c r="C1065" s="180">
        <v>92753</v>
      </c>
      <c r="D1065" s="180">
        <v>40449</v>
      </c>
      <c r="E1065" s="180" t="s">
        <v>1776</v>
      </c>
      <c r="F1065" s="180" t="s">
        <v>703</v>
      </c>
      <c r="G1065" s="180">
        <v>6.3E-3</v>
      </c>
      <c r="H1065" s="180">
        <v>149.12</v>
      </c>
      <c r="I1065" s="180">
        <v>122.85602347776</v>
      </c>
      <c r="J1065" s="180">
        <v>26.26397652224</v>
      </c>
      <c r="K1065" s="181">
        <f t="shared" si="16"/>
        <v>0.93945600000000007</v>
      </c>
      <c r="L1065" s="180" t="s">
        <v>707</v>
      </c>
    </row>
    <row r="1066" spans="1:12">
      <c r="A1066" s="70"/>
      <c r="B1066" s="1"/>
      <c r="C1066" s="180">
        <v>92753</v>
      </c>
      <c r="D1066" s="180">
        <v>40553</v>
      </c>
      <c r="E1066" s="180" t="s">
        <v>1777</v>
      </c>
      <c r="F1066" s="180" t="s">
        <v>703</v>
      </c>
      <c r="G1066" s="180">
        <v>6.3E-3</v>
      </c>
      <c r="H1066" s="180">
        <v>149.12</v>
      </c>
      <c r="I1066" s="180">
        <v>122.85602347776</v>
      </c>
      <c r="J1066" s="180">
        <v>26.26397652224</v>
      </c>
      <c r="K1066" s="181">
        <f t="shared" si="16"/>
        <v>0.93945600000000007</v>
      </c>
      <c r="L1066" s="180" t="s">
        <v>707</v>
      </c>
    </row>
    <row r="1067" spans="1:12">
      <c r="A1067" s="70"/>
      <c r="B1067" s="1"/>
      <c r="C1067" s="180">
        <v>92755</v>
      </c>
      <c r="D1067" s="180">
        <v>40451</v>
      </c>
      <c r="E1067" s="180" t="s">
        <v>1778</v>
      </c>
      <c r="F1067" s="180" t="s">
        <v>703</v>
      </c>
      <c r="G1067" s="180">
        <v>6.3E-3</v>
      </c>
      <c r="H1067" s="180">
        <v>149.12</v>
      </c>
      <c r="I1067" s="180">
        <v>118.68362008000001</v>
      </c>
      <c r="J1067" s="180">
        <v>30.436379920000004</v>
      </c>
      <c r="K1067" s="181">
        <f t="shared" si="16"/>
        <v>0.93945600000000007</v>
      </c>
      <c r="L1067" s="180" t="s">
        <v>707</v>
      </c>
    </row>
    <row r="1068" spans="1:12">
      <c r="A1068" s="70"/>
      <c r="B1068" s="1"/>
      <c r="C1068" s="180">
        <v>92756</v>
      </c>
      <c r="D1068" s="180">
        <v>40453</v>
      </c>
      <c r="E1068" s="180" t="s">
        <v>1779</v>
      </c>
      <c r="F1068" s="180" t="s">
        <v>703</v>
      </c>
      <c r="G1068" s="180">
        <v>6.3E-3</v>
      </c>
      <c r="H1068" s="180">
        <v>149.12</v>
      </c>
      <c r="I1068" s="180">
        <v>117.39324565056</v>
      </c>
      <c r="J1068" s="180">
        <v>31.726754349439997</v>
      </c>
      <c r="K1068" s="181">
        <f t="shared" si="16"/>
        <v>0.93945600000000007</v>
      </c>
      <c r="L1068" s="180" t="s">
        <v>707</v>
      </c>
    </row>
    <row r="1069" spans="1:12">
      <c r="A1069" s="70"/>
      <c r="B1069" s="1"/>
      <c r="C1069" s="180">
        <v>92757</v>
      </c>
      <c r="D1069" s="180">
        <v>40452</v>
      </c>
      <c r="E1069" s="180" t="s">
        <v>1780</v>
      </c>
      <c r="F1069" s="180" t="s">
        <v>703</v>
      </c>
      <c r="G1069" s="180">
        <v>6.3E-3</v>
      </c>
      <c r="H1069" s="180">
        <v>149.12</v>
      </c>
      <c r="I1069" s="180">
        <v>116.3522101504</v>
      </c>
      <c r="J1069" s="180">
        <v>32.7677898496</v>
      </c>
      <c r="K1069" s="181">
        <f t="shared" si="16"/>
        <v>0.93945600000000007</v>
      </c>
      <c r="L1069" s="180" t="s">
        <v>707</v>
      </c>
    </row>
    <row r="1070" spans="1:12">
      <c r="A1070" s="70"/>
      <c r="B1070" s="1"/>
      <c r="C1070" s="180">
        <v>92758</v>
      </c>
      <c r="D1070" s="180">
        <v>3311</v>
      </c>
      <c r="E1070" s="180" t="s">
        <v>1781</v>
      </c>
      <c r="F1070" s="180" t="s">
        <v>1606</v>
      </c>
      <c r="G1070" s="180">
        <v>1</v>
      </c>
      <c r="H1070" s="180">
        <v>443.27</v>
      </c>
      <c r="I1070" s="180">
        <v>397.29595939180001</v>
      </c>
      <c r="J1070" s="180">
        <v>45.974040608199999</v>
      </c>
      <c r="K1070" s="181">
        <f t="shared" si="16"/>
        <v>443.27</v>
      </c>
      <c r="L1070" s="180" t="s">
        <v>707</v>
      </c>
    </row>
    <row r="1071" spans="1:12">
      <c r="A1071" s="70"/>
      <c r="B1071" s="1"/>
      <c r="C1071" s="180">
        <v>91069</v>
      </c>
      <c r="D1071" s="180">
        <v>1379</v>
      </c>
      <c r="E1071" s="180" t="s">
        <v>1782</v>
      </c>
      <c r="F1071" s="180" t="s">
        <v>828</v>
      </c>
      <c r="G1071" s="180">
        <v>43.633600000000001</v>
      </c>
      <c r="H1071" s="180">
        <v>0.6</v>
      </c>
      <c r="I1071" s="180">
        <v>0.32984123579999997</v>
      </c>
      <c r="J1071" s="180">
        <v>0.27015876420000001</v>
      </c>
      <c r="K1071" s="181">
        <f t="shared" si="16"/>
        <v>26.180160000000001</v>
      </c>
      <c r="L1071" s="180" t="s">
        <v>707</v>
      </c>
    </row>
    <row r="1072" spans="1:12">
      <c r="A1072" s="70"/>
      <c r="B1072" s="1"/>
      <c r="C1072" s="180">
        <v>91069</v>
      </c>
      <c r="D1072" s="180">
        <v>7155</v>
      </c>
      <c r="E1072" s="180" t="s">
        <v>1783</v>
      </c>
      <c r="F1072" s="180" t="s">
        <v>703</v>
      </c>
      <c r="G1072" s="180">
        <v>6.3E-3</v>
      </c>
      <c r="H1072" s="180">
        <v>149.12</v>
      </c>
      <c r="I1072" s="180">
        <v>81.976541804159993</v>
      </c>
      <c r="J1072" s="180">
        <v>67.143458195840012</v>
      </c>
      <c r="K1072" s="181">
        <f t="shared" si="16"/>
        <v>0.93945600000000007</v>
      </c>
      <c r="L1072" s="180" t="s">
        <v>707</v>
      </c>
    </row>
    <row r="1073" spans="1:12">
      <c r="A1073" s="70"/>
      <c r="B1073" s="1"/>
      <c r="C1073" s="180">
        <v>91069</v>
      </c>
      <c r="D1073" s="180">
        <v>88377</v>
      </c>
      <c r="E1073" s="180" t="s">
        <v>1784</v>
      </c>
      <c r="F1073" s="180" t="s">
        <v>703</v>
      </c>
      <c r="G1073" s="180">
        <v>6.3E-3</v>
      </c>
      <c r="H1073" s="180">
        <v>149.12</v>
      </c>
      <c r="I1073" s="180">
        <v>81.976541804159993</v>
      </c>
      <c r="J1073" s="180">
        <v>67.143458195840012</v>
      </c>
      <c r="K1073" s="181">
        <f t="shared" si="16"/>
        <v>0.93945600000000007</v>
      </c>
      <c r="L1073" s="180" t="s">
        <v>704</v>
      </c>
    </row>
    <row r="1074" spans="1:12">
      <c r="A1074" s="70"/>
      <c r="B1074" s="1"/>
      <c r="C1074" s="180">
        <v>91069</v>
      </c>
      <c r="D1074" s="180">
        <v>88830</v>
      </c>
      <c r="E1074" s="180" t="s">
        <v>1785</v>
      </c>
      <c r="F1074" s="180" t="s">
        <v>703</v>
      </c>
      <c r="G1074" s="180">
        <v>6.3E-3</v>
      </c>
      <c r="H1074" s="180">
        <v>149.12</v>
      </c>
      <c r="I1074" s="180">
        <v>81.976541804159993</v>
      </c>
      <c r="J1074" s="180">
        <v>67.143458195840012</v>
      </c>
      <c r="K1074" s="181">
        <f t="shared" si="16"/>
        <v>0.93945600000000007</v>
      </c>
      <c r="L1074" s="180" t="s">
        <v>704</v>
      </c>
    </row>
    <row r="1075" spans="1:12">
      <c r="A1075" s="70"/>
      <c r="B1075" s="1"/>
      <c r="C1075" s="180">
        <v>91069</v>
      </c>
      <c r="D1075" s="180">
        <v>88831</v>
      </c>
      <c r="E1075" s="180" t="s">
        <v>1786</v>
      </c>
      <c r="F1075" s="180" t="s">
        <v>703</v>
      </c>
      <c r="G1075" s="180">
        <v>6.3E-3</v>
      </c>
      <c r="H1075" s="180">
        <v>149.12</v>
      </c>
      <c r="I1075" s="180">
        <v>81.976541804159993</v>
      </c>
      <c r="J1075" s="180">
        <v>67.143458195840012</v>
      </c>
      <c r="K1075" s="181">
        <f t="shared" si="16"/>
        <v>0.93945600000000007</v>
      </c>
      <c r="L1075" s="180" t="s">
        <v>704</v>
      </c>
    </row>
    <row r="1076" spans="1:12">
      <c r="A1076" s="70"/>
      <c r="B1076" s="1"/>
      <c r="C1076" s="180">
        <v>91069</v>
      </c>
      <c r="D1076" s="180">
        <v>90662</v>
      </c>
      <c r="E1076" s="180" t="s">
        <v>1787</v>
      </c>
      <c r="F1076" s="180" t="s">
        <v>703</v>
      </c>
      <c r="G1076" s="180">
        <v>6.3E-3</v>
      </c>
      <c r="H1076" s="180">
        <v>149.12</v>
      </c>
      <c r="I1076" s="180">
        <v>81.976541804159993</v>
      </c>
      <c r="J1076" s="180">
        <v>67.143458195840012</v>
      </c>
      <c r="K1076" s="181">
        <f t="shared" si="16"/>
        <v>0.93945600000000007</v>
      </c>
      <c r="L1076" s="180" t="s">
        <v>704</v>
      </c>
    </row>
    <row r="1077" spans="1:12">
      <c r="A1077" s="70"/>
      <c r="B1077" s="1"/>
      <c r="C1077" s="180">
        <v>91069</v>
      </c>
      <c r="D1077" s="180">
        <v>90663</v>
      </c>
      <c r="E1077" s="180" t="s">
        <v>1788</v>
      </c>
      <c r="F1077" s="180" t="s">
        <v>703</v>
      </c>
      <c r="G1077" s="180">
        <v>6.3E-3</v>
      </c>
      <c r="H1077" s="180">
        <v>149.12</v>
      </c>
      <c r="I1077" s="180">
        <v>81.976541804159993</v>
      </c>
      <c r="J1077" s="180">
        <v>67.143458195840012</v>
      </c>
      <c r="K1077" s="181">
        <f t="shared" si="16"/>
        <v>0.93945600000000007</v>
      </c>
      <c r="L1077" s="180" t="s">
        <v>704</v>
      </c>
    </row>
    <row r="1078" spans="1:12">
      <c r="A1078" s="70"/>
      <c r="B1078" s="1"/>
      <c r="C1078" s="180">
        <v>91069</v>
      </c>
      <c r="D1078" s="180">
        <v>90979</v>
      </c>
      <c r="E1078" s="180" t="s">
        <v>1789</v>
      </c>
      <c r="F1078" s="180" t="s">
        <v>703</v>
      </c>
      <c r="G1078" s="180">
        <v>6.3E-3</v>
      </c>
      <c r="H1078" s="180">
        <v>149.12</v>
      </c>
      <c r="I1078" s="180">
        <v>81.976541804159993</v>
      </c>
      <c r="J1078" s="180">
        <v>67.143458195840012</v>
      </c>
      <c r="K1078" s="181">
        <f t="shared" si="16"/>
        <v>0.93945600000000007</v>
      </c>
      <c r="L1078" s="180" t="s">
        <v>704</v>
      </c>
    </row>
    <row r="1079" spans="1:12">
      <c r="A1079" s="70"/>
      <c r="B1079" s="1"/>
      <c r="C1079" s="180">
        <v>91069</v>
      </c>
      <c r="D1079" s="180">
        <v>90982</v>
      </c>
      <c r="E1079" s="180" t="s">
        <v>1790</v>
      </c>
      <c r="F1079" s="180" t="s">
        <v>703</v>
      </c>
      <c r="G1079" s="180">
        <v>6.3E-3</v>
      </c>
      <c r="H1079" s="180">
        <v>149.12</v>
      </c>
      <c r="I1079" s="180">
        <v>81.976541804159993</v>
      </c>
      <c r="J1079" s="180">
        <v>67.143458195840012</v>
      </c>
      <c r="K1079" s="181">
        <f t="shared" si="16"/>
        <v>0.93945600000000007</v>
      </c>
      <c r="L1079" s="180" t="s">
        <v>704</v>
      </c>
    </row>
    <row r="1080" spans="1:12">
      <c r="A1080" s="70"/>
      <c r="B1080" s="1"/>
      <c r="C1080" s="180">
        <v>91069</v>
      </c>
      <c r="D1080" s="180">
        <v>95967</v>
      </c>
      <c r="E1080" s="180" t="s">
        <v>1791</v>
      </c>
      <c r="F1080" s="180" t="s">
        <v>703</v>
      </c>
      <c r="G1080" s="180">
        <v>6.3E-3</v>
      </c>
      <c r="H1080" s="180">
        <v>149.12</v>
      </c>
      <c r="I1080" s="180">
        <v>81.976541804159993</v>
      </c>
      <c r="J1080" s="180">
        <v>67.143458195840012</v>
      </c>
      <c r="K1080" s="181">
        <f t="shared" si="16"/>
        <v>0.93945600000000007</v>
      </c>
      <c r="L1080" s="180" t="s">
        <v>704</v>
      </c>
    </row>
    <row r="1081" spans="1:12">
      <c r="A1081" s="70"/>
      <c r="B1081" s="1"/>
      <c r="C1081" s="180">
        <v>91069</v>
      </c>
      <c r="D1081" s="180">
        <v>102726</v>
      </c>
      <c r="E1081" s="180" t="s">
        <v>1792</v>
      </c>
      <c r="F1081" s="180" t="s">
        <v>703</v>
      </c>
      <c r="G1081" s="180">
        <v>6.3E-3</v>
      </c>
      <c r="H1081" s="180">
        <v>149.12</v>
      </c>
      <c r="I1081" s="180">
        <v>81.976541804159993</v>
      </c>
      <c r="J1081" s="180">
        <v>67.143458195840012</v>
      </c>
      <c r="K1081" s="181">
        <f t="shared" si="16"/>
        <v>0.93945600000000007</v>
      </c>
      <c r="L1081" s="180" t="s">
        <v>704</v>
      </c>
    </row>
    <row r="1082" spans="1:12">
      <c r="A1082" s="70"/>
      <c r="B1082" s="1"/>
      <c r="C1082" s="180">
        <v>91073</v>
      </c>
      <c r="D1082" s="180">
        <v>90656</v>
      </c>
      <c r="E1082" s="180" t="s">
        <v>1793</v>
      </c>
      <c r="F1082" s="180" t="s">
        <v>703</v>
      </c>
      <c r="G1082" s="180">
        <v>6.3E-3</v>
      </c>
      <c r="H1082" s="180">
        <v>149.12</v>
      </c>
      <c r="I1082" s="180">
        <v>76.539307338239993</v>
      </c>
      <c r="J1082" s="180">
        <v>72.580692661760011</v>
      </c>
      <c r="K1082" s="181">
        <f t="shared" si="16"/>
        <v>0.93945600000000007</v>
      </c>
      <c r="L1082" s="180" t="s">
        <v>704</v>
      </c>
    </row>
    <row r="1083" spans="1:12">
      <c r="A1083" s="70"/>
      <c r="B1083" s="1"/>
      <c r="C1083" s="180">
        <v>91073</v>
      </c>
      <c r="D1083" s="180">
        <v>90657</v>
      </c>
      <c r="E1083" s="180" t="s">
        <v>1794</v>
      </c>
      <c r="F1083" s="180" t="s">
        <v>703</v>
      </c>
      <c r="G1083" s="180">
        <v>6.3E-3</v>
      </c>
      <c r="H1083" s="180">
        <v>149.12</v>
      </c>
      <c r="I1083" s="180">
        <v>76.539307338239993</v>
      </c>
      <c r="J1083" s="180">
        <v>72.580692661760011</v>
      </c>
      <c r="K1083" s="181">
        <f t="shared" si="16"/>
        <v>0.93945600000000007</v>
      </c>
      <c r="L1083" s="180" t="s">
        <v>704</v>
      </c>
    </row>
    <row r="1084" spans="1:12">
      <c r="A1084" s="70"/>
      <c r="B1084" s="1"/>
      <c r="C1084" s="180">
        <v>91077</v>
      </c>
      <c r="D1084" s="180">
        <v>39014</v>
      </c>
      <c r="E1084" s="180" t="s">
        <v>1795</v>
      </c>
      <c r="F1084" s="180" t="s">
        <v>703</v>
      </c>
      <c r="G1084" s="180">
        <v>6.3E-3</v>
      </c>
      <c r="H1084" s="180">
        <v>149.12</v>
      </c>
      <c r="I1084" s="180">
        <v>106.58923427839999</v>
      </c>
      <c r="J1084" s="180">
        <v>42.530765721599998</v>
      </c>
      <c r="K1084" s="181">
        <f t="shared" si="16"/>
        <v>0.93945600000000007</v>
      </c>
      <c r="L1084" s="180" t="s">
        <v>707</v>
      </c>
    </row>
    <row r="1085" spans="1:12">
      <c r="A1085" s="70"/>
      <c r="B1085" s="1"/>
      <c r="C1085" s="180">
        <v>93957</v>
      </c>
      <c r="D1085" s="180">
        <v>6259</v>
      </c>
      <c r="E1085" s="180" t="s">
        <v>1796</v>
      </c>
      <c r="F1085" s="180" t="s">
        <v>703</v>
      </c>
      <c r="G1085" s="180">
        <v>6.3E-3</v>
      </c>
      <c r="H1085" s="180">
        <v>149.12</v>
      </c>
      <c r="I1085" s="180">
        <v>63.78736973888001</v>
      </c>
      <c r="J1085" s="180">
        <v>85.332630261120002</v>
      </c>
      <c r="K1085" s="181">
        <f t="shared" si="16"/>
        <v>0.93945600000000007</v>
      </c>
      <c r="L1085" s="180" t="s">
        <v>704</v>
      </c>
    </row>
    <row r="1086" spans="1:12">
      <c r="A1086" s="70"/>
      <c r="B1086" s="1"/>
      <c r="C1086" s="180">
        <v>93957</v>
      </c>
      <c r="D1086" s="180">
        <v>6260</v>
      </c>
      <c r="E1086" s="180" t="s">
        <v>1797</v>
      </c>
      <c r="F1086" s="180" t="s">
        <v>703</v>
      </c>
      <c r="G1086" s="180">
        <v>6.3E-3</v>
      </c>
      <c r="H1086" s="180">
        <v>149.12</v>
      </c>
      <c r="I1086" s="180">
        <v>63.78736973888001</v>
      </c>
      <c r="J1086" s="180">
        <v>85.332630261120002</v>
      </c>
      <c r="K1086" s="181">
        <f t="shared" si="16"/>
        <v>0.93945600000000007</v>
      </c>
      <c r="L1086" s="180" t="s">
        <v>704</v>
      </c>
    </row>
    <row r="1087" spans="1:12">
      <c r="A1087" s="70"/>
      <c r="B1087" s="1"/>
      <c r="C1087" s="180">
        <v>93957</v>
      </c>
      <c r="D1087" s="180">
        <v>39013</v>
      </c>
      <c r="E1087" s="180" t="s">
        <v>1798</v>
      </c>
      <c r="F1087" s="180" t="s">
        <v>703</v>
      </c>
      <c r="G1087" s="180">
        <v>6.3E-3</v>
      </c>
      <c r="H1087" s="180">
        <v>149.12</v>
      </c>
      <c r="I1087" s="180">
        <v>63.78736973888001</v>
      </c>
      <c r="J1087" s="180">
        <v>85.332630261120002</v>
      </c>
      <c r="K1087" s="181">
        <f t="shared" si="16"/>
        <v>0.93945600000000007</v>
      </c>
      <c r="L1087" s="180" t="s">
        <v>707</v>
      </c>
    </row>
    <row r="1088" spans="1:12">
      <c r="A1088" s="70"/>
      <c r="B1088" s="1"/>
      <c r="C1088" s="180">
        <v>93957</v>
      </c>
      <c r="D1088" s="180">
        <v>39848</v>
      </c>
      <c r="E1088" s="180" t="s">
        <v>1799</v>
      </c>
      <c r="F1088" s="180" t="s">
        <v>703</v>
      </c>
      <c r="G1088" s="180">
        <v>6.3E-3</v>
      </c>
      <c r="H1088" s="180">
        <v>149.12</v>
      </c>
      <c r="I1088" s="180">
        <v>63.78736973888001</v>
      </c>
      <c r="J1088" s="180">
        <v>85.332630261120002</v>
      </c>
      <c r="K1088" s="181">
        <f t="shared" si="16"/>
        <v>0.93945600000000007</v>
      </c>
      <c r="L1088" s="180" t="s">
        <v>707</v>
      </c>
    </row>
    <row r="1089" spans="1:12">
      <c r="A1089" s="70"/>
      <c r="B1089" s="1"/>
      <c r="C1089" s="180">
        <v>93957</v>
      </c>
      <c r="D1089" s="180">
        <v>43056</v>
      </c>
      <c r="E1089" s="180" t="s">
        <v>1800</v>
      </c>
      <c r="F1089" s="180" t="s">
        <v>703</v>
      </c>
      <c r="G1089" s="180">
        <v>6.3E-3</v>
      </c>
      <c r="H1089" s="180">
        <v>149.12</v>
      </c>
      <c r="I1089" s="180">
        <v>63.78736973888001</v>
      </c>
      <c r="J1089" s="180">
        <v>85.332630261120002</v>
      </c>
      <c r="K1089" s="181">
        <f t="shared" si="16"/>
        <v>0.93945600000000007</v>
      </c>
      <c r="L1089" s="180" t="s">
        <v>707</v>
      </c>
    </row>
    <row r="1090" spans="1:12">
      <c r="A1090" s="70"/>
      <c r="B1090" s="1"/>
      <c r="C1090" s="180">
        <v>93957</v>
      </c>
      <c r="D1090" s="180">
        <v>44480</v>
      </c>
      <c r="E1090" s="180" t="s">
        <v>1801</v>
      </c>
      <c r="F1090" s="180" t="s">
        <v>703</v>
      </c>
      <c r="G1090" s="180">
        <v>6.3E-3</v>
      </c>
      <c r="H1090" s="180">
        <v>149.12</v>
      </c>
      <c r="I1090" s="180">
        <v>63.78736973888001</v>
      </c>
      <c r="J1090" s="180">
        <v>85.332630261120002</v>
      </c>
      <c r="K1090" s="181">
        <f t="shared" si="16"/>
        <v>0.93945600000000007</v>
      </c>
      <c r="L1090" s="180" t="s">
        <v>707</v>
      </c>
    </row>
    <row r="1091" spans="1:12">
      <c r="A1091" s="70"/>
      <c r="B1091" s="1"/>
      <c r="C1091" s="180">
        <v>93957</v>
      </c>
      <c r="D1091" s="180">
        <v>88245</v>
      </c>
      <c r="E1091" s="180" t="s">
        <v>1802</v>
      </c>
      <c r="F1091" s="180" t="s">
        <v>703</v>
      </c>
      <c r="G1091" s="180">
        <v>6.3E-3</v>
      </c>
      <c r="H1091" s="180">
        <v>149.12</v>
      </c>
      <c r="I1091" s="180">
        <v>63.78736973888001</v>
      </c>
      <c r="J1091" s="180">
        <v>85.332630261120002</v>
      </c>
      <c r="K1091" s="181">
        <f t="shared" si="16"/>
        <v>0.93945600000000007</v>
      </c>
      <c r="L1091" s="180" t="s">
        <v>704</v>
      </c>
    </row>
    <row r="1092" spans="1:12">
      <c r="A1092" s="70"/>
      <c r="B1092" s="1"/>
      <c r="C1092" s="180">
        <v>93957</v>
      </c>
      <c r="D1092" s="180">
        <v>90625</v>
      </c>
      <c r="E1092" s="180" t="s">
        <v>1803</v>
      </c>
      <c r="F1092" s="180" t="s">
        <v>703</v>
      </c>
      <c r="G1092" s="180">
        <v>6.3E-3</v>
      </c>
      <c r="H1092" s="180">
        <v>149.12</v>
      </c>
      <c r="I1092" s="180">
        <v>63.78736973888001</v>
      </c>
      <c r="J1092" s="180">
        <v>85.332630261120002</v>
      </c>
      <c r="K1092" s="181">
        <f t="shared" si="16"/>
        <v>0.93945600000000007</v>
      </c>
      <c r="L1092" s="180" t="s">
        <v>704</v>
      </c>
    </row>
    <row r="1093" spans="1:12">
      <c r="A1093" s="70"/>
      <c r="B1093" s="1"/>
      <c r="C1093" s="180">
        <v>93957</v>
      </c>
      <c r="D1093" s="180">
        <v>90626</v>
      </c>
      <c r="E1093" s="180" t="s">
        <v>1804</v>
      </c>
      <c r="F1093" s="180" t="s">
        <v>703</v>
      </c>
      <c r="G1093" s="180">
        <v>6.3E-3</v>
      </c>
      <c r="H1093" s="180">
        <v>149.12</v>
      </c>
      <c r="I1093" s="180">
        <v>63.78736973888001</v>
      </c>
      <c r="J1093" s="180">
        <v>85.332630261120002</v>
      </c>
      <c r="K1093" s="181">
        <f t="shared" si="16"/>
        <v>0.93945600000000007</v>
      </c>
      <c r="L1093" s="180" t="s">
        <v>704</v>
      </c>
    </row>
    <row r="1094" spans="1:12">
      <c r="A1094" s="70"/>
      <c r="B1094" s="1"/>
      <c r="C1094" s="180">
        <v>93957</v>
      </c>
      <c r="D1094" s="180">
        <v>90637</v>
      </c>
      <c r="E1094" s="180" t="s">
        <v>1805</v>
      </c>
      <c r="F1094" s="180" t="s">
        <v>703</v>
      </c>
      <c r="G1094" s="180">
        <v>6.3E-3</v>
      </c>
      <c r="H1094" s="180">
        <v>149.12</v>
      </c>
      <c r="I1094" s="180">
        <v>63.78736973888001</v>
      </c>
      <c r="J1094" s="180">
        <v>85.332630261120002</v>
      </c>
      <c r="K1094" s="181">
        <f t="shared" ref="K1094:K1157" si="17">H1094*G1094</f>
        <v>0.93945600000000007</v>
      </c>
      <c r="L1094" s="180" t="s">
        <v>704</v>
      </c>
    </row>
    <row r="1095" spans="1:12">
      <c r="A1095" s="70"/>
      <c r="B1095" s="1"/>
      <c r="C1095" s="180">
        <v>93957</v>
      </c>
      <c r="D1095" s="180">
        <v>90638</v>
      </c>
      <c r="E1095" s="180" t="s">
        <v>1806</v>
      </c>
      <c r="F1095" s="180" t="s">
        <v>703</v>
      </c>
      <c r="G1095" s="180">
        <v>6.3E-3</v>
      </c>
      <c r="H1095" s="180">
        <v>149.12</v>
      </c>
      <c r="I1095" s="180">
        <v>63.78736973888001</v>
      </c>
      <c r="J1095" s="180">
        <v>85.332630261120002</v>
      </c>
      <c r="K1095" s="181">
        <f t="shared" si="17"/>
        <v>0.93945600000000007</v>
      </c>
      <c r="L1095" s="180" t="s">
        <v>704</v>
      </c>
    </row>
    <row r="1096" spans="1:12">
      <c r="A1096" s="70"/>
      <c r="B1096" s="1"/>
      <c r="C1096" s="180">
        <v>93957</v>
      </c>
      <c r="D1096" s="180">
        <v>90643</v>
      </c>
      <c r="E1096" s="180" t="s">
        <v>1807</v>
      </c>
      <c r="F1096" s="180" t="s">
        <v>703</v>
      </c>
      <c r="G1096" s="180">
        <v>6.3E-3</v>
      </c>
      <c r="H1096" s="180">
        <v>149.12</v>
      </c>
      <c r="I1096" s="180">
        <v>63.78736973888001</v>
      </c>
      <c r="J1096" s="180">
        <v>85.332630261120002</v>
      </c>
      <c r="K1096" s="181">
        <f t="shared" si="17"/>
        <v>0.93945600000000007</v>
      </c>
      <c r="L1096" s="180" t="s">
        <v>704</v>
      </c>
    </row>
    <row r="1097" spans="1:12">
      <c r="A1097" s="70"/>
      <c r="B1097" s="1"/>
      <c r="C1097" s="180">
        <v>93957</v>
      </c>
      <c r="D1097" s="180">
        <v>90644</v>
      </c>
      <c r="E1097" s="180" t="s">
        <v>1808</v>
      </c>
      <c r="F1097" s="180" t="s">
        <v>703</v>
      </c>
      <c r="G1097" s="180">
        <v>6.3E-3</v>
      </c>
      <c r="H1097" s="180">
        <v>149.12</v>
      </c>
      <c r="I1097" s="180">
        <v>63.78736973888001</v>
      </c>
      <c r="J1097" s="180">
        <v>85.332630261120002</v>
      </c>
      <c r="K1097" s="181">
        <f t="shared" si="17"/>
        <v>0.93945600000000007</v>
      </c>
      <c r="L1097" s="180" t="s">
        <v>704</v>
      </c>
    </row>
    <row r="1098" spans="1:12">
      <c r="A1098" s="70"/>
      <c r="B1098" s="1"/>
      <c r="C1098" s="180">
        <v>93957</v>
      </c>
      <c r="D1098" s="180">
        <v>100726</v>
      </c>
      <c r="E1098" s="180" t="s">
        <v>1809</v>
      </c>
      <c r="F1098" s="180" t="s">
        <v>703</v>
      </c>
      <c r="G1098" s="180">
        <v>6.3E-3</v>
      </c>
      <c r="H1098" s="180">
        <v>149.12</v>
      </c>
      <c r="I1098" s="180">
        <v>63.78736973888001</v>
      </c>
      <c r="J1098" s="180">
        <v>85.332630261120002</v>
      </c>
      <c r="K1098" s="181">
        <f t="shared" si="17"/>
        <v>0.93945600000000007</v>
      </c>
      <c r="L1098" s="180" t="s">
        <v>704</v>
      </c>
    </row>
    <row r="1099" spans="1:12">
      <c r="A1099" s="70"/>
      <c r="B1099" s="1"/>
      <c r="C1099" s="180">
        <v>93957</v>
      </c>
      <c r="D1099" s="180">
        <v>100981</v>
      </c>
      <c r="E1099" s="180" t="s">
        <v>1810</v>
      </c>
      <c r="F1099" s="180" t="s">
        <v>703</v>
      </c>
      <c r="G1099" s="180">
        <v>6.3E-3</v>
      </c>
      <c r="H1099" s="180">
        <v>149.12</v>
      </c>
      <c r="I1099" s="180">
        <v>63.78736973888001</v>
      </c>
      <c r="J1099" s="180">
        <v>85.332630261120002</v>
      </c>
      <c r="K1099" s="181">
        <f t="shared" si="17"/>
        <v>0.93945600000000007</v>
      </c>
      <c r="L1099" s="180" t="s">
        <v>704</v>
      </c>
    </row>
    <row r="1100" spans="1:12">
      <c r="A1100" s="70"/>
      <c r="B1100" s="1"/>
      <c r="C1100" s="180">
        <v>95108</v>
      </c>
      <c r="D1100" s="180">
        <v>39397</v>
      </c>
      <c r="E1100" s="180" t="s">
        <v>1811</v>
      </c>
      <c r="F1100" s="180" t="s">
        <v>703</v>
      </c>
      <c r="G1100" s="180">
        <v>6.3E-3</v>
      </c>
      <c r="H1100" s="180">
        <v>149.12</v>
      </c>
      <c r="I1100" s="180">
        <v>65.230670605440011</v>
      </c>
      <c r="J1100" s="180">
        <v>83.889329394559994</v>
      </c>
      <c r="K1100" s="181">
        <f t="shared" si="17"/>
        <v>0.93945600000000007</v>
      </c>
      <c r="L1100" s="180" t="s">
        <v>707</v>
      </c>
    </row>
    <row r="1101" spans="1:12">
      <c r="A1101" s="70"/>
      <c r="B1101" s="1"/>
      <c r="C1101" s="180">
        <v>95108</v>
      </c>
      <c r="D1101" s="180">
        <v>43130</v>
      </c>
      <c r="E1101" s="180" t="s">
        <v>1812</v>
      </c>
      <c r="F1101" s="180" t="s">
        <v>703</v>
      </c>
      <c r="G1101" s="180">
        <v>6.3E-3</v>
      </c>
      <c r="H1101" s="180">
        <v>149.12</v>
      </c>
      <c r="I1101" s="180">
        <v>65.230670605440011</v>
      </c>
      <c r="J1101" s="180">
        <v>83.889329394559994</v>
      </c>
      <c r="K1101" s="181">
        <f t="shared" si="17"/>
        <v>0.93945600000000007</v>
      </c>
      <c r="L1101" s="180" t="s">
        <v>707</v>
      </c>
    </row>
    <row r="1102" spans="1:12">
      <c r="A1102" s="70"/>
      <c r="B1102" s="1"/>
      <c r="C1102" s="180">
        <v>95108</v>
      </c>
      <c r="D1102" s="180">
        <v>92716</v>
      </c>
      <c r="E1102" s="180" t="s">
        <v>1813</v>
      </c>
      <c r="F1102" s="180" t="s">
        <v>703</v>
      </c>
      <c r="G1102" s="180">
        <v>6.3E-3</v>
      </c>
      <c r="H1102" s="180">
        <v>149.12</v>
      </c>
      <c r="I1102" s="180">
        <v>65.230670605440011</v>
      </c>
      <c r="J1102" s="180">
        <v>83.889329394559994</v>
      </c>
      <c r="K1102" s="181">
        <f t="shared" si="17"/>
        <v>0.93945600000000007</v>
      </c>
      <c r="L1102" s="180" t="s">
        <v>704</v>
      </c>
    </row>
    <row r="1103" spans="1:12">
      <c r="A1103" s="70"/>
      <c r="B1103" s="1"/>
      <c r="C1103" s="180">
        <v>95108</v>
      </c>
      <c r="D1103" s="180">
        <v>94963</v>
      </c>
      <c r="E1103" s="180" t="s">
        <v>1814</v>
      </c>
      <c r="F1103" s="180" t="s">
        <v>703</v>
      </c>
      <c r="G1103" s="180">
        <v>6.3E-3</v>
      </c>
      <c r="H1103" s="180">
        <v>149.12</v>
      </c>
      <c r="I1103" s="180">
        <v>65.230670605440011</v>
      </c>
      <c r="J1103" s="180">
        <v>83.889329394559994</v>
      </c>
      <c r="K1103" s="181">
        <f t="shared" si="17"/>
        <v>0.93945600000000007</v>
      </c>
      <c r="L1103" s="180" t="s">
        <v>704</v>
      </c>
    </row>
    <row r="1104" spans="1:12">
      <c r="A1104" s="70"/>
      <c r="B1104" s="1"/>
      <c r="C1104" s="180">
        <v>95108</v>
      </c>
      <c r="D1104" s="180">
        <v>98746</v>
      </c>
      <c r="E1104" s="180" t="s">
        <v>1815</v>
      </c>
      <c r="F1104" s="180" t="s">
        <v>703</v>
      </c>
      <c r="G1104" s="180">
        <v>6.3E-3</v>
      </c>
      <c r="H1104" s="180">
        <v>149.12</v>
      </c>
      <c r="I1104" s="180">
        <v>65.230670605440011</v>
      </c>
      <c r="J1104" s="180">
        <v>83.889329394559994</v>
      </c>
      <c r="K1104" s="181">
        <f t="shared" si="17"/>
        <v>0.93945600000000007</v>
      </c>
      <c r="L1104" s="180" t="s">
        <v>704</v>
      </c>
    </row>
    <row r="1105" spans="1:12">
      <c r="A1105" s="70"/>
      <c r="B1105" s="1"/>
      <c r="C1105" s="180">
        <v>100341</v>
      </c>
      <c r="D1105" s="180">
        <v>1345</v>
      </c>
      <c r="E1105" s="180" t="s">
        <v>1816</v>
      </c>
      <c r="F1105" s="180" t="s">
        <v>838</v>
      </c>
      <c r="G1105" s="180">
        <v>0.11025</v>
      </c>
      <c r="H1105" s="180">
        <v>64.290000000000006</v>
      </c>
      <c r="I1105" s="180">
        <v>38.894075994120008</v>
      </c>
      <c r="J1105" s="180">
        <v>25.395924005880001</v>
      </c>
      <c r="K1105" s="181">
        <f t="shared" si="17"/>
        <v>7.0879725000000011</v>
      </c>
      <c r="L1105" s="180" t="s">
        <v>707</v>
      </c>
    </row>
    <row r="1106" spans="1:12">
      <c r="A1106" s="70"/>
      <c r="B1106" s="1"/>
      <c r="C1106" s="180">
        <v>100341</v>
      </c>
      <c r="D1106" s="180">
        <v>2692</v>
      </c>
      <c r="E1106" s="180" t="s">
        <v>1817</v>
      </c>
      <c r="F1106" s="180" t="s">
        <v>1496</v>
      </c>
      <c r="G1106" s="180">
        <v>3.5071999999999998E-3</v>
      </c>
      <c r="H1106" s="180">
        <v>6.83</v>
      </c>
      <c r="I1106" s="180">
        <v>4.13200402924</v>
      </c>
      <c r="J1106" s="180">
        <v>2.6979959707600001</v>
      </c>
      <c r="K1106" s="181">
        <f t="shared" si="17"/>
        <v>2.3954176000000001E-2</v>
      </c>
      <c r="L1106" s="180" t="s">
        <v>707</v>
      </c>
    </row>
    <row r="1107" spans="1:12">
      <c r="A1107" s="70"/>
      <c r="B1107" s="1"/>
      <c r="C1107" s="180">
        <v>100341</v>
      </c>
      <c r="D1107" s="180">
        <v>5068</v>
      </c>
      <c r="E1107" s="180" t="s">
        <v>1818</v>
      </c>
      <c r="F1107" s="180" t="s">
        <v>828</v>
      </c>
      <c r="G1107" s="180">
        <v>8.8727000000000007E-3</v>
      </c>
      <c r="H1107" s="180">
        <v>12.2</v>
      </c>
      <c r="I1107" s="180">
        <v>7.3807392615999996</v>
      </c>
      <c r="J1107" s="180">
        <v>4.8192607383999997</v>
      </c>
      <c r="K1107" s="181">
        <f t="shared" si="17"/>
        <v>0.10824694</v>
      </c>
      <c r="L1107" s="180" t="s">
        <v>707</v>
      </c>
    </row>
    <row r="1108" spans="1:12">
      <c r="A1108" s="70"/>
      <c r="B1108" s="1"/>
      <c r="C1108" s="180">
        <v>100341</v>
      </c>
      <c r="D1108" s="180">
        <v>40271</v>
      </c>
      <c r="E1108" s="180" t="s">
        <v>1819</v>
      </c>
      <c r="F1108" s="180" t="s">
        <v>703</v>
      </c>
      <c r="G1108" s="180">
        <v>6.3E-3</v>
      </c>
      <c r="H1108" s="180">
        <v>149.12</v>
      </c>
      <c r="I1108" s="180">
        <v>90.214413007360008</v>
      </c>
      <c r="J1108" s="180">
        <v>58.905586992639996</v>
      </c>
      <c r="K1108" s="181">
        <f t="shared" si="17"/>
        <v>0.93945600000000007</v>
      </c>
      <c r="L1108" s="180" t="s">
        <v>707</v>
      </c>
    </row>
    <row r="1109" spans="1:12">
      <c r="A1109" s="70"/>
      <c r="B1109" s="1"/>
      <c r="C1109" s="180">
        <v>100341</v>
      </c>
      <c r="D1109" s="180">
        <v>40275</v>
      </c>
      <c r="E1109" s="180" t="s">
        <v>1820</v>
      </c>
      <c r="F1109" s="180" t="s">
        <v>703</v>
      </c>
      <c r="G1109" s="180">
        <v>6.3E-3</v>
      </c>
      <c r="H1109" s="180">
        <v>149.12</v>
      </c>
      <c r="I1109" s="180">
        <v>90.214413007360008</v>
      </c>
      <c r="J1109" s="180">
        <v>58.905586992639996</v>
      </c>
      <c r="K1109" s="181">
        <f t="shared" si="17"/>
        <v>0.93945600000000007</v>
      </c>
      <c r="L1109" s="180" t="s">
        <v>707</v>
      </c>
    </row>
    <row r="1110" spans="1:12">
      <c r="A1110" s="70"/>
      <c r="B1110" s="1"/>
      <c r="C1110" s="180">
        <v>100341</v>
      </c>
      <c r="D1110" s="180">
        <v>40287</v>
      </c>
      <c r="E1110" s="180" t="s">
        <v>1821</v>
      </c>
      <c r="F1110" s="180" t="s">
        <v>703</v>
      </c>
      <c r="G1110" s="180">
        <v>6.3E-3</v>
      </c>
      <c r="H1110" s="180">
        <v>149.12</v>
      </c>
      <c r="I1110" s="180">
        <v>90.214413007360008</v>
      </c>
      <c r="J1110" s="180">
        <v>58.905586992639996</v>
      </c>
      <c r="K1110" s="181">
        <f t="shared" si="17"/>
        <v>0.93945600000000007</v>
      </c>
      <c r="L1110" s="180" t="s">
        <v>707</v>
      </c>
    </row>
    <row r="1111" spans="1:12">
      <c r="A1111" s="70"/>
      <c r="B1111" s="1"/>
      <c r="C1111" s="180">
        <v>100342</v>
      </c>
      <c r="D1111" s="180">
        <v>39017</v>
      </c>
      <c r="E1111" s="180" t="s">
        <v>1822</v>
      </c>
      <c r="F1111" s="180" t="s">
        <v>703</v>
      </c>
      <c r="G1111" s="180">
        <v>6.3E-3</v>
      </c>
      <c r="H1111" s="180">
        <v>149.12</v>
      </c>
      <c r="I1111" s="180">
        <v>100.81352127168002</v>
      </c>
      <c r="J1111" s="180">
        <v>48.306478728320002</v>
      </c>
      <c r="K1111" s="181">
        <f t="shared" si="17"/>
        <v>0.93945600000000007</v>
      </c>
      <c r="L1111" s="180" t="s">
        <v>707</v>
      </c>
    </row>
    <row r="1112" spans="1:12">
      <c r="A1112" s="70"/>
      <c r="B1112" s="1"/>
      <c r="C1112" s="180">
        <v>100342</v>
      </c>
      <c r="D1112" s="180">
        <v>43132</v>
      </c>
      <c r="E1112" s="180" t="s">
        <v>1823</v>
      </c>
      <c r="F1112" s="180" t="s">
        <v>703</v>
      </c>
      <c r="G1112" s="180">
        <v>6.3E-3</v>
      </c>
      <c r="H1112" s="180">
        <v>149.12</v>
      </c>
      <c r="I1112" s="180">
        <v>100.81352127168002</v>
      </c>
      <c r="J1112" s="180">
        <v>48.306478728320002</v>
      </c>
      <c r="K1112" s="181">
        <f t="shared" si="17"/>
        <v>0.93945600000000007</v>
      </c>
      <c r="L1112" s="180" t="s">
        <v>707</v>
      </c>
    </row>
    <row r="1113" spans="1:12">
      <c r="A1113" s="70"/>
      <c r="B1113" s="1"/>
      <c r="C1113" s="180">
        <v>100342</v>
      </c>
      <c r="D1113" s="180">
        <v>92801</v>
      </c>
      <c r="E1113" s="180" t="s">
        <v>1824</v>
      </c>
      <c r="F1113" s="180" t="s">
        <v>703</v>
      </c>
      <c r="G1113" s="180">
        <v>6.3E-3</v>
      </c>
      <c r="H1113" s="180">
        <v>149.12</v>
      </c>
      <c r="I1113" s="180">
        <v>100.81352127168002</v>
      </c>
      <c r="J1113" s="180">
        <v>48.306478728320002</v>
      </c>
      <c r="K1113" s="181">
        <f t="shared" si="17"/>
        <v>0.93945600000000007</v>
      </c>
      <c r="L1113" s="180" t="s">
        <v>704</v>
      </c>
    </row>
    <row r="1114" spans="1:12">
      <c r="A1114" s="70"/>
      <c r="B1114" s="1"/>
      <c r="C1114" s="180">
        <v>100343</v>
      </c>
      <c r="D1114" s="180">
        <v>92802</v>
      </c>
      <c r="E1114" s="180" t="s">
        <v>1825</v>
      </c>
      <c r="F1114" s="180" t="s">
        <v>703</v>
      </c>
      <c r="G1114" s="180">
        <v>6.3E-3</v>
      </c>
      <c r="H1114" s="180">
        <v>149.12</v>
      </c>
      <c r="I1114" s="180">
        <v>111.41608032192001</v>
      </c>
      <c r="J1114" s="180">
        <v>37.703919678079998</v>
      </c>
      <c r="K1114" s="181">
        <f t="shared" si="17"/>
        <v>0.93945600000000007</v>
      </c>
      <c r="L1114" s="180" t="s">
        <v>704</v>
      </c>
    </row>
    <row r="1115" spans="1:12">
      <c r="A1115" s="70"/>
      <c r="B1115" s="1"/>
      <c r="C1115" s="180">
        <v>100344</v>
      </c>
      <c r="D1115" s="180">
        <v>92803</v>
      </c>
      <c r="E1115" s="180" t="s">
        <v>1826</v>
      </c>
      <c r="F1115" s="180" t="s">
        <v>703</v>
      </c>
      <c r="G1115" s="180">
        <v>6.3E-3</v>
      </c>
      <c r="H1115" s="180">
        <v>149.12</v>
      </c>
      <c r="I1115" s="180">
        <v>122.28575191424001</v>
      </c>
      <c r="J1115" s="180">
        <v>26.834248085759999</v>
      </c>
      <c r="K1115" s="181">
        <f t="shared" si="17"/>
        <v>0.93945600000000007</v>
      </c>
      <c r="L1115" s="180" t="s">
        <v>704</v>
      </c>
    </row>
    <row r="1116" spans="1:12">
      <c r="A1116" s="70"/>
      <c r="B1116" s="1"/>
      <c r="C1116" s="180">
        <v>100345</v>
      </c>
      <c r="D1116" s="180">
        <v>92804</v>
      </c>
      <c r="E1116" s="180" t="s">
        <v>1827</v>
      </c>
      <c r="F1116" s="180" t="s">
        <v>703</v>
      </c>
      <c r="G1116" s="180">
        <v>6.3E-3</v>
      </c>
      <c r="H1116" s="180">
        <v>149.12</v>
      </c>
      <c r="I1116" s="180">
        <v>132.35783669567999</v>
      </c>
      <c r="J1116" s="180">
        <v>16.762163304320001</v>
      </c>
      <c r="K1116" s="181">
        <f t="shared" si="17"/>
        <v>0.93945600000000007</v>
      </c>
      <c r="L1116" s="180" t="s">
        <v>704</v>
      </c>
    </row>
    <row r="1117" spans="1:12">
      <c r="A1117" s="70"/>
      <c r="B1117" s="1"/>
      <c r="C1117" s="180">
        <v>100346</v>
      </c>
      <c r="D1117" s="180">
        <v>92805</v>
      </c>
      <c r="E1117" s="180" t="s">
        <v>1828</v>
      </c>
      <c r="F1117" s="180" t="s">
        <v>703</v>
      </c>
      <c r="G1117" s="180">
        <v>6.3E-3</v>
      </c>
      <c r="H1117" s="180">
        <v>149.12</v>
      </c>
      <c r="I1117" s="180">
        <v>136.52764451072002</v>
      </c>
      <c r="J1117" s="180">
        <v>12.592355489280001</v>
      </c>
      <c r="K1117" s="181">
        <f t="shared" si="17"/>
        <v>0.93945600000000007</v>
      </c>
      <c r="L1117" s="180" t="s">
        <v>704</v>
      </c>
    </row>
    <row r="1118" spans="1:12">
      <c r="A1118" s="70"/>
      <c r="B1118" s="1"/>
      <c r="C1118" s="180">
        <v>100347</v>
      </c>
      <c r="D1118" s="180">
        <v>92806</v>
      </c>
      <c r="E1118" s="180" t="s">
        <v>1829</v>
      </c>
      <c r="F1118" s="180" t="s">
        <v>703</v>
      </c>
      <c r="G1118" s="180">
        <v>6.3E-3</v>
      </c>
      <c r="H1118" s="180">
        <v>149.12</v>
      </c>
      <c r="I1118" s="180">
        <v>140.68761905472002</v>
      </c>
      <c r="J1118" s="180">
        <v>8.4323809452799985</v>
      </c>
      <c r="K1118" s="181">
        <f t="shared" si="17"/>
        <v>0.93945600000000007</v>
      </c>
      <c r="L1118" s="180" t="s">
        <v>704</v>
      </c>
    </row>
    <row r="1119" spans="1:12">
      <c r="A1119" s="70"/>
      <c r="B1119" s="1"/>
      <c r="C1119" s="180">
        <v>100348</v>
      </c>
      <c r="D1119" s="180">
        <v>92798</v>
      </c>
      <c r="E1119" s="180" t="s">
        <v>1830</v>
      </c>
      <c r="F1119" s="180" t="s">
        <v>703</v>
      </c>
      <c r="G1119" s="180">
        <v>6.3E-3</v>
      </c>
      <c r="H1119" s="180">
        <v>149.12</v>
      </c>
      <c r="I1119" s="180">
        <v>142.19119198848</v>
      </c>
      <c r="J1119" s="180">
        <v>6.9288080115200001</v>
      </c>
      <c r="K1119" s="181">
        <f t="shared" si="17"/>
        <v>0.93945600000000007</v>
      </c>
      <c r="L1119" s="180" t="s">
        <v>704</v>
      </c>
    </row>
    <row r="1120" spans="1:12">
      <c r="A1120" s="70"/>
      <c r="B1120" s="1"/>
      <c r="C1120" s="180">
        <v>100349</v>
      </c>
      <c r="D1120" s="180">
        <v>1525</v>
      </c>
      <c r="E1120" s="180" t="s">
        <v>1831</v>
      </c>
      <c r="F1120" s="180" t="s">
        <v>1606</v>
      </c>
      <c r="G1120" s="180">
        <v>1.103</v>
      </c>
      <c r="H1120" s="180">
        <v>482.21</v>
      </c>
      <c r="I1120" s="180">
        <v>462.47230903006994</v>
      </c>
      <c r="J1120" s="180">
        <v>19.737690969929996</v>
      </c>
      <c r="K1120" s="181">
        <f t="shared" si="17"/>
        <v>531.87762999999995</v>
      </c>
      <c r="L1120" s="180" t="s">
        <v>707</v>
      </c>
    </row>
    <row r="1121" spans="1:12">
      <c r="A1121" s="70"/>
      <c r="B1121" s="1"/>
      <c r="C1121" s="180">
        <v>100349</v>
      </c>
      <c r="D1121" s="180">
        <v>90586</v>
      </c>
      <c r="E1121" s="180" t="s">
        <v>1832</v>
      </c>
      <c r="F1121" s="180" t="s">
        <v>703</v>
      </c>
      <c r="G1121" s="180">
        <v>6.3E-3</v>
      </c>
      <c r="H1121" s="180">
        <v>149.12</v>
      </c>
      <c r="I1121" s="180">
        <v>143.01625997503999</v>
      </c>
      <c r="J1121" s="180">
        <v>6.1037400249599996</v>
      </c>
      <c r="K1121" s="181">
        <f t="shared" si="17"/>
        <v>0.93945600000000007</v>
      </c>
      <c r="L1121" s="180" t="s">
        <v>704</v>
      </c>
    </row>
    <row r="1122" spans="1:12">
      <c r="A1122" s="70"/>
      <c r="B1122" s="1"/>
      <c r="C1122" s="180">
        <v>100349</v>
      </c>
      <c r="D1122" s="180">
        <v>90587</v>
      </c>
      <c r="E1122" s="180" t="s">
        <v>1833</v>
      </c>
      <c r="F1122" s="180" t="s">
        <v>703</v>
      </c>
      <c r="G1122" s="180">
        <v>6.3E-3</v>
      </c>
      <c r="H1122" s="180">
        <v>149.12</v>
      </c>
      <c r="I1122" s="180">
        <v>143.01625997503999</v>
      </c>
      <c r="J1122" s="180">
        <v>6.1037400249599996</v>
      </c>
      <c r="K1122" s="181">
        <f t="shared" si="17"/>
        <v>0.93945600000000007</v>
      </c>
      <c r="L1122" s="180" t="s">
        <v>704</v>
      </c>
    </row>
    <row r="1123" spans="1:12">
      <c r="A1123" s="70"/>
      <c r="B1123" s="1"/>
      <c r="C1123" s="180">
        <v>104841</v>
      </c>
      <c r="D1123" s="180">
        <v>5901</v>
      </c>
      <c r="E1123" s="180" t="s">
        <v>1834</v>
      </c>
      <c r="F1123" s="180" t="s">
        <v>703</v>
      </c>
      <c r="G1123" s="180">
        <v>6.3E-3</v>
      </c>
      <c r="H1123" s="180">
        <v>149.12</v>
      </c>
      <c r="I1123" s="180">
        <v>110.6842394752</v>
      </c>
      <c r="J1123" s="180">
        <v>38.435760524800003</v>
      </c>
      <c r="K1123" s="181">
        <f t="shared" si="17"/>
        <v>0.93945600000000007</v>
      </c>
      <c r="L1123" s="180" t="s">
        <v>704</v>
      </c>
    </row>
    <row r="1124" spans="1:12">
      <c r="A1124" s="70"/>
      <c r="B1124" s="1"/>
      <c r="C1124" s="180">
        <v>104841</v>
      </c>
      <c r="D1124" s="180">
        <v>5903</v>
      </c>
      <c r="E1124" s="180" t="s">
        <v>1835</v>
      </c>
      <c r="F1124" s="180" t="s">
        <v>703</v>
      </c>
      <c r="G1124" s="180">
        <v>6.3E-3</v>
      </c>
      <c r="H1124" s="180">
        <v>149.12</v>
      </c>
      <c r="I1124" s="180">
        <v>110.6842394752</v>
      </c>
      <c r="J1124" s="180">
        <v>38.435760524800003</v>
      </c>
      <c r="K1124" s="181">
        <f t="shared" si="17"/>
        <v>0.93945600000000007</v>
      </c>
      <c r="L1124" s="180" t="s">
        <v>704</v>
      </c>
    </row>
    <row r="1125" spans="1:12">
      <c r="A1125" s="70"/>
      <c r="B1125" s="1"/>
      <c r="C1125" s="180">
        <v>104841</v>
      </c>
      <c r="D1125" s="180">
        <v>41697</v>
      </c>
      <c r="E1125" s="180" t="s">
        <v>1836</v>
      </c>
      <c r="F1125" s="180" t="s">
        <v>703</v>
      </c>
      <c r="G1125" s="180">
        <v>6.3E-3</v>
      </c>
      <c r="H1125" s="180">
        <v>149.12</v>
      </c>
      <c r="I1125" s="180">
        <v>110.6842394752</v>
      </c>
      <c r="J1125" s="180">
        <v>38.435760524800003</v>
      </c>
      <c r="K1125" s="181">
        <f t="shared" si="17"/>
        <v>0.93945600000000007</v>
      </c>
      <c r="L1125" s="180" t="s">
        <v>707</v>
      </c>
    </row>
    <row r="1126" spans="1:12">
      <c r="A1126" s="70"/>
      <c r="B1126" s="1"/>
      <c r="C1126" s="180">
        <v>104841</v>
      </c>
      <c r="D1126" s="180">
        <v>90631</v>
      </c>
      <c r="E1126" s="180" t="s">
        <v>1837</v>
      </c>
      <c r="F1126" s="180" t="s">
        <v>703</v>
      </c>
      <c r="G1126" s="180">
        <v>6.3E-3</v>
      </c>
      <c r="H1126" s="180">
        <v>149.12</v>
      </c>
      <c r="I1126" s="180">
        <v>110.6842394752</v>
      </c>
      <c r="J1126" s="180">
        <v>38.435760524800003</v>
      </c>
      <c r="K1126" s="181">
        <f t="shared" si="17"/>
        <v>0.93945600000000007</v>
      </c>
      <c r="L1126" s="180" t="s">
        <v>704</v>
      </c>
    </row>
    <row r="1127" spans="1:12">
      <c r="A1127" s="70"/>
      <c r="B1127" s="1"/>
      <c r="C1127" s="180">
        <v>104841</v>
      </c>
      <c r="D1127" s="180">
        <v>90632</v>
      </c>
      <c r="E1127" s="180" t="s">
        <v>1838</v>
      </c>
      <c r="F1127" s="180" t="s">
        <v>703</v>
      </c>
      <c r="G1127" s="180">
        <v>6.3E-3</v>
      </c>
      <c r="H1127" s="180">
        <v>149.12</v>
      </c>
      <c r="I1127" s="180">
        <v>110.6842394752</v>
      </c>
      <c r="J1127" s="180">
        <v>38.435760524800003</v>
      </c>
      <c r="K1127" s="181">
        <f t="shared" si="17"/>
        <v>0.93945600000000007</v>
      </c>
      <c r="L1127" s="180" t="s">
        <v>704</v>
      </c>
    </row>
    <row r="1128" spans="1:12">
      <c r="A1128" s="70"/>
      <c r="B1128" s="1"/>
      <c r="C1128" s="180">
        <v>104841</v>
      </c>
      <c r="D1128" s="180">
        <v>90776</v>
      </c>
      <c r="E1128" s="180" t="s">
        <v>1839</v>
      </c>
      <c r="F1128" s="180" t="s">
        <v>703</v>
      </c>
      <c r="G1128" s="180">
        <v>6.3E-3</v>
      </c>
      <c r="H1128" s="180">
        <v>149.12</v>
      </c>
      <c r="I1128" s="180">
        <v>110.6842394752</v>
      </c>
      <c r="J1128" s="180">
        <v>38.435760524800003</v>
      </c>
      <c r="K1128" s="181">
        <f t="shared" si="17"/>
        <v>0.93945600000000007</v>
      </c>
      <c r="L1128" s="180" t="s">
        <v>704</v>
      </c>
    </row>
    <row r="1129" spans="1:12">
      <c r="A1129" s="70"/>
      <c r="B1129" s="1"/>
      <c r="C1129" s="180">
        <v>104841</v>
      </c>
      <c r="D1129" s="180">
        <v>90778</v>
      </c>
      <c r="E1129" s="180" t="s">
        <v>1840</v>
      </c>
      <c r="F1129" s="180" t="s">
        <v>703</v>
      </c>
      <c r="G1129" s="180">
        <v>6.3E-3</v>
      </c>
      <c r="H1129" s="180">
        <v>149.12</v>
      </c>
      <c r="I1129" s="180">
        <v>110.6842394752</v>
      </c>
      <c r="J1129" s="180">
        <v>38.435760524800003</v>
      </c>
      <c r="K1129" s="181">
        <f t="shared" si="17"/>
        <v>0.93945600000000007</v>
      </c>
      <c r="L1129" s="180" t="s">
        <v>704</v>
      </c>
    </row>
    <row r="1130" spans="1:12">
      <c r="A1130" s="70"/>
      <c r="B1130" s="1"/>
      <c r="C1130" s="180">
        <v>104875</v>
      </c>
      <c r="D1130" s="180">
        <v>104695</v>
      </c>
      <c r="E1130" s="180" t="s">
        <v>1841</v>
      </c>
      <c r="F1130" s="180" t="s">
        <v>703</v>
      </c>
      <c r="G1130" s="180">
        <v>6.3E-3</v>
      </c>
      <c r="H1130" s="180">
        <v>149.12</v>
      </c>
      <c r="I1130" s="180">
        <v>45.616294131200014</v>
      </c>
      <c r="J1130" s="180">
        <v>103.5037058688</v>
      </c>
      <c r="K1130" s="181">
        <f t="shared" si="17"/>
        <v>0.93945600000000007</v>
      </c>
      <c r="L1130" s="180" t="s">
        <v>704</v>
      </c>
    </row>
    <row r="1131" spans="1:12">
      <c r="A1131" s="70"/>
      <c r="B1131" s="1"/>
      <c r="C1131" s="180">
        <v>104876</v>
      </c>
      <c r="D1131" s="180">
        <v>5795</v>
      </c>
      <c r="E1131" s="180" t="s">
        <v>1842</v>
      </c>
      <c r="F1131" s="180" t="s">
        <v>703</v>
      </c>
      <c r="G1131" s="180">
        <v>6.3E-3</v>
      </c>
      <c r="H1131" s="180">
        <v>149.12</v>
      </c>
      <c r="I1131" s="180">
        <v>47.014060609279987</v>
      </c>
      <c r="J1131" s="180">
        <v>102.10593939072001</v>
      </c>
      <c r="K1131" s="181">
        <f t="shared" si="17"/>
        <v>0.93945600000000007</v>
      </c>
      <c r="L1131" s="180" t="s">
        <v>704</v>
      </c>
    </row>
    <row r="1132" spans="1:12">
      <c r="A1132" s="70"/>
      <c r="B1132" s="1"/>
      <c r="C1132" s="180">
        <v>104876</v>
      </c>
      <c r="D1132" s="180">
        <v>5952</v>
      </c>
      <c r="E1132" s="180" t="s">
        <v>1843</v>
      </c>
      <c r="F1132" s="180" t="s">
        <v>703</v>
      </c>
      <c r="G1132" s="180">
        <v>6.3E-3</v>
      </c>
      <c r="H1132" s="180">
        <v>149.12</v>
      </c>
      <c r="I1132" s="180">
        <v>47.014060609279987</v>
      </c>
      <c r="J1132" s="180">
        <v>102.10593939072001</v>
      </c>
      <c r="K1132" s="181">
        <f t="shared" si="17"/>
        <v>0.93945600000000007</v>
      </c>
      <c r="L1132" s="180" t="s">
        <v>704</v>
      </c>
    </row>
    <row r="1133" spans="1:12">
      <c r="A1133" s="70"/>
      <c r="B1133" s="1"/>
      <c r="C1133" s="180">
        <v>104877</v>
      </c>
      <c r="D1133" s="180">
        <v>10998</v>
      </c>
      <c r="E1133" s="180" t="s">
        <v>1844</v>
      </c>
      <c r="F1133" s="180" t="s">
        <v>703</v>
      </c>
      <c r="G1133" s="180">
        <v>6.3E-3</v>
      </c>
      <c r="H1133" s="180">
        <v>149.12</v>
      </c>
      <c r="I1133" s="180">
        <v>128.26346287295999</v>
      </c>
      <c r="J1133" s="180">
        <v>20.856537127040003</v>
      </c>
      <c r="K1133" s="181">
        <f t="shared" si="17"/>
        <v>0.93945600000000007</v>
      </c>
      <c r="L1133" s="180" t="s">
        <v>707</v>
      </c>
    </row>
    <row r="1134" spans="1:12">
      <c r="A1134" s="70"/>
      <c r="B1134" s="1"/>
      <c r="C1134" s="180">
        <v>104877</v>
      </c>
      <c r="D1134" s="180">
        <v>43082</v>
      </c>
      <c r="E1134" s="180" t="s">
        <v>1845</v>
      </c>
      <c r="F1134" s="180" t="s">
        <v>703</v>
      </c>
      <c r="G1134" s="180">
        <v>6.3E-3</v>
      </c>
      <c r="H1134" s="180">
        <v>149.12</v>
      </c>
      <c r="I1134" s="180">
        <v>128.26346287295999</v>
      </c>
      <c r="J1134" s="180">
        <v>20.856537127040003</v>
      </c>
      <c r="K1134" s="181">
        <f t="shared" si="17"/>
        <v>0.93945600000000007</v>
      </c>
      <c r="L1134" s="180" t="s">
        <v>707</v>
      </c>
    </row>
    <row r="1135" spans="1:12">
      <c r="A1135" s="70"/>
      <c r="B1135" s="1"/>
      <c r="C1135" s="180">
        <v>104877</v>
      </c>
      <c r="D1135" s="180">
        <v>92717</v>
      </c>
      <c r="E1135" s="180" t="s">
        <v>1846</v>
      </c>
      <c r="F1135" s="180" t="s">
        <v>703</v>
      </c>
      <c r="G1135" s="180">
        <v>6.3E-3</v>
      </c>
      <c r="H1135" s="180">
        <v>149.12</v>
      </c>
      <c r="I1135" s="180">
        <v>128.26346287295999</v>
      </c>
      <c r="J1135" s="180">
        <v>20.856537127040003</v>
      </c>
      <c r="K1135" s="181">
        <f t="shared" si="17"/>
        <v>0.93945600000000007</v>
      </c>
      <c r="L1135" s="180" t="s">
        <v>704</v>
      </c>
    </row>
    <row r="1136" spans="1:12">
      <c r="A1136" s="70"/>
      <c r="B1136" s="1"/>
      <c r="C1136" s="180">
        <v>102989</v>
      </c>
      <c r="D1136" s="180">
        <v>13115</v>
      </c>
      <c r="E1136" s="180" t="s">
        <v>1847</v>
      </c>
      <c r="F1136" s="180" t="s">
        <v>703</v>
      </c>
      <c r="G1136" s="180">
        <v>6.3E-3</v>
      </c>
      <c r="H1136" s="180">
        <v>149.12</v>
      </c>
      <c r="I1136" s="180">
        <v>112.99337326272</v>
      </c>
      <c r="J1136" s="180">
        <v>36.126626737279999</v>
      </c>
      <c r="K1136" s="181">
        <f t="shared" si="17"/>
        <v>0.93945600000000007</v>
      </c>
      <c r="L1136" s="180" t="s">
        <v>707</v>
      </c>
    </row>
    <row r="1137" spans="1:12">
      <c r="A1137" s="70"/>
      <c r="B1137" s="1"/>
      <c r="C1137" s="180">
        <v>102990</v>
      </c>
      <c r="D1137" s="180">
        <v>10541</v>
      </c>
      <c r="E1137" s="180" t="s">
        <v>1848</v>
      </c>
      <c r="F1137" s="180" t="s">
        <v>703</v>
      </c>
      <c r="G1137" s="180">
        <v>6.3E-3</v>
      </c>
      <c r="H1137" s="180">
        <v>149.12</v>
      </c>
      <c r="I1137" s="180">
        <v>113.91749957760001</v>
      </c>
      <c r="J1137" s="180">
        <v>35.2025004224</v>
      </c>
      <c r="K1137" s="181">
        <f t="shared" si="17"/>
        <v>0.93945600000000007</v>
      </c>
      <c r="L1137" s="180" t="s">
        <v>707</v>
      </c>
    </row>
    <row r="1138" spans="1:12">
      <c r="A1138" s="70"/>
      <c r="B1138" s="1"/>
      <c r="C1138" s="180">
        <v>102991</v>
      </c>
      <c r="D1138" s="180">
        <v>10542</v>
      </c>
      <c r="E1138" s="180" t="s">
        <v>1849</v>
      </c>
      <c r="F1138" s="180" t="s">
        <v>703</v>
      </c>
      <c r="G1138" s="180">
        <v>6.3E-3</v>
      </c>
      <c r="H1138" s="180">
        <v>149.12</v>
      </c>
      <c r="I1138" s="180">
        <v>114.73685686464</v>
      </c>
      <c r="J1138" s="180">
        <v>34.383143135360001</v>
      </c>
      <c r="K1138" s="181">
        <f t="shared" si="17"/>
        <v>0.93945600000000007</v>
      </c>
      <c r="L1138" s="180" t="s">
        <v>707</v>
      </c>
    </row>
    <row r="1139" spans="1:12">
      <c r="A1139" s="70"/>
      <c r="B1139" s="1"/>
      <c r="C1139" s="180">
        <v>102992</v>
      </c>
      <c r="D1139" s="180">
        <v>10543</v>
      </c>
      <c r="E1139" s="180" t="s">
        <v>1850</v>
      </c>
      <c r="F1139" s="180" t="s">
        <v>703</v>
      </c>
      <c r="G1139" s="180">
        <v>6.3E-3</v>
      </c>
      <c r="H1139" s="180">
        <v>149.12</v>
      </c>
      <c r="I1139" s="180">
        <v>122.50130726016</v>
      </c>
      <c r="J1139" s="180">
        <v>26.61869273984</v>
      </c>
      <c r="K1139" s="181">
        <f t="shared" si="17"/>
        <v>0.93945600000000007</v>
      </c>
      <c r="L1139" s="180" t="s">
        <v>707</v>
      </c>
    </row>
    <row r="1140" spans="1:12">
      <c r="A1140" s="70"/>
      <c r="B1140" s="1"/>
      <c r="C1140" s="180">
        <v>102993</v>
      </c>
      <c r="D1140" s="180">
        <v>10544</v>
      </c>
      <c r="E1140" s="180" t="s">
        <v>1851</v>
      </c>
      <c r="F1140" s="180" t="s">
        <v>703</v>
      </c>
      <c r="G1140" s="180">
        <v>6.3E-3</v>
      </c>
      <c r="H1140" s="180">
        <v>149.12</v>
      </c>
      <c r="I1140" s="180">
        <v>121.83936402751999</v>
      </c>
      <c r="J1140" s="180">
        <v>27.280635972479999</v>
      </c>
      <c r="K1140" s="181">
        <f t="shared" si="17"/>
        <v>0.93945600000000007</v>
      </c>
      <c r="L1140" s="180" t="s">
        <v>707</v>
      </c>
    </row>
    <row r="1141" spans="1:12">
      <c r="A1141" s="70"/>
      <c r="B1141" s="1"/>
      <c r="C1141" s="180">
        <v>102994</v>
      </c>
      <c r="D1141" s="180">
        <v>10545</v>
      </c>
      <c r="E1141" s="180" t="s">
        <v>1852</v>
      </c>
      <c r="F1141" s="180" t="s">
        <v>703</v>
      </c>
      <c r="G1141" s="180">
        <v>6.3E-3</v>
      </c>
      <c r="H1141" s="180">
        <v>149.12</v>
      </c>
      <c r="I1141" s="180">
        <v>130.09789252608002</v>
      </c>
      <c r="J1141" s="180">
        <v>19.022107473919998</v>
      </c>
      <c r="K1141" s="181">
        <f t="shared" si="17"/>
        <v>0.93945600000000007</v>
      </c>
      <c r="L1141" s="180" t="s">
        <v>707</v>
      </c>
    </row>
    <row r="1142" spans="1:12">
      <c r="A1142" s="70"/>
      <c r="B1142" s="1"/>
      <c r="C1142" s="180">
        <v>102995</v>
      </c>
      <c r="D1142" s="180">
        <v>4517</v>
      </c>
      <c r="E1142" s="180" t="s">
        <v>1853</v>
      </c>
      <c r="F1142" s="180" t="s">
        <v>826</v>
      </c>
      <c r="G1142" s="180">
        <v>0.5585</v>
      </c>
      <c r="H1142" s="180">
        <v>2.57</v>
      </c>
      <c r="I1142" s="180">
        <v>1.6570559624899999</v>
      </c>
      <c r="J1142" s="180">
        <v>0.91294403750999997</v>
      </c>
      <c r="K1142" s="181">
        <f t="shared" si="17"/>
        <v>1.4353449999999999</v>
      </c>
      <c r="L1142" s="180" t="s">
        <v>707</v>
      </c>
    </row>
    <row r="1143" spans="1:12">
      <c r="A1143" s="70"/>
      <c r="B1143" s="1"/>
      <c r="C1143" s="180">
        <v>102995</v>
      </c>
      <c r="D1143" s="180">
        <v>94964</v>
      </c>
      <c r="E1143" s="180" t="s">
        <v>1854</v>
      </c>
      <c r="F1143" s="180" t="s">
        <v>703</v>
      </c>
      <c r="G1143" s="180">
        <v>6.3E-3</v>
      </c>
      <c r="H1143" s="180">
        <v>149.12</v>
      </c>
      <c r="I1143" s="180">
        <v>96.147931955839994</v>
      </c>
      <c r="J1143" s="180">
        <v>52.972068044160004</v>
      </c>
      <c r="K1143" s="181">
        <f t="shared" si="17"/>
        <v>0.93945600000000007</v>
      </c>
      <c r="L1143" s="180" t="s">
        <v>704</v>
      </c>
    </row>
    <row r="1144" spans="1:12">
      <c r="A1144" s="70"/>
      <c r="B1144" s="1"/>
      <c r="C1144" s="180">
        <v>102995</v>
      </c>
      <c r="D1144" s="180">
        <v>97114</v>
      </c>
      <c r="E1144" s="180" t="s">
        <v>1855</v>
      </c>
      <c r="F1144" s="180" t="s">
        <v>703</v>
      </c>
      <c r="G1144" s="180">
        <v>6.3E-3</v>
      </c>
      <c r="H1144" s="180">
        <v>149.12</v>
      </c>
      <c r="I1144" s="180">
        <v>96.147931955839994</v>
      </c>
      <c r="J1144" s="180">
        <v>52.972068044160004</v>
      </c>
      <c r="K1144" s="181">
        <f t="shared" si="17"/>
        <v>0.93945600000000007</v>
      </c>
      <c r="L1144" s="180" t="s">
        <v>704</v>
      </c>
    </row>
    <row r="1145" spans="1:12">
      <c r="A1145" s="70"/>
      <c r="B1145" s="1"/>
      <c r="C1145" s="180">
        <v>102995</v>
      </c>
      <c r="D1145" s="180">
        <v>100205</v>
      </c>
      <c r="E1145" s="180" t="s">
        <v>1856</v>
      </c>
      <c r="F1145" s="180" t="s">
        <v>703</v>
      </c>
      <c r="G1145" s="180">
        <v>6.3E-3</v>
      </c>
      <c r="H1145" s="180">
        <v>149.12</v>
      </c>
      <c r="I1145" s="180">
        <v>96.147931955839994</v>
      </c>
      <c r="J1145" s="180">
        <v>52.972068044160004</v>
      </c>
      <c r="K1145" s="181">
        <f t="shared" si="17"/>
        <v>0.93945600000000007</v>
      </c>
      <c r="L1145" s="180" t="s">
        <v>704</v>
      </c>
    </row>
    <row r="1146" spans="1:12">
      <c r="A1146" s="70"/>
      <c r="B1146" s="1"/>
      <c r="C1146" s="180">
        <v>102997</v>
      </c>
      <c r="D1146" s="180">
        <v>4509</v>
      </c>
      <c r="E1146" s="180" t="s">
        <v>1857</v>
      </c>
      <c r="F1146" s="180" t="s">
        <v>826</v>
      </c>
      <c r="G1146" s="180">
        <v>0.85060000000000002</v>
      </c>
      <c r="H1146" s="180">
        <v>3.73</v>
      </c>
      <c r="I1146" s="180">
        <v>2.5183802058799998</v>
      </c>
      <c r="J1146" s="180">
        <v>1.21161979412</v>
      </c>
      <c r="K1146" s="181">
        <f t="shared" si="17"/>
        <v>3.1727380000000003</v>
      </c>
      <c r="L1146" s="180" t="s">
        <v>707</v>
      </c>
    </row>
    <row r="1147" spans="1:12">
      <c r="A1147" s="70"/>
      <c r="B1147" s="1"/>
      <c r="C1147" s="180">
        <v>103001</v>
      </c>
      <c r="D1147" s="180">
        <v>11235</v>
      </c>
      <c r="E1147" s="180" t="s">
        <v>1858</v>
      </c>
      <c r="F1147" s="180" t="s">
        <v>703</v>
      </c>
      <c r="G1147" s="180">
        <v>6.3E-3</v>
      </c>
      <c r="H1147" s="180">
        <v>149.12</v>
      </c>
      <c r="I1147" s="180">
        <v>132.23849059136001</v>
      </c>
      <c r="J1147" s="180">
        <v>16.881509408640003</v>
      </c>
      <c r="K1147" s="181">
        <f t="shared" si="17"/>
        <v>0.93945600000000007</v>
      </c>
      <c r="L1147" s="180" t="s">
        <v>707</v>
      </c>
    </row>
    <row r="1148" spans="1:12">
      <c r="A1148" s="70"/>
      <c r="B1148" s="1"/>
      <c r="C1148" s="180">
        <v>103002</v>
      </c>
      <c r="D1148" s="180">
        <v>11236</v>
      </c>
      <c r="E1148" s="180" t="s">
        <v>1859</v>
      </c>
      <c r="F1148" s="180" t="s">
        <v>703</v>
      </c>
      <c r="G1148" s="180">
        <v>6.3E-3</v>
      </c>
      <c r="H1148" s="180">
        <v>149.12</v>
      </c>
      <c r="I1148" s="180">
        <v>134.81274706368001</v>
      </c>
      <c r="J1148" s="180">
        <v>14.307252936319999</v>
      </c>
      <c r="K1148" s="181">
        <f t="shared" si="17"/>
        <v>0.93945600000000007</v>
      </c>
      <c r="L1148" s="180" t="s">
        <v>707</v>
      </c>
    </row>
    <row r="1149" spans="1:12">
      <c r="A1149" s="70"/>
      <c r="B1149" s="1"/>
      <c r="C1149" s="180">
        <v>103003</v>
      </c>
      <c r="D1149" s="180">
        <v>11245</v>
      </c>
      <c r="E1149" s="180" t="s">
        <v>1860</v>
      </c>
      <c r="F1149" s="180" t="s">
        <v>703</v>
      </c>
      <c r="G1149" s="180">
        <v>6.3E-3</v>
      </c>
      <c r="H1149" s="180">
        <v>149.12</v>
      </c>
      <c r="I1149" s="180">
        <v>137.87214592128001</v>
      </c>
      <c r="J1149" s="180">
        <v>11.24785407872</v>
      </c>
      <c r="K1149" s="181">
        <f t="shared" si="17"/>
        <v>0.93945600000000007</v>
      </c>
      <c r="L1149" s="180" t="s">
        <v>707</v>
      </c>
    </row>
    <row r="1150" spans="1:12">
      <c r="C1150" s="180">
        <v>103005</v>
      </c>
      <c r="D1150" s="180">
        <v>7258</v>
      </c>
      <c r="E1150" s="180" t="s">
        <v>1861</v>
      </c>
      <c r="F1150" s="180" t="s">
        <v>703</v>
      </c>
      <c r="G1150" s="180">
        <v>6.3E-3</v>
      </c>
      <c r="H1150" s="180">
        <v>149.12</v>
      </c>
      <c r="I1150" s="180">
        <v>104.53944581952</v>
      </c>
      <c r="J1150" s="180">
        <v>44.58055418048</v>
      </c>
      <c r="K1150" s="181">
        <f t="shared" si="17"/>
        <v>0.93945600000000007</v>
      </c>
      <c r="L1150" s="180" t="s">
        <v>707</v>
      </c>
    </row>
    <row r="1151" spans="1:12">
      <c r="C1151" s="180">
        <v>103005</v>
      </c>
      <c r="D1151" s="180">
        <v>87316</v>
      </c>
      <c r="E1151" s="180" t="s">
        <v>1862</v>
      </c>
      <c r="F1151" s="180" t="s">
        <v>703</v>
      </c>
      <c r="G1151" s="180">
        <v>6.3E-3</v>
      </c>
      <c r="H1151" s="180">
        <v>149.12</v>
      </c>
      <c r="I1151" s="180">
        <v>104.53944581952</v>
      </c>
      <c r="J1151" s="180">
        <v>44.58055418048</v>
      </c>
      <c r="K1151" s="181">
        <f t="shared" si="17"/>
        <v>0.93945600000000007</v>
      </c>
      <c r="L1151" s="180" t="s">
        <v>704</v>
      </c>
    </row>
    <row r="1152" spans="1:12">
      <c r="C1152" s="180">
        <v>103005</v>
      </c>
      <c r="D1152" s="180">
        <v>88628</v>
      </c>
      <c r="E1152" s="180" t="s">
        <v>1863</v>
      </c>
      <c r="F1152" s="180" t="s">
        <v>703</v>
      </c>
      <c r="G1152" s="180">
        <v>6.3E-3</v>
      </c>
      <c r="H1152" s="180">
        <v>149.12</v>
      </c>
      <c r="I1152" s="180">
        <v>104.53944581952</v>
      </c>
      <c r="J1152" s="180">
        <v>44.58055418048</v>
      </c>
      <c r="K1152" s="181">
        <f t="shared" si="17"/>
        <v>0.93945600000000007</v>
      </c>
      <c r="L1152" s="180" t="s">
        <v>704</v>
      </c>
    </row>
    <row r="1153" spans="3:12">
      <c r="C1153" s="180">
        <v>103005</v>
      </c>
      <c r="D1153" s="180">
        <v>89995</v>
      </c>
      <c r="E1153" s="180" t="s">
        <v>1864</v>
      </c>
      <c r="F1153" s="180" t="s">
        <v>703</v>
      </c>
      <c r="G1153" s="180">
        <v>6.3E-3</v>
      </c>
      <c r="H1153" s="180">
        <v>149.12</v>
      </c>
      <c r="I1153" s="180">
        <v>104.53944581952</v>
      </c>
      <c r="J1153" s="180">
        <v>44.58055418048</v>
      </c>
      <c r="K1153" s="181">
        <f t="shared" si="17"/>
        <v>0.93945600000000007</v>
      </c>
      <c r="L1153" s="180" t="s">
        <v>704</v>
      </c>
    </row>
    <row r="1154" spans="3:12">
      <c r="C1154" s="180">
        <v>103005</v>
      </c>
      <c r="D1154" s="180">
        <v>89998</v>
      </c>
      <c r="E1154" s="180" t="s">
        <v>1865</v>
      </c>
      <c r="F1154" s="180" t="s">
        <v>703</v>
      </c>
      <c r="G1154" s="180">
        <v>6.3E-3</v>
      </c>
      <c r="H1154" s="180">
        <v>149.12</v>
      </c>
      <c r="I1154" s="180">
        <v>104.53944581952</v>
      </c>
      <c r="J1154" s="180">
        <v>44.58055418048</v>
      </c>
      <c r="K1154" s="181">
        <f t="shared" si="17"/>
        <v>0.93945600000000007</v>
      </c>
      <c r="L1154" s="180" t="s">
        <v>704</v>
      </c>
    </row>
    <row r="1155" spans="3:12">
      <c r="C1155" s="180">
        <v>103005</v>
      </c>
      <c r="D1155" s="180">
        <v>94970</v>
      </c>
      <c r="E1155" s="180" t="s">
        <v>1866</v>
      </c>
      <c r="F1155" s="180" t="s">
        <v>703</v>
      </c>
      <c r="G1155" s="180">
        <v>6.3E-3</v>
      </c>
      <c r="H1155" s="180">
        <v>149.12</v>
      </c>
      <c r="I1155" s="180">
        <v>104.53944581952</v>
      </c>
      <c r="J1155" s="180">
        <v>44.58055418048</v>
      </c>
      <c r="K1155" s="181">
        <f t="shared" si="17"/>
        <v>0.93945600000000007</v>
      </c>
      <c r="L1155" s="180" t="s">
        <v>704</v>
      </c>
    </row>
    <row r="1156" spans="3:12">
      <c r="C1156" s="180">
        <v>103005</v>
      </c>
      <c r="D1156" s="180">
        <v>96536</v>
      </c>
      <c r="E1156" s="180" t="s">
        <v>1867</v>
      </c>
      <c r="F1156" s="180" t="s">
        <v>703</v>
      </c>
      <c r="G1156" s="180">
        <v>6.3E-3</v>
      </c>
      <c r="H1156" s="180">
        <v>149.12</v>
      </c>
      <c r="I1156" s="180">
        <v>104.53944581952</v>
      </c>
      <c r="J1156" s="180">
        <v>44.58055418048</v>
      </c>
      <c r="K1156" s="181">
        <f t="shared" si="17"/>
        <v>0.93945600000000007</v>
      </c>
      <c r="L1156" s="180" t="s">
        <v>704</v>
      </c>
    </row>
    <row r="1157" spans="3:12">
      <c r="C1157" s="180">
        <v>103005</v>
      </c>
      <c r="D1157" s="180">
        <v>101616</v>
      </c>
      <c r="E1157" s="180" t="s">
        <v>1868</v>
      </c>
      <c r="F1157" s="180" t="s">
        <v>703</v>
      </c>
      <c r="G1157" s="180">
        <v>6.3E-3</v>
      </c>
      <c r="H1157" s="180">
        <v>149.12</v>
      </c>
      <c r="I1157" s="180">
        <v>104.53944581952</v>
      </c>
      <c r="J1157" s="180">
        <v>44.58055418048</v>
      </c>
      <c r="K1157" s="181">
        <f t="shared" si="17"/>
        <v>0.93945600000000007</v>
      </c>
      <c r="L1157" s="180" t="s">
        <v>704</v>
      </c>
    </row>
    <row r="1158" spans="3:12">
      <c r="C1158" s="180">
        <v>103005</v>
      </c>
      <c r="D1158" s="180">
        <v>103001</v>
      </c>
      <c r="E1158" s="180" t="s">
        <v>1869</v>
      </c>
      <c r="F1158" s="180" t="s">
        <v>703</v>
      </c>
      <c r="G1158" s="180">
        <v>6.3E-3</v>
      </c>
      <c r="H1158" s="180">
        <v>149.12</v>
      </c>
      <c r="I1158" s="180">
        <v>104.53944581952</v>
      </c>
      <c r="J1158" s="180">
        <v>44.58055418048</v>
      </c>
      <c r="K1158" s="181">
        <f t="shared" ref="K1158:K1221" si="18">H1158*G1158</f>
        <v>0.93945600000000007</v>
      </c>
      <c r="L1158" s="180" t="s">
        <v>704</v>
      </c>
    </row>
    <row r="1159" spans="3:12">
      <c r="C1159" s="180">
        <v>103006</v>
      </c>
      <c r="D1159" s="180">
        <v>103002</v>
      </c>
      <c r="E1159" s="180" t="s">
        <v>1870</v>
      </c>
      <c r="F1159" s="180" t="s">
        <v>703</v>
      </c>
      <c r="G1159" s="180">
        <v>6.3E-3</v>
      </c>
      <c r="H1159" s="180">
        <v>149.12</v>
      </c>
      <c r="I1159" s="180">
        <v>104.84209097343998</v>
      </c>
      <c r="J1159" s="180">
        <v>44.277909026560003</v>
      </c>
      <c r="K1159" s="181">
        <f t="shared" si="18"/>
        <v>0.93945600000000007</v>
      </c>
      <c r="L1159" s="180" t="s">
        <v>704</v>
      </c>
    </row>
    <row r="1160" spans="3:12">
      <c r="C1160" s="180">
        <v>103007</v>
      </c>
      <c r="D1160" s="180">
        <v>103003</v>
      </c>
      <c r="E1160" s="180" t="s">
        <v>1871</v>
      </c>
      <c r="F1160" s="180" t="s">
        <v>703</v>
      </c>
      <c r="G1160" s="180">
        <v>6.3E-3</v>
      </c>
      <c r="H1160" s="180">
        <v>149.12</v>
      </c>
      <c r="I1160" s="180">
        <v>106.21355044672001</v>
      </c>
      <c r="J1160" s="180">
        <v>42.906449553279998</v>
      </c>
      <c r="K1160" s="181">
        <f t="shared" si="18"/>
        <v>0.93945600000000007</v>
      </c>
      <c r="L1160" s="180" t="s">
        <v>704</v>
      </c>
    </row>
    <row r="1161" spans="3:12">
      <c r="C1161" s="180">
        <v>97933</v>
      </c>
      <c r="D1161" s="180">
        <v>43439</v>
      </c>
      <c r="E1161" s="180" t="s">
        <v>1872</v>
      </c>
      <c r="F1161" s="180" t="s">
        <v>703</v>
      </c>
      <c r="G1161" s="180">
        <v>6.3E-3</v>
      </c>
      <c r="H1161" s="180">
        <v>149.12</v>
      </c>
      <c r="I1161" s="180">
        <v>145.11027981184</v>
      </c>
      <c r="J1161" s="180">
        <v>4.0097201881600002</v>
      </c>
      <c r="K1161" s="181">
        <f t="shared" si="18"/>
        <v>0.93945600000000007</v>
      </c>
      <c r="L1161" s="180" t="s">
        <v>707</v>
      </c>
    </row>
    <row r="1162" spans="3:12">
      <c r="C1162" s="180">
        <v>97933</v>
      </c>
      <c r="D1162" s="180">
        <v>43440</v>
      </c>
      <c r="E1162" s="180" t="s">
        <v>1873</v>
      </c>
      <c r="F1162" s="180" t="s">
        <v>703</v>
      </c>
      <c r="G1162" s="180">
        <v>6.3E-3</v>
      </c>
      <c r="H1162" s="180">
        <v>149.12</v>
      </c>
      <c r="I1162" s="180">
        <v>145.11027981184</v>
      </c>
      <c r="J1162" s="180">
        <v>4.0097201881600002</v>
      </c>
      <c r="K1162" s="181">
        <f t="shared" si="18"/>
        <v>0.93945600000000007</v>
      </c>
      <c r="L1162" s="180" t="s">
        <v>707</v>
      </c>
    </row>
    <row r="1163" spans="3:12">
      <c r="C1163" s="180">
        <v>97933</v>
      </c>
      <c r="D1163" s="180">
        <v>101622</v>
      </c>
      <c r="E1163" s="180" t="s">
        <v>1874</v>
      </c>
      <c r="F1163" s="180" t="s">
        <v>703</v>
      </c>
      <c r="G1163" s="180">
        <v>6.3E-3</v>
      </c>
      <c r="H1163" s="180">
        <v>149.12</v>
      </c>
      <c r="I1163" s="180">
        <v>145.11027981184</v>
      </c>
      <c r="J1163" s="180">
        <v>4.0097201881600002</v>
      </c>
      <c r="K1163" s="181">
        <f t="shared" si="18"/>
        <v>0.93945600000000007</v>
      </c>
      <c r="L1163" s="180" t="s">
        <v>704</v>
      </c>
    </row>
    <row r="1164" spans="3:12">
      <c r="C1164" s="180">
        <v>97934</v>
      </c>
      <c r="D1164" s="180">
        <v>97734</v>
      </c>
      <c r="E1164" s="180" t="s">
        <v>1875</v>
      </c>
      <c r="F1164" s="180" t="s">
        <v>703</v>
      </c>
      <c r="G1164" s="180">
        <v>6.3E-3</v>
      </c>
      <c r="H1164" s="180">
        <v>149.12</v>
      </c>
      <c r="I1164" s="180">
        <v>120.48082982848001</v>
      </c>
      <c r="J1164" s="180">
        <v>28.639170171519996</v>
      </c>
      <c r="K1164" s="181">
        <f t="shared" si="18"/>
        <v>0.93945600000000007</v>
      </c>
      <c r="L1164" s="180" t="s">
        <v>704</v>
      </c>
    </row>
    <row r="1165" spans="3:12">
      <c r="C1165" s="180">
        <v>97934</v>
      </c>
      <c r="D1165" s="180">
        <v>97736</v>
      </c>
      <c r="E1165" s="180" t="s">
        <v>1876</v>
      </c>
      <c r="F1165" s="180" t="s">
        <v>703</v>
      </c>
      <c r="G1165" s="180">
        <v>6.3E-3</v>
      </c>
      <c r="H1165" s="180">
        <v>149.12</v>
      </c>
      <c r="I1165" s="180">
        <v>120.48082982848001</v>
      </c>
      <c r="J1165" s="180">
        <v>28.639170171519996</v>
      </c>
      <c r="K1165" s="181">
        <f t="shared" si="18"/>
        <v>0.93945600000000007</v>
      </c>
      <c r="L1165" s="180" t="s">
        <v>704</v>
      </c>
    </row>
    <row r="1166" spans="3:12">
      <c r="C1166" s="180">
        <v>97934</v>
      </c>
      <c r="D1166" s="180">
        <v>101625</v>
      </c>
      <c r="E1166" s="180" t="s">
        <v>1877</v>
      </c>
      <c r="F1166" s="180" t="s">
        <v>703</v>
      </c>
      <c r="G1166" s="180">
        <v>6.3E-3</v>
      </c>
      <c r="H1166" s="180">
        <v>149.12</v>
      </c>
      <c r="I1166" s="180">
        <v>120.48082982848001</v>
      </c>
      <c r="J1166" s="180">
        <v>28.639170171519996</v>
      </c>
      <c r="K1166" s="181">
        <f t="shared" si="18"/>
        <v>0.93945600000000007</v>
      </c>
      <c r="L1166" s="180" t="s">
        <v>704</v>
      </c>
    </row>
    <row r="1167" spans="3:12">
      <c r="C1167" s="180">
        <v>97935</v>
      </c>
      <c r="D1167" s="180">
        <v>43386</v>
      </c>
      <c r="E1167" s="180" t="s">
        <v>1878</v>
      </c>
      <c r="F1167" s="180" t="s">
        <v>703</v>
      </c>
      <c r="G1167" s="180">
        <v>6.3E-3</v>
      </c>
      <c r="H1167" s="180">
        <v>149.12</v>
      </c>
      <c r="I1167" s="180">
        <v>126.63170504512</v>
      </c>
      <c r="J1167" s="180">
        <v>22.488294954880001</v>
      </c>
      <c r="K1167" s="181">
        <f t="shared" si="18"/>
        <v>0.93945600000000007</v>
      </c>
      <c r="L1167" s="180" t="s">
        <v>707</v>
      </c>
    </row>
    <row r="1168" spans="3:12">
      <c r="C1168" s="180">
        <v>97935</v>
      </c>
      <c r="D1168" s="180">
        <v>97735</v>
      </c>
      <c r="E1168" s="180" t="s">
        <v>1879</v>
      </c>
      <c r="F1168" s="180" t="s">
        <v>703</v>
      </c>
      <c r="G1168" s="180">
        <v>6.3E-3</v>
      </c>
      <c r="H1168" s="180">
        <v>149.12</v>
      </c>
      <c r="I1168" s="180">
        <v>126.63170504512</v>
      </c>
      <c r="J1168" s="180">
        <v>22.488294954880001</v>
      </c>
      <c r="K1168" s="181">
        <f t="shared" si="18"/>
        <v>0.93945600000000007</v>
      </c>
      <c r="L1168" s="180" t="s">
        <v>704</v>
      </c>
    </row>
    <row r="1169" spans="3:12">
      <c r="C1169" s="180">
        <v>97948</v>
      </c>
      <c r="D1169" s="180">
        <v>97737</v>
      </c>
      <c r="E1169" s="180" t="s">
        <v>1880</v>
      </c>
      <c r="F1169" s="180" t="s">
        <v>703</v>
      </c>
      <c r="G1169" s="180">
        <v>6.3E-3</v>
      </c>
      <c r="H1169" s="180">
        <v>149.12</v>
      </c>
      <c r="I1169" s="180">
        <v>108.69925230528001</v>
      </c>
      <c r="J1169" s="180">
        <v>40.420747694719999</v>
      </c>
      <c r="K1169" s="181">
        <f t="shared" si="18"/>
        <v>0.93945600000000007</v>
      </c>
      <c r="L1169" s="180" t="s">
        <v>704</v>
      </c>
    </row>
    <row r="1170" spans="3:12">
      <c r="C1170" s="180">
        <v>97948</v>
      </c>
      <c r="D1170" s="180">
        <v>101617</v>
      </c>
      <c r="E1170" s="180" t="s">
        <v>1881</v>
      </c>
      <c r="F1170" s="180" t="s">
        <v>703</v>
      </c>
      <c r="G1170" s="180">
        <v>6.3E-3</v>
      </c>
      <c r="H1170" s="180">
        <v>149.12</v>
      </c>
      <c r="I1170" s="180">
        <v>108.69925230528001</v>
      </c>
      <c r="J1170" s="180">
        <v>40.420747694719999</v>
      </c>
      <c r="K1170" s="181">
        <f t="shared" si="18"/>
        <v>0.93945600000000007</v>
      </c>
      <c r="L1170" s="180" t="s">
        <v>704</v>
      </c>
    </row>
    <row r="1171" spans="3:12">
      <c r="C1171" s="180">
        <v>97953</v>
      </c>
      <c r="D1171" s="180">
        <v>660</v>
      </c>
      <c r="E1171" s="180" t="s">
        <v>1882</v>
      </c>
      <c r="F1171" s="180" t="s">
        <v>727</v>
      </c>
      <c r="G1171" s="180">
        <v>19.95</v>
      </c>
      <c r="H1171" s="180">
        <v>3.29</v>
      </c>
      <c r="I1171" s="180">
        <v>2.51665440292</v>
      </c>
      <c r="J1171" s="180">
        <v>0.77334559708000006</v>
      </c>
      <c r="K1171" s="181">
        <f t="shared" si="18"/>
        <v>65.635499999999993</v>
      </c>
      <c r="L1171" s="180" t="s">
        <v>707</v>
      </c>
    </row>
    <row r="1172" spans="3:12">
      <c r="C1172" s="180">
        <v>97953</v>
      </c>
      <c r="D1172" s="180">
        <v>25067</v>
      </c>
      <c r="E1172" s="180" t="s">
        <v>1883</v>
      </c>
      <c r="F1172" s="180" t="s">
        <v>703</v>
      </c>
      <c r="G1172" s="180">
        <v>6.3E-3</v>
      </c>
      <c r="H1172" s="180">
        <v>149.12</v>
      </c>
      <c r="I1172" s="180">
        <v>114.06793451776001</v>
      </c>
      <c r="J1172" s="180">
        <v>35.052065482240003</v>
      </c>
      <c r="K1172" s="181">
        <f t="shared" si="18"/>
        <v>0.93945600000000007</v>
      </c>
      <c r="L1172" s="180" t="s">
        <v>707</v>
      </c>
    </row>
    <row r="1173" spans="3:12">
      <c r="C1173" s="180">
        <v>97955</v>
      </c>
      <c r="D1173" s="180">
        <v>89993</v>
      </c>
      <c r="E1173" s="180" t="s">
        <v>1884</v>
      </c>
      <c r="F1173" s="180" t="s">
        <v>703</v>
      </c>
      <c r="G1173" s="180">
        <v>6.3E-3</v>
      </c>
      <c r="H1173" s="180">
        <v>149.12</v>
      </c>
      <c r="I1173" s="180">
        <v>114.87980434048001</v>
      </c>
      <c r="J1173" s="180">
        <v>34.240195659520005</v>
      </c>
      <c r="K1173" s="181">
        <f t="shared" si="18"/>
        <v>0.93945600000000007</v>
      </c>
      <c r="L1173" s="180" t="s">
        <v>704</v>
      </c>
    </row>
    <row r="1174" spans="3:12">
      <c r="C1174" s="180">
        <v>97955</v>
      </c>
      <c r="D1174" s="180">
        <v>89996</v>
      </c>
      <c r="E1174" s="180" t="s">
        <v>1885</v>
      </c>
      <c r="F1174" s="180" t="s">
        <v>703</v>
      </c>
      <c r="G1174" s="180">
        <v>6.3E-3</v>
      </c>
      <c r="H1174" s="180">
        <v>149.12</v>
      </c>
      <c r="I1174" s="180">
        <v>114.87980434048001</v>
      </c>
      <c r="J1174" s="180">
        <v>34.240195659520005</v>
      </c>
      <c r="K1174" s="181">
        <f t="shared" si="18"/>
        <v>0.93945600000000007</v>
      </c>
      <c r="L1174" s="180" t="s">
        <v>704</v>
      </c>
    </row>
    <row r="1175" spans="3:12">
      <c r="C1175" s="180">
        <v>97974</v>
      </c>
      <c r="D1175" s="180">
        <v>43423</v>
      </c>
      <c r="E1175" s="180" t="s">
        <v>1886</v>
      </c>
      <c r="F1175" s="180" t="s">
        <v>703</v>
      </c>
      <c r="G1175" s="180">
        <v>6.3E-3</v>
      </c>
      <c r="H1175" s="180">
        <v>149.12</v>
      </c>
      <c r="I1175" s="180">
        <v>122.21004369024001</v>
      </c>
      <c r="J1175" s="180">
        <v>26.909956309759998</v>
      </c>
      <c r="K1175" s="181">
        <f t="shared" si="18"/>
        <v>0.93945600000000007</v>
      </c>
      <c r="L1175" s="180" t="s">
        <v>707</v>
      </c>
    </row>
    <row r="1176" spans="3:12">
      <c r="C1176" s="180">
        <v>97974</v>
      </c>
      <c r="D1176" s="180">
        <v>43441</v>
      </c>
      <c r="E1176" s="180" t="s">
        <v>1887</v>
      </c>
      <c r="F1176" s="180" t="s">
        <v>703</v>
      </c>
      <c r="G1176" s="180">
        <v>6.3E-3</v>
      </c>
      <c r="H1176" s="180">
        <v>149.12</v>
      </c>
      <c r="I1176" s="180">
        <v>122.21004369024001</v>
      </c>
      <c r="J1176" s="180">
        <v>26.909956309759998</v>
      </c>
      <c r="K1176" s="181">
        <f t="shared" si="18"/>
        <v>0.93945600000000007</v>
      </c>
      <c r="L1176" s="180" t="s">
        <v>707</v>
      </c>
    </row>
    <row r="1177" spans="3:12">
      <c r="C1177" s="180">
        <v>97974</v>
      </c>
      <c r="D1177" s="180">
        <v>97738</v>
      </c>
      <c r="E1177" s="180" t="s">
        <v>1888</v>
      </c>
      <c r="F1177" s="180" t="s">
        <v>703</v>
      </c>
      <c r="G1177" s="180">
        <v>6.3E-3</v>
      </c>
      <c r="H1177" s="180">
        <v>149.12</v>
      </c>
      <c r="I1177" s="180">
        <v>122.21004369024001</v>
      </c>
      <c r="J1177" s="180">
        <v>26.909956309759998</v>
      </c>
      <c r="K1177" s="181">
        <f t="shared" si="18"/>
        <v>0.93945600000000007</v>
      </c>
      <c r="L1177" s="180" t="s">
        <v>704</v>
      </c>
    </row>
    <row r="1178" spans="3:12">
      <c r="C1178" s="180">
        <v>97974</v>
      </c>
      <c r="D1178" s="180">
        <v>100475</v>
      </c>
      <c r="E1178" s="180" t="s">
        <v>1889</v>
      </c>
      <c r="F1178" s="180" t="s">
        <v>703</v>
      </c>
      <c r="G1178" s="180">
        <v>6.3E-3</v>
      </c>
      <c r="H1178" s="180">
        <v>149.12</v>
      </c>
      <c r="I1178" s="180">
        <v>122.21004369024001</v>
      </c>
      <c r="J1178" s="180">
        <v>26.909956309759998</v>
      </c>
      <c r="K1178" s="181">
        <f t="shared" si="18"/>
        <v>0.93945600000000007</v>
      </c>
      <c r="L1178" s="180" t="s">
        <v>704</v>
      </c>
    </row>
    <row r="1179" spans="3:12">
      <c r="C1179" s="180">
        <v>97974</v>
      </c>
      <c r="D1179" s="180">
        <v>101623</v>
      </c>
      <c r="E1179" s="180" t="s">
        <v>1890</v>
      </c>
      <c r="F1179" s="180" t="s">
        <v>703</v>
      </c>
      <c r="G1179" s="180">
        <v>6.3E-3</v>
      </c>
      <c r="H1179" s="180">
        <v>149.12</v>
      </c>
      <c r="I1179" s="180">
        <v>122.21004369024001</v>
      </c>
      <c r="J1179" s="180">
        <v>26.909956309759998</v>
      </c>
      <c r="K1179" s="181">
        <f t="shared" si="18"/>
        <v>0.93945600000000007</v>
      </c>
      <c r="L1179" s="180" t="s">
        <v>704</v>
      </c>
    </row>
    <row r="1180" spans="3:12">
      <c r="C1180" s="180">
        <v>97975</v>
      </c>
      <c r="D1180" s="180">
        <v>12532</v>
      </c>
      <c r="E1180" s="180" t="s">
        <v>1891</v>
      </c>
      <c r="F1180" s="180" t="s">
        <v>703</v>
      </c>
      <c r="G1180" s="180">
        <v>6.3E-3</v>
      </c>
      <c r="H1180" s="180">
        <v>149.12</v>
      </c>
      <c r="I1180" s="180">
        <v>126.49673712960001</v>
      </c>
      <c r="J1180" s="180">
        <v>22.623262870399998</v>
      </c>
      <c r="K1180" s="181">
        <f t="shared" si="18"/>
        <v>0.93945600000000007</v>
      </c>
      <c r="L1180" s="180" t="s">
        <v>707</v>
      </c>
    </row>
    <row r="1181" spans="3:12">
      <c r="C1181" s="180">
        <v>97976</v>
      </c>
      <c r="D1181" s="180">
        <v>92767</v>
      </c>
      <c r="E1181" s="180" t="s">
        <v>1892</v>
      </c>
      <c r="F1181" s="180" t="s">
        <v>703</v>
      </c>
      <c r="G1181" s="180">
        <v>6.3E-3</v>
      </c>
      <c r="H1181" s="180">
        <v>149.12</v>
      </c>
      <c r="I1181" s="180">
        <v>92.149706832000007</v>
      </c>
      <c r="J1181" s="180">
        <v>56.970293167999998</v>
      </c>
      <c r="K1181" s="181">
        <f t="shared" si="18"/>
        <v>0.93945600000000007</v>
      </c>
      <c r="L1181" s="180" t="s">
        <v>704</v>
      </c>
    </row>
    <row r="1182" spans="3:12">
      <c r="C1182" s="180">
        <v>97978</v>
      </c>
      <c r="D1182" s="180">
        <v>12544</v>
      </c>
      <c r="E1182" s="180" t="s">
        <v>1893</v>
      </c>
      <c r="F1182" s="180" t="s">
        <v>703</v>
      </c>
      <c r="G1182" s="180">
        <v>6.3E-3</v>
      </c>
      <c r="H1182" s="180">
        <v>149.12</v>
      </c>
      <c r="I1182" s="180">
        <v>114.86832150399999</v>
      </c>
      <c r="J1182" s="180">
        <v>34.251678495999997</v>
      </c>
      <c r="K1182" s="181">
        <f t="shared" si="18"/>
        <v>0.93945600000000007</v>
      </c>
      <c r="L1182" s="180" t="s">
        <v>707</v>
      </c>
    </row>
    <row r="1183" spans="3:12">
      <c r="C1183" s="180">
        <v>97978</v>
      </c>
      <c r="D1183" s="180">
        <v>43442</v>
      </c>
      <c r="E1183" s="180" t="s">
        <v>1894</v>
      </c>
      <c r="F1183" s="180" t="s">
        <v>703</v>
      </c>
      <c r="G1183" s="180">
        <v>6.3E-3</v>
      </c>
      <c r="H1183" s="180">
        <v>149.12</v>
      </c>
      <c r="I1183" s="180">
        <v>114.86832150399999</v>
      </c>
      <c r="J1183" s="180">
        <v>34.251678495999997</v>
      </c>
      <c r="K1183" s="181">
        <f t="shared" si="18"/>
        <v>0.93945600000000007</v>
      </c>
      <c r="L1183" s="180" t="s">
        <v>707</v>
      </c>
    </row>
    <row r="1184" spans="3:12">
      <c r="C1184" s="180">
        <v>97978</v>
      </c>
      <c r="D1184" s="180">
        <v>97739</v>
      </c>
      <c r="E1184" s="180" t="s">
        <v>1895</v>
      </c>
      <c r="F1184" s="180" t="s">
        <v>703</v>
      </c>
      <c r="G1184" s="180">
        <v>6.3E-3</v>
      </c>
      <c r="H1184" s="180">
        <v>149.12</v>
      </c>
      <c r="I1184" s="180">
        <v>114.86832150399999</v>
      </c>
      <c r="J1184" s="180">
        <v>34.251678495999997</v>
      </c>
      <c r="K1184" s="181">
        <f t="shared" si="18"/>
        <v>0.93945600000000007</v>
      </c>
      <c r="L1184" s="180" t="s">
        <v>704</v>
      </c>
    </row>
    <row r="1185" spans="3:12">
      <c r="C1185" s="180">
        <v>97980</v>
      </c>
      <c r="D1185" s="180">
        <v>97740</v>
      </c>
      <c r="E1185" s="180" t="s">
        <v>1896</v>
      </c>
      <c r="F1185" s="180" t="s">
        <v>703</v>
      </c>
      <c r="G1185" s="180">
        <v>6.3E-3</v>
      </c>
      <c r="H1185" s="180">
        <v>149.12</v>
      </c>
      <c r="I1185" s="180">
        <v>92.625843711360005</v>
      </c>
      <c r="J1185" s="180">
        <v>56.494156288639992</v>
      </c>
      <c r="K1185" s="181">
        <f t="shared" si="18"/>
        <v>0.93945600000000007</v>
      </c>
      <c r="L1185" s="180" t="s">
        <v>704</v>
      </c>
    </row>
    <row r="1186" spans="3:12">
      <c r="C1186" s="180">
        <v>97983</v>
      </c>
      <c r="D1186" s="180">
        <v>12547</v>
      </c>
      <c r="E1186" s="180" t="s">
        <v>1897</v>
      </c>
      <c r="F1186" s="180" t="s">
        <v>703</v>
      </c>
      <c r="G1186" s="180">
        <v>6.3E-3</v>
      </c>
      <c r="H1186" s="180">
        <v>149.12</v>
      </c>
      <c r="I1186" s="180">
        <v>140.04889410432</v>
      </c>
      <c r="J1186" s="180">
        <v>9.0711058956800006</v>
      </c>
      <c r="K1186" s="181">
        <f t="shared" si="18"/>
        <v>0.93945600000000007</v>
      </c>
      <c r="L1186" s="180" t="s">
        <v>707</v>
      </c>
    </row>
    <row r="1187" spans="3:12">
      <c r="C1187" s="180">
        <v>97987</v>
      </c>
      <c r="D1187" s="180">
        <v>12551</v>
      </c>
      <c r="E1187" s="180" t="s">
        <v>1898</v>
      </c>
      <c r="F1187" s="180" t="s">
        <v>703</v>
      </c>
      <c r="G1187" s="180">
        <v>6.3E-3</v>
      </c>
      <c r="H1187" s="180">
        <v>149.12</v>
      </c>
      <c r="I1187" s="180">
        <v>141.10373558143999</v>
      </c>
      <c r="J1187" s="180">
        <v>8.0162644185600005</v>
      </c>
      <c r="K1187" s="181">
        <f t="shared" si="18"/>
        <v>0.93945600000000007</v>
      </c>
      <c r="L1187" s="180" t="s">
        <v>707</v>
      </c>
    </row>
    <row r="1188" spans="3:12">
      <c r="C1188" s="180">
        <v>97991</v>
      </c>
      <c r="D1188" s="180">
        <v>12563</v>
      </c>
      <c r="E1188" s="180" t="s">
        <v>1899</v>
      </c>
      <c r="F1188" s="180" t="s">
        <v>703</v>
      </c>
      <c r="G1188" s="180">
        <v>6.3E-3</v>
      </c>
      <c r="H1188" s="180">
        <v>149.12</v>
      </c>
      <c r="I1188" s="180">
        <v>141.65910617984002</v>
      </c>
      <c r="J1188" s="180">
        <v>7.4608938201599999</v>
      </c>
      <c r="K1188" s="181">
        <f t="shared" si="18"/>
        <v>0.93945600000000007</v>
      </c>
      <c r="L1188" s="180" t="s">
        <v>707</v>
      </c>
    </row>
    <row r="1189" spans="3:12">
      <c r="C1189" s="180">
        <v>97994</v>
      </c>
      <c r="D1189" s="180">
        <v>101624</v>
      </c>
      <c r="E1189" s="180" t="s">
        <v>1900</v>
      </c>
      <c r="F1189" s="180" t="s">
        <v>703</v>
      </c>
      <c r="G1189" s="180">
        <v>6.3E-3</v>
      </c>
      <c r="H1189" s="180">
        <v>149.12</v>
      </c>
      <c r="I1189" s="180">
        <v>96.421268021120014</v>
      </c>
      <c r="J1189" s="180">
        <v>52.698731978879998</v>
      </c>
      <c r="K1189" s="181">
        <f t="shared" si="18"/>
        <v>0.93945600000000007</v>
      </c>
      <c r="L1189" s="180" t="s">
        <v>704</v>
      </c>
    </row>
    <row r="1190" spans="3:12">
      <c r="C1190" s="180">
        <v>98410</v>
      </c>
      <c r="D1190" s="180">
        <v>43443</v>
      </c>
      <c r="E1190" s="180" t="s">
        <v>1901</v>
      </c>
      <c r="F1190" s="180" t="s">
        <v>703</v>
      </c>
      <c r="G1190" s="180">
        <v>6.3E-3</v>
      </c>
      <c r="H1190" s="180">
        <v>149.12</v>
      </c>
      <c r="I1190" s="180">
        <v>121.45712786304</v>
      </c>
      <c r="J1190" s="180">
        <v>27.662872136960004</v>
      </c>
      <c r="K1190" s="181">
        <f t="shared" si="18"/>
        <v>0.93945600000000007</v>
      </c>
      <c r="L1190" s="180" t="s">
        <v>707</v>
      </c>
    </row>
    <row r="1191" spans="3:12">
      <c r="C1191" s="180">
        <v>101806</v>
      </c>
      <c r="D1191" s="180">
        <v>97733</v>
      </c>
      <c r="E1191" s="180" t="s">
        <v>1902</v>
      </c>
      <c r="F1191" s="180" t="s">
        <v>703</v>
      </c>
      <c r="G1191" s="180">
        <v>6.3E-3</v>
      </c>
      <c r="H1191" s="180">
        <v>149.12</v>
      </c>
      <c r="I1191" s="180">
        <v>78.517964215039996</v>
      </c>
      <c r="J1191" s="180">
        <v>70.602035784960009</v>
      </c>
      <c r="K1191" s="181">
        <f t="shared" si="18"/>
        <v>0.93945600000000007</v>
      </c>
      <c r="L1191" s="180" t="s">
        <v>704</v>
      </c>
    </row>
    <row r="1192" spans="3:12">
      <c r="C1192" s="180">
        <v>101807</v>
      </c>
      <c r="D1192" s="180">
        <v>650</v>
      </c>
      <c r="E1192" s="180" t="s">
        <v>1903</v>
      </c>
      <c r="F1192" s="180" t="s">
        <v>727</v>
      </c>
      <c r="G1192" s="180">
        <v>21.637699999999999</v>
      </c>
      <c r="H1192" s="180">
        <v>2.97</v>
      </c>
      <c r="I1192" s="180">
        <v>1.5946813693800002</v>
      </c>
      <c r="J1192" s="180">
        <v>1.37531863062</v>
      </c>
      <c r="K1192" s="181">
        <f t="shared" si="18"/>
        <v>64.263969000000003</v>
      </c>
      <c r="L1192" s="180" t="s">
        <v>707</v>
      </c>
    </row>
    <row r="1193" spans="3:12">
      <c r="C1193" s="180">
        <v>101808</v>
      </c>
      <c r="D1193" s="180">
        <v>41629</v>
      </c>
      <c r="E1193" s="180" t="s">
        <v>1904</v>
      </c>
      <c r="F1193" s="180" t="s">
        <v>703</v>
      </c>
      <c r="G1193" s="180">
        <v>6.3E-3</v>
      </c>
      <c r="H1193" s="180">
        <v>149.12</v>
      </c>
      <c r="I1193" s="180">
        <v>133.85379451840001</v>
      </c>
      <c r="J1193" s="180">
        <v>15.2662054816</v>
      </c>
      <c r="K1193" s="181">
        <f t="shared" si="18"/>
        <v>0.93945600000000007</v>
      </c>
      <c r="L1193" s="180" t="s">
        <v>707</v>
      </c>
    </row>
    <row r="1194" spans="3:12">
      <c r="C1194" s="180">
        <v>102139</v>
      </c>
      <c r="D1194" s="180">
        <v>43444</v>
      </c>
      <c r="E1194" s="180" t="s">
        <v>1905</v>
      </c>
      <c r="F1194" s="180" t="s">
        <v>703</v>
      </c>
      <c r="G1194" s="180">
        <v>6.3E-3</v>
      </c>
      <c r="H1194" s="180">
        <v>149.12</v>
      </c>
      <c r="I1194" s="180">
        <v>122.83807092095999</v>
      </c>
      <c r="J1194" s="180">
        <v>26.281929079040005</v>
      </c>
      <c r="K1194" s="181">
        <f t="shared" si="18"/>
        <v>0.93945600000000007</v>
      </c>
      <c r="L1194" s="180" t="s">
        <v>707</v>
      </c>
    </row>
    <row r="1195" spans="3:12">
      <c r="C1195" s="180">
        <v>102141</v>
      </c>
      <c r="D1195" s="180">
        <v>41610</v>
      </c>
      <c r="E1195" s="180" t="s">
        <v>1906</v>
      </c>
      <c r="F1195" s="180" t="s">
        <v>703</v>
      </c>
      <c r="G1195" s="180">
        <v>6.3E-3</v>
      </c>
      <c r="H1195" s="180">
        <v>149.12</v>
      </c>
      <c r="I1195" s="180">
        <v>124.6580472672</v>
      </c>
      <c r="J1195" s="180">
        <v>24.461952732800004</v>
      </c>
      <c r="K1195" s="181">
        <f t="shared" si="18"/>
        <v>0.93945600000000007</v>
      </c>
      <c r="L1195" s="180" t="s">
        <v>707</v>
      </c>
    </row>
    <row r="1196" spans="3:12">
      <c r="C1196" s="180">
        <v>94263</v>
      </c>
      <c r="D1196" s="180">
        <v>88243</v>
      </c>
      <c r="E1196" s="180" t="s">
        <v>1907</v>
      </c>
      <c r="F1196" s="180" t="s">
        <v>703</v>
      </c>
      <c r="G1196" s="180">
        <v>6.3E-3</v>
      </c>
      <c r="H1196" s="180">
        <v>149.12</v>
      </c>
      <c r="I1196" s="180">
        <v>89.758602227840001</v>
      </c>
      <c r="J1196" s="180">
        <v>59.361397772160004</v>
      </c>
      <c r="K1196" s="181">
        <f t="shared" si="18"/>
        <v>0.93945600000000007</v>
      </c>
      <c r="L1196" s="180" t="s">
        <v>704</v>
      </c>
    </row>
    <row r="1197" spans="3:12">
      <c r="C1197" s="180">
        <v>94263</v>
      </c>
      <c r="D1197" s="180">
        <v>88631</v>
      </c>
      <c r="E1197" s="180" t="s">
        <v>1908</v>
      </c>
      <c r="F1197" s="180" t="s">
        <v>703</v>
      </c>
      <c r="G1197" s="180">
        <v>6.3E-3</v>
      </c>
      <c r="H1197" s="180">
        <v>149.12</v>
      </c>
      <c r="I1197" s="180">
        <v>89.758602227840001</v>
      </c>
      <c r="J1197" s="180">
        <v>59.361397772160004</v>
      </c>
      <c r="K1197" s="181">
        <f t="shared" si="18"/>
        <v>0.93945600000000007</v>
      </c>
      <c r="L1197" s="180" t="s">
        <v>704</v>
      </c>
    </row>
    <row r="1198" spans="3:12">
      <c r="C1198" s="180">
        <v>94263</v>
      </c>
      <c r="D1198" s="180">
        <v>92960</v>
      </c>
      <c r="E1198" s="180" t="s">
        <v>1909</v>
      </c>
      <c r="F1198" s="180" t="s">
        <v>703</v>
      </c>
      <c r="G1198" s="180">
        <v>6.3E-3</v>
      </c>
      <c r="H1198" s="180">
        <v>149.12</v>
      </c>
      <c r="I1198" s="180">
        <v>89.758602227840001</v>
      </c>
      <c r="J1198" s="180">
        <v>59.361397772160004</v>
      </c>
      <c r="K1198" s="181">
        <f t="shared" si="18"/>
        <v>0.93945600000000007</v>
      </c>
      <c r="L1198" s="180" t="s">
        <v>704</v>
      </c>
    </row>
    <row r="1199" spans="3:12">
      <c r="C1199" s="180">
        <v>94263</v>
      </c>
      <c r="D1199" s="180">
        <v>92961</v>
      </c>
      <c r="E1199" s="180" t="s">
        <v>1910</v>
      </c>
      <c r="F1199" s="180" t="s">
        <v>703</v>
      </c>
      <c r="G1199" s="180">
        <v>6.3E-3</v>
      </c>
      <c r="H1199" s="180">
        <v>149.12</v>
      </c>
      <c r="I1199" s="180">
        <v>89.758602227840001</v>
      </c>
      <c r="J1199" s="180">
        <v>59.361397772160004</v>
      </c>
      <c r="K1199" s="181">
        <f t="shared" si="18"/>
        <v>0.93945600000000007</v>
      </c>
      <c r="L1199" s="180" t="s">
        <v>704</v>
      </c>
    </row>
    <row r="1200" spans="3:12">
      <c r="C1200" s="180">
        <v>94273</v>
      </c>
      <c r="D1200" s="180">
        <v>4059</v>
      </c>
      <c r="E1200" s="180" t="s">
        <v>1911</v>
      </c>
      <c r="F1200" s="180" t="s">
        <v>826</v>
      </c>
      <c r="G1200" s="180">
        <v>1.0049999999999999</v>
      </c>
      <c r="H1200" s="180">
        <v>29.47</v>
      </c>
      <c r="I1200" s="180">
        <v>23.190823710949996</v>
      </c>
      <c r="J1200" s="180">
        <v>6.2791762890499996</v>
      </c>
      <c r="K1200" s="181">
        <f t="shared" si="18"/>
        <v>29.617349999999995</v>
      </c>
      <c r="L1200" s="180" t="s">
        <v>707</v>
      </c>
    </row>
    <row r="1201" spans="3:12">
      <c r="C1201" s="180">
        <v>94275</v>
      </c>
      <c r="D1201" s="180">
        <v>41679</v>
      </c>
      <c r="E1201" s="180" t="s">
        <v>1912</v>
      </c>
      <c r="F1201" s="180" t="s">
        <v>703</v>
      </c>
      <c r="G1201" s="180">
        <v>6.3E-3</v>
      </c>
      <c r="H1201" s="180">
        <v>149.12</v>
      </c>
      <c r="I1201" s="180">
        <v>116.68481917887999</v>
      </c>
      <c r="J1201" s="180">
        <v>32.435180821119999</v>
      </c>
      <c r="K1201" s="181">
        <f t="shared" si="18"/>
        <v>0.93945600000000007</v>
      </c>
      <c r="L1201" s="180" t="s">
        <v>707</v>
      </c>
    </row>
    <row r="1202" spans="3:12">
      <c r="C1202" s="180">
        <v>94277</v>
      </c>
      <c r="D1202" s="180">
        <v>41681</v>
      </c>
      <c r="E1202" s="180" t="s">
        <v>1913</v>
      </c>
      <c r="F1202" s="180" t="s">
        <v>703</v>
      </c>
      <c r="G1202" s="180">
        <v>6.3E-3</v>
      </c>
      <c r="H1202" s="180">
        <v>149.12</v>
      </c>
      <c r="I1202" s="180">
        <v>114.59447276416</v>
      </c>
      <c r="J1202" s="180">
        <v>34.525527235840002</v>
      </c>
      <c r="K1202" s="181">
        <f t="shared" si="18"/>
        <v>0.93945600000000007</v>
      </c>
      <c r="L1202" s="180" t="s">
        <v>707</v>
      </c>
    </row>
    <row r="1203" spans="3:12">
      <c r="C1203" s="180">
        <v>94279</v>
      </c>
      <c r="D1203" s="180">
        <v>41680</v>
      </c>
      <c r="E1203" s="180" t="s">
        <v>1914</v>
      </c>
      <c r="F1203" s="180" t="s">
        <v>703</v>
      </c>
      <c r="G1203" s="180">
        <v>6.3E-3</v>
      </c>
      <c r="H1203" s="180">
        <v>149.12</v>
      </c>
      <c r="I1203" s="180">
        <v>121.43437811584</v>
      </c>
      <c r="J1203" s="180">
        <v>27.68562188416</v>
      </c>
      <c r="K1203" s="181">
        <f t="shared" si="18"/>
        <v>0.93945600000000007</v>
      </c>
      <c r="L1203" s="180" t="s">
        <v>707</v>
      </c>
    </row>
    <row r="1204" spans="3:12">
      <c r="C1204" s="180">
        <v>94294</v>
      </c>
      <c r="D1204" s="180">
        <v>94969</v>
      </c>
      <c r="E1204" s="180" t="s">
        <v>1915</v>
      </c>
      <c r="F1204" s="180" t="s">
        <v>703</v>
      </c>
      <c r="G1204" s="180">
        <v>6.3E-3</v>
      </c>
      <c r="H1204" s="180">
        <v>149.12</v>
      </c>
      <c r="I1204" s="180">
        <v>107.8648992128</v>
      </c>
      <c r="J1204" s="180">
        <v>41.2551007872</v>
      </c>
      <c r="K1204" s="181">
        <f t="shared" si="18"/>
        <v>0.93945600000000007</v>
      </c>
      <c r="L1204" s="180" t="s">
        <v>704</v>
      </c>
    </row>
    <row r="1205" spans="3:12">
      <c r="C1205" s="180">
        <v>104491</v>
      </c>
      <c r="D1205" s="180">
        <v>5940</v>
      </c>
      <c r="E1205" s="180" t="s">
        <v>1916</v>
      </c>
      <c r="F1205" s="180" t="s">
        <v>703</v>
      </c>
      <c r="G1205" s="180">
        <v>6.3E-3</v>
      </c>
      <c r="H1205" s="180">
        <v>149.12</v>
      </c>
      <c r="I1205" s="180">
        <v>147.11805714048</v>
      </c>
      <c r="J1205" s="180">
        <v>2.0019428595200002</v>
      </c>
      <c r="K1205" s="181">
        <f t="shared" si="18"/>
        <v>0.93945600000000007</v>
      </c>
      <c r="L1205" s="180" t="s">
        <v>704</v>
      </c>
    </row>
    <row r="1206" spans="3:12">
      <c r="C1206" s="180">
        <v>104491</v>
      </c>
      <c r="D1206" s="180">
        <v>5942</v>
      </c>
      <c r="E1206" s="180" t="s">
        <v>1917</v>
      </c>
      <c r="F1206" s="180" t="s">
        <v>703</v>
      </c>
      <c r="G1206" s="180">
        <v>6.3E-3</v>
      </c>
      <c r="H1206" s="180">
        <v>149.12</v>
      </c>
      <c r="I1206" s="180">
        <v>147.11805714048</v>
      </c>
      <c r="J1206" s="180">
        <v>2.0019428595200002</v>
      </c>
      <c r="K1206" s="181">
        <f t="shared" si="18"/>
        <v>0.93945600000000007</v>
      </c>
      <c r="L1206" s="180" t="s">
        <v>704</v>
      </c>
    </row>
    <row r="1207" spans="3:12">
      <c r="C1207" s="180">
        <v>104491</v>
      </c>
      <c r="D1207" s="180">
        <v>37476</v>
      </c>
      <c r="E1207" s="180" t="s">
        <v>1918</v>
      </c>
      <c r="F1207" s="180" t="s">
        <v>703</v>
      </c>
      <c r="G1207" s="180">
        <v>6.3E-3</v>
      </c>
      <c r="H1207" s="180">
        <v>149.12</v>
      </c>
      <c r="I1207" s="180">
        <v>147.11805714048</v>
      </c>
      <c r="J1207" s="180">
        <v>2.0019428595200002</v>
      </c>
      <c r="K1207" s="181">
        <f t="shared" si="18"/>
        <v>0.93945600000000007</v>
      </c>
      <c r="L1207" s="180" t="s">
        <v>707</v>
      </c>
    </row>
    <row r="1208" spans="3:12">
      <c r="C1208" s="180">
        <v>104492</v>
      </c>
      <c r="D1208" s="180">
        <v>37478</v>
      </c>
      <c r="E1208" s="180" t="s">
        <v>1919</v>
      </c>
      <c r="F1208" s="180" t="s">
        <v>703</v>
      </c>
      <c r="G1208" s="180">
        <v>6.3E-3</v>
      </c>
      <c r="H1208" s="180">
        <v>149.12</v>
      </c>
      <c r="I1208" s="180">
        <v>147.15193616063999</v>
      </c>
      <c r="J1208" s="180">
        <v>1.9680638393599998</v>
      </c>
      <c r="K1208" s="181">
        <f t="shared" si="18"/>
        <v>0.93945600000000007</v>
      </c>
      <c r="L1208" s="180" t="s">
        <v>707</v>
      </c>
    </row>
    <row r="1209" spans="3:12">
      <c r="C1209" s="180">
        <v>104494</v>
      </c>
      <c r="D1209" s="180">
        <v>5944</v>
      </c>
      <c r="E1209" s="180" t="s">
        <v>1920</v>
      </c>
      <c r="F1209" s="180" t="s">
        <v>703</v>
      </c>
      <c r="G1209" s="180">
        <v>6.3E-3</v>
      </c>
      <c r="H1209" s="180">
        <v>149.12</v>
      </c>
      <c r="I1209" s="180">
        <v>147.40525495360001</v>
      </c>
      <c r="J1209" s="180">
        <v>1.7147450464</v>
      </c>
      <c r="K1209" s="181">
        <f t="shared" si="18"/>
        <v>0.93945600000000007</v>
      </c>
      <c r="L1209" s="180" t="s">
        <v>704</v>
      </c>
    </row>
    <row r="1210" spans="3:12">
      <c r="C1210" s="180">
        <v>104494</v>
      </c>
      <c r="D1210" s="180">
        <v>5946</v>
      </c>
      <c r="E1210" s="180" t="s">
        <v>1921</v>
      </c>
      <c r="F1210" s="180" t="s">
        <v>703</v>
      </c>
      <c r="G1210" s="180">
        <v>6.3E-3</v>
      </c>
      <c r="H1210" s="180">
        <v>149.12</v>
      </c>
      <c r="I1210" s="180">
        <v>147.40525495360001</v>
      </c>
      <c r="J1210" s="180">
        <v>1.7147450464</v>
      </c>
      <c r="K1210" s="181">
        <f t="shared" si="18"/>
        <v>0.93945600000000007</v>
      </c>
      <c r="L1210" s="180" t="s">
        <v>704</v>
      </c>
    </row>
    <row r="1211" spans="3:12">
      <c r="C1211" s="180">
        <v>104494</v>
      </c>
      <c r="D1211" s="180">
        <v>37477</v>
      </c>
      <c r="E1211" s="180" t="s">
        <v>1922</v>
      </c>
      <c r="F1211" s="180" t="s">
        <v>703</v>
      </c>
      <c r="G1211" s="180">
        <v>6.3E-3</v>
      </c>
      <c r="H1211" s="180">
        <v>149.12</v>
      </c>
      <c r="I1211" s="180">
        <v>147.40525495360001</v>
      </c>
      <c r="J1211" s="180">
        <v>1.7147450464</v>
      </c>
      <c r="K1211" s="181">
        <f t="shared" si="18"/>
        <v>0.93945600000000007</v>
      </c>
      <c r="L1211" s="180" t="s">
        <v>707</v>
      </c>
    </row>
    <row r="1212" spans="3:12">
      <c r="C1212" s="180">
        <v>104497</v>
      </c>
      <c r="D1212" s="180">
        <v>37479</v>
      </c>
      <c r="E1212" s="180" t="s">
        <v>1923</v>
      </c>
      <c r="F1212" s="180" t="s">
        <v>703</v>
      </c>
      <c r="G1212" s="180">
        <v>6.3E-3</v>
      </c>
      <c r="H1212" s="180">
        <v>149.12</v>
      </c>
      <c r="I1212" s="180">
        <v>147.34271506944</v>
      </c>
      <c r="J1212" s="180">
        <v>1.77728493056</v>
      </c>
      <c r="K1212" s="181">
        <f t="shared" si="18"/>
        <v>0.93945600000000007</v>
      </c>
      <c r="L1212" s="180" t="s">
        <v>707</v>
      </c>
    </row>
    <row r="1213" spans="3:12">
      <c r="C1213" s="180">
        <v>104515</v>
      </c>
      <c r="D1213" s="180">
        <v>39323</v>
      </c>
      <c r="E1213" s="180" t="s">
        <v>1924</v>
      </c>
      <c r="F1213" s="180" t="s">
        <v>703</v>
      </c>
      <c r="G1213" s="180">
        <v>6.3E-3</v>
      </c>
      <c r="H1213" s="180">
        <v>149.12</v>
      </c>
      <c r="I1213" s="180">
        <v>147.26397523584001</v>
      </c>
      <c r="J1213" s="180">
        <v>1.8560247641600001</v>
      </c>
      <c r="K1213" s="181">
        <f t="shared" si="18"/>
        <v>0.93945600000000007</v>
      </c>
      <c r="L1213" s="180" t="s">
        <v>707</v>
      </c>
    </row>
    <row r="1214" spans="3:12">
      <c r="C1214" s="180">
        <v>102727</v>
      </c>
      <c r="D1214" s="180">
        <v>1358</v>
      </c>
      <c r="E1214" s="180" t="s">
        <v>1925</v>
      </c>
      <c r="F1214" s="180" t="s">
        <v>838</v>
      </c>
      <c r="G1214" s="180">
        <v>0.55130000000000001</v>
      </c>
      <c r="H1214" s="180">
        <v>37.96</v>
      </c>
      <c r="I1214" s="180">
        <v>23.44371632408</v>
      </c>
      <c r="J1214" s="180">
        <v>14.51628367592</v>
      </c>
      <c r="K1214" s="181">
        <f t="shared" si="18"/>
        <v>20.927348000000002</v>
      </c>
      <c r="L1214" s="180" t="s">
        <v>707</v>
      </c>
    </row>
    <row r="1215" spans="3:12">
      <c r="C1215" s="180">
        <v>102727</v>
      </c>
      <c r="D1215" s="180">
        <v>40304</v>
      </c>
      <c r="E1215" s="180" t="s">
        <v>1926</v>
      </c>
      <c r="F1215" s="180" t="s">
        <v>703</v>
      </c>
      <c r="G1215" s="180">
        <v>6.3E-3</v>
      </c>
      <c r="H1215" s="180">
        <v>149.12</v>
      </c>
      <c r="I1215" s="180">
        <v>92.095020501760004</v>
      </c>
      <c r="J1215" s="180">
        <v>57.024979498240008</v>
      </c>
      <c r="K1215" s="181">
        <f t="shared" si="18"/>
        <v>0.93945600000000007</v>
      </c>
      <c r="L1215" s="180" t="s">
        <v>707</v>
      </c>
    </row>
    <row r="1216" spans="3:12">
      <c r="C1216" s="180">
        <v>102728</v>
      </c>
      <c r="D1216" s="180">
        <v>88238</v>
      </c>
      <c r="E1216" s="180" t="s">
        <v>1927</v>
      </c>
      <c r="F1216" s="180" t="s">
        <v>703</v>
      </c>
      <c r="G1216" s="180">
        <v>6.3E-3</v>
      </c>
      <c r="H1216" s="180">
        <v>149.12</v>
      </c>
      <c r="I1216" s="180">
        <v>110.86300691712002</v>
      </c>
      <c r="J1216" s="180">
        <v>38.256993082880008</v>
      </c>
      <c r="K1216" s="181">
        <f t="shared" si="18"/>
        <v>0.93945600000000007</v>
      </c>
      <c r="L1216" s="180" t="s">
        <v>704</v>
      </c>
    </row>
    <row r="1217" spans="3:12">
      <c r="C1217" s="180">
        <v>102734</v>
      </c>
      <c r="D1217" s="180">
        <v>39016</v>
      </c>
      <c r="E1217" s="180" t="s">
        <v>1928</v>
      </c>
      <c r="F1217" s="180" t="s">
        <v>703</v>
      </c>
      <c r="G1217" s="180">
        <v>6.3E-3</v>
      </c>
      <c r="H1217" s="180">
        <v>149.12</v>
      </c>
      <c r="I1217" s="180">
        <v>118.43185750336001</v>
      </c>
      <c r="J1217" s="180">
        <v>30.688142496640001</v>
      </c>
      <c r="K1217" s="181">
        <f t="shared" si="18"/>
        <v>0.93945600000000007</v>
      </c>
      <c r="L1217" s="180" t="s">
        <v>707</v>
      </c>
    </row>
    <row r="1218" spans="3:12">
      <c r="C1218" s="180">
        <v>102736</v>
      </c>
      <c r="D1218" s="180">
        <v>1524</v>
      </c>
      <c r="E1218" s="180" t="s">
        <v>1929</v>
      </c>
      <c r="F1218" s="180" t="s">
        <v>1606</v>
      </c>
      <c r="G1218" s="180">
        <v>1.103</v>
      </c>
      <c r="H1218" s="180">
        <v>453.43</v>
      </c>
      <c r="I1218" s="180">
        <v>422.86803946068994</v>
      </c>
      <c r="J1218" s="180">
        <v>30.56196053931</v>
      </c>
      <c r="K1218" s="181">
        <f t="shared" si="18"/>
        <v>500.13328999999999</v>
      </c>
      <c r="L1218" s="180" t="s">
        <v>707</v>
      </c>
    </row>
    <row r="1219" spans="3:12">
      <c r="C1219" s="180">
        <v>102737</v>
      </c>
      <c r="D1219" s="180">
        <v>96620</v>
      </c>
      <c r="E1219" s="180" t="s">
        <v>1930</v>
      </c>
      <c r="F1219" s="180" t="s">
        <v>703</v>
      </c>
      <c r="G1219" s="180">
        <v>6.3E-3</v>
      </c>
      <c r="H1219" s="180">
        <v>149.12</v>
      </c>
      <c r="I1219" s="180">
        <v>112.74392696704</v>
      </c>
      <c r="J1219" s="180">
        <v>36.376073032960001</v>
      </c>
      <c r="K1219" s="181">
        <f t="shared" si="18"/>
        <v>0.93945600000000007</v>
      </c>
      <c r="L1219" s="180" t="s">
        <v>704</v>
      </c>
    </row>
    <row r="1220" spans="3:12">
      <c r="C1220" s="180">
        <v>102737</v>
      </c>
      <c r="D1220" s="180">
        <v>102727</v>
      </c>
      <c r="E1220" s="180" t="s">
        <v>1931</v>
      </c>
      <c r="F1220" s="180" t="s">
        <v>703</v>
      </c>
      <c r="G1220" s="180">
        <v>6.3E-3</v>
      </c>
      <c r="H1220" s="180">
        <v>149.12</v>
      </c>
      <c r="I1220" s="180">
        <v>112.74392696704</v>
      </c>
      <c r="J1220" s="180">
        <v>36.376073032960001</v>
      </c>
      <c r="K1220" s="181">
        <f t="shared" si="18"/>
        <v>0.93945600000000007</v>
      </c>
      <c r="L1220" s="180" t="s">
        <v>704</v>
      </c>
    </row>
    <row r="1221" spans="3:12">
      <c r="C1221" s="180">
        <v>102737</v>
      </c>
      <c r="D1221" s="180">
        <v>102728</v>
      </c>
      <c r="E1221" s="180" t="s">
        <v>1932</v>
      </c>
      <c r="F1221" s="180" t="s">
        <v>703</v>
      </c>
      <c r="G1221" s="180">
        <v>6.3E-3</v>
      </c>
      <c r="H1221" s="180">
        <v>149.12</v>
      </c>
      <c r="I1221" s="180">
        <v>112.74392696704</v>
      </c>
      <c r="J1221" s="180">
        <v>36.376073032960001</v>
      </c>
      <c r="K1221" s="181">
        <f t="shared" si="18"/>
        <v>0.93945600000000007</v>
      </c>
      <c r="L1221" s="180" t="s">
        <v>704</v>
      </c>
    </row>
    <row r="1222" spans="3:12">
      <c r="C1222" s="180">
        <v>102737</v>
      </c>
      <c r="D1222" s="180">
        <v>102729</v>
      </c>
      <c r="E1222" s="180" t="s">
        <v>1933</v>
      </c>
      <c r="F1222" s="180" t="s">
        <v>703</v>
      </c>
      <c r="G1222" s="180">
        <v>6.3E-3</v>
      </c>
      <c r="H1222" s="180">
        <v>149.12</v>
      </c>
      <c r="I1222" s="180">
        <v>112.74392696704</v>
      </c>
      <c r="J1222" s="180">
        <v>36.376073032960001</v>
      </c>
      <c r="K1222" s="181">
        <f t="shared" ref="K1222:K1285" si="19">H1222*G1222</f>
        <v>0.93945600000000007</v>
      </c>
      <c r="L1222" s="180" t="s">
        <v>704</v>
      </c>
    </row>
    <row r="1223" spans="3:12">
      <c r="C1223" s="180">
        <v>102737</v>
      </c>
      <c r="D1223" s="180">
        <v>102730</v>
      </c>
      <c r="E1223" s="180" t="s">
        <v>1934</v>
      </c>
      <c r="F1223" s="180" t="s">
        <v>703</v>
      </c>
      <c r="G1223" s="180">
        <v>6.3E-3</v>
      </c>
      <c r="H1223" s="180">
        <v>149.12</v>
      </c>
      <c r="I1223" s="180">
        <v>112.74392696704</v>
      </c>
      <c r="J1223" s="180">
        <v>36.376073032960001</v>
      </c>
      <c r="K1223" s="181">
        <f t="shared" si="19"/>
        <v>0.93945600000000007</v>
      </c>
      <c r="L1223" s="180" t="s">
        <v>704</v>
      </c>
    </row>
    <row r="1224" spans="3:12">
      <c r="C1224" s="180">
        <v>102737</v>
      </c>
      <c r="D1224" s="180">
        <v>102731</v>
      </c>
      <c r="E1224" s="180" t="s">
        <v>1935</v>
      </c>
      <c r="F1224" s="180" t="s">
        <v>703</v>
      </c>
      <c r="G1224" s="180">
        <v>6.3E-3</v>
      </c>
      <c r="H1224" s="180">
        <v>149.12</v>
      </c>
      <c r="I1224" s="180">
        <v>112.74392696704</v>
      </c>
      <c r="J1224" s="180">
        <v>36.376073032960001</v>
      </c>
      <c r="K1224" s="181">
        <f t="shared" si="19"/>
        <v>0.93945600000000007</v>
      </c>
      <c r="L1224" s="180" t="s">
        <v>704</v>
      </c>
    </row>
    <row r="1225" spans="3:12">
      <c r="C1225" s="180">
        <v>102737</v>
      </c>
      <c r="D1225" s="180">
        <v>102734</v>
      </c>
      <c r="E1225" s="180" t="s">
        <v>1936</v>
      </c>
      <c r="F1225" s="180" t="s">
        <v>703</v>
      </c>
      <c r="G1225" s="180">
        <v>6.3E-3</v>
      </c>
      <c r="H1225" s="180">
        <v>149.12</v>
      </c>
      <c r="I1225" s="180">
        <v>112.74392696704</v>
      </c>
      <c r="J1225" s="180">
        <v>36.376073032960001</v>
      </c>
      <c r="K1225" s="181">
        <f t="shared" si="19"/>
        <v>0.93945600000000007</v>
      </c>
      <c r="L1225" s="180" t="s">
        <v>704</v>
      </c>
    </row>
    <row r="1226" spans="3:12">
      <c r="C1226" s="180">
        <v>102737</v>
      </c>
      <c r="D1226" s="180">
        <v>102736</v>
      </c>
      <c r="E1226" s="180" t="s">
        <v>1937</v>
      </c>
      <c r="F1226" s="180" t="s">
        <v>703</v>
      </c>
      <c r="G1226" s="180">
        <v>6.3E-3</v>
      </c>
      <c r="H1226" s="180">
        <v>149.12</v>
      </c>
      <c r="I1226" s="180">
        <v>112.74392696704</v>
      </c>
      <c r="J1226" s="180">
        <v>36.376073032960001</v>
      </c>
      <c r="K1226" s="181">
        <f t="shared" si="19"/>
        <v>0.93945600000000007</v>
      </c>
      <c r="L1226" s="180" t="s">
        <v>704</v>
      </c>
    </row>
    <row r="1227" spans="3:12">
      <c r="C1227" s="180">
        <v>102762</v>
      </c>
      <c r="D1227" s="180">
        <v>102732</v>
      </c>
      <c r="E1227" s="180" t="s">
        <v>1938</v>
      </c>
      <c r="F1227" s="180" t="s">
        <v>703</v>
      </c>
      <c r="G1227" s="180">
        <v>6.3E-3</v>
      </c>
      <c r="H1227" s="180">
        <v>149.12</v>
      </c>
      <c r="I1227" s="180">
        <v>115.67584775936</v>
      </c>
      <c r="J1227" s="180">
        <v>33.444152240640001</v>
      </c>
      <c r="K1227" s="181">
        <f t="shared" si="19"/>
        <v>0.93945600000000007</v>
      </c>
      <c r="L1227" s="180" t="s">
        <v>704</v>
      </c>
    </row>
    <row r="1228" spans="3:12">
      <c r="C1228" s="180">
        <v>102764</v>
      </c>
      <c r="D1228" s="180">
        <v>102733</v>
      </c>
      <c r="E1228" s="180" t="s">
        <v>1939</v>
      </c>
      <c r="F1228" s="180" t="s">
        <v>703</v>
      </c>
      <c r="G1228" s="180">
        <v>6.3E-3</v>
      </c>
      <c r="H1228" s="180">
        <v>149.12</v>
      </c>
      <c r="I1228" s="180">
        <v>118.93713213248002</v>
      </c>
      <c r="J1228" s="180">
        <v>30.182867867520002</v>
      </c>
      <c r="K1228" s="181">
        <f t="shared" si="19"/>
        <v>0.93945600000000007</v>
      </c>
      <c r="L1228" s="180" t="s">
        <v>704</v>
      </c>
    </row>
    <row r="1229" spans="3:12">
      <c r="C1229" s="180">
        <v>102764</v>
      </c>
      <c r="D1229" s="180">
        <v>102735</v>
      </c>
      <c r="E1229" s="180" t="s">
        <v>1940</v>
      </c>
      <c r="F1229" s="180" t="s">
        <v>703</v>
      </c>
      <c r="G1229" s="180">
        <v>6.3E-3</v>
      </c>
      <c r="H1229" s="180">
        <v>149.12</v>
      </c>
      <c r="I1229" s="180">
        <v>118.93713213248002</v>
      </c>
      <c r="J1229" s="180">
        <v>30.182867867520002</v>
      </c>
      <c r="K1229" s="181">
        <f t="shared" si="19"/>
        <v>0.93945600000000007</v>
      </c>
      <c r="L1229" s="180" t="s">
        <v>704</v>
      </c>
    </row>
    <row r="1230" spans="3:12">
      <c r="C1230" s="180">
        <v>102773</v>
      </c>
      <c r="D1230" s="180">
        <v>92743</v>
      </c>
      <c r="E1230" s="180" t="s">
        <v>1941</v>
      </c>
      <c r="F1230" s="180" t="s">
        <v>703</v>
      </c>
      <c r="G1230" s="180">
        <v>6.3E-3</v>
      </c>
      <c r="H1230" s="180">
        <v>149.12</v>
      </c>
      <c r="I1230" s="180">
        <v>117.21699535424001</v>
      </c>
      <c r="J1230" s="180">
        <v>31.903004645760003</v>
      </c>
      <c r="K1230" s="181">
        <f t="shared" si="19"/>
        <v>0.93945600000000007</v>
      </c>
      <c r="L1230" s="180" t="s">
        <v>704</v>
      </c>
    </row>
    <row r="1231" spans="3:12">
      <c r="C1231" s="180">
        <v>102773</v>
      </c>
      <c r="D1231" s="180">
        <v>92756</v>
      </c>
      <c r="E1231" s="180" t="s">
        <v>1942</v>
      </c>
      <c r="F1231" s="180" t="s">
        <v>703</v>
      </c>
      <c r="G1231" s="180">
        <v>6.3E-3</v>
      </c>
      <c r="H1231" s="180">
        <v>149.12</v>
      </c>
      <c r="I1231" s="180">
        <v>117.21699535424001</v>
      </c>
      <c r="J1231" s="180">
        <v>31.903004645760003</v>
      </c>
      <c r="K1231" s="181">
        <f t="shared" si="19"/>
        <v>0.93945600000000007</v>
      </c>
      <c r="L1231" s="180" t="s">
        <v>704</v>
      </c>
    </row>
    <row r="1232" spans="3:12">
      <c r="C1232" s="180">
        <v>102778</v>
      </c>
      <c r="D1232" s="180">
        <v>92744</v>
      </c>
      <c r="E1232" s="180" t="s">
        <v>1943</v>
      </c>
      <c r="F1232" s="180" t="s">
        <v>703</v>
      </c>
      <c r="G1232" s="180">
        <v>6.3E-3</v>
      </c>
      <c r="H1232" s="180">
        <v>149.12</v>
      </c>
      <c r="I1232" s="180">
        <v>124.31558781888</v>
      </c>
      <c r="J1232" s="180">
        <v>24.80441218112</v>
      </c>
      <c r="K1232" s="181">
        <f t="shared" si="19"/>
        <v>0.93945600000000007</v>
      </c>
      <c r="L1232" s="180" t="s">
        <v>704</v>
      </c>
    </row>
    <row r="1233" spans="3:12">
      <c r="C1233" s="180">
        <v>101570</v>
      </c>
      <c r="D1233" s="180">
        <v>6189</v>
      </c>
      <c r="E1233" s="180" t="s">
        <v>1944</v>
      </c>
      <c r="F1233" s="180" t="s">
        <v>703</v>
      </c>
      <c r="G1233" s="180">
        <v>6.3E-3</v>
      </c>
      <c r="H1233" s="180">
        <v>149.12</v>
      </c>
      <c r="I1233" s="180">
        <v>72.561837630720007</v>
      </c>
      <c r="J1233" s="180">
        <v>76.558162369279998</v>
      </c>
      <c r="K1233" s="181">
        <f t="shared" si="19"/>
        <v>0.93945600000000007</v>
      </c>
      <c r="L1233" s="180" t="s">
        <v>707</v>
      </c>
    </row>
    <row r="1234" spans="3:12">
      <c r="C1234" s="180">
        <v>101570</v>
      </c>
      <c r="D1234" s="180">
        <v>21138</v>
      </c>
      <c r="E1234" s="180" t="s">
        <v>1945</v>
      </c>
      <c r="F1234" s="180" t="s">
        <v>703</v>
      </c>
      <c r="G1234" s="180">
        <v>6.3E-3</v>
      </c>
      <c r="H1234" s="180">
        <v>149.12</v>
      </c>
      <c r="I1234" s="180">
        <v>72.561837630720007</v>
      </c>
      <c r="J1234" s="180">
        <v>76.558162369279998</v>
      </c>
      <c r="K1234" s="181">
        <f t="shared" si="19"/>
        <v>0.93945600000000007</v>
      </c>
      <c r="L1234" s="180" t="s">
        <v>707</v>
      </c>
    </row>
    <row r="1235" spans="3:12">
      <c r="C1235" s="180">
        <v>101588</v>
      </c>
      <c r="D1235" s="180">
        <v>43692</v>
      </c>
      <c r="E1235" s="180" t="s">
        <v>1946</v>
      </c>
      <c r="F1235" s="180" t="s">
        <v>703</v>
      </c>
      <c r="G1235" s="180">
        <v>6.3E-3</v>
      </c>
      <c r="H1235" s="180">
        <v>149.12</v>
      </c>
      <c r="I1235" s="180">
        <v>95.595391356800008</v>
      </c>
      <c r="J1235" s="180">
        <v>53.524608643199997</v>
      </c>
      <c r="K1235" s="181">
        <f t="shared" si="19"/>
        <v>0.93945600000000007</v>
      </c>
      <c r="L1235" s="180" t="s">
        <v>707</v>
      </c>
    </row>
    <row r="1236" spans="3:12">
      <c r="C1236" s="180">
        <v>90788</v>
      </c>
      <c r="D1236" s="180">
        <v>38124</v>
      </c>
      <c r="E1236" s="180" t="s">
        <v>1947</v>
      </c>
      <c r="F1236" s="180" t="s">
        <v>703</v>
      </c>
      <c r="G1236" s="180">
        <v>6.3E-3</v>
      </c>
      <c r="H1236" s="180">
        <v>149.12</v>
      </c>
      <c r="I1236" s="180">
        <v>146.78192500288</v>
      </c>
      <c r="J1236" s="180">
        <v>2.3380749971200001</v>
      </c>
      <c r="K1236" s="181">
        <f t="shared" si="19"/>
        <v>0.93945600000000007</v>
      </c>
      <c r="L1236" s="180" t="s">
        <v>707</v>
      </c>
    </row>
    <row r="1237" spans="3:12">
      <c r="C1237" s="180">
        <v>90788</v>
      </c>
      <c r="D1237" s="180">
        <v>39490</v>
      </c>
      <c r="E1237" s="180" t="s">
        <v>1948</v>
      </c>
      <c r="F1237" s="180" t="s">
        <v>703</v>
      </c>
      <c r="G1237" s="180">
        <v>6.3E-3</v>
      </c>
      <c r="H1237" s="180">
        <v>149.12</v>
      </c>
      <c r="I1237" s="180">
        <v>146.78192500288</v>
      </c>
      <c r="J1237" s="180">
        <v>2.3380749971200001</v>
      </c>
      <c r="K1237" s="181">
        <f t="shared" si="19"/>
        <v>0.93945600000000007</v>
      </c>
      <c r="L1237" s="180" t="s">
        <v>707</v>
      </c>
    </row>
    <row r="1238" spans="3:12">
      <c r="C1238" s="180">
        <v>90788</v>
      </c>
      <c r="D1238" s="180">
        <v>88261</v>
      </c>
      <c r="E1238" s="180" t="s">
        <v>1949</v>
      </c>
      <c r="F1238" s="180" t="s">
        <v>703</v>
      </c>
      <c r="G1238" s="180">
        <v>6.3E-3</v>
      </c>
      <c r="H1238" s="180">
        <v>149.12</v>
      </c>
      <c r="I1238" s="180">
        <v>146.78192500288</v>
      </c>
      <c r="J1238" s="180">
        <v>2.3380749971200001</v>
      </c>
      <c r="K1238" s="181">
        <f t="shared" si="19"/>
        <v>0.93945600000000007</v>
      </c>
      <c r="L1238" s="180" t="s">
        <v>704</v>
      </c>
    </row>
    <row r="1239" spans="3:12">
      <c r="C1239" s="180">
        <v>90790</v>
      </c>
      <c r="D1239" s="180">
        <v>39492</v>
      </c>
      <c r="E1239" s="180" t="s">
        <v>1950</v>
      </c>
      <c r="F1239" s="180" t="s">
        <v>703</v>
      </c>
      <c r="G1239" s="180">
        <v>6.3E-3</v>
      </c>
      <c r="H1239" s="180">
        <v>149.12</v>
      </c>
      <c r="I1239" s="180">
        <v>146.39125446207998</v>
      </c>
      <c r="J1239" s="180">
        <v>2.7287455379200001</v>
      </c>
      <c r="K1239" s="181">
        <f t="shared" si="19"/>
        <v>0.93945600000000007</v>
      </c>
      <c r="L1239" s="180" t="s">
        <v>707</v>
      </c>
    </row>
    <row r="1240" spans="3:12">
      <c r="C1240" s="180">
        <v>90791</v>
      </c>
      <c r="D1240" s="180">
        <v>39500</v>
      </c>
      <c r="E1240" s="180" t="s">
        <v>1951</v>
      </c>
      <c r="F1240" s="180" t="s">
        <v>703</v>
      </c>
      <c r="G1240" s="180">
        <v>6.3E-3</v>
      </c>
      <c r="H1240" s="180">
        <v>149.12</v>
      </c>
      <c r="I1240" s="180">
        <v>145.97040725248002</v>
      </c>
      <c r="J1240" s="180">
        <v>3.1495927475200003</v>
      </c>
      <c r="K1240" s="181">
        <f t="shared" si="19"/>
        <v>0.93945600000000007</v>
      </c>
      <c r="L1240" s="180" t="s">
        <v>707</v>
      </c>
    </row>
    <row r="1241" spans="3:12">
      <c r="C1241" s="180">
        <v>90793</v>
      </c>
      <c r="D1241" s="180">
        <v>39501</v>
      </c>
      <c r="E1241" s="180" t="s">
        <v>1952</v>
      </c>
      <c r="F1241" s="180" t="s">
        <v>703</v>
      </c>
      <c r="G1241" s="180">
        <v>6.3E-3</v>
      </c>
      <c r="H1241" s="180">
        <v>149.12</v>
      </c>
      <c r="I1241" s="180">
        <v>145.41870276928</v>
      </c>
      <c r="J1241" s="180">
        <v>3.7012972307200003</v>
      </c>
      <c r="K1241" s="181">
        <f t="shared" si="19"/>
        <v>0.93945600000000007</v>
      </c>
      <c r="L1241" s="180" t="s">
        <v>707</v>
      </c>
    </row>
    <row r="1242" spans="3:12">
      <c r="C1242" s="180">
        <v>90794</v>
      </c>
      <c r="D1242" s="180">
        <v>39482</v>
      </c>
      <c r="E1242" s="180" t="s">
        <v>1953</v>
      </c>
      <c r="F1242" s="180" t="s">
        <v>703</v>
      </c>
      <c r="G1242" s="180">
        <v>6.3E-3</v>
      </c>
      <c r="H1242" s="180">
        <v>149.12</v>
      </c>
      <c r="I1242" s="180">
        <v>138.03815271744</v>
      </c>
      <c r="J1242" s="180">
        <v>11.08184728256</v>
      </c>
      <c r="K1242" s="181">
        <f t="shared" si="19"/>
        <v>0.93945600000000007</v>
      </c>
      <c r="L1242" s="180" t="s">
        <v>707</v>
      </c>
    </row>
    <row r="1243" spans="3:12">
      <c r="C1243" s="180">
        <v>90796</v>
      </c>
      <c r="D1243" s="180">
        <v>39484</v>
      </c>
      <c r="E1243" s="180" t="s">
        <v>1954</v>
      </c>
      <c r="F1243" s="180" t="s">
        <v>703</v>
      </c>
      <c r="G1243" s="180">
        <v>6.3E-3</v>
      </c>
      <c r="H1243" s="180">
        <v>149.12</v>
      </c>
      <c r="I1243" s="180">
        <v>136.03673669887999</v>
      </c>
      <c r="J1243" s="180">
        <v>13.083263301120002</v>
      </c>
      <c r="K1243" s="181">
        <f t="shared" si="19"/>
        <v>0.93945600000000007</v>
      </c>
      <c r="L1243" s="180" t="s">
        <v>707</v>
      </c>
    </row>
    <row r="1244" spans="3:12">
      <c r="C1244" s="180">
        <v>90797</v>
      </c>
      <c r="D1244" s="180">
        <v>39485</v>
      </c>
      <c r="E1244" s="180" t="s">
        <v>1955</v>
      </c>
      <c r="F1244" s="180" t="s">
        <v>703</v>
      </c>
      <c r="G1244" s="180">
        <v>6.3E-3</v>
      </c>
      <c r="H1244" s="180">
        <v>149.12</v>
      </c>
      <c r="I1244" s="180">
        <v>135.07297384064</v>
      </c>
      <c r="J1244" s="180">
        <v>14.04702615936</v>
      </c>
      <c r="K1244" s="181">
        <f t="shared" si="19"/>
        <v>0.93945600000000007</v>
      </c>
      <c r="L1244" s="180" t="s">
        <v>707</v>
      </c>
    </row>
    <row r="1245" spans="3:12">
      <c r="C1245" s="180">
        <v>90801</v>
      </c>
      <c r="D1245" s="180">
        <v>183</v>
      </c>
      <c r="E1245" s="180" t="s">
        <v>1956</v>
      </c>
      <c r="F1245" s="180" t="s">
        <v>1957</v>
      </c>
      <c r="G1245" s="180">
        <v>1</v>
      </c>
      <c r="H1245" s="180">
        <v>280</v>
      </c>
      <c r="I1245" s="180">
        <v>221.13368675999999</v>
      </c>
      <c r="J1245" s="180">
        <v>58.866313239999997</v>
      </c>
      <c r="K1245" s="181">
        <f t="shared" si="19"/>
        <v>280</v>
      </c>
      <c r="L1245" s="180" t="s">
        <v>707</v>
      </c>
    </row>
    <row r="1246" spans="3:12">
      <c r="C1246" s="180">
        <v>90801</v>
      </c>
      <c r="D1246" s="180">
        <v>5066</v>
      </c>
      <c r="E1246" s="180" t="s">
        <v>1958</v>
      </c>
      <c r="F1246" s="180" t="s">
        <v>828</v>
      </c>
      <c r="G1246" s="180">
        <v>1.0999999999999999E-2</v>
      </c>
      <c r="H1246" s="180">
        <v>16.079999999999998</v>
      </c>
      <c r="I1246" s="180">
        <v>12.699391725359998</v>
      </c>
      <c r="J1246" s="180">
        <v>3.3806082746399992</v>
      </c>
      <c r="K1246" s="181">
        <f t="shared" si="19"/>
        <v>0.17687999999999998</v>
      </c>
      <c r="L1246" s="180" t="s">
        <v>707</v>
      </c>
    </row>
    <row r="1247" spans="3:12">
      <c r="C1247" s="180">
        <v>90806</v>
      </c>
      <c r="D1247" s="180">
        <v>7319</v>
      </c>
      <c r="E1247" s="180" t="s">
        <v>1959</v>
      </c>
      <c r="F1247" s="180" t="s">
        <v>703</v>
      </c>
      <c r="G1247" s="180">
        <v>6.3E-3</v>
      </c>
      <c r="H1247" s="180">
        <v>149.12</v>
      </c>
      <c r="I1247" s="180">
        <v>105.46542062591999</v>
      </c>
      <c r="J1247" s="180">
        <v>43.654579374080001</v>
      </c>
      <c r="K1247" s="181">
        <f t="shared" si="19"/>
        <v>0.93945600000000007</v>
      </c>
      <c r="L1247" s="180" t="s">
        <v>707</v>
      </c>
    </row>
    <row r="1248" spans="3:12">
      <c r="C1248" s="180">
        <v>90806</v>
      </c>
      <c r="D1248" s="180">
        <v>90801</v>
      </c>
      <c r="E1248" s="180" t="s">
        <v>1960</v>
      </c>
      <c r="F1248" s="180" t="s">
        <v>703</v>
      </c>
      <c r="G1248" s="180">
        <v>6.3E-3</v>
      </c>
      <c r="H1248" s="180">
        <v>149.12</v>
      </c>
      <c r="I1248" s="180">
        <v>105.46542062591999</v>
      </c>
      <c r="J1248" s="180">
        <v>43.654579374080001</v>
      </c>
      <c r="K1248" s="181">
        <f t="shared" si="19"/>
        <v>0.93945600000000007</v>
      </c>
      <c r="L1248" s="180" t="s">
        <v>704</v>
      </c>
    </row>
    <row r="1249" spans="3:12">
      <c r="C1249" s="180">
        <v>90820</v>
      </c>
      <c r="D1249" s="180">
        <v>2432</v>
      </c>
      <c r="E1249" s="180" t="s">
        <v>1961</v>
      </c>
      <c r="F1249" s="180" t="s">
        <v>727</v>
      </c>
      <c r="G1249" s="180">
        <v>3</v>
      </c>
      <c r="H1249" s="180">
        <v>35.85</v>
      </c>
      <c r="I1249" s="180">
        <v>32.236560051600001</v>
      </c>
      <c r="J1249" s="180">
        <v>3.6134399483999999</v>
      </c>
      <c r="K1249" s="181">
        <f t="shared" si="19"/>
        <v>107.55000000000001</v>
      </c>
      <c r="L1249" s="180" t="s">
        <v>707</v>
      </c>
    </row>
    <row r="1250" spans="3:12">
      <c r="C1250" s="180">
        <v>90820</v>
      </c>
      <c r="D1250" s="180">
        <v>10553</v>
      </c>
      <c r="E1250" s="180" t="s">
        <v>1962</v>
      </c>
      <c r="F1250" s="180" t="s">
        <v>703</v>
      </c>
      <c r="G1250" s="180">
        <v>6.3E-3</v>
      </c>
      <c r="H1250" s="180">
        <v>149.12</v>
      </c>
      <c r="I1250" s="180">
        <v>134.08970250752</v>
      </c>
      <c r="J1250" s="180">
        <v>15.030297492480001</v>
      </c>
      <c r="K1250" s="181">
        <f t="shared" si="19"/>
        <v>0.93945600000000007</v>
      </c>
      <c r="L1250" s="180" t="s">
        <v>707</v>
      </c>
    </row>
    <row r="1251" spans="3:12">
      <c r="C1251" s="180">
        <v>90820</v>
      </c>
      <c r="D1251" s="180">
        <v>11055</v>
      </c>
      <c r="E1251" s="180" t="s">
        <v>1963</v>
      </c>
      <c r="F1251" s="180" t="s">
        <v>703</v>
      </c>
      <c r="G1251" s="180">
        <v>6.3E-3</v>
      </c>
      <c r="H1251" s="180">
        <v>149.12</v>
      </c>
      <c r="I1251" s="180">
        <v>134.08970250752</v>
      </c>
      <c r="J1251" s="180">
        <v>15.030297492480001</v>
      </c>
      <c r="K1251" s="181">
        <f t="shared" si="19"/>
        <v>0.93945600000000007</v>
      </c>
      <c r="L1251" s="180" t="s">
        <v>707</v>
      </c>
    </row>
    <row r="1252" spans="3:12">
      <c r="C1252" s="180">
        <v>90821</v>
      </c>
      <c r="D1252" s="180">
        <v>10554</v>
      </c>
      <c r="E1252" s="180" t="s">
        <v>1964</v>
      </c>
      <c r="F1252" s="180" t="s">
        <v>703</v>
      </c>
      <c r="G1252" s="180">
        <v>6.3E-3</v>
      </c>
      <c r="H1252" s="180">
        <v>149.12</v>
      </c>
      <c r="I1252" s="180">
        <v>132.86813130048</v>
      </c>
      <c r="J1252" s="180">
        <v>16.251868699519999</v>
      </c>
      <c r="K1252" s="181">
        <f t="shared" si="19"/>
        <v>0.93945600000000007</v>
      </c>
      <c r="L1252" s="180" t="s">
        <v>707</v>
      </c>
    </row>
    <row r="1253" spans="3:12">
      <c r="C1253" s="180">
        <v>90822</v>
      </c>
      <c r="D1253" s="180">
        <v>10555</v>
      </c>
      <c r="E1253" s="180" t="s">
        <v>1965</v>
      </c>
      <c r="F1253" s="180" t="s">
        <v>703</v>
      </c>
      <c r="G1253" s="180">
        <v>6.3E-3</v>
      </c>
      <c r="H1253" s="180">
        <v>149.12</v>
      </c>
      <c r="I1253" s="180">
        <v>132.44625218048</v>
      </c>
      <c r="J1253" s="180">
        <v>16.673747819519999</v>
      </c>
      <c r="K1253" s="181">
        <f t="shared" si="19"/>
        <v>0.93945600000000007</v>
      </c>
      <c r="L1253" s="180" t="s">
        <v>707</v>
      </c>
    </row>
    <row r="1254" spans="3:12">
      <c r="C1254" s="180">
        <v>90823</v>
      </c>
      <c r="D1254" s="180">
        <v>10556</v>
      </c>
      <c r="E1254" s="180" t="s">
        <v>1966</v>
      </c>
      <c r="F1254" s="180" t="s">
        <v>703</v>
      </c>
      <c r="G1254" s="180">
        <v>6.3E-3</v>
      </c>
      <c r="H1254" s="180">
        <v>149.12</v>
      </c>
      <c r="I1254" s="180">
        <v>134.11779418047999</v>
      </c>
      <c r="J1254" s="180">
        <v>15.00220581952</v>
      </c>
      <c r="K1254" s="181">
        <f t="shared" si="19"/>
        <v>0.93945600000000007</v>
      </c>
      <c r="L1254" s="180" t="s">
        <v>707</v>
      </c>
    </row>
    <row r="1255" spans="3:12">
      <c r="C1255" s="180">
        <v>90824</v>
      </c>
      <c r="D1255" s="180">
        <v>39504</v>
      </c>
      <c r="E1255" s="180" t="s">
        <v>1967</v>
      </c>
      <c r="F1255" s="180" t="s">
        <v>703</v>
      </c>
      <c r="G1255" s="180">
        <v>6.3E-3</v>
      </c>
      <c r="H1255" s="180">
        <v>149.12</v>
      </c>
      <c r="I1255" s="180">
        <v>135.38017252288</v>
      </c>
      <c r="J1255" s="180">
        <v>13.739827477120002</v>
      </c>
      <c r="K1255" s="181">
        <f t="shared" si="19"/>
        <v>0.93945600000000007</v>
      </c>
      <c r="L1255" s="180" t="s">
        <v>707</v>
      </c>
    </row>
    <row r="1256" spans="3:12">
      <c r="C1256" s="180">
        <v>90825</v>
      </c>
      <c r="D1256" s="180">
        <v>39505</v>
      </c>
      <c r="E1256" s="180" t="s">
        <v>1968</v>
      </c>
      <c r="F1256" s="180" t="s">
        <v>703</v>
      </c>
      <c r="G1256" s="180">
        <v>6.3E-3</v>
      </c>
      <c r="H1256" s="180">
        <v>149.12</v>
      </c>
      <c r="I1256" s="180">
        <v>135.65428923136</v>
      </c>
      <c r="J1256" s="180">
        <v>13.465710768640001</v>
      </c>
      <c r="K1256" s="181">
        <f t="shared" si="19"/>
        <v>0.93945600000000007</v>
      </c>
      <c r="L1256" s="180" t="s">
        <v>707</v>
      </c>
    </row>
    <row r="1257" spans="3:12">
      <c r="C1257" s="180">
        <v>90830</v>
      </c>
      <c r="D1257" s="180">
        <v>3081</v>
      </c>
      <c r="E1257" s="180" t="s">
        <v>1969</v>
      </c>
      <c r="F1257" s="180" t="s">
        <v>1688</v>
      </c>
      <c r="G1257" s="180">
        <v>1</v>
      </c>
      <c r="H1257" s="180">
        <v>154.32</v>
      </c>
      <c r="I1257" s="180">
        <v>130.3428016032</v>
      </c>
      <c r="J1257" s="180">
        <v>23.977198396799999</v>
      </c>
      <c r="K1257" s="181">
        <f t="shared" si="19"/>
        <v>154.32</v>
      </c>
      <c r="L1257" s="180" t="s">
        <v>707</v>
      </c>
    </row>
    <row r="1258" spans="3:12">
      <c r="C1258" s="180">
        <v>90831</v>
      </c>
      <c r="D1258" s="180">
        <v>3099</v>
      </c>
      <c r="E1258" s="180" t="s">
        <v>1970</v>
      </c>
      <c r="F1258" s="180" t="s">
        <v>1688</v>
      </c>
      <c r="G1258" s="180">
        <v>1</v>
      </c>
      <c r="H1258" s="180">
        <v>139.84</v>
      </c>
      <c r="I1258" s="180">
        <v>120.83489936640001</v>
      </c>
      <c r="J1258" s="180">
        <v>19.005100633600001</v>
      </c>
      <c r="K1258" s="181">
        <f t="shared" si="19"/>
        <v>139.84</v>
      </c>
      <c r="L1258" s="180" t="s">
        <v>707</v>
      </c>
    </row>
    <row r="1259" spans="3:12">
      <c r="C1259" s="180">
        <v>90841</v>
      </c>
      <c r="D1259" s="180">
        <v>90806</v>
      </c>
      <c r="E1259" s="180" t="s">
        <v>1971</v>
      </c>
      <c r="F1259" s="180" t="s">
        <v>703</v>
      </c>
      <c r="G1259" s="180">
        <v>6.3E-3</v>
      </c>
      <c r="H1259" s="180">
        <v>149.12</v>
      </c>
      <c r="I1259" s="180">
        <v>120.78077799807998</v>
      </c>
      <c r="J1259" s="180">
        <v>28.33922200192</v>
      </c>
      <c r="K1259" s="181">
        <f t="shared" si="19"/>
        <v>0.93945600000000007</v>
      </c>
      <c r="L1259" s="180" t="s">
        <v>704</v>
      </c>
    </row>
    <row r="1260" spans="3:12">
      <c r="C1260" s="180">
        <v>90841</v>
      </c>
      <c r="D1260" s="180">
        <v>90820</v>
      </c>
      <c r="E1260" s="180" t="s">
        <v>1972</v>
      </c>
      <c r="F1260" s="180" t="s">
        <v>703</v>
      </c>
      <c r="G1260" s="180">
        <v>6.3E-3</v>
      </c>
      <c r="H1260" s="180">
        <v>149.12</v>
      </c>
      <c r="I1260" s="180">
        <v>120.78077799807998</v>
      </c>
      <c r="J1260" s="180">
        <v>28.33922200192</v>
      </c>
      <c r="K1260" s="181">
        <f t="shared" si="19"/>
        <v>0.93945600000000007</v>
      </c>
      <c r="L1260" s="180" t="s">
        <v>704</v>
      </c>
    </row>
    <row r="1261" spans="3:12">
      <c r="C1261" s="180">
        <v>90841</v>
      </c>
      <c r="D1261" s="180">
        <v>90831</v>
      </c>
      <c r="E1261" s="180" t="s">
        <v>1973</v>
      </c>
      <c r="F1261" s="180" t="s">
        <v>703</v>
      </c>
      <c r="G1261" s="180">
        <v>6.3E-3</v>
      </c>
      <c r="H1261" s="180">
        <v>149.12</v>
      </c>
      <c r="I1261" s="180">
        <v>120.78077799807998</v>
      </c>
      <c r="J1261" s="180">
        <v>28.33922200192</v>
      </c>
      <c r="K1261" s="181">
        <f t="shared" si="19"/>
        <v>0.93945600000000007</v>
      </c>
      <c r="L1261" s="180" t="s">
        <v>704</v>
      </c>
    </row>
    <row r="1262" spans="3:12">
      <c r="C1262" s="180">
        <v>90841</v>
      </c>
      <c r="D1262" s="180">
        <v>100659</v>
      </c>
      <c r="E1262" s="180" t="s">
        <v>1974</v>
      </c>
      <c r="F1262" s="180" t="s">
        <v>703</v>
      </c>
      <c r="G1262" s="180">
        <v>6.3E-3</v>
      </c>
      <c r="H1262" s="180">
        <v>149.12</v>
      </c>
      <c r="I1262" s="180">
        <v>120.78077799807998</v>
      </c>
      <c r="J1262" s="180">
        <v>28.33922200192</v>
      </c>
      <c r="K1262" s="181">
        <f t="shared" si="19"/>
        <v>0.93945600000000007</v>
      </c>
      <c r="L1262" s="180" t="s">
        <v>704</v>
      </c>
    </row>
    <row r="1263" spans="3:12">
      <c r="C1263" s="180">
        <v>90842</v>
      </c>
      <c r="D1263" s="180">
        <v>90821</v>
      </c>
      <c r="E1263" s="180" t="s">
        <v>1975</v>
      </c>
      <c r="F1263" s="180" t="s">
        <v>703</v>
      </c>
      <c r="G1263" s="180">
        <v>6.3E-3</v>
      </c>
      <c r="H1263" s="180">
        <v>149.12</v>
      </c>
      <c r="I1263" s="180">
        <v>120.48433936768001</v>
      </c>
      <c r="J1263" s="180">
        <v>28.635660632320004</v>
      </c>
      <c r="K1263" s="181">
        <f t="shared" si="19"/>
        <v>0.93945600000000007</v>
      </c>
      <c r="L1263" s="180" t="s">
        <v>704</v>
      </c>
    </row>
    <row r="1264" spans="3:12">
      <c r="C1264" s="180">
        <v>90842</v>
      </c>
      <c r="D1264" s="180">
        <v>91306</v>
      </c>
      <c r="E1264" s="180" t="s">
        <v>1976</v>
      </c>
      <c r="F1264" s="180" t="s">
        <v>703</v>
      </c>
      <c r="G1264" s="180">
        <v>6.3E-3</v>
      </c>
      <c r="H1264" s="180">
        <v>149.12</v>
      </c>
      <c r="I1264" s="180">
        <v>120.48433936768001</v>
      </c>
      <c r="J1264" s="180">
        <v>28.635660632320004</v>
      </c>
      <c r="K1264" s="181">
        <f t="shared" si="19"/>
        <v>0.93945600000000007</v>
      </c>
      <c r="L1264" s="180" t="s">
        <v>704</v>
      </c>
    </row>
    <row r="1265" spans="3:12">
      <c r="C1265" s="180">
        <v>90843</v>
      </c>
      <c r="D1265" s="180">
        <v>90822</v>
      </c>
      <c r="E1265" s="180" t="s">
        <v>1977</v>
      </c>
      <c r="F1265" s="180" t="s">
        <v>703</v>
      </c>
      <c r="G1265" s="180">
        <v>6.3E-3</v>
      </c>
      <c r="H1265" s="180">
        <v>149.12</v>
      </c>
      <c r="I1265" s="180">
        <v>120.32790324224003</v>
      </c>
      <c r="J1265" s="180">
        <v>28.792096757760003</v>
      </c>
      <c r="K1265" s="181">
        <f t="shared" si="19"/>
        <v>0.93945600000000007</v>
      </c>
      <c r="L1265" s="180" t="s">
        <v>704</v>
      </c>
    </row>
    <row r="1266" spans="3:12">
      <c r="C1266" s="180">
        <v>90843</v>
      </c>
      <c r="D1266" s="180">
        <v>90830</v>
      </c>
      <c r="E1266" s="180" t="s">
        <v>1978</v>
      </c>
      <c r="F1266" s="180" t="s">
        <v>703</v>
      </c>
      <c r="G1266" s="180">
        <v>6.3E-3</v>
      </c>
      <c r="H1266" s="180">
        <v>149.12</v>
      </c>
      <c r="I1266" s="180">
        <v>120.32790324224003</v>
      </c>
      <c r="J1266" s="180">
        <v>28.792096757760003</v>
      </c>
      <c r="K1266" s="181">
        <f t="shared" si="19"/>
        <v>0.93945600000000007</v>
      </c>
      <c r="L1266" s="180" t="s">
        <v>704</v>
      </c>
    </row>
    <row r="1267" spans="3:12">
      <c r="C1267" s="180">
        <v>90844</v>
      </c>
      <c r="D1267" s="180">
        <v>90823</v>
      </c>
      <c r="E1267" s="180" t="s">
        <v>1979</v>
      </c>
      <c r="F1267" s="180" t="s">
        <v>703</v>
      </c>
      <c r="G1267" s="180">
        <v>6.3E-3</v>
      </c>
      <c r="H1267" s="180">
        <v>149.12</v>
      </c>
      <c r="I1267" s="180">
        <v>121.75343303104002</v>
      </c>
      <c r="J1267" s="180">
        <v>27.366566968959997</v>
      </c>
      <c r="K1267" s="181">
        <f t="shared" si="19"/>
        <v>0.93945600000000007</v>
      </c>
      <c r="L1267" s="180" t="s">
        <v>704</v>
      </c>
    </row>
    <row r="1268" spans="3:12">
      <c r="C1268" s="180">
        <v>90845</v>
      </c>
      <c r="D1268" s="180">
        <v>90824</v>
      </c>
      <c r="E1268" s="180" t="s">
        <v>1980</v>
      </c>
      <c r="F1268" s="180" t="s">
        <v>703</v>
      </c>
      <c r="G1268" s="180">
        <v>6.3E-3</v>
      </c>
      <c r="H1268" s="180">
        <v>149.12</v>
      </c>
      <c r="I1268" s="180">
        <v>123.92553657344</v>
      </c>
      <c r="J1268" s="180">
        <v>25.194463426560002</v>
      </c>
      <c r="K1268" s="181">
        <f t="shared" si="19"/>
        <v>0.93945600000000007</v>
      </c>
      <c r="L1268" s="180" t="s">
        <v>704</v>
      </c>
    </row>
    <row r="1269" spans="3:12">
      <c r="C1269" s="180">
        <v>90846</v>
      </c>
      <c r="D1269" s="180">
        <v>90825</v>
      </c>
      <c r="E1269" s="180" t="s">
        <v>1981</v>
      </c>
      <c r="F1269" s="180" t="s">
        <v>703</v>
      </c>
      <c r="G1269" s="180">
        <v>6.3E-3</v>
      </c>
      <c r="H1269" s="180">
        <v>149.12</v>
      </c>
      <c r="I1269" s="180">
        <v>124.60126848512</v>
      </c>
      <c r="J1269" s="180">
        <v>24.518731514879999</v>
      </c>
      <c r="K1269" s="181">
        <f t="shared" si="19"/>
        <v>0.93945600000000007</v>
      </c>
      <c r="L1269" s="180" t="s">
        <v>704</v>
      </c>
    </row>
    <row r="1270" spans="3:12">
      <c r="C1270" s="180">
        <v>91009</v>
      </c>
      <c r="D1270" s="180">
        <v>5020</v>
      </c>
      <c r="E1270" s="180" t="s">
        <v>1982</v>
      </c>
      <c r="F1270" s="180" t="s">
        <v>727</v>
      </c>
      <c r="G1270" s="180">
        <v>1</v>
      </c>
      <c r="H1270" s="180">
        <v>237.42</v>
      </c>
      <c r="I1270" s="180">
        <v>214.21815519167998</v>
      </c>
      <c r="J1270" s="180">
        <v>23.201844808320001</v>
      </c>
      <c r="K1270" s="181">
        <f t="shared" si="19"/>
        <v>237.42</v>
      </c>
      <c r="L1270" s="180" t="s">
        <v>707</v>
      </c>
    </row>
    <row r="1271" spans="3:12">
      <c r="C1271" s="180">
        <v>91010</v>
      </c>
      <c r="D1271" s="180">
        <v>4981</v>
      </c>
      <c r="E1271" s="180" t="s">
        <v>1983</v>
      </c>
      <c r="F1271" s="180" t="s">
        <v>727</v>
      </c>
      <c r="G1271" s="180">
        <v>1</v>
      </c>
      <c r="H1271" s="180">
        <v>240</v>
      </c>
      <c r="I1271" s="180">
        <v>214.66074840000002</v>
      </c>
      <c r="J1271" s="180">
        <v>25.339251600000001</v>
      </c>
      <c r="K1271" s="181">
        <f t="shared" si="19"/>
        <v>240</v>
      </c>
      <c r="L1271" s="180" t="s">
        <v>707</v>
      </c>
    </row>
    <row r="1272" spans="3:12">
      <c r="C1272" s="180">
        <v>91011</v>
      </c>
      <c r="D1272" s="180">
        <v>4992</v>
      </c>
      <c r="E1272" s="180" t="s">
        <v>1984</v>
      </c>
      <c r="F1272" s="180" t="s">
        <v>727</v>
      </c>
      <c r="G1272" s="180">
        <v>1</v>
      </c>
      <c r="H1272" s="180">
        <v>297.41000000000003</v>
      </c>
      <c r="I1272" s="180">
        <v>267.64511292102998</v>
      </c>
      <c r="J1272" s="180">
        <v>29.764887078970002</v>
      </c>
      <c r="K1272" s="181">
        <f t="shared" si="19"/>
        <v>297.41000000000003</v>
      </c>
      <c r="L1272" s="180" t="s">
        <v>707</v>
      </c>
    </row>
    <row r="1273" spans="3:12">
      <c r="C1273" s="180">
        <v>91012</v>
      </c>
      <c r="D1273" s="180">
        <v>4987</v>
      </c>
      <c r="E1273" s="180" t="s">
        <v>1985</v>
      </c>
      <c r="F1273" s="180" t="s">
        <v>727</v>
      </c>
      <c r="G1273" s="180">
        <v>1</v>
      </c>
      <c r="H1273" s="180">
        <v>340.26</v>
      </c>
      <c r="I1273" s="180">
        <v>306.73951441445996</v>
      </c>
      <c r="J1273" s="180">
        <v>33.520485585540001</v>
      </c>
      <c r="K1273" s="181">
        <f t="shared" si="19"/>
        <v>340.26</v>
      </c>
      <c r="L1273" s="180" t="s">
        <v>707</v>
      </c>
    </row>
    <row r="1274" spans="3:12">
      <c r="C1274" s="180">
        <v>91013</v>
      </c>
      <c r="D1274" s="180">
        <v>91009</v>
      </c>
      <c r="E1274" s="180" t="s">
        <v>1986</v>
      </c>
      <c r="F1274" s="180" t="s">
        <v>703</v>
      </c>
      <c r="G1274" s="180">
        <v>6.3E-3</v>
      </c>
      <c r="H1274" s="180">
        <v>149.12</v>
      </c>
      <c r="I1274" s="180">
        <v>119.77447985280001</v>
      </c>
      <c r="J1274" s="180">
        <v>29.345520147200006</v>
      </c>
      <c r="K1274" s="181">
        <f t="shared" si="19"/>
        <v>0.93945600000000007</v>
      </c>
      <c r="L1274" s="180" t="s">
        <v>704</v>
      </c>
    </row>
    <row r="1275" spans="3:12">
      <c r="C1275" s="180">
        <v>91014</v>
      </c>
      <c r="D1275" s="180">
        <v>91010</v>
      </c>
      <c r="E1275" s="180" t="s">
        <v>1987</v>
      </c>
      <c r="F1275" s="180" t="s">
        <v>703</v>
      </c>
      <c r="G1275" s="180">
        <v>6.3E-3</v>
      </c>
      <c r="H1275" s="180">
        <v>149.12</v>
      </c>
      <c r="I1275" s="180">
        <v>119.45935797760002</v>
      </c>
      <c r="J1275" s="180">
        <v>29.660642022400001</v>
      </c>
      <c r="K1275" s="181">
        <f t="shared" si="19"/>
        <v>0.93945600000000007</v>
      </c>
      <c r="L1275" s="180" t="s">
        <v>704</v>
      </c>
    </row>
    <row r="1276" spans="3:12">
      <c r="C1276" s="180">
        <v>91015</v>
      </c>
      <c r="D1276" s="180">
        <v>91011</v>
      </c>
      <c r="E1276" s="180" t="s">
        <v>1988</v>
      </c>
      <c r="F1276" s="180" t="s">
        <v>703</v>
      </c>
      <c r="G1276" s="180">
        <v>6.3E-3</v>
      </c>
      <c r="H1276" s="180">
        <v>149.12</v>
      </c>
      <c r="I1276" s="180">
        <v>120.61305751488001</v>
      </c>
      <c r="J1276" s="180">
        <v>28.50694248512</v>
      </c>
      <c r="K1276" s="181">
        <f t="shared" si="19"/>
        <v>0.93945600000000007</v>
      </c>
      <c r="L1276" s="180" t="s">
        <v>704</v>
      </c>
    </row>
    <row r="1277" spans="3:12">
      <c r="C1277" s="180">
        <v>91016</v>
      </c>
      <c r="D1277" s="180">
        <v>91012</v>
      </c>
      <c r="E1277" s="180" t="s">
        <v>1989</v>
      </c>
      <c r="F1277" s="180" t="s">
        <v>703</v>
      </c>
      <c r="G1277" s="180">
        <v>6.3E-3</v>
      </c>
      <c r="H1277" s="180">
        <v>149.12</v>
      </c>
      <c r="I1277" s="180">
        <v>121.29897148927999</v>
      </c>
      <c r="J1277" s="180">
        <v>27.821028510719998</v>
      </c>
      <c r="K1277" s="181">
        <f t="shared" si="19"/>
        <v>0.93945600000000007</v>
      </c>
      <c r="L1277" s="180" t="s">
        <v>704</v>
      </c>
    </row>
    <row r="1278" spans="3:12">
      <c r="C1278" s="180">
        <v>91287</v>
      </c>
      <c r="D1278" s="180">
        <v>184</v>
      </c>
      <c r="E1278" s="180" t="s">
        <v>1990</v>
      </c>
      <c r="F1278" s="180" t="s">
        <v>1957</v>
      </c>
      <c r="G1278" s="180">
        <v>1</v>
      </c>
      <c r="H1278" s="180">
        <v>173.41</v>
      </c>
      <c r="I1278" s="180">
        <v>123.51313839160001</v>
      </c>
      <c r="J1278" s="180">
        <v>49.896861608400002</v>
      </c>
      <c r="K1278" s="181">
        <f t="shared" si="19"/>
        <v>173.41</v>
      </c>
      <c r="L1278" s="180" t="s">
        <v>707</v>
      </c>
    </row>
    <row r="1279" spans="3:12">
      <c r="C1279" s="180">
        <v>91292</v>
      </c>
      <c r="D1279" s="180">
        <v>91287</v>
      </c>
      <c r="E1279" s="180" t="s">
        <v>1991</v>
      </c>
      <c r="F1279" s="180" t="s">
        <v>703</v>
      </c>
      <c r="G1279" s="180">
        <v>6.3E-3</v>
      </c>
      <c r="H1279" s="180">
        <v>149.12</v>
      </c>
      <c r="I1279" s="180">
        <v>93.540014327679998</v>
      </c>
      <c r="J1279" s="180">
        <v>55.579985672319999</v>
      </c>
      <c r="K1279" s="181">
        <f t="shared" si="19"/>
        <v>0.93945600000000007</v>
      </c>
      <c r="L1279" s="180" t="s">
        <v>704</v>
      </c>
    </row>
    <row r="1280" spans="3:12">
      <c r="C1280" s="180">
        <v>91295</v>
      </c>
      <c r="D1280" s="180">
        <v>20322</v>
      </c>
      <c r="E1280" s="180" t="s">
        <v>1992</v>
      </c>
      <c r="F1280" s="180" t="s">
        <v>703</v>
      </c>
      <c r="G1280" s="180">
        <v>6.3E-3</v>
      </c>
      <c r="H1280" s="180">
        <v>149.12</v>
      </c>
      <c r="I1280" s="180">
        <v>134.92153964736002</v>
      </c>
      <c r="J1280" s="180">
        <v>14.19846035264</v>
      </c>
      <c r="K1280" s="181">
        <f t="shared" si="19"/>
        <v>0.93945600000000007</v>
      </c>
      <c r="L1280" s="180" t="s">
        <v>707</v>
      </c>
    </row>
    <row r="1281" spans="3:12">
      <c r="C1281" s="180">
        <v>91296</v>
      </c>
      <c r="D1281" s="180">
        <v>4962</v>
      </c>
      <c r="E1281" s="180" t="s">
        <v>1993</v>
      </c>
      <c r="F1281" s="180" t="s">
        <v>727</v>
      </c>
      <c r="G1281" s="180">
        <v>1</v>
      </c>
      <c r="H1281" s="180">
        <v>269.58999999999997</v>
      </c>
      <c r="I1281" s="180">
        <v>243.04248950526997</v>
      </c>
      <c r="J1281" s="180">
        <v>26.547510494729998</v>
      </c>
      <c r="K1281" s="181">
        <f t="shared" si="19"/>
        <v>269.58999999999997</v>
      </c>
      <c r="L1281" s="180" t="s">
        <v>707</v>
      </c>
    </row>
    <row r="1282" spans="3:12">
      <c r="C1282" s="180">
        <v>91297</v>
      </c>
      <c r="D1282" s="180">
        <v>4964</v>
      </c>
      <c r="E1282" s="180" t="s">
        <v>1994</v>
      </c>
      <c r="F1282" s="180" t="s">
        <v>727</v>
      </c>
      <c r="G1282" s="180">
        <v>1</v>
      </c>
      <c r="H1282" s="180">
        <v>304.47000000000003</v>
      </c>
      <c r="I1282" s="180">
        <v>274.44656191815005</v>
      </c>
      <c r="J1282" s="180">
        <v>30.023438081850003</v>
      </c>
      <c r="K1282" s="181">
        <f t="shared" si="19"/>
        <v>304.47000000000003</v>
      </c>
      <c r="L1282" s="180" t="s">
        <v>707</v>
      </c>
    </row>
    <row r="1283" spans="3:12">
      <c r="C1283" s="180">
        <v>91298</v>
      </c>
      <c r="D1283" s="180">
        <v>4969</v>
      </c>
      <c r="E1283" s="180" t="s">
        <v>1995</v>
      </c>
      <c r="F1283" s="180" t="s">
        <v>838</v>
      </c>
      <c r="G1283" s="180">
        <v>1.68</v>
      </c>
      <c r="H1283" s="180">
        <v>455.8</v>
      </c>
      <c r="I1283" s="180">
        <v>432.87564930359997</v>
      </c>
      <c r="J1283" s="180">
        <v>22.924350696400001</v>
      </c>
      <c r="K1283" s="181">
        <f t="shared" si="19"/>
        <v>765.74400000000003</v>
      </c>
      <c r="L1283" s="180" t="s">
        <v>707</v>
      </c>
    </row>
    <row r="1284" spans="3:12">
      <c r="C1284" s="180">
        <v>91299</v>
      </c>
      <c r="D1284" s="180">
        <v>4998</v>
      </c>
      <c r="E1284" s="180" t="s">
        <v>1996</v>
      </c>
      <c r="F1284" s="180" t="s">
        <v>838</v>
      </c>
      <c r="G1284" s="180">
        <v>1.68</v>
      </c>
      <c r="H1284" s="180">
        <v>654.91999999999996</v>
      </c>
      <c r="I1284" s="180">
        <v>621.86660871355991</v>
      </c>
      <c r="J1284" s="180">
        <v>33.053391286439997</v>
      </c>
      <c r="K1284" s="181">
        <f t="shared" si="19"/>
        <v>1100.2655999999999</v>
      </c>
      <c r="L1284" s="180" t="s">
        <v>707</v>
      </c>
    </row>
    <row r="1285" spans="3:12">
      <c r="C1285" s="180">
        <v>91304</v>
      </c>
      <c r="D1285" s="180">
        <v>3080</v>
      </c>
      <c r="E1285" s="180" t="s">
        <v>1997</v>
      </c>
      <c r="F1285" s="180" t="s">
        <v>1688</v>
      </c>
      <c r="G1285" s="180">
        <v>1</v>
      </c>
      <c r="H1285" s="180">
        <v>78</v>
      </c>
      <c r="I1285" s="180">
        <v>58.245666179999994</v>
      </c>
      <c r="J1285" s="180">
        <v>19.754333819999999</v>
      </c>
      <c r="K1285" s="181">
        <f t="shared" si="19"/>
        <v>78</v>
      </c>
      <c r="L1285" s="180" t="s">
        <v>707</v>
      </c>
    </row>
    <row r="1286" spans="3:12">
      <c r="C1286" s="180">
        <v>91305</v>
      </c>
      <c r="D1286" s="180">
        <v>3097</v>
      </c>
      <c r="E1286" s="180" t="s">
        <v>1998</v>
      </c>
      <c r="F1286" s="180" t="s">
        <v>1688</v>
      </c>
      <c r="G1286" s="180">
        <v>1</v>
      </c>
      <c r="H1286" s="180">
        <v>87.33</v>
      </c>
      <c r="I1286" s="180">
        <v>70.282034475210011</v>
      </c>
      <c r="J1286" s="180">
        <v>17.047965524789998</v>
      </c>
      <c r="K1286" s="181">
        <f t="shared" ref="K1286:K1349" si="20">H1286*G1286</f>
        <v>87.33</v>
      </c>
      <c r="L1286" s="180" t="s">
        <v>707</v>
      </c>
    </row>
    <row r="1287" spans="3:12">
      <c r="C1287" s="180">
        <v>91306</v>
      </c>
      <c r="D1287" s="180">
        <v>3093</v>
      </c>
      <c r="E1287" s="180" t="s">
        <v>1999</v>
      </c>
      <c r="F1287" s="180" t="s">
        <v>1688</v>
      </c>
      <c r="G1287" s="180">
        <v>1</v>
      </c>
      <c r="H1287" s="180">
        <v>139.84</v>
      </c>
      <c r="I1287" s="180">
        <v>120.83489936640001</v>
      </c>
      <c r="J1287" s="180">
        <v>19.005100633600001</v>
      </c>
      <c r="K1287" s="181">
        <f t="shared" si="20"/>
        <v>139.84</v>
      </c>
      <c r="L1287" s="180" t="s">
        <v>707</v>
      </c>
    </row>
    <row r="1288" spans="3:12">
      <c r="C1288" s="180">
        <v>91307</v>
      </c>
      <c r="D1288" s="180">
        <v>3090</v>
      </c>
      <c r="E1288" s="180" t="s">
        <v>2000</v>
      </c>
      <c r="F1288" s="180" t="s">
        <v>1688</v>
      </c>
      <c r="G1288" s="180">
        <v>1</v>
      </c>
      <c r="H1288" s="180">
        <v>69.62</v>
      </c>
      <c r="I1288" s="180">
        <v>53.683790684240002</v>
      </c>
      <c r="J1288" s="180">
        <v>15.936209315760001</v>
      </c>
      <c r="K1288" s="181">
        <f t="shared" si="20"/>
        <v>69.62</v>
      </c>
      <c r="L1288" s="180" t="s">
        <v>707</v>
      </c>
    </row>
    <row r="1289" spans="3:12">
      <c r="C1289" s="180">
        <v>91312</v>
      </c>
      <c r="D1289" s="180">
        <v>91292</v>
      </c>
      <c r="E1289" s="180" t="s">
        <v>2001</v>
      </c>
      <c r="F1289" s="180" t="s">
        <v>703</v>
      </c>
      <c r="G1289" s="180">
        <v>6.3E-3</v>
      </c>
      <c r="H1289" s="180">
        <v>149.12</v>
      </c>
      <c r="I1289" s="180">
        <v>114.92646995328001</v>
      </c>
      <c r="J1289" s="180">
        <v>34.193530046719999</v>
      </c>
      <c r="K1289" s="181">
        <f t="shared" si="20"/>
        <v>0.93945600000000007</v>
      </c>
      <c r="L1289" s="180" t="s">
        <v>704</v>
      </c>
    </row>
    <row r="1290" spans="3:12">
      <c r="C1290" s="180">
        <v>91312</v>
      </c>
      <c r="D1290" s="180">
        <v>91305</v>
      </c>
      <c r="E1290" s="180" t="s">
        <v>2002</v>
      </c>
      <c r="F1290" s="180" t="s">
        <v>703</v>
      </c>
      <c r="G1290" s="180">
        <v>6.3E-3</v>
      </c>
      <c r="H1290" s="180">
        <v>149.12</v>
      </c>
      <c r="I1290" s="180">
        <v>114.92646995328001</v>
      </c>
      <c r="J1290" s="180">
        <v>34.193530046719999</v>
      </c>
      <c r="K1290" s="181">
        <f t="shared" si="20"/>
        <v>0.93945600000000007</v>
      </c>
      <c r="L1290" s="180" t="s">
        <v>704</v>
      </c>
    </row>
    <row r="1291" spans="3:12">
      <c r="C1291" s="180">
        <v>91312</v>
      </c>
      <c r="D1291" s="180">
        <v>100660</v>
      </c>
      <c r="E1291" s="180" t="s">
        <v>2003</v>
      </c>
      <c r="F1291" s="180" t="s">
        <v>703</v>
      </c>
      <c r="G1291" s="180">
        <v>6.3E-3</v>
      </c>
      <c r="H1291" s="180">
        <v>149.12</v>
      </c>
      <c r="I1291" s="180">
        <v>114.92646995328001</v>
      </c>
      <c r="J1291" s="180">
        <v>34.193530046719999</v>
      </c>
      <c r="K1291" s="181">
        <f t="shared" si="20"/>
        <v>0.93945600000000007</v>
      </c>
      <c r="L1291" s="180" t="s">
        <v>704</v>
      </c>
    </row>
    <row r="1292" spans="3:12">
      <c r="C1292" s="180">
        <v>91313</v>
      </c>
      <c r="D1292" s="180">
        <v>91307</v>
      </c>
      <c r="E1292" s="180" t="s">
        <v>2004</v>
      </c>
      <c r="F1292" s="180" t="s">
        <v>703</v>
      </c>
      <c r="G1292" s="180">
        <v>6.3E-3</v>
      </c>
      <c r="H1292" s="180">
        <v>149.12</v>
      </c>
      <c r="I1292" s="180">
        <v>113.9816547296</v>
      </c>
      <c r="J1292" s="180">
        <v>35.138345270400002</v>
      </c>
      <c r="K1292" s="181">
        <f t="shared" si="20"/>
        <v>0.93945600000000007</v>
      </c>
      <c r="L1292" s="180" t="s">
        <v>704</v>
      </c>
    </row>
    <row r="1293" spans="3:12">
      <c r="C1293" s="180">
        <v>91314</v>
      </c>
      <c r="D1293" s="180">
        <v>91304</v>
      </c>
      <c r="E1293" s="180" t="s">
        <v>2005</v>
      </c>
      <c r="F1293" s="180" t="s">
        <v>703</v>
      </c>
      <c r="G1293" s="180">
        <v>6.3E-3</v>
      </c>
      <c r="H1293" s="180">
        <v>149.12</v>
      </c>
      <c r="I1293" s="180">
        <v>113.88924446912002</v>
      </c>
      <c r="J1293" s="180">
        <v>35.230755530879996</v>
      </c>
      <c r="K1293" s="181">
        <f t="shared" si="20"/>
        <v>0.93945600000000007</v>
      </c>
      <c r="L1293" s="180" t="s">
        <v>704</v>
      </c>
    </row>
    <row r="1294" spans="3:12">
      <c r="C1294" s="180">
        <v>91328</v>
      </c>
      <c r="D1294" s="180">
        <v>91295</v>
      </c>
      <c r="E1294" s="180" t="s">
        <v>2006</v>
      </c>
      <c r="F1294" s="180" t="s">
        <v>703</v>
      </c>
      <c r="G1294" s="180">
        <v>6.3E-3</v>
      </c>
      <c r="H1294" s="180">
        <v>149.12</v>
      </c>
      <c r="I1294" s="180">
        <v>120.06967452416001</v>
      </c>
      <c r="J1294" s="180">
        <v>29.050325475840005</v>
      </c>
      <c r="K1294" s="181">
        <f t="shared" si="20"/>
        <v>0.93945600000000007</v>
      </c>
      <c r="L1294" s="180" t="s">
        <v>704</v>
      </c>
    </row>
    <row r="1295" spans="3:12">
      <c r="C1295" s="180">
        <v>91330</v>
      </c>
      <c r="D1295" s="180">
        <v>91296</v>
      </c>
      <c r="E1295" s="180" t="s">
        <v>2007</v>
      </c>
      <c r="F1295" s="180" t="s">
        <v>703</v>
      </c>
      <c r="G1295" s="180">
        <v>6.3E-3</v>
      </c>
      <c r="H1295" s="180">
        <v>149.12</v>
      </c>
      <c r="I1295" s="180">
        <v>120.26974599488</v>
      </c>
      <c r="J1295" s="180">
        <v>28.85025400512</v>
      </c>
      <c r="K1295" s="181">
        <f t="shared" si="20"/>
        <v>0.93945600000000007</v>
      </c>
      <c r="L1295" s="180" t="s">
        <v>704</v>
      </c>
    </row>
    <row r="1296" spans="3:12">
      <c r="C1296" s="180">
        <v>91332</v>
      </c>
      <c r="D1296" s="180">
        <v>91297</v>
      </c>
      <c r="E1296" s="180" t="s">
        <v>2008</v>
      </c>
      <c r="F1296" s="180" t="s">
        <v>703</v>
      </c>
      <c r="G1296" s="180">
        <v>6.3E-3</v>
      </c>
      <c r="H1296" s="180">
        <v>149.12</v>
      </c>
      <c r="I1296" s="180">
        <v>120.7917004416</v>
      </c>
      <c r="J1296" s="180">
        <v>28.328299558399998</v>
      </c>
      <c r="K1296" s="181">
        <f t="shared" si="20"/>
        <v>0.93945600000000007</v>
      </c>
      <c r="L1296" s="180" t="s">
        <v>704</v>
      </c>
    </row>
    <row r="1297" spans="3:12">
      <c r="C1297" s="180">
        <v>91334</v>
      </c>
      <c r="D1297" s="180">
        <v>91298</v>
      </c>
      <c r="E1297" s="180" t="s">
        <v>2009</v>
      </c>
      <c r="F1297" s="180" t="s">
        <v>703</v>
      </c>
      <c r="G1297" s="180">
        <v>6.3E-3</v>
      </c>
      <c r="H1297" s="180">
        <v>149.12</v>
      </c>
      <c r="I1297" s="180">
        <v>129.02096026304</v>
      </c>
      <c r="J1297" s="180">
        <v>20.099039736960002</v>
      </c>
      <c r="K1297" s="181">
        <f t="shared" si="20"/>
        <v>0.93945600000000007</v>
      </c>
      <c r="L1297" s="180" t="s">
        <v>704</v>
      </c>
    </row>
    <row r="1298" spans="3:12">
      <c r="C1298" s="180">
        <v>91336</v>
      </c>
      <c r="D1298" s="180">
        <v>91299</v>
      </c>
      <c r="E1298" s="180" t="s">
        <v>2010</v>
      </c>
      <c r="F1298" s="180" t="s">
        <v>703</v>
      </c>
      <c r="G1298" s="180">
        <v>6.3E-3</v>
      </c>
      <c r="H1298" s="180">
        <v>149.12</v>
      </c>
      <c r="I1298" s="180">
        <v>131.33383114687999</v>
      </c>
      <c r="J1298" s="180">
        <v>17.786168853120003</v>
      </c>
      <c r="K1298" s="181">
        <f t="shared" si="20"/>
        <v>0.93945600000000007</v>
      </c>
      <c r="L1298" s="180" t="s">
        <v>704</v>
      </c>
    </row>
    <row r="1299" spans="3:12">
      <c r="C1299" s="180">
        <v>100659</v>
      </c>
      <c r="D1299" s="180">
        <v>20017</v>
      </c>
      <c r="E1299" s="180" t="s">
        <v>2011</v>
      </c>
      <c r="F1299" s="180" t="s">
        <v>703</v>
      </c>
      <c r="G1299" s="180">
        <v>6.3E-3</v>
      </c>
      <c r="H1299" s="180">
        <v>149.12</v>
      </c>
      <c r="I1299" s="180">
        <v>128.23512858175999</v>
      </c>
      <c r="J1299" s="180">
        <v>20.884871418239999</v>
      </c>
      <c r="K1299" s="181">
        <f t="shared" si="20"/>
        <v>0.93945600000000007</v>
      </c>
      <c r="L1299" s="180" t="s">
        <v>707</v>
      </c>
    </row>
    <row r="1300" spans="3:12">
      <c r="C1300" s="180">
        <v>100659</v>
      </c>
      <c r="D1300" s="180">
        <v>39026</v>
      </c>
      <c r="E1300" s="180" t="s">
        <v>2012</v>
      </c>
      <c r="F1300" s="180" t="s">
        <v>703</v>
      </c>
      <c r="G1300" s="180">
        <v>6.3E-3</v>
      </c>
      <c r="H1300" s="180">
        <v>149.12</v>
      </c>
      <c r="I1300" s="180">
        <v>128.23512858175999</v>
      </c>
      <c r="J1300" s="180">
        <v>20.884871418239999</v>
      </c>
      <c r="K1300" s="181">
        <f t="shared" si="20"/>
        <v>0.93945600000000007</v>
      </c>
      <c r="L1300" s="180" t="s">
        <v>707</v>
      </c>
    </row>
    <row r="1301" spans="3:12">
      <c r="C1301" s="180">
        <v>100660</v>
      </c>
      <c r="D1301" s="180">
        <v>20007</v>
      </c>
      <c r="E1301" s="180" t="s">
        <v>2013</v>
      </c>
      <c r="F1301" s="180" t="s">
        <v>703</v>
      </c>
      <c r="G1301" s="180">
        <v>6.3E-3</v>
      </c>
      <c r="H1301" s="180">
        <v>149.12</v>
      </c>
      <c r="I1301" s="180">
        <v>118.25215999999999</v>
      </c>
      <c r="J1301" s="180">
        <v>30.867840000000001</v>
      </c>
      <c r="K1301" s="181">
        <f t="shared" si="20"/>
        <v>0.93945600000000007</v>
      </c>
      <c r="L1301" s="180" t="s">
        <v>707</v>
      </c>
    </row>
    <row r="1302" spans="3:12">
      <c r="C1302" s="180">
        <v>100675</v>
      </c>
      <c r="D1302" s="180">
        <v>39493</v>
      </c>
      <c r="E1302" s="180" t="s">
        <v>2014</v>
      </c>
      <c r="F1302" s="180" t="s">
        <v>703</v>
      </c>
      <c r="G1302" s="180">
        <v>6.3E-3</v>
      </c>
      <c r="H1302" s="180">
        <v>149.12</v>
      </c>
      <c r="I1302" s="180">
        <v>146.07160261952001</v>
      </c>
      <c r="J1302" s="180">
        <v>3.04839738048</v>
      </c>
      <c r="K1302" s="181">
        <f t="shared" si="20"/>
        <v>0.93945600000000007</v>
      </c>
      <c r="L1302" s="180" t="s">
        <v>707</v>
      </c>
    </row>
    <row r="1303" spans="3:12">
      <c r="C1303" s="180">
        <v>100700</v>
      </c>
      <c r="D1303" s="180">
        <v>2433</v>
      </c>
      <c r="E1303" s="180" t="s">
        <v>2015</v>
      </c>
      <c r="F1303" s="180" t="s">
        <v>727</v>
      </c>
      <c r="G1303" s="180">
        <v>6</v>
      </c>
      <c r="H1303" s="180">
        <v>12.14</v>
      </c>
      <c r="I1303" s="180">
        <v>10.270526970960001</v>
      </c>
      <c r="J1303" s="180">
        <v>1.8694730290400001</v>
      </c>
      <c r="K1303" s="181">
        <f t="shared" si="20"/>
        <v>72.84</v>
      </c>
      <c r="L1303" s="180" t="s">
        <v>707</v>
      </c>
    </row>
    <row r="1304" spans="3:12">
      <c r="C1304" s="180">
        <v>100700</v>
      </c>
      <c r="D1304" s="180">
        <v>88627</v>
      </c>
      <c r="E1304" s="180" t="s">
        <v>2016</v>
      </c>
      <c r="F1304" s="180" t="s">
        <v>703</v>
      </c>
      <c r="G1304" s="180">
        <v>6.3E-3</v>
      </c>
      <c r="H1304" s="180">
        <v>149.12</v>
      </c>
      <c r="I1304" s="180">
        <v>126.15658829568</v>
      </c>
      <c r="J1304" s="180">
        <v>22.963411704319999</v>
      </c>
      <c r="K1304" s="181">
        <f t="shared" si="20"/>
        <v>0.93945600000000007</v>
      </c>
      <c r="L1304" s="180" t="s">
        <v>704</v>
      </c>
    </row>
    <row r="1305" spans="3:12">
      <c r="C1305" s="180">
        <v>100665</v>
      </c>
      <c r="D1305" s="180">
        <v>3421</v>
      </c>
      <c r="E1305" s="180" t="s">
        <v>2017</v>
      </c>
      <c r="F1305" s="180" t="s">
        <v>838</v>
      </c>
      <c r="G1305" s="180">
        <v>1</v>
      </c>
      <c r="H1305" s="180">
        <v>667.8</v>
      </c>
      <c r="I1305" s="180">
        <v>620.49484838879994</v>
      </c>
      <c r="J1305" s="180">
        <v>47.305151611199996</v>
      </c>
      <c r="K1305" s="181">
        <f t="shared" si="20"/>
        <v>667.8</v>
      </c>
      <c r="L1305" s="180" t="s">
        <v>707</v>
      </c>
    </row>
    <row r="1306" spans="3:12">
      <c r="C1306" s="180">
        <v>100665</v>
      </c>
      <c r="D1306" s="180">
        <v>39961</v>
      </c>
      <c r="E1306" s="180" t="s">
        <v>2018</v>
      </c>
      <c r="F1306" s="180" t="s">
        <v>703</v>
      </c>
      <c r="G1306" s="180">
        <v>6.3E-3</v>
      </c>
      <c r="H1306" s="180">
        <v>149.12</v>
      </c>
      <c r="I1306" s="180">
        <v>138.55674122751998</v>
      </c>
      <c r="J1306" s="180">
        <v>10.563258772480001</v>
      </c>
      <c r="K1306" s="181">
        <f t="shared" si="20"/>
        <v>0.93945600000000007</v>
      </c>
      <c r="L1306" s="180" t="s">
        <v>707</v>
      </c>
    </row>
    <row r="1307" spans="3:12">
      <c r="C1307" s="180">
        <v>100666</v>
      </c>
      <c r="D1307" s="180">
        <v>3429</v>
      </c>
      <c r="E1307" s="180" t="s">
        <v>2019</v>
      </c>
      <c r="F1307" s="180" t="s">
        <v>838</v>
      </c>
      <c r="G1307" s="180">
        <v>1</v>
      </c>
      <c r="H1307" s="180">
        <v>509.45</v>
      </c>
      <c r="I1307" s="180">
        <v>464.41856518079993</v>
      </c>
      <c r="J1307" s="180">
        <v>45.031434819200001</v>
      </c>
      <c r="K1307" s="181">
        <f t="shared" si="20"/>
        <v>509.45</v>
      </c>
      <c r="L1307" s="180" t="s">
        <v>707</v>
      </c>
    </row>
    <row r="1308" spans="3:12">
      <c r="C1308" s="180">
        <v>100667</v>
      </c>
      <c r="D1308" s="180">
        <v>3428</v>
      </c>
      <c r="E1308" s="180" t="s">
        <v>2020</v>
      </c>
      <c r="F1308" s="180" t="s">
        <v>838</v>
      </c>
      <c r="G1308" s="180">
        <v>1</v>
      </c>
      <c r="H1308" s="180">
        <v>891.67</v>
      </c>
      <c r="I1308" s="180">
        <v>842.35349602326005</v>
      </c>
      <c r="J1308" s="180">
        <v>49.316503976739995</v>
      </c>
      <c r="K1308" s="181">
        <f t="shared" si="20"/>
        <v>891.67</v>
      </c>
      <c r="L1308" s="180" t="s">
        <v>707</v>
      </c>
    </row>
    <row r="1309" spans="3:12">
      <c r="C1309" s="180">
        <v>100668</v>
      </c>
      <c r="D1309" s="180">
        <v>3423</v>
      </c>
      <c r="E1309" s="180" t="s">
        <v>2021</v>
      </c>
      <c r="F1309" s="180" t="s">
        <v>838</v>
      </c>
      <c r="G1309" s="180">
        <v>1</v>
      </c>
      <c r="H1309" s="180">
        <v>941.76</v>
      </c>
      <c r="I1309" s="180">
        <v>840.54003356448004</v>
      </c>
      <c r="J1309" s="180">
        <v>101.21996643552001</v>
      </c>
      <c r="K1309" s="181">
        <f t="shared" si="20"/>
        <v>941.76</v>
      </c>
      <c r="L1309" s="180" t="s">
        <v>707</v>
      </c>
    </row>
    <row r="1310" spans="3:12">
      <c r="C1310" s="180">
        <v>100669</v>
      </c>
      <c r="D1310" s="180">
        <v>3437</v>
      </c>
      <c r="E1310" s="180" t="s">
        <v>2022</v>
      </c>
      <c r="F1310" s="180" t="s">
        <v>838</v>
      </c>
      <c r="G1310" s="180">
        <v>1</v>
      </c>
      <c r="H1310" s="180">
        <v>601.13</v>
      </c>
      <c r="I1310" s="180">
        <v>508.91583805867998</v>
      </c>
      <c r="J1310" s="180">
        <v>92.21416194132</v>
      </c>
      <c r="K1310" s="181">
        <f t="shared" si="20"/>
        <v>601.13</v>
      </c>
      <c r="L1310" s="180" t="s">
        <v>707</v>
      </c>
    </row>
    <row r="1311" spans="3:12">
      <c r="C1311" s="180">
        <v>100670</v>
      </c>
      <c r="D1311" s="180">
        <v>40659</v>
      </c>
      <c r="E1311" s="180" t="s">
        <v>2023</v>
      </c>
      <c r="F1311" s="180" t="s">
        <v>703</v>
      </c>
      <c r="G1311" s="180">
        <v>6.3E-3</v>
      </c>
      <c r="H1311" s="180">
        <v>149.12</v>
      </c>
      <c r="I1311" s="180">
        <v>141.67736055552001</v>
      </c>
      <c r="J1311" s="180">
        <v>7.4426394444800001</v>
      </c>
      <c r="K1311" s="181">
        <f t="shared" si="20"/>
        <v>0.93945600000000007</v>
      </c>
      <c r="L1311" s="180" t="s">
        <v>707</v>
      </c>
    </row>
    <row r="1312" spans="3:12">
      <c r="C1312" s="180">
        <v>100671</v>
      </c>
      <c r="D1312" s="180">
        <v>40660</v>
      </c>
      <c r="E1312" s="180" t="s">
        <v>2024</v>
      </c>
      <c r="F1312" s="180" t="s">
        <v>703</v>
      </c>
      <c r="G1312" s="180">
        <v>6.3E-3</v>
      </c>
      <c r="H1312" s="180">
        <v>149.12</v>
      </c>
      <c r="I1312" s="180">
        <v>143.07202503936</v>
      </c>
      <c r="J1312" s="180">
        <v>6.0479749606400004</v>
      </c>
      <c r="K1312" s="181">
        <f t="shared" si="20"/>
        <v>0.93945600000000007</v>
      </c>
      <c r="L1312" s="180" t="s">
        <v>707</v>
      </c>
    </row>
    <row r="1313" spans="3:12">
      <c r="C1313" s="180">
        <v>100672</v>
      </c>
      <c r="D1313" s="180">
        <v>40661</v>
      </c>
      <c r="E1313" s="180" t="s">
        <v>2025</v>
      </c>
      <c r="F1313" s="180" t="s">
        <v>703</v>
      </c>
      <c r="G1313" s="180">
        <v>6.3E-3</v>
      </c>
      <c r="H1313" s="180">
        <v>149.12</v>
      </c>
      <c r="I1313" s="180">
        <v>139.93461345728002</v>
      </c>
      <c r="J1313" s="180">
        <v>9.1853865427199999</v>
      </c>
      <c r="K1313" s="181">
        <f t="shared" si="20"/>
        <v>0.93945600000000007</v>
      </c>
      <c r="L1313" s="180" t="s">
        <v>707</v>
      </c>
    </row>
    <row r="1314" spans="3:12">
      <c r="C1314" s="180">
        <v>100701</v>
      </c>
      <c r="D1314" s="180">
        <v>4930</v>
      </c>
      <c r="E1314" s="180" t="s">
        <v>2026</v>
      </c>
      <c r="F1314" s="180" t="s">
        <v>838</v>
      </c>
      <c r="G1314" s="180">
        <v>1</v>
      </c>
      <c r="H1314" s="180">
        <v>613.20000000000005</v>
      </c>
      <c r="I1314" s="180">
        <v>597.90975866159999</v>
      </c>
      <c r="J1314" s="180">
        <v>15.290241338400001</v>
      </c>
      <c r="K1314" s="181">
        <f t="shared" si="20"/>
        <v>613.20000000000005</v>
      </c>
      <c r="L1314" s="180" t="s">
        <v>707</v>
      </c>
    </row>
    <row r="1315" spans="3:12">
      <c r="C1315" s="180">
        <v>94559</v>
      </c>
      <c r="D1315" s="180">
        <v>11190</v>
      </c>
      <c r="E1315" s="180" t="s">
        <v>2027</v>
      </c>
      <c r="F1315" s="180" t="s">
        <v>703</v>
      </c>
      <c r="G1315" s="180">
        <v>6.3E-3</v>
      </c>
      <c r="H1315" s="180">
        <v>149.12</v>
      </c>
      <c r="I1315" s="180">
        <v>115.93594629312001</v>
      </c>
      <c r="J1315" s="180">
        <v>33.184053706880007</v>
      </c>
      <c r="K1315" s="181">
        <f t="shared" si="20"/>
        <v>0.93945600000000007</v>
      </c>
      <c r="L1315" s="180" t="s">
        <v>707</v>
      </c>
    </row>
    <row r="1316" spans="3:12">
      <c r="C1316" s="180">
        <v>94562</v>
      </c>
      <c r="D1316" s="180">
        <v>11199</v>
      </c>
      <c r="E1316" s="180" t="s">
        <v>2028</v>
      </c>
      <c r="F1316" s="180" t="s">
        <v>703</v>
      </c>
      <c r="G1316" s="180">
        <v>6.3E-3</v>
      </c>
      <c r="H1316" s="180">
        <v>149.12</v>
      </c>
      <c r="I1316" s="180">
        <v>138.32879639552002</v>
      </c>
      <c r="J1316" s="180">
        <v>10.79120360448</v>
      </c>
      <c r="K1316" s="181">
        <f t="shared" si="20"/>
        <v>0.93945600000000007</v>
      </c>
      <c r="L1316" s="180" t="s">
        <v>707</v>
      </c>
    </row>
    <row r="1317" spans="3:12">
      <c r="C1317" s="180">
        <v>94588</v>
      </c>
      <c r="D1317" s="180">
        <v>11950</v>
      </c>
      <c r="E1317" s="180" t="s">
        <v>2029</v>
      </c>
      <c r="F1317" s="180" t="s">
        <v>703</v>
      </c>
      <c r="G1317" s="180">
        <v>6.3E-3</v>
      </c>
      <c r="H1317" s="180">
        <v>149.12</v>
      </c>
      <c r="I1317" s="180">
        <v>98.284911624319989</v>
      </c>
      <c r="J1317" s="180">
        <v>50.835088375680002</v>
      </c>
      <c r="K1317" s="181">
        <f t="shared" si="20"/>
        <v>0.93945600000000007</v>
      </c>
      <c r="L1317" s="180" t="s">
        <v>707</v>
      </c>
    </row>
    <row r="1318" spans="3:12">
      <c r="C1318" s="180">
        <v>105813</v>
      </c>
      <c r="D1318" s="180">
        <v>34797</v>
      </c>
      <c r="E1318" s="180" t="s">
        <v>2030</v>
      </c>
      <c r="F1318" s="180" t="s">
        <v>703</v>
      </c>
      <c r="G1318" s="180">
        <v>6.3E-3</v>
      </c>
      <c r="H1318" s="180">
        <v>149.12</v>
      </c>
      <c r="I1318" s="180">
        <v>125.9035907072</v>
      </c>
      <c r="J1318" s="180">
        <v>23.216409292800002</v>
      </c>
      <c r="K1318" s="181">
        <f t="shared" si="20"/>
        <v>0.93945600000000007</v>
      </c>
      <c r="L1318" s="180" t="s">
        <v>707</v>
      </c>
    </row>
    <row r="1319" spans="3:12">
      <c r="C1319" s="180">
        <v>99837</v>
      </c>
      <c r="D1319" s="180">
        <v>1332</v>
      </c>
      <c r="E1319" s="180" t="s">
        <v>2031</v>
      </c>
      <c r="F1319" s="180" t="s">
        <v>828</v>
      </c>
      <c r="G1319" s="180">
        <v>0.89600000000000002</v>
      </c>
      <c r="H1319" s="180">
        <v>8.3699999999999992</v>
      </c>
      <c r="I1319" s="180">
        <v>5.5525066369200005</v>
      </c>
      <c r="J1319" s="180">
        <v>2.8174933630799996</v>
      </c>
      <c r="K1319" s="181">
        <f t="shared" si="20"/>
        <v>7.4995199999999995</v>
      </c>
      <c r="L1319" s="180" t="s">
        <v>707</v>
      </c>
    </row>
    <row r="1320" spans="3:12">
      <c r="C1320" s="180">
        <v>99837</v>
      </c>
      <c r="D1320" s="180">
        <v>11002</v>
      </c>
      <c r="E1320" s="180" t="s">
        <v>2032</v>
      </c>
      <c r="F1320" s="180" t="s">
        <v>703</v>
      </c>
      <c r="G1320" s="180">
        <v>6.3E-3</v>
      </c>
      <c r="H1320" s="180">
        <v>149.12</v>
      </c>
      <c r="I1320" s="180">
        <v>98.923511313920017</v>
      </c>
      <c r="J1320" s="180">
        <v>50.196488686080002</v>
      </c>
      <c r="K1320" s="181">
        <f t="shared" si="20"/>
        <v>0.93945600000000007</v>
      </c>
      <c r="L1320" s="180" t="s">
        <v>707</v>
      </c>
    </row>
    <row r="1321" spans="3:12">
      <c r="C1321" s="180">
        <v>99837</v>
      </c>
      <c r="D1321" s="180">
        <v>21009</v>
      </c>
      <c r="E1321" s="180" t="s">
        <v>2033</v>
      </c>
      <c r="F1321" s="180" t="s">
        <v>703</v>
      </c>
      <c r="G1321" s="180">
        <v>6.3E-3</v>
      </c>
      <c r="H1321" s="180">
        <v>149.12</v>
      </c>
      <c r="I1321" s="180">
        <v>98.923511313920017</v>
      </c>
      <c r="J1321" s="180">
        <v>50.196488686080002</v>
      </c>
      <c r="K1321" s="181">
        <f t="shared" si="20"/>
        <v>0.93945600000000007</v>
      </c>
      <c r="L1321" s="180" t="s">
        <v>707</v>
      </c>
    </row>
    <row r="1322" spans="3:12">
      <c r="C1322" s="180">
        <v>99837</v>
      </c>
      <c r="D1322" s="180">
        <v>21010</v>
      </c>
      <c r="E1322" s="180" t="s">
        <v>2034</v>
      </c>
      <c r="F1322" s="180" t="s">
        <v>703</v>
      </c>
      <c r="G1322" s="180">
        <v>6.3E-3</v>
      </c>
      <c r="H1322" s="180">
        <v>149.12</v>
      </c>
      <c r="I1322" s="180">
        <v>98.923511313920017</v>
      </c>
      <c r="J1322" s="180">
        <v>50.196488686080002</v>
      </c>
      <c r="K1322" s="181">
        <f t="shared" si="20"/>
        <v>0.93945600000000007</v>
      </c>
      <c r="L1322" s="180" t="s">
        <v>707</v>
      </c>
    </row>
    <row r="1323" spans="3:12">
      <c r="C1323" s="180">
        <v>99837</v>
      </c>
      <c r="D1323" s="180">
        <v>21011</v>
      </c>
      <c r="E1323" s="180" t="s">
        <v>2035</v>
      </c>
      <c r="F1323" s="180" t="s">
        <v>703</v>
      </c>
      <c r="G1323" s="180">
        <v>6.3E-3</v>
      </c>
      <c r="H1323" s="180">
        <v>149.12</v>
      </c>
      <c r="I1323" s="180">
        <v>98.923511313920017</v>
      </c>
      <c r="J1323" s="180">
        <v>50.196488686080002</v>
      </c>
      <c r="K1323" s="181">
        <f t="shared" si="20"/>
        <v>0.93945600000000007</v>
      </c>
      <c r="L1323" s="180" t="s">
        <v>707</v>
      </c>
    </row>
    <row r="1324" spans="3:12">
      <c r="C1324" s="180">
        <v>99837</v>
      </c>
      <c r="D1324" s="180">
        <v>21012</v>
      </c>
      <c r="E1324" s="180" t="s">
        <v>2036</v>
      </c>
      <c r="F1324" s="180" t="s">
        <v>703</v>
      </c>
      <c r="G1324" s="180">
        <v>6.3E-3</v>
      </c>
      <c r="H1324" s="180">
        <v>149.12</v>
      </c>
      <c r="I1324" s="180">
        <v>98.923511313920017</v>
      </c>
      <c r="J1324" s="180">
        <v>50.196488686080002</v>
      </c>
      <c r="K1324" s="181">
        <f t="shared" si="20"/>
        <v>0.93945600000000007</v>
      </c>
      <c r="L1324" s="180" t="s">
        <v>707</v>
      </c>
    </row>
    <row r="1325" spans="3:12">
      <c r="C1325" s="180">
        <v>99837</v>
      </c>
      <c r="D1325" s="180">
        <v>88251</v>
      </c>
      <c r="E1325" s="180" t="s">
        <v>2037</v>
      </c>
      <c r="F1325" s="180" t="s">
        <v>703</v>
      </c>
      <c r="G1325" s="180">
        <v>6.3E-3</v>
      </c>
      <c r="H1325" s="180">
        <v>149.12</v>
      </c>
      <c r="I1325" s="180">
        <v>98.923511313920017</v>
      </c>
      <c r="J1325" s="180">
        <v>50.196488686080002</v>
      </c>
      <c r="K1325" s="181">
        <f t="shared" si="20"/>
        <v>0.93945600000000007</v>
      </c>
      <c r="L1325" s="180" t="s">
        <v>704</v>
      </c>
    </row>
    <row r="1326" spans="3:12">
      <c r="C1326" s="180">
        <v>99837</v>
      </c>
      <c r="D1326" s="180">
        <v>88315</v>
      </c>
      <c r="E1326" s="180" t="s">
        <v>2038</v>
      </c>
      <c r="F1326" s="180" t="s">
        <v>703</v>
      </c>
      <c r="G1326" s="180">
        <v>6.3E-3</v>
      </c>
      <c r="H1326" s="180">
        <v>149.12</v>
      </c>
      <c r="I1326" s="180">
        <v>98.923511313920017</v>
      </c>
      <c r="J1326" s="180">
        <v>50.196488686080002</v>
      </c>
      <c r="K1326" s="181">
        <f t="shared" si="20"/>
        <v>0.93945600000000007</v>
      </c>
      <c r="L1326" s="180" t="s">
        <v>704</v>
      </c>
    </row>
    <row r="1327" spans="3:12">
      <c r="C1327" s="180">
        <v>99839</v>
      </c>
      <c r="D1327" s="180">
        <v>546</v>
      </c>
      <c r="E1327" s="180" t="s">
        <v>2039</v>
      </c>
      <c r="F1327" s="180" t="s">
        <v>828</v>
      </c>
      <c r="G1327" s="180">
        <v>9.2240000000000002</v>
      </c>
      <c r="H1327" s="180">
        <v>9.34</v>
      </c>
      <c r="I1327" s="180">
        <v>5.4520666309600001</v>
      </c>
      <c r="J1327" s="180">
        <v>3.8879333690399998</v>
      </c>
      <c r="K1327" s="181">
        <f t="shared" si="20"/>
        <v>86.152159999999995</v>
      </c>
      <c r="L1327" s="180" t="s">
        <v>707</v>
      </c>
    </row>
    <row r="1328" spans="3:12">
      <c r="C1328" s="180">
        <v>99839</v>
      </c>
      <c r="D1328" s="180">
        <v>21013</v>
      </c>
      <c r="E1328" s="180" t="s">
        <v>2040</v>
      </c>
      <c r="F1328" s="180" t="s">
        <v>703</v>
      </c>
      <c r="G1328" s="180">
        <v>6.3E-3</v>
      </c>
      <c r="H1328" s="180">
        <v>149.12</v>
      </c>
      <c r="I1328" s="180">
        <v>87.046271521280005</v>
      </c>
      <c r="J1328" s="180">
        <v>62.07372847872</v>
      </c>
      <c r="K1328" s="181">
        <f t="shared" si="20"/>
        <v>0.93945600000000007</v>
      </c>
      <c r="L1328" s="180" t="s">
        <v>707</v>
      </c>
    </row>
    <row r="1329" spans="3:12">
      <c r="C1329" s="180">
        <v>99841</v>
      </c>
      <c r="D1329" s="180">
        <v>13246</v>
      </c>
      <c r="E1329" s="180" t="s">
        <v>2041</v>
      </c>
      <c r="F1329" s="180" t="s">
        <v>703</v>
      </c>
      <c r="G1329" s="180">
        <v>6.3E-3</v>
      </c>
      <c r="H1329" s="180">
        <v>149.12</v>
      </c>
      <c r="I1329" s="180">
        <v>134.04552272512001</v>
      </c>
      <c r="J1329" s="180">
        <v>15.074477274880001</v>
      </c>
      <c r="K1329" s="181">
        <f t="shared" si="20"/>
        <v>0.93945600000000007</v>
      </c>
      <c r="L1329" s="180" t="s">
        <v>707</v>
      </c>
    </row>
    <row r="1330" spans="3:12">
      <c r="C1330" s="180">
        <v>99841</v>
      </c>
      <c r="D1330" s="180">
        <v>20259</v>
      </c>
      <c r="E1330" s="180" t="s">
        <v>2042</v>
      </c>
      <c r="F1330" s="180" t="s">
        <v>703</v>
      </c>
      <c r="G1330" s="180">
        <v>6.3E-3</v>
      </c>
      <c r="H1330" s="180">
        <v>149.12</v>
      </c>
      <c r="I1330" s="180">
        <v>134.04552272512001</v>
      </c>
      <c r="J1330" s="180">
        <v>15.074477274880001</v>
      </c>
      <c r="K1330" s="181">
        <f t="shared" si="20"/>
        <v>0.93945600000000007</v>
      </c>
      <c r="L1330" s="180" t="s">
        <v>707</v>
      </c>
    </row>
    <row r="1331" spans="3:12">
      <c r="C1331" s="180">
        <v>99841</v>
      </c>
      <c r="D1331" s="180">
        <v>34360</v>
      </c>
      <c r="E1331" s="180" t="s">
        <v>2043</v>
      </c>
      <c r="F1331" s="180" t="s">
        <v>703</v>
      </c>
      <c r="G1331" s="180">
        <v>6.3E-3</v>
      </c>
      <c r="H1331" s="180">
        <v>149.12</v>
      </c>
      <c r="I1331" s="180">
        <v>134.04552272512001</v>
      </c>
      <c r="J1331" s="180">
        <v>15.074477274880001</v>
      </c>
      <c r="K1331" s="181">
        <f t="shared" si="20"/>
        <v>0.93945600000000007</v>
      </c>
      <c r="L1331" s="180" t="s">
        <v>707</v>
      </c>
    </row>
    <row r="1332" spans="3:12">
      <c r="C1332" s="180">
        <v>99841</v>
      </c>
      <c r="D1332" s="180">
        <v>34391</v>
      </c>
      <c r="E1332" s="180" t="s">
        <v>2044</v>
      </c>
      <c r="F1332" s="180" t="s">
        <v>703</v>
      </c>
      <c r="G1332" s="180">
        <v>6.3E-3</v>
      </c>
      <c r="H1332" s="180">
        <v>149.12</v>
      </c>
      <c r="I1332" s="180">
        <v>134.04552272512001</v>
      </c>
      <c r="J1332" s="180">
        <v>15.074477274880001</v>
      </c>
      <c r="K1332" s="181">
        <f t="shared" si="20"/>
        <v>0.93945600000000007</v>
      </c>
      <c r="L1332" s="180" t="s">
        <v>707</v>
      </c>
    </row>
    <row r="1333" spans="3:12">
      <c r="C1333" s="180">
        <v>99855</v>
      </c>
      <c r="D1333" s="180">
        <v>11033</v>
      </c>
      <c r="E1333" s="180" t="s">
        <v>2045</v>
      </c>
      <c r="F1333" s="180" t="s">
        <v>703</v>
      </c>
      <c r="G1333" s="180">
        <v>6.3E-3</v>
      </c>
      <c r="H1333" s="180">
        <v>149.12</v>
      </c>
      <c r="I1333" s="180">
        <v>101.47226692416</v>
      </c>
      <c r="J1333" s="180">
        <v>47.647733075840002</v>
      </c>
      <c r="K1333" s="181">
        <f t="shared" si="20"/>
        <v>0.93945600000000007</v>
      </c>
      <c r="L1333" s="180" t="s">
        <v>707</v>
      </c>
    </row>
    <row r="1334" spans="3:12">
      <c r="C1334" s="180">
        <v>99861</v>
      </c>
      <c r="D1334" s="180">
        <v>565</v>
      </c>
      <c r="E1334" s="180" t="s">
        <v>2046</v>
      </c>
      <c r="F1334" s="180" t="s">
        <v>826</v>
      </c>
      <c r="G1334" s="180">
        <v>9.17</v>
      </c>
      <c r="H1334" s="180">
        <v>16.149999999999999</v>
      </c>
      <c r="I1334" s="180">
        <v>8.3273773904499979</v>
      </c>
      <c r="J1334" s="180">
        <v>7.8226226095499998</v>
      </c>
      <c r="K1334" s="181">
        <f t="shared" si="20"/>
        <v>148.09549999999999</v>
      </c>
      <c r="L1334" s="180" t="s">
        <v>707</v>
      </c>
    </row>
    <row r="1335" spans="3:12">
      <c r="C1335" s="180">
        <v>90838</v>
      </c>
      <c r="D1335" s="180">
        <v>11154</v>
      </c>
      <c r="E1335" s="180" t="s">
        <v>2047</v>
      </c>
      <c r="F1335" s="180" t="s">
        <v>703</v>
      </c>
      <c r="G1335" s="180">
        <v>6.3E-3</v>
      </c>
      <c r="H1335" s="180">
        <v>149.12</v>
      </c>
      <c r="I1335" s="180">
        <v>138.72540161408</v>
      </c>
      <c r="J1335" s="180">
        <v>10.39459838592</v>
      </c>
      <c r="K1335" s="181">
        <f t="shared" si="20"/>
        <v>0.93945600000000007</v>
      </c>
      <c r="L1335" s="180" t="s">
        <v>707</v>
      </c>
    </row>
    <row r="1336" spans="3:12">
      <c r="C1336" s="180">
        <v>91338</v>
      </c>
      <c r="D1336" s="180">
        <v>4914</v>
      </c>
      <c r="E1336" s="180" t="s">
        <v>2048</v>
      </c>
      <c r="F1336" s="180" t="s">
        <v>838</v>
      </c>
      <c r="G1336" s="180">
        <v>1</v>
      </c>
      <c r="H1336" s="180">
        <v>607.72</v>
      </c>
      <c r="I1336" s="180">
        <v>599.93955834899998</v>
      </c>
      <c r="J1336" s="180">
        <v>7.7804416510000003</v>
      </c>
      <c r="K1336" s="181">
        <f t="shared" si="20"/>
        <v>607.72</v>
      </c>
      <c r="L1336" s="180" t="s">
        <v>707</v>
      </c>
    </row>
    <row r="1337" spans="3:12">
      <c r="C1337" s="180">
        <v>91338</v>
      </c>
      <c r="D1337" s="180">
        <v>36888</v>
      </c>
      <c r="E1337" s="180" t="s">
        <v>2049</v>
      </c>
      <c r="F1337" s="180" t="s">
        <v>703</v>
      </c>
      <c r="G1337" s="180">
        <v>6.3E-3</v>
      </c>
      <c r="H1337" s="180">
        <v>149.12</v>
      </c>
      <c r="I1337" s="180">
        <v>147.21086510399999</v>
      </c>
      <c r="J1337" s="180">
        <v>1.9091348960000001</v>
      </c>
      <c r="K1337" s="181">
        <f t="shared" si="20"/>
        <v>0.93945600000000007</v>
      </c>
      <c r="L1337" s="180" t="s">
        <v>707</v>
      </c>
    </row>
    <row r="1338" spans="3:12">
      <c r="C1338" s="180">
        <v>91341</v>
      </c>
      <c r="D1338" s="180">
        <v>39025</v>
      </c>
      <c r="E1338" s="180" t="s">
        <v>2050</v>
      </c>
      <c r="F1338" s="180" t="s">
        <v>703</v>
      </c>
      <c r="G1338" s="180">
        <v>6.3E-3</v>
      </c>
      <c r="H1338" s="180">
        <v>149.12</v>
      </c>
      <c r="I1338" s="180">
        <v>146.50006851904001</v>
      </c>
      <c r="J1338" s="180">
        <v>2.6199314809600005</v>
      </c>
      <c r="K1338" s="181">
        <f t="shared" si="20"/>
        <v>0.93945600000000007</v>
      </c>
      <c r="L1338" s="180" t="s">
        <v>707</v>
      </c>
    </row>
    <row r="1339" spans="3:12">
      <c r="C1339" s="180">
        <v>94805</v>
      </c>
      <c r="D1339" s="180">
        <v>39024</v>
      </c>
      <c r="E1339" s="180" t="s">
        <v>2051</v>
      </c>
      <c r="F1339" s="180" t="s">
        <v>703</v>
      </c>
      <c r="G1339" s="180">
        <v>6.3E-3</v>
      </c>
      <c r="H1339" s="180">
        <v>149.12</v>
      </c>
      <c r="I1339" s="180">
        <v>145.54998354368001</v>
      </c>
      <c r="J1339" s="180">
        <v>3.5700164563199999</v>
      </c>
      <c r="K1339" s="181">
        <f t="shared" si="20"/>
        <v>0.93945600000000007</v>
      </c>
      <c r="L1339" s="180" t="s">
        <v>707</v>
      </c>
    </row>
    <row r="1340" spans="3:12">
      <c r="C1340" s="180">
        <v>94806</v>
      </c>
      <c r="D1340" s="180">
        <v>39021</v>
      </c>
      <c r="E1340" s="180" t="s">
        <v>2052</v>
      </c>
      <c r="F1340" s="180" t="s">
        <v>703</v>
      </c>
      <c r="G1340" s="180">
        <v>6.3E-3</v>
      </c>
      <c r="H1340" s="180">
        <v>149.12</v>
      </c>
      <c r="I1340" s="180">
        <v>143.49688208576001</v>
      </c>
      <c r="J1340" s="180">
        <v>5.6231179142400007</v>
      </c>
      <c r="K1340" s="181">
        <f t="shared" si="20"/>
        <v>0.93945600000000007</v>
      </c>
      <c r="L1340" s="180" t="s">
        <v>707</v>
      </c>
    </row>
    <row r="1341" spans="3:12">
      <c r="C1341" s="180">
        <v>94807</v>
      </c>
      <c r="D1341" s="180">
        <v>39022</v>
      </c>
      <c r="E1341" s="180" t="s">
        <v>2053</v>
      </c>
      <c r="F1341" s="180" t="s">
        <v>703</v>
      </c>
      <c r="G1341" s="180">
        <v>6.3E-3</v>
      </c>
      <c r="H1341" s="180">
        <v>149.12</v>
      </c>
      <c r="I1341" s="180">
        <v>142.62837096960001</v>
      </c>
      <c r="J1341" s="180">
        <v>6.4916290303999995</v>
      </c>
      <c r="K1341" s="181">
        <f t="shared" si="20"/>
        <v>0.93945600000000007</v>
      </c>
      <c r="L1341" s="180" t="s">
        <v>707</v>
      </c>
    </row>
    <row r="1342" spans="3:12">
      <c r="C1342" s="180">
        <v>100702</v>
      </c>
      <c r="D1342" s="180">
        <v>4922</v>
      </c>
      <c r="E1342" s="180" t="s">
        <v>2054</v>
      </c>
      <c r="F1342" s="180" t="s">
        <v>838</v>
      </c>
      <c r="G1342" s="180">
        <v>1</v>
      </c>
      <c r="H1342" s="180">
        <v>389.31</v>
      </c>
      <c r="I1342" s="180">
        <v>382.12434532359003</v>
      </c>
      <c r="J1342" s="180">
        <v>7.1856546764100004</v>
      </c>
      <c r="K1342" s="181">
        <f t="shared" si="20"/>
        <v>389.31</v>
      </c>
      <c r="L1342" s="180" t="s">
        <v>707</v>
      </c>
    </row>
    <row r="1343" spans="3:12">
      <c r="C1343" s="180">
        <v>102188</v>
      </c>
      <c r="D1343" s="180">
        <v>11499</v>
      </c>
      <c r="E1343" s="180" t="s">
        <v>2055</v>
      </c>
      <c r="F1343" s="180" t="s">
        <v>703</v>
      </c>
      <c r="G1343" s="180">
        <v>6.3E-3</v>
      </c>
      <c r="H1343" s="180">
        <v>149.12</v>
      </c>
      <c r="I1343" s="180">
        <v>140.11842876032</v>
      </c>
      <c r="J1343" s="180">
        <v>9.0015712396800005</v>
      </c>
      <c r="K1343" s="181">
        <f t="shared" si="20"/>
        <v>0.93945600000000007</v>
      </c>
      <c r="L1343" s="180" t="s">
        <v>707</v>
      </c>
    </row>
    <row r="1344" spans="3:12">
      <c r="C1344" s="180">
        <v>102188</v>
      </c>
      <c r="D1344" s="180">
        <v>88325</v>
      </c>
      <c r="E1344" s="180" t="s">
        <v>2056</v>
      </c>
      <c r="F1344" s="180" t="s">
        <v>703</v>
      </c>
      <c r="G1344" s="180">
        <v>6.3E-3</v>
      </c>
      <c r="H1344" s="180">
        <v>149.12</v>
      </c>
      <c r="I1344" s="180">
        <v>140.11842876032</v>
      </c>
      <c r="J1344" s="180">
        <v>9.0015712396800005</v>
      </c>
      <c r="K1344" s="181">
        <f t="shared" si="20"/>
        <v>0.93945600000000007</v>
      </c>
      <c r="L1344" s="180" t="s">
        <v>704</v>
      </c>
    </row>
    <row r="1345" spans="3:12">
      <c r="C1345" s="180">
        <v>102189</v>
      </c>
      <c r="D1345" s="180">
        <v>3104</v>
      </c>
      <c r="E1345" s="180" t="s">
        <v>2057</v>
      </c>
      <c r="F1345" s="180" t="s">
        <v>1688</v>
      </c>
      <c r="G1345" s="180">
        <v>1</v>
      </c>
      <c r="H1345" s="180">
        <v>179.78</v>
      </c>
      <c r="I1345" s="180">
        <v>134.66444289378001</v>
      </c>
      <c r="J1345" s="180">
        <v>45.115557106220002</v>
      </c>
      <c r="K1345" s="181">
        <f t="shared" si="20"/>
        <v>179.78</v>
      </c>
      <c r="L1345" s="180" t="s">
        <v>707</v>
      </c>
    </row>
    <row r="1346" spans="3:12">
      <c r="C1346" s="180">
        <v>100703</v>
      </c>
      <c r="D1346" s="180">
        <v>5080</v>
      </c>
      <c r="E1346" s="180" t="s">
        <v>2058</v>
      </c>
      <c r="F1346" s="180" t="s">
        <v>727</v>
      </c>
      <c r="G1346" s="180">
        <v>1</v>
      </c>
      <c r="H1346" s="180">
        <v>19.46</v>
      </c>
      <c r="I1346" s="180">
        <v>13.598902089219999</v>
      </c>
      <c r="J1346" s="180">
        <v>5.8610979107800008</v>
      </c>
      <c r="K1346" s="181">
        <f t="shared" si="20"/>
        <v>19.46</v>
      </c>
      <c r="L1346" s="180" t="s">
        <v>707</v>
      </c>
    </row>
    <row r="1347" spans="3:12">
      <c r="C1347" s="180">
        <v>100704</v>
      </c>
      <c r="D1347" s="180">
        <v>5088</v>
      </c>
      <c r="E1347" s="180" t="s">
        <v>2059</v>
      </c>
      <c r="F1347" s="180" t="s">
        <v>727</v>
      </c>
      <c r="G1347" s="180">
        <v>1</v>
      </c>
      <c r="H1347" s="180">
        <v>6.43</v>
      </c>
      <c r="I1347" s="180">
        <v>4.9395175574100003</v>
      </c>
      <c r="J1347" s="180">
        <v>1.4904824425899998</v>
      </c>
      <c r="K1347" s="181">
        <f t="shared" si="20"/>
        <v>6.43</v>
      </c>
      <c r="L1347" s="180" t="s">
        <v>707</v>
      </c>
    </row>
    <row r="1348" spans="3:12">
      <c r="C1348" s="180">
        <v>100704</v>
      </c>
      <c r="D1348" s="180">
        <v>43603</v>
      </c>
      <c r="E1348" s="180" t="s">
        <v>2060</v>
      </c>
      <c r="F1348" s="180" t="s">
        <v>703</v>
      </c>
      <c r="G1348" s="180">
        <v>6.3E-3</v>
      </c>
      <c r="H1348" s="180">
        <v>149.12</v>
      </c>
      <c r="I1348" s="180">
        <v>114.55378820544001</v>
      </c>
      <c r="J1348" s="180">
        <v>34.566211794559997</v>
      </c>
      <c r="K1348" s="181">
        <f t="shared" si="20"/>
        <v>0.93945600000000007</v>
      </c>
      <c r="L1348" s="180" t="s">
        <v>707</v>
      </c>
    </row>
    <row r="1349" spans="3:12">
      <c r="C1349" s="180">
        <v>100705</v>
      </c>
      <c r="D1349" s="180">
        <v>11457</v>
      </c>
      <c r="E1349" s="180" t="s">
        <v>2061</v>
      </c>
      <c r="F1349" s="180" t="s">
        <v>703</v>
      </c>
      <c r="G1349" s="180">
        <v>6.3E-3</v>
      </c>
      <c r="H1349" s="180">
        <v>149.12</v>
      </c>
      <c r="I1349" s="180">
        <v>99.001350164480002</v>
      </c>
      <c r="J1349" s="180">
        <v>50.118649835520003</v>
      </c>
      <c r="K1349" s="181">
        <f t="shared" si="20"/>
        <v>0.93945600000000007</v>
      </c>
      <c r="L1349" s="180" t="s">
        <v>707</v>
      </c>
    </row>
    <row r="1350" spans="3:12">
      <c r="C1350" s="180">
        <v>100706</v>
      </c>
      <c r="D1350" s="180">
        <v>43589</v>
      </c>
      <c r="E1350" s="180" t="s">
        <v>2062</v>
      </c>
      <c r="F1350" s="180" t="s">
        <v>703</v>
      </c>
      <c r="G1350" s="180">
        <v>6.3E-3</v>
      </c>
      <c r="H1350" s="180">
        <v>149.12</v>
      </c>
      <c r="I1350" s="180">
        <v>79.230231272319998</v>
      </c>
      <c r="J1350" s="180">
        <v>69.889768727680007</v>
      </c>
      <c r="K1350" s="181">
        <f t="shared" ref="K1350:K1413" si="21">H1350*G1350</f>
        <v>0.93945600000000007</v>
      </c>
      <c r="L1350" s="180" t="s">
        <v>707</v>
      </c>
    </row>
    <row r="1351" spans="3:12">
      <c r="C1351" s="180">
        <v>100707</v>
      </c>
      <c r="D1351" s="180">
        <v>3108</v>
      </c>
      <c r="E1351" s="180" t="s">
        <v>2063</v>
      </c>
      <c r="F1351" s="180" t="s">
        <v>727</v>
      </c>
      <c r="G1351" s="180">
        <v>1</v>
      </c>
      <c r="H1351" s="180">
        <v>99.8</v>
      </c>
      <c r="I1351" s="180">
        <v>76.591636945599987</v>
      </c>
      <c r="J1351" s="180">
        <v>23.208363054399999</v>
      </c>
      <c r="K1351" s="181">
        <f t="shared" si="21"/>
        <v>99.8</v>
      </c>
      <c r="L1351" s="180" t="s">
        <v>707</v>
      </c>
    </row>
    <row r="1352" spans="3:12">
      <c r="C1352" s="180">
        <v>100708</v>
      </c>
      <c r="D1352" s="180">
        <v>3105</v>
      </c>
      <c r="E1352" s="180" t="s">
        <v>2064</v>
      </c>
      <c r="F1352" s="180" t="s">
        <v>727</v>
      </c>
      <c r="G1352" s="180">
        <v>1</v>
      </c>
      <c r="H1352" s="180">
        <v>130.53</v>
      </c>
      <c r="I1352" s="180">
        <v>103.45637654145</v>
      </c>
      <c r="J1352" s="180">
        <v>27.073623458549999</v>
      </c>
      <c r="K1352" s="181">
        <f t="shared" si="21"/>
        <v>130.53</v>
      </c>
      <c r="L1352" s="180" t="s">
        <v>707</v>
      </c>
    </row>
    <row r="1353" spans="3:12">
      <c r="C1353" s="180">
        <v>100709</v>
      </c>
      <c r="D1353" s="180">
        <v>2420</v>
      </c>
      <c r="E1353" s="180" t="s">
        <v>2065</v>
      </c>
      <c r="F1353" s="180" t="s">
        <v>727</v>
      </c>
      <c r="G1353" s="180">
        <v>1</v>
      </c>
      <c r="H1353" s="180">
        <v>20.86</v>
      </c>
      <c r="I1353" s="180">
        <v>11.152116898859997</v>
      </c>
      <c r="J1353" s="180">
        <v>9.7078831011400002</v>
      </c>
      <c r="K1353" s="181">
        <f t="shared" si="21"/>
        <v>20.86</v>
      </c>
      <c r="L1353" s="180" t="s">
        <v>707</v>
      </c>
    </row>
    <row r="1354" spans="3:12">
      <c r="C1354" s="180">
        <v>100710</v>
      </c>
      <c r="D1354" s="180">
        <v>11451</v>
      </c>
      <c r="E1354" s="180" t="s">
        <v>2066</v>
      </c>
      <c r="F1354" s="180" t="s">
        <v>703</v>
      </c>
      <c r="G1354" s="180">
        <v>6.3E-3</v>
      </c>
      <c r="H1354" s="180">
        <v>149.12</v>
      </c>
      <c r="I1354" s="180">
        <v>114.90952619328</v>
      </c>
      <c r="J1354" s="180">
        <v>34.210473806719996</v>
      </c>
      <c r="K1354" s="181">
        <f t="shared" si="21"/>
        <v>0.93945600000000007</v>
      </c>
      <c r="L1354" s="180" t="s">
        <v>707</v>
      </c>
    </row>
    <row r="1355" spans="3:12">
      <c r="C1355" s="180">
        <v>102151</v>
      </c>
      <c r="D1355" s="180">
        <v>10490</v>
      </c>
      <c r="E1355" s="180" t="s">
        <v>2067</v>
      </c>
      <c r="F1355" s="180" t="s">
        <v>703</v>
      </c>
      <c r="G1355" s="180">
        <v>6.3E-3</v>
      </c>
      <c r="H1355" s="180">
        <v>149.12</v>
      </c>
      <c r="I1355" s="180">
        <v>132.46181285248002</v>
      </c>
      <c r="J1355" s="180">
        <v>16.65818714752</v>
      </c>
      <c r="K1355" s="181">
        <f t="shared" si="21"/>
        <v>0.93945600000000007</v>
      </c>
      <c r="L1355" s="180" t="s">
        <v>707</v>
      </c>
    </row>
    <row r="1356" spans="3:12">
      <c r="C1356" s="180">
        <v>102152</v>
      </c>
      <c r="D1356" s="180">
        <v>10492</v>
      </c>
      <c r="E1356" s="180" t="s">
        <v>2068</v>
      </c>
      <c r="F1356" s="180" t="s">
        <v>703</v>
      </c>
      <c r="G1356" s="180">
        <v>6.3E-3</v>
      </c>
      <c r="H1356" s="180">
        <v>149.12</v>
      </c>
      <c r="I1356" s="180">
        <v>134.11586948863999</v>
      </c>
      <c r="J1356" s="180">
        <v>15.00413051136</v>
      </c>
      <c r="K1356" s="181">
        <f t="shared" si="21"/>
        <v>0.93945600000000007</v>
      </c>
      <c r="L1356" s="180" t="s">
        <v>707</v>
      </c>
    </row>
    <row r="1357" spans="3:12">
      <c r="C1357" s="180">
        <v>102153</v>
      </c>
      <c r="D1357" s="180">
        <v>11188</v>
      </c>
      <c r="E1357" s="180" t="s">
        <v>2069</v>
      </c>
      <c r="F1357" s="180" t="s">
        <v>703</v>
      </c>
      <c r="G1357" s="180">
        <v>6.3E-3</v>
      </c>
      <c r="H1357" s="180">
        <v>149.12</v>
      </c>
      <c r="I1357" s="180">
        <v>137.25658542079998</v>
      </c>
      <c r="J1357" s="180">
        <v>11.863414579200001</v>
      </c>
      <c r="K1357" s="181">
        <f t="shared" si="21"/>
        <v>0.93945600000000007</v>
      </c>
      <c r="L1357" s="180" t="s">
        <v>707</v>
      </c>
    </row>
    <row r="1358" spans="3:12">
      <c r="C1358" s="180">
        <v>102154</v>
      </c>
      <c r="D1358" s="180">
        <v>10493</v>
      </c>
      <c r="E1358" s="180" t="s">
        <v>2070</v>
      </c>
      <c r="F1358" s="180" t="s">
        <v>703</v>
      </c>
      <c r="G1358" s="180">
        <v>6.3E-3</v>
      </c>
      <c r="H1358" s="180">
        <v>149.12</v>
      </c>
      <c r="I1358" s="180">
        <v>138.15174920192001</v>
      </c>
      <c r="J1358" s="180">
        <v>10.96825079808</v>
      </c>
      <c r="K1358" s="181">
        <f t="shared" si="21"/>
        <v>0.93945600000000007</v>
      </c>
      <c r="L1358" s="180" t="s">
        <v>707</v>
      </c>
    </row>
    <row r="1359" spans="3:12">
      <c r="C1359" s="180">
        <v>102155</v>
      </c>
      <c r="D1359" s="180">
        <v>21107</v>
      </c>
      <c r="E1359" s="180" t="s">
        <v>2071</v>
      </c>
      <c r="F1359" s="180" t="s">
        <v>703</v>
      </c>
      <c r="G1359" s="180">
        <v>6.3E-3</v>
      </c>
      <c r="H1359" s="180">
        <v>149.12</v>
      </c>
      <c r="I1359" s="180">
        <v>139.96690569152</v>
      </c>
      <c r="J1359" s="180">
        <v>9.1530943084800001</v>
      </c>
      <c r="K1359" s="181">
        <f t="shared" si="21"/>
        <v>0.93945600000000007</v>
      </c>
      <c r="L1359" s="180" t="s">
        <v>707</v>
      </c>
    </row>
    <row r="1360" spans="3:12">
      <c r="C1360" s="180">
        <v>102156</v>
      </c>
      <c r="D1360" s="180">
        <v>10491</v>
      </c>
      <c r="E1360" s="180" t="s">
        <v>2072</v>
      </c>
      <c r="F1360" s="180" t="s">
        <v>703</v>
      </c>
      <c r="G1360" s="180">
        <v>6.3E-3</v>
      </c>
      <c r="H1360" s="180">
        <v>149.12</v>
      </c>
      <c r="I1360" s="180">
        <v>141.81303067712</v>
      </c>
      <c r="J1360" s="180">
        <v>7.3069693228799997</v>
      </c>
      <c r="K1360" s="181">
        <f t="shared" si="21"/>
        <v>0.93945600000000007</v>
      </c>
      <c r="L1360" s="180" t="s">
        <v>707</v>
      </c>
    </row>
    <row r="1361" spans="3:12">
      <c r="C1361" s="180">
        <v>102157</v>
      </c>
      <c r="D1361" s="180">
        <v>11189</v>
      </c>
      <c r="E1361" s="180" t="s">
        <v>2073</v>
      </c>
      <c r="F1361" s="180" t="s">
        <v>703</v>
      </c>
      <c r="G1361" s="180">
        <v>6.3E-3</v>
      </c>
      <c r="H1361" s="180">
        <v>149.12</v>
      </c>
      <c r="I1361" s="180">
        <v>143.78702352767999</v>
      </c>
      <c r="J1361" s="180">
        <v>5.3329764723199995</v>
      </c>
      <c r="K1361" s="181">
        <f t="shared" si="21"/>
        <v>0.93945600000000007</v>
      </c>
      <c r="L1361" s="180" t="s">
        <v>707</v>
      </c>
    </row>
    <row r="1362" spans="3:12">
      <c r="C1362" s="180">
        <v>102158</v>
      </c>
      <c r="D1362" s="180">
        <v>34385</v>
      </c>
      <c r="E1362" s="180" t="s">
        <v>2074</v>
      </c>
      <c r="F1362" s="180" t="s">
        <v>703</v>
      </c>
      <c r="G1362" s="180">
        <v>6.3E-3</v>
      </c>
      <c r="H1362" s="180">
        <v>149.12</v>
      </c>
      <c r="I1362" s="180">
        <v>145.20337259455999</v>
      </c>
      <c r="J1362" s="180">
        <v>3.9166274054400003</v>
      </c>
      <c r="K1362" s="181">
        <f t="shared" si="21"/>
        <v>0.93945600000000007</v>
      </c>
      <c r="L1362" s="180" t="s">
        <v>707</v>
      </c>
    </row>
    <row r="1363" spans="3:12">
      <c r="C1363" s="180">
        <v>102159</v>
      </c>
      <c r="D1363" s="180">
        <v>34386</v>
      </c>
      <c r="E1363" s="180" t="s">
        <v>2075</v>
      </c>
      <c r="F1363" s="180" t="s">
        <v>703</v>
      </c>
      <c r="G1363" s="180">
        <v>6.3E-3</v>
      </c>
      <c r="H1363" s="180">
        <v>149.12</v>
      </c>
      <c r="I1363" s="180">
        <v>146.23713223168002</v>
      </c>
      <c r="J1363" s="180">
        <v>2.8828677683200001</v>
      </c>
      <c r="K1363" s="181">
        <f t="shared" si="21"/>
        <v>0.93945600000000007</v>
      </c>
      <c r="L1363" s="180" t="s">
        <v>707</v>
      </c>
    </row>
    <row r="1364" spans="3:12">
      <c r="C1364" s="180">
        <v>102160</v>
      </c>
      <c r="D1364" s="180">
        <v>10499</v>
      </c>
      <c r="E1364" s="180" t="s">
        <v>2076</v>
      </c>
      <c r="F1364" s="180" t="s">
        <v>703</v>
      </c>
      <c r="G1364" s="180">
        <v>6.3E-3</v>
      </c>
      <c r="H1364" s="180">
        <v>149.12</v>
      </c>
      <c r="I1364" s="180">
        <v>131.82544802432</v>
      </c>
      <c r="J1364" s="180">
        <v>17.294551975680001</v>
      </c>
      <c r="K1364" s="181">
        <f t="shared" si="21"/>
        <v>0.93945600000000007</v>
      </c>
      <c r="L1364" s="180" t="s">
        <v>707</v>
      </c>
    </row>
    <row r="1365" spans="3:12">
      <c r="C1365" s="180">
        <v>102161</v>
      </c>
      <c r="D1365" s="180">
        <v>39432</v>
      </c>
      <c r="E1365" s="180" t="s">
        <v>2077</v>
      </c>
      <c r="F1365" s="180" t="s">
        <v>703</v>
      </c>
      <c r="G1365" s="180">
        <v>6.3E-3</v>
      </c>
      <c r="H1365" s="180">
        <v>149.12</v>
      </c>
      <c r="I1365" s="180">
        <v>135.92835822144002</v>
      </c>
      <c r="J1365" s="180">
        <v>13.191641778560001</v>
      </c>
      <c r="K1365" s="181">
        <f t="shared" si="21"/>
        <v>0.93945600000000007</v>
      </c>
      <c r="L1365" s="180" t="s">
        <v>707</v>
      </c>
    </row>
    <row r="1366" spans="3:12">
      <c r="C1366" s="180">
        <v>102171</v>
      </c>
      <c r="D1366" s="180">
        <v>34384</v>
      </c>
      <c r="E1366" s="180" t="s">
        <v>2078</v>
      </c>
      <c r="F1366" s="180" t="s">
        <v>703</v>
      </c>
      <c r="G1366" s="180">
        <v>6.3E-3</v>
      </c>
      <c r="H1366" s="180">
        <v>149.12</v>
      </c>
      <c r="I1366" s="180">
        <v>143.39009516607999</v>
      </c>
      <c r="J1366" s="180">
        <v>5.7299048339200001</v>
      </c>
      <c r="K1366" s="181">
        <f t="shared" si="21"/>
        <v>0.93945600000000007</v>
      </c>
      <c r="L1366" s="180" t="s">
        <v>707</v>
      </c>
    </row>
    <row r="1367" spans="3:12">
      <c r="C1367" s="180">
        <v>102172</v>
      </c>
      <c r="D1367" s="180">
        <v>11185</v>
      </c>
      <c r="E1367" s="180" t="s">
        <v>2079</v>
      </c>
      <c r="F1367" s="180" t="s">
        <v>703</v>
      </c>
      <c r="G1367" s="180">
        <v>6.3E-3</v>
      </c>
      <c r="H1367" s="180">
        <v>149.12</v>
      </c>
      <c r="I1367" s="180">
        <v>144.63562697472</v>
      </c>
      <c r="J1367" s="180">
        <v>4.48437302528</v>
      </c>
      <c r="K1367" s="181">
        <f t="shared" si="21"/>
        <v>0.93945600000000007</v>
      </c>
      <c r="L1367" s="180" t="s">
        <v>707</v>
      </c>
    </row>
    <row r="1368" spans="3:12">
      <c r="C1368" s="180">
        <v>102177</v>
      </c>
      <c r="D1368" s="180">
        <v>10497</v>
      </c>
      <c r="E1368" s="180" t="s">
        <v>2080</v>
      </c>
      <c r="F1368" s="180" t="s">
        <v>703</v>
      </c>
      <c r="G1368" s="180">
        <v>6.3E-3</v>
      </c>
      <c r="H1368" s="180">
        <v>149.12</v>
      </c>
      <c r="I1368" s="180">
        <v>145.34383617856</v>
      </c>
      <c r="J1368" s="180">
        <v>3.7761638214400004</v>
      </c>
      <c r="K1368" s="181">
        <f t="shared" si="21"/>
        <v>0.93945600000000007</v>
      </c>
      <c r="L1368" s="180" t="s">
        <v>707</v>
      </c>
    </row>
    <row r="1369" spans="3:12">
      <c r="C1369" s="180">
        <v>102178</v>
      </c>
      <c r="D1369" s="180">
        <v>10504</v>
      </c>
      <c r="E1369" s="180" t="s">
        <v>2081</v>
      </c>
      <c r="F1369" s="180" t="s">
        <v>703</v>
      </c>
      <c r="G1369" s="180">
        <v>6.3E-3</v>
      </c>
      <c r="H1369" s="180">
        <v>149.12</v>
      </c>
      <c r="I1369" s="180">
        <v>146.10887769856001</v>
      </c>
      <c r="J1369" s="180">
        <v>3.0111223014399999</v>
      </c>
      <c r="K1369" s="181">
        <f t="shared" si="21"/>
        <v>0.93945600000000007</v>
      </c>
      <c r="L1369" s="180" t="s">
        <v>707</v>
      </c>
    </row>
    <row r="1370" spans="3:12">
      <c r="C1370" s="180">
        <v>102179</v>
      </c>
      <c r="D1370" s="180">
        <v>10505</v>
      </c>
      <c r="E1370" s="180" t="s">
        <v>2082</v>
      </c>
      <c r="F1370" s="180" t="s">
        <v>703</v>
      </c>
      <c r="G1370" s="180">
        <v>6.3E-3</v>
      </c>
      <c r="H1370" s="180">
        <v>149.12</v>
      </c>
      <c r="I1370" s="180">
        <v>128.98973483328001</v>
      </c>
      <c r="J1370" s="180">
        <v>20.130265166720001</v>
      </c>
      <c r="K1370" s="181">
        <f t="shared" si="21"/>
        <v>0.93945600000000007</v>
      </c>
      <c r="L1370" s="180" t="s">
        <v>707</v>
      </c>
    </row>
    <row r="1371" spans="3:12">
      <c r="C1371" s="180">
        <v>102180</v>
      </c>
      <c r="D1371" s="180">
        <v>10506</v>
      </c>
      <c r="E1371" s="180" t="s">
        <v>2083</v>
      </c>
      <c r="F1371" s="180" t="s">
        <v>703</v>
      </c>
      <c r="G1371" s="180">
        <v>6.3E-3</v>
      </c>
      <c r="H1371" s="180">
        <v>149.12</v>
      </c>
      <c r="I1371" s="180">
        <v>132.76468571264002</v>
      </c>
      <c r="J1371" s="180">
        <v>16.355314287359999</v>
      </c>
      <c r="K1371" s="181">
        <f t="shared" si="21"/>
        <v>0.93945600000000007</v>
      </c>
      <c r="L1371" s="180" t="s">
        <v>707</v>
      </c>
    </row>
    <row r="1372" spans="3:12">
      <c r="C1372" s="180">
        <v>102181</v>
      </c>
      <c r="D1372" s="180">
        <v>10507</v>
      </c>
      <c r="E1372" s="180" t="s">
        <v>2084</v>
      </c>
      <c r="F1372" s="180" t="s">
        <v>703</v>
      </c>
      <c r="G1372" s="180">
        <v>6.3E-3</v>
      </c>
      <c r="H1372" s="180">
        <v>149.12</v>
      </c>
      <c r="I1372" s="180">
        <v>136.29927647616</v>
      </c>
      <c r="J1372" s="180">
        <v>12.820723523840002</v>
      </c>
      <c r="K1372" s="181">
        <f t="shared" si="21"/>
        <v>0.93945600000000007</v>
      </c>
      <c r="L1372" s="180" t="s">
        <v>707</v>
      </c>
    </row>
    <row r="1373" spans="3:12">
      <c r="C1373" s="180">
        <v>102182</v>
      </c>
      <c r="D1373" s="180">
        <v>5031</v>
      </c>
      <c r="E1373" s="180" t="s">
        <v>2085</v>
      </c>
      <c r="F1373" s="180" t="s">
        <v>838</v>
      </c>
      <c r="G1373" s="180">
        <v>1.89</v>
      </c>
      <c r="H1373" s="180">
        <v>500</v>
      </c>
      <c r="I1373" s="180">
        <v>472.31093450000003</v>
      </c>
      <c r="J1373" s="180">
        <v>27.689065500000002</v>
      </c>
      <c r="K1373" s="181">
        <f t="shared" si="21"/>
        <v>945</v>
      </c>
      <c r="L1373" s="180" t="s">
        <v>707</v>
      </c>
    </row>
    <row r="1374" spans="3:12">
      <c r="C1374" s="180">
        <v>94569</v>
      </c>
      <c r="D1374" s="180">
        <v>4377</v>
      </c>
      <c r="E1374" s="180" t="s">
        <v>2086</v>
      </c>
      <c r="F1374" s="180" t="s">
        <v>727</v>
      </c>
      <c r="G1374" s="180">
        <v>24.4</v>
      </c>
      <c r="H1374" s="180">
        <v>0.2</v>
      </c>
      <c r="I1374" s="180">
        <v>0.19095037120000002</v>
      </c>
      <c r="J1374" s="180">
        <v>9.0496288000000008E-3</v>
      </c>
      <c r="K1374" s="181">
        <f t="shared" si="21"/>
        <v>4.88</v>
      </c>
      <c r="L1374" s="180" t="s">
        <v>707</v>
      </c>
    </row>
    <row r="1375" spans="3:12">
      <c r="C1375" s="180">
        <v>94569</v>
      </c>
      <c r="D1375" s="180">
        <v>34381</v>
      </c>
      <c r="E1375" s="180" t="s">
        <v>2087</v>
      </c>
      <c r="F1375" s="180" t="s">
        <v>703</v>
      </c>
      <c r="G1375" s="180">
        <v>6.3E-3</v>
      </c>
      <c r="H1375" s="180">
        <v>149.12</v>
      </c>
      <c r="I1375" s="180">
        <v>142.37259676671999</v>
      </c>
      <c r="J1375" s="180">
        <v>6.7474032332800009</v>
      </c>
      <c r="K1375" s="181">
        <f t="shared" si="21"/>
        <v>0.93945600000000007</v>
      </c>
      <c r="L1375" s="180" t="s">
        <v>707</v>
      </c>
    </row>
    <row r="1376" spans="3:12">
      <c r="C1376" s="180">
        <v>94570</v>
      </c>
      <c r="D1376" s="180">
        <v>36896</v>
      </c>
      <c r="E1376" s="180" t="s">
        <v>2088</v>
      </c>
      <c r="F1376" s="180" t="s">
        <v>703</v>
      </c>
      <c r="G1376" s="180">
        <v>6.3E-3</v>
      </c>
      <c r="H1376" s="180">
        <v>149.12</v>
      </c>
      <c r="I1376" s="180">
        <v>145.17048179264</v>
      </c>
      <c r="J1376" s="180">
        <v>3.9495182073600001</v>
      </c>
      <c r="K1376" s="181">
        <f t="shared" si="21"/>
        <v>0.93945600000000007</v>
      </c>
      <c r="L1376" s="180" t="s">
        <v>707</v>
      </c>
    </row>
    <row r="1377" spans="3:12">
      <c r="C1377" s="180">
        <v>94572</v>
      </c>
      <c r="D1377" s="180">
        <v>44054</v>
      </c>
      <c r="E1377" s="180" t="s">
        <v>2089</v>
      </c>
      <c r="F1377" s="180" t="s">
        <v>703</v>
      </c>
      <c r="G1377" s="180">
        <v>6.3E-3</v>
      </c>
      <c r="H1377" s="180">
        <v>149.12</v>
      </c>
      <c r="I1377" s="180">
        <v>145.02099406272001</v>
      </c>
      <c r="J1377" s="180">
        <v>4.0990059372799994</v>
      </c>
      <c r="K1377" s="181">
        <f t="shared" si="21"/>
        <v>0.93945600000000007</v>
      </c>
      <c r="L1377" s="180" t="s">
        <v>707</v>
      </c>
    </row>
    <row r="1378" spans="3:12">
      <c r="C1378" s="180">
        <v>94573</v>
      </c>
      <c r="D1378" s="180">
        <v>34364</v>
      </c>
      <c r="E1378" s="180" t="s">
        <v>2090</v>
      </c>
      <c r="F1378" s="180" t="s">
        <v>703</v>
      </c>
      <c r="G1378" s="180">
        <v>6.3E-3</v>
      </c>
      <c r="H1378" s="180">
        <v>149.12</v>
      </c>
      <c r="I1378" s="180">
        <v>145.58629828991999</v>
      </c>
      <c r="J1378" s="180">
        <v>3.5337017100800003</v>
      </c>
      <c r="K1378" s="181">
        <f t="shared" si="21"/>
        <v>0.93945600000000007</v>
      </c>
      <c r="L1378" s="180" t="s">
        <v>707</v>
      </c>
    </row>
    <row r="1379" spans="3:12">
      <c r="C1379" s="180">
        <v>94589</v>
      </c>
      <c r="D1379" s="180">
        <v>43657</v>
      </c>
      <c r="E1379" s="180" t="s">
        <v>2091</v>
      </c>
      <c r="F1379" s="180" t="s">
        <v>703</v>
      </c>
      <c r="G1379" s="180">
        <v>6.3E-3</v>
      </c>
      <c r="H1379" s="180">
        <v>149.12</v>
      </c>
      <c r="I1379" s="180">
        <v>83.987126465919985</v>
      </c>
      <c r="J1379" s="180">
        <v>65.132873534080005</v>
      </c>
      <c r="K1379" s="181">
        <f t="shared" si="21"/>
        <v>0.93945600000000007</v>
      </c>
      <c r="L1379" s="180" t="s">
        <v>707</v>
      </c>
    </row>
    <row r="1380" spans="3:12">
      <c r="C1380" s="180">
        <v>100674</v>
      </c>
      <c r="D1380" s="180">
        <v>599</v>
      </c>
      <c r="E1380" s="180" t="s">
        <v>2092</v>
      </c>
      <c r="F1380" s="180" t="s">
        <v>838</v>
      </c>
      <c r="G1380" s="180">
        <v>1</v>
      </c>
      <c r="H1380" s="180">
        <v>727.69</v>
      </c>
      <c r="I1380" s="180">
        <v>706.65977573687007</v>
      </c>
      <c r="J1380" s="180">
        <v>21.030224263130002</v>
      </c>
      <c r="K1380" s="181">
        <f t="shared" si="21"/>
        <v>727.69</v>
      </c>
      <c r="L1380" s="180" t="s">
        <v>707</v>
      </c>
    </row>
    <row r="1381" spans="3:12">
      <c r="C1381" s="180">
        <v>101096</v>
      </c>
      <c r="D1381" s="180">
        <v>88313</v>
      </c>
      <c r="E1381" s="180" t="s">
        <v>2093</v>
      </c>
      <c r="F1381" s="180" t="s">
        <v>703</v>
      </c>
      <c r="G1381" s="180">
        <v>6.3E-3</v>
      </c>
      <c r="H1381" s="180">
        <v>149.12</v>
      </c>
      <c r="I1381" s="180">
        <v>83.408144206719996</v>
      </c>
      <c r="J1381" s="180">
        <v>65.711855793280009</v>
      </c>
      <c r="K1381" s="181">
        <f t="shared" si="21"/>
        <v>0.93945600000000007</v>
      </c>
      <c r="L1381" s="180" t="s">
        <v>704</v>
      </c>
    </row>
    <row r="1382" spans="3:12">
      <c r="C1382" s="180">
        <v>101096</v>
      </c>
      <c r="D1382" s="180">
        <v>94971</v>
      </c>
      <c r="E1382" s="180" t="s">
        <v>2094</v>
      </c>
      <c r="F1382" s="180" t="s">
        <v>703</v>
      </c>
      <c r="G1382" s="180">
        <v>6.3E-3</v>
      </c>
      <c r="H1382" s="180">
        <v>149.12</v>
      </c>
      <c r="I1382" s="180">
        <v>83.408144206719996</v>
      </c>
      <c r="J1382" s="180">
        <v>65.711855793280009</v>
      </c>
      <c r="K1382" s="181">
        <f t="shared" si="21"/>
        <v>0.93945600000000007</v>
      </c>
      <c r="L1382" s="180" t="s">
        <v>704</v>
      </c>
    </row>
    <row r="1383" spans="3:12">
      <c r="C1383" s="180">
        <v>101096</v>
      </c>
      <c r="D1383" s="180">
        <v>95576</v>
      </c>
      <c r="E1383" s="180" t="s">
        <v>2095</v>
      </c>
      <c r="F1383" s="180" t="s">
        <v>703</v>
      </c>
      <c r="G1383" s="180">
        <v>6.3E-3</v>
      </c>
      <c r="H1383" s="180">
        <v>149.12</v>
      </c>
      <c r="I1383" s="180">
        <v>83.408144206719996</v>
      </c>
      <c r="J1383" s="180">
        <v>65.711855793280009</v>
      </c>
      <c r="K1383" s="181">
        <f t="shared" si="21"/>
        <v>0.93945600000000007</v>
      </c>
      <c r="L1383" s="180" t="s">
        <v>704</v>
      </c>
    </row>
    <row r="1384" spans="3:12">
      <c r="C1384" s="180">
        <v>101096</v>
      </c>
      <c r="D1384" s="180">
        <v>95579</v>
      </c>
      <c r="E1384" s="180" t="s">
        <v>2096</v>
      </c>
      <c r="F1384" s="180" t="s">
        <v>703</v>
      </c>
      <c r="G1384" s="180">
        <v>6.3E-3</v>
      </c>
      <c r="H1384" s="180">
        <v>149.12</v>
      </c>
      <c r="I1384" s="180">
        <v>83.408144206719996</v>
      </c>
      <c r="J1384" s="180">
        <v>65.711855793280009</v>
      </c>
      <c r="K1384" s="181">
        <f t="shared" si="21"/>
        <v>0.93945600000000007</v>
      </c>
      <c r="L1384" s="180" t="s">
        <v>704</v>
      </c>
    </row>
    <row r="1385" spans="3:12">
      <c r="C1385" s="180">
        <v>101096</v>
      </c>
      <c r="D1385" s="180">
        <v>97913</v>
      </c>
      <c r="E1385" s="180" t="s">
        <v>2097</v>
      </c>
      <c r="F1385" s="180" t="s">
        <v>703</v>
      </c>
      <c r="G1385" s="180">
        <v>6.3E-3</v>
      </c>
      <c r="H1385" s="180">
        <v>149.12</v>
      </c>
      <c r="I1385" s="180">
        <v>83.408144206719996</v>
      </c>
      <c r="J1385" s="180">
        <v>65.711855793280009</v>
      </c>
      <c r="K1385" s="181">
        <f t="shared" si="21"/>
        <v>0.93945600000000007</v>
      </c>
      <c r="L1385" s="180" t="s">
        <v>704</v>
      </c>
    </row>
    <row r="1386" spans="3:12">
      <c r="C1386" s="180">
        <v>101096</v>
      </c>
      <c r="D1386" s="180">
        <v>100206</v>
      </c>
      <c r="E1386" s="180" t="s">
        <v>2098</v>
      </c>
      <c r="F1386" s="180" t="s">
        <v>703</v>
      </c>
      <c r="G1386" s="180">
        <v>6.3E-3</v>
      </c>
      <c r="H1386" s="180">
        <v>149.12</v>
      </c>
      <c r="I1386" s="180">
        <v>83.408144206719996</v>
      </c>
      <c r="J1386" s="180">
        <v>65.711855793280009</v>
      </c>
      <c r="K1386" s="181">
        <f t="shared" si="21"/>
        <v>0.93945600000000007</v>
      </c>
      <c r="L1386" s="180" t="s">
        <v>704</v>
      </c>
    </row>
    <row r="1387" spans="3:12">
      <c r="C1387" s="180">
        <v>101096</v>
      </c>
      <c r="D1387" s="180">
        <v>100973</v>
      </c>
      <c r="E1387" s="180" t="s">
        <v>2099</v>
      </c>
      <c r="F1387" s="180" t="s">
        <v>703</v>
      </c>
      <c r="G1387" s="180">
        <v>6.3E-3</v>
      </c>
      <c r="H1387" s="180">
        <v>149.12</v>
      </c>
      <c r="I1387" s="180">
        <v>83.408144206719996</v>
      </c>
      <c r="J1387" s="180">
        <v>65.711855793280009</v>
      </c>
      <c r="K1387" s="181">
        <f t="shared" si="21"/>
        <v>0.93945600000000007</v>
      </c>
      <c r="L1387" s="180" t="s">
        <v>704</v>
      </c>
    </row>
    <row r="1388" spans="3:12">
      <c r="C1388" s="180">
        <v>101098</v>
      </c>
      <c r="D1388" s="180">
        <v>95580</v>
      </c>
      <c r="E1388" s="180" t="s">
        <v>2100</v>
      </c>
      <c r="F1388" s="180" t="s">
        <v>703</v>
      </c>
      <c r="G1388" s="180">
        <v>6.3E-3</v>
      </c>
      <c r="H1388" s="180">
        <v>149.12</v>
      </c>
      <c r="I1388" s="180">
        <v>92.025394584319997</v>
      </c>
      <c r="J1388" s="180">
        <v>57.09460541568</v>
      </c>
      <c r="K1388" s="181">
        <f t="shared" si="21"/>
        <v>0.93945600000000007</v>
      </c>
      <c r="L1388" s="180" t="s">
        <v>704</v>
      </c>
    </row>
    <row r="1389" spans="3:12">
      <c r="C1389" s="180">
        <v>101100</v>
      </c>
      <c r="D1389" s="180">
        <v>90680</v>
      </c>
      <c r="E1389" s="180" t="s">
        <v>2101</v>
      </c>
      <c r="F1389" s="180" t="s">
        <v>703</v>
      </c>
      <c r="G1389" s="180">
        <v>6.3E-3</v>
      </c>
      <c r="H1389" s="180">
        <v>149.12</v>
      </c>
      <c r="I1389" s="180">
        <v>119.39927469632002</v>
      </c>
      <c r="J1389" s="180">
        <v>29.720725303680002</v>
      </c>
      <c r="K1389" s="181">
        <f t="shared" si="21"/>
        <v>0.93945600000000007</v>
      </c>
      <c r="L1389" s="180" t="s">
        <v>704</v>
      </c>
    </row>
    <row r="1390" spans="3:12">
      <c r="C1390" s="180">
        <v>101100</v>
      </c>
      <c r="D1390" s="180">
        <v>90681</v>
      </c>
      <c r="E1390" s="180" t="s">
        <v>2102</v>
      </c>
      <c r="F1390" s="180" t="s">
        <v>703</v>
      </c>
      <c r="G1390" s="180">
        <v>6.3E-3</v>
      </c>
      <c r="H1390" s="180">
        <v>149.12</v>
      </c>
      <c r="I1390" s="180">
        <v>119.39927469632002</v>
      </c>
      <c r="J1390" s="180">
        <v>29.720725303680002</v>
      </c>
      <c r="K1390" s="181">
        <f t="shared" si="21"/>
        <v>0.93945600000000007</v>
      </c>
      <c r="L1390" s="180" t="s">
        <v>704</v>
      </c>
    </row>
    <row r="1391" spans="3:12">
      <c r="C1391" s="180">
        <v>101104</v>
      </c>
      <c r="D1391" s="180">
        <v>38405</v>
      </c>
      <c r="E1391" s="180" t="s">
        <v>2103</v>
      </c>
      <c r="F1391" s="180" t="s">
        <v>703</v>
      </c>
      <c r="G1391" s="180">
        <v>6.3E-3</v>
      </c>
      <c r="H1391" s="180">
        <v>149.12</v>
      </c>
      <c r="I1391" s="180">
        <v>95.792600767360014</v>
      </c>
      <c r="J1391" s="180">
        <v>53.327399232639998</v>
      </c>
      <c r="K1391" s="181">
        <f t="shared" si="21"/>
        <v>0.93945600000000007</v>
      </c>
      <c r="L1391" s="180" t="s">
        <v>707</v>
      </c>
    </row>
    <row r="1392" spans="3:12">
      <c r="C1392" s="180">
        <v>95601</v>
      </c>
      <c r="D1392" s="180">
        <v>102274</v>
      </c>
      <c r="E1392" s="180" t="s">
        <v>2104</v>
      </c>
      <c r="F1392" s="180" t="s">
        <v>703</v>
      </c>
      <c r="G1392" s="180">
        <v>6.3E-3</v>
      </c>
      <c r="H1392" s="180">
        <v>149.12</v>
      </c>
      <c r="I1392" s="180">
        <v>47.871343436800004</v>
      </c>
      <c r="J1392" s="180">
        <v>101.2486565632</v>
      </c>
      <c r="K1392" s="181">
        <f t="shared" si="21"/>
        <v>0.93945600000000007</v>
      </c>
      <c r="L1392" s="180" t="s">
        <v>704</v>
      </c>
    </row>
    <row r="1393" spans="3:12">
      <c r="C1393" s="180">
        <v>95601</v>
      </c>
      <c r="D1393" s="180">
        <v>102275</v>
      </c>
      <c r="E1393" s="180" t="s">
        <v>2105</v>
      </c>
      <c r="F1393" s="180" t="s">
        <v>703</v>
      </c>
      <c r="G1393" s="180">
        <v>6.3E-3</v>
      </c>
      <c r="H1393" s="180">
        <v>149.12</v>
      </c>
      <c r="I1393" s="180">
        <v>47.871343436800004</v>
      </c>
      <c r="J1393" s="180">
        <v>101.2486565632</v>
      </c>
      <c r="K1393" s="181">
        <f t="shared" si="21"/>
        <v>0.93945600000000007</v>
      </c>
      <c r="L1393" s="180" t="s">
        <v>704</v>
      </c>
    </row>
    <row r="1394" spans="3:12">
      <c r="C1394" s="180">
        <v>100651</v>
      </c>
      <c r="D1394" s="180">
        <v>43360</v>
      </c>
      <c r="E1394" s="180" t="s">
        <v>2106</v>
      </c>
      <c r="F1394" s="180" t="s">
        <v>703</v>
      </c>
      <c r="G1394" s="180">
        <v>6.3E-3</v>
      </c>
      <c r="H1394" s="180">
        <v>149.12</v>
      </c>
      <c r="I1394" s="180">
        <v>134.50822642752001</v>
      </c>
      <c r="J1394" s="180">
        <v>14.611773572479999</v>
      </c>
      <c r="K1394" s="181">
        <f t="shared" si="21"/>
        <v>0.93945600000000007</v>
      </c>
      <c r="L1394" s="180" t="s">
        <v>707</v>
      </c>
    </row>
    <row r="1395" spans="3:12">
      <c r="C1395" s="180">
        <v>100651</v>
      </c>
      <c r="D1395" s="180">
        <v>90674</v>
      </c>
      <c r="E1395" s="180" t="s">
        <v>2107</v>
      </c>
      <c r="F1395" s="180" t="s">
        <v>703</v>
      </c>
      <c r="G1395" s="180">
        <v>6.3E-3</v>
      </c>
      <c r="H1395" s="180">
        <v>149.12</v>
      </c>
      <c r="I1395" s="180">
        <v>134.50822642752001</v>
      </c>
      <c r="J1395" s="180">
        <v>14.611773572479999</v>
      </c>
      <c r="K1395" s="181">
        <f t="shared" si="21"/>
        <v>0.93945600000000007</v>
      </c>
      <c r="L1395" s="180" t="s">
        <v>704</v>
      </c>
    </row>
    <row r="1396" spans="3:12">
      <c r="C1396" s="180">
        <v>100651</v>
      </c>
      <c r="D1396" s="180">
        <v>90675</v>
      </c>
      <c r="E1396" s="180" t="s">
        <v>2108</v>
      </c>
      <c r="F1396" s="180" t="s">
        <v>703</v>
      </c>
      <c r="G1396" s="180">
        <v>6.3E-3</v>
      </c>
      <c r="H1396" s="180">
        <v>149.12</v>
      </c>
      <c r="I1396" s="180">
        <v>134.50822642752001</v>
      </c>
      <c r="J1396" s="180">
        <v>14.611773572479999</v>
      </c>
      <c r="K1396" s="181">
        <f t="shared" si="21"/>
        <v>0.93945600000000007</v>
      </c>
      <c r="L1396" s="180" t="s">
        <v>704</v>
      </c>
    </row>
    <row r="1397" spans="3:12">
      <c r="C1397" s="180">
        <v>100651</v>
      </c>
      <c r="D1397" s="180">
        <v>95584</v>
      </c>
      <c r="E1397" s="180" t="s">
        <v>2109</v>
      </c>
      <c r="F1397" s="180" t="s">
        <v>703</v>
      </c>
      <c r="G1397" s="180">
        <v>6.3E-3</v>
      </c>
      <c r="H1397" s="180">
        <v>149.12</v>
      </c>
      <c r="I1397" s="180">
        <v>134.50822642752001</v>
      </c>
      <c r="J1397" s="180">
        <v>14.611773572479999</v>
      </c>
      <c r="K1397" s="181">
        <f t="shared" si="21"/>
        <v>0.93945600000000007</v>
      </c>
      <c r="L1397" s="180" t="s">
        <v>704</v>
      </c>
    </row>
    <row r="1398" spans="3:12">
      <c r="C1398" s="180">
        <v>100655</v>
      </c>
      <c r="D1398" s="180">
        <v>93224</v>
      </c>
      <c r="E1398" s="180" t="s">
        <v>2110</v>
      </c>
      <c r="F1398" s="180" t="s">
        <v>703</v>
      </c>
      <c r="G1398" s="180">
        <v>6.3E-3</v>
      </c>
      <c r="H1398" s="180">
        <v>149.12</v>
      </c>
      <c r="I1398" s="180">
        <v>144.07360487872</v>
      </c>
      <c r="J1398" s="180">
        <v>5.0463951212799998</v>
      </c>
      <c r="K1398" s="181">
        <f t="shared" si="21"/>
        <v>0.93945600000000007</v>
      </c>
      <c r="L1398" s="180" t="s">
        <v>704</v>
      </c>
    </row>
    <row r="1399" spans="3:12">
      <c r="C1399" s="180">
        <v>100655</v>
      </c>
      <c r="D1399" s="180">
        <v>93225</v>
      </c>
      <c r="E1399" s="180" t="s">
        <v>2111</v>
      </c>
      <c r="F1399" s="180" t="s">
        <v>703</v>
      </c>
      <c r="G1399" s="180">
        <v>6.3E-3</v>
      </c>
      <c r="H1399" s="180">
        <v>149.12</v>
      </c>
      <c r="I1399" s="180">
        <v>144.07360487872</v>
      </c>
      <c r="J1399" s="180">
        <v>5.0463951212799998</v>
      </c>
      <c r="K1399" s="181">
        <f t="shared" si="21"/>
        <v>0.93945600000000007</v>
      </c>
      <c r="L1399" s="180" t="s">
        <v>704</v>
      </c>
    </row>
    <row r="1400" spans="3:12">
      <c r="C1400" s="180">
        <v>100656</v>
      </c>
      <c r="D1400" s="180">
        <v>38538</v>
      </c>
      <c r="E1400" s="180" t="s">
        <v>2112</v>
      </c>
      <c r="F1400" s="180" t="s">
        <v>703</v>
      </c>
      <c r="G1400" s="180">
        <v>6.3E-3</v>
      </c>
      <c r="H1400" s="180">
        <v>149.12</v>
      </c>
      <c r="I1400" s="180">
        <v>132.22909603136</v>
      </c>
      <c r="J1400" s="180">
        <v>16.89090396864</v>
      </c>
      <c r="K1400" s="181">
        <f t="shared" si="21"/>
        <v>0.93945600000000007</v>
      </c>
      <c r="L1400" s="180" t="s">
        <v>707</v>
      </c>
    </row>
    <row r="1401" spans="3:12">
      <c r="C1401" s="180">
        <v>100656</v>
      </c>
      <c r="D1401" s="180">
        <v>89218</v>
      </c>
      <c r="E1401" s="180" t="s">
        <v>2113</v>
      </c>
      <c r="F1401" s="180" t="s">
        <v>703</v>
      </c>
      <c r="G1401" s="180">
        <v>6.3E-3</v>
      </c>
      <c r="H1401" s="180">
        <v>149.12</v>
      </c>
      <c r="I1401" s="180">
        <v>132.22909603136</v>
      </c>
      <c r="J1401" s="180">
        <v>16.89090396864</v>
      </c>
      <c r="K1401" s="181">
        <f t="shared" si="21"/>
        <v>0.93945600000000007</v>
      </c>
      <c r="L1401" s="180" t="s">
        <v>704</v>
      </c>
    </row>
    <row r="1402" spans="3:12">
      <c r="C1402" s="180">
        <v>100656</v>
      </c>
      <c r="D1402" s="180">
        <v>89843</v>
      </c>
      <c r="E1402" s="180" t="s">
        <v>2114</v>
      </c>
      <c r="F1402" s="180" t="s">
        <v>703</v>
      </c>
      <c r="G1402" s="180">
        <v>6.3E-3</v>
      </c>
      <c r="H1402" s="180">
        <v>149.12</v>
      </c>
      <c r="I1402" s="180">
        <v>132.22909603136</v>
      </c>
      <c r="J1402" s="180">
        <v>16.89090396864</v>
      </c>
      <c r="K1402" s="181">
        <f t="shared" si="21"/>
        <v>0.93945600000000007</v>
      </c>
      <c r="L1402" s="180" t="s">
        <v>704</v>
      </c>
    </row>
    <row r="1403" spans="3:12">
      <c r="C1403" s="180">
        <v>100657</v>
      </c>
      <c r="D1403" s="180">
        <v>38539</v>
      </c>
      <c r="E1403" s="180" t="s">
        <v>2115</v>
      </c>
      <c r="F1403" s="180" t="s">
        <v>703</v>
      </c>
      <c r="G1403" s="180">
        <v>6.3E-3</v>
      </c>
      <c r="H1403" s="180">
        <v>149.12</v>
      </c>
      <c r="I1403" s="180">
        <v>135.3267220992</v>
      </c>
      <c r="J1403" s="180">
        <v>13.7932779008</v>
      </c>
      <c r="K1403" s="181">
        <f t="shared" si="21"/>
        <v>0.93945600000000007</v>
      </c>
      <c r="L1403" s="180" t="s">
        <v>707</v>
      </c>
    </row>
    <row r="1404" spans="3:12">
      <c r="C1404" s="180">
        <v>100658</v>
      </c>
      <c r="D1404" s="180">
        <v>38540</v>
      </c>
      <c r="E1404" s="180" t="s">
        <v>2116</v>
      </c>
      <c r="F1404" s="180" t="s">
        <v>703</v>
      </c>
      <c r="G1404" s="180">
        <v>6.3E-3</v>
      </c>
      <c r="H1404" s="180">
        <v>149.12</v>
      </c>
      <c r="I1404" s="180">
        <v>140.88092032832</v>
      </c>
      <c r="J1404" s="180">
        <v>8.2390796716800008</v>
      </c>
      <c r="K1404" s="181">
        <f t="shared" si="21"/>
        <v>0.93945600000000007</v>
      </c>
      <c r="L1404" s="180" t="s">
        <v>707</v>
      </c>
    </row>
    <row r="1405" spans="3:12">
      <c r="C1405" s="180">
        <v>100896</v>
      </c>
      <c r="D1405" s="180">
        <v>95578</v>
      </c>
      <c r="E1405" s="180" t="s">
        <v>2117</v>
      </c>
      <c r="F1405" s="180" t="s">
        <v>703</v>
      </c>
      <c r="G1405" s="180">
        <v>6.3E-3</v>
      </c>
      <c r="H1405" s="180">
        <v>149.12</v>
      </c>
      <c r="I1405" s="180">
        <v>131.65667669248</v>
      </c>
      <c r="J1405" s="180">
        <v>17.46332330752</v>
      </c>
      <c r="K1405" s="181">
        <f t="shared" si="21"/>
        <v>0.93945600000000007</v>
      </c>
      <c r="L1405" s="180" t="s">
        <v>704</v>
      </c>
    </row>
    <row r="1406" spans="3:12">
      <c r="C1406" s="180">
        <v>101176</v>
      </c>
      <c r="D1406" s="180">
        <v>95583</v>
      </c>
      <c r="E1406" s="180" t="s">
        <v>2118</v>
      </c>
      <c r="F1406" s="180" t="s">
        <v>703</v>
      </c>
      <c r="G1406" s="180">
        <v>6.3E-3</v>
      </c>
      <c r="H1406" s="180">
        <v>149.12</v>
      </c>
      <c r="I1406" s="180">
        <v>88.73860606848001</v>
      </c>
      <c r="J1406" s="180">
        <v>60.381393931520002</v>
      </c>
      <c r="K1406" s="181">
        <f t="shared" si="21"/>
        <v>0.93945600000000007</v>
      </c>
      <c r="L1406" s="180" t="s">
        <v>704</v>
      </c>
    </row>
    <row r="1407" spans="3:12">
      <c r="C1407" s="180">
        <v>95240</v>
      </c>
      <c r="D1407" s="180">
        <v>94968</v>
      </c>
      <c r="E1407" s="180" t="s">
        <v>2119</v>
      </c>
      <c r="F1407" s="180" t="s">
        <v>703</v>
      </c>
      <c r="G1407" s="180">
        <v>6.3E-3</v>
      </c>
      <c r="H1407" s="180">
        <v>149.12</v>
      </c>
      <c r="I1407" s="180">
        <v>93.330349669120011</v>
      </c>
      <c r="J1407" s="180">
        <v>55.789650330879994</v>
      </c>
      <c r="K1407" s="181">
        <f t="shared" si="21"/>
        <v>0.93945600000000007</v>
      </c>
      <c r="L1407" s="180" t="s">
        <v>704</v>
      </c>
    </row>
    <row r="1408" spans="3:12">
      <c r="C1408" s="180">
        <v>96621</v>
      </c>
      <c r="D1408" s="180">
        <v>91277</v>
      </c>
      <c r="E1408" s="180" t="s">
        <v>2120</v>
      </c>
      <c r="F1408" s="180" t="s">
        <v>703</v>
      </c>
      <c r="G1408" s="180">
        <v>6.3E-3</v>
      </c>
      <c r="H1408" s="180">
        <v>149.12</v>
      </c>
      <c r="I1408" s="180">
        <v>99.762967143680001</v>
      </c>
      <c r="J1408" s="180">
        <v>49.357032856320004</v>
      </c>
      <c r="K1408" s="181">
        <f t="shared" si="21"/>
        <v>0.93945600000000007</v>
      </c>
      <c r="L1408" s="180" t="s">
        <v>704</v>
      </c>
    </row>
    <row r="1409" spans="3:12">
      <c r="C1409" s="180">
        <v>96621</v>
      </c>
      <c r="D1409" s="180">
        <v>91278</v>
      </c>
      <c r="E1409" s="180" t="s">
        <v>2121</v>
      </c>
      <c r="F1409" s="180" t="s">
        <v>703</v>
      </c>
      <c r="G1409" s="180">
        <v>6.3E-3</v>
      </c>
      <c r="H1409" s="180">
        <v>149.12</v>
      </c>
      <c r="I1409" s="180">
        <v>99.762967143680001</v>
      </c>
      <c r="J1409" s="180">
        <v>49.357032856320004</v>
      </c>
      <c r="K1409" s="181">
        <f t="shared" si="21"/>
        <v>0.93945600000000007</v>
      </c>
      <c r="L1409" s="180" t="s">
        <v>704</v>
      </c>
    </row>
    <row r="1410" spans="3:12">
      <c r="C1410" s="180">
        <v>97083</v>
      </c>
      <c r="D1410" s="180">
        <v>95264</v>
      </c>
      <c r="E1410" s="180" t="s">
        <v>2122</v>
      </c>
      <c r="F1410" s="180" t="s">
        <v>703</v>
      </c>
      <c r="G1410" s="180">
        <v>6.3E-3</v>
      </c>
      <c r="H1410" s="180">
        <v>149.12</v>
      </c>
      <c r="I1410" s="180">
        <v>48.267789246080007</v>
      </c>
      <c r="J1410" s="180">
        <v>100.85221075391999</v>
      </c>
      <c r="K1410" s="181">
        <f t="shared" si="21"/>
        <v>0.93945600000000007</v>
      </c>
      <c r="L1410" s="180" t="s">
        <v>704</v>
      </c>
    </row>
    <row r="1411" spans="3:12">
      <c r="C1411" s="180">
        <v>97083</v>
      </c>
      <c r="D1411" s="180">
        <v>95265</v>
      </c>
      <c r="E1411" s="180" t="s">
        <v>2123</v>
      </c>
      <c r="F1411" s="180" t="s">
        <v>703</v>
      </c>
      <c r="G1411" s="180">
        <v>6.3E-3</v>
      </c>
      <c r="H1411" s="180">
        <v>149.12</v>
      </c>
      <c r="I1411" s="180">
        <v>48.267789246080007</v>
      </c>
      <c r="J1411" s="180">
        <v>100.85221075391999</v>
      </c>
      <c r="K1411" s="181">
        <f t="shared" si="21"/>
        <v>0.93945600000000007</v>
      </c>
      <c r="L1411" s="180" t="s">
        <v>704</v>
      </c>
    </row>
    <row r="1412" spans="3:12">
      <c r="C1412" s="180">
        <v>97087</v>
      </c>
      <c r="D1412" s="180">
        <v>42408</v>
      </c>
      <c r="E1412" s="180" t="s">
        <v>2124</v>
      </c>
      <c r="F1412" s="180" t="s">
        <v>703</v>
      </c>
      <c r="G1412" s="180">
        <v>6.3E-3</v>
      </c>
      <c r="H1412" s="180">
        <v>149.12</v>
      </c>
      <c r="I1412" s="180">
        <v>116.08143715968001</v>
      </c>
      <c r="J1412" s="180">
        <v>33.038562840320004</v>
      </c>
      <c r="K1412" s="181">
        <f t="shared" si="21"/>
        <v>0.93945600000000007</v>
      </c>
      <c r="L1412" s="180" t="s">
        <v>707</v>
      </c>
    </row>
    <row r="1413" spans="3:12">
      <c r="C1413" s="180">
        <v>97088</v>
      </c>
      <c r="D1413" s="180">
        <v>21141</v>
      </c>
      <c r="E1413" s="180" t="s">
        <v>2125</v>
      </c>
      <c r="F1413" s="180" t="s">
        <v>703</v>
      </c>
      <c r="G1413" s="180">
        <v>6.3E-3</v>
      </c>
      <c r="H1413" s="180">
        <v>149.12</v>
      </c>
      <c r="I1413" s="180">
        <v>137.93834908736</v>
      </c>
      <c r="J1413" s="180">
        <v>11.18165091264</v>
      </c>
      <c r="K1413" s="181">
        <f t="shared" si="21"/>
        <v>0.93945600000000007</v>
      </c>
      <c r="L1413" s="180" t="s">
        <v>707</v>
      </c>
    </row>
    <row r="1414" spans="3:12">
      <c r="C1414" s="180">
        <v>97088</v>
      </c>
      <c r="D1414" s="180">
        <v>42407</v>
      </c>
      <c r="E1414" s="180" t="s">
        <v>2126</v>
      </c>
      <c r="F1414" s="180" t="s">
        <v>703</v>
      </c>
      <c r="G1414" s="180">
        <v>6.3E-3</v>
      </c>
      <c r="H1414" s="180">
        <v>149.12</v>
      </c>
      <c r="I1414" s="180">
        <v>137.93834908736</v>
      </c>
      <c r="J1414" s="180">
        <v>11.18165091264</v>
      </c>
      <c r="K1414" s="181">
        <f t="shared" ref="K1414:K1477" si="22">H1414*G1414</f>
        <v>0.93945600000000007</v>
      </c>
      <c r="L1414" s="180" t="s">
        <v>707</v>
      </c>
    </row>
    <row r="1415" spans="3:12">
      <c r="C1415" s="180">
        <v>97089</v>
      </c>
      <c r="D1415" s="180">
        <v>39507</v>
      </c>
      <c r="E1415" s="180" t="s">
        <v>2127</v>
      </c>
      <c r="F1415" s="180" t="s">
        <v>703</v>
      </c>
      <c r="G1415" s="180">
        <v>6.3E-3</v>
      </c>
      <c r="H1415" s="180">
        <v>149.12</v>
      </c>
      <c r="I1415" s="180">
        <v>138.60116183872</v>
      </c>
      <c r="J1415" s="180">
        <v>10.51883816128</v>
      </c>
      <c r="K1415" s="181">
        <f t="shared" si="22"/>
        <v>0.93945600000000007</v>
      </c>
      <c r="L1415" s="180" t="s">
        <v>707</v>
      </c>
    </row>
    <row r="1416" spans="3:12">
      <c r="C1416" s="180">
        <v>97091</v>
      </c>
      <c r="D1416" s="180">
        <v>42406</v>
      </c>
      <c r="E1416" s="180" t="s">
        <v>2128</v>
      </c>
      <c r="F1416" s="180" t="s">
        <v>703</v>
      </c>
      <c r="G1416" s="180">
        <v>6.3E-3</v>
      </c>
      <c r="H1416" s="180">
        <v>149.12</v>
      </c>
      <c r="I1416" s="180">
        <v>140.61754398784001</v>
      </c>
      <c r="J1416" s="180">
        <v>8.5024560121600015</v>
      </c>
      <c r="K1416" s="181">
        <f t="shared" si="22"/>
        <v>0.93945600000000007</v>
      </c>
      <c r="L1416" s="180" t="s">
        <v>707</v>
      </c>
    </row>
    <row r="1417" spans="3:12">
      <c r="C1417" s="180">
        <v>97092</v>
      </c>
      <c r="D1417" s="180">
        <v>7156</v>
      </c>
      <c r="E1417" s="180" t="s">
        <v>2129</v>
      </c>
      <c r="F1417" s="180" t="s">
        <v>703</v>
      </c>
      <c r="G1417" s="180">
        <v>6.3E-3</v>
      </c>
      <c r="H1417" s="180">
        <v>149.12</v>
      </c>
      <c r="I1417" s="180">
        <v>141.76582703936</v>
      </c>
      <c r="J1417" s="180">
        <v>7.3541729606399997</v>
      </c>
      <c r="K1417" s="181">
        <f t="shared" si="22"/>
        <v>0.93945600000000007</v>
      </c>
      <c r="L1417" s="180" t="s">
        <v>707</v>
      </c>
    </row>
    <row r="1418" spans="3:12">
      <c r="C1418" s="180">
        <v>97093</v>
      </c>
      <c r="D1418" s="180">
        <v>43127</v>
      </c>
      <c r="E1418" s="180" t="s">
        <v>2130</v>
      </c>
      <c r="F1418" s="180" t="s">
        <v>703</v>
      </c>
      <c r="G1418" s="180">
        <v>6.3E-3</v>
      </c>
      <c r="H1418" s="180">
        <v>149.12</v>
      </c>
      <c r="I1418" s="180">
        <v>142.94701312064001</v>
      </c>
      <c r="J1418" s="180">
        <v>6.1729868793600007</v>
      </c>
      <c r="K1418" s="181">
        <f t="shared" si="22"/>
        <v>0.93945600000000007</v>
      </c>
      <c r="L1418" s="180" t="s">
        <v>707</v>
      </c>
    </row>
    <row r="1419" spans="3:12">
      <c r="C1419" s="180">
        <v>97097</v>
      </c>
      <c r="D1419" s="180">
        <v>43146</v>
      </c>
      <c r="E1419" s="180" t="s">
        <v>2131</v>
      </c>
      <c r="F1419" s="180" t="s">
        <v>703</v>
      </c>
      <c r="G1419" s="180">
        <v>6.3E-3</v>
      </c>
      <c r="H1419" s="180">
        <v>149.12</v>
      </c>
      <c r="I1419" s="180">
        <v>141.59868335231999</v>
      </c>
      <c r="J1419" s="180">
        <v>7.5213166476800009</v>
      </c>
      <c r="K1419" s="181">
        <f t="shared" si="22"/>
        <v>0.93945600000000007</v>
      </c>
      <c r="L1419" s="180" t="s">
        <v>707</v>
      </c>
    </row>
    <row r="1420" spans="3:12">
      <c r="C1420" s="180">
        <v>97097</v>
      </c>
      <c r="D1420" s="180">
        <v>95282</v>
      </c>
      <c r="E1420" s="180" t="s">
        <v>2132</v>
      </c>
      <c r="F1420" s="180" t="s">
        <v>703</v>
      </c>
      <c r="G1420" s="180">
        <v>6.3E-3</v>
      </c>
      <c r="H1420" s="180">
        <v>149.12</v>
      </c>
      <c r="I1420" s="180">
        <v>141.59868335231999</v>
      </c>
      <c r="J1420" s="180">
        <v>7.5213166476800009</v>
      </c>
      <c r="K1420" s="181">
        <f t="shared" si="22"/>
        <v>0.93945600000000007</v>
      </c>
      <c r="L1420" s="180" t="s">
        <v>704</v>
      </c>
    </row>
    <row r="1421" spans="3:12">
      <c r="C1421" s="180">
        <v>97101</v>
      </c>
      <c r="D1421" s="180">
        <v>96624</v>
      </c>
      <c r="E1421" s="180" t="s">
        <v>2133</v>
      </c>
      <c r="F1421" s="180" t="s">
        <v>703</v>
      </c>
      <c r="G1421" s="180">
        <v>6.3E-3</v>
      </c>
      <c r="H1421" s="180">
        <v>149.12</v>
      </c>
      <c r="I1421" s="180">
        <v>128.96536877439999</v>
      </c>
      <c r="J1421" s="180">
        <v>20.154631225599999</v>
      </c>
      <c r="K1421" s="181">
        <f t="shared" si="22"/>
        <v>0.93945600000000007</v>
      </c>
      <c r="L1421" s="180" t="s">
        <v>704</v>
      </c>
    </row>
    <row r="1422" spans="3:12">
      <c r="C1422" s="180">
        <v>97101</v>
      </c>
      <c r="D1422" s="180">
        <v>97082</v>
      </c>
      <c r="E1422" s="180" t="s">
        <v>2134</v>
      </c>
      <c r="F1422" s="180" t="s">
        <v>703</v>
      </c>
      <c r="G1422" s="180">
        <v>6.3E-3</v>
      </c>
      <c r="H1422" s="180">
        <v>149.12</v>
      </c>
      <c r="I1422" s="180">
        <v>128.96536877439999</v>
      </c>
      <c r="J1422" s="180">
        <v>20.154631225599999</v>
      </c>
      <c r="K1422" s="181">
        <f t="shared" si="22"/>
        <v>0.93945600000000007</v>
      </c>
      <c r="L1422" s="180" t="s">
        <v>704</v>
      </c>
    </row>
    <row r="1423" spans="3:12">
      <c r="C1423" s="180">
        <v>97101</v>
      </c>
      <c r="D1423" s="180">
        <v>97083</v>
      </c>
      <c r="E1423" s="180" t="s">
        <v>2135</v>
      </c>
      <c r="F1423" s="180" t="s">
        <v>703</v>
      </c>
      <c r="G1423" s="180">
        <v>6.3E-3</v>
      </c>
      <c r="H1423" s="180">
        <v>149.12</v>
      </c>
      <c r="I1423" s="180">
        <v>128.96536877439999</v>
      </c>
      <c r="J1423" s="180">
        <v>20.154631225599999</v>
      </c>
      <c r="K1423" s="181">
        <f t="shared" si="22"/>
        <v>0.93945600000000007</v>
      </c>
      <c r="L1423" s="180" t="s">
        <v>704</v>
      </c>
    </row>
    <row r="1424" spans="3:12">
      <c r="C1424" s="180">
        <v>97101</v>
      </c>
      <c r="D1424" s="180">
        <v>97086</v>
      </c>
      <c r="E1424" s="180" t="s">
        <v>2136</v>
      </c>
      <c r="F1424" s="180" t="s">
        <v>703</v>
      </c>
      <c r="G1424" s="180">
        <v>6.3E-3</v>
      </c>
      <c r="H1424" s="180">
        <v>149.12</v>
      </c>
      <c r="I1424" s="180">
        <v>128.96536877439999</v>
      </c>
      <c r="J1424" s="180">
        <v>20.154631225599999</v>
      </c>
      <c r="K1424" s="181">
        <f t="shared" si="22"/>
        <v>0.93945600000000007</v>
      </c>
      <c r="L1424" s="180" t="s">
        <v>704</v>
      </c>
    </row>
    <row r="1425" spans="3:12">
      <c r="C1425" s="180">
        <v>97101</v>
      </c>
      <c r="D1425" s="180">
        <v>97087</v>
      </c>
      <c r="E1425" s="180" t="s">
        <v>2137</v>
      </c>
      <c r="F1425" s="180" t="s">
        <v>703</v>
      </c>
      <c r="G1425" s="180">
        <v>6.3E-3</v>
      </c>
      <c r="H1425" s="180">
        <v>149.12</v>
      </c>
      <c r="I1425" s="180">
        <v>128.96536877439999</v>
      </c>
      <c r="J1425" s="180">
        <v>20.154631225599999</v>
      </c>
      <c r="K1425" s="181">
        <f t="shared" si="22"/>
        <v>0.93945600000000007</v>
      </c>
      <c r="L1425" s="180" t="s">
        <v>704</v>
      </c>
    </row>
    <row r="1426" spans="3:12">
      <c r="C1426" s="180">
        <v>97101</v>
      </c>
      <c r="D1426" s="180">
        <v>97089</v>
      </c>
      <c r="E1426" s="180" t="s">
        <v>2138</v>
      </c>
      <c r="F1426" s="180" t="s">
        <v>703</v>
      </c>
      <c r="G1426" s="180">
        <v>6.3E-3</v>
      </c>
      <c r="H1426" s="180">
        <v>149.12</v>
      </c>
      <c r="I1426" s="180">
        <v>128.96536877439999</v>
      </c>
      <c r="J1426" s="180">
        <v>20.154631225599999</v>
      </c>
      <c r="K1426" s="181">
        <f t="shared" si="22"/>
        <v>0.93945600000000007</v>
      </c>
      <c r="L1426" s="180" t="s">
        <v>704</v>
      </c>
    </row>
    <row r="1427" spans="3:12">
      <c r="C1427" s="180">
        <v>97101</v>
      </c>
      <c r="D1427" s="180">
        <v>97096</v>
      </c>
      <c r="E1427" s="180" t="s">
        <v>2139</v>
      </c>
      <c r="F1427" s="180" t="s">
        <v>703</v>
      </c>
      <c r="G1427" s="180">
        <v>6.3E-3</v>
      </c>
      <c r="H1427" s="180">
        <v>149.12</v>
      </c>
      <c r="I1427" s="180">
        <v>128.96536877439999</v>
      </c>
      <c r="J1427" s="180">
        <v>20.154631225599999</v>
      </c>
      <c r="K1427" s="181">
        <f t="shared" si="22"/>
        <v>0.93945600000000007</v>
      </c>
      <c r="L1427" s="180" t="s">
        <v>704</v>
      </c>
    </row>
    <row r="1428" spans="3:12">
      <c r="C1428" s="180">
        <v>97102</v>
      </c>
      <c r="D1428" s="180">
        <v>97090</v>
      </c>
      <c r="E1428" s="180" t="s">
        <v>2140</v>
      </c>
      <c r="F1428" s="180" t="s">
        <v>703</v>
      </c>
      <c r="G1428" s="180">
        <v>6.3E-3</v>
      </c>
      <c r="H1428" s="180">
        <v>149.12</v>
      </c>
      <c r="I1428" s="180">
        <v>131.08448505984001</v>
      </c>
      <c r="J1428" s="180">
        <v>18.035514940159999</v>
      </c>
      <c r="K1428" s="181">
        <f t="shared" si="22"/>
        <v>0.93945600000000007</v>
      </c>
      <c r="L1428" s="180" t="s">
        <v>704</v>
      </c>
    </row>
    <row r="1429" spans="3:12">
      <c r="C1429" s="180">
        <v>97103</v>
      </c>
      <c r="D1429" s="180">
        <v>97091</v>
      </c>
      <c r="E1429" s="180" t="s">
        <v>2141</v>
      </c>
      <c r="F1429" s="180" t="s">
        <v>703</v>
      </c>
      <c r="G1429" s="180">
        <v>6.3E-3</v>
      </c>
      <c r="H1429" s="180">
        <v>149.12</v>
      </c>
      <c r="I1429" s="180">
        <v>132.27224703488</v>
      </c>
      <c r="J1429" s="180">
        <v>16.847752965119998</v>
      </c>
      <c r="K1429" s="181">
        <f t="shared" si="22"/>
        <v>0.93945600000000007</v>
      </c>
      <c r="L1429" s="180" t="s">
        <v>704</v>
      </c>
    </row>
    <row r="1430" spans="3:12">
      <c r="C1430" s="180">
        <v>100322</v>
      </c>
      <c r="D1430" s="180">
        <v>4722</v>
      </c>
      <c r="E1430" s="180" t="s">
        <v>2142</v>
      </c>
      <c r="F1430" s="180" t="s">
        <v>1606</v>
      </c>
      <c r="G1430" s="180">
        <v>1.19</v>
      </c>
      <c r="H1430" s="180">
        <v>73.47</v>
      </c>
      <c r="I1430" s="180">
        <v>51.353636310750005</v>
      </c>
      <c r="J1430" s="180">
        <v>22.116363689250001</v>
      </c>
      <c r="K1430" s="181">
        <f t="shared" si="22"/>
        <v>87.429299999999998</v>
      </c>
      <c r="L1430" s="180" t="s">
        <v>707</v>
      </c>
    </row>
    <row r="1431" spans="3:12">
      <c r="C1431" s="180">
        <v>100324</v>
      </c>
      <c r="D1431" s="180">
        <v>4721</v>
      </c>
      <c r="E1431" s="180" t="s">
        <v>2143</v>
      </c>
      <c r="F1431" s="180" t="s">
        <v>1606</v>
      </c>
      <c r="G1431" s="180">
        <v>0.59499999999999997</v>
      </c>
      <c r="H1431" s="180">
        <v>77.78</v>
      </c>
      <c r="I1431" s="180">
        <v>55.164767235620005</v>
      </c>
      <c r="J1431" s="180">
        <v>22.61523276438</v>
      </c>
      <c r="K1431" s="181">
        <f t="shared" si="22"/>
        <v>46.2791</v>
      </c>
      <c r="L1431" s="180" t="s">
        <v>707</v>
      </c>
    </row>
    <row r="1432" spans="3:12">
      <c r="C1432" s="180">
        <v>103072</v>
      </c>
      <c r="D1432" s="180">
        <v>97092</v>
      </c>
      <c r="E1432" s="180" t="s">
        <v>2144</v>
      </c>
      <c r="F1432" s="180" t="s">
        <v>703</v>
      </c>
      <c r="G1432" s="180">
        <v>6.3E-3</v>
      </c>
      <c r="H1432" s="180">
        <v>149.12</v>
      </c>
      <c r="I1432" s="180">
        <v>133.49499897408</v>
      </c>
      <c r="J1432" s="180">
        <v>15.625001025920001</v>
      </c>
      <c r="K1432" s="181">
        <f t="shared" si="22"/>
        <v>0.93945600000000007</v>
      </c>
      <c r="L1432" s="180" t="s">
        <v>704</v>
      </c>
    </row>
    <row r="1433" spans="3:12">
      <c r="C1433" s="180">
        <v>103073</v>
      </c>
      <c r="D1433" s="180">
        <v>97093</v>
      </c>
      <c r="E1433" s="180" t="s">
        <v>2145</v>
      </c>
      <c r="F1433" s="180" t="s">
        <v>703</v>
      </c>
      <c r="G1433" s="180">
        <v>6.3E-3</v>
      </c>
      <c r="H1433" s="180">
        <v>149.12</v>
      </c>
      <c r="I1433" s="180">
        <v>134.88813438144001</v>
      </c>
      <c r="J1433" s="180">
        <v>14.231865618560001</v>
      </c>
      <c r="K1433" s="181">
        <f t="shared" si="22"/>
        <v>0.93945600000000007</v>
      </c>
      <c r="L1433" s="180" t="s">
        <v>704</v>
      </c>
    </row>
    <row r="1434" spans="3:12">
      <c r="C1434" s="180">
        <v>103075</v>
      </c>
      <c r="D1434" s="180">
        <v>97097</v>
      </c>
      <c r="E1434" s="180" t="s">
        <v>2146</v>
      </c>
      <c r="F1434" s="180" t="s">
        <v>703</v>
      </c>
      <c r="G1434" s="180">
        <v>6.3E-3</v>
      </c>
      <c r="H1434" s="180">
        <v>149.12</v>
      </c>
      <c r="I1434" s="180">
        <v>132.40185721792</v>
      </c>
      <c r="J1434" s="180">
        <v>16.718142782080001</v>
      </c>
      <c r="K1434" s="181">
        <f t="shared" si="22"/>
        <v>0.93945600000000007</v>
      </c>
      <c r="L1434" s="180" t="s">
        <v>704</v>
      </c>
    </row>
    <row r="1435" spans="3:12">
      <c r="C1435" s="180">
        <v>92409</v>
      </c>
      <c r="D1435" s="180">
        <v>92269</v>
      </c>
      <c r="E1435" s="180" t="s">
        <v>2147</v>
      </c>
      <c r="F1435" s="180" t="s">
        <v>703</v>
      </c>
      <c r="G1435" s="180">
        <v>6.3E-3</v>
      </c>
      <c r="H1435" s="180">
        <v>149.12</v>
      </c>
      <c r="I1435" s="180">
        <v>85.755020117119997</v>
      </c>
      <c r="J1435" s="180">
        <v>63.36497988288</v>
      </c>
      <c r="K1435" s="181">
        <f t="shared" si="22"/>
        <v>0.93945600000000007</v>
      </c>
      <c r="L1435" s="180" t="s">
        <v>704</v>
      </c>
    </row>
    <row r="1436" spans="3:12">
      <c r="C1436" s="180">
        <v>92415</v>
      </c>
      <c r="D1436" s="180">
        <v>92263</v>
      </c>
      <c r="E1436" s="180" t="s">
        <v>2148</v>
      </c>
      <c r="F1436" s="180" t="s">
        <v>703</v>
      </c>
      <c r="G1436" s="180">
        <v>6.3E-3</v>
      </c>
      <c r="H1436" s="180">
        <v>149.12</v>
      </c>
      <c r="I1436" s="180">
        <v>96.432330190079995</v>
      </c>
      <c r="J1436" s="180">
        <v>52.68766980992001</v>
      </c>
      <c r="K1436" s="181">
        <f t="shared" si="22"/>
        <v>0.93945600000000007</v>
      </c>
      <c r="L1436" s="180" t="s">
        <v>704</v>
      </c>
    </row>
    <row r="1437" spans="3:12">
      <c r="C1437" s="180">
        <v>92431</v>
      </c>
      <c r="D1437" s="180">
        <v>92264</v>
      </c>
      <c r="E1437" s="180" t="s">
        <v>2149</v>
      </c>
      <c r="F1437" s="180" t="s">
        <v>703</v>
      </c>
      <c r="G1437" s="180">
        <v>6.3E-3</v>
      </c>
      <c r="H1437" s="180">
        <v>149.12</v>
      </c>
      <c r="I1437" s="180">
        <v>99.542441628160006</v>
      </c>
      <c r="J1437" s="180">
        <v>49.577558371840006</v>
      </c>
      <c r="K1437" s="181">
        <f t="shared" si="22"/>
        <v>0.93945600000000007</v>
      </c>
      <c r="L1437" s="180" t="s">
        <v>704</v>
      </c>
    </row>
    <row r="1438" spans="3:12">
      <c r="C1438" s="180">
        <v>92446</v>
      </c>
      <c r="D1438" s="180">
        <v>92270</v>
      </c>
      <c r="E1438" s="180" t="s">
        <v>2150</v>
      </c>
      <c r="F1438" s="180" t="s">
        <v>703</v>
      </c>
      <c r="G1438" s="180">
        <v>6.3E-3</v>
      </c>
      <c r="H1438" s="180">
        <v>149.12</v>
      </c>
      <c r="I1438" s="180">
        <v>105.10223111168</v>
      </c>
      <c r="J1438" s="180">
        <v>44.017768888320006</v>
      </c>
      <c r="K1438" s="181">
        <f t="shared" si="22"/>
        <v>0.93945600000000007</v>
      </c>
      <c r="L1438" s="180" t="s">
        <v>704</v>
      </c>
    </row>
    <row r="1439" spans="3:12">
      <c r="C1439" s="180">
        <v>92446</v>
      </c>
      <c r="D1439" s="180">
        <v>92273</v>
      </c>
      <c r="E1439" s="180" t="s">
        <v>2151</v>
      </c>
      <c r="F1439" s="180" t="s">
        <v>703</v>
      </c>
      <c r="G1439" s="180">
        <v>6.3E-3</v>
      </c>
      <c r="H1439" s="180">
        <v>149.12</v>
      </c>
      <c r="I1439" s="180">
        <v>105.10223111168</v>
      </c>
      <c r="J1439" s="180">
        <v>44.017768888320006</v>
      </c>
      <c r="K1439" s="181">
        <f t="shared" si="22"/>
        <v>0.93945600000000007</v>
      </c>
      <c r="L1439" s="180" t="s">
        <v>704</v>
      </c>
    </row>
    <row r="1440" spans="3:12">
      <c r="C1440" s="180">
        <v>92449</v>
      </c>
      <c r="D1440" s="180">
        <v>92265</v>
      </c>
      <c r="E1440" s="180" t="s">
        <v>2152</v>
      </c>
      <c r="F1440" s="180" t="s">
        <v>703</v>
      </c>
      <c r="G1440" s="180">
        <v>6.3E-3</v>
      </c>
      <c r="H1440" s="180">
        <v>149.12</v>
      </c>
      <c r="I1440" s="180">
        <v>104.22178711488</v>
      </c>
      <c r="J1440" s="180">
        <v>44.898212885120003</v>
      </c>
      <c r="K1440" s="181">
        <f t="shared" si="22"/>
        <v>0.93945600000000007</v>
      </c>
      <c r="L1440" s="180" t="s">
        <v>704</v>
      </c>
    </row>
    <row r="1441" spans="3:12">
      <c r="C1441" s="180">
        <v>92449</v>
      </c>
      <c r="D1441" s="180">
        <v>92272</v>
      </c>
      <c r="E1441" s="180" t="s">
        <v>2153</v>
      </c>
      <c r="F1441" s="180" t="s">
        <v>703</v>
      </c>
      <c r="G1441" s="180">
        <v>6.3E-3</v>
      </c>
      <c r="H1441" s="180">
        <v>149.12</v>
      </c>
      <c r="I1441" s="180">
        <v>104.22178711488</v>
      </c>
      <c r="J1441" s="180">
        <v>44.898212885120003</v>
      </c>
      <c r="K1441" s="181">
        <f t="shared" si="22"/>
        <v>0.93945600000000007</v>
      </c>
      <c r="L1441" s="180" t="s">
        <v>704</v>
      </c>
    </row>
    <row r="1442" spans="3:12">
      <c r="C1442" s="180">
        <v>92450</v>
      </c>
      <c r="D1442" s="180">
        <v>40291</v>
      </c>
      <c r="E1442" s="180" t="s">
        <v>2154</v>
      </c>
      <c r="F1442" s="180" t="s">
        <v>703</v>
      </c>
      <c r="G1442" s="180">
        <v>6.3E-3</v>
      </c>
      <c r="H1442" s="180">
        <v>149.12</v>
      </c>
      <c r="I1442" s="180">
        <v>113.95487322496001</v>
      </c>
      <c r="J1442" s="180">
        <v>35.165126775040001</v>
      </c>
      <c r="K1442" s="181">
        <f t="shared" si="22"/>
        <v>0.93945600000000007</v>
      </c>
      <c r="L1442" s="180" t="s">
        <v>707</v>
      </c>
    </row>
    <row r="1443" spans="3:12">
      <c r="C1443" s="180">
        <v>92452</v>
      </c>
      <c r="D1443" s="180">
        <v>10749</v>
      </c>
      <c r="E1443" s="180" t="s">
        <v>2155</v>
      </c>
      <c r="F1443" s="180" t="s">
        <v>703</v>
      </c>
      <c r="G1443" s="180">
        <v>6.3E-3</v>
      </c>
      <c r="H1443" s="180">
        <v>149.12</v>
      </c>
      <c r="I1443" s="180">
        <v>97.953757559680014</v>
      </c>
      <c r="J1443" s="180">
        <v>51.166242440320005</v>
      </c>
      <c r="K1443" s="181">
        <f t="shared" si="22"/>
        <v>0.93945600000000007</v>
      </c>
      <c r="L1443" s="180" t="s">
        <v>707</v>
      </c>
    </row>
    <row r="1444" spans="3:12">
      <c r="C1444" s="180">
        <v>92452</v>
      </c>
      <c r="D1444" s="180">
        <v>40339</v>
      </c>
      <c r="E1444" s="180" t="s">
        <v>2156</v>
      </c>
      <c r="F1444" s="180" t="s">
        <v>703</v>
      </c>
      <c r="G1444" s="180">
        <v>6.3E-3</v>
      </c>
      <c r="H1444" s="180">
        <v>149.12</v>
      </c>
      <c r="I1444" s="180">
        <v>97.953757559680014</v>
      </c>
      <c r="J1444" s="180">
        <v>51.166242440320005</v>
      </c>
      <c r="K1444" s="181">
        <f t="shared" si="22"/>
        <v>0.93945600000000007</v>
      </c>
      <c r="L1444" s="180" t="s">
        <v>707</v>
      </c>
    </row>
    <row r="1445" spans="3:12">
      <c r="C1445" s="180">
        <v>92465</v>
      </c>
      <c r="D1445" s="180">
        <v>92266</v>
      </c>
      <c r="E1445" s="180" t="s">
        <v>2157</v>
      </c>
      <c r="F1445" s="180" t="s">
        <v>703</v>
      </c>
      <c r="G1445" s="180">
        <v>6.3E-3</v>
      </c>
      <c r="H1445" s="180">
        <v>149.12</v>
      </c>
      <c r="I1445" s="180">
        <v>102.01958429696001</v>
      </c>
      <c r="J1445" s="180">
        <v>47.100415703040007</v>
      </c>
      <c r="K1445" s="181">
        <f t="shared" si="22"/>
        <v>0.93945600000000007</v>
      </c>
      <c r="L1445" s="180" t="s">
        <v>704</v>
      </c>
    </row>
    <row r="1446" spans="3:12">
      <c r="C1446" s="180">
        <v>92482</v>
      </c>
      <c r="D1446" s="180">
        <v>92271</v>
      </c>
      <c r="E1446" s="180" t="s">
        <v>2158</v>
      </c>
      <c r="F1446" s="180" t="s">
        <v>703</v>
      </c>
      <c r="G1446" s="180">
        <v>6.3E-3</v>
      </c>
      <c r="H1446" s="180">
        <v>149.12</v>
      </c>
      <c r="I1446" s="180">
        <v>106.04847296640001</v>
      </c>
      <c r="J1446" s="180">
        <v>43.071527033600006</v>
      </c>
      <c r="K1446" s="181">
        <f t="shared" si="22"/>
        <v>0.93945600000000007</v>
      </c>
      <c r="L1446" s="180" t="s">
        <v>704</v>
      </c>
    </row>
    <row r="1447" spans="3:12">
      <c r="C1447" s="180">
        <v>92488</v>
      </c>
      <c r="D1447" s="180">
        <v>40270</v>
      </c>
      <c r="E1447" s="180" t="s">
        <v>2159</v>
      </c>
      <c r="F1447" s="180" t="s">
        <v>703</v>
      </c>
      <c r="G1447" s="180">
        <v>6.3E-3</v>
      </c>
      <c r="H1447" s="180">
        <v>149.12</v>
      </c>
      <c r="I1447" s="180">
        <v>98.516195104000005</v>
      </c>
      <c r="J1447" s="180">
        <v>50.603804896</v>
      </c>
      <c r="K1447" s="181">
        <f t="shared" si="22"/>
        <v>0.93945600000000007</v>
      </c>
      <c r="L1447" s="180" t="s">
        <v>707</v>
      </c>
    </row>
    <row r="1448" spans="3:12">
      <c r="C1448" s="180">
        <v>92488</v>
      </c>
      <c r="D1448" s="180">
        <v>40290</v>
      </c>
      <c r="E1448" s="180" t="s">
        <v>2160</v>
      </c>
      <c r="F1448" s="180" t="s">
        <v>703</v>
      </c>
      <c r="G1448" s="180">
        <v>6.3E-3</v>
      </c>
      <c r="H1448" s="180">
        <v>149.12</v>
      </c>
      <c r="I1448" s="180">
        <v>98.516195104000005</v>
      </c>
      <c r="J1448" s="180">
        <v>50.603804896</v>
      </c>
      <c r="K1448" s="181">
        <f t="shared" si="22"/>
        <v>0.93945600000000007</v>
      </c>
      <c r="L1448" s="180" t="s">
        <v>707</v>
      </c>
    </row>
    <row r="1449" spans="3:12">
      <c r="C1449" s="180">
        <v>92488</v>
      </c>
      <c r="D1449" s="180">
        <v>92267</v>
      </c>
      <c r="E1449" s="180" t="s">
        <v>2161</v>
      </c>
      <c r="F1449" s="180" t="s">
        <v>703</v>
      </c>
      <c r="G1449" s="180">
        <v>6.3E-3</v>
      </c>
      <c r="H1449" s="180">
        <v>149.12</v>
      </c>
      <c r="I1449" s="180">
        <v>98.516195104000005</v>
      </c>
      <c r="J1449" s="180">
        <v>50.603804896</v>
      </c>
      <c r="K1449" s="181">
        <f t="shared" si="22"/>
        <v>0.93945600000000007</v>
      </c>
      <c r="L1449" s="180" t="s">
        <v>704</v>
      </c>
    </row>
    <row r="1450" spans="3:12">
      <c r="C1450" s="180">
        <v>92524</v>
      </c>
      <c r="D1450" s="180">
        <v>92268</v>
      </c>
      <c r="E1450" s="180" t="s">
        <v>2162</v>
      </c>
      <c r="F1450" s="180" t="s">
        <v>703</v>
      </c>
      <c r="G1450" s="180">
        <v>6.3E-3</v>
      </c>
      <c r="H1450" s="180">
        <v>149.12</v>
      </c>
      <c r="I1450" s="180">
        <v>107.7910027968</v>
      </c>
      <c r="J1450" s="180">
        <v>41.328997203200004</v>
      </c>
      <c r="K1450" s="181">
        <f t="shared" si="22"/>
        <v>0.93945600000000007</v>
      </c>
      <c r="L1450" s="180" t="s">
        <v>704</v>
      </c>
    </row>
    <row r="1451" spans="3:12">
      <c r="C1451" s="180">
        <v>96252</v>
      </c>
      <c r="D1451" s="180">
        <v>4512</v>
      </c>
      <c r="E1451" s="180" t="s">
        <v>2163</v>
      </c>
      <c r="F1451" s="180" t="s">
        <v>826</v>
      </c>
      <c r="G1451" s="180">
        <v>22.175999999999998</v>
      </c>
      <c r="H1451" s="180">
        <v>1.78</v>
      </c>
      <c r="I1451" s="180">
        <v>1.5156368368199999</v>
      </c>
      <c r="J1451" s="180">
        <v>0.26436316317999997</v>
      </c>
      <c r="K1451" s="181">
        <f t="shared" si="22"/>
        <v>39.473279999999995</v>
      </c>
      <c r="L1451" s="180" t="s">
        <v>707</v>
      </c>
    </row>
    <row r="1452" spans="3:12">
      <c r="C1452" s="180">
        <v>96252</v>
      </c>
      <c r="D1452" s="180">
        <v>43682</v>
      </c>
      <c r="E1452" s="180" t="s">
        <v>2164</v>
      </c>
      <c r="F1452" s="180" t="s">
        <v>703</v>
      </c>
      <c r="G1452" s="180">
        <v>6.3E-3</v>
      </c>
      <c r="H1452" s="180">
        <v>149.12</v>
      </c>
      <c r="I1452" s="180">
        <v>126.97290174528</v>
      </c>
      <c r="J1452" s="180">
        <v>22.147098254719999</v>
      </c>
      <c r="K1452" s="181">
        <f t="shared" si="22"/>
        <v>0.93945600000000007</v>
      </c>
      <c r="L1452" s="180" t="s">
        <v>707</v>
      </c>
    </row>
    <row r="1453" spans="3:12">
      <c r="C1453" s="180">
        <v>96258</v>
      </c>
      <c r="D1453" s="180">
        <v>96252</v>
      </c>
      <c r="E1453" s="180" t="s">
        <v>2165</v>
      </c>
      <c r="F1453" s="180" t="s">
        <v>703</v>
      </c>
      <c r="G1453" s="180">
        <v>6.3E-3</v>
      </c>
      <c r="H1453" s="180">
        <v>149.12</v>
      </c>
      <c r="I1453" s="180">
        <v>89.544935635840005</v>
      </c>
      <c r="J1453" s="180">
        <v>59.575064364159999</v>
      </c>
      <c r="K1453" s="181">
        <f t="shared" si="22"/>
        <v>0.93945600000000007</v>
      </c>
      <c r="L1453" s="180" t="s">
        <v>704</v>
      </c>
    </row>
    <row r="1454" spans="3:12">
      <c r="C1454" s="180">
        <v>96529</v>
      </c>
      <c r="D1454" s="180">
        <v>5073</v>
      </c>
      <c r="E1454" s="180" t="s">
        <v>2166</v>
      </c>
      <c r="F1454" s="180" t="s">
        <v>828</v>
      </c>
      <c r="G1454" s="180">
        <v>0.14099999999999999</v>
      </c>
      <c r="H1454" s="180">
        <v>12.44</v>
      </c>
      <c r="I1454" s="180">
        <v>6.6833582904400002</v>
      </c>
      <c r="J1454" s="180">
        <v>5.7566417095600002</v>
      </c>
      <c r="K1454" s="181">
        <f t="shared" si="22"/>
        <v>1.7540399999999998</v>
      </c>
      <c r="L1454" s="180" t="s">
        <v>707</v>
      </c>
    </row>
    <row r="1455" spans="3:12">
      <c r="C1455" s="180">
        <v>96529</v>
      </c>
      <c r="D1455" s="180">
        <v>5074</v>
      </c>
      <c r="E1455" s="180" t="s">
        <v>2167</v>
      </c>
      <c r="F1455" s="180" t="s">
        <v>828</v>
      </c>
      <c r="G1455" s="180">
        <v>1.7000000000000001E-2</v>
      </c>
      <c r="H1455" s="180">
        <v>13.67</v>
      </c>
      <c r="I1455" s="180">
        <v>7.3441726551700004</v>
      </c>
      <c r="J1455" s="180">
        <v>6.3258273448300004</v>
      </c>
      <c r="K1455" s="181">
        <f t="shared" si="22"/>
        <v>0.23239000000000001</v>
      </c>
      <c r="L1455" s="180" t="s">
        <v>707</v>
      </c>
    </row>
    <row r="1456" spans="3:12">
      <c r="C1456" s="180">
        <v>96543</v>
      </c>
      <c r="D1456" s="180">
        <v>92800</v>
      </c>
      <c r="E1456" s="180" t="s">
        <v>2168</v>
      </c>
      <c r="F1456" s="180" t="s">
        <v>703</v>
      </c>
      <c r="G1456" s="180">
        <v>6.3E-3</v>
      </c>
      <c r="H1456" s="180">
        <v>149.12</v>
      </c>
      <c r="I1456" s="180">
        <v>86.116620012160013</v>
      </c>
      <c r="J1456" s="180">
        <v>63.003379987839999</v>
      </c>
      <c r="K1456" s="181">
        <f t="shared" si="22"/>
        <v>0.93945600000000007</v>
      </c>
      <c r="L1456" s="180" t="s">
        <v>704</v>
      </c>
    </row>
    <row r="1457" spans="3:12">
      <c r="C1457" s="180">
        <v>101791</v>
      </c>
      <c r="D1457" s="180">
        <v>4448</v>
      </c>
      <c r="E1457" s="180" t="s">
        <v>2169</v>
      </c>
      <c r="F1457" s="180" t="s">
        <v>826</v>
      </c>
      <c r="G1457" s="180">
        <v>1.006</v>
      </c>
      <c r="H1457" s="180">
        <v>19.5</v>
      </c>
      <c r="I1457" s="180">
        <v>18.0420560775</v>
      </c>
      <c r="J1457" s="180">
        <v>1.4579439225000002</v>
      </c>
      <c r="K1457" s="181">
        <f t="shared" si="22"/>
        <v>19.617000000000001</v>
      </c>
      <c r="L1457" s="180" t="s">
        <v>707</v>
      </c>
    </row>
    <row r="1458" spans="3:12">
      <c r="C1458" s="180">
        <v>101793</v>
      </c>
      <c r="D1458" s="180">
        <v>101791</v>
      </c>
      <c r="E1458" s="180" t="s">
        <v>2170</v>
      </c>
      <c r="F1458" s="180" t="s">
        <v>703</v>
      </c>
      <c r="G1458" s="180">
        <v>6.3E-3</v>
      </c>
      <c r="H1458" s="180">
        <v>149.12</v>
      </c>
      <c r="I1458" s="180">
        <v>99.85922007744</v>
      </c>
      <c r="J1458" s="180">
        <v>49.260779922560005</v>
      </c>
      <c r="K1458" s="181">
        <f t="shared" si="22"/>
        <v>0.93945600000000007</v>
      </c>
      <c r="L1458" s="180" t="s">
        <v>704</v>
      </c>
    </row>
    <row r="1459" spans="3:12">
      <c r="C1459" s="180">
        <v>101974</v>
      </c>
      <c r="D1459" s="180">
        <v>101973</v>
      </c>
      <c r="E1459" s="180" t="s">
        <v>2171</v>
      </c>
      <c r="F1459" s="180" t="s">
        <v>703</v>
      </c>
      <c r="G1459" s="180">
        <v>6.3E-3</v>
      </c>
      <c r="H1459" s="180">
        <v>149.12</v>
      </c>
      <c r="I1459" s="180">
        <v>93.205023703679998</v>
      </c>
      <c r="J1459" s="180">
        <v>55.914976296319999</v>
      </c>
      <c r="K1459" s="181">
        <f t="shared" si="22"/>
        <v>0.93945600000000007</v>
      </c>
      <c r="L1459" s="180" t="s">
        <v>704</v>
      </c>
    </row>
    <row r="1460" spans="3:12">
      <c r="C1460" s="180">
        <v>101977</v>
      </c>
      <c r="D1460" s="180">
        <v>101971</v>
      </c>
      <c r="E1460" s="180" t="s">
        <v>2172</v>
      </c>
      <c r="F1460" s="180" t="s">
        <v>703</v>
      </c>
      <c r="G1460" s="180">
        <v>6.3E-3</v>
      </c>
      <c r="H1460" s="180">
        <v>149.12</v>
      </c>
      <c r="I1460" s="180">
        <v>84.497794019840015</v>
      </c>
      <c r="J1460" s="180">
        <v>64.62220598015999</v>
      </c>
      <c r="K1460" s="181">
        <f t="shared" si="22"/>
        <v>0.93945600000000007</v>
      </c>
      <c r="L1460" s="180" t="s">
        <v>704</v>
      </c>
    </row>
    <row r="1461" spans="3:12">
      <c r="C1461" s="180">
        <v>101981</v>
      </c>
      <c r="D1461" s="180">
        <v>101969</v>
      </c>
      <c r="E1461" s="180" t="s">
        <v>2173</v>
      </c>
      <c r="F1461" s="180" t="s">
        <v>703</v>
      </c>
      <c r="G1461" s="180">
        <v>6.3E-3</v>
      </c>
      <c r="H1461" s="180">
        <v>149.12</v>
      </c>
      <c r="I1461" s="180">
        <v>94.103913695360006</v>
      </c>
      <c r="J1461" s="180">
        <v>55.016086304639998</v>
      </c>
      <c r="K1461" s="181">
        <f t="shared" si="22"/>
        <v>0.93945600000000007</v>
      </c>
      <c r="L1461" s="180" t="s">
        <v>704</v>
      </c>
    </row>
    <row r="1462" spans="3:12">
      <c r="C1462" s="180">
        <v>102000</v>
      </c>
      <c r="D1462" s="180">
        <v>101987</v>
      </c>
      <c r="E1462" s="180" t="s">
        <v>2174</v>
      </c>
      <c r="F1462" s="180" t="s">
        <v>703</v>
      </c>
      <c r="G1462" s="180">
        <v>6.3E-3</v>
      </c>
      <c r="H1462" s="180">
        <v>149.12</v>
      </c>
      <c r="I1462" s="180">
        <v>96.386600454400011</v>
      </c>
      <c r="J1462" s="180">
        <v>52.733399545599994</v>
      </c>
      <c r="K1462" s="181">
        <f t="shared" si="22"/>
        <v>0.93945600000000007</v>
      </c>
      <c r="L1462" s="180" t="s">
        <v>704</v>
      </c>
    </row>
    <row r="1463" spans="3:12">
      <c r="C1463" s="180">
        <v>102002</v>
      </c>
      <c r="D1463" s="180">
        <v>101986</v>
      </c>
      <c r="E1463" s="180" t="s">
        <v>2175</v>
      </c>
      <c r="F1463" s="180" t="s">
        <v>703</v>
      </c>
      <c r="G1463" s="180">
        <v>6.3E-3</v>
      </c>
      <c r="H1463" s="180">
        <v>149.12</v>
      </c>
      <c r="I1463" s="180">
        <v>79.888936662399999</v>
      </c>
      <c r="J1463" s="180">
        <v>69.231063337600006</v>
      </c>
      <c r="K1463" s="181">
        <f t="shared" si="22"/>
        <v>0.93945600000000007</v>
      </c>
      <c r="L1463" s="180" t="s">
        <v>704</v>
      </c>
    </row>
    <row r="1464" spans="3:12">
      <c r="C1464" s="180">
        <v>102004</v>
      </c>
      <c r="D1464" s="180">
        <v>101985</v>
      </c>
      <c r="E1464" s="180" t="s">
        <v>2176</v>
      </c>
      <c r="F1464" s="180" t="s">
        <v>703</v>
      </c>
      <c r="G1464" s="180">
        <v>6.3E-3</v>
      </c>
      <c r="H1464" s="180">
        <v>149.12</v>
      </c>
      <c r="I1464" s="180">
        <v>90.15328126336</v>
      </c>
      <c r="J1464" s="180">
        <v>58.966718736640004</v>
      </c>
      <c r="K1464" s="181">
        <f t="shared" si="22"/>
        <v>0.93945600000000007</v>
      </c>
      <c r="L1464" s="180" t="s">
        <v>704</v>
      </c>
    </row>
    <row r="1465" spans="3:12">
      <c r="C1465" s="180">
        <v>102007</v>
      </c>
      <c r="D1465" s="180">
        <v>101990</v>
      </c>
      <c r="E1465" s="180" t="s">
        <v>2177</v>
      </c>
      <c r="F1465" s="180" t="s">
        <v>703</v>
      </c>
      <c r="G1465" s="180">
        <v>6.3E-3</v>
      </c>
      <c r="H1465" s="180">
        <v>149.12</v>
      </c>
      <c r="I1465" s="180">
        <v>92.956231150080001</v>
      </c>
      <c r="J1465" s="180">
        <v>56.163768849920004</v>
      </c>
      <c r="K1465" s="181">
        <f t="shared" si="22"/>
        <v>0.93945600000000007</v>
      </c>
      <c r="L1465" s="180" t="s">
        <v>704</v>
      </c>
    </row>
    <row r="1466" spans="3:12">
      <c r="C1466" s="180">
        <v>102009</v>
      </c>
      <c r="D1466" s="180">
        <v>101989</v>
      </c>
      <c r="E1466" s="180" t="s">
        <v>2178</v>
      </c>
      <c r="F1466" s="180" t="s">
        <v>703</v>
      </c>
      <c r="G1466" s="180">
        <v>6.3E-3</v>
      </c>
      <c r="H1466" s="180">
        <v>149.12</v>
      </c>
      <c r="I1466" s="180">
        <v>83.073256773759994</v>
      </c>
      <c r="J1466" s="180">
        <v>66.046743226239997</v>
      </c>
      <c r="K1466" s="181">
        <f t="shared" si="22"/>
        <v>0.93945600000000007</v>
      </c>
      <c r="L1466" s="180" t="s">
        <v>704</v>
      </c>
    </row>
    <row r="1467" spans="3:12">
      <c r="C1467" s="180">
        <v>102011</v>
      </c>
      <c r="D1467" s="180">
        <v>101988</v>
      </c>
      <c r="E1467" s="180" t="s">
        <v>2179</v>
      </c>
      <c r="F1467" s="180" t="s">
        <v>703</v>
      </c>
      <c r="G1467" s="180">
        <v>6.3E-3</v>
      </c>
      <c r="H1467" s="180">
        <v>149.12</v>
      </c>
      <c r="I1467" s="180">
        <v>92.020933808640009</v>
      </c>
      <c r="J1467" s="180">
        <v>57.099066191359995</v>
      </c>
      <c r="K1467" s="181">
        <f t="shared" si="22"/>
        <v>0.93945600000000007</v>
      </c>
      <c r="L1467" s="180" t="s">
        <v>704</v>
      </c>
    </row>
    <row r="1468" spans="3:12">
      <c r="C1468" s="180">
        <v>102014</v>
      </c>
      <c r="D1468" s="180">
        <v>101993</v>
      </c>
      <c r="E1468" s="180" t="s">
        <v>2180</v>
      </c>
      <c r="F1468" s="180" t="s">
        <v>703</v>
      </c>
      <c r="G1468" s="180">
        <v>6.3E-3</v>
      </c>
      <c r="H1468" s="180">
        <v>149.12</v>
      </c>
      <c r="I1468" s="180">
        <v>100.18330734528</v>
      </c>
      <c r="J1468" s="180">
        <v>48.936692654720012</v>
      </c>
      <c r="K1468" s="181">
        <f t="shared" si="22"/>
        <v>0.93945600000000007</v>
      </c>
      <c r="L1468" s="180" t="s">
        <v>704</v>
      </c>
    </row>
    <row r="1469" spans="3:12">
      <c r="C1469" s="180">
        <v>102016</v>
      </c>
      <c r="D1469" s="180">
        <v>101992</v>
      </c>
      <c r="E1469" s="180" t="s">
        <v>2181</v>
      </c>
      <c r="F1469" s="180" t="s">
        <v>703</v>
      </c>
      <c r="G1469" s="180">
        <v>6.3E-3</v>
      </c>
      <c r="H1469" s="180">
        <v>149.12</v>
      </c>
      <c r="I1469" s="180">
        <v>78.157611410560008</v>
      </c>
      <c r="J1469" s="180">
        <v>70.96238858944001</v>
      </c>
      <c r="K1469" s="181">
        <f t="shared" si="22"/>
        <v>0.93945600000000007</v>
      </c>
      <c r="L1469" s="180" t="s">
        <v>704</v>
      </c>
    </row>
    <row r="1470" spans="3:12">
      <c r="C1470" s="180">
        <v>102036</v>
      </c>
      <c r="D1470" s="180">
        <v>101991</v>
      </c>
      <c r="E1470" s="180" t="s">
        <v>2182</v>
      </c>
      <c r="F1470" s="180" t="s">
        <v>703</v>
      </c>
      <c r="G1470" s="180">
        <v>6.3E-3</v>
      </c>
      <c r="H1470" s="180">
        <v>149.12</v>
      </c>
      <c r="I1470" s="180">
        <v>87.864995495680006</v>
      </c>
      <c r="J1470" s="180">
        <v>61.255004504319999</v>
      </c>
      <c r="K1470" s="181">
        <f t="shared" si="22"/>
        <v>0.93945600000000007</v>
      </c>
      <c r="L1470" s="180" t="s">
        <v>704</v>
      </c>
    </row>
    <row r="1471" spans="3:12">
      <c r="C1471" s="180">
        <v>102039</v>
      </c>
      <c r="D1471" s="180">
        <v>101996</v>
      </c>
      <c r="E1471" s="180" t="s">
        <v>2183</v>
      </c>
      <c r="F1471" s="180" t="s">
        <v>703</v>
      </c>
      <c r="G1471" s="180">
        <v>6.3E-3</v>
      </c>
      <c r="H1471" s="180">
        <v>149.12</v>
      </c>
      <c r="I1471" s="180">
        <v>95.573104328959985</v>
      </c>
      <c r="J1471" s="180">
        <v>53.546895671040012</v>
      </c>
      <c r="K1471" s="181">
        <f t="shared" si="22"/>
        <v>0.93945600000000007</v>
      </c>
      <c r="L1471" s="180" t="s">
        <v>704</v>
      </c>
    </row>
    <row r="1472" spans="3:12">
      <c r="C1472" s="180">
        <v>102041</v>
      </c>
      <c r="D1472" s="180">
        <v>101995</v>
      </c>
      <c r="E1472" s="180" t="s">
        <v>2184</v>
      </c>
      <c r="F1472" s="180" t="s">
        <v>703</v>
      </c>
      <c r="G1472" s="180">
        <v>6.3E-3</v>
      </c>
      <c r="H1472" s="180">
        <v>149.12</v>
      </c>
      <c r="I1472" s="180">
        <v>83.781030845440014</v>
      </c>
      <c r="J1472" s="180">
        <v>65.338969154560004</v>
      </c>
      <c r="K1472" s="181">
        <f t="shared" si="22"/>
        <v>0.93945600000000007</v>
      </c>
      <c r="L1472" s="180" t="s">
        <v>704</v>
      </c>
    </row>
    <row r="1473" spans="3:12">
      <c r="C1473" s="180">
        <v>102043</v>
      </c>
      <c r="D1473" s="180">
        <v>101994</v>
      </c>
      <c r="E1473" s="180" t="s">
        <v>2185</v>
      </c>
      <c r="F1473" s="180" t="s">
        <v>703</v>
      </c>
      <c r="G1473" s="180">
        <v>6.3E-3</v>
      </c>
      <c r="H1473" s="180">
        <v>149.12</v>
      </c>
      <c r="I1473" s="180">
        <v>92.189505617920005</v>
      </c>
      <c r="J1473" s="180">
        <v>56.930494382079999</v>
      </c>
      <c r="K1473" s="181">
        <f t="shared" si="22"/>
        <v>0.93945600000000007</v>
      </c>
      <c r="L1473" s="180" t="s">
        <v>704</v>
      </c>
    </row>
    <row r="1474" spans="3:12">
      <c r="C1474" s="180">
        <v>102046</v>
      </c>
      <c r="D1474" s="180">
        <v>101999</v>
      </c>
      <c r="E1474" s="180" t="s">
        <v>2186</v>
      </c>
      <c r="F1474" s="180" t="s">
        <v>703</v>
      </c>
      <c r="G1474" s="180">
        <v>6.3E-3</v>
      </c>
      <c r="H1474" s="180">
        <v>149.12</v>
      </c>
      <c r="I1474" s="180">
        <v>101.53917721728</v>
      </c>
      <c r="J1474" s="180">
        <v>47.580822782720006</v>
      </c>
      <c r="K1474" s="181">
        <f t="shared" si="22"/>
        <v>0.93945600000000007</v>
      </c>
      <c r="L1474" s="180" t="s">
        <v>704</v>
      </c>
    </row>
    <row r="1475" spans="3:12">
      <c r="C1475" s="180">
        <v>102048</v>
      </c>
      <c r="D1475" s="180">
        <v>101998</v>
      </c>
      <c r="E1475" s="180" t="s">
        <v>2187</v>
      </c>
      <c r="F1475" s="180" t="s">
        <v>703</v>
      </c>
      <c r="G1475" s="180">
        <v>6.3E-3</v>
      </c>
      <c r="H1475" s="180">
        <v>149.12</v>
      </c>
      <c r="I1475" s="180">
        <v>76.297445882240012</v>
      </c>
      <c r="J1475" s="180">
        <v>72.822554117760006</v>
      </c>
      <c r="K1475" s="181">
        <f t="shared" si="22"/>
        <v>0.93945600000000007</v>
      </c>
      <c r="L1475" s="180" t="s">
        <v>704</v>
      </c>
    </row>
    <row r="1476" spans="3:12">
      <c r="C1476" s="180">
        <v>102050</v>
      </c>
      <c r="D1476" s="180">
        <v>101997</v>
      </c>
      <c r="E1476" s="180" t="s">
        <v>2188</v>
      </c>
      <c r="F1476" s="180" t="s">
        <v>703</v>
      </c>
      <c r="G1476" s="180">
        <v>6.3E-3</v>
      </c>
      <c r="H1476" s="180">
        <v>149.12</v>
      </c>
      <c r="I1476" s="180">
        <v>85.196988621439999</v>
      </c>
      <c r="J1476" s="180">
        <v>63.923011378559998</v>
      </c>
      <c r="K1476" s="181">
        <f t="shared" si="22"/>
        <v>0.93945600000000007</v>
      </c>
      <c r="L1476" s="180" t="s">
        <v>704</v>
      </c>
    </row>
    <row r="1477" spans="3:12">
      <c r="C1477" s="180">
        <v>102059</v>
      </c>
      <c r="D1477" s="180">
        <v>102088</v>
      </c>
      <c r="E1477" s="180" t="s">
        <v>2189</v>
      </c>
      <c r="F1477" s="180" t="s">
        <v>703</v>
      </c>
      <c r="G1477" s="180">
        <v>6.3E-3</v>
      </c>
      <c r="H1477" s="180">
        <v>149.12</v>
      </c>
      <c r="I1477" s="180">
        <v>96.561800051199995</v>
      </c>
      <c r="J1477" s="180">
        <v>52.558199948799995</v>
      </c>
      <c r="K1477" s="181">
        <f t="shared" si="22"/>
        <v>0.93945600000000007</v>
      </c>
      <c r="L1477" s="180" t="s">
        <v>704</v>
      </c>
    </row>
    <row r="1478" spans="3:12">
      <c r="C1478" s="180">
        <v>102061</v>
      </c>
      <c r="D1478" s="180">
        <v>102087</v>
      </c>
      <c r="E1478" s="180" t="s">
        <v>2190</v>
      </c>
      <c r="F1478" s="180" t="s">
        <v>703</v>
      </c>
      <c r="G1478" s="180">
        <v>6.3E-3</v>
      </c>
      <c r="H1478" s="180">
        <v>149.12</v>
      </c>
      <c r="I1478" s="180">
        <v>87.698291563520016</v>
      </c>
      <c r="J1478" s="180">
        <v>61.421708436480003</v>
      </c>
      <c r="K1478" s="181">
        <f t="shared" ref="K1478:K1541" si="23">H1478*G1478</f>
        <v>0.93945600000000007</v>
      </c>
      <c r="L1478" s="180" t="s">
        <v>704</v>
      </c>
    </row>
    <row r="1479" spans="3:12">
      <c r="C1479" s="180">
        <v>102063</v>
      </c>
      <c r="D1479" s="180">
        <v>102086</v>
      </c>
      <c r="E1479" s="180" t="s">
        <v>2191</v>
      </c>
      <c r="F1479" s="180" t="s">
        <v>703</v>
      </c>
      <c r="G1479" s="180">
        <v>6.3E-3</v>
      </c>
      <c r="H1479" s="180">
        <v>149.12</v>
      </c>
      <c r="I1479" s="180">
        <v>96.859088218239989</v>
      </c>
      <c r="J1479" s="180">
        <v>52.260911781760001</v>
      </c>
      <c r="K1479" s="181">
        <f t="shared" si="23"/>
        <v>0.93945600000000007</v>
      </c>
      <c r="L1479" s="180" t="s">
        <v>704</v>
      </c>
    </row>
    <row r="1480" spans="3:12">
      <c r="C1480" s="180">
        <v>102066</v>
      </c>
      <c r="D1480" s="180">
        <v>102091</v>
      </c>
      <c r="E1480" s="180" t="s">
        <v>2192</v>
      </c>
      <c r="F1480" s="180" t="s">
        <v>703</v>
      </c>
      <c r="G1480" s="180">
        <v>6.3E-3</v>
      </c>
      <c r="H1480" s="180">
        <v>149.12</v>
      </c>
      <c r="I1480" s="180">
        <v>100.22990674879999</v>
      </c>
      <c r="J1480" s="180">
        <v>48.8900932512</v>
      </c>
      <c r="K1480" s="181">
        <f t="shared" si="23"/>
        <v>0.93945600000000007</v>
      </c>
      <c r="L1480" s="180" t="s">
        <v>704</v>
      </c>
    </row>
    <row r="1481" spans="3:12">
      <c r="C1481" s="180">
        <v>102068</v>
      </c>
      <c r="D1481" s="180">
        <v>102090</v>
      </c>
      <c r="E1481" s="180" t="s">
        <v>2193</v>
      </c>
      <c r="F1481" s="180" t="s">
        <v>703</v>
      </c>
      <c r="G1481" s="180">
        <v>6.3E-3</v>
      </c>
      <c r="H1481" s="180">
        <v>149.12</v>
      </c>
      <c r="I1481" s="180">
        <v>81.232794918400003</v>
      </c>
      <c r="J1481" s="180">
        <v>67.887205081600001</v>
      </c>
      <c r="K1481" s="181">
        <f t="shared" si="23"/>
        <v>0.93945600000000007</v>
      </c>
      <c r="L1481" s="180" t="s">
        <v>704</v>
      </c>
    </row>
    <row r="1482" spans="3:12">
      <c r="C1482" s="180">
        <v>102070</v>
      </c>
      <c r="D1482" s="180">
        <v>102089</v>
      </c>
      <c r="E1482" s="180" t="s">
        <v>2194</v>
      </c>
      <c r="F1482" s="180" t="s">
        <v>703</v>
      </c>
      <c r="G1482" s="180">
        <v>6.3E-3</v>
      </c>
      <c r="H1482" s="180">
        <v>149.12</v>
      </c>
      <c r="I1482" s="180">
        <v>91.415897303040012</v>
      </c>
      <c r="J1482" s="180">
        <v>57.70410269696</v>
      </c>
      <c r="K1482" s="181">
        <f t="shared" si="23"/>
        <v>0.93945600000000007</v>
      </c>
      <c r="L1482" s="180" t="s">
        <v>704</v>
      </c>
    </row>
    <row r="1483" spans="3:12">
      <c r="C1483" s="180">
        <v>102073</v>
      </c>
      <c r="D1483" s="180">
        <v>95943</v>
      </c>
      <c r="E1483" s="180" t="s">
        <v>2195</v>
      </c>
      <c r="F1483" s="180" t="s">
        <v>703</v>
      </c>
      <c r="G1483" s="180">
        <v>6.3E-3</v>
      </c>
      <c r="H1483" s="180">
        <v>149.12</v>
      </c>
      <c r="I1483" s="180">
        <v>103.61517351616001</v>
      </c>
      <c r="J1483" s="180">
        <v>45.504826483839999</v>
      </c>
      <c r="K1483" s="181">
        <f t="shared" si="23"/>
        <v>0.93945600000000007</v>
      </c>
      <c r="L1483" s="180" t="s">
        <v>704</v>
      </c>
    </row>
    <row r="1484" spans="3:12">
      <c r="C1484" s="180">
        <v>102073</v>
      </c>
      <c r="D1484" s="180">
        <v>95946</v>
      </c>
      <c r="E1484" s="180" t="s">
        <v>2196</v>
      </c>
      <c r="F1484" s="180" t="s">
        <v>703</v>
      </c>
      <c r="G1484" s="180">
        <v>6.3E-3</v>
      </c>
      <c r="H1484" s="180">
        <v>149.12</v>
      </c>
      <c r="I1484" s="180">
        <v>103.61517351616001</v>
      </c>
      <c r="J1484" s="180">
        <v>45.504826483839999</v>
      </c>
      <c r="K1484" s="181">
        <f t="shared" si="23"/>
        <v>0.93945600000000007</v>
      </c>
      <c r="L1484" s="180" t="s">
        <v>704</v>
      </c>
    </row>
    <row r="1485" spans="3:12">
      <c r="C1485" s="180">
        <v>102073</v>
      </c>
      <c r="D1485" s="180">
        <v>95947</v>
      </c>
      <c r="E1485" s="180" t="s">
        <v>2197</v>
      </c>
      <c r="F1485" s="180" t="s">
        <v>703</v>
      </c>
      <c r="G1485" s="180">
        <v>6.3E-3</v>
      </c>
      <c r="H1485" s="180">
        <v>149.12</v>
      </c>
      <c r="I1485" s="180">
        <v>103.61517351616001</v>
      </c>
      <c r="J1485" s="180">
        <v>45.504826483839999</v>
      </c>
      <c r="K1485" s="181">
        <f t="shared" si="23"/>
        <v>0.93945600000000007</v>
      </c>
      <c r="L1485" s="180" t="s">
        <v>704</v>
      </c>
    </row>
    <row r="1486" spans="3:12">
      <c r="C1486" s="180">
        <v>102073</v>
      </c>
      <c r="D1486" s="180">
        <v>102042</v>
      </c>
      <c r="E1486" s="180" t="s">
        <v>2198</v>
      </c>
      <c r="F1486" s="180" t="s">
        <v>703</v>
      </c>
      <c r="G1486" s="180">
        <v>6.3E-3</v>
      </c>
      <c r="H1486" s="180">
        <v>149.12</v>
      </c>
      <c r="I1486" s="180">
        <v>103.61517351616001</v>
      </c>
      <c r="J1486" s="180">
        <v>45.504826483839999</v>
      </c>
      <c r="K1486" s="181">
        <f t="shared" si="23"/>
        <v>0.93945600000000007</v>
      </c>
      <c r="L1486" s="180" t="s">
        <v>704</v>
      </c>
    </row>
    <row r="1487" spans="3:12">
      <c r="C1487" s="180">
        <v>102073</v>
      </c>
      <c r="D1487" s="180">
        <v>103675</v>
      </c>
      <c r="E1487" s="180" t="s">
        <v>2199</v>
      </c>
      <c r="F1487" s="180" t="s">
        <v>703</v>
      </c>
      <c r="G1487" s="180">
        <v>6.3E-3</v>
      </c>
      <c r="H1487" s="180">
        <v>149.12</v>
      </c>
      <c r="I1487" s="180">
        <v>103.61517351616001</v>
      </c>
      <c r="J1487" s="180">
        <v>45.504826483839999</v>
      </c>
      <c r="K1487" s="181">
        <f t="shared" si="23"/>
        <v>0.93945600000000007</v>
      </c>
      <c r="L1487" s="180" t="s">
        <v>704</v>
      </c>
    </row>
    <row r="1488" spans="3:12">
      <c r="C1488" s="180">
        <v>102074</v>
      </c>
      <c r="D1488" s="180">
        <v>101980</v>
      </c>
      <c r="E1488" s="180" t="s">
        <v>2200</v>
      </c>
      <c r="F1488" s="180" t="s">
        <v>703</v>
      </c>
      <c r="G1488" s="180">
        <v>6.3E-3</v>
      </c>
      <c r="H1488" s="180">
        <v>149.12</v>
      </c>
      <c r="I1488" s="180">
        <v>106.75263341311999</v>
      </c>
      <c r="J1488" s="180">
        <v>42.367366586880003</v>
      </c>
      <c r="K1488" s="181">
        <f t="shared" si="23"/>
        <v>0.93945600000000007</v>
      </c>
      <c r="L1488" s="180" t="s">
        <v>704</v>
      </c>
    </row>
    <row r="1489" spans="3:12">
      <c r="C1489" s="180">
        <v>102075</v>
      </c>
      <c r="D1489" s="180">
        <v>102010</v>
      </c>
      <c r="E1489" s="180" t="s">
        <v>2201</v>
      </c>
      <c r="F1489" s="180" t="s">
        <v>703</v>
      </c>
      <c r="G1489" s="180">
        <v>6.3E-3</v>
      </c>
      <c r="H1489" s="180">
        <v>149.12</v>
      </c>
      <c r="I1489" s="180">
        <v>106.76017828863999</v>
      </c>
      <c r="J1489" s="180">
        <v>42.359821711359999</v>
      </c>
      <c r="K1489" s="181">
        <f t="shared" si="23"/>
        <v>0.93945600000000007</v>
      </c>
      <c r="L1489" s="180" t="s">
        <v>704</v>
      </c>
    </row>
    <row r="1490" spans="3:12">
      <c r="C1490" s="180">
        <v>102076</v>
      </c>
      <c r="D1490" s="180">
        <v>102062</v>
      </c>
      <c r="E1490" s="180" t="s">
        <v>2202</v>
      </c>
      <c r="F1490" s="180" t="s">
        <v>703</v>
      </c>
      <c r="G1490" s="180">
        <v>6.3E-3</v>
      </c>
      <c r="H1490" s="180">
        <v>149.12</v>
      </c>
      <c r="I1490" s="180">
        <v>108.68390084864001</v>
      </c>
      <c r="J1490" s="180">
        <v>40.436099151360004</v>
      </c>
      <c r="K1490" s="181">
        <f t="shared" si="23"/>
        <v>0.93945600000000007</v>
      </c>
      <c r="L1490" s="180" t="s">
        <v>704</v>
      </c>
    </row>
    <row r="1491" spans="3:12">
      <c r="C1491" s="180">
        <v>102077</v>
      </c>
      <c r="D1491" s="180">
        <v>102049</v>
      </c>
      <c r="E1491" s="180" t="s">
        <v>2203</v>
      </c>
      <c r="F1491" s="180" t="s">
        <v>703</v>
      </c>
      <c r="G1491" s="180">
        <v>6.3E-3</v>
      </c>
      <c r="H1491" s="180">
        <v>149.12</v>
      </c>
      <c r="I1491" s="180">
        <v>99.811066247040003</v>
      </c>
      <c r="J1491" s="180">
        <v>49.308933752960009</v>
      </c>
      <c r="K1491" s="181">
        <f t="shared" si="23"/>
        <v>0.93945600000000007</v>
      </c>
      <c r="L1491" s="180" t="s">
        <v>704</v>
      </c>
    </row>
    <row r="1492" spans="3:12">
      <c r="C1492" s="180">
        <v>102078</v>
      </c>
      <c r="D1492" s="180">
        <v>102003</v>
      </c>
      <c r="E1492" s="180" t="s">
        <v>2204</v>
      </c>
      <c r="F1492" s="180" t="s">
        <v>703</v>
      </c>
      <c r="G1492" s="180">
        <v>6.3E-3</v>
      </c>
      <c r="H1492" s="180">
        <v>149.12</v>
      </c>
      <c r="I1492" s="180">
        <v>101.72285980352</v>
      </c>
      <c r="J1492" s="180">
        <v>47.397140196480002</v>
      </c>
      <c r="K1492" s="181">
        <f t="shared" si="23"/>
        <v>0.93945600000000007</v>
      </c>
      <c r="L1492" s="180" t="s">
        <v>704</v>
      </c>
    </row>
    <row r="1493" spans="3:12">
      <c r="C1493" s="180">
        <v>102079</v>
      </c>
      <c r="D1493" s="180">
        <v>102017</v>
      </c>
      <c r="E1493" s="180" t="s">
        <v>2205</v>
      </c>
      <c r="F1493" s="180" t="s">
        <v>703</v>
      </c>
      <c r="G1493" s="180">
        <v>6.3E-3</v>
      </c>
      <c r="H1493" s="180">
        <v>149.12</v>
      </c>
      <c r="I1493" s="180">
        <v>101.8967067328</v>
      </c>
      <c r="J1493" s="180">
        <v>47.223293267199999</v>
      </c>
      <c r="K1493" s="181">
        <f t="shared" si="23"/>
        <v>0.93945600000000007</v>
      </c>
      <c r="L1493" s="180" t="s">
        <v>704</v>
      </c>
    </row>
    <row r="1494" spans="3:12">
      <c r="C1494" s="180">
        <v>102080</v>
      </c>
      <c r="D1494" s="180">
        <v>102069</v>
      </c>
      <c r="E1494" s="180" t="s">
        <v>2206</v>
      </c>
      <c r="F1494" s="180" t="s">
        <v>703</v>
      </c>
      <c r="G1494" s="180">
        <v>6.3E-3</v>
      </c>
      <c r="H1494" s="180">
        <v>149.12</v>
      </c>
      <c r="I1494" s="180">
        <v>105.80485681536</v>
      </c>
      <c r="J1494" s="180">
        <v>43.31514318464</v>
      </c>
      <c r="K1494" s="181">
        <f t="shared" si="23"/>
        <v>0.93945600000000007</v>
      </c>
      <c r="L1494" s="180" t="s">
        <v>704</v>
      </c>
    </row>
    <row r="1495" spans="3:12">
      <c r="C1495" s="180">
        <v>103760</v>
      </c>
      <c r="D1495" s="180">
        <v>4433</v>
      </c>
      <c r="E1495" s="180" t="s">
        <v>2207</v>
      </c>
      <c r="F1495" s="180" t="s">
        <v>826</v>
      </c>
      <c r="G1495" s="180">
        <v>0.77500000000000002</v>
      </c>
      <c r="H1495" s="180">
        <v>29.33</v>
      </c>
      <c r="I1495" s="180">
        <v>22.047052507060002</v>
      </c>
      <c r="J1495" s="180">
        <v>7.28294749294</v>
      </c>
      <c r="K1495" s="181">
        <f t="shared" si="23"/>
        <v>22.73075</v>
      </c>
      <c r="L1495" s="180" t="s">
        <v>707</v>
      </c>
    </row>
    <row r="1496" spans="3:12">
      <c r="C1496" s="180">
        <v>105406</v>
      </c>
      <c r="D1496" s="180">
        <v>105403</v>
      </c>
      <c r="E1496" s="180" t="s">
        <v>2208</v>
      </c>
      <c r="F1496" s="180" t="s">
        <v>703</v>
      </c>
      <c r="G1496" s="180">
        <v>6.3E-3</v>
      </c>
      <c r="H1496" s="180">
        <v>149.12</v>
      </c>
      <c r="I1496" s="180">
        <v>91.414013320960009</v>
      </c>
      <c r="J1496" s="180">
        <v>57.705986679040002</v>
      </c>
      <c r="K1496" s="181">
        <f t="shared" si="23"/>
        <v>0.93945600000000007</v>
      </c>
      <c r="L1496" s="180" t="s">
        <v>704</v>
      </c>
    </row>
    <row r="1497" spans="3:12">
      <c r="C1497" s="180">
        <v>89996</v>
      </c>
      <c r="D1497" s="180">
        <v>34</v>
      </c>
      <c r="E1497" s="180" t="s">
        <v>2209</v>
      </c>
      <c r="F1497" s="180" t="s">
        <v>828</v>
      </c>
      <c r="G1497" s="180">
        <v>1</v>
      </c>
      <c r="H1497" s="180">
        <v>7.68</v>
      </c>
      <c r="I1497" s="180">
        <v>6.1454476953599997</v>
      </c>
      <c r="J1497" s="180">
        <v>1.53455230464</v>
      </c>
      <c r="K1497" s="181">
        <f t="shared" si="23"/>
        <v>7.68</v>
      </c>
      <c r="L1497" s="180" t="s">
        <v>707</v>
      </c>
    </row>
    <row r="1498" spans="3:12">
      <c r="C1498" s="180">
        <v>89997</v>
      </c>
      <c r="D1498" s="180">
        <v>43055</v>
      </c>
      <c r="E1498" s="180" t="s">
        <v>2210</v>
      </c>
      <c r="F1498" s="180" t="s">
        <v>703</v>
      </c>
      <c r="G1498" s="180">
        <v>6.3E-3</v>
      </c>
      <c r="H1498" s="180">
        <v>149.12</v>
      </c>
      <c r="I1498" s="180">
        <v>125.43623535552001</v>
      </c>
      <c r="J1498" s="180">
        <v>23.683764644480004</v>
      </c>
      <c r="K1498" s="181">
        <f t="shared" si="23"/>
        <v>0.93945600000000007</v>
      </c>
      <c r="L1498" s="180" t="s">
        <v>707</v>
      </c>
    </row>
    <row r="1499" spans="3:12">
      <c r="C1499" s="180">
        <v>89999</v>
      </c>
      <c r="D1499" s="180">
        <v>33</v>
      </c>
      <c r="E1499" s="180" t="s">
        <v>2211</v>
      </c>
      <c r="F1499" s="180" t="s">
        <v>828</v>
      </c>
      <c r="G1499" s="180">
        <v>1</v>
      </c>
      <c r="H1499" s="180">
        <v>8.14</v>
      </c>
      <c r="I1499" s="180">
        <v>5.1285866988400004</v>
      </c>
      <c r="J1499" s="180">
        <v>3.0114133011599997</v>
      </c>
      <c r="K1499" s="181">
        <f t="shared" si="23"/>
        <v>8.14</v>
      </c>
      <c r="L1499" s="180" t="s">
        <v>707</v>
      </c>
    </row>
    <row r="1500" spans="3:12">
      <c r="C1500" s="180">
        <v>91595</v>
      </c>
      <c r="D1500" s="180">
        <v>10917</v>
      </c>
      <c r="E1500" s="180" t="s">
        <v>2212</v>
      </c>
      <c r="F1500" s="180" t="s">
        <v>703</v>
      </c>
      <c r="G1500" s="180">
        <v>6.3E-3</v>
      </c>
      <c r="H1500" s="180">
        <v>149.12</v>
      </c>
      <c r="I1500" s="180">
        <v>141.83218051840001</v>
      </c>
      <c r="J1500" s="180">
        <v>7.2878194816000006</v>
      </c>
      <c r="K1500" s="181">
        <f t="shared" si="23"/>
        <v>0.93945600000000007</v>
      </c>
      <c r="L1500" s="180" t="s">
        <v>707</v>
      </c>
    </row>
    <row r="1501" spans="3:12">
      <c r="C1501" s="180">
        <v>91596</v>
      </c>
      <c r="D1501" s="180">
        <v>39315</v>
      </c>
      <c r="E1501" s="180" t="s">
        <v>2213</v>
      </c>
      <c r="F1501" s="180" t="s">
        <v>703</v>
      </c>
      <c r="G1501" s="180">
        <v>6.3E-3</v>
      </c>
      <c r="H1501" s="180">
        <v>149.12</v>
      </c>
      <c r="I1501" s="180">
        <v>145.6419825312</v>
      </c>
      <c r="J1501" s="180">
        <v>3.4780174688000005</v>
      </c>
      <c r="K1501" s="181">
        <f t="shared" si="23"/>
        <v>0.93945600000000007</v>
      </c>
      <c r="L1501" s="180" t="s">
        <v>707</v>
      </c>
    </row>
    <row r="1502" spans="3:12">
      <c r="C1502" s="180">
        <v>91597</v>
      </c>
      <c r="D1502" s="180">
        <v>39481</v>
      </c>
      <c r="E1502" s="180" t="s">
        <v>2214</v>
      </c>
      <c r="F1502" s="180" t="s">
        <v>703</v>
      </c>
      <c r="G1502" s="180">
        <v>6.3E-3</v>
      </c>
      <c r="H1502" s="180">
        <v>149.12</v>
      </c>
      <c r="I1502" s="180">
        <v>144.28472122048001</v>
      </c>
      <c r="J1502" s="180">
        <v>4.8352787795200003</v>
      </c>
      <c r="K1502" s="181">
        <f t="shared" si="23"/>
        <v>0.93945600000000007</v>
      </c>
      <c r="L1502" s="180" t="s">
        <v>707</v>
      </c>
    </row>
    <row r="1503" spans="3:12">
      <c r="C1503" s="180">
        <v>91597</v>
      </c>
      <c r="D1503" s="180">
        <v>39509</v>
      </c>
      <c r="E1503" s="180" t="s">
        <v>2215</v>
      </c>
      <c r="F1503" s="180" t="s">
        <v>703</v>
      </c>
      <c r="G1503" s="180">
        <v>6.3E-3</v>
      </c>
      <c r="H1503" s="180">
        <v>149.12</v>
      </c>
      <c r="I1503" s="180">
        <v>144.28472122048001</v>
      </c>
      <c r="J1503" s="180">
        <v>4.8352787795200003</v>
      </c>
      <c r="K1503" s="181">
        <f t="shared" si="23"/>
        <v>0.93945600000000007</v>
      </c>
      <c r="L1503" s="180" t="s">
        <v>707</v>
      </c>
    </row>
    <row r="1504" spans="3:12">
      <c r="C1504" s="180">
        <v>91599</v>
      </c>
      <c r="D1504" s="180">
        <v>39508</v>
      </c>
      <c r="E1504" s="180" t="s">
        <v>2216</v>
      </c>
      <c r="F1504" s="180" t="s">
        <v>703</v>
      </c>
      <c r="G1504" s="180">
        <v>6.3E-3</v>
      </c>
      <c r="H1504" s="180">
        <v>149.12</v>
      </c>
      <c r="I1504" s="180">
        <v>143.38461545344001</v>
      </c>
      <c r="J1504" s="180">
        <v>5.7353845465600006</v>
      </c>
      <c r="K1504" s="181">
        <f t="shared" si="23"/>
        <v>0.93945600000000007</v>
      </c>
      <c r="L1504" s="180" t="s">
        <v>707</v>
      </c>
    </row>
    <row r="1505" spans="3:12">
      <c r="C1505" s="180">
        <v>91601</v>
      </c>
      <c r="D1505" s="180">
        <v>32</v>
      </c>
      <c r="E1505" s="180" t="s">
        <v>2217</v>
      </c>
      <c r="F1505" s="180" t="s">
        <v>828</v>
      </c>
      <c r="G1505" s="180">
        <v>1.1100000000000001</v>
      </c>
      <c r="H1505" s="180">
        <v>8.1</v>
      </c>
      <c r="I1505" s="180">
        <v>6.7421184380999994</v>
      </c>
      <c r="J1505" s="180">
        <v>1.3578815619</v>
      </c>
      <c r="K1505" s="181">
        <f t="shared" si="23"/>
        <v>8.9909999999999997</v>
      </c>
      <c r="L1505" s="180" t="s">
        <v>707</v>
      </c>
    </row>
    <row r="1506" spans="3:12">
      <c r="C1506" s="180">
        <v>92767</v>
      </c>
      <c r="D1506" s="180">
        <v>92799</v>
      </c>
      <c r="E1506" s="180" t="s">
        <v>2218</v>
      </c>
      <c r="F1506" s="180" t="s">
        <v>703</v>
      </c>
      <c r="G1506" s="180">
        <v>6.3E-3</v>
      </c>
      <c r="H1506" s="180">
        <v>149.12</v>
      </c>
      <c r="I1506" s="180">
        <v>102.68685424512002</v>
      </c>
      <c r="J1506" s="180">
        <v>46.433145754880002</v>
      </c>
      <c r="K1506" s="181">
        <f t="shared" si="23"/>
        <v>0.93945600000000007</v>
      </c>
      <c r="L1506" s="180" t="s">
        <v>704</v>
      </c>
    </row>
    <row r="1507" spans="3:12">
      <c r="C1507" s="180">
        <v>92799</v>
      </c>
      <c r="D1507" s="180">
        <v>43059</v>
      </c>
      <c r="E1507" s="180" t="s">
        <v>2219</v>
      </c>
      <c r="F1507" s="180" t="s">
        <v>703</v>
      </c>
      <c r="G1507" s="180">
        <v>6.3E-3</v>
      </c>
      <c r="H1507" s="180">
        <v>149.12</v>
      </c>
      <c r="I1507" s="180">
        <v>117.819835024</v>
      </c>
      <c r="J1507" s="180">
        <v>31.300164976000001</v>
      </c>
      <c r="K1507" s="181">
        <f t="shared" si="23"/>
        <v>0.93945600000000007</v>
      </c>
      <c r="L1507" s="180" t="s">
        <v>707</v>
      </c>
    </row>
    <row r="1508" spans="3:12">
      <c r="C1508" s="180">
        <v>92875</v>
      </c>
      <c r="D1508" s="180">
        <v>43053</v>
      </c>
      <c r="E1508" s="180" t="s">
        <v>2220</v>
      </c>
      <c r="F1508" s="180" t="s">
        <v>703</v>
      </c>
      <c r="G1508" s="180">
        <v>6.3E-3</v>
      </c>
      <c r="H1508" s="180">
        <v>149.12</v>
      </c>
      <c r="I1508" s="180">
        <v>132.82008662592</v>
      </c>
      <c r="J1508" s="180">
        <v>16.299913374080003</v>
      </c>
      <c r="K1508" s="181">
        <f t="shared" si="23"/>
        <v>0.93945600000000007</v>
      </c>
      <c r="L1508" s="180" t="s">
        <v>707</v>
      </c>
    </row>
    <row r="1509" spans="3:12">
      <c r="C1509" s="180">
        <v>92877</v>
      </c>
      <c r="D1509" s="180">
        <v>43054</v>
      </c>
      <c r="E1509" s="180" t="s">
        <v>2221</v>
      </c>
      <c r="F1509" s="180" t="s">
        <v>703</v>
      </c>
      <c r="G1509" s="180">
        <v>6.3E-3</v>
      </c>
      <c r="H1509" s="180">
        <v>149.12</v>
      </c>
      <c r="I1509" s="180">
        <v>144.58224559360002</v>
      </c>
      <c r="J1509" s="180">
        <v>4.5377544064000004</v>
      </c>
      <c r="K1509" s="181">
        <f t="shared" si="23"/>
        <v>0.93945600000000007</v>
      </c>
      <c r="L1509" s="180" t="s">
        <v>707</v>
      </c>
    </row>
    <row r="1510" spans="3:12">
      <c r="C1510" s="180">
        <v>92882</v>
      </c>
      <c r="D1510" s="180">
        <v>92875</v>
      </c>
      <c r="E1510" s="180" t="s">
        <v>2222</v>
      </c>
      <c r="F1510" s="180" t="s">
        <v>703</v>
      </c>
      <c r="G1510" s="180">
        <v>6.3E-3</v>
      </c>
      <c r="H1510" s="180">
        <v>149.12</v>
      </c>
      <c r="I1510" s="180">
        <v>111.38812121663999</v>
      </c>
      <c r="J1510" s="180">
        <v>37.731878783360003</v>
      </c>
      <c r="K1510" s="181">
        <f t="shared" si="23"/>
        <v>0.93945600000000007</v>
      </c>
      <c r="L1510" s="180" t="s">
        <v>704</v>
      </c>
    </row>
    <row r="1511" spans="3:12">
      <c r="C1511" s="180">
        <v>92883</v>
      </c>
      <c r="D1511" s="180">
        <v>92876</v>
      </c>
      <c r="E1511" s="180" t="s">
        <v>2223</v>
      </c>
      <c r="F1511" s="180" t="s">
        <v>703</v>
      </c>
      <c r="G1511" s="180">
        <v>6.3E-3</v>
      </c>
      <c r="H1511" s="180">
        <v>149.12</v>
      </c>
      <c r="I1511" s="180">
        <v>120.9418061248</v>
      </c>
      <c r="J1511" s="180">
        <v>28.178193875199998</v>
      </c>
      <c r="K1511" s="181">
        <f t="shared" si="23"/>
        <v>0.93945600000000007</v>
      </c>
      <c r="L1511" s="180" t="s">
        <v>704</v>
      </c>
    </row>
    <row r="1512" spans="3:12">
      <c r="C1512" s="180">
        <v>92884</v>
      </c>
      <c r="D1512" s="180">
        <v>92877</v>
      </c>
      <c r="E1512" s="180" t="s">
        <v>2224</v>
      </c>
      <c r="F1512" s="180" t="s">
        <v>703</v>
      </c>
      <c r="G1512" s="180">
        <v>6.3E-3</v>
      </c>
      <c r="H1512" s="180">
        <v>149.12</v>
      </c>
      <c r="I1512" s="180">
        <v>129.42020073024</v>
      </c>
      <c r="J1512" s="180">
        <v>19.69979926976</v>
      </c>
      <c r="K1512" s="181">
        <f t="shared" si="23"/>
        <v>0.93945600000000007</v>
      </c>
      <c r="L1512" s="180" t="s">
        <v>704</v>
      </c>
    </row>
    <row r="1513" spans="3:12">
      <c r="C1513" s="180">
        <v>92885</v>
      </c>
      <c r="D1513" s="180">
        <v>92878</v>
      </c>
      <c r="E1513" s="180" t="s">
        <v>2225</v>
      </c>
      <c r="F1513" s="180" t="s">
        <v>703</v>
      </c>
      <c r="G1513" s="180">
        <v>6.3E-3</v>
      </c>
      <c r="H1513" s="180">
        <v>149.12</v>
      </c>
      <c r="I1513" s="180">
        <v>134.62037480768001</v>
      </c>
      <c r="J1513" s="180">
        <v>14.49962519232</v>
      </c>
      <c r="K1513" s="181">
        <f t="shared" si="23"/>
        <v>0.93945600000000007</v>
      </c>
      <c r="L1513" s="180" t="s">
        <v>704</v>
      </c>
    </row>
    <row r="1514" spans="3:12">
      <c r="C1514" s="180">
        <v>92886</v>
      </c>
      <c r="D1514" s="180">
        <v>92879</v>
      </c>
      <c r="E1514" s="180" t="s">
        <v>2226</v>
      </c>
      <c r="F1514" s="180" t="s">
        <v>703</v>
      </c>
      <c r="G1514" s="180">
        <v>6.3E-3</v>
      </c>
      <c r="H1514" s="180">
        <v>149.12</v>
      </c>
      <c r="I1514" s="180">
        <v>139.32787996607999</v>
      </c>
      <c r="J1514" s="180">
        <v>9.7921200339200016</v>
      </c>
      <c r="K1514" s="181">
        <f t="shared" si="23"/>
        <v>0.93945600000000007</v>
      </c>
      <c r="L1514" s="180" t="s">
        <v>704</v>
      </c>
    </row>
    <row r="1515" spans="3:12">
      <c r="C1515" s="180">
        <v>92887</v>
      </c>
      <c r="D1515" s="180">
        <v>92880</v>
      </c>
      <c r="E1515" s="180" t="s">
        <v>2227</v>
      </c>
      <c r="F1515" s="180" t="s">
        <v>703</v>
      </c>
      <c r="G1515" s="180">
        <v>6.3E-3</v>
      </c>
      <c r="H1515" s="180">
        <v>149.12</v>
      </c>
      <c r="I1515" s="180">
        <v>142.75943134464001</v>
      </c>
      <c r="J1515" s="180">
        <v>6.3605686553600007</v>
      </c>
      <c r="K1515" s="181">
        <f t="shared" si="23"/>
        <v>0.93945600000000007</v>
      </c>
      <c r="L1515" s="180" t="s">
        <v>704</v>
      </c>
    </row>
    <row r="1516" spans="3:12">
      <c r="C1516" s="180">
        <v>92888</v>
      </c>
      <c r="D1516" s="180">
        <v>92881</v>
      </c>
      <c r="E1516" s="180" t="s">
        <v>2228</v>
      </c>
      <c r="F1516" s="180" t="s">
        <v>703</v>
      </c>
      <c r="G1516" s="180">
        <v>6.3E-3</v>
      </c>
      <c r="H1516" s="180">
        <v>149.12</v>
      </c>
      <c r="I1516" s="180">
        <v>145.34481023040001</v>
      </c>
      <c r="J1516" s="180">
        <v>3.7751897696000003</v>
      </c>
      <c r="K1516" s="181">
        <f t="shared" si="23"/>
        <v>0.93945600000000007</v>
      </c>
      <c r="L1516" s="180" t="s">
        <v>704</v>
      </c>
    </row>
    <row r="1517" spans="3:12">
      <c r="C1517" s="180">
        <v>95448</v>
      </c>
      <c r="D1517" s="180">
        <v>43057</v>
      </c>
      <c r="E1517" s="180" t="s">
        <v>2229</v>
      </c>
      <c r="F1517" s="180" t="s">
        <v>703</v>
      </c>
      <c r="G1517" s="180">
        <v>6.3E-3</v>
      </c>
      <c r="H1517" s="180">
        <v>149.12</v>
      </c>
      <c r="I1517" s="180">
        <v>148.96466676608</v>
      </c>
      <c r="J1517" s="180">
        <v>0.15533323391999998</v>
      </c>
      <c r="K1517" s="181">
        <f t="shared" si="23"/>
        <v>0.93945600000000007</v>
      </c>
      <c r="L1517" s="180" t="s">
        <v>707</v>
      </c>
    </row>
    <row r="1518" spans="3:12">
      <c r="C1518" s="180">
        <v>95582</v>
      </c>
      <c r="D1518" s="180">
        <v>95448</v>
      </c>
      <c r="E1518" s="180" t="s">
        <v>2230</v>
      </c>
      <c r="F1518" s="180" t="s">
        <v>703</v>
      </c>
      <c r="G1518" s="180">
        <v>6.3E-3</v>
      </c>
      <c r="H1518" s="180">
        <v>149.12</v>
      </c>
      <c r="I1518" s="180">
        <v>146.49618782016</v>
      </c>
      <c r="J1518" s="180">
        <v>2.6238121798400003</v>
      </c>
      <c r="K1518" s="181">
        <f t="shared" si="23"/>
        <v>0.93945600000000007</v>
      </c>
      <c r="L1518" s="180" t="s">
        <v>704</v>
      </c>
    </row>
    <row r="1519" spans="3:12">
      <c r="C1519" s="180">
        <v>89993</v>
      </c>
      <c r="D1519" s="180">
        <v>90279</v>
      </c>
      <c r="E1519" s="180" t="s">
        <v>2231</v>
      </c>
      <c r="F1519" s="180" t="s">
        <v>703</v>
      </c>
      <c r="G1519" s="180">
        <v>6.3E-3</v>
      </c>
      <c r="H1519" s="180">
        <v>149.12</v>
      </c>
      <c r="I1519" s="180">
        <v>92.2727427616</v>
      </c>
      <c r="J1519" s="180">
        <v>56.847257238399997</v>
      </c>
      <c r="K1519" s="181">
        <f t="shared" si="23"/>
        <v>0.93945600000000007</v>
      </c>
      <c r="L1519" s="180" t="s">
        <v>704</v>
      </c>
    </row>
    <row r="1520" spans="3:12">
      <c r="C1520" s="180">
        <v>90278</v>
      </c>
      <c r="D1520" s="180">
        <v>1106</v>
      </c>
      <c r="E1520" s="180" t="s">
        <v>2232</v>
      </c>
      <c r="F1520" s="180" t="s">
        <v>828</v>
      </c>
      <c r="G1520" s="180">
        <v>12.8119</v>
      </c>
      <c r="H1520" s="180">
        <v>0.95</v>
      </c>
      <c r="I1520" s="180">
        <v>0.79950364764999993</v>
      </c>
      <c r="J1520" s="180">
        <v>0.15049635235</v>
      </c>
      <c r="K1520" s="181">
        <f t="shared" si="23"/>
        <v>12.171304999999998</v>
      </c>
      <c r="L1520" s="180" t="s">
        <v>707</v>
      </c>
    </row>
    <row r="1521" spans="3:12">
      <c r="C1521" s="180">
        <v>90282</v>
      </c>
      <c r="D1521" s="180">
        <v>132</v>
      </c>
      <c r="E1521" s="180" t="s">
        <v>2233</v>
      </c>
      <c r="F1521" s="180" t="s">
        <v>1496</v>
      </c>
      <c r="G1521" s="180">
        <v>0.56069999999999998</v>
      </c>
      <c r="H1521" s="180">
        <v>7.31</v>
      </c>
      <c r="I1521" s="180">
        <v>6.1638755094400004</v>
      </c>
      <c r="J1521" s="180">
        <v>1.1461244905600001</v>
      </c>
      <c r="K1521" s="181">
        <f t="shared" si="23"/>
        <v>4.0987169999999997</v>
      </c>
      <c r="L1521" s="180" t="s">
        <v>707</v>
      </c>
    </row>
    <row r="1522" spans="3:12">
      <c r="C1522" s="180">
        <v>94968</v>
      </c>
      <c r="D1522" s="180">
        <v>89225</v>
      </c>
      <c r="E1522" s="180" t="s">
        <v>2234</v>
      </c>
      <c r="F1522" s="180" t="s">
        <v>703</v>
      </c>
      <c r="G1522" s="180">
        <v>6.3E-3</v>
      </c>
      <c r="H1522" s="180">
        <v>149.12</v>
      </c>
      <c r="I1522" s="180">
        <v>121.18696253632001</v>
      </c>
      <c r="J1522" s="180">
        <v>27.933037463680002</v>
      </c>
      <c r="K1522" s="181">
        <f t="shared" si="23"/>
        <v>0.93945600000000007</v>
      </c>
      <c r="L1522" s="180" t="s">
        <v>704</v>
      </c>
    </row>
    <row r="1523" spans="3:12">
      <c r="C1523" s="180">
        <v>94968</v>
      </c>
      <c r="D1523" s="180">
        <v>89226</v>
      </c>
      <c r="E1523" s="180" t="s">
        <v>2235</v>
      </c>
      <c r="F1523" s="180" t="s">
        <v>703</v>
      </c>
      <c r="G1523" s="180">
        <v>6.3E-3</v>
      </c>
      <c r="H1523" s="180">
        <v>149.12</v>
      </c>
      <c r="I1523" s="180">
        <v>121.18696253632001</v>
      </c>
      <c r="J1523" s="180">
        <v>27.933037463680002</v>
      </c>
      <c r="K1523" s="181">
        <f t="shared" si="23"/>
        <v>0.93945600000000007</v>
      </c>
      <c r="L1523" s="180" t="s">
        <v>704</v>
      </c>
    </row>
    <row r="1524" spans="3:12">
      <c r="C1524" s="180">
        <v>96555</v>
      </c>
      <c r="D1524" s="180">
        <v>94972</v>
      </c>
      <c r="E1524" s="180" t="s">
        <v>2236</v>
      </c>
      <c r="F1524" s="180" t="s">
        <v>703</v>
      </c>
      <c r="G1524" s="180">
        <v>6.3E-3</v>
      </c>
      <c r="H1524" s="180">
        <v>149.12</v>
      </c>
      <c r="I1524" s="180">
        <v>109.12495441472001</v>
      </c>
      <c r="J1524" s="180">
        <v>39.995045585280003</v>
      </c>
      <c r="K1524" s="181">
        <f t="shared" si="23"/>
        <v>0.93945600000000007</v>
      </c>
      <c r="L1524" s="180" t="s">
        <v>704</v>
      </c>
    </row>
    <row r="1525" spans="3:12">
      <c r="C1525" s="180">
        <v>99235</v>
      </c>
      <c r="D1525" s="180">
        <v>34872</v>
      </c>
      <c r="E1525" s="180" t="s">
        <v>2237</v>
      </c>
      <c r="F1525" s="180" t="s">
        <v>703</v>
      </c>
      <c r="G1525" s="180">
        <v>6.3E-3</v>
      </c>
      <c r="H1525" s="180">
        <v>149.12</v>
      </c>
      <c r="I1525" s="180">
        <v>145.19453141888002</v>
      </c>
      <c r="J1525" s="180">
        <v>3.9254685811200001</v>
      </c>
      <c r="K1525" s="181">
        <f t="shared" si="23"/>
        <v>0.93945600000000007</v>
      </c>
      <c r="L1525" s="180" t="s">
        <v>707</v>
      </c>
    </row>
    <row r="1526" spans="3:12">
      <c r="C1526" s="180">
        <v>99431</v>
      </c>
      <c r="D1526" s="180">
        <v>38408</v>
      </c>
      <c r="E1526" s="180" t="s">
        <v>2238</v>
      </c>
      <c r="F1526" s="180" t="s">
        <v>703</v>
      </c>
      <c r="G1526" s="180">
        <v>6.3E-3</v>
      </c>
      <c r="H1526" s="180">
        <v>149.12</v>
      </c>
      <c r="I1526" s="180">
        <v>143.67847803584002</v>
      </c>
      <c r="J1526" s="180">
        <v>5.4415219641599997</v>
      </c>
      <c r="K1526" s="181">
        <f t="shared" si="23"/>
        <v>0.93945600000000007</v>
      </c>
      <c r="L1526" s="180" t="s">
        <v>707</v>
      </c>
    </row>
    <row r="1527" spans="3:12">
      <c r="C1527" s="180">
        <v>99431</v>
      </c>
      <c r="D1527" s="180">
        <v>44535</v>
      </c>
      <c r="E1527" s="180" t="s">
        <v>2239</v>
      </c>
      <c r="F1527" s="180" t="s">
        <v>703</v>
      </c>
      <c r="G1527" s="180">
        <v>6.3E-3</v>
      </c>
      <c r="H1527" s="180">
        <v>149.12</v>
      </c>
      <c r="I1527" s="180">
        <v>143.67847803584002</v>
      </c>
      <c r="J1527" s="180">
        <v>5.4415219641599997</v>
      </c>
      <c r="K1527" s="181">
        <f t="shared" si="23"/>
        <v>0.93945600000000007</v>
      </c>
      <c r="L1527" s="180" t="s">
        <v>707</v>
      </c>
    </row>
    <row r="1528" spans="3:12">
      <c r="C1528" s="180">
        <v>102473</v>
      </c>
      <c r="D1528" s="180">
        <v>4734</v>
      </c>
      <c r="E1528" s="180" t="s">
        <v>2240</v>
      </c>
      <c r="F1528" s="180" t="s">
        <v>1606</v>
      </c>
      <c r="G1528" s="180">
        <v>0.59919999999999995</v>
      </c>
      <c r="H1528" s="180">
        <v>255.68</v>
      </c>
      <c r="I1528" s="180">
        <v>215.72238303712001</v>
      </c>
      <c r="J1528" s="180">
        <v>39.957616962880003</v>
      </c>
      <c r="K1528" s="181">
        <f t="shared" si="23"/>
        <v>153.20345599999999</v>
      </c>
      <c r="L1528" s="180" t="s">
        <v>707</v>
      </c>
    </row>
    <row r="1529" spans="3:12">
      <c r="C1529" s="180">
        <v>103672</v>
      </c>
      <c r="D1529" s="180">
        <v>1527</v>
      </c>
      <c r="E1529" s="180" t="s">
        <v>2241</v>
      </c>
      <c r="F1529" s="180" t="s">
        <v>1606</v>
      </c>
      <c r="G1529" s="180">
        <v>1.103</v>
      </c>
      <c r="H1529" s="180">
        <v>467.82</v>
      </c>
      <c r="I1529" s="180">
        <v>439.67727647316002</v>
      </c>
      <c r="J1529" s="180">
        <v>28.142723526840001</v>
      </c>
      <c r="K1529" s="181">
        <f t="shared" si="23"/>
        <v>516.00545999999997</v>
      </c>
      <c r="L1529" s="180" t="s">
        <v>707</v>
      </c>
    </row>
    <row r="1530" spans="3:12">
      <c r="C1530" s="180">
        <v>101963</v>
      </c>
      <c r="D1530" s="180">
        <v>3743</v>
      </c>
      <c r="E1530" s="180" t="s">
        <v>2242</v>
      </c>
      <c r="F1530" s="180" t="s">
        <v>838</v>
      </c>
      <c r="G1530" s="180">
        <v>1</v>
      </c>
      <c r="H1530" s="180">
        <v>49.65</v>
      </c>
      <c r="I1530" s="180">
        <v>41.641305851399999</v>
      </c>
      <c r="J1530" s="180">
        <v>8.0086941486000001</v>
      </c>
      <c r="K1530" s="181">
        <f t="shared" si="23"/>
        <v>49.65</v>
      </c>
      <c r="L1530" s="180" t="s">
        <v>707</v>
      </c>
    </row>
    <row r="1531" spans="3:12">
      <c r="C1531" s="180">
        <v>101963</v>
      </c>
      <c r="D1531" s="180">
        <v>103674</v>
      </c>
      <c r="E1531" s="180" t="s">
        <v>2243</v>
      </c>
      <c r="F1531" s="180" t="s">
        <v>703</v>
      </c>
      <c r="G1531" s="180">
        <v>6.3E-3</v>
      </c>
      <c r="H1531" s="180">
        <v>149.12</v>
      </c>
      <c r="I1531" s="180">
        <v>125.06649604352</v>
      </c>
      <c r="J1531" s="180">
        <v>24.05350395648</v>
      </c>
      <c r="K1531" s="181">
        <f t="shared" si="23"/>
        <v>0.93945600000000007</v>
      </c>
      <c r="L1531" s="180" t="s">
        <v>704</v>
      </c>
    </row>
    <row r="1532" spans="3:12">
      <c r="C1532" s="180">
        <v>101964</v>
      </c>
      <c r="D1532" s="180">
        <v>3736</v>
      </c>
      <c r="E1532" s="180" t="s">
        <v>2244</v>
      </c>
      <c r="F1532" s="180" t="s">
        <v>838</v>
      </c>
      <c r="G1532" s="180">
        <v>1</v>
      </c>
      <c r="H1532" s="180">
        <v>47.8</v>
      </c>
      <c r="I1532" s="180">
        <v>40.024869638200002</v>
      </c>
      <c r="J1532" s="180">
        <v>7.7751303617999996</v>
      </c>
      <c r="K1532" s="181">
        <f t="shared" si="23"/>
        <v>47.8</v>
      </c>
      <c r="L1532" s="180" t="s">
        <v>707</v>
      </c>
    </row>
    <row r="1533" spans="3:12">
      <c r="C1533" s="180">
        <v>101165</v>
      </c>
      <c r="D1533" s="180">
        <v>34566</v>
      </c>
      <c r="E1533" s="180" t="s">
        <v>2245</v>
      </c>
      <c r="F1533" s="180" t="s">
        <v>703</v>
      </c>
      <c r="G1533" s="180">
        <v>6.3E-3</v>
      </c>
      <c r="H1533" s="180">
        <v>149.12</v>
      </c>
      <c r="I1533" s="180">
        <v>100.51734166272</v>
      </c>
      <c r="J1533" s="180">
        <v>48.602658337279998</v>
      </c>
      <c r="K1533" s="181">
        <f t="shared" si="23"/>
        <v>0.93945600000000007</v>
      </c>
      <c r="L1533" s="180" t="s">
        <v>707</v>
      </c>
    </row>
    <row r="1534" spans="3:12">
      <c r="C1534" s="180">
        <v>101165</v>
      </c>
      <c r="D1534" s="180">
        <v>87292</v>
      </c>
      <c r="E1534" s="180" t="s">
        <v>2246</v>
      </c>
      <c r="F1534" s="180" t="s">
        <v>703</v>
      </c>
      <c r="G1534" s="180">
        <v>6.3E-3</v>
      </c>
      <c r="H1534" s="180">
        <v>149.12</v>
      </c>
      <c r="I1534" s="180">
        <v>100.51734166272</v>
      </c>
      <c r="J1534" s="180">
        <v>48.602658337279998</v>
      </c>
      <c r="K1534" s="181">
        <f t="shared" si="23"/>
        <v>0.93945600000000007</v>
      </c>
      <c r="L1534" s="180" t="s">
        <v>704</v>
      </c>
    </row>
    <row r="1535" spans="3:12">
      <c r="C1535" s="180">
        <v>101166</v>
      </c>
      <c r="D1535" s="180">
        <v>34586</v>
      </c>
      <c r="E1535" s="180" t="s">
        <v>2247</v>
      </c>
      <c r="F1535" s="180" t="s">
        <v>703</v>
      </c>
      <c r="G1535" s="180">
        <v>6.3E-3</v>
      </c>
      <c r="H1535" s="180">
        <v>149.12</v>
      </c>
      <c r="I1535" s="180">
        <v>89.625952233600003</v>
      </c>
      <c r="J1535" s="180">
        <v>59.494047766400001</v>
      </c>
      <c r="K1535" s="181">
        <f t="shared" si="23"/>
        <v>0.93945600000000007</v>
      </c>
      <c r="L1535" s="180" t="s">
        <v>707</v>
      </c>
    </row>
    <row r="1536" spans="3:12">
      <c r="C1536" s="180">
        <v>98575</v>
      </c>
      <c r="D1536" s="180">
        <v>44073</v>
      </c>
      <c r="E1536" s="180" t="s">
        <v>2248</v>
      </c>
      <c r="F1536" s="180" t="s">
        <v>703</v>
      </c>
      <c r="G1536" s="180">
        <v>6.3E-3</v>
      </c>
      <c r="H1536" s="180">
        <v>149.12</v>
      </c>
      <c r="I1536" s="180">
        <v>80.430224218879999</v>
      </c>
      <c r="J1536" s="180">
        <v>68.689775781120005</v>
      </c>
      <c r="K1536" s="181">
        <f t="shared" si="23"/>
        <v>0.93945600000000007</v>
      </c>
      <c r="L1536" s="180" t="s">
        <v>707</v>
      </c>
    </row>
    <row r="1537" spans="3:12">
      <c r="C1537" s="180">
        <v>98575</v>
      </c>
      <c r="D1537" s="180">
        <v>44074</v>
      </c>
      <c r="E1537" s="180" t="s">
        <v>2249</v>
      </c>
      <c r="F1537" s="180" t="s">
        <v>703</v>
      </c>
      <c r="G1537" s="180">
        <v>6.3E-3</v>
      </c>
      <c r="H1537" s="180">
        <v>149.12</v>
      </c>
      <c r="I1537" s="180">
        <v>80.430224218879999</v>
      </c>
      <c r="J1537" s="180">
        <v>68.689775781120005</v>
      </c>
      <c r="K1537" s="181">
        <f t="shared" si="23"/>
        <v>0.93945600000000007</v>
      </c>
      <c r="L1537" s="180" t="s">
        <v>707</v>
      </c>
    </row>
    <row r="1538" spans="3:12">
      <c r="C1538" s="180">
        <v>98576</v>
      </c>
      <c r="D1538" s="180">
        <v>511</v>
      </c>
      <c r="E1538" s="180" t="s">
        <v>2250</v>
      </c>
      <c r="F1538" s="180" t="s">
        <v>1496</v>
      </c>
      <c r="G1538" s="180">
        <v>0.1762</v>
      </c>
      <c r="H1538" s="180">
        <v>18.52</v>
      </c>
      <c r="I1538" s="180">
        <v>17.946649709719999</v>
      </c>
      <c r="J1538" s="180">
        <v>0.57335029027999995</v>
      </c>
      <c r="K1538" s="181">
        <f t="shared" si="23"/>
        <v>3.2632239999999997</v>
      </c>
      <c r="L1538" s="180" t="s">
        <v>707</v>
      </c>
    </row>
    <row r="1539" spans="3:12">
      <c r="C1539" s="180">
        <v>98576</v>
      </c>
      <c r="D1539" s="180">
        <v>11621</v>
      </c>
      <c r="E1539" s="180" t="s">
        <v>2251</v>
      </c>
      <c r="F1539" s="180" t="s">
        <v>703</v>
      </c>
      <c r="G1539" s="180">
        <v>6.3E-3</v>
      </c>
      <c r="H1539" s="180">
        <v>149.12</v>
      </c>
      <c r="I1539" s="180">
        <v>144.50347757631999</v>
      </c>
      <c r="J1539" s="180">
        <v>4.6165224236800002</v>
      </c>
      <c r="K1539" s="181">
        <f t="shared" si="23"/>
        <v>0.93945600000000007</v>
      </c>
      <c r="L1539" s="180" t="s">
        <v>707</v>
      </c>
    </row>
    <row r="1540" spans="3:12">
      <c r="C1540" s="180">
        <v>98576</v>
      </c>
      <c r="D1540" s="180">
        <v>88270</v>
      </c>
      <c r="E1540" s="180" t="s">
        <v>2252</v>
      </c>
      <c r="F1540" s="180" t="s">
        <v>703</v>
      </c>
      <c r="G1540" s="180">
        <v>6.3E-3</v>
      </c>
      <c r="H1540" s="180">
        <v>149.12</v>
      </c>
      <c r="I1540" s="180">
        <v>144.50347757631999</v>
      </c>
      <c r="J1540" s="180">
        <v>4.6165224236800002</v>
      </c>
      <c r="K1540" s="181">
        <f t="shared" si="23"/>
        <v>0.93945600000000007</v>
      </c>
      <c r="L1540" s="180" t="s">
        <v>704</v>
      </c>
    </row>
    <row r="1541" spans="3:12">
      <c r="C1541" s="180">
        <v>98577</v>
      </c>
      <c r="D1541" s="180">
        <v>43142</v>
      </c>
      <c r="E1541" s="180" t="s">
        <v>2253</v>
      </c>
      <c r="F1541" s="180" t="s">
        <v>703</v>
      </c>
      <c r="G1541" s="180">
        <v>6.3E-3</v>
      </c>
      <c r="H1541" s="180">
        <v>149.12</v>
      </c>
      <c r="I1541" s="180">
        <v>61.640602579200007</v>
      </c>
      <c r="J1541" s="180">
        <v>87.479397420800012</v>
      </c>
      <c r="K1541" s="181">
        <f t="shared" si="23"/>
        <v>0.93945600000000007</v>
      </c>
      <c r="L1541" s="180" t="s">
        <v>707</v>
      </c>
    </row>
    <row r="1542" spans="3:12">
      <c r="C1542" s="180">
        <v>93184</v>
      </c>
      <c r="D1542" s="180">
        <v>87294</v>
      </c>
      <c r="E1542" s="180" t="s">
        <v>2254</v>
      </c>
      <c r="F1542" s="180" t="s">
        <v>703</v>
      </c>
      <c r="G1542" s="180">
        <v>6.3E-3</v>
      </c>
      <c r="H1542" s="180">
        <v>149.12</v>
      </c>
      <c r="I1542" s="180">
        <v>116.37012274304</v>
      </c>
      <c r="J1542" s="180">
        <v>32.749877256960005</v>
      </c>
      <c r="K1542" s="181">
        <f t="shared" ref="K1542:K1605" si="24">H1542*G1542</f>
        <v>0.93945600000000007</v>
      </c>
      <c r="L1542" s="180" t="s">
        <v>704</v>
      </c>
    </row>
    <row r="1543" spans="3:12">
      <c r="C1543" s="180">
        <v>93199</v>
      </c>
      <c r="D1543" s="180">
        <v>658</v>
      </c>
      <c r="E1543" s="180" t="s">
        <v>2255</v>
      </c>
      <c r="F1543" s="180" t="s">
        <v>727</v>
      </c>
      <c r="G1543" s="180">
        <v>5.34</v>
      </c>
      <c r="H1543" s="180">
        <v>1.85</v>
      </c>
      <c r="I1543" s="180">
        <v>1.3857065933500001</v>
      </c>
      <c r="J1543" s="180">
        <v>0.46429340664999996</v>
      </c>
      <c r="K1543" s="181">
        <f t="shared" si="24"/>
        <v>9.8789999999999996</v>
      </c>
      <c r="L1543" s="180" t="s">
        <v>707</v>
      </c>
    </row>
    <row r="1544" spans="3:12">
      <c r="C1544" s="180">
        <v>93199</v>
      </c>
      <c r="D1544" s="180">
        <v>89994</v>
      </c>
      <c r="E1544" s="180" t="s">
        <v>2256</v>
      </c>
      <c r="F1544" s="180" t="s">
        <v>703</v>
      </c>
      <c r="G1544" s="180">
        <v>6.3E-3</v>
      </c>
      <c r="H1544" s="180">
        <v>149.12</v>
      </c>
      <c r="I1544" s="180">
        <v>111.69544172992001</v>
      </c>
      <c r="J1544" s="180">
        <v>37.424558270079999</v>
      </c>
      <c r="K1544" s="181">
        <f t="shared" si="24"/>
        <v>0.93945600000000007</v>
      </c>
      <c r="L1544" s="180" t="s">
        <v>704</v>
      </c>
    </row>
    <row r="1545" spans="3:12">
      <c r="C1545" s="180">
        <v>105025</v>
      </c>
      <c r="D1545" s="180">
        <v>659</v>
      </c>
      <c r="E1545" s="180" t="s">
        <v>2257</v>
      </c>
      <c r="F1545" s="180" t="s">
        <v>727</v>
      </c>
      <c r="G1545" s="180">
        <v>5.34</v>
      </c>
      <c r="H1545" s="180">
        <v>2.74</v>
      </c>
      <c r="I1545" s="180">
        <v>2.0657874019200002</v>
      </c>
      <c r="J1545" s="180">
        <v>0.67421259808</v>
      </c>
      <c r="K1545" s="181">
        <f t="shared" si="24"/>
        <v>14.631600000000001</v>
      </c>
      <c r="L1545" s="180" t="s">
        <v>707</v>
      </c>
    </row>
    <row r="1546" spans="3:12">
      <c r="C1546" s="180">
        <v>97736</v>
      </c>
      <c r="D1546" s="180">
        <v>39995</v>
      </c>
      <c r="E1546" s="180" t="s">
        <v>2258</v>
      </c>
      <c r="F1546" s="180" t="s">
        <v>703</v>
      </c>
      <c r="G1546" s="180">
        <v>6.3E-3</v>
      </c>
      <c r="H1546" s="180">
        <v>149.12</v>
      </c>
      <c r="I1546" s="180">
        <v>101.20944217856</v>
      </c>
      <c r="J1546" s="180">
        <v>47.910557821440008</v>
      </c>
      <c r="K1546" s="181">
        <f t="shared" si="24"/>
        <v>0.93945600000000007</v>
      </c>
      <c r="L1546" s="180" t="s">
        <v>707</v>
      </c>
    </row>
    <row r="1547" spans="3:12">
      <c r="C1547" s="180">
        <v>97736</v>
      </c>
      <c r="D1547" s="180">
        <v>92768</v>
      </c>
      <c r="E1547" s="180" t="s">
        <v>2259</v>
      </c>
      <c r="F1547" s="180" t="s">
        <v>703</v>
      </c>
      <c r="G1547" s="180">
        <v>6.3E-3</v>
      </c>
      <c r="H1547" s="180">
        <v>149.12</v>
      </c>
      <c r="I1547" s="180">
        <v>101.20944217856</v>
      </c>
      <c r="J1547" s="180">
        <v>47.910557821440008</v>
      </c>
      <c r="K1547" s="181">
        <f t="shared" si="24"/>
        <v>0.93945600000000007</v>
      </c>
      <c r="L1547" s="180" t="s">
        <v>704</v>
      </c>
    </row>
    <row r="1548" spans="3:12">
      <c r="C1548" s="180">
        <v>97737</v>
      </c>
      <c r="D1548" s="180">
        <v>92759</v>
      </c>
      <c r="E1548" s="180" t="s">
        <v>2260</v>
      </c>
      <c r="F1548" s="180" t="s">
        <v>703</v>
      </c>
      <c r="G1548" s="180">
        <v>6.3E-3</v>
      </c>
      <c r="H1548" s="180">
        <v>149.12</v>
      </c>
      <c r="I1548" s="180">
        <v>82.093653196160005</v>
      </c>
      <c r="J1548" s="180">
        <v>67.026346803839999</v>
      </c>
      <c r="K1548" s="181">
        <f t="shared" si="24"/>
        <v>0.93945600000000007</v>
      </c>
      <c r="L1548" s="180" t="s">
        <v>704</v>
      </c>
    </row>
    <row r="1549" spans="3:12">
      <c r="C1549" s="180">
        <v>97737</v>
      </c>
      <c r="D1549" s="180">
        <v>92761</v>
      </c>
      <c r="E1549" s="180" t="s">
        <v>2261</v>
      </c>
      <c r="F1549" s="180" t="s">
        <v>703</v>
      </c>
      <c r="G1549" s="180">
        <v>6.3E-3</v>
      </c>
      <c r="H1549" s="180">
        <v>149.12</v>
      </c>
      <c r="I1549" s="180">
        <v>82.093653196160005</v>
      </c>
      <c r="J1549" s="180">
        <v>67.026346803839999</v>
      </c>
      <c r="K1549" s="181">
        <f t="shared" si="24"/>
        <v>0.93945600000000007</v>
      </c>
      <c r="L1549" s="180" t="s">
        <v>704</v>
      </c>
    </row>
    <row r="1550" spans="3:12">
      <c r="C1550" s="180">
        <v>97738</v>
      </c>
      <c r="D1550" s="180">
        <v>43677</v>
      </c>
      <c r="E1550" s="180" t="s">
        <v>2262</v>
      </c>
      <c r="F1550" s="180" t="s">
        <v>703</v>
      </c>
      <c r="G1550" s="180">
        <v>6.3E-3</v>
      </c>
      <c r="H1550" s="180">
        <v>149.12</v>
      </c>
      <c r="I1550" s="180">
        <v>73.588207477120008</v>
      </c>
      <c r="J1550" s="180">
        <v>75.531792522880011</v>
      </c>
      <c r="K1550" s="181">
        <f t="shared" si="24"/>
        <v>0.93945600000000007</v>
      </c>
      <c r="L1550" s="180" t="s">
        <v>707</v>
      </c>
    </row>
    <row r="1551" spans="3:12">
      <c r="C1551" s="180">
        <v>98615</v>
      </c>
      <c r="D1551" s="180">
        <v>34493</v>
      </c>
      <c r="E1551" s="180" t="s">
        <v>2263</v>
      </c>
      <c r="F1551" s="180" t="s">
        <v>703</v>
      </c>
      <c r="G1551" s="180">
        <v>6.3E-3</v>
      </c>
      <c r="H1551" s="180">
        <v>149.12</v>
      </c>
      <c r="I1551" s="180">
        <v>130.60113405311998</v>
      </c>
      <c r="J1551" s="180">
        <v>18.518865946880002</v>
      </c>
      <c r="K1551" s="181">
        <f t="shared" si="24"/>
        <v>0.93945600000000007</v>
      </c>
      <c r="L1551" s="180" t="s">
        <v>707</v>
      </c>
    </row>
    <row r="1552" spans="3:12">
      <c r="C1552" s="180">
        <v>98615</v>
      </c>
      <c r="D1552" s="180">
        <v>91634</v>
      </c>
      <c r="E1552" s="180" t="s">
        <v>2264</v>
      </c>
      <c r="F1552" s="180" t="s">
        <v>703</v>
      </c>
      <c r="G1552" s="180">
        <v>6.3E-3</v>
      </c>
      <c r="H1552" s="180">
        <v>149.12</v>
      </c>
      <c r="I1552" s="180">
        <v>130.60113405311998</v>
      </c>
      <c r="J1552" s="180">
        <v>18.518865946880002</v>
      </c>
      <c r="K1552" s="181">
        <f t="shared" si="24"/>
        <v>0.93945600000000007</v>
      </c>
      <c r="L1552" s="180" t="s">
        <v>704</v>
      </c>
    </row>
    <row r="1553" spans="3:12">
      <c r="C1553" s="180">
        <v>98615</v>
      </c>
      <c r="D1553" s="180">
        <v>91635</v>
      </c>
      <c r="E1553" s="180" t="s">
        <v>2265</v>
      </c>
      <c r="F1553" s="180" t="s">
        <v>703</v>
      </c>
      <c r="G1553" s="180">
        <v>6.3E-3</v>
      </c>
      <c r="H1553" s="180">
        <v>149.12</v>
      </c>
      <c r="I1553" s="180">
        <v>130.60113405311998</v>
      </c>
      <c r="J1553" s="180">
        <v>18.518865946880002</v>
      </c>
      <c r="K1553" s="181">
        <f t="shared" si="24"/>
        <v>0.93945600000000007</v>
      </c>
      <c r="L1553" s="180" t="s">
        <v>704</v>
      </c>
    </row>
    <row r="1554" spans="3:12">
      <c r="C1554" s="180">
        <v>98627</v>
      </c>
      <c r="D1554" s="180">
        <v>102880</v>
      </c>
      <c r="E1554" s="180" t="s">
        <v>2266</v>
      </c>
      <c r="F1554" s="180" t="s">
        <v>703</v>
      </c>
      <c r="G1554" s="180">
        <v>6.3E-3</v>
      </c>
      <c r="H1554" s="180">
        <v>149.12</v>
      </c>
      <c r="I1554" s="180">
        <v>127.20880839231999</v>
      </c>
      <c r="J1554" s="180">
        <v>21.911191607680003</v>
      </c>
      <c r="K1554" s="181">
        <f t="shared" si="24"/>
        <v>0.93945600000000007</v>
      </c>
      <c r="L1554" s="180" t="s">
        <v>704</v>
      </c>
    </row>
    <row r="1555" spans="3:12">
      <c r="C1555" s="180">
        <v>98627</v>
      </c>
      <c r="D1555" s="180">
        <v>102881</v>
      </c>
      <c r="E1555" s="180" t="s">
        <v>2267</v>
      </c>
      <c r="F1555" s="180" t="s">
        <v>703</v>
      </c>
      <c r="G1555" s="180">
        <v>6.3E-3</v>
      </c>
      <c r="H1555" s="180">
        <v>149.12</v>
      </c>
      <c r="I1555" s="180">
        <v>127.20880839231999</v>
      </c>
      <c r="J1555" s="180">
        <v>21.911191607680003</v>
      </c>
      <c r="K1555" s="181">
        <f t="shared" si="24"/>
        <v>0.93945600000000007</v>
      </c>
      <c r="L1555" s="180" t="s">
        <v>704</v>
      </c>
    </row>
    <row r="1556" spans="3:12">
      <c r="C1556" s="180">
        <v>98627</v>
      </c>
      <c r="D1556" s="180">
        <v>105515</v>
      </c>
      <c r="E1556" s="180" t="s">
        <v>2268</v>
      </c>
      <c r="F1556" s="180" t="s">
        <v>703</v>
      </c>
      <c r="G1556" s="180">
        <v>6.3E-3</v>
      </c>
      <c r="H1556" s="180">
        <v>149.12</v>
      </c>
      <c r="I1556" s="180">
        <v>127.20880839231999</v>
      </c>
      <c r="J1556" s="180">
        <v>21.911191607680003</v>
      </c>
      <c r="K1556" s="181">
        <f t="shared" si="24"/>
        <v>0.93945600000000007</v>
      </c>
      <c r="L1556" s="180" t="s">
        <v>704</v>
      </c>
    </row>
    <row r="1557" spans="3:12">
      <c r="C1557" s="180">
        <v>98655</v>
      </c>
      <c r="D1557" s="180">
        <v>96525</v>
      </c>
      <c r="E1557" s="180" t="s">
        <v>2269</v>
      </c>
      <c r="F1557" s="180" t="s">
        <v>703</v>
      </c>
      <c r="G1557" s="180">
        <v>6.3E-3</v>
      </c>
      <c r="H1557" s="180">
        <v>149.12</v>
      </c>
      <c r="I1557" s="180">
        <v>103.58921560128</v>
      </c>
      <c r="J1557" s="180">
        <v>45.530784398720002</v>
      </c>
      <c r="K1557" s="181">
        <f t="shared" si="24"/>
        <v>0.93945600000000007</v>
      </c>
      <c r="L1557" s="180" t="s">
        <v>704</v>
      </c>
    </row>
    <row r="1558" spans="3:12">
      <c r="C1558" s="180">
        <v>98655</v>
      </c>
      <c r="D1558" s="180">
        <v>96544</v>
      </c>
      <c r="E1558" s="180" t="s">
        <v>2270</v>
      </c>
      <c r="F1558" s="180" t="s">
        <v>703</v>
      </c>
      <c r="G1558" s="180">
        <v>6.3E-3</v>
      </c>
      <c r="H1558" s="180">
        <v>149.12</v>
      </c>
      <c r="I1558" s="180">
        <v>103.58921560128</v>
      </c>
      <c r="J1558" s="180">
        <v>45.530784398720002</v>
      </c>
      <c r="K1558" s="181">
        <f t="shared" si="24"/>
        <v>0.93945600000000007</v>
      </c>
      <c r="L1558" s="180" t="s">
        <v>704</v>
      </c>
    </row>
    <row r="1559" spans="3:12">
      <c r="C1559" s="180">
        <v>98655</v>
      </c>
      <c r="D1559" s="180">
        <v>96546</v>
      </c>
      <c r="E1559" s="180" t="s">
        <v>2271</v>
      </c>
      <c r="F1559" s="180" t="s">
        <v>703</v>
      </c>
      <c r="G1559" s="180">
        <v>6.3E-3</v>
      </c>
      <c r="H1559" s="180">
        <v>149.12</v>
      </c>
      <c r="I1559" s="180">
        <v>103.58921560128</v>
      </c>
      <c r="J1559" s="180">
        <v>45.530784398720002</v>
      </c>
      <c r="K1559" s="181">
        <f t="shared" si="24"/>
        <v>0.93945600000000007</v>
      </c>
      <c r="L1559" s="180" t="s">
        <v>704</v>
      </c>
    </row>
    <row r="1560" spans="3:12">
      <c r="C1560" s="180">
        <v>100763</v>
      </c>
      <c r="D1560" s="180">
        <v>442</v>
      </c>
      <c r="E1560" s="180" t="s">
        <v>2272</v>
      </c>
      <c r="F1560" s="180" t="s">
        <v>727</v>
      </c>
      <c r="G1560" s="180">
        <v>5.0999999999999997E-2</v>
      </c>
      <c r="H1560" s="180">
        <v>7.17</v>
      </c>
      <c r="I1560" s="180">
        <v>6.7698781284899994</v>
      </c>
      <c r="J1560" s="180">
        <v>0.40012187151</v>
      </c>
      <c r="K1560" s="181">
        <f t="shared" si="24"/>
        <v>0.36567</v>
      </c>
      <c r="L1560" s="180" t="s">
        <v>707</v>
      </c>
    </row>
    <row r="1561" spans="3:12">
      <c r="C1561" s="180">
        <v>100763</v>
      </c>
      <c r="D1561" s="180">
        <v>88240</v>
      </c>
      <c r="E1561" s="180" t="s">
        <v>2273</v>
      </c>
      <c r="F1561" s="180" t="s">
        <v>703</v>
      </c>
      <c r="G1561" s="180">
        <v>6.3E-3</v>
      </c>
      <c r="H1561" s="180">
        <v>149.12</v>
      </c>
      <c r="I1561" s="180">
        <v>140.79835795264</v>
      </c>
      <c r="J1561" s="180">
        <v>8.3216420473599992</v>
      </c>
      <c r="K1561" s="181">
        <f t="shared" si="24"/>
        <v>0.93945600000000007</v>
      </c>
      <c r="L1561" s="180" t="s">
        <v>704</v>
      </c>
    </row>
    <row r="1562" spans="3:12">
      <c r="C1562" s="180">
        <v>100763</v>
      </c>
      <c r="D1562" s="180">
        <v>100716</v>
      </c>
      <c r="E1562" s="180" t="s">
        <v>2274</v>
      </c>
      <c r="F1562" s="180" t="s">
        <v>703</v>
      </c>
      <c r="G1562" s="180">
        <v>6.3E-3</v>
      </c>
      <c r="H1562" s="180">
        <v>149.12</v>
      </c>
      <c r="I1562" s="180">
        <v>140.79835795264</v>
      </c>
      <c r="J1562" s="180">
        <v>8.3216420473599992</v>
      </c>
      <c r="K1562" s="181">
        <f t="shared" si="24"/>
        <v>0.93945600000000007</v>
      </c>
      <c r="L1562" s="180" t="s">
        <v>704</v>
      </c>
    </row>
    <row r="1563" spans="3:12">
      <c r="C1563" s="180">
        <v>100763</v>
      </c>
      <c r="D1563" s="180">
        <v>100719</v>
      </c>
      <c r="E1563" s="180" t="s">
        <v>2275</v>
      </c>
      <c r="F1563" s="180" t="s">
        <v>703</v>
      </c>
      <c r="G1563" s="180">
        <v>6.3E-3</v>
      </c>
      <c r="H1563" s="180">
        <v>149.12</v>
      </c>
      <c r="I1563" s="180">
        <v>140.79835795264</v>
      </c>
      <c r="J1563" s="180">
        <v>8.3216420473599992</v>
      </c>
      <c r="K1563" s="181">
        <f t="shared" si="24"/>
        <v>0.93945600000000007</v>
      </c>
      <c r="L1563" s="180" t="s">
        <v>704</v>
      </c>
    </row>
    <row r="1564" spans="3:12">
      <c r="C1564" s="180">
        <v>100765</v>
      </c>
      <c r="D1564" s="180">
        <v>1333</v>
      </c>
      <c r="E1564" s="180" t="s">
        <v>2276</v>
      </c>
      <c r="F1564" s="180" t="s">
        <v>828</v>
      </c>
      <c r="G1564" s="180">
        <v>6.0005000000000003E-2</v>
      </c>
      <c r="H1564" s="180">
        <v>8.24</v>
      </c>
      <c r="I1564" s="180">
        <v>7.9930409376000009</v>
      </c>
      <c r="J1564" s="180">
        <v>0.24695906240000001</v>
      </c>
      <c r="K1564" s="181">
        <f t="shared" si="24"/>
        <v>0.49444120000000003</v>
      </c>
      <c r="L1564" s="180" t="s">
        <v>707</v>
      </c>
    </row>
    <row r="1565" spans="3:12">
      <c r="C1565" s="180">
        <v>100771</v>
      </c>
      <c r="D1565" s="180">
        <v>95212</v>
      </c>
      <c r="E1565" s="180" t="s">
        <v>2277</v>
      </c>
      <c r="F1565" s="180" t="s">
        <v>703</v>
      </c>
      <c r="G1565" s="180">
        <v>6.3E-3</v>
      </c>
      <c r="H1565" s="180">
        <v>149.12</v>
      </c>
      <c r="I1565" s="180">
        <v>129.51528858944002</v>
      </c>
      <c r="J1565" s="180">
        <v>19.60471141056</v>
      </c>
      <c r="K1565" s="181">
        <f t="shared" si="24"/>
        <v>0.93945600000000007</v>
      </c>
      <c r="L1565" s="180" t="s">
        <v>704</v>
      </c>
    </row>
    <row r="1566" spans="3:12">
      <c r="C1566" s="180">
        <v>100771</v>
      </c>
      <c r="D1566" s="180">
        <v>95213</v>
      </c>
      <c r="E1566" s="180" t="s">
        <v>2278</v>
      </c>
      <c r="F1566" s="180" t="s">
        <v>703</v>
      </c>
      <c r="G1566" s="180">
        <v>6.3E-3</v>
      </c>
      <c r="H1566" s="180">
        <v>149.12</v>
      </c>
      <c r="I1566" s="180">
        <v>129.51528858944002</v>
      </c>
      <c r="J1566" s="180">
        <v>19.60471141056</v>
      </c>
      <c r="K1566" s="181">
        <f t="shared" si="24"/>
        <v>0.93945600000000007</v>
      </c>
      <c r="L1566" s="180" t="s">
        <v>704</v>
      </c>
    </row>
    <row r="1567" spans="3:12">
      <c r="C1567" s="180">
        <v>100773</v>
      </c>
      <c r="D1567" s="180">
        <v>1334</v>
      </c>
      <c r="E1567" s="180" t="s">
        <v>2279</v>
      </c>
      <c r="F1567" s="180" t="s">
        <v>828</v>
      </c>
      <c r="G1567" s="180">
        <v>7.4439199999999997E-2</v>
      </c>
      <c r="H1567" s="180">
        <v>9.2799999999999994</v>
      </c>
      <c r="I1567" s="180">
        <v>8.7106449951999991</v>
      </c>
      <c r="J1567" s="180">
        <v>0.5693550047999999</v>
      </c>
      <c r="K1567" s="181">
        <f t="shared" si="24"/>
        <v>0.69079577599999997</v>
      </c>
      <c r="L1567" s="180" t="s">
        <v>707</v>
      </c>
    </row>
    <row r="1568" spans="3:12">
      <c r="C1568" s="180">
        <v>100773</v>
      </c>
      <c r="D1568" s="180">
        <v>10966</v>
      </c>
      <c r="E1568" s="180" t="s">
        <v>2280</v>
      </c>
      <c r="F1568" s="180" t="s">
        <v>703</v>
      </c>
      <c r="G1568" s="180">
        <v>6.3E-3</v>
      </c>
      <c r="H1568" s="180">
        <v>149.12</v>
      </c>
      <c r="I1568" s="180">
        <v>139.97105406080001</v>
      </c>
      <c r="J1568" s="180">
        <v>9.148945939199999</v>
      </c>
      <c r="K1568" s="181">
        <f t="shared" si="24"/>
        <v>0.93945600000000007</v>
      </c>
      <c r="L1568" s="180" t="s">
        <v>707</v>
      </c>
    </row>
    <row r="1569" spans="3:12">
      <c r="C1569" s="180">
        <v>100776</v>
      </c>
      <c r="D1569" s="180">
        <v>11977</v>
      </c>
      <c r="E1569" s="180" t="s">
        <v>2281</v>
      </c>
      <c r="F1569" s="180" t="s">
        <v>703</v>
      </c>
      <c r="G1569" s="180">
        <v>6.3E-3</v>
      </c>
      <c r="H1569" s="180">
        <v>149.12</v>
      </c>
      <c r="I1569" s="180">
        <v>140.72325351551999</v>
      </c>
      <c r="J1569" s="180">
        <v>8.3967464844799995</v>
      </c>
      <c r="K1569" s="181">
        <f t="shared" si="24"/>
        <v>0.93945600000000007</v>
      </c>
      <c r="L1569" s="180" t="s">
        <v>707</v>
      </c>
    </row>
    <row r="1570" spans="3:12">
      <c r="C1570" s="180">
        <v>103925</v>
      </c>
      <c r="D1570" s="180">
        <v>98576</v>
      </c>
      <c r="E1570" s="180" t="s">
        <v>2282</v>
      </c>
      <c r="F1570" s="180" t="s">
        <v>703</v>
      </c>
      <c r="G1570" s="180">
        <v>6.3E-3</v>
      </c>
      <c r="H1570" s="180">
        <v>149.12</v>
      </c>
      <c r="I1570" s="180">
        <v>105.91376451968</v>
      </c>
      <c r="J1570" s="180">
        <v>43.206235480319997</v>
      </c>
      <c r="K1570" s="181">
        <f t="shared" si="24"/>
        <v>0.93945600000000007</v>
      </c>
      <c r="L1570" s="180" t="s">
        <v>704</v>
      </c>
    </row>
    <row r="1571" spans="3:12">
      <c r="C1571" s="180">
        <v>103925</v>
      </c>
      <c r="D1571" s="180">
        <v>103795</v>
      </c>
      <c r="E1571" s="180" t="s">
        <v>2283</v>
      </c>
      <c r="F1571" s="180" t="s">
        <v>703</v>
      </c>
      <c r="G1571" s="180">
        <v>6.3E-3</v>
      </c>
      <c r="H1571" s="180">
        <v>149.12</v>
      </c>
      <c r="I1571" s="180">
        <v>105.91376451968</v>
      </c>
      <c r="J1571" s="180">
        <v>43.206235480319997</v>
      </c>
      <c r="K1571" s="181">
        <f t="shared" si="24"/>
        <v>0.93945600000000007</v>
      </c>
      <c r="L1571" s="180" t="s">
        <v>704</v>
      </c>
    </row>
    <row r="1572" spans="3:12">
      <c r="C1572" s="180">
        <v>103925</v>
      </c>
      <c r="D1572" s="180">
        <v>103797</v>
      </c>
      <c r="E1572" s="180" t="s">
        <v>2284</v>
      </c>
      <c r="F1572" s="180" t="s">
        <v>703</v>
      </c>
      <c r="G1572" s="180">
        <v>6.3E-3</v>
      </c>
      <c r="H1572" s="180">
        <v>149.12</v>
      </c>
      <c r="I1572" s="180">
        <v>105.91376451968</v>
      </c>
      <c r="J1572" s="180">
        <v>43.206235480319997</v>
      </c>
      <c r="K1572" s="181">
        <f t="shared" si="24"/>
        <v>0.93945600000000007</v>
      </c>
      <c r="L1572" s="180" t="s">
        <v>704</v>
      </c>
    </row>
    <row r="1573" spans="3:12">
      <c r="C1573" s="180">
        <v>103925</v>
      </c>
      <c r="D1573" s="180">
        <v>103798</v>
      </c>
      <c r="E1573" s="180" t="s">
        <v>2285</v>
      </c>
      <c r="F1573" s="180" t="s">
        <v>703</v>
      </c>
      <c r="G1573" s="180">
        <v>6.3E-3</v>
      </c>
      <c r="H1573" s="180">
        <v>149.12</v>
      </c>
      <c r="I1573" s="180">
        <v>105.91376451968</v>
      </c>
      <c r="J1573" s="180">
        <v>43.206235480319997</v>
      </c>
      <c r="K1573" s="181">
        <f t="shared" si="24"/>
        <v>0.93945600000000007</v>
      </c>
      <c r="L1573" s="180" t="s">
        <v>704</v>
      </c>
    </row>
    <row r="1574" spans="3:12">
      <c r="C1574" s="180">
        <v>103928</v>
      </c>
      <c r="D1574" s="180">
        <v>103800</v>
      </c>
      <c r="E1574" s="180" t="s">
        <v>2286</v>
      </c>
      <c r="F1574" s="180" t="s">
        <v>703</v>
      </c>
      <c r="G1574" s="180">
        <v>6.3E-3</v>
      </c>
      <c r="H1574" s="180">
        <v>149.12</v>
      </c>
      <c r="I1574" s="180">
        <v>95.44363894144</v>
      </c>
      <c r="J1574" s="180">
        <v>53.676361058560005</v>
      </c>
      <c r="K1574" s="181">
        <f t="shared" si="24"/>
        <v>0.93945600000000007</v>
      </c>
      <c r="L1574" s="180" t="s">
        <v>704</v>
      </c>
    </row>
    <row r="1575" spans="3:12">
      <c r="C1575" s="180">
        <v>103929</v>
      </c>
      <c r="D1575" s="180">
        <v>103796</v>
      </c>
      <c r="E1575" s="180" t="s">
        <v>2287</v>
      </c>
      <c r="F1575" s="180" t="s">
        <v>703</v>
      </c>
      <c r="G1575" s="180">
        <v>6.3E-3</v>
      </c>
      <c r="H1575" s="180">
        <v>149.12</v>
      </c>
      <c r="I1575" s="180">
        <v>109.25379961216001</v>
      </c>
      <c r="J1575" s="180">
        <v>39.866200387840003</v>
      </c>
      <c r="K1575" s="181">
        <f t="shared" si="24"/>
        <v>0.93945600000000007</v>
      </c>
      <c r="L1575" s="180" t="s">
        <v>704</v>
      </c>
    </row>
    <row r="1576" spans="3:12">
      <c r="C1576" s="180">
        <v>103929</v>
      </c>
      <c r="D1576" s="180">
        <v>103801</v>
      </c>
      <c r="E1576" s="180" t="s">
        <v>2288</v>
      </c>
      <c r="F1576" s="180" t="s">
        <v>703</v>
      </c>
      <c r="G1576" s="180">
        <v>6.3E-3</v>
      </c>
      <c r="H1576" s="180">
        <v>149.12</v>
      </c>
      <c r="I1576" s="180">
        <v>109.25379961216001</v>
      </c>
      <c r="J1576" s="180">
        <v>39.866200387840003</v>
      </c>
      <c r="K1576" s="181">
        <f t="shared" si="24"/>
        <v>0.93945600000000007</v>
      </c>
      <c r="L1576" s="180" t="s">
        <v>704</v>
      </c>
    </row>
    <row r="1577" spans="3:12">
      <c r="C1577" s="180">
        <v>103930</v>
      </c>
      <c r="D1577" s="180">
        <v>103799</v>
      </c>
      <c r="E1577" s="180" t="s">
        <v>2289</v>
      </c>
      <c r="F1577" s="180" t="s">
        <v>703</v>
      </c>
      <c r="G1577" s="180">
        <v>6.3E-3</v>
      </c>
      <c r="H1577" s="180">
        <v>149.12</v>
      </c>
      <c r="I1577" s="180">
        <v>105.98502971328</v>
      </c>
      <c r="J1577" s="180">
        <v>43.134970286719998</v>
      </c>
      <c r="K1577" s="181">
        <f t="shared" si="24"/>
        <v>0.93945600000000007</v>
      </c>
      <c r="L1577" s="180" t="s">
        <v>704</v>
      </c>
    </row>
    <row r="1578" spans="3:12">
      <c r="C1578" s="180">
        <v>105041</v>
      </c>
      <c r="D1578" s="180">
        <v>4335</v>
      </c>
      <c r="E1578" s="180" t="s">
        <v>2290</v>
      </c>
      <c r="F1578" s="180" t="s">
        <v>727</v>
      </c>
      <c r="G1578" s="180">
        <v>1.1000000000000001</v>
      </c>
      <c r="H1578" s="180">
        <v>14.95</v>
      </c>
      <c r="I1578" s="180">
        <v>10.659316317649999</v>
      </c>
      <c r="J1578" s="180">
        <v>4.2906836823499992</v>
      </c>
      <c r="K1578" s="181">
        <f t="shared" si="24"/>
        <v>16.445</v>
      </c>
      <c r="L1578" s="180" t="s">
        <v>707</v>
      </c>
    </row>
    <row r="1579" spans="3:12">
      <c r="C1579" s="180">
        <v>105041</v>
      </c>
      <c r="D1579" s="180">
        <v>4500</v>
      </c>
      <c r="E1579" s="180" t="s">
        <v>2291</v>
      </c>
      <c r="F1579" s="180" t="s">
        <v>826</v>
      </c>
      <c r="G1579" s="180">
        <v>1.0915900000000001</v>
      </c>
      <c r="H1579" s="180">
        <v>14.19</v>
      </c>
      <c r="I1579" s="180">
        <v>10.11743802993</v>
      </c>
      <c r="J1579" s="180">
        <v>4.0725619700699998</v>
      </c>
      <c r="K1579" s="181">
        <f t="shared" si="24"/>
        <v>15.4896621</v>
      </c>
      <c r="L1579" s="180" t="s">
        <v>707</v>
      </c>
    </row>
    <row r="1580" spans="3:12">
      <c r="C1580" s="180">
        <v>105041</v>
      </c>
      <c r="D1580" s="180">
        <v>10527</v>
      </c>
      <c r="E1580" s="180" t="s">
        <v>2292</v>
      </c>
      <c r="F1580" s="180" t="s">
        <v>703</v>
      </c>
      <c r="G1580" s="180">
        <v>6.3E-3</v>
      </c>
      <c r="H1580" s="180">
        <v>149.12</v>
      </c>
      <c r="I1580" s="180">
        <v>106.32222403263999</v>
      </c>
      <c r="J1580" s="180">
        <v>42.797775967359996</v>
      </c>
      <c r="K1580" s="181">
        <f t="shared" si="24"/>
        <v>0.93945600000000007</v>
      </c>
      <c r="L1580" s="180" t="s">
        <v>707</v>
      </c>
    </row>
    <row r="1581" spans="3:12">
      <c r="C1581" s="180">
        <v>105041</v>
      </c>
      <c r="D1581" s="180">
        <v>95140</v>
      </c>
      <c r="E1581" s="180" t="s">
        <v>2293</v>
      </c>
      <c r="F1581" s="180" t="s">
        <v>703</v>
      </c>
      <c r="G1581" s="180">
        <v>6.3E-3</v>
      </c>
      <c r="H1581" s="180">
        <v>149.12</v>
      </c>
      <c r="I1581" s="180">
        <v>106.32222403263999</v>
      </c>
      <c r="J1581" s="180">
        <v>42.797775967359996</v>
      </c>
      <c r="K1581" s="181">
        <f t="shared" si="24"/>
        <v>0.93945600000000007</v>
      </c>
      <c r="L1581" s="180" t="s">
        <v>704</v>
      </c>
    </row>
    <row r="1582" spans="3:12">
      <c r="C1582" s="180">
        <v>105042</v>
      </c>
      <c r="D1582" s="180">
        <v>4115</v>
      </c>
      <c r="E1582" s="180" t="s">
        <v>2294</v>
      </c>
      <c r="F1582" s="180" t="s">
        <v>826</v>
      </c>
      <c r="G1582" s="180">
        <v>1.0915900000000001</v>
      </c>
      <c r="H1582" s="180">
        <v>26.13</v>
      </c>
      <c r="I1582" s="180">
        <v>18.438921146099997</v>
      </c>
      <c r="J1582" s="180">
        <v>7.6910788538999997</v>
      </c>
      <c r="K1582" s="181">
        <f t="shared" si="24"/>
        <v>28.523246700000001</v>
      </c>
      <c r="L1582" s="180" t="s">
        <v>707</v>
      </c>
    </row>
    <row r="1583" spans="3:12">
      <c r="C1583" s="180">
        <v>105042</v>
      </c>
      <c r="D1583" s="180">
        <v>14439</v>
      </c>
      <c r="E1583" s="180" t="s">
        <v>2295</v>
      </c>
      <c r="F1583" s="180" t="s">
        <v>703</v>
      </c>
      <c r="G1583" s="180">
        <v>6.3E-3</v>
      </c>
      <c r="H1583" s="180">
        <v>149.12</v>
      </c>
      <c r="I1583" s="180">
        <v>105.22816384639999</v>
      </c>
      <c r="J1583" s="180">
        <v>43.891836153600003</v>
      </c>
      <c r="K1583" s="181">
        <f t="shared" si="24"/>
        <v>0.93945600000000007</v>
      </c>
      <c r="L1583" s="180" t="s">
        <v>707</v>
      </c>
    </row>
    <row r="1584" spans="3:12">
      <c r="C1584" s="180">
        <v>105050</v>
      </c>
      <c r="D1584" s="180">
        <v>2794</v>
      </c>
      <c r="E1584" s="180" t="s">
        <v>2296</v>
      </c>
      <c r="F1584" s="180" t="s">
        <v>826</v>
      </c>
      <c r="G1584" s="180">
        <v>1.0915900000000001</v>
      </c>
      <c r="H1584" s="180">
        <v>140.02000000000001</v>
      </c>
      <c r="I1584" s="180">
        <v>125.87461461930002</v>
      </c>
      <c r="J1584" s="180">
        <v>14.145385380700001</v>
      </c>
      <c r="K1584" s="181">
        <f t="shared" si="24"/>
        <v>152.84443180000002</v>
      </c>
      <c r="L1584" s="180" t="s">
        <v>707</v>
      </c>
    </row>
    <row r="1585" spans="3:12">
      <c r="C1585" s="180">
        <v>105056</v>
      </c>
      <c r="D1585" s="180">
        <v>2788</v>
      </c>
      <c r="E1585" s="180" t="s">
        <v>2297</v>
      </c>
      <c r="F1585" s="180" t="s">
        <v>826</v>
      </c>
      <c r="G1585" s="180">
        <v>1.0915900000000001</v>
      </c>
      <c r="H1585" s="180">
        <v>203.98</v>
      </c>
      <c r="I1585" s="180">
        <v>188.702193771</v>
      </c>
      <c r="J1585" s="180">
        <v>15.277806229000001</v>
      </c>
      <c r="K1585" s="181">
        <f t="shared" si="24"/>
        <v>222.6625282</v>
      </c>
      <c r="L1585" s="180" t="s">
        <v>707</v>
      </c>
    </row>
    <row r="1586" spans="3:12">
      <c r="C1586" s="180">
        <v>105061</v>
      </c>
      <c r="D1586" s="180">
        <v>35274</v>
      </c>
      <c r="E1586" s="180" t="s">
        <v>2298</v>
      </c>
      <c r="F1586" s="180" t="s">
        <v>703</v>
      </c>
      <c r="G1586" s="180">
        <v>6.3E-3</v>
      </c>
      <c r="H1586" s="180">
        <v>149.12</v>
      </c>
      <c r="I1586" s="180">
        <v>115.66165764928</v>
      </c>
      <c r="J1586" s="180">
        <v>33.458342350719995</v>
      </c>
      <c r="K1586" s="181">
        <f t="shared" si="24"/>
        <v>0.93945600000000007</v>
      </c>
      <c r="L1586" s="180" t="s">
        <v>707</v>
      </c>
    </row>
    <row r="1587" spans="3:12">
      <c r="C1587" s="180">
        <v>105068</v>
      </c>
      <c r="D1587" s="180">
        <v>35275</v>
      </c>
      <c r="E1587" s="180" t="s">
        <v>2299</v>
      </c>
      <c r="F1587" s="180" t="s">
        <v>703</v>
      </c>
      <c r="G1587" s="180">
        <v>6.3E-3</v>
      </c>
      <c r="H1587" s="180">
        <v>149.12</v>
      </c>
      <c r="I1587" s="180">
        <v>129.07104445184001</v>
      </c>
      <c r="J1587" s="180">
        <v>20.048955548160002</v>
      </c>
      <c r="K1587" s="181">
        <f t="shared" si="24"/>
        <v>0.93945600000000007</v>
      </c>
      <c r="L1587" s="180" t="s">
        <v>707</v>
      </c>
    </row>
    <row r="1588" spans="3:12">
      <c r="C1588" s="180">
        <v>105074</v>
      </c>
      <c r="D1588" s="180">
        <v>35276</v>
      </c>
      <c r="E1588" s="180" t="s">
        <v>2300</v>
      </c>
      <c r="F1588" s="180" t="s">
        <v>703</v>
      </c>
      <c r="G1588" s="180">
        <v>6.3E-3</v>
      </c>
      <c r="H1588" s="180">
        <v>149.12</v>
      </c>
      <c r="I1588" s="180">
        <v>136.22286858112</v>
      </c>
      <c r="J1588" s="180">
        <v>12.897131418880001</v>
      </c>
      <c r="K1588" s="181">
        <f t="shared" si="24"/>
        <v>0.93945600000000007</v>
      </c>
      <c r="L1588" s="180" t="s">
        <v>707</v>
      </c>
    </row>
    <row r="1589" spans="3:12">
      <c r="C1589" s="180">
        <v>105080</v>
      </c>
      <c r="D1589" s="180">
        <v>20213</v>
      </c>
      <c r="E1589" s="180" t="s">
        <v>2301</v>
      </c>
      <c r="F1589" s="180" t="s">
        <v>703</v>
      </c>
      <c r="G1589" s="180">
        <v>6.3E-3</v>
      </c>
      <c r="H1589" s="180">
        <v>149.12</v>
      </c>
      <c r="I1589" s="180">
        <v>116.39106500672001</v>
      </c>
      <c r="J1589" s="180">
        <v>32.728934993279999</v>
      </c>
      <c r="K1589" s="181">
        <f t="shared" si="24"/>
        <v>0.93945600000000007</v>
      </c>
      <c r="L1589" s="180" t="s">
        <v>707</v>
      </c>
    </row>
    <row r="1590" spans="3:12">
      <c r="C1590" s="180">
        <v>105081</v>
      </c>
      <c r="D1590" s="180">
        <v>20211</v>
      </c>
      <c r="E1590" s="180" t="s">
        <v>2302</v>
      </c>
      <c r="F1590" s="180" t="s">
        <v>703</v>
      </c>
      <c r="G1590" s="180">
        <v>6.3E-3</v>
      </c>
      <c r="H1590" s="180">
        <v>149.12</v>
      </c>
      <c r="I1590" s="180">
        <v>119.81167813504001</v>
      </c>
      <c r="J1590" s="180">
        <v>29.308321864960003</v>
      </c>
      <c r="K1590" s="181">
        <f t="shared" si="24"/>
        <v>0.93945600000000007</v>
      </c>
      <c r="L1590" s="180" t="s">
        <v>707</v>
      </c>
    </row>
    <row r="1591" spans="3:12">
      <c r="C1591" s="180">
        <v>105084</v>
      </c>
      <c r="D1591" s="180">
        <v>35272</v>
      </c>
      <c r="E1591" s="180" t="s">
        <v>2303</v>
      </c>
      <c r="F1591" s="180" t="s">
        <v>703</v>
      </c>
      <c r="G1591" s="180">
        <v>6.3E-3</v>
      </c>
      <c r="H1591" s="180">
        <v>149.12</v>
      </c>
      <c r="I1591" s="180">
        <v>125.14774825088</v>
      </c>
      <c r="J1591" s="180">
        <v>23.972251749120002</v>
      </c>
      <c r="K1591" s="181">
        <f t="shared" si="24"/>
        <v>0.93945600000000007</v>
      </c>
      <c r="L1591" s="180" t="s">
        <v>707</v>
      </c>
    </row>
    <row r="1592" spans="3:12">
      <c r="C1592" s="180">
        <v>105085</v>
      </c>
      <c r="D1592" s="180">
        <v>4481</v>
      </c>
      <c r="E1592" s="180" t="s">
        <v>2304</v>
      </c>
      <c r="F1592" s="180" t="s">
        <v>826</v>
      </c>
      <c r="G1592" s="180">
        <v>1.0915900000000001</v>
      </c>
      <c r="H1592" s="180">
        <v>61.32</v>
      </c>
      <c r="I1592" s="180">
        <v>51.781205453879998</v>
      </c>
      <c r="J1592" s="180">
        <v>9.5387945461200001</v>
      </c>
      <c r="K1592" s="181">
        <f t="shared" si="24"/>
        <v>66.936298800000003</v>
      </c>
      <c r="L1592" s="180" t="s">
        <v>707</v>
      </c>
    </row>
    <row r="1593" spans="3:12">
      <c r="C1593" s="180">
        <v>105086</v>
      </c>
      <c r="D1593" s="180">
        <v>4465</v>
      </c>
      <c r="E1593" s="180" t="s">
        <v>2305</v>
      </c>
      <c r="F1593" s="180" t="s">
        <v>826</v>
      </c>
      <c r="G1593" s="180">
        <v>1.0915900000000001</v>
      </c>
      <c r="H1593" s="180">
        <v>49.68</v>
      </c>
      <c r="I1593" s="180">
        <v>40.689785334960007</v>
      </c>
      <c r="J1593" s="180">
        <v>8.9902146650399999</v>
      </c>
      <c r="K1593" s="181">
        <f t="shared" si="24"/>
        <v>54.2301912</v>
      </c>
      <c r="L1593" s="180" t="s">
        <v>707</v>
      </c>
    </row>
    <row r="1594" spans="3:12">
      <c r="C1594" s="180">
        <v>105087</v>
      </c>
      <c r="D1594" s="180">
        <v>35273</v>
      </c>
      <c r="E1594" s="180" t="s">
        <v>2306</v>
      </c>
      <c r="F1594" s="180" t="s">
        <v>703</v>
      </c>
      <c r="G1594" s="180">
        <v>6.3E-3</v>
      </c>
      <c r="H1594" s="180">
        <v>149.12</v>
      </c>
      <c r="I1594" s="180">
        <v>124.131111616</v>
      </c>
      <c r="J1594" s="180">
        <v>24.988888384000003</v>
      </c>
      <c r="K1594" s="181">
        <f t="shared" si="24"/>
        <v>0.93945600000000007</v>
      </c>
      <c r="L1594" s="180" t="s">
        <v>707</v>
      </c>
    </row>
    <row r="1595" spans="3:12">
      <c r="C1595" s="180">
        <v>105088</v>
      </c>
      <c r="D1595" s="180">
        <v>4470</v>
      </c>
      <c r="E1595" s="180" t="s">
        <v>2307</v>
      </c>
      <c r="F1595" s="180" t="s">
        <v>826</v>
      </c>
      <c r="G1595" s="180">
        <v>1.091594</v>
      </c>
      <c r="H1595" s="180">
        <v>137.5</v>
      </c>
      <c r="I1595" s="180">
        <v>123.8154017375</v>
      </c>
      <c r="J1595" s="180">
        <v>13.684598262500002</v>
      </c>
      <c r="K1595" s="181">
        <f t="shared" si="24"/>
        <v>150.09417500000001</v>
      </c>
      <c r="L1595" s="180" t="s">
        <v>707</v>
      </c>
    </row>
    <row r="1596" spans="3:12">
      <c r="C1596" s="180">
        <v>105089</v>
      </c>
      <c r="D1596" s="180">
        <v>20208</v>
      </c>
      <c r="E1596" s="180" t="s">
        <v>2308</v>
      </c>
      <c r="F1596" s="180" t="s">
        <v>703</v>
      </c>
      <c r="G1596" s="180">
        <v>6.3E-3</v>
      </c>
      <c r="H1596" s="180">
        <v>149.12</v>
      </c>
      <c r="I1596" s="180">
        <v>133.03031898432002</v>
      </c>
      <c r="J1596" s="180">
        <v>16.08968101568</v>
      </c>
      <c r="K1596" s="181">
        <f t="shared" si="24"/>
        <v>0.93945600000000007</v>
      </c>
      <c r="L1596" s="180" t="s">
        <v>707</v>
      </c>
    </row>
    <row r="1597" spans="3:12">
      <c r="C1597" s="180">
        <v>105090</v>
      </c>
      <c r="D1597" s="180">
        <v>6180</v>
      </c>
      <c r="E1597" s="180" t="s">
        <v>2309</v>
      </c>
      <c r="F1597" s="180" t="s">
        <v>703</v>
      </c>
      <c r="G1597" s="180">
        <v>6.3E-3</v>
      </c>
      <c r="H1597" s="180">
        <v>149.12</v>
      </c>
      <c r="I1597" s="180">
        <v>141.87907547776001</v>
      </c>
      <c r="J1597" s="180">
        <v>7.2409245222400003</v>
      </c>
      <c r="K1597" s="181">
        <f t="shared" si="24"/>
        <v>0.93945600000000007</v>
      </c>
      <c r="L1597" s="180" t="s">
        <v>707</v>
      </c>
    </row>
    <row r="1598" spans="3:12">
      <c r="C1598" s="180">
        <v>105091</v>
      </c>
      <c r="D1598" s="180">
        <v>20204</v>
      </c>
      <c r="E1598" s="180" t="s">
        <v>2310</v>
      </c>
      <c r="F1598" s="180" t="s">
        <v>703</v>
      </c>
      <c r="G1598" s="180">
        <v>6.3E-3</v>
      </c>
      <c r="H1598" s="180">
        <v>149.12</v>
      </c>
      <c r="I1598" s="180">
        <v>130.48264136256</v>
      </c>
      <c r="J1598" s="180">
        <v>18.637358637439998</v>
      </c>
      <c r="K1598" s="181">
        <f t="shared" si="24"/>
        <v>0.93945600000000007</v>
      </c>
      <c r="L1598" s="180" t="s">
        <v>707</v>
      </c>
    </row>
    <row r="1599" spans="3:12">
      <c r="C1599" s="180">
        <v>105092</v>
      </c>
      <c r="D1599" s="180">
        <v>4437</v>
      </c>
      <c r="E1599" s="180" t="s">
        <v>2311</v>
      </c>
      <c r="F1599" s="180" t="s">
        <v>826</v>
      </c>
      <c r="G1599" s="180">
        <v>1.0915900000000001</v>
      </c>
      <c r="H1599" s="180">
        <v>103.13</v>
      </c>
      <c r="I1599" s="180">
        <v>91.290018236860007</v>
      </c>
      <c r="J1599" s="180">
        <v>11.839981763139999</v>
      </c>
      <c r="K1599" s="181">
        <f t="shared" si="24"/>
        <v>112.5756767</v>
      </c>
      <c r="L1599" s="180" t="s">
        <v>707</v>
      </c>
    </row>
    <row r="1600" spans="3:12">
      <c r="C1600" s="180">
        <v>105093</v>
      </c>
      <c r="D1600" s="180">
        <v>14580</v>
      </c>
      <c r="E1600" s="180" t="s">
        <v>2312</v>
      </c>
      <c r="F1600" s="180" t="s">
        <v>703</v>
      </c>
      <c r="G1600" s="180">
        <v>6.3E-3</v>
      </c>
      <c r="H1600" s="180">
        <v>149.12</v>
      </c>
      <c r="I1600" s="180">
        <v>130.70717134656002</v>
      </c>
      <c r="J1600" s="180">
        <v>18.412828653440002</v>
      </c>
      <c r="K1600" s="181">
        <f t="shared" si="24"/>
        <v>0.93945600000000007</v>
      </c>
      <c r="L1600" s="180" t="s">
        <v>707</v>
      </c>
    </row>
    <row r="1601" spans="3:12">
      <c r="C1601" s="180">
        <v>105095</v>
      </c>
      <c r="D1601" s="180">
        <v>4119</v>
      </c>
      <c r="E1601" s="180" t="s">
        <v>2313</v>
      </c>
      <c r="F1601" s="180" t="s">
        <v>826</v>
      </c>
      <c r="G1601" s="180">
        <v>1.0915900000000001</v>
      </c>
      <c r="H1601" s="180">
        <v>52.78</v>
      </c>
      <c r="I1601" s="180">
        <v>42.080890935719999</v>
      </c>
      <c r="J1601" s="180">
        <v>10.69910906428</v>
      </c>
      <c r="K1601" s="181">
        <f t="shared" si="24"/>
        <v>57.614120200000002</v>
      </c>
      <c r="L1601" s="180" t="s">
        <v>707</v>
      </c>
    </row>
    <row r="1602" spans="3:12">
      <c r="C1602" s="180">
        <v>98562</v>
      </c>
      <c r="D1602" s="180">
        <v>123</v>
      </c>
      <c r="E1602" s="180" t="s">
        <v>2314</v>
      </c>
      <c r="F1602" s="180" t="s">
        <v>1496</v>
      </c>
      <c r="G1602" s="180">
        <v>0.4405</v>
      </c>
      <c r="H1602" s="180">
        <v>7.11</v>
      </c>
      <c r="I1602" s="180">
        <v>3.2451572702700004</v>
      </c>
      <c r="J1602" s="180">
        <v>3.8648427297299994</v>
      </c>
      <c r="K1602" s="181">
        <f t="shared" si="24"/>
        <v>3.131955</v>
      </c>
      <c r="L1602" s="180" t="s">
        <v>707</v>
      </c>
    </row>
    <row r="1603" spans="3:12">
      <c r="C1603" s="180">
        <v>98562</v>
      </c>
      <c r="D1603" s="180">
        <v>87298</v>
      </c>
      <c r="E1603" s="180" t="s">
        <v>2315</v>
      </c>
      <c r="F1603" s="180" t="s">
        <v>703</v>
      </c>
      <c r="G1603" s="180">
        <v>6.3E-3</v>
      </c>
      <c r="H1603" s="180">
        <v>149.12</v>
      </c>
      <c r="I1603" s="180">
        <v>68.061582579840007</v>
      </c>
      <c r="J1603" s="180">
        <v>81.058417420159984</v>
      </c>
      <c r="K1603" s="181">
        <f t="shared" si="24"/>
        <v>0.93945600000000007</v>
      </c>
      <c r="L1603" s="180" t="s">
        <v>704</v>
      </c>
    </row>
    <row r="1604" spans="3:12">
      <c r="C1604" s="180">
        <v>98555</v>
      </c>
      <c r="D1604" s="180">
        <v>135</v>
      </c>
      <c r="E1604" s="180" t="s">
        <v>2316</v>
      </c>
      <c r="F1604" s="180" t="s">
        <v>828</v>
      </c>
      <c r="G1604" s="180">
        <v>3.4615</v>
      </c>
      <c r="H1604" s="180">
        <v>3.26</v>
      </c>
      <c r="I1604" s="180">
        <v>1.7154792049000001</v>
      </c>
      <c r="J1604" s="180">
        <v>1.5445207951</v>
      </c>
      <c r="K1604" s="181">
        <f t="shared" si="24"/>
        <v>11.28449</v>
      </c>
      <c r="L1604" s="180" t="s">
        <v>707</v>
      </c>
    </row>
    <row r="1605" spans="3:12">
      <c r="C1605" s="180">
        <v>98556</v>
      </c>
      <c r="D1605" s="180">
        <v>4030</v>
      </c>
      <c r="E1605" s="180" t="s">
        <v>2317</v>
      </c>
      <c r="F1605" s="180" t="s">
        <v>838</v>
      </c>
      <c r="G1605" s="180">
        <v>1.3512999999999999</v>
      </c>
      <c r="H1605" s="180">
        <v>7.47</v>
      </c>
      <c r="I1605" s="180">
        <v>3.9308679940500002</v>
      </c>
      <c r="J1605" s="180">
        <v>3.53913200595</v>
      </c>
      <c r="K1605" s="181">
        <f t="shared" si="24"/>
        <v>10.094211</v>
      </c>
      <c r="L1605" s="180" t="s">
        <v>707</v>
      </c>
    </row>
    <row r="1606" spans="3:12">
      <c r="C1606" s="180">
        <v>98546</v>
      </c>
      <c r="D1606" s="180">
        <v>4015</v>
      </c>
      <c r="E1606" s="180" t="s">
        <v>2318</v>
      </c>
      <c r="F1606" s="180" t="s">
        <v>838</v>
      </c>
      <c r="G1606" s="180">
        <v>1.1318999999999999</v>
      </c>
      <c r="H1606" s="180">
        <v>70.02</v>
      </c>
      <c r="I1606" s="180">
        <v>56.540095148699997</v>
      </c>
      <c r="J1606" s="180">
        <v>13.479904851300001</v>
      </c>
      <c r="K1606" s="181">
        <f t="shared" ref="K1606:K1669" si="25">H1606*G1606</f>
        <v>79.25563799999999</v>
      </c>
      <c r="L1606" s="180" t="s">
        <v>707</v>
      </c>
    </row>
    <row r="1607" spans="3:12">
      <c r="C1607" s="180">
        <v>98547</v>
      </c>
      <c r="D1607" s="180">
        <v>4014</v>
      </c>
      <c r="E1607" s="180" t="s">
        <v>2319</v>
      </c>
      <c r="F1607" s="180" t="s">
        <v>838</v>
      </c>
      <c r="G1607" s="180">
        <v>1.1318999999999999</v>
      </c>
      <c r="H1607" s="180">
        <v>57.02</v>
      </c>
      <c r="I1607" s="180">
        <v>46.662464567759997</v>
      </c>
      <c r="J1607" s="180">
        <v>10.357535432240001</v>
      </c>
      <c r="K1607" s="181">
        <f t="shared" si="25"/>
        <v>64.540937999999997</v>
      </c>
      <c r="L1607" s="180" t="s">
        <v>707</v>
      </c>
    </row>
    <row r="1608" spans="3:12">
      <c r="C1608" s="180">
        <v>98553</v>
      </c>
      <c r="D1608" s="180">
        <v>43148</v>
      </c>
      <c r="E1608" s="180" t="s">
        <v>2320</v>
      </c>
      <c r="F1608" s="180" t="s">
        <v>703</v>
      </c>
      <c r="G1608" s="180">
        <v>6.3E-3</v>
      </c>
      <c r="H1608" s="180">
        <v>149.12</v>
      </c>
      <c r="I1608" s="180">
        <v>138.12747857984002</v>
      </c>
      <c r="J1608" s="180">
        <v>10.992521420160001</v>
      </c>
      <c r="K1608" s="181">
        <f t="shared" si="25"/>
        <v>0.93945600000000007</v>
      </c>
      <c r="L1608" s="180" t="s">
        <v>707</v>
      </c>
    </row>
    <row r="1609" spans="3:12">
      <c r="C1609" s="180">
        <v>98553</v>
      </c>
      <c r="D1609" s="180">
        <v>44072</v>
      </c>
      <c r="E1609" s="180" t="s">
        <v>2321</v>
      </c>
      <c r="F1609" s="180" t="s">
        <v>703</v>
      </c>
      <c r="G1609" s="180">
        <v>6.3E-3</v>
      </c>
      <c r="H1609" s="180">
        <v>149.12</v>
      </c>
      <c r="I1609" s="180">
        <v>138.12747857984002</v>
      </c>
      <c r="J1609" s="180">
        <v>10.992521420160001</v>
      </c>
      <c r="K1609" s="181">
        <f t="shared" si="25"/>
        <v>0.93945600000000007</v>
      </c>
      <c r="L1609" s="180" t="s">
        <v>707</v>
      </c>
    </row>
    <row r="1610" spans="3:12">
      <c r="C1610" s="180">
        <v>98554</v>
      </c>
      <c r="D1610" s="180">
        <v>43147</v>
      </c>
      <c r="E1610" s="180" t="s">
        <v>2322</v>
      </c>
      <c r="F1610" s="180" t="s">
        <v>703</v>
      </c>
      <c r="G1610" s="180">
        <v>6.3E-3</v>
      </c>
      <c r="H1610" s="180">
        <v>149.12</v>
      </c>
      <c r="I1610" s="180">
        <v>103.14881473344001</v>
      </c>
      <c r="J1610" s="180">
        <v>45.971185266560006</v>
      </c>
      <c r="K1610" s="181">
        <f t="shared" si="25"/>
        <v>0.93945600000000007</v>
      </c>
      <c r="L1610" s="180" t="s">
        <v>707</v>
      </c>
    </row>
    <row r="1611" spans="3:12">
      <c r="C1611" s="180">
        <v>98557</v>
      </c>
      <c r="D1611" s="180">
        <v>626</v>
      </c>
      <c r="E1611" s="180" t="s">
        <v>2323</v>
      </c>
      <c r="F1611" s="180" t="s">
        <v>828</v>
      </c>
      <c r="G1611" s="180">
        <v>1.5</v>
      </c>
      <c r="H1611" s="180">
        <v>17.97</v>
      </c>
      <c r="I1611" s="180">
        <v>13.242832950689998</v>
      </c>
      <c r="J1611" s="180">
        <v>4.7271670493099993</v>
      </c>
      <c r="K1611" s="181">
        <f t="shared" si="25"/>
        <v>26.954999999999998</v>
      </c>
      <c r="L1611" s="180" t="s">
        <v>707</v>
      </c>
    </row>
    <row r="1612" spans="3:12">
      <c r="C1612" s="180">
        <v>98563</v>
      </c>
      <c r="D1612" s="180">
        <v>38365</v>
      </c>
      <c r="E1612" s="180" t="s">
        <v>2324</v>
      </c>
      <c r="F1612" s="180" t="s">
        <v>703</v>
      </c>
      <c r="G1612" s="180">
        <v>6.3E-3</v>
      </c>
      <c r="H1612" s="180">
        <v>149.12</v>
      </c>
      <c r="I1612" s="180">
        <v>81.039117713280021</v>
      </c>
      <c r="J1612" s="180">
        <v>68.080882286719998</v>
      </c>
      <c r="K1612" s="181">
        <f t="shared" si="25"/>
        <v>0.93945600000000007</v>
      </c>
      <c r="L1612" s="180" t="s">
        <v>707</v>
      </c>
    </row>
    <row r="1613" spans="3:12">
      <c r="C1613" s="180">
        <v>98563</v>
      </c>
      <c r="D1613" s="180">
        <v>87372</v>
      </c>
      <c r="E1613" s="180" t="s">
        <v>2325</v>
      </c>
      <c r="F1613" s="180" t="s">
        <v>703</v>
      </c>
      <c r="G1613" s="180">
        <v>6.3E-3</v>
      </c>
      <c r="H1613" s="180">
        <v>149.12</v>
      </c>
      <c r="I1613" s="180">
        <v>81.039117713280021</v>
      </c>
      <c r="J1613" s="180">
        <v>68.080882286719998</v>
      </c>
      <c r="K1613" s="181">
        <f t="shared" si="25"/>
        <v>0.93945600000000007</v>
      </c>
      <c r="L1613" s="180" t="s">
        <v>704</v>
      </c>
    </row>
    <row r="1614" spans="3:12">
      <c r="C1614" s="180">
        <v>98564</v>
      </c>
      <c r="D1614" s="180">
        <v>10931</v>
      </c>
      <c r="E1614" s="180" t="s">
        <v>2326</v>
      </c>
      <c r="F1614" s="180" t="s">
        <v>703</v>
      </c>
      <c r="G1614" s="180">
        <v>6.3E-3</v>
      </c>
      <c r="H1614" s="180">
        <v>149.12</v>
      </c>
      <c r="I1614" s="180">
        <v>94.213767416959996</v>
      </c>
      <c r="J1614" s="180">
        <v>54.906232583040001</v>
      </c>
      <c r="K1614" s="181">
        <f t="shared" si="25"/>
        <v>0.93945600000000007</v>
      </c>
      <c r="L1614" s="180" t="s">
        <v>707</v>
      </c>
    </row>
    <row r="1615" spans="3:12">
      <c r="C1615" s="180">
        <v>98571</v>
      </c>
      <c r="D1615" s="180">
        <v>1523</v>
      </c>
      <c r="E1615" s="180" t="s">
        <v>2327</v>
      </c>
      <c r="F1615" s="180" t="s">
        <v>1606</v>
      </c>
      <c r="G1615" s="180">
        <v>4.3999999999999997E-2</v>
      </c>
      <c r="H1615" s="180">
        <v>403.05</v>
      </c>
      <c r="I1615" s="180">
        <v>245.80463565780002</v>
      </c>
      <c r="J1615" s="180">
        <v>157.24536434219999</v>
      </c>
      <c r="K1615" s="181">
        <f t="shared" si="25"/>
        <v>17.734199999999998</v>
      </c>
      <c r="L1615" s="180" t="s">
        <v>707</v>
      </c>
    </row>
    <row r="1616" spans="3:12">
      <c r="C1616" s="180">
        <v>91831</v>
      </c>
      <c r="D1616" s="180">
        <v>2689</v>
      </c>
      <c r="E1616" s="180" t="s">
        <v>2328</v>
      </c>
      <c r="F1616" s="180" t="s">
        <v>826</v>
      </c>
      <c r="G1616" s="180">
        <v>1.1000000000000001</v>
      </c>
      <c r="H1616" s="180">
        <v>2.21</v>
      </c>
      <c r="I1616" s="180">
        <v>1.0122928602799999</v>
      </c>
      <c r="J1616" s="180">
        <v>1.1977071397200001</v>
      </c>
      <c r="K1616" s="181">
        <f t="shared" si="25"/>
        <v>2.431</v>
      </c>
      <c r="L1616" s="180" t="s">
        <v>707</v>
      </c>
    </row>
    <row r="1617" spans="3:12">
      <c r="C1617" s="180">
        <v>91831</v>
      </c>
      <c r="D1617" s="180">
        <v>91170</v>
      </c>
      <c r="E1617" s="180" t="s">
        <v>2329</v>
      </c>
      <c r="F1617" s="180" t="s">
        <v>703</v>
      </c>
      <c r="G1617" s="180">
        <v>6.3E-3</v>
      </c>
      <c r="H1617" s="180">
        <v>149.12</v>
      </c>
      <c r="I1617" s="180">
        <v>68.304575260159993</v>
      </c>
      <c r="J1617" s="180">
        <v>80.815424739840012</v>
      </c>
      <c r="K1617" s="181">
        <f t="shared" si="25"/>
        <v>0.93945600000000007</v>
      </c>
      <c r="L1617" s="180" t="s">
        <v>704</v>
      </c>
    </row>
    <row r="1618" spans="3:12">
      <c r="C1618" s="180">
        <v>91833</v>
      </c>
      <c r="D1618" s="180">
        <v>39243</v>
      </c>
      <c r="E1618" s="180" t="s">
        <v>2330</v>
      </c>
      <c r="F1618" s="180" t="s">
        <v>703</v>
      </c>
      <c r="G1618" s="180">
        <v>6.3E-3</v>
      </c>
      <c r="H1618" s="180">
        <v>149.12</v>
      </c>
      <c r="I1618" s="180">
        <v>70.516452088960008</v>
      </c>
      <c r="J1618" s="180">
        <v>78.60354791104001</v>
      </c>
      <c r="K1618" s="181">
        <f t="shared" si="25"/>
        <v>0.93945600000000007</v>
      </c>
      <c r="L1618" s="180" t="s">
        <v>707</v>
      </c>
    </row>
    <row r="1619" spans="3:12">
      <c r="C1619" s="180">
        <v>91834</v>
      </c>
      <c r="D1619" s="180">
        <v>2688</v>
      </c>
      <c r="E1619" s="180" t="s">
        <v>2331</v>
      </c>
      <c r="F1619" s="180" t="s">
        <v>826</v>
      </c>
      <c r="G1619" s="180">
        <v>1.1000000000000001</v>
      </c>
      <c r="H1619" s="180">
        <v>2.39</v>
      </c>
      <c r="I1619" s="180">
        <v>1.0886325194199999</v>
      </c>
      <c r="J1619" s="180">
        <v>1.3013674805800002</v>
      </c>
      <c r="K1619" s="181">
        <f t="shared" si="25"/>
        <v>2.6290000000000004</v>
      </c>
      <c r="L1619" s="180" t="s">
        <v>707</v>
      </c>
    </row>
    <row r="1620" spans="3:12">
      <c r="C1620" s="180">
        <v>91835</v>
      </c>
      <c r="D1620" s="180">
        <v>39244</v>
      </c>
      <c r="E1620" s="180" t="s">
        <v>2332</v>
      </c>
      <c r="F1620" s="180" t="s">
        <v>703</v>
      </c>
      <c r="G1620" s="180">
        <v>6.3E-3</v>
      </c>
      <c r="H1620" s="180">
        <v>149.12</v>
      </c>
      <c r="I1620" s="180">
        <v>73.172837146880013</v>
      </c>
      <c r="J1620" s="180">
        <v>75.947162853119991</v>
      </c>
      <c r="K1620" s="181">
        <f t="shared" si="25"/>
        <v>0.93945600000000007</v>
      </c>
      <c r="L1620" s="180" t="s">
        <v>707</v>
      </c>
    </row>
    <row r="1621" spans="3:12">
      <c r="C1621" s="180">
        <v>91836</v>
      </c>
      <c r="D1621" s="180">
        <v>2690</v>
      </c>
      <c r="E1621" s="180" t="s">
        <v>2333</v>
      </c>
      <c r="F1621" s="180" t="s">
        <v>826</v>
      </c>
      <c r="G1621" s="180">
        <v>1.1000000000000001</v>
      </c>
      <c r="H1621" s="180">
        <v>4.0999999999999996</v>
      </c>
      <c r="I1621" s="180">
        <v>2.0169498877000001</v>
      </c>
      <c r="J1621" s="180">
        <v>2.0830501123</v>
      </c>
      <c r="K1621" s="181">
        <f t="shared" si="25"/>
        <v>4.51</v>
      </c>
      <c r="L1621" s="180" t="s">
        <v>707</v>
      </c>
    </row>
    <row r="1622" spans="3:12">
      <c r="C1622" s="180">
        <v>91837</v>
      </c>
      <c r="D1622" s="180">
        <v>39245</v>
      </c>
      <c r="E1622" s="180" t="s">
        <v>2334</v>
      </c>
      <c r="F1622" s="180" t="s">
        <v>703</v>
      </c>
      <c r="G1622" s="180">
        <v>6.3E-3</v>
      </c>
      <c r="H1622" s="180">
        <v>149.12</v>
      </c>
      <c r="I1622" s="180">
        <v>82.679831986559989</v>
      </c>
      <c r="J1622" s="180">
        <v>66.440168013440001</v>
      </c>
      <c r="K1622" s="181">
        <f t="shared" si="25"/>
        <v>0.93945600000000007</v>
      </c>
      <c r="L1622" s="180" t="s">
        <v>707</v>
      </c>
    </row>
    <row r="1623" spans="3:12">
      <c r="C1623" s="180">
        <v>91839</v>
      </c>
      <c r="D1623" s="180">
        <v>40401</v>
      </c>
      <c r="E1623" s="180" t="s">
        <v>2335</v>
      </c>
      <c r="F1623" s="180" t="s">
        <v>703</v>
      </c>
      <c r="G1623" s="180">
        <v>6.3E-3</v>
      </c>
      <c r="H1623" s="180">
        <v>149.12</v>
      </c>
      <c r="I1623" s="180">
        <v>68.548211244160001</v>
      </c>
      <c r="J1623" s="180">
        <v>80.571788755840004</v>
      </c>
      <c r="K1623" s="181">
        <f t="shared" si="25"/>
        <v>0.93945600000000007</v>
      </c>
      <c r="L1623" s="180" t="s">
        <v>707</v>
      </c>
    </row>
    <row r="1624" spans="3:12">
      <c r="C1624" s="180">
        <v>91840</v>
      </c>
      <c r="D1624" s="180">
        <v>39247</v>
      </c>
      <c r="E1624" s="180" t="s">
        <v>2336</v>
      </c>
      <c r="F1624" s="180" t="s">
        <v>703</v>
      </c>
      <c r="G1624" s="180">
        <v>6.3E-3</v>
      </c>
      <c r="H1624" s="180">
        <v>149.12</v>
      </c>
      <c r="I1624" s="180">
        <v>72.361670723200007</v>
      </c>
      <c r="J1624" s="180">
        <v>76.758329276799998</v>
      </c>
      <c r="K1624" s="181">
        <f t="shared" si="25"/>
        <v>0.93945600000000007</v>
      </c>
      <c r="L1624" s="180" t="s">
        <v>707</v>
      </c>
    </row>
    <row r="1625" spans="3:12">
      <c r="C1625" s="180">
        <v>91841</v>
      </c>
      <c r="D1625" s="180">
        <v>40402</v>
      </c>
      <c r="E1625" s="180" t="s">
        <v>2337</v>
      </c>
      <c r="F1625" s="180" t="s">
        <v>703</v>
      </c>
      <c r="G1625" s="180">
        <v>6.3E-3</v>
      </c>
      <c r="H1625" s="180">
        <v>149.12</v>
      </c>
      <c r="I1625" s="180">
        <v>69.996386545280004</v>
      </c>
      <c r="J1625" s="180">
        <v>79.123613454720001</v>
      </c>
      <c r="K1625" s="181">
        <f t="shared" si="25"/>
        <v>0.93945600000000007</v>
      </c>
      <c r="L1625" s="180" t="s">
        <v>707</v>
      </c>
    </row>
    <row r="1626" spans="3:12">
      <c r="C1626" s="180">
        <v>91862</v>
      </c>
      <c r="D1626" s="180">
        <v>2673</v>
      </c>
      <c r="E1626" s="180" t="s">
        <v>2338</v>
      </c>
      <c r="F1626" s="180" t="s">
        <v>826</v>
      </c>
      <c r="G1626" s="180">
        <v>1.0169999999999999</v>
      </c>
      <c r="H1626" s="180">
        <v>3.66</v>
      </c>
      <c r="I1626" s="180">
        <v>1.8539439286200001</v>
      </c>
      <c r="J1626" s="180">
        <v>1.80605607138</v>
      </c>
      <c r="K1626" s="181">
        <f t="shared" si="25"/>
        <v>3.7222199999999996</v>
      </c>
      <c r="L1626" s="180" t="s">
        <v>707</v>
      </c>
    </row>
    <row r="1627" spans="3:12">
      <c r="C1627" s="180">
        <v>91863</v>
      </c>
      <c r="D1627" s="180">
        <v>2674</v>
      </c>
      <c r="E1627" s="180" t="s">
        <v>2339</v>
      </c>
      <c r="F1627" s="180" t="s">
        <v>826</v>
      </c>
      <c r="G1627" s="180">
        <v>1.0169999999999999</v>
      </c>
      <c r="H1627" s="180">
        <v>4.55</v>
      </c>
      <c r="I1627" s="180">
        <v>2.3817820207999998</v>
      </c>
      <c r="J1627" s="180">
        <v>2.1682179792</v>
      </c>
      <c r="K1627" s="181">
        <f t="shared" si="25"/>
        <v>4.627349999999999</v>
      </c>
      <c r="L1627" s="180" t="s">
        <v>707</v>
      </c>
    </row>
    <row r="1628" spans="3:12">
      <c r="C1628" s="180">
        <v>91864</v>
      </c>
      <c r="D1628" s="180">
        <v>2685</v>
      </c>
      <c r="E1628" s="180" t="s">
        <v>2340</v>
      </c>
      <c r="F1628" s="180" t="s">
        <v>826</v>
      </c>
      <c r="G1628" s="180">
        <v>1.0169999999999999</v>
      </c>
      <c r="H1628" s="180">
        <v>7.12</v>
      </c>
      <c r="I1628" s="180">
        <v>4.1005686699200004</v>
      </c>
      <c r="J1628" s="180">
        <v>3.0194313300800002</v>
      </c>
      <c r="K1628" s="181">
        <f t="shared" si="25"/>
        <v>7.241039999999999</v>
      </c>
      <c r="L1628" s="180" t="s">
        <v>707</v>
      </c>
    </row>
    <row r="1629" spans="3:12">
      <c r="C1629" s="180">
        <v>91865</v>
      </c>
      <c r="D1629" s="180">
        <v>2684</v>
      </c>
      <c r="E1629" s="180" t="s">
        <v>2341</v>
      </c>
      <c r="F1629" s="180" t="s">
        <v>826</v>
      </c>
      <c r="G1629" s="180">
        <v>1.0169999999999999</v>
      </c>
      <c r="H1629" s="180">
        <v>9.48</v>
      </c>
      <c r="I1629" s="180">
        <v>5.6991202390800009</v>
      </c>
      <c r="J1629" s="180">
        <v>3.78087976092</v>
      </c>
      <c r="K1629" s="181">
        <f t="shared" si="25"/>
        <v>9.6411599999999993</v>
      </c>
      <c r="L1629" s="180" t="s">
        <v>707</v>
      </c>
    </row>
    <row r="1630" spans="3:12">
      <c r="C1630" s="180">
        <v>93008</v>
      </c>
      <c r="D1630" s="180">
        <v>2680</v>
      </c>
      <c r="E1630" s="180" t="s">
        <v>2342</v>
      </c>
      <c r="F1630" s="180" t="s">
        <v>826</v>
      </c>
      <c r="G1630" s="180">
        <v>1.1000000000000001</v>
      </c>
      <c r="H1630" s="180">
        <v>10.42</v>
      </c>
      <c r="I1630" s="180">
        <v>7.3171066626000005</v>
      </c>
      <c r="J1630" s="180">
        <v>3.1028933374000003</v>
      </c>
      <c r="K1630" s="181">
        <f t="shared" si="25"/>
        <v>11.462000000000002</v>
      </c>
      <c r="L1630" s="180" t="s">
        <v>707</v>
      </c>
    </row>
    <row r="1631" spans="3:12">
      <c r="C1631" s="180">
        <v>93009</v>
      </c>
      <c r="D1631" s="180">
        <v>2681</v>
      </c>
      <c r="E1631" s="180" t="s">
        <v>2343</v>
      </c>
      <c r="F1631" s="180" t="s">
        <v>826</v>
      </c>
      <c r="G1631" s="180">
        <v>1.1000000000000001</v>
      </c>
      <c r="H1631" s="180">
        <v>17.03</v>
      </c>
      <c r="I1631" s="180">
        <v>12.987399424220001</v>
      </c>
      <c r="J1631" s="180">
        <v>4.0426005757799999</v>
      </c>
      <c r="K1631" s="181">
        <f t="shared" si="25"/>
        <v>18.733000000000004</v>
      </c>
      <c r="L1631" s="180" t="s">
        <v>707</v>
      </c>
    </row>
    <row r="1632" spans="3:12">
      <c r="C1632" s="180">
        <v>93010</v>
      </c>
      <c r="D1632" s="180">
        <v>2682</v>
      </c>
      <c r="E1632" s="180" t="s">
        <v>2344</v>
      </c>
      <c r="F1632" s="180" t="s">
        <v>826</v>
      </c>
      <c r="G1632" s="180">
        <v>1.1000000000000001</v>
      </c>
      <c r="H1632" s="180">
        <v>24.85</v>
      </c>
      <c r="I1632" s="180">
        <v>19.725471716300003</v>
      </c>
      <c r="J1632" s="180">
        <v>5.124528283700001</v>
      </c>
      <c r="K1632" s="181">
        <f t="shared" si="25"/>
        <v>27.335000000000004</v>
      </c>
      <c r="L1632" s="180" t="s">
        <v>707</v>
      </c>
    </row>
    <row r="1633" spans="3:12">
      <c r="C1633" s="180">
        <v>93011</v>
      </c>
      <c r="D1633" s="180">
        <v>2686</v>
      </c>
      <c r="E1633" s="180" t="s">
        <v>2345</v>
      </c>
      <c r="F1633" s="180" t="s">
        <v>826</v>
      </c>
      <c r="G1633" s="180">
        <v>1.1000000000000001</v>
      </c>
      <c r="H1633" s="180">
        <v>31.16</v>
      </c>
      <c r="I1633" s="180">
        <v>25.278311470200002</v>
      </c>
      <c r="J1633" s="180">
        <v>5.8816885297999999</v>
      </c>
      <c r="K1633" s="181">
        <f t="shared" si="25"/>
        <v>34.276000000000003</v>
      </c>
      <c r="L1633" s="180" t="s">
        <v>707</v>
      </c>
    </row>
    <row r="1634" spans="3:12">
      <c r="C1634" s="180">
        <v>93012</v>
      </c>
      <c r="D1634" s="180">
        <v>2683</v>
      </c>
      <c r="E1634" s="180" t="s">
        <v>2346</v>
      </c>
      <c r="F1634" s="180" t="s">
        <v>826</v>
      </c>
      <c r="G1634" s="180">
        <v>1.1000000000000001</v>
      </c>
      <c r="H1634" s="180">
        <v>49.1</v>
      </c>
      <c r="I1634" s="180">
        <v>41.378020217599996</v>
      </c>
      <c r="J1634" s="180">
        <v>7.7219797824</v>
      </c>
      <c r="K1634" s="181">
        <f t="shared" si="25"/>
        <v>54.010000000000005</v>
      </c>
      <c r="L1634" s="180" t="s">
        <v>707</v>
      </c>
    </row>
    <row r="1635" spans="3:12">
      <c r="C1635" s="180">
        <v>95726</v>
      </c>
      <c r="D1635" s="180">
        <v>2676</v>
      </c>
      <c r="E1635" s="180" t="s">
        <v>2347</v>
      </c>
      <c r="F1635" s="180" t="s">
        <v>826</v>
      </c>
      <c r="G1635" s="180">
        <v>1.0538000000000001</v>
      </c>
      <c r="H1635" s="180">
        <v>2.13</v>
      </c>
      <c r="I1635" s="180">
        <v>0.99075292647000002</v>
      </c>
      <c r="J1635" s="180">
        <v>1.1392470735299998</v>
      </c>
      <c r="K1635" s="181">
        <f t="shared" si="25"/>
        <v>2.2445940000000002</v>
      </c>
      <c r="L1635" s="180" t="s">
        <v>707</v>
      </c>
    </row>
    <row r="1636" spans="3:12">
      <c r="C1636" s="180">
        <v>95727</v>
      </c>
      <c r="D1636" s="180">
        <v>2678</v>
      </c>
      <c r="E1636" s="180" t="s">
        <v>2348</v>
      </c>
      <c r="F1636" s="180" t="s">
        <v>826</v>
      </c>
      <c r="G1636" s="180">
        <v>1.0538000000000001</v>
      </c>
      <c r="H1636" s="180">
        <v>2.66</v>
      </c>
      <c r="I1636" s="180">
        <v>1.1727264599400002</v>
      </c>
      <c r="J1636" s="180">
        <v>1.4872735400599999</v>
      </c>
      <c r="K1636" s="181">
        <f t="shared" si="25"/>
        <v>2.8031080000000004</v>
      </c>
      <c r="L1636" s="180" t="s">
        <v>707</v>
      </c>
    </row>
    <row r="1637" spans="3:12">
      <c r="C1637" s="180">
        <v>95728</v>
      </c>
      <c r="D1637" s="180">
        <v>2679</v>
      </c>
      <c r="E1637" s="180" t="s">
        <v>2349</v>
      </c>
      <c r="F1637" s="180" t="s">
        <v>826</v>
      </c>
      <c r="G1637" s="180">
        <v>1.0538000000000001</v>
      </c>
      <c r="H1637" s="180">
        <v>4.1100000000000003</v>
      </c>
      <c r="I1637" s="180">
        <v>1.7873818422300003</v>
      </c>
      <c r="J1637" s="180">
        <v>2.32261815777</v>
      </c>
      <c r="K1637" s="181">
        <f t="shared" si="25"/>
        <v>4.3311180000000009</v>
      </c>
      <c r="L1637" s="180" t="s">
        <v>707</v>
      </c>
    </row>
    <row r="1638" spans="3:12">
      <c r="C1638" s="180">
        <v>97667</v>
      </c>
      <c r="D1638" s="180">
        <v>39246</v>
      </c>
      <c r="E1638" s="180" t="s">
        <v>2350</v>
      </c>
      <c r="F1638" s="180" t="s">
        <v>703</v>
      </c>
      <c r="G1638" s="180">
        <v>6.3E-3</v>
      </c>
      <c r="H1638" s="180">
        <v>149.12</v>
      </c>
      <c r="I1638" s="180">
        <v>98.464160872959994</v>
      </c>
      <c r="J1638" s="180">
        <v>50.655839127039997</v>
      </c>
      <c r="K1638" s="181">
        <f t="shared" si="25"/>
        <v>0.93945600000000007</v>
      </c>
      <c r="L1638" s="180" t="s">
        <v>707</v>
      </c>
    </row>
    <row r="1639" spans="3:12">
      <c r="C1639" s="180">
        <v>97668</v>
      </c>
      <c r="D1639" s="180">
        <v>2446</v>
      </c>
      <c r="E1639" s="180" t="s">
        <v>2351</v>
      </c>
      <c r="F1639" s="180" t="s">
        <v>826</v>
      </c>
      <c r="G1639" s="180">
        <v>1.1000000000000001</v>
      </c>
      <c r="H1639" s="180">
        <v>7.15</v>
      </c>
      <c r="I1639" s="180">
        <v>4.7531824625999999</v>
      </c>
      <c r="J1639" s="180">
        <v>2.3968175374000005</v>
      </c>
      <c r="K1639" s="181">
        <f t="shared" si="25"/>
        <v>7.8650000000000011</v>
      </c>
      <c r="L1639" s="180" t="s">
        <v>707</v>
      </c>
    </row>
    <row r="1640" spans="3:12">
      <c r="C1640" s="180">
        <v>97669</v>
      </c>
      <c r="D1640" s="180">
        <v>2442</v>
      </c>
      <c r="E1640" s="180" t="s">
        <v>2352</v>
      </c>
      <c r="F1640" s="180" t="s">
        <v>826</v>
      </c>
      <c r="G1640" s="180">
        <v>1.1000000000000001</v>
      </c>
      <c r="H1640" s="180">
        <v>10.01</v>
      </c>
      <c r="I1640" s="180">
        <v>6.4031770903099998</v>
      </c>
      <c r="J1640" s="180">
        <v>3.60682290969</v>
      </c>
      <c r="K1640" s="181">
        <f t="shared" si="25"/>
        <v>11.011000000000001</v>
      </c>
      <c r="L1640" s="180" t="s">
        <v>707</v>
      </c>
    </row>
    <row r="1641" spans="3:12">
      <c r="C1641" s="180">
        <v>97670</v>
      </c>
      <c r="D1641" s="180">
        <v>39248</v>
      </c>
      <c r="E1641" s="180" t="s">
        <v>2353</v>
      </c>
      <c r="F1641" s="180" t="s">
        <v>703</v>
      </c>
      <c r="G1641" s="180">
        <v>6.3E-3</v>
      </c>
      <c r="H1641" s="180">
        <v>149.12</v>
      </c>
      <c r="I1641" s="180">
        <v>100.94874582271999</v>
      </c>
      <c r="J1641" s="180">
        <v>48.171254177279998</v>
      </c>
      <c r="K1641" s="181">
        <f t="shared" si="25"/>
        <v>0.93945600000000007</v>
      </c>
      <c r="L1641" s="180" t="s">
        <v>707</v>
      </c>
    </row>
    <row r="1642" spans="3:12">
      <c r="C1642" s="180">
        <v>91874</v>
      </c>
      <c r="D1642" s="180">
        <v>1901</v>
      </c>
      <c r="E1642" s="180" t="s">
        <v>2354</v>
      </c>
      <c r="F1642" s="180" t="s">
        <v>727</v>
      </c>
      <c r="G1642" s="180">
        <v>1</v>
      </c>
      <c r="H1642" s="180">
        <v>0.65</v>
      </c>
      <c r="I1642" s="180">
        <v>0.19685714230000001</v>
      </c>
      <c r="J1642" s="180">
        <v>0.45314285770000001</v>
      </c>
      <c r="K1642" s="181">
        <f t="shared" si="25"/>
        <v>0.65</v>
      </c>
      <c r="L1642" s="180" t="s">
        <v>707</v>
      </c>
    </row>
    <row r="1643" spans="3:12">
      <c r="C1643" s="180">
        <v>91875</v>
      </c>
      <c r="D1643" s="180">
        <v>1891</v>
      </c>
      <c r="E1643" s="180" t="s">
        <v>2355</v>
      </c>
      <c r="F1643" s="180" t="s">
        <v>727</v>
      </c>
      <c r="G1643" s="180">
        <v>1</v>
      </c>
      <c r="H1643" s="180">
        <v>0.97</v>
      </c>
      <c r="I1643" s="180">
        <v>0.30928923941999997</v>
      </c>
      <c r="J1643" s="180">
        <v>0.66071076058</v>
      </c>
      <c r="K1643" s="181">
        <f t="shared" si="25"/>
        <v>0.97</v>
      </c>
      <c r="L1643" s="180" t="s">
        <v>707</v>
      </c>
    </row>
    <row r="1644" spans="3:12">
      <c r="C1644" s="180">
        <v>91876</v>
      </c>
      <c r="D1644" s="180">
        <v>1892</v>
      </c>
      <c r="E1644" s="180" t="s">
        <v>2356</v>
      </c>
      <c r="F1644" s="180" t="s">
        <v>727</v>
      </c>
      <c r="G1644" s="180">
        <v>1</v>
      </c>
      <c r="H1644" s="180">
        <v>1.35</v>
      </c>
      <c r="I1644" s="180">
        <v>0.44701244685000008</v>
      </c>
      <c r="J1644" s="180">
        <v>0.90298755315000001</v>
      </c>
      <c r="K1644" s="181">
        <f t="shared" si="25"/>
        <v>1.35</v>
      </c>
      <c r="L1644" s="180" t="s">
        <v>707</v>
      </c>
    </row>
    <row r="1645" spans="3:12">
      <c r="C1645" s="180">
        <v>91877</v>
      </c>
      <c r="D1645" s="180">
        <v>1902</v>
      </c>
      <c r="E1645" s="180" t="s">
        <v>2357</v>
      </c>
      <c r="F1645" s="180" t="s">
        <v>727</v>
      </c>
      <c r="G1645" s="180">
        <v>1</v>
      </c>
      <c r="H1645" s="180">
        <v>2.1</v>
      </c>
      <c r="I1645" s="180">
        <v>0.74576737620000011</v>
      </c>
      <c r="J1645" s="180">
        <v>1.3542326238000002</v>
      </c>
      <c r="K1645" s="181">
        <f t="shared" si="25"/>
        <v>2.1</v>
      </c>
      <c r="L1645" s="180" t="s">
        <v>707</v>
      </c>
    </row>
    <row r="1646" spans="3:12">
      <c r="C1646" s="180">
        <v>91887</v>
      </c>
      <c r="D1646" s="180">
        <v>1870</v>
      </c>
      <c r="E1646" s="180" t="s">
        <v>2358</v>
      </c>
      <c r="F1646" s="180" t="s">
        <v>727</v>
      </c>
      <c r="G1646" s="180">
        <v>1</v>
      </c>
      <c r="H1646" s="180">
        <v>2.21</v>
      </c>
      <c r="I1646" s="180">
        <v>0.80070236401999983</v>
      </c>
      <c r="J1646" s="180">
        <v>1.40929763598</v>
      </c>
      <c r="K1646" s="181">
        <f t="shared" si="25"/>
        <v>2.21</v>
      </c>
      <c r="L1646" s="180" t="s">
        <v>707</v>
      </c>
    </row>
    <row r="1647" spans="3:12">
      <c r="C1647" s="180">
        <v>91889</v>
      </c>
      <c r="D1647" s="180">
        <v>40409</v>
      </c>
      <c r="E1647" s="180" t="s">
        <v>2359</v>
      </c>
      <c r="F1647" s="180" t="s">
        <v>703</v>
      </c>
      <c r="G1647" s="180">
        <v>6.3E-3</v>
      </c>
      <c r="H1647" s="180">
        <v>149.12</v>
      </c>
      <c r="I1647" s="180">
        <v>52.413465269760003</v>
      </c>
      <c r="J1647" s="180">
        <v>96.706534730240008</v>
      </c>
      <c r="K1647" s="181">
        <f t="shared" si="25"/>
        <v>0.93945600000000007</v>
      </c>
      <c r="L1647" s="180" t="s">
        <v>707</v>
      </c>
    </row>
    <row r="1648" spans="3:12">
      <c r="C1648" s="180">
        <v>91890</v>
      </c>
      <c r="D1648" s="180">
        <v>1879</v>
      </c>
      <c r="E1648" s="180" t="s">
        <v>2360</v>
      </c>
      <c r="F1648" s="180" t="s">
        <v>727</v>
      </c>
      <c r="G1648" s="180">
        <v>1</v>
      </c>
      <c r="H1648" s="180">
        <v>2.2400000000000002</v>
      </c>
      <c r="I1648" s="180">
        <v>0.78812226975999999</v>
      </c>
      <c r="J1648" s="180">
        <v>1.4518777302400001</v>
      </c>
      <c r="K1648" s="181">
        <f t="shared" si="25"/>
        <v>2.2400000000000002</v>
      </c>
      <c r="L1648" s="180" t="s">
        <v>707</v>
      </c>
    </row>
    <row r="1649" spans="3:12">
      <c r="C1649" s="180">
        <v>91892</v>
      </c>
      <c r="D1649" s="180">
        <v>12034</v>
      </c>
      <c r="E1649" s="180" t="s">
        <v>2361</v>
      </c>
      <c r="F1649" s="180" t="s">
        <v>703</v>
      </c>
      <c r="G1649" s="180">
        <v>6.3E-3</v>
      </c>
      <c r="H1649" s="180">
        <v>149.12</v>
      </c>
      <c r="I1649" s="180">
        <v>61.238162145920008</v>
      </c>
      <c r="J1649" s="180">
        <v>87.881837854080004</v>
      </c>
      <c r="K1649" s="181">
        <f t="shared" si="25"/>
        <v>0.93945600000000007</v>
      </c>
      <c r="L1649" s="180" t="s">
        <v>707</v>
      </c>
    </row>
    <row r="1650" spans="3:12">
      <c r="C1650" s="180">
        <v>91893</v>
      </c>
      <c r="D1650" s="180">
        <v>1884</v>
      </c>
      <c r="E1650" s="180" t="s">
        <v>2362</v>
      </c>
      <c r="F1650" s="180" t="s">
        <v>727</v>
      </c>
      <c r="G1650" s="180">
        <v>1</v>
      </c>
      <c r="H1650" s="180">
        <v>3.39</v>
      </c>
      <c r="I1650" s="180">
        <v>1.2825615994499999</v>
      </c>
      <c r="J1650" s="180">
        <v>2.10743840055</v>
      </c>
      <c r="K1650" s="181">
        <f t="shared" si="25"/>
        <v>3.39</v>
      </c>
      <c r="L1650" s="180" t="s">
        <v>707</v>
      </c>
    </row>
    <row r="1651" spans="3:12">
      <c r="C1651" s="180">
        <v>91895</v>
      </c>
      <c r="D1651" s="180">
        <v>39276</v>
      </c>
      <c r="E1651" s="180" t="s">
        <v>2363</v>
      </c>
      <c r="F1651" s="180" t="s">
        <v>703</v>
      </c>
      <c r="G1651" s="180">
        <v>6.3E-3</v>
      </c>
      <c r="H1651" s="180">
        <v>149.12</v>
      </c>
      <c r="I1651" s="180">
        <v>63.575556559360002</v>
      </c>
      <c r="J1651" s="180">
        <v>85.544443440640009</v>
      </c>
      <c r="K1651" s="181">
        <f t="shared" si="25"/>
        <v>0.93945600000000007</v>
      </c>
      <c r="L1651" s="180" t="s">
        <v>707</v>
      </c>
    </row>
    <row r="1652" spans="3:12">
      <c r="C1652" s="180">
        <v>91896</v>
      </c>
      <c r="D1652" s="180">
        <v>1874</v>
      </c>
      <c r="E1652" s="180" t="s">
        <v>2364</v>
      </c>
      <c r="F1652" s="180" t="s">
        <v>727</v>
      </c>
      <c r="G1652" s="180">
        <v>1</v>
      </c>
      <c r="H1652" s="180">
        <v>3.83</v>
      </c>
      <c r="I1652" s="180">
        <v>1.4417822205199999</v>
      </c>
      <c r="J1652" s="180">
        <v>2.3882177794800001</v>
      </c>
      <c r="K1652" s="181">
        <f t="shared" si="25"/>
        <v>3.83</v>
      </c>
      <c r="L1652" s="180" t="s">
        <v>707</v>
      </c>
    </row>
    <row r="1653" spans="3:12">
      <c r="C1653" s="180">
        <v>91898</v>
      </c>
      <c r="D1653" s="180">
        <v>40408</v>
      </c>
      <c r="E1653" s="180" t="s">
        <v>2365</v>
      </c>
      <c r="F1653" s="180" t="s">
        <v>703</v>
      </c>
      <c r="G1653" s="180">
        <v>6.3E-3</v>
      </c>
      <c r="H1653" s="180">
        <v>149.12</v>
      </c>
      <c r="I1653" s="180">
        <v>62.810032934400006</v>
      </c>
      <c r="J1653" s="180">
        <v>86.309967065599992</v>
      </c>
      <c r="K1653" s="181">
        <f t="shared" si="25"/>
        <v>0.93945600000000007</v>
      </c>
      <c r="L1653" s="180" t="s">
        <v>707</v>
      </c>
    </row>
    <row r="1654" spans="3:12">
      <c r="C1654" s="180">
        <v>93013</v>
      </c>
      <c r="D1654" s="180">
        <v>1893</v>
      </c>
      <c r="E1654" s="180" t="s">
        <v>2366</v>
      </c>
      <c r="F1654" s="180" t="s">
        <v>727</v>
      </c>
      <c r="G1654" s="180">
        <v>1</v>
      </c>
      <c r="H1654" s="180">
        <v>2.89</v>
      </c>
      <c r="I1654" s="180">
        <v>1.0680434771300003</v>
      </c>
      <c r="J1654" s="180">
        <v>1.8219565228700001</v>
      </c>
      <c r="K1654" s="181">
        <f t="shared" si="25"/>
        <v>2.89</v>
      </c>
      <c r="L1654" s="180" t="s">
        <v>707</v>
      </c>
    </row>
    <row r="1655" spans="3:12">
      <c r="C1655" s="180">
        <v>93014</v>
      </c>
      <c r="D1655" s="180">
        <v>1894</v>
      </c>
      <c r="E1655" s="180" t="s">
        <v>2367</v>
      </c>
      <c r="F1655" s="180" t="s">
        <v>727</v>
      </c>
      <c r="G1655" s="180">
        <v>1</v>
      </c>
      <c r="H1655" s="180">
        <v>4.18</v>
      </c>
      <c r="I1655" s="180">
        <v>1.6470796425599998</v>
      </c>
      <c r="J1655" s="180">
        <v>2.5329203574399997</v>
      </c>
      <c r="K1655" s="181">
        <f t="shared" si="25"/>
        <v>4.18</v>
      </c>
      <c r="L1655" s="180" t="s">
        <v>707</v>
      </c>
    </row>
    <row r="1656" spans="3:12">
      <c r="C1656" s="180">
        <v>93015</v>
      </c>
      <c r="D1656" s="180">
        <v>1907</v>
      </c>
      <c r="E1656" s="180" t="s">
        <v>2368</v>
      </c>
      <c r="F1656" s="180" t="s">
        <v>727</v>
      </c>
      <c r="G1656" s="180">
        <v>1</v>
      </c>
      <c r="H1656" s="180">
        <v>9.31</v>
      </c>
      <c r="I1656" s="180">
        <v>4.4907423386699996</v>
      </c>
      <c r="J1656" s="180">
        <v>4.8192576613300009</v>
      </c>
      <c r="K1656" s="181">
        <f t="shared" si="25"/>
        <v>9.31</v>
      </c>
      <c r="L1656" s="180" t="s">
        <v>707</v>
      </c>
    </row>
    <row r="1657" spans="3:12">
      <c r="C1657" s="180">
        <v>93016</v>
      </c>
      <c r="D1657" s="180">
        <v>1896</v>
      </c>
      <c r="E1657" s="180" t="s">
        <v>2369</v>
      </c>
      <c r="F1657" s="180" t="s">
        <v>727</v>
      </c>
      <c r="G1657" s="180">
        <v>1</v>
      </c>
      <c r="H1657" s="180">
        <v>12.5</v>
      </c>
      <c r="I1657" s="180">
        <v>6.4191093625000004</v>
      </c>
      <c r="J1657" s="180">
        <v>6.0808906374999996</v>
      </c>
      <c r="K1657" s="181">
        <f t="shared" si="25"/>
        <v>12.5</v>
      </c>
      <c r="L1657" s="180" t="s">
        <v>707</v>
      </c>
    </row>
    <row r="1658" spans="3:12">
      <c r="C1658" s="180">
        <v>93017</v>
      </c>
      <c r="D1658" s="180">
        <v>1895</v>
      </c>
      <c r="E1658" s="180" t="s">
        <v>2370</v>
      </c>
      <c r="F1658" s="180" t="s">
        <v>727</v>
      </c>
      <c r="G1658" s="180">
        <v>1</v>
      </c>
      <c r="H1658" s="180">
        <v>21.97</v>
      </c>
      <c r="I1658" s="180">
        <v>12.63676547887</v>
      </c>
      <c r="J1658" s="180">
        <v>9.3332345211300005</v>
      </c>
      <c r="K1658" s="181">
        <f t="shared" si="25"/>
        <v>21.97</v>
      </c>
      <c r="L1658" s="180" t="s">
        <v>707</v>
      </c>
    </row>
    <row r="1659" spans="3:12">
      <c r="C1659" s="180">
        <v>93018</v>
      </c>
      <c r="D1659" s="180">
        <v>1875</v>
      </c>
      <c r="E1659" s="180" t="s">
        <v>2371</v>
      </c>
      <c r="F1659" s="180" t="s">
        <v>727</v>
      </c>
      <c r="G1659" s="180">
        <v>1</v>
      </c>
      <c r="H1659" s="180">
        <v>4.63</v>
      </c>
      <c r="I1659" s="180">
        <v>1.7428387770599998</v>
      </c>
      <c r="J1659" s="180">
        <v>2.8871612229400001</v>
      </c>
      <c r="K1659" s="181">
        <f t="shared" si="25"/>
        <v>4.63</v>
      </c>
      <c r="L1659" s="180" t="s">
        <v>707</v>
      </c>
    </row>
    <row r="1660" spans="3:12">
      <c r="C1660" s="180">
        <v>93020</v>
      </c>
      <c r="D1660" s="180">
        <v>1876</v>
      </c>
      <c r="E1660" s="180" t="s">
        <v>2372</v>
      </c>
      <c r="F1660" s="180" t="s">
        <v>727</v>
      </c>
      <c r="G1660" s="180">
        <v>1</v>
      </c>
      <c r="H1660" s="180">
        <v>7.53</v>
      </c>
      <c r="I1660" s="180">
        <v>3.1427416430399999</v>
      </c>
      <c r="J1660" s="180">
        <v>4.3872583569600003</v>
      </c>
      <c r="K1660" s="181">
        <f t="shared" si="25"/>
        <v>7.53</v>
      </c>
      <c r="L1660" s="180" t="s">
        <v>707</v>
      </c>
    </row>
    <row r="1661" spans="3:12">
      <c r="C1661" s="180">
        <v>93022</v>
      </c>
      <c r="D1661" s="180">
        <v>1887</v>
      </c>
      <c r="E1661" s="180" t="s">
        <v>2373</v>
      </c>
      <c r="F1661" s="180" t="s">
        <v>727</v>
      </c>
      <c r="G1661" s="180">
        <v>1</v>
      </c>
      <c r="H1661" s="180">
        <v>19.21</v>
      </c>
      <c r="I1661" s="180">
        <v>10.29093496622</v>
      </c>
      <c r="J1661" s="180">
        <v>8.9190650337800008</v>
      </c>
      <c r="K1661" s="181">
        <f t="shared" si="25"/>
        <v>19.21</v>
      </c>
      <c r="L1661" s="180" t="s">
        <v>707</v>
      </c>
    </row>
    <row r="1662" spans="3:12">
      <c r="C1662" s="180">
        <v>93024</v>
      </c>
      <c r="D1662" s="180">
        <v>1877</v>
      </c>
      <c r="E1662" s="180" t="s">
        <v>2374</v>
      </c>
      <c r="F1662" s="180" t="s">
        <v>727</v>
      </c>
      <c r="G1662" s="180">
        <v>1</v>
      </c>
      <c r="H1662" s="180">
        <v>19.239999999999998</v>
      </c>
      <c r="I1662" s="180">
        <v>9.9654251283599997</v>
      </c>
      <c r="J1662" s="180">
        <v>9.2745748716399987</v>
      </c>
      <c r="K1662" s="181">
        <f t="shared" si="25"/>
        <v>19.239999999999998</v>
      </c>
      <c r="L1662" s="180" t="s">
        <v>707</v>
      </c>
    </row>
    <row r="1663" spans="3:12">
      <c r="C1663" s="180">
        <v>93026</v>
      </c>
      <c r="D1663" s="180">
        <v>1878</v>
      </c>
      <c r="E1663" s="180" t="s">
        <v>2375</v>
      </c>
      <c r="F1663" s="180" t="s">
        <v>727</v>
      </c>
      <c r="G1663" s="180">
        <v>1</v>
      </c>
      <c r="H1663" s="180">
        <v>38.65</v>
      </c>
      <c r="I1663" s="180">
        <v>23.375603368050001</v>
      </c>
      <c r="J1663" s="180">
        <v>15.274396631949999</v>
      </c>
      <c r="K1663" s="181">
        <f t="shared" si="25"/>
        <v>38.65</v>
      </c>
      <c r="L1663" s="180" t="s">
        <v>707</v>
      </c>
    </row>
    <row r="1664" spans="3:12">
      <c r="C1664" s="180">
        <v>97559</v>
      </c>
      <c r="D1664" s="180">
        <v>39274</v>
      </c>
      <c r="E1664" s="180" t="s">
        <v>2376</v>
      </c>
      <c r="F1664" s="180" t="s">
        <v>703</v>
      </c>
      <c r="G1664" s="180">
        <v>6.3E-3</v>
      </c>
      <c r="H1664" s="180">
        <v>149.12</v>
      </c>
      <c r="I1664" s="180">
        <v>51.368782294399992</v>
      </c>
      <c r="J1664" s="180">
        <v>97.751217705600013</v>
      </c>
      <c r="K1664" s="181">
        <f t="shared" si="25"/>
        <v>0.93945600000000007</v>
      </c>
      <c r="L1664" s="180" t="s">
        <v>707</v>
      </c>
    </row>
    <row r="1665" spans="3:12">
      <c r="C1665" s="180">
        <v>104395</v>
      </c>
      <c r="D1665" s="180">
        <v>39333</v>
      </c>
      <c r="E1665" s="180" t="s">
        <v>2377</v>
      </c>
      <c r="F1665" s="180" t="s">
        <v>703</v>
      </c>
      <c r="G1665" s="180">
        <v>6.3E-3</v>
      </c>
      <c r="H1665" s="180">
        <v>149.12</v>
      </c>
      <c r="I1665" s="180">
        <v>76.924341292160008</v>
      </c>
      <c r="J1665" s="180">
        <v>72.195658707839996</v>
      </c>
      <c r="K1665" s="181">
        <f t="shared" si="25"/>
        <v>0.93945600000000007</v>
      </c>
      <c r="L1665" s="180" t="s">
        <v>707</v>
      </c>
    </row>
    <row r="1666" spans="3:12">
      <c r="C1666" s="180">
        <v>91924</v>
      </c>
      <c r="D1666" s="180">
        <v>1013</v>
      </c>
      <c r="E1666" s="180" t="s">
        <v>2378</v>
      </c>
      <c r="F1666" s="180" t="s">
        <v>826</v>
      </c>
      <c r="G1666" s="180">
        <v>1.2434000000000001</v>
      </c>
      <c r="H1666" s="180">
        <v>1.37</v>
      </c>
      <c r="I1666" s="180">
        <v>0.88944615490000012</v>
      </c>
      <c r="J1666" s="180">
        <v>0.48055384510000004</v>
      </c>
      <c r="K1666" s="181">
        <f t="shared" si="25"/>
        <v>1.7034580000000001</v>
      </c>
      <c r="L1666" s="180" t="s">
        <v>707</v>
      </c>
    </row>
    <row r="1667" spans="3:12">
      <c r="C1667" s="180">
        <v>91924</v>
      </c>
      <c r="D1667" s="180">
        <v>21127</v>
      </c>
      <c r="E1667" s="180" t="s">
        <v>2379</v>
      </c>
      <c r="F1667" s="180" t="s">
        <v>703</v>
      </c>
      <c r="G1667" s="180">
        <v>6.3E-3</v>
      </c>
      <c r="H1667" s="180">
        <v>149.12</v>
      </c>
      <c r="I1667" s="180">
        <v>96.813292422400011</v>
      </c>
      <c r="J1667" s="180">
        <v>52.306707577600001</v>
      </c>
      <c r="K1667" s="181">
        <f t="shared" si="25"/>
        <v>0.93945600000000007</v>
      </c>
      <c r="L1667" s="180" t="s">
        <v>707</v>
      </c>
    </row>
    <row r="1668" spans="3:12">
      <c r="C1668" s="180">
        <v>91925</v>
      </c>
      <c r="D1668" s="180">
        <v>993</v>
      </c>
      <c r="E1668" s="180" t="s">
        <v>2380</v>
      </c>
      <c r="F1668" s="180" t="s">
        <v>826</v>
      </c>
      <c r="G1668" s="180">
        <v>1.2434000000000001</v>
      </c>
      <c r="H1668" s="180">
        <v>1.85</v>
      </c>
      <c r="I1668" s="180">
        <v>1.3022077924</v>
      </c>
      <c r="J1668" s="180">
        <v>0.54779220760000014</v>
      </c>
      <c r="K1668" s="181">
        <f t="shared" si="25"/>
        <v>2.3002900000000004</v>
      </c>
      <c r="L1668" s="180" t="s">
        <v>707</v>
      </c>
    </row>
    <row r="1669" spans="3:12">
      <c r="C1669" s="180">
        <v>91926</v>
      </c>
      <c r="D1669" s="180">
        <v>1014</v>
      </c>
      <c r="E1669" s="180" t="s">
        <v>2381</v>
      </c>
      <c r="F1669" s="180" t="s">
        <v>826</v>
      </c>
      <c r="G1669" s="180">
        <v>1.2434000000000001</v>
      </c>
      <c r="H1669" s="180">
        <v>2.17</v>
      </c>
      <c r="I1669" s="180">
        <v>1.4904103671799998</v>
      </c>
      <c r="J1669" s="180">
        <v>0.67958963281999996</v>
      </c>
      <c r="K1669" s="181">
        <f t="shared" si="25"/>
        <v>2.698178</v>
      </c>
      <c r="L1669" s="180" t="s">
        <v>707</v>
      </c>
    </row>
    <row r="1670" spans="3:12">
      <c r="C1670" s="180">
        <v>91927</v>
      </c>
      <c r="D1670" s="180">
        <v>1022</v>
      </c>
      <c r="E1670" s="180" t="s">
        <v>2382</v>
      </c>
      <c r="F1670" s="180" t="s">
        <v>826</v>
      </c>
      <c r="G1670" s="180">
        <v>1.2434000000000001</v>
      </c>
      <c r="H1670" s="180">
        <v>2.58</v>
      </c>
      <c r="I1670" s="180">
        <v>1.85217898914</v>
      </c>
      <c r="J1670" s="180">
        <v>0.72782101085999995</v>
      </c>
      <c r="K1670" s="181">
        <f t="shared" ref="K1670:K1733" si="26">H1670*G1670</f>
        <v>3.2079720000000003</v>
      </c>
      <c r="L1670" s="180" t="s">
        <v>707</v>
      </c>
    </row>
    <row r="1671" spans="3:12">
      <c r="C1671" s="180">
        <v>91928</v>
      </c>
      <c r="D1671" s="180">
        <v>981</v>
      </c>
      <c r="E1671" s="180" t="s">
        <v>2383</v>
      </c>
      <c r="F1671" s="180" t="s">
        <v>826</v>
      </c>
      <c r="G1671" s="180">
        <v>1.2434000000000001</v>
      </c>
      <c r="H1671" s="180">
        <v>3.6</v>
      </c>
      <c r="I1671" s="180">
        <v>2.6098730640000003</v>
      </c>
      <c r="J1671" s="180">
        <v>0.99012693600000001</v>
      </c>
      <c r="K1671" s="181">
        <f t="shared" si="26"/>
        <v>4.4762400000000007</v>
      </c>
      <c r="L1671" s="180" t="s">
        <v>707</v>
      </c>
    </row>
    <row r="1672" spans="3:12">
      <c r="C1672" s="180">
        <v>91929</v>
      </c>
      <c r="D1672" s="180">
        <v>1021</v>
      </c>
      <c r="E1672" s="180" t="s">
        <v>2384</v>
      </c>
      <c r="F1672" s="180" t="s">
        <v>826</v>
      </c>
      <c r="G1672" s="180">
        <v>1.2434000000000001</v>
      </c>
      <c r="H1672" s="180">
        <v>3.95</v>
      </c>
      <c r="I1672" s="180">
        <v>2.92709163515</v>
      </c>
      <c r="J1672" s="180">
        <v>1.0229083648499999</v>
      </c>
      <c r="K1672" s="181">
        <f t="shared" si="26"/>
        <v>4.9114300000000002</v>
      </c>
      <c r="L1672" s="180" t="s">
        <v>707</v>
      </c>
    </row>
    <row r="1673" spans="3:12">
      <c r="C1673" s="180">
        <v>91930</v>
      </c>
      <c r="D1673" s="180">
        <v>982</v>
      </c>
      <c r="E1673" s="180" t="s">
        <v>2385</v>
      </c>
      <c r="F1673" s="180" t="s">
        <v>826</v>
      </c>
      <c r="G1673" s="180">
        <v>1.2434000000000001</v>
      </c>
      <c r="H1673" s="180">
        <v>5.17</v>
      </c>
      <c r="I1673" s="180">
        <v>3.82632487391</v>
      </c>
      <c r="J1673" s="180">
        <v>1.3436751260899997</v>
      </c>
      <c r="K1673" s="181">
        <f t="shared" si="26"/>
        <v>6.4283780000000004</v>
      </c>
      <c r="L1673" s="180" t="s">
        <v>707</v>
      </c>
    </row>
    <row r="1674" spans="3:12">
      <c r="C1674" s="180">
        <v>91931</v>
      </c>
      <c r="D1674" s="180">
        <v>994</v>
      </c>
      <c r="E1674" s="180" t="s">
        <v>2386</v>
      </c>
      <c r="F1674" s="180" t="s">
        <v>826</v>
      </c>
      <c r="G1674" s="180">
        <v>1.2434000000000001</v>
      </c>
      <c r="H1674" s="180">
        <v>5.75</v>
      </c>
      <c r="I1674" s="180">
        <v>4.35737937675</v>
      </c>
      <c r="J1674" s="180">
        <v>1.39262062325</v>
      </c>
      <c r="K1674" s="181">
        <f t="shared" si="26"/>
        <v>7.1495500000000005</v>
      </c>
      <c r="L1674" s="180" t="s">
        <v>707</v>
      </c>
    </row>
    <row r="1675" spans="3:12">
      <c r="C1675" s="180">
        <v>91932</v>
      </c>
      <c r="D1675" s="180">
        <v>980</v>
      </c>
      <c r="E1675" s="180" t="s">
        <v>2387</v>
      </c>
      <c r="F1675" s="180" t="s">
        <v>826</v>
      </c>
      <c r="G1675" s="180">
        <v>1.2434000000000001</v>
      </c>
      <c r="H1675" s="180">
        <v>9.89</v>
      </c>
      <c r="I1675" s="180">
        <v>7.7212399591400001</v>
      </c>
      <c r="J1675" s="180">
        <v>2.1687600408600001</v>
      </c>
      <c r="K1675" s="181">
        <f t="shared" si="26"/>
        <v>12.297226000000002</v>
      </c>
      <c r="L1675" s="180" t="s">
        <v>707</v>
      </c>
    </row>
    <row r="1676" spans="3:12">
      <c r="C1676" s="180">
        <v>91933</v>
      </c>
      <c r="D1676" s="180">
        <v>1020</v>
      </c>
      <c r="E1676" s="180" t="s">
        <v>2388</v>
      </c>
      <c r="F1676" s="180" t="s">
        <v>826</v>
      </c>
      <c r="G1676" s="180">
        <v>1.2434000000000001</v>
      </c>
      <c r="H1676" s="180">
        <v>9.43</v>
      </c>
      <c r="I1676" s="180">
        <v>7.2921602416699995</v>
      </c>
      <c r="J1676" s="180">
        <v>2.1378397583300002</v>
      </c>
      <c r="K1676" s="181">
        <f t="shared" si="26"/>
        <v>11.725262000000001</v>
      </c>
      <c r="L1676" s="180" t="s">
        <v>707</v>
      </c>
    </row>
    <row r="1677" spans="3:12">
      <c r="C1677" s="180">
        <v>91934</v>
      </c>
      <c r="D1677" s="180">
        <v>979</v>
      </c>
      <c r="E1677" s="180" t="s">
        <v>2389</v>
      </c>
      <c r="F1677" s="180" t="s">
        <v>826</v>
      </c>
      <c r="G1677" s="180">
        <v>1.2434000000000001</v>
      </c>
      <c r="H1677" s="180">
        <v>14.13</v>
      </c>
      <c r="I1677" s="180">
        <v>10.91100238065</v>
      </c>
      <c r="J1677" s="180">
        <v>3.2189976193500001</v>
      </c>
      <c r="K1677" s="181">
        <f t="shared" si="26"/>
        <v>17.569242000000003</v>
      </c>
      <c r="L1677" s="180" t="s">
        <v>707</v>
      </c>
    </row>
    <row r="1678" spans="3:12">
      <c r="C1678" s="180">
        <v>91935</v>
      </c>
      <c r="D1678" s="180">
        <v>995</v>
      </c>
      <c r="E1678" s="180" t="s">
        <v>2390</v>
      </c>
      <c r="F1678" s="180" t="s">
        <v>826</v>
      </c>
      <c r="G1678" s="180">
        <v>1.2434000000000001</v>
      </c>
      <c r="H1678" s="180">
        <v>15.01</v>
      </c>
      <c r="I1678" s="180">
        <v>11.733329548359999</v>
      </c>
      <c r="J1678" s="180">
        <v>3.2766704516399998</v>
      </c>
      <c r="K1678" s="181">
        <f t="shared" si="26"/>
        <v>18.663434000000002</v>
      </c>
      <c r="L1678" s="180" t="s">
        <v>707</v>
      </c>
    </row>
    <row r="1679" spans="3:12">
      <c r="C1679" s="180">
        <v>92984</v>
      </c>
      <c r="D1679" s="180">
        <v>996</v>
      </c>
      <c r="E1679" s="180" t="s">
        <v>2391</v>
      </c>
      <c r="F1679" s="180" t="s">
        <v>826</v>
      </c>
      <c r="G1679" s="180">
        <v>1.0149999999999999</v>
      </c>
      <c r="H1679" s="180">
        <v>23.28</v>
      </c>
      <c r="I1679" s="180">
        <v>20.7185281392</v>
      </c>
      <c r="J1679" s="180">
        <v>2.5614718608000002</v>
      </c>
      <c r="K1679" s="181">
        <f t="shared" si="26"/>
        <v>23.629199999999997</v>
      </c>
      <c r="L1679" s="180" t="s">
        <v>707</v>
      </c>
    </row>
    <row r="1680" spans="3:12">
      <c r="C1680" s="180">
        <v>92986</v>
      </c>
      <c r="D1680" s="180">
        <v>1019</v>
      </c>
      <c r="E1680" s="180" t="s">
        <v>2392</v>
      </c>
      <c r="F1680" s="180" t="s">
        <v>826</v>
      </c>
      <c r="G1680" s="180">
        <v>1.0149999999999999</v>
      </c>
      <c r="H1680" s="180">
        <v>32.9</v>
      </c>
      <c r="I1680" s="180">
        <v>29.876102964399998</v>
      </c>
      <c r="J1680" s="180">
        <v>3.0238970355999997</v>
      </c>
      <c r="K1680" s="181">
        <f t="shared" si="26"/>
        <v>33.393499999999996</v>
      </c>
      <c r="L1680" s="180" t="s">
        <v>707</v>
      </c>
    </row>
    <row r="1681" spans="3:12">
      <c r="C1681" s="180">
        <v>92988</v>
      </c>
      <c r="D1681" s="180">
        <v>1018</v>
      </c>
      <c r="E1681" s="180" t="s">
        <v>2393</v>
      </c>
      <c r="F1681" s="180" t="s">
        <v>826</v>
      </c>
      <c r="G1681" s="180">
        <v>1.0149999999999999</v>
      </c>
      <c r="H1681" s="180">
        <v>48.66</v>
      </c>
      <c r="I1681" s="180">
        <v>44.968002205079998</v>
      </c>
      <c r="J1681" s="180">
        <v>3.6919977949199998</v>
      </c>
      <c r="K1681" s="181">
        <f t="shared" si="26"/>
        <v>49.38989999999999</v>
      </c>
      <c r="L1681" s="180" t="s">
        <v>707</v>
      </c>
    </row>
    <row r="1682" spans="3:12">
      <c r="C1682" s="180">
        <v>92990</v>
      </c>
      <c r="D1682" s="180">
        <v>977</v>
      </c>
      <c r="E1682" s="180" t="s">
        <v>2394</v>
      </c>
      <c r="F1682" s="180" t="s">
        <v>826</v>
      </c>
      <c r="G1682" s="180">
        <v>1.0149999999999999</v>
      </c>
      <c r="H1682" s="180">
        <v>68.069999999999993</v>
      </c>
      <c r="I1682" s="180">
        <v>63.521233753829989</v>
      </c>
      <c r="J1682" s="180">
        <v>4.5487662461699996</v>
      </c>
      <c r="K1682" s="181">
        <f t="shared" si="26"/>
        <v>69.091049999999981</v>
      </c>
      <c r="L1682" s="180" t="s">
        <v>707</v>
      </c>
    </row>
    <row r="1683" spans="3:12">
      <c r="C1683" s="180">
        <v>92992</v>
      </c>
      <c r="D1683" s="180">
        <v>998</v>
      </c>
      <c r="E1683" s="180" t="s">
        <v>2395</v>
      </c>
      <c r="F1683" s="180" t="s">
        <v>826</v>
      </c>
      <c r="G1683" s="180">
        <v>1.0149999999999999</v>
      </c>
      <c r="H1683" s="180">
        <v>88.38</v>
      </c>
      <c r="I1683" s="180">
        <v>82.795351230720001</v>
      </c>
      <c r="J1683" s="180">
        <v>5.5846487692799993</v>
      </c>
      <c r="K1683" s="181">
        <f t="shared" si="26"/>
        <v>89.705699999999993</v>
      </c>
      <c r="L1683" s="180" t="s">
        <v>707</v>
      </c>
    </row>
    <row r="1684" spans="3:12">
      <c r="C1684" s="180">
        <v>92994</v>
      </c>
      <c r="D1684" s="180">
        <v>1017</v>
      </c>
      <c r="E1684" s="180" t="s">
        <v>2396</v>
      </c>
      <c r="F1684" s="180" t="s">
        <v>826</v>
      </c>
      <c r="G1684" s="180">
        <v>1.0149999999999999</v>
      </c>
      <c r="H1684" s="180">
        <v>115.57</v>
      </c>
      <c r="I1684" s="180">
        <v>108.92104132181998</v>
      </c>
      <c r="J1684" s="180">
        <v>6.6489586781799996</v>
      </c>
      <c r="K1684" s="181">
        <f t="shared" si="26"/>
        <v>117.30354999999999</v>
      </c>
      <c r="L1684" s="180" t="s">
        <v>707</v>
      </c>
    </row>
    <row r="1685" spans="3:12">
      <c r="C1685" s="180">
        <v>92996</v>
      </c>
      <c r="D1685" s="180">
        <v>999</v>
      </c>
      <c r="E1685" s="180" t="s">
        <v>2397</v>
      </c>
      <c r="F1685" s="180" t="s">
        <v>826</v>
      </c>
      <c r="G1685" s="180">
        <v>1.0149999999999999</v>
      </c>
      <c r="H1685" s="180">
        <v>140.02000000000001</v>
      </c>
      <c r="I1685" s="180">
        <v>132.13783817772</v>
      </c>
      <c r="J1685" s="180">
        <v>7.8821618222800005</v>
      </c>
      <c r="K1685" s="181">
        <f t="shared" si="26"/>
        <v>142.12029999999999</v>
      </c>
      <c r="L1685" s="180" t="s">
        <v>707</v>
      </c>
    </row>
    <row r="1686" spans="3:12">
      <c r="C1686" s="180">
        <v>92998</v>
      </c>
      <c r="D1686" s="180">
        <v>1000</v>
      </c>
      <c r="E1686" s="180" t="s">
        <v>2398</v>
      </c>
      <c r="F1686" s="180" t="s">
        <v>826</v>
      </c>
      <c r="G1686" s="180">
        <v>1.0149999999999999</v>
      </c>
      <c r="H1686" s="180">
        <v>171.98</v>
      </c>
      <c r="I1686" s="180">
        <v>162.65044375027998</v>
      </c>
      <c r="J1686" s="180">
        <v>9.3295562497199995</v>
      </c>
      <c r="K1686" s="181">
        <f t="shared" si="26"/>
        <v>174.55969999999996</v>
      </c>
      <c r="L1686" s="180" t="s">
        <v>707</v>
      </c>
    </row>
    <row r="1687" spans="3:12">
      <c r="C1687" s="180">
        <v>93000</v>
      </c>
      <c r="D1687" s="180">
        <v>1015</v>
      </c>
      <c r="E1687" s="180" t="s">
        <v>2399</v>
      </c>
      <c r="F1687" s="180" t="s">
        <v>826</v>
      </c>
      <c r="G1687" s="180">
        <v>1.0149999999999999</v>
      </c>
      <c r="H1687" s="180">
        <v>228.54</v>
      </c>
      <c r="I1687" s="180">
        <v>216.90547013928</v>
      </c>
      <c r="J1687" s="180">
        <v>11.634529860719999</v>
      </c>
      <c r="K1687" s="181">
        <f t="shared" si="26"/>
        <v>231.96809999999996</v>
      </c>
      <c r="L1687" s="180" t="s">
        <v>707</v>
      </c>
    </row>
    <row r="1688" spans="3:12">
      <c r="C1688" s="180">
        <v>93002</v>
      </c>
      <c r="D1688" s="180">
        <v>1001</v>
      </c>
      <c r="E1688" s="180" t="s">
        <v>2400</v>
      </c>
      <c r="F1688" s="180" t="s">
        <v>826</v>
      </c>
      <c r="G1688" s="180">
        <v>1.0149999999999999</v>
      </c>
      <c r="H1688" s="180">
        <v>296.52999999999997</v>
      </c>
      <c r="I1688" s="180">
        <v>282.36120531917999</v>
      </c>
      <c r="J1688" s="180">
        <v>14.16879468082</v>
      </c>
      <c r="K1688" s="181">
        <f t="shared" si="26"/>
        <v>300.97794999999996</v>
      </c>
      <c r="L1688" s="180" t="s">
        <v>707</v>
      </c>
    </row>
    <row r="1689" spans="3:12">
      <c r="C1689" s="180">
        <v>101888</v>
      </c>
      <c r="D1689" s="180">
        <v>39232</v>
      </c>
      <c r="E1689" s="180" t="s">
        <v>2401</v>
      </c>
      <c r="F1689" s="180" t="s">
        <v>703</v>
      </c>
      <c r="G1689" s="180">
        <v>6.3E-3</v>
      </c>
      <c r="H1689" s="180">
        <v>149.12</v>
      </c>
      <c r="I1689" s="180">
        <v>145.44584544256</v>
      </c>
      <c r="J1689" s="180">
        <v>3.6741545574400001</v>
      </c>
      <c r="K1689" s="181">
        <f t="shared" si="26"/>
        <v>0.93945600000000007</v>
      </c>
      <c r="L1689" s="180" t="s">
        <v>707</v>
      </c>
    </row>
    <row r="1690" spans="3:12">
      <c r="C1690" s="180">
        <v>91936</v>
      </c>
      <c r="D1690" s="180">
        <v>12001</v>
      </c>
      <c r="E1690" s="180" t="s">
        <v>2402</v>
      </c>
      <c r="F1690" s="180" t="s">
        <v>703</v>
      </c>
      <c r="G1690" s="180">
        <v>6.3E-3</v>
      </c>
      <c r="H1690" s="180">
        <v>149.12</v>
      </c>
      <c r="I1690" s="180">
        <v>65.099214465919999</v>
      </c>
      <c r="J1690" s="180">
        <v>84.020785534080005</v>
      </c>
      <c r="K1690" s="181">
        <f t="shared" si="26"/>
        <v>0.93945600000000007</v>
      </c>
      <c r="L1690" s="180" t="s">
        <v>707</v>
      </c>
    </row>
    <row r="1691" spans="3:12">
      <c r="C1691" s="180">
        <v>91937</v>
      </c>
      <c r="D1691" s="180">
        <v>1871</v>
      </c>
      <c r="E1691" s="180" t="s">
        <v>2403</v>
      </c>
      <c r="F1691" s="180" t="s">
        <v>727</v>
      </c>
      <c r="G1691" s="180">
        <v>1</v>
      </c>
      <c r="H1691" s="180">
        <v>3.45</v>
      </c>
      <c r="I1691" s="180">
        <v>1.3427128795500003</v>
      </c>
      <c r="J1691" s="180">
        <v>2.1072871204500001</v>
      </c>
      <c r="K1691" s="181">
        <f t="shared" si="26"/>
        <v>3.45</v>
      </c>
      <c r="L1691" s="180" t="s">
        <v>707</v>
      </c>
    </row>
    <row r="1692" spans="3:12">
      <c r="C1692" s="180">
        <v>91939</v>
      </c>
      <c r="D1692" s="180">
        <v>1872</v>
      </c>
      <c r="E1692" s="180" t="s">
        <v>2404</v>
      </c>
      <c r="F1692" s="180" t="s">
        <v>727</v>
      </c>
      <c r="G1692" s="180">
        <v>1</v>
      </c>
      <c r="H1692" s="180">
        <v>1.93</v>
      </c>
      <c r="I1692" s="180">
        <v>0.56520030314000014</v>
      </c>
      <c r="J1692" s="180">
        <v>1.3647996968599998</v>
      </c>
      <c r="K1692" s="181">
        <f t="shared" si="26"/>
        <v>1.93</v>
      </c>
      <c r="L1692" s="180" t="s">
        <v>707</v>
      </c>
    </row>
    <row r="1693" spans="3:12">
      <c r="C1693" s="180">
        <v>91942</v>
      </c>
      <c r="D1693" s="180">
        <v>1873</v>
      </c>
      <c r="E1693" s="180" t="s">
        <v>2405</v>
      </c>
      <c r="F1693" s="180" t="s">
        <v>727</v>
      </c>
      <c r="G1693" s="180">
        <v>1</v>
      </c>
      <c r="H1693" s="180">
        <v>3.84</v>
      </c>
      <c r="I1693" s="180">
        <v>1.2483138700799998</v>
      </c>
      <c r="J1693" s="180">
        <v>2.5916861299199998</v>
      </c>
      <c r="K1693" s="181">
        <f t="shared" si="26"/>
        <v>3.84</v>
      </c>
      <c r="L1693" s="180" t="s">
        <v>707</v>
      </c>
    </row>
    <row r="1694" spans="3:12">
      <c r="C1694" s="180">
        <v>92865</v>
      </c>
      <c r="D1694" s="180">
        <v>10569</v>
      </c>
      <c r="E1694" s="180" t="s">
        <v>2406</v>
      </c>
      <c r="F1694" s="180" t="s">
        <v>703</v>
      </c>
      <c r="G1694" s="180">
        <v>6.3E-3</v>
      </c>
      <c r="H1694" s="180">
        <v>149.12</v>
      </c>
      <c r="I1694" s="180">
        <v>55.375460583680002</v>
      </c>
      <c r="J1694" s="180">
        <v>93.744539416319995</v>
      </c>
      <c r="K1694" s="181">
        <f t="shared" si="26"/>
        <v>0.93945600000000007</v>
      </c>
      <c r="L1694" s="180" t="s">
        <v>707</v>
      </c>
    </row>
    <row r="1695" spans="3:12">
      <c r="C1695" s="180">
        <v>92866</v>
      </c>
      <c r="D1695" s="180">
        <v>2555</v>
      </c>
      <c r="E1695" s="180" t="s">
        <v>2407</v>
      </c>
      <c r="F1695" s="180" t="s">
        <v>727</v>
      </c>
      <c r="G1695" s="180">
        <v>1</v>
      </c>
      <c r="H1695" s="180">
        <v>1.34</v>
      </c>
      <c r="I1695" s="180">
        <v>0.41497840786000006</v>
      </c>
      <c r="J1695" s="180">
        <v>0.92502159214000002</v>
      </c>
      <c r="K1695" s="181">
        <f t="shared" si="26"/>
        <v>1.34</v>
      </c>
      <c r="L1695" s="180" t="s">
        <v>707</v>
      </c>
    </row>
    <row r="1696" spans="3:12">
      <c r="C1696" s="180">
        <v>92867</v>
      </c>
      <c r="D1696" s="180">
        <v>2556</v>
      </c>
      <c r="E1696" s="180" t="s">
        <v>2408</v>
      </c>
      <c r="F1696" s="180" t="s">
        <v>727</v>
      </c>
      <c r="G1696" s="180">
        <v>1</v>
      </c>
      <c r="H1696" s="180">
        <v>1.38</v>
      </c>
      <c r="I1696" s="180">
        <v>0.39033170417999996</v>
      </c>
      <c r="J1696" s="180">
        <v>0.98966829581999993</v>
      </c>
      <c r="K1696" s="181">
        <f t="shared" si="26"/>
        <v>1.38</v>
      </c>
      <c r="L1696" s="180" t="s">
        <v>707</v>
      </c>
    </row>
    <row r="1697" spans="3:12">
      <c r="C1697" s="180">
        <v>92870</v>
      </c>
      <c r="D1697" s="180">
        <v>2557</v>
      </c>
      <c r="E1697" s="180" t="s">
        <v>2409</v>
      </c>
      <c r="F1697" s="180" t="s">
        <v>727</v>
      </c>
      <c r="G1697" s="180">
        <v>1</v>
      </c>
      <c r="H1697" s="180">
        <v>2.93</v>
      </c>
      <c r="I1697" s="180">
        <v>0.90955141765000003</v>
      </c>
      <c r="J1697" s="180">
        <v>2.0204485823499998</v>
      </c>
      <c r="K1697" s="181">
        <f t="shared" si="26"/>
        <v>2.93</v>
      </c>
      <c r="L1697" s="180" t="s">
        <v>707</v>
      </c>
    </row>
    <row r="1698" spans="3:12">
      <c r="C1698" s="180">
        <v>95777</v>
      </c>
      <c r="D1698" s="180">
        <v>14053</v>
      </c>
      <c r="E1698" s="180" t="s">
        <v>2410</v>
      </c>
      <c r="F1698" s="180" t="s">
        <v>703</v>
      </c>
      <c r="G1698" s="180">
        <v>6.3E-3</v>
      </c>
      <c r="H1698" s="180">
        <v>149.12</v>
      </c>
      <c r="I1698" s="180">
        <v>90.452321292160008</v>
      </c>
      <c r="J1698" s="180">
        <v>58.667678707840004</v>
      </c>
      <c r="K1698" s="181">
        <f t="shared" si="26"/>
        <v>0.93945600000000007</v>
      </c>
      <c r="L1698" s="180" t="s">
        <v>707</v>
      </c>
    </row>
    <row r="1699" spans="3:12">
      <c r="C1699" s="180">
        <v>95778</v>
      </c>
      <c r="D1699" s="180">
        <v>2559</v>
      </c>
      <c r="E1699" s="180" t="s">
        <v>2411</v>
      </c>
      <c r="F1699" s="180" t="s">
        <v>727</v>
      </c>
      <c r="G1699" s="180">
        <v>1</v>
      </c>
      <c r="H1699" s="180">
        <v>14.69</v>
      </c>
      <c r="I1699" s="180">
        <v>8.6097019980400002</v>
      </c>
      <c r="J1699" s="180">
        <v>6.0802980019599993</v>
      </c>
      <c r="K1699" s="181">
        <f t="shared" si="26"/>
        <v>14.69</v>
      </c>
      <c r="L1699" s="180" t="s">
        <v>707</v>
      </c>
    </row>
    <row r="1700" spans="3:12">
      <c r="C1700" s="180">
        <v>95779</v>
      </c>
      <c r="D1700" s="180">
        <v>2565</v>
      </c>
      <c r="E1700" s="180" t="s">
        <v>2412</v>
      </c>
      <c r="F1700" s="180" t="s">
        <v>727</v>
      </c>
      <c r="G1700" s="180">
        <v>1</v>
      </c>
      <c r="H1700" s="180">
        <v>11.9</v>
      </c>
      <c r="I1700" s="180">
        <v>6.8851542766999998</v>
      </c>
      <c r="J1700" s="180">
        <v>5.0148457232999997</v>
      </c>
      <c r="K1700" s="181">
        <f t="shared" si="26"/>
        <v>11.9</v>
      </c>
      <c r="L1700" s="180" t="s">
        <v>707</v>
      </c>
    </row>
    <row r="1701" spans="3:12">
      <c r="C1701" s="180">
        <v>95780</v>
      </c>
      <c r="D1701" s="180">
        <v>14054</v>
      </c>
      <c r="E1701" s="180" t="s">
        <v>2413</v>
      </c>
      <c r="F1701" s="180" t="s">
        <v>703</v>
      </c>
      <c r="G1701" s="180">
        <v>6.3E-3</v>
      </c>
      <c r="H1701" s="180">
        <v>149.12</v>
      </c>
      <c r="I1701" s="180">
        <v>94.500712173440007</v>
      </c>
      <c r="J1701" s="180">
        <v>54.61928782655999</v>
      </c>
      <c r="K1701" s="181">
        <f t="shared" si="26"/>
        <v>0.93945600000000007</v>
      </c>
      <c r="L1701" s="180" t="s">
        <v>707</v>
      </c>
    </row>
    <row r="1702" spans="3:12">
      <c r="C1702" s="180">
        <v>95781</v>
      </c>
      <c r="D1702" s="180">
        <v>2560</v>
      </c>
      <c r="E1702" s="180" t="s">
        <v>2414</v>
      </c>
      <c r="F1702" s="180" t="s">
        <v>727</v>
      </c>
      <c r="G1702" s="180">
        <v>1</v>
      </c>
      <c r="H1702" s="180">
        <v>18.37</v>
      </c>
      <c r="I1702" s="180">
        <v>10.94353862547</v>
      </c>
      <c r="J1702" s="180">
        <v>7.4264613745300014</v>
      </c>
      <c r="K1702" s="181">
        <f t="shared" si="26"/>
        <v>18.37</v>
      </c>
      <c r="L1702" s="180" t="s">
        <v>707</v>
      </c>
    </row>
    <row r="1703" spans="3:12">
      <c r="C1703" s="180">
        <v>95782</v>
      </c>
      <c r="D1703" s="180">
        <v>2590</v>
      </c>
      <c r="E1703" s="180" t="s">
        <v>2415</v>
      </c>
      <c r="F1703" s="180" t="s">
        <v>727</v>
      </c>
      <c r="G1703" s="180">
        <v>1</v>
      </c>
      <c r="H1703" s="180">
        <v>19.989999999999998</v>
      </c>
      <c r="I1703" s="180">
        <v>13.107231605749998</v>
      </c>
      <c r="J1703" s="180">
        <v>6.8827683942499993</v>
      </c>
      <c r="K1703" s="181">
        <f t="shared" si="26"/>
        <v>19.989999999999998</v>
      </c>
      <c r="L1703" s="180" t="s">
        <v>707</v>
      </c>
    </row>
    <row r="1704" spans="3:12">
      <c r="C1704" s="180">
        <v>95785</v>
      </c>
      <c r="D1704" s="180">
        <v>2566</v>
      </c>
      <c r="E1704" s="180" t="s">
        <v>2416</v>
      </c>
      <c r="F1704" s="180" t="s">
        <v>727</v>
      </c>
      <c r="G1704" s="180">
        <v>1</v>
      </c>
      <c r="H1704" s="180">
        <v>24.51</v>
      </c>
      <c r="I1704" s="180">
        <v>16.397300907750001</v>
      </c>
      <c r="J1704" s="180">
        <v>8.1126990922500006</v>
      </c>
      <c r="K1704" s="181">
        <f t="shared" si="26"/>
        <v>24.51</v>
      </c>
      <c r="L1704" s="180" t="s">
        <v>707</v>
      </c>
    </row>
    <row r="1705" spans="3:12">
      <c r="C1705" s="180">
        <v>95787</v>
      </c>
      <c r="D1705" s="180">
        <v>2593</v>
      </c>
      <c r="E1705" s="180" t="s">
        <v>2417</v>
      </c>
      <c r="F1705" s="180" t="s">
        <v>727</v>
      </c>
      <c r="G1705" s="180">
        <v>1</v>
      </c>
      <c r="H1705" s="180">
        <v>12.29</v>
      </c>
      <c r="I1705" s="180">
        <v>6.4878071330399987</v>
      </c>
      <c r="J1705" s="180">
        <v>5.8021928669600005</v>
      </c>
      <c r="K1705" s="181">
        <f t="shared" si="26"/>
        <v>12.29</v>
      </c>
      <c r="L1705" s="180" t="s">
        <v>707</v>
      </c>
    </row>
    <row r="1706" spans="3:12">
      <c r="C1706" s="180">
        <v>95789</v>
      </c>
      <c r="D1706" s="180">
        <v>2570</v>
      </c>
      <c r="E1706" s="180" t="s">
        <v>2418</v>
      </c>
      <c r="F1706" s="180" t="s">
        <v>727</v>
      </c>
      <c r="G1706" s="180">
        <v>1</v>
      </c>
      <c r="H1706" s="180">
        <v>19.329999999999998</v>
      </c>
      <c r="I1706" s="180">
        <v>11.022194809209999</v>
      </c>
      <c r="J1706" s="180">
        <v>8.307805190789999</v>
      </c>
      <c r="K1706" s="181">
        <f t="shared" si="26"/>
        <v>19.329999999999998</v>
      </c>
      <c r="L1706" s="180" t="s">
        <v>707</v>
      </c>
    </row>
    <row r="1707" spans="3:12">
      <c r="C1707" s="180">
        <v>95791</v>
      </c>
      <c r="D1707" s="180">
        <v>2588</v>
      </c>
      <c r="E1707" s="180" t="s">
        <v>2419</v>
      </c>
      <c r="F1707" s="180" t="s">
        <v>727</v>
      </c>
      <c r="G1707" s="180">
        <v>1</v>
      </c>
      <c r="H1707" s="180">
        <v>29.92</v>
      </c>
      <c r="I1707" s="180">
        <v>18.138764200480001</v>
      </c>
      <c r="J1707" s="180">
        <v>11.781235799520001</v>
      </c>
      <c r="K1707" s="181">
        <f t="shared" si="26"/>
        <v>29.92</v>
      </c>
      <c r="L1707" s="180" t="s">
        <v>707</v>
      </c>
    </row>
    <row r="1708" spans="3:12">
      <c r="C1708" s="180">
        <v>95795</v>
      </c>
      <c r="D1708" s="180">
        <v>2574</v>
      </c>
      <c r="E1708" s="180" t="s">
        <v>2420</v>
      </c>
      <c r="F1708" s="180" t="s">
        <v>727</v>
      </c>
      <c r="G1708" s="180">
        <v>1</v>
      </c>
      <c r="H1708" s="180">
        <v>14.18</v>
      </c>
      <c r="I1708" s="180">
        <v>7.5174636295800008</v>
      </c>
      <c r="J1708" s="180">
        <v>6.6625363704199998</v>
      </c>
      <c r="K1708" s="181">
        <f t="shared" si="26"/>
        <v>14.18</v>
      </c>
      <c r="L1708" s="180" t="s">
        <v>707</v>
      </c>
    </row>
    <row r="1709" spans="3:12">
      <c r="C1709" s="180">
        <v>95796</v>
      </c>
      <c r="D1709" s="180">
        <v>2586</v>
      </c>
      <c r="E1709" s="180" t="s">
        <v>2421</v>
      </c>
      <c r="F1709" s="180" t="s">
        <v>727</v>
      </c>
      <c r="G1709" s="180">
        <v>1</v>
      </c>
      <c r="H1709" s="180">
        <v>22.83</v>
      </c>
      <c r="I1709" s="180">
        <v>13.02692865609</v>
      </c>
      <c r="J1709" s="180">
        <v>9.8030713439100001</v>
      </c>
      <c r="K1709" s="181">
        <f t="shared" si="26"/>
        <v>22.83</v>
      </c>
      <c r="L1709" s="180" t="s">
        <v>707</v>
      </c>
    </row>
    <row r="1710" spans="3:12">
      <c r="C1710" s="180">
        <v>95797</v>
      </c>
      <c r="D1710" s="180">
        <v>2575</v>
      </c>
      <c r="E1710" s="180" t="s">
        <v>2422</v>
      </c>
      <c r="F1710" s="180" t="s">
        <v>727</v>
      </c>
      <c r="G1710" s="180">
        <v>1</v>
      </c>
      <c r="H1710" s="180">
        <v>33.92</v>
      </c>
      <c r="I1710" s="180">
        <v>20.158536465920001</v>
      </c>
      <c r="J1710" s="180">
        <v>13.761463534080001</v>
      </c>
      <c r="K1710" s="181">
        <f t="shared" si="26"/>
        <v>33.92</v>
      </c>
      <c r="L1710" s="180" t="s">
        <v>707</v>
      </c>
    </row>
    <row r="1711" spans="3:12">
      <c r="C1711" s="180">
        <v>95801</v>
      </c>
      <c r="D1711" s="180">
        <v>2580</v>
      </c>
      <c r="E1711" s="180" t="s">
        <v>2423</v>
      </c>
      <c r="F1711" s="180" t="s">
        <v>727</v>
      </c>
      <c r="G1711" s="180">
        <v>1</v>
      </c>
      <c r="H1711" s="180">
        <v>18.72</v>
      </c>
      <c r="I1711" s="180">
        <v>10.47113048592</v>
      </c>
      <c r="J1711" s="180">
        <v>8.248869514079999</v>
      </c>
      <c r="K1711" s="181">
        <f t="shared" si="26"/>
        <v>18.72</v>
      </c>
      <c r="L1711" s="180" t="s">
        <v>707</v>
      </c>
    </row>
    <row r="1712" spans="3:12">
      <c r="C1712" s="180">
        <v>95802</v>
      </c>
      <c r="D1712" s="180">
        <v>2581</v>
      </c>
      <c r="E1712" s="180" t="s">
        <v>2424</v>
      </c>
      <c r="F1712" s="180" t="s">
        <v>727</v>
      </c>
      <c r="G1712" s="180">
        <v>1</v>
      </c>
      <c r="H1712" s="180">
        <v>21.85</v>
      </c>
      <c r="I1712" s="180">
        <v>11.758069290850001</v>
      </c>
      <c r="J1712" s="180">
        <v>10.091930709150001</v>
      </c>
      <c r="K1712" s="181">
        <f t="shared" si="26"/>
        <v>21.85</v>
      </c>
      <c r="L1712" s="180" t="s">
        <v>707</v>
      </c>
    </row>
    <row r="1713" spans="3:12">
      <c r="C1713" s="180">
        <v>95803</v>
      </c>
      <c r="D1713" s="180">
        <v>2597</v>
      </c>
      <c r="E1713" s="180" t="s">
        <v>2425</v>
      </c>
      <c r="F1713" s="180" t="s">
        <v>727</v>
      </c>
      <c r="G1713" s="180">
        <v>1</v>
      </c>
      <c r="H1713" s="180">
        <v>35.869999999999997</v>
      </c>
      <c r="I1713" s="180">
        <v>20.632041123619995</v>
      </c>
      <c r="J1713" s="180">
        <v>15.237958876379999</v>
      </c>
      <c r="K1713" s="181">
        <f t="shared" si="26"/>
        <v>35.869999999999997</v>
      </c>
      <c r="L1713" s="180" t="s">
        <v>707</v>
      </c>
    </row>
    <row r="1714" spans="3:12">
      <c r="C1714" s="180">
        <v>95804</v>
      </c>
      <c r="D1714" s="180">
        <v>12010</v>
      </c>
      <c r="E1714" s="180" t="s">
        <v>2426</v>
      </c>
      <c r="F1714" s="180" t="s">
        <v>703</v>
      </c>
      <c r="G1714" s="180">
        <v>6.3E-3</v>
      </c>
      <c r="H1714" s="180">
        <v>149.12</v>
      </c>
      <c r="I1714" s="180">
        <v>78.097996515200009</v>
      </c>
      <c r="J1714" s="180">
        <v>71.02200348480001</v>
      </c>
      <c r="K1714" s="181">
        <f t="shared" si="26"/>
        <v>0.93945600000000007</v>
      </c>
      <c r="L1714" s="180" t="s">
        <v>707</v>
      </c>
    </row>
    <row r="1715" spans="3:12">
      <c r="C1715" s="180">
        <v>95806</v>
      </c>
      <c r="D1715" s="180">
        <v>39329</v>
      </c>
      <c r="E1715" s="180" t="s">
        <v>2427</v>
      </c>
      <c r="F1715" s="180" t="s">
        <v>703</v>
      </c>
      <c r="G1715" s="180">
        <v>6.3E-3</v>
      </c>
      <c r="H1715" s="180">
        <v>149.12</v>
      </c>
      <c r="I1715" s="180">
        <v>73.050688183040009</v>
      </c>
      <c r="J1715" s="180">
        <v>76.069311816959996</v>
      </c>
      <c r="K1715" s="181">
        <f t="shared" si="26"/>
        <v>0.93945600000000007</v>
      </c>
      <c r="L1715" s="180" t="s">
        <v>707</v>
      </c>
    </row>
    <row r="1716" spans="3:12">
      <c r="C1716" s="180">
        <v>95807</v>
      </c>
      <c r="D1716" s="180">
        <v>12020</v>
      </c>
      <c r="E1716" s="180" t="s">
        <v>2428</v>
      </c>
      <c r="F1716" s="180" t="s">
        <v>703</v>
      </c>
      <c r="G1716" s="180">
        <v>6.3E-3</v>
      </c>
      <c r="H1716" s="180">
        <v>149.12</v>
      </c>
      <c r="I1716" s="180">
        <v>74.778651077120003</v>
      </c>
      <c r="J1716" s="180">
        <v>74.341348922880002</v>
      </c>
      <c r="K1716" s="181">
        <f t="shared" si="26"/>
        <v>0.93945600000000007</v>
      </c>
      <c r="L1716" s="180" t="s">
        <v>707</v>
      </c>
    </row>
    <row r="1717" spans="3:12">
      <c r="C1717" s="180">
        <v>95809</v>
      </c>
      <c r="D1717" s="180">
        <v>12019</v>
      </c>
      <c r="E1717" s="180" t="s">
        <v>2429</v>
      </c>
      <c r="F1717" s="180" t="s">
        <v>703</v>
      </c>
      <c r="G1717" s="180">
        <v>6.3E-3</v>
      </c>
      <c r="H1717" s="180">
        <v>149.12</v>
      </c>
      <c r="I1717" s="180">
        <v>66.344524831360005</v>
      </c>
      <c r="J1717" s="180">
        <v>82.775475168640014</v>
      </c>
      <c r="K1717" s="181">
        <f t="shared" si="26"/>
        <v>0.93945600000000007</v>
      </c>
      <c r="L1717" s="180" t="s">
        <v>707</v>
      </c>
    </row>
    <row r="1718" spans="3:12">
      <c r="C1718" s="180">
        <v>95810</v>
      </c>
      <c r="D1718" s="180">
        <v>12016</v>
      </c>
      <c r="E1718" s="180" t="s">
        <v>2430</v>
      </c>
      <c r="F1718" s="180" t="s">
        <v>703</v>
      </c>
      <c r="G1718" s="180">
        <v>6.3E-3</v>
      </c>
      <c r="H1718" s="180">
        <v>149.12</v>
      </c>
      <c r="I1718" s="180">
        <v>106.32183468031999</v>
      </c>
      <c r="J1718" s="180">
        <v>42.798165319679995</v>
      </c>
      <c r="K1718" s="181">
        <f t="shared" si="26"/>
        <v>0.93945600000000007</v>
      </c>
      <c r="L1718" s="180" t="s">
        <v>707</v>
      </c>
    </row>
    <row r="1719" spans="3:12">
      <c r="C1719" s="180">
        <v>95812</v>
      </c>
      <c r="D1719" s="180">
        <v>12015</v>
      </c>
      <c r="E1719" s="180" t="s">
        <v>2431</v>
      </c>
      <c r="F1719" s="180" t="s">
        <v>703</v>
      </c>
      <c r="G1719" s="180">
        <v>6.3E-3</v>
      </c>
      <c r="H1719" s="180">
        <v>149.12</v>
      </c>
      <c r="I1719" s="180">
        <v>78.82361697024001</v>
      </c>
      <c r="J1719" s="180">
        <v>70.296383029760008</v>
      </c>
      <c r="K1719" s="181">
        <f t="shared" si="26"/>
        <v>0.93945600000000007</v>
      </c>
      <c r="L1719" s="180" t="s">
        <v>707</v>
      </c>
    </row>
    <row r="1720" spans="3:12">
      <c r="C1720" s="180">
        <v>95813</v>
      </c>
      <c r="D1720" s="180">
        <v>12025</v>
      </c>
      <c r="E1720" s="180" t="s">
        <v>2432</v>
      </c>
      <c r="F1720" s="180" t="s">
        <v>703</v>
      </c>
      <c r="G1720" s="180">
        <v>6.3E-3</v>
      </c>
      <c r="H1720" s="180">
        <v>149.12</v>
      </c>
      <c r="I1720" s="180">
        <v>101.23504369664001</v>
      </c>
      <c r="J1720" s="180">
        <v>47.884956303360006</v>
      </c>
      <c r="K1720" s="181">
        <f t="shared" si="26"/>
        <v>0.93945600000000007</v>
      </c>
      <c r="L1720" s="180" t="s">
        <v>707</v>
      </c>
    </row>
    <row r="1721" spans="3:12">
      <c r="C1721" s="180">
        <v>95815</v>
      </c>
      <c r="D1721" s="180">
        <v>39342</v>
      </c>
      <c r="E1721" s="180" t="s">
        <v>2433</v>
      </c>
      <c r="F1721" s="180" t="s">
        <v>703</v>
      </c>
      <c r="G1721" s="180">
        <v>6.3E-3</v>
      </c>
      <c r="H1721" s="180">
        <v>149.12</v>
      </c>
      <c r="I1721" s="180">
        <v>77.077397761920011</v>
      </c>
      <c r="J1721" s="180">
        <v>72.042602238079994</v>
      </c>
      <c r="K1721" s="181">
        <f t="shared" si="26"/>
        <v>0.93945600000000007</v>
      </c>
      <c r="L1721" s="180" t="s">
        <v>707</v>
      </c>
    </row>
    <row r="1722" spans="3:12">
      <c r="C1722" s="180">
        <v>95816</v>
      </c>
      <c r="D1722" s="180">
        <v>39343</v>
      </c>
      <c r="E1722" s="180" t="s">
        <v>2434</v>
      </c>
      <c r="F1722" s="180" t="s">
        <v>703</v>
      </c>
      <c r="G1722" s="180">
        <v>6.3E-3</v>
      </c>
      <c r="H1722" s="180">
        <v>149.12</v>
      </c>
      <c r="I1722" s="180">
        <v>75.147442433280006</v>
      </c>
      <c r="J1722" s="180">
        <v>73.972557566719999</v>
      </c>
      <c r="K1722" s="181">
        <f t="shared" si="26"/>
        <v>0.93945600000000007</v>
      </c>
      <c r="L1722" s="180" t="s">
        <v>707</v>
      </c>
    </row>
    <row r="1723" spans="3:12">
      <c r="C1723" s="180">
        <v>95817</v>
      </c>
      <c r="D1723" s="180">
        <v>39344</v>
      </c>
      <c r="E1723" s="180" t="s">
        <v>2435</v>
      </c>
      <c r="F1723" s="180" t="s">
        <v>703</v>
      </c>
      <c r="G1723" s="180">
        <v>6.3E-3</v>
      </c>
      <c r="H1723" s="180">
        <v>149.12</v>
      </c>
      <c r="I1723" s="180">
        <v>66.767980448000003</v>
      </c>
      <c r="J1723" s="180">
        <v>82.352019552000002</v>
      </c>
      <c r="K1723" s="181">
        <f t="shared" si="26"/>
        <v>0.93945600000000007</v>
      </c>
      <c r="L1723" s="180" t="s">
        <v>707</v>
      </c>
    </row>
    <row r="1724" spans="3:12">
      <c r="C1724" s="180">
        <v>95818</v>
      </c>
      <c r="D1724" s="180">
        <v>39345</v>
      </c>
      <c r="E1724" s="180" t="s">
        <v>2436</v>
      </c>
      <c r="F1724" s="180" t="s">
        <v>703</v>
      </c>
      <c r="G1724" s="180">
        <v>6.3E-3</v>
      </c>
      <c r="H1724" s="180">
        <v>149.12</v>
      </c>
      <c r="I1724" s="180">
        <v>66.8360805696</v>
      </c>
      <c r="J1724" s="180">
        <v>82.283919430400005</v>
      </c>
      <c r="K1724" s="181">
        <f t="shared" si="26"/>
        <v>0.93945600000000007</v>
      </c>
      <c r="L1724" s="180" t="s">
        <v>707</v>
      </c>
    </row>
    <row r="1725" spans="3:12">
      <c r="C1725" s="180">
        <v>97881</v>
      </c>
      <c r="D1725" s="180">
        <v>43429</v>
      </c>
      <c r="E1725" s="180" t="s">
        <v>2437</v>
      </c>
      <c r="F1725" s="180" t="s">
        <v>703</v>
      </c>
      <c r="G1725" s="180">
        <v>6.3E-3</v>
      </c>
      <c r="H1725" s="180">
        <v>149.12</v>
      </c>
      <c r="I1725" s="180">
        <v>125.96676643904001</v>
      </c>
      <c r="J1725" s="180">
        <v>23.153233560960004</v>
      </c>
      <c r="K1725" s="181">
        <f t="shared" si="26"/>
        <v>0.93945600000000007</v>
      </c>
      <c r="L1725" s="180" t="s">
        <v>707</v>
      </c>
    </row>
    <row r="1726" spans="3:12">
      <c r="C1726" s="180">
        <v>97881</v>
      </c>
      <c r="D1726" s="180">
        <v>101619</v>
      </c>
      <c r="E1726" s="180" t="s">
        <v>2438</v>
      </c>
      <c r="F1726" s="180" t="s">
        <v>703</v>
      </c>
      <c r="G1726" s="180">
        <v>6.3E-3</v>
      </c>
      <c r="H1726" s="180">
        <v>149.12</v>
      </c>
      <c r="I1726" s="180">
        <v>125.96676643904001</v>
      </c>
      <c r="J1726" s="180">
        <v>23.153233560960004</v>
      </c>
      <c r="K1726" s="181">
        <f t="shared" si="26"/>
        <v>0.93945600000000007</v>
      </c>
      <c r="L1726" s="180" t="s">
        <v>704</v>
      </c>
    </row>
    <row r="1727" spans="3:12">
      <c r="C1727" s="180">
        <v>97882</v>
      </c>
      <c r="D1727" s="180">
        <v>43430</v>
      </c>
      <c r="E1727" s="180" t="s">
        <v>2439</v>
      </c>
      <c r="F1727" s="180" t="s">
        <v>703</v>
      </c>
      <c r="G1727" s="180">
        <v>6.3E-3</v>
      </c>
      <c r="H1727" s="180">
        <v>149.12</v>
      </c>
      <c r="I1727" s="180">
        <v>128.21789254655999</v>
      </c>
      <c r="J1727" s="180">
        <v>20.902107453439999</v>
      </c>
      <c r="K1727" s="181">
        <f t="shared" si="26"/>
        <v>0.93945600000000007</v>
      </c>
      <c r="L1727" s="180" t="s">
        <v>707</v>
      </c>
    </row>
    <row r="1728" spans="3:12">
      <c r="C1728" s="180">
        <v>97883</v>
      </c>
      <c r="D1728" s="180">
        <v>43431</v>
      </c>
      <c r="E1728" s="180" t="s">
        <v>2440</v>
      </c>
      <c r="F1728" s="180" t="s">
        <v>703</v>
      </c>
      <c r="G1728" s="180">
        <v>6.3E-3</v>
      </c>
      <c r="H1728" s="180">
        <v>149.12</v>
      </c>
      <c r="I1728" s="180">
        <v>130.26837903615998</v>
      </c>
      <c r="J1728" s="180">
        <v>18.851620963839999</v>
      </c>
      <c r="K1728" s="181">
        <f t="shared" si="26"/>
        <v>0.93945600000000007</v>
      </c>
      <c r="L1728" s="180" t="s">
        <v>707</v>
      </c>
    </row>
    <row r="1729" spans="3:12">
      <c r="C1729" s="180">
        <v>97884</v>
      </c>
      <c r="D1729" s="180">
        <v>43432</v>
      </c>
      <c r="E1729" s="180" t="s">
        <v>2441</v>
      </c>
      <c r="F1729" s="180" t="s">
        <v>703</v>
      </c>
      <c r="G1729" s="180">
        <v>6.3E-3</v>
      </c>
      <c r="H1729" s="180">
        <v>149.12</v>
      </c>
      <c r="I1729" s="180">
        <v>133.08165220224001</v>
      </c>
      <c r="J1729" s="180">
        <v>16.03834779776</v>
      </c>
      <c r="K1729" s="181">
        <f t="shared" si="26"/>
        <v>0.93945600000000007</v>
      </c>
      <c r="L1729" s="180" t="s">
        <v>707</v>
      </c>
    </row>
    <row r="1730" spans="3:12">
      <c r="C1730" s="180">
        <v>97885</v>
      </c>
      <c r="D1730" s="180">
        <v>43433</v>
      </c>
      <c r="E1730" s="180" t="s">
        <v>2442</v>
      </c>
      <c r="F1730" s="180" t="s">
        <v>703</v>
      </c>
      <c r="G1730" s="180">
        <v>6.3E-3</v>
      </c>
      <c r="H1730" s="180">
        <v>149.12</v>
      </c>
      <c r="I1730" s="180">
        <v>135.01015838271999</v>
      </c>
      <c r="J1730" s="180">
        <v>14.109841617279999</v>
      </c>
      <c r="K1730" s="181">
        <f t="shared" si="26"/>
        <v>0.93945600000000007</v>
      </c>
      <c r="L1730" s="180" t="s">
        <v>707</v>
      </c>
    </row>
    <row r="1731" spans="3:12">
      <c r="C1731" s="180">
        <v>104396</v>
      </c>
      <c r="D1731" s="180">
        <v>39334</v>
      </c>
      <c r="E1731" s="180" t="s">
        <v>2443</v>
      </c>
      <c r="F1731" s="180" t="s">
        <v>703</v>
      </c>
      <c r="G1731" s="180">
        <v>6.3E-3</v>
      </c>
      <c r="H1731" s="180">
        <v>149.12</v>
      </c>
      <c r="I1731" s="180">
        <v>72.173316207360003</v>
      </c>
      <c r="J1731" s="180">
        <v>76.946683792639988</v>
      </c>
      <c r="K1731" s="181">
        <f t="shared" si="26"/>
        <v>0.93945600000000007</v>
      </c>
      <c r="L1731" s="180" t="s">
        <v>707</v>
      </c>
    </row>
    <row r="1732" spans="3:12">
      <c r="C1732" s="180">
        <v>104397</v>
      </c>
      <c r="D1732" s="180">
        <v>39335</v>
      </c>
      <c r="E1732" s="180" t="s">
        <v>2444</v>
      </c>
      <c r="F1732" s="180" t="s">
        <v>703</v>
      </c>
      <c r="G1732" s="180">
        <v>6.3E-3</v>
      </c>
      <c r="H1732" s="180">
        <v>149.12</v>
      </c>
      <c r="I1732" s="180">
        <v>74.344196667519995</v>
      </c>
      <c r="J1732" s="180">
        <v>74.77580333248001</v>
      </c>
      <c r="K1732" s="181">
        <f t="shared" si="26"/>
        <v>0.93945600000000007</v>
      </c>
      <c r="L1732" s="180" t="s">
        <v>707</v>
      </c>
    </row>
    <row r="1733" spans="3:12">
      <c r="C1733" s="180">
        <v>104398</v>
      </c>
      <c r="D1733" s="180">
        <v>39336</v>
      </c>
      <c r="E1733" s="180" t="s">
        <v>2445</v>
      </c>
      <c r="F1733" s="180" t="s">
        <v>703</v>
      </c>
      <c r="G1733" s="180">
        <v>6.3E-3</v>
      </c>
      <c r="H1733" s="180">
        <v>149.12</v>
      </c>
      <c r="I1733" s="180">
        <v>74.751389853440017</v>
      </c>
      <c r="J1733" s="180">
        <v>74.368610146560002</v>
      </c>
      <c r="K1733" s="181">
        <f t="shared" si="26"/>
        <v>0.93945600000000007</v>
      </c>
      <c r="L1733" s="180" t="s">
        <v>707</v>
      </c>
    </row>
    <row r="1734" spans="3:12">
      <c r="C1734" s="180">
        <v>104399</v>
      </c>
      <c r="D1734" s="180">
        <v>39337</v>
      </c>
      <c r="E1734" s="180" t="s">
        <v>2446</v>
      </c>
      <c r="F1734" s="180" t="s">
        <v>703</v>
      </c>
      <c r="G1734" s="180">
        <v>6.3E-3</v>
      </c>
      <c r="H1734" s="180">
        <v>149.12</v>
      </c>
      <c r="I1734" s="180">
        <v>66.391976903040003</v>
      </c>
      <c r="J1734" s="180">
        <v>82.728023096960015</v>
      </c>
      <c r="K1734" s="181">
        <f t="shared" ref="K1734:K1797" si="27">H1734*G1734</f>
        <v>0.93945600000000007</v>
      </c>
      <c r="L1734" s="180" t="s">
        <v>707</v>
      </c>
    </row>
    <row r="1735" spans="3:12">
      <c r="C1735" s="180">
        <v>104400</v>
      </c>
      <c r="D1735" s="180">
        <v>39338</v>
      </c>
      <c r="E1735" s="180" t="s">
        <v>2447</v>
      </c>
      <c r="F1735" s="180" t="s">
        <v>703</v>
      </c>
      <c r="G1735" s="180">
        <v>6.3E-3</v>
      </c>
      <c r="H1735" s="180">
        <v>149.12</v>
      </c>
      <c r="I1735" s="180">
        <v>65.463716832640003</v>
      </c>
      <c r="J1735" s="180">
        <v>83.656283167359987</v>
      </c>
      <c r="K1735" s="181">
        <f t="shared" si="27"/>
        <v>0.93945600000000007</v>
      </c>
      <c r="L1735" s="180" t="s">
        <v>707</v>
      </c>
    </row>
    <row r="1736" spans="3:12">
      <c r="C1736" s="180">
        <v>104401</v>
      </c>
      <c r="D1736" s="180">
        <v>39330</v>
      </c>
      <c r="E1736" s="180" t="s">
        <v>2448</v>
      </c>
      <c r="F1736" s="180" t="s">
        <v>703</v>
      </c>
      <c r="G1736" s="180">
        <v>6.3E-3</v>
      </c>
      <c r="H1736" s="180">
        <v>149.12</v>
      </c>
      <c r="I1736" s="180">
        <v>77.462650474880007</v>
      </c>
      <c r="J1736" s="180">
        <v>71.657349525119997</v>
      </c>
      <c r="K1736" s="181">
        <f t="shared" si="27"/>
        <v>0.93945600000000007</v>
      </c>
      <c r="L1736" s="180" t="s">
        <v>707</v>
      </c>
    </row>
    <row r="1737" spans="3:12">
      <c r="C1737" s="180">
        <v>104402</v>
      </c>
      <c r="D1737" s="180">
        <v>39331</v>
      </c>
      <c r="E1737" s="180" t="s">
        <v>2449</v>
      </c>
      <c r="F1737" s="180" t="s">
        <v>703</v>
      </c>
      <c r="G1737" s="180">
        <v>6.3E-3</v>
      </c>
      <c r="H1737" s="180">
        <v>149.12</v>
      </c>
      <c r="I1737" s="180">
        <v>70.079424166400003</v>
      </c>
      <c r="J1737" s="180">
        <v>79.040575833599988</v>
      </c>
      <c r="K1737" s="181">
        <f t="shared" si="27"/>
        <v>0.93945600000000007</v>
      </c>
      <c r="L1737" s="180" t="s">
        <v>707</v>
      </c>
    </row>
    <row r="1738" spans="3:12">
      <c r="C1738" s="180">
        <v>104403</v>
      </c>
      <c r="D1738" s="180">
        <v>39332</v>
      </c>
      <c r="E1738" s="180" t="s">
        <v>2450</v>
      </c>
      <c r="F1738" s="180" t="s">
        <v>703</v>
      </c>
      <c r="G1738" s="180">
        <v>6.3E-3</v>
      </c>
      <c r="H1738" s="180">
        <v>149.12</v>
      </c>
      <c r="I1738" s="180">
        <v>70.240185368319999</v>
      </c>
      <c r="J1738" s="180">
        <v>78.879814631680006</v>
      </c>
      <c r="K1738" s="181">
        <f t="shared" si="27"/>
        <v>0.93945600000000007</v>
      </c>
      <c r="L1738" s="180" t="s">
        <v>707</v>
      </c>
    </row>
    <row r="1739" spans="3:12">
      <c r="C1739" s="180">
        <v>104404</v>
      </c>
      <c r="D1739" s="180">
        <v>39340</v>
      </c>
      <c r="E1739" s="180" t="s">
        <v>2451</v>
      </c>
      <c r="F1739" s="180" t="s">
        <v>703</v>
      </c>
      <c r="G1739" s="180">
        <v>6.3E-3</v>
      </c>
      <c r="H1739" s="180">
        <v>149.12</v>
      </c>
      <c r="I1739" s="180">
        <v>67.216504776959994</v>
      </c>
      <c r="J1739" s="180">
        <v>81.903495223039997</v>
      </c>
      <c r="K1739" s="181">
        <f t="shared" si="27"/>
        <v>0.93945600000000007</v>
      </c>
      <c r="L1739" s="180" t="s">
        <v>707</v>
      </c>
    </row>
    <row r="1740" spans="3:12">
      <c r="C1740" s="180">
        <v>104405</v>
      </c>
      <c r="D1740" s="180">
        <v>39341</v>
      </c>
      <c r="E1740" s="180" t="s">
        <v>2452</v>
      </c>
      <c r="F1740" s="180" t="s">
        <v>703</v>
      </c>
      <c r="G1740" s="180">
        <v>6.3E-3</v>
      </c>
      <c r="H1740" s="180">
        <v>149.12</v>
      </c>
      <c r="I1740" s="180">
        <v>67.240113455360003</v>
      </c>
      <c r="J1740" s="180">
        <v>81.879886544640016</v>
      </c>
      <c r="K1740" s="181">
        <f t="shared" si="27"/>
        <v>0.93945600000000007</v>
      </c>
      <c r="L1740" s="180" t="s">
        <v>707</v>
      </c>
    </row>
    <row r="1741" spans="3:12">
      <c r="C1741" s="180">
        <v>93653</v>
      </c>
      <c r="D1741" s="180">
        <v>1570</v>
      </c>
      <c r="E1741" s="180" t="s">
        <v>2453</v>
      </c>
      <c r="F1741" s="180" t="s">
        <v>727</v>
      </c>
      <c r="G1741" s="180">
        <v>1</v>
      </c>
      <c r="H1741" s="180">
        <v>1</v>
      </c>
      <c r="I1741" s="180">
        <v>0.84655623399999991</v>
      </c>
      <c r="J1741" s="180">
        <v>0.15344376600000001</v>
      </c>
      <c r="K1741" s="181">
        <f t="shared" si="27"/>
        <v>1</v>
      </c>
      <c r="L1741" s="180" t="s">
        <v>707</v>
      </c>
    </row>
    <row r="1742" spans="3:12">
      <c r="C1742" s="180">
        <v>93653</v>
      </c>
      <c r="D1742" s="180">
        <v>34653</v>
      </c>
      <c r="E1742" s="180" t="s">
        <v>2454</v>
      </c>
      <c r="F1742" s="180" t="s">
        <v>703</v>
      </c>
      <c r="G1742" s="180">
        <v>6.3E-3</v>
      </c>
      <c r="H1742" s="180">
        <v>149.12</v>
      </c>
      <c r="I1742" s="180">
        <v>126.23846561407998</v>
      </c>
      <c r="J1742" s="180">
        <v>22.881534385920002</v>
      </c>
      <c r="K1742" s="181">
        <f t="shared" si="27"/>
        <v>0.93945600000000007</v>
      </c>
      <c r="L1742" s="180" t="s">
        <v>707</v>
      </c>
    </row>
    <row r="1743" spans="3:12">
      <c r="C1743" s="180">
        <v>93655</v>
      </c>
      <c r="D1743" s="180">
        <v>1571</v>
      </c>
      <c r="E1743" s="180" t="s">
        <v>2455</v>
      </c>
      <c r="F1743" s="180" t="s">
        <v>727</v>
      </c>
      <c r="G1743" s="180">
        <v>1</v>
      </c>
      <c r="H1743" s="180">
        <v>1.31</v>
      </c>
      <c r="I1743" s="180">
        <v>0.9950324922799999</v>
      </c>
      <c r="J1743" s="180">
        <v>0.31496750772000004</v>
      </c>
      <c r="K1743" s="181">
        <f t="shared" si="27"/>
        <v>1.31</v>
      </c>
      <c r="L1743" s="180" t="s">
        <v>707</v>
      </c>
    </row>
    <row r="1744" spans="3:12">
      <c r="C1744" s="180">
        <v>93657</v>
      </c>
      <c r="D1744" s="180">
        <v>1573</v>
      </c>
      <c r="E1744" s="180" t="s">
        <v>2456</v>
      </c>
      <c r="F1744" s="180" t="s">
        <v>727</v>
      </c>
      <c r="G1744" s="180">
        <v>1</v>
      </c>
      <c r="H1744" s="180">
        <v>1.56</v>
      </c>
      <c r="I1744" s="180">
        <v>1.10623574256</v>
      </c>
      <c r="J1744" s="180">
        <v>0.45376425744000004</v>
      </c>
      <c r="K1744" s="181">
        <f t="shared" si="27"/>
        <v>1.56</v>
      </c>
      <c r="L1744" s="180" t="s">
        <v>707</v>
      </c>
    </row>
    <row r="1745" spans="3:12">
      <c r="C1745" s="180">
        <v>93658</v>
      </c>
      <c r="D1745" s="180">
        <v>1574</v>
      </c>
      <c r="E1745" s="180" t="s">
        <v>2457</v>
      </c>
      <c r="F1745" s="180" t="s">
        <v>727</v>
      </c>
      <c r="G1745" s="180">
        <v>1</v>
      </c>
      <c r="H1745" s="180">
        <v>1.69</v>
      </c>
      <c r="I1745" s="180">
        <v>1.1861077071999999</v>
      </c>
      <c r="J1745" s="180">
        <v>0.50389229280000003</v>
      </c>
      <c r="K1745" s="181">
        <f t="shared" si="27"/>
        <v>1.69</v>
      </c>
      <c r="L1745" s="180" t="s">
        <v>707</v>
      </c>
    </row>
    <row r="1746" spans="3:12">
      <c r="C1746" s="180">
        <v>93658</v>
      </c>
      <c r="D1746" s="180">
        <v>34686</v>
      </c>
      <c r="E1746" s="180" t="s">
        <v>2458</v>
      </c>
      <c r="F1746" s="180" t="s">
        <v>703</v>
      </c>
      <c r="G1746" s="180">
        <v>6.3E-3</v>
      </c>
      <c r="H1746" s="180">
        <v>149.12</v>
      </c>
      <c r="I1746" s="180">
        <v>104.6582137856</v>
      </c>
      <c r="J1746" s="180">
        <v>44.4617862144</v>
      </c>
      <c r="K1746" s="181">
        <f t="shared" si="27"/>
        <v>0.93945600000000007</v>
      </c>
      <c r="L1746" s="180" t="s">
        <v>707</v>
      </c>
    </row>
    <row r="1747" spans="3:12">
      <c r="C1747" s="180">
        <v>93659</v>
      </c>
      <c r="D1747" s="180">
        <v>1575</v>
      </c>
      <c r="E1747" s="180" t="s">
        <v>2459</v>
      </c>
      <c r="F1747" s="180" t="s">
        <v>727</v>
      </c>
      <c r="G1747" s="180">
        <v>1</v>
      </c>
      <c r="H1747" s="180">
        <v>2</v>
      </c>
      <c r="I1747" s="180">
        <v>1.2875280060000001</v>
      </c>
      <c r="J1747" s="180">
        <v>0.71247199399999994</v>
      </c>
      <c r="K1747" s="181">
        <f t="shared" si="27"/>
        <v>2</v>
      </c>
      <c r="L1747" s="180" t="s">
        <v>707</v>
      </c>
    </row>
    <row r="1748" spans="3:12">
      <c r="C1748" s="180">
        <v>93660</v>
      </c>
      <c r="D1748" s="180">
        <v>34616</v>
      </c>
      <c r="E1748" s="180" t="s">
        <v>2460</v>
      </c>
      <c r="F1748" s="180" t="s">
        <v>703</v>
      </c>
      <c r="G1748" s="180">
        <v>6.3E-3</v>
      </c>
      <c r="H1748" s="180">
        <v>149.12</v>
      </c>
      <c r="I1748" s="180">
        <v>139.28454420288</v>
      </c>
      <c r="J1748" s="180">
        <v>9.8354557971199998</v>
      </c>
      <c r="K1748" s="181">
        <f t="shared" si="27"/>
        <v>0.93945600000000007</v>
      </c>
      <c r="L1748" s="180" t="s">
        <v>707</v>
      </c>
    </row>
    <row r="1749" spans="3:12">
      <c r="C1749" s="180">
        <v>93665</v>
      </c>
      <c r="D1749" s="180">
        <v>34623</v>
      </c>
      <c r="E1749" s="180" t="s">
        <v>2461</v>
      </c>
      <c r="F1749" s="180" t="s">
        <v>703</v>
      </c>
      <c r="G1749" s="180">
        <v>6.3E-3</v>
      </c>
      <c r="H1749" s="180">
        <v>149.12</v>
      </c>
      <c r="I1749" s="180">
        <v>119.04482271936001</v>
      </c>
      <c r="J1749" s="180">
        <v>30.075177280640002</v>
      </c>
      <c r="K1749" s="181">
        <f t="shared" si="27"/>
        <v>0.93945600000000007</v>
      </c>
      <c r="L1749" s="180" t="s">
        <v>707</v>
      </c>
    </row>
    <row r="1750" spans="3:12">
      <c r="C1750" s="180">
        <v>93667</v>
      </c>
      <c r="D1750" s="180">
        <v>34709</v>
      </c>
      <c r="E1750" s="180" t="s">
        <v>2462</v>
      </c>
      <c r="F1750" s="180" t="s">
        <v>703</v>
      </c>
      <c r="G1750" s="180">
        <v>6.3E-3</v>
      </c>
      <c r="H1750" s="180">
        <v>149.12</v>
      </c>
      <c r="I1750" s="180">
        <v>137.40090166912</v>
      </c>
      <c r="J1750" s="180">
        <v>11.719098330880001</v>
      </c>
      <c r="K1750" s="181">
        <f t="shared" si="27"/>
        <v>0.93945600000000007</v>
      </c>
      <c r="L1750" s="180" t="s">
        <v>707</v>
      </c>
    </row>
    <row r="1751" spans="3:12">
      <c r="C1751" s="180">
        <v>97359</v>
      </c>
      <c r="D1751" s="180">
        <v>43090</v>
      </c>
      <c r="E1751" s="180" t="s">
        <v>2463</v>
      </c>
      <c r="F1751" s="180" t="s">
        <v>703</v>
      </c>
      <c r="G1751" s="180">
        <v>6.3E-3</v>
      </c>
      <c r="H1751" s="180">
        <v>149.12</v>
      </c>
      <c r="I1751" s="180">
        <v>140.79932991680002</v>
      </c>
      <c r="J1751" s="180">
        <v>8.3206700831999996</v>
      </c>
      <c r="K1751" s="181">
        <f t="shared" si="27"/>
        <v>0.93945600000000007</v>
      </c>
      <c r="L1751" s="180" t="s">
        <v>707</v>
      </c>
    </row>
    <row r="1752" spans="3:12">
      <c r="C1752" s="180">
        <v>97360</v>
      </c>
      <c r="D1752" s="180">
        <v>43091</v>
      </c>
      <c r="E1752" s="180" t="s">
        <v>2464</v>
      </c>
      <c r="F1752" s="180" t="s">
        <v>703</v>
      </c>
      <c r="G1752" s="180">
        <v>6.3E-3</v>
      </c>
      <c r="H1752" s="180">
        <v>149.12</v>
      </c>
      <c r="I1752" s="180">
        <v>142.60738531199999</v>
      </c>
      <c r="J1752" s="180">
        <v>6.5126146880000002</v>
      </c>
      <c r="K1752" s="181">
        <f t="shared" si="27"/>
        <v>0.93945600000000007</v>
      </c>
      <c r="L1752" s="180" t="s">
        <v>707</v>
      </c>
    </row>
    <row r="1753" spans="3:12">
      <c r="C1753" s="180">
        <v>97361</v>
      </c>
      <c r="D1753" s="180">
        <v>43092</v>
      </c>
      <c r="E1753" s="180" t="s">
        <v>2465</v>
      </c>
      <c r="F1753" s="180" t="s">
        <v>703</v>
      </c>
      <c r="G1753" s="180">
        <v>6.3E-3</v>
      </c>
      <c r="H1753" s="180">
        <v>149.12</v>
      </c>
      <c r="I1753" s="180">
        <v>142.60748760832001</v>
      </c>
      <c r="J1753" s="180">
        <v>6.5125123916800005</v>
      </c>
      <c r="K1753" s="181">
        <f t="shared" si="27"/>
        <v>0.93945600000000007</v>
      </c>
      <c r="L1753" s="180" t="s">
        <v>707</v>
      </c>
    </row>
    <row r="1754" spans="3:12">
      <c r="C1754" s="180">
        <v>97362</v>
      </c>
      <c r="D1754" s="180">
        <v>1068</v>
      </c>
      <c r="E1754" s="180" t="s">
        <v>2466</v>
      </c>
      <c r="F1754" s="180" t="s">
        <v>727</v>
      </c>
      <c r="G1754" s="180">
        <v>1</v>
      </c>
      <c r="H1754" s="180">
        <v>1550.11</v>
      </c>
      <c r="I1754" s="180">
        <v>1508.79199466254</v>
      </c>
      <c r="J1754" s="180">
        <v>41.318005337460001</v>
      </c>
      <c r="K1754" s="181">
        <f t="shared" si="27"/>
        <v>1550.11</v>
      </c>
      <c r="L1754" s="180" t="s">
        <v>707</v>
      </c>
    </row>
    <row r="1755" spans="3:12">
      <c r="C1755" s="180">
        <v>101875</v>
      </c>
      <c r="D1755" s="180">
        <v>13393</v>
      </c>
      <c r="E1755" s="180" t="s">
        <v>2467</v>
      </c>
      <c r="F1755" s="180" t="s">
        <v>703</v>
      </c>
      <c r="G1755" s="180">
        <v>6.3E-3</v>
      </c>
      <c r="H1755" s="180">
        <v>149.12</v>
      </c>
      <c r="I1755" s="180">
        <v>137.88966334592001</v>
      </c>
      <c r="J1755" s="180">
        <v>11.23033665408</v>
      </c>
      <c r="K1755" s="181">
        <f t="shared" si="27"/>
        <v>0.93945600000000007</v>
      </c>
      <c r="L1755" s="180" t="s">
        <v>707</v>
      </c>
    </row>
    <row r="1756" spans="3:12">
      <c r="C1756" s="180">
        <v>101875</v>
      </c>
      <c r="D1756" s="180">
        <v>87367</v>
      </c>
      <c r="E1756" s="180" t="s">
        <v>2468</v>
      </c>
      <c r="F1756" s="180" t="s">
        <v>703</v>
      </c>
      <c r="G1756" s="180">
        <v>6.3E-3</v>
      </c>
      <c r="H1756" s="180">
        <v>149.12</v>
      </c>
      <c r="I1756" s="180">
        <v>137.88966334592001</v>
      </c>
      <c r="J1756" s="180">
        <v>11.23033665408</v>
      </c>
      <c r="K1756" s="181">
        <f t="shared" si="27"/>
        <v>0.93945600000000007</v>
      </c>
      <c r="L1756" s="180" t="s">
        <v>704</v>
      </c>
    </row>
    <row r="1757" spans="3:12">
      <c r="C1757" s="180">
        <v>101876</v>
      </c>
      <c r="D1757" s="180">
        <v>39795</v>
      </c>
      <c r="E1757" s="180" t="s">
        <v>2469</v>
      </c>
      <c r="F1757" s="180" t="s">
        <v>703</v>
      </c>
      <c r="G1757" s="180">
        <v>6.3E-3</v>
      </c>
      <c r="H1757" s="180">
        <v>149.12</v>
      </c>
      <c r="I1757" s="180">
        <v>116.88688110336</v>
      </c>
      <c r="J1757" s="180">
        <v>32.233118896640001</v>
      </c>
      <c r="K1757" s="181">
        <f t="shared" si="27"/>
        <v>0.93945600000000007</v>
      </c>
      <c r="L1757" s="180" t="s">
        <v>707</v>
      </c>
    </row>
    <row r="1758" spans="3:12">
      <c r="C1758" s="180">
        <v>101877</v>
      </c>
      <c r="D1758" s="180">
        <v>39794</v>
      </c>
      <c r="E1758" s="180" t="s">
        <v>2470</v>
      </c>
      <c r="F1758" s="180" t="s">
        <v>703</v>
      </c>
      <c r="G1758" s="180">
        <v>6.3E-3</v>
      </c>
      <c r="H1758" s="180">
        <v>149.12</v>
      </c>
      <c r="I1758" s="180">
        <v>108.78469224960001</v>
      </c>
      <c r="J1758" s="180">
        <v>40.335307750399998</v>
      </c>
      <c r="K1758" s="181">
        <f t="shared" si="27"/>
        <v>0.93945600000000007</v>
      </c>
      <c r="L1758" s="180" t="s">
        <v>707</v>
      </c>
    </row>
    <row r="1759" spans="3:12">
      <c r="C1759" s="180">
        <v>101878</v>
      </c>
      <c r="D1759" s="180">
        <v>12038</v>
      </c>
      <c r="E1759" s="180" t="s">
        <v>2471</v>
      </c>
      <c r="F1759" s="180" t="s">
        <v>703</v>
      </c>
      <c r="G1759" s="180">
        <v>6.3E-3</v>
      </c>
      <c r="H1759" s="180">
        <v>149.12</v>
      </c>
      <c r="I1759" s="180">
        <v>126.62070058560001</v>
      </c>
      <c r="J1759" s="180">
        <v>22.499299414400003</v>
      </c>
      <c r="K1759" s="181">
        <f t="shared" si="27"/>
        <v>0.93945600000000007</v>
      </c>
      <c r="L1759" s="180" t="s">
        <v>707</v>
      </c>
    </row>
    <row r="1760" spans="3:12">
      <c r="C1760" s="180">
        <v>101879</v>
      </c>
      <c r="D1760" s="180">
        <v>12039</v>
      </c>
      <c r="E1760" s="180" t="s">
        <v>2472</v>
      </c>
      <c r="F1760" s="180" t="s">
        <v>703</v>
      </c>
      <c r="G1760" s="180">
        <v>6.3E-3</v>
      </c>
      <c r="H1760" s="180">
        <v>149.12</v>
      </c>
      <c r="I1760" s="180">
        <v>140.34339909568001</v>
      </c>
      <c r="J1760" s="180">
        <v>8.7766009043200004</v>
      </c>
      <c r="K1760" s="181">
        <f t="shared" si="27"/>
        <v>0.93945600000000007</v>
      </c>
      <c r="L1760" s="180" t="s">
        <v>707</v>
      </c>
    </row>
    <row r="1761" spans="3:12">
      <c r="C1761" s="180">
        <v>101880</v>
      </c>
      <c r="D1761" s="180">
        <v>12041</v>
      </c>
      <c r="E1761" s="180" t="s">
        <v>2473</v>
      </c>
      <c r="F1761" s="180" t="s">
        <v>703</v>
      </c>
      <c r="G1761" s="180">
        <v>6.3E-3</v>
      </c>
      <c r="H1761" s="180">
        <v>149.12</v>
      </c>
      <c r="I1761" s="180">
        <v>139.98272016576001</v>
      </c>
      <c r="J1761" s="180">
        <v>9.137279834240001</v>
      </c>
      <c r="K1761" s="181">
        <f t="shared" si="27"/>
        <v>0.93945600000000007</v>
      </c>
      <c r="L1761" s="180" t="s">
        <v>707</v>
      </c>
    </row>
    <row r="1762" spans="3:12">
      <c r="C1762" s="180">
        <v>101881</v>
      </c>
      <c r="D1762" s="180">
        <v>12042</v>
      </c>
      <c r="E1762" s="180" t="s">
        <v>2474</v>
      </c>
      <c r="F1762" s="180" t="s">
        <v>703</v>
      </c>
      <c r="G1762" s="180">
        <v>6.3E-3</v>
      </c>
      <c r="H1762" s="180">
        <v>149.12</v>
      </c>
      <c r="I1762" s="180">
        <v>142.6691888416</v>
      </c>
      <c r="J1762" s="180">
        <v>6.4508111584000005</v>
      </c>
      <c r="K1762" s="181">
        <f t="shared" si="27"/>
        <v>0.93945600000000007</v>
      </c>
      <c r="L1762" s="180" t="s">
        <v>707</v>
      </c>
    </row>
    <row r="1763" spans="3:12">
      <c r="C1763" s="180">
        <v>101882</v>
      </c>
      <c r="D1763" s="180">
        <v>12043</v>
      </c>
      <c r="E1763" s="180" t="s">
        <v>2475</v>
      </c>
      <c r="F1763" s="180" t="s">
        <v>703</v>
      </c>
      <c r="G1763" s="180">
        <v>6.3E-3</v>
      </c>
      <c r="H1763" s="180">
        <v>149.12</v>
      </c>
      <c r="I1763" s="180">
        <v>144.55710903168</v>
      </c>
      <c r="J1763" s="180">
        <v>4.5628909683199996</v>
      </c>
      <c r="K1763" s="181">
        <f t="shared" si="27"/>
        <v>0.93945600000000007</v>
      </c>
      <c r="L1763" s="180" t="s">
        <v>707</v>
      </c>
    </row>
    <row r="1764" spans="3:12">
      <c r="C1764" s="180">
        <v>101883</v>
      </c>
      <c r="D1764" s="180">
        <v>13395</v>
      </c>
      <c r="E1764" s="180" t="s">
        <v>2476</v>
      </c>
      <c r="F1764" s="180" t="s">
        <v>703</v>
      </c>
      <c r="G1764" s="180">
        <v>6.3E-3</v>
      </c>
      <c r="H1764" s="180">
        <v>149.12</v>
      </c>
      <c r="I1764" s="180">
        <v>140.00206952960002</v>
      </c>
      <c r="J1764" s="180">
        <v>9.117930470400001</v>
      </c>
      <c r="K1764" s="181">
        <f t="shared" si="27"/>
        <v>0.93945600000000007</v>
      </c>
      <c r="L1764" s="180" t="s">
        <v>707</v>
      </c>
    </row>
    <row r="1765" spans="3:12">
      <c r="C1765" s="180">
        <v>101890</v>
      </c>
      <c r="D1765" s="180">
        <v>2370</v>
      </c>
      <c r="E1765" s="180" t="s">
        <v>2477</v>
      </c>
      <c r="F1765" s="180" t="s">
        <v>727</v>
      </c>
      <c r="G1765" s="180">
        <v>1</v>
      </c>
      <c r="H1765" s="180">
        <v>10.59</v>
      </c>
      <c r="I1765" s="180">
        <v>8.4225322779300011</v>
      </c>
      <c r="J1765" s="180">
        <v>2.16746772207</v>
      </c>
      <c r="K1765" s="181">
        <f t="shared" si="27"/>
        <v>10.59</v>
      </c>
      <c r="L1765" s="180" t="s">
        <v>707</v>
      </c>
    </row>
    <row r="1766" spans="3:12">
      <c r="C1766" s="180">
        <v>101891</v>
      </c>
      <c r="D1766" s="180">
        <v>2386</v>
      </c>
      <c r="E1766" s="180" t="s">
        <v>2478</v>
      </c>
      <c r="F1766" s="180" t="s">
        <v>727</v>
      </c>
      <c r="G1766" s="180">
        <v>1</v>
      </c>
      <c r="H1766" s="180">
        <v>17.760000000000002</v>
      </c>
      <c r="I1766" s="180">
        <v>13.513314616320001</v>
      </c>
      <c r="J1766" s="180">
        <v>4.2466853836800009</v>
      </c>
      <c r="K1766" s="181">
        <f t="shared" si="27"/>
        <v>17.760000000000002</v>
      </c>
      <c r="L1766" s="180" t="s">
        <v>707</v>
      </c>
    </row>
    <row r="1767" spans="3:12">
      <c r="C1767" s="180">
        <v>101892</v>
      </c>
      <c r="D1767" s="180">
        <v>2388</v>
      </c>
      <c r="E1767" s="180" t="s">
        <v>2479</v>
      </c>
      <c r="F1767" s="180" t="s">
        <v>727</v>
      </c>
      <c r="G1767" s="180">
        <v>1</v>
      </c>
      <c r="H1767" s="180">
        <v>56.99</v>
      </c>
      <c r="I1767" s="180">
        <v>51.42837547781</v>
      </c>
      <c r="J1767" s="180">
        <v>5.5616245221899998</v>
      </c>
      <c r="K1767" s="181">
        <f t="shared" si="27"/>
        <v>56.99</v>
      </c>
      <c r="L1767" s="180" t="s">
        <v>707</v>
      </c>
    </row>
    <row r="1768" spans="3:12">
      <c r="C1768" s="180">
        <v>101893</v>
      </c>
      <c r="D1768" s="180">
        <v>2392</v>
      </c>
      <c r="E1768" s="180" t="s">
        <v>2480</v>
      </c>
      <c r="F1768" s="180" t="s">
        <v>727</v>
      </c>
      <c r="G1768" s="180">
        <v>1</v>
      </c>
      <c r="H1768" s="180">
        <v>71.09</v>
      </c>
      <c r="I1768" s="180">
        <v>63.015798913610006</v>
      </c>
      <c r="J1768" s="180">
        <v>8.0742010863900013</v>
      </c>
      <c r="K1768" s="181">
        <f t="shared" si="27"/>
        <v>71.09</v>
      </c>
      <c r="L1768" s="180" t="s">
        <v>707</v>
      </c>
    </row>
    <row r="1769" spans="3:12">
      <c r="C1769" s="180">
        <v>101894</v>
      </c>
      <c r="D1769" s="180">
        <v>1576</v>
      </c>
      <c r="E1769" s="180" t="s">
        <v>2481</v>
      </c>
      <c r="F1769" s="180" t="s">
        <v>727</v>
      </c>
      <c r="G1769" s="180">
        <v>3</v>
      </c>
      <c r="H1769" s="180">
        <v>2.77</v>
      </c>
      <c r="I1769" s="180">
        <v>2.09034874472</v>
      </c>
      <c r="J1769" s="180">
        <v>0.67965125528000003</v>
      </c>
      <c r="K1769" s="181">
        <f t="shared" si="27"/>
        <v>8.31</v>
      </c>
      <c r="L1769" s="180" t="s">
        <v>707</v>
      </c>
    </row>
    <row r="1770" spans="3:12">
      <c r="C1770" s="180">
        <v>101894</v>
      </c>
      <c r="D1770" s="180">
        <v>2373</v>
      </c>
      <c r="E1770" s="180" t="s">
        <v>2482</v>
      </c>
      <c r="F1770" s="180" t="s">
        <v>727</v>
      </c>
      <c r="G1770" s="180">
        <v>1</v>
      </c>
      <c r="H1770" s="180">
        <v>100.16</v>
      </c>
      <c r="I1770" s="180">
        <v>75.58459576576</v>
      </c>
      <c r="J1770" s="180">
        <v>24.575404234240001</v>
      </c>
      <c r="K1770" s="181">
        <f t="shared" si="27"/>
        <v>100.16</v>
      </c>
      <c r="L1770" s="180" t="s">
        <v>707</v>
      </c>
    </row>
    <row r="1771" spans="3:12">
      <c r="C1771" s="180">
        <v>101895</v>
      </c>
      <c r="D1771" s="180">
        <v>1578</v>
      </c>
      <c r="E1771" s="180" t="s">
        <v>2483</v>
      </c>
      <c r="F1771" s="180" t="s">
        <v>727</v>
      </c>
      <c r="G1771" s="180">
        <v>3</v>
      </c>
      <c r="H1771" s="180">
        <v>5.42</v>
      </c>
      <c r="I1771" s="180">
        <v>4.5546697265600002</v>
      </c>
      <c r="J1771" s="180">
        <v>0.86533027344000002</v>
      </c>
      <c r="K1771" s="181">
        <f t="shared" si="27"/>
        <v>16.259999999999998</v>
      </c>
      <c r="L1771" s="180" t="s">
        <v>707</v>
      </c>
    </row>
    <row r="1772" spans="3:12">
      <c r="C1772" s="180">
        <v>101895</v>
      </c>
      <c r="D1772" s="180">
        <v>2391</v>
      </c>
      <c r="E1772" s="180" t="s">
        <v>2484</v>
      </c>
      <c r="F1772" s="180" t="s">
        <v>727</v>
      </c>
      <c r="G1772" s="180">
        <v>1</v>
      </c>
      <c r="H1772" s="180">
        <v>313.22000000000003</v>
      </c>
      <c r="I1772" s="180">
        <v>263.21285087696003</v>
      </c>
      <c r="J1772" s="180">
        <v>50.007149123040008</v>
      </c>
      <c r="K1772" s="181">
        <f t="shared" si="27"/>
        <v>313.22000000000003</v>
      </c>
      <c r="L1772" s="180" t="s">
        <v>707</v>
      </c>
    </row>
    <row r="1773" spans="3:12">
      <c r="C1773" s="180">
        <v>101896</v>
      </c>
      <c r="D1773" s="180">
        <v>1580</v>
      </c>
      <c r="E1773" s="180" t="s">
        <v>2485</v>
      </c>
      <c r="F1773" s="180" t="s">
        <v>727</v>
      </c>
      <c r="G1773" s="180">
        <v>3</v>
      </c>
      <c r="H1773" s="180">
        <v>8.32</v>
      </c>
      <c r="I1773" s="180">
        <v>7.4125882937599998</v>
      </c>
      <c r="J1773" s="180">
        <v>0.90741170623999989</v>
      </c>
      <c r="K1773" s="181">
        <f t="shared" si="27"/>
        <v>24.96</v>
      </c>
      <c r="L1773" s="180" t="s">
        <v>707</v>
      </c>
    </row>
    <row r="1774" spans="3:12">
      <c r="C1774" s="180">
        <v>101896</v>
      </c>
      <c r="D1774" s="180">
        <v>2377</v>
      </c>
      <c r="E1774" s="180" t="s">
        <v>2486</v>
      </c>
      <c r="F1774" s="180" t="s">
        <v>727</v>
      </c>
      <c r="G1774" s="180">
        <v>1</v>
      </c>
      <c r="H1774" s="180">
        <v>498.69</v>
      </c>
      <c r="I1774" s="180">
        <v>444.30092021817001</v>
      </c>
      <c r="J1774" s="180">
        <v>54.389079781829992</v>
      </c>
      <c r="K1774" s="181">
        <f t="shared" si="27"/>
        <v>498.69</v>
      </c>
      <c r="L1774" s="180" t="s">
        <v>707</v>
      </c>
    </row>
    <row r="1775" spans="3:12">
      <c r="C1775" s="180">
        <v>101897</v>
      </c>
      <c r="D1775" s="180">
        <v>1581</v>
      </c>
      <c r="E1775" s="180" t="s">
        <v>2487</v>
      </c>
      <c r="F1775" s="180" t="s">
        <v>727</v>
      </c>
      <c r="G1775" s="180">
        <v>3</v>
      </c>
      <c r="H1775" s="180">
        <v>11.7</v>
      </c>
      <c r="I1775" s="180">
        <v>10.8849405366</v>
      </c>
      <c r="J1775" s="180">
        <v>0.81505946340000002</v>
      </c>
      <c r="K1775" s="181">
        <f t="shared" si="27"/>
        <v>35.099999999999994</v>
      </c>
      <c r="L1775" s="180" t="s">
        <v>707</v>
      </c>
    </row>
    <row r="1776" spans="3:12">
      <c r="C1776" s="180">
        <v>101897</v>
      </c>
      <c r="D1776" s="180">
        <v>2393</v>
      </c>
      <c r="E1776" s="180" t="s">
        <v>2488</v>
      </c>
      <c r="F1776" s="180" t="s">
        <v>727</v>
      </c>
      <c r="G1776" s="180">
        <v>1</v>
      </c>
      <c r="H1776" s="180">
        <v>835.12</v>
      </c>
      <c r="I1776" s="180">
        <v>776.94286674576006</v>
      </c>
      <c r="J1776" s="180">
        <v>58.177133254240005</v>
      </c>
      <c r="K1776" s="181">
        <f t="shared" si="27"/>
        <v>835.12</v>
      </c>
      <c r="L1776" s="180" t="s">
        <v>707</v>
      </c>
    </row>
    <row r="1777" spans="3:12">
      <c r="C1777" s="180">
        <v>101898</v>
      </c>
      <c r="D1777" s="180">
        <v>2379</v>
      </c>
      <c r="E1777" s="180" t="s">
        <v>2489</v>
      </c>
      <c r="F1777" s="180" t="s">
        <v>727</v>
      </c>
      <c r="G1777" s="180">
        <v>1</v>
      </c>
      <c r="H1777" s="180">
        <v>1147.1600000000001</v>
      </c>
      <c r="I1777" s="180">
        <v>1086.85914227128</v>
      </c>
      <c r="J1777" s="180">
        <v>60.300857728720004</v>
      </c>
      <c r="K1777" s="181">
        <f t="shared" si="27"/>
        <v>1147.1600000000001</v>
      </c>
      <c r="L1777" s="180" t="s">
        <v>707</v>
      </c>
    </row>
    <row r="1778" spans="3:12">
      <c r="C1778" s="180">
        <v>101899</v>
      </c>
      <c r="D1778" s="180">
        <v>2376</v>
      </c>
      <c r="E1778" s="180" t="s">
        <v>2490</v>
      </c>
      <c r="F1778" s="180" t="s">
        <v>727</v>
      </c>
      <c r="G1778" s="180">
        <v>1</v>
      </c>
      <c r="H1778" s="180">
        <v>1889.36</v>
      </c>
      <c r="I1778" s="180">
        <v>1826.65250624648</v>
      </c>
      <c r="J1778" s="180">
        <v>62.707493753519998</v>
      </c>
      <c r="K1778" s="181">
        <f t="shared" si="27"/>
        <v>1889.36</v>
      </c>
      <c r="L1778" s="180" t="s">
        <v>707</v>
      </c>
    </row>
    <row r="1779" spans="3:12">
      <c r="C1779" s="180">
        <v>101900</v>
      </c>
      <c r="D1779" s="180">
        <v>2394</v>
      </c>
      <c r="E1779" s="180" t="s">
        <v>2491</v>
      </c>
      <c r="F1779" s="180" t="s">
        <v>727</v>
      </c>
      <c r="G1779" s="180">
        <v>1</v>
      </c>
      <c r="H1779" s="180">
        <v>4039.11</v>
      </c>
      <c r="I1779" s="180">
        <v>3974.27383064277</v>
      </c>
      <c r="J1779" s="180">
        <v>64.836169357230006</v>
      </c>
      <c r="K1779" s="181">
        <f t="shared" si="27"/>
        <v>4039.11</v>
      </c>
      <c r="L1779" s="180" t="s">
        <v>707</v>
      </c>
    </row>
    <row r="1780" spans="3:12">
      <c r="C1780" s="180">
        <v>101901</v>
      </c>
      <c r="D1780" s="180">
        <v>1623</v>
      </c>
      <c r="E1780" s="180" t="s">
        <v>2492</v>
      </c>
      <c r="F1780" s="180" t="s">
        <v>727</v>
      </c>
      <c r="G1780" s="180">
        <v>1</v>
      </c>
      <c r="H1780" s="180">
        <v>153.97</v>
      </c>
      <c r="I1780" s="180">
        <v>147.33073153398999</v>
      </c>
      <c r="J1780" s="180">
        <v>6.639268466009999</v>
      </c>
      <c r="K1780" s="181">
        <f t="shared" si="27"/>
        <v>153.97</v>
      </c>
      <c r="L1780" s="180" t="s">
        <v>707</v>
      </c>
    </row>
    <row r="1781" spans="3:12">
      <c r="C1781" s="180">
        <v>101902</v>
      </c>
      <c r="D1781" s="180">
        <v>1625</v>
      </c>
      <c r="E1781" s="180" t="s">
        <v>2493</v>
      </c>
      <c r="F1781" s="180" t="s">
        <v>727</v>
      </c>
      <c r="G1781" s="180">
        <v>1</v>
      </c>
      <c r="H1781" s="180">
        <v>188.8</v>
      </c>
      <c r="I1781" s="180">
        <v>179.60834884160002</v>
      </c>
      <c r="J1781" s="180">
        <v>9.1916511584000009</v>
      </c>
      <c r="K1781" s="181">
        <f t="shared" si="27"/>
        <v>188.8</v>
      </c>
      <c r="L1781" s="180" t="s">
        <v>707</v>
      </c>
    </row>
    <row r="1782" spans="3:12">
      <c r="C1782" s="180">
        <v>101903</v>
      </c>
      <c r="D1782" s="180">
        <v>1620</v>
      </c>
      <c r="E1782" s="180" t="s">
        <v>2494</v>
      </c>
      <c r="F1782" s="180" t="s">
        <v>727</v>
      </c>
      <c r="G1782" s="180">
        <v>1</v>
      </c>
      <c r="H1782" s="180">
        <v>397.71</v>
      </c>
      <c r="I1782" s="180">
        <v>378.76966736003999</v>
      </c>
      <c r="J1782" s="180">
        <v>18.940332639959998</v>
      </c>
      <c r="K1782" s="181">
        <f t="shared" si="27"/>
        <v>397.71</v>
      </c>
      <c r="L1782" s="180" t="s">
        <v>707</v>
      </c>
    </row>
    <row r="1783" spans="3:12">
      <c r="C1783" s="180">
        <v>101904</v>
      </c>
      <c r="D1783" s="180">
        <v>1618</v>
      </c>
      <c r="E1783" s="180" t="s">
        <v>2495</v>
      </c>
      <c r="F1783" s="180" t="s">
        <v>727</v>
      </c>
      <c r="G1783" s="180">
        <v>1</v>
      </c>
      <c r="H1783" s="180">
        <v>1512.81</v>
      </c>
      <c r="I1783" s="180">
        <v>1474.8023083025701</v>
      </c>
      <c r="J1783" s="180">
        <v>38.007691697429998</v>
      </c>
      <c r="K1783" s="181">
        <f t="shared" si="27"/>
        <v>1512.81</v>
      </c>
      <c r="L1783" s="180" t="s">
        <v>707</v>
      </c>
    </row>
    <row r="1784" spans="3:12">
      <c r="C1784" s="180">
        <v>101938</v>
      </c>
      <c r="D1784" s="180">
        <v>39808</v>
      </c>
      <c r="E1784" s="180" t="s">
        <v>2496</v>
      </c>
      <c r="F1784" s="180" t="s">
        <v>703</v>
      </c>
      <c r="G1784" s="180">
        <v>6.3E-3</v>
      </c>
      <c r="H1784" s="180">
        <v>149.12</v>
      </c>
      <c r="I1784" s="180">
        <v>118.89127564479999</v>
      </c>
      <c r="J1784" s="180">
        <v>30.228724355200001</v>
      </c>
      <c r="K1784" s="181">
        <f t="shared" si="27"/>
        <v>0.93945600000000007</v>
      </c>
      <c r="L1784" s="180" t="s">
        <v>707</v>
      </c>
    </row>
    <row r="1785" spans="3:12">
      <c r="C1785" s="180">
        <v>91945</v>
      </c>
      <c r="D1785" s="180">
        <v>38094</v>
      </c>
      <c r="E1785" s="180" t="s">
        <v>2497</v>
      </c>
      <c r="F1785" s="180" t="s">
        <v>703</v>
      </c>
      <c r="G1785" s="180">
        <v>6.3E-3</v>
      </c>
      <c r="H1785" s="180">
        <v>149.12</v>
      </c>
      <c r="I1785" s="180">
        <v>67.221246345600008</v>
      </c>
      <c r="J1785" s="180">
        <v>81.898753654399997</v>
      </c>
      <c r="K1785" s="181">
        <f t="shared" si="27"/>
        <v>0.93945600000000007</v>
      </c>
      <c r="L1785" s="180" t="s">
        <v>707</v>
      </c>
    </row>
    <row r="1786" spans="3:12">
      <c r="C1786" s="180">
        <v>91945</v>
      </c>
      <c r="D1786" s="180">
        <v>38099</v>
      </c>
      <c r="E1786" s="180" t="s">
        <v>2498</v>
      </c>
      <c r="F1786" s="180" t="s">
        <v>703</v>
      </c>
      <c r="G1786" s="180">
        <v>6.3E-3</v>
      </c>
      <c r="H1786" s="180">
        <v>149.12</v>
      </c>
      <c r="I1786" s="180">
        <v>67.221246345600008</v>
      </c>
      <c r="J1786" s="180">
        <v>81.898753654399997</v>
      </c>
      <c r="K1786" s="181">
        <f t="shared" si="27"/>
        <v>0.93945600000000007</v>
      </c>
      <c r="L1786" s="180" t="s">
        <v>707</v>
      </c>
    </row>
    <row r="1787" spans="3:12">
      <c r="C1787" s="180">
        <v>91949</v>
      </c>
      <c r="D1787" s="180">
        <v>38098</v>
      </c>
      <c r="E1787" s="180" t="s">
        <v>2499</v>
      </c>
      <c r="F1787" s="180" t="s">
        <v>703</v>
      </c>
      <c r="G1787" s="180">
        <v>6.3E-3</v>
      </c>
      <c r="H1787" s="180">
        <v>149.12</v>
      </c>
      <c r="I1787" s="180">
        <v>78.772074238720009</v>
      </c>
      <c r="J1787" s="180">
        <v>70.347925761279996</v>
      </c>
      <c r="K1787" s="181">
        <f t="shared" si="27"/>
        <v>0.93945600000000007</v>
      </c>
      <c r="L1787" s="180" t="s">
        <v>707</v>
      </c>
    </row>
    <row r="1788" spans="3:12">
      <c r="C1788" s="180">
        <v>91949</v>
      </c>
      <c r="D1788" s="180">
        <v>38100</v>
      </c>
      <c r="E1788" s="180" t="s">
        <v>2500</v>
      </c>
      <c r="F1788" s="180" t="s">
        <v>703</v>
      </c>
      <c r="G1788" s="180">
        <v>6.3E-3</v>
      </c>
      <c r="H1788" s="180">
        <v>149.12</v>
      </c>
      <c r="I1788" s="180">
        <v>78.772074238720009</v>
      </c>
      <c r="J1788" s="180">
        <v>70.347925761279996</v>
      </c>
      <c r="K1788" s="181">
        <f t="shared" si="27"/>
        <v>0.93945600000000007</v>
      </c>
      <c r="L1788" s="180" t="s">
        <v>707</v>
      </c>
    </row>
    <row r="1789" spans="3:12">
      <c r="C1789" s="180">
        <v>91952</v>
      </c>
      <c r="D1789" s="180">
        <v>38112</v>
      </c>
      <c r="E1789" s="180" t="s">
        <v>2501</v>
      </c>
      <c r="F1789" s="180" t="s">
        <v>703</v>
      </c>
      <c r="G1789" s="180">
        <v>6.3E-3</v>
      </c>
      <c r="H1789" s="180">
        <v>149.12</v>
      </c>
      <c r="I1789" s="180">
        <v>72.631442224000011</v>
      </c>
      <c r="J1789" s="180">
        <v>76.488557775999993</v>
      </c>
      <c r="K1789" s="181">
        <f t="shared" si="27"/>
        <v>0.93945600000000007</v>
      </c>
      <c r="L1789" s="180" t="s">
        <v>707</v>
      </c>
    </row>
    <row r="1790" spans="3:12">
      <c r="C1790" s="180">
        <v>91953</v>
      </c>
      <c r="D1790" s="180">
        <v>91946</v>
      </c>
      <c r="E1790" s="180" t="s">
        <v>2502</v>
      </c>
      <c r="F1790" s="180" t="s">
        <v>703</v>
      </c>
      <c r="G1790" s="180">
        <v>6.3E-3</v>
      </c>
      <c r="H1790" s="180">
        <v>149.12</v>
      </c>
      <c r="I1790" s="180">
        <v>74.00095523392001</v>
      </c>
      <c r="J1790" s="180">
        <v>75.119044766079995</v>
      </c>
      <c r="K1790" s="181">
        <f t="shared" si="27"/>
        <v>0.93945600000000007</v>
      </c>
      <c r="L1790" s="180" t="s">
        <v>704</v>
      </c>
    </row>
    <row r="1791" spans="3:12">
      <c r="C1791" s="180">
        <v>91953</v>
      </c>
      <c r="D1791" s="180">
        <v>91952</v>
      </c>
      <c r="E1791" s="180" t="s">
        <v>2503</v>
      </c>
      <c r="F1791" s="180" t="s">
        <v>703</v>
      </c>
      <c r="G1791" s="180">
        <v>6.3E-3</v>
      </c>
      <c r="H1791" s="180">
        <v>149.12</v>
      </c>
      <c r="I1791" s="180">
        <v>74.00095523392001</v>
      </c>
      <c r="J1791" s="180">
        <v>75.119044766079995</v>
      </c>
      <c r="K1791" s="181">
        <f t="shared" si="27"/>
        <v>0.93945600000000007</v>
      </c>
      <c r="L1791" s="180" t="s">
        <v>704</v>
      </c>
    </row>
    <row r="1792" spans="3:12">
      <c r="C1792" s="180">
        <v>91954</v>
      </c>
      <c r="D1792" s="180">
        <v>38113</v>
      </c>
      <c r="E1792" s="180" t="s">
        <v>2504</v>
      </c>
      <c r="F1792" s="180" t="s">
        <v>703</v>
      </c>
      <c r="G1792" s="180">
        <v>6.3E-3</v>
      </c>
      <c r="H1792" s="180">
        <v>149.12</v>
      </c>
      <c r="I1792" s="180">
        <v>71.552374711679988</v>
      </c>
      <c r="J1792" s="180">
        <v>77.567625288320002</v>
      </c>
      <c r="K1792" s="181">
        <f t="shared" si="27"/>
        <v>0.93945600000000007</v>
      </c>
      <c r="L1792" s="180" t="s">
        <v>707</v>
      </c>
    </row>
    <row r="1793" spans="3:12">
      <c r="C1793" s="180">
        <v>91955</v>
      </c>
      <c r="D1793" s="180">
        <v>91954</v>
      </c>
      <c r="E1793" s="180" t="s">
        <v>2505</v>
      </c>
      <c r="F1793" s="180" t="s">
        <v>703</v>
      </c>
      <c r="G1793" s="180">
        <v>6.3E-3</v>
      </c>
      <c r="H1793" s="180">
        <v>149.12</v>
      </c>
      <c r="I1793" s="180">
        <v>72.998889263359999</v>
      </c>
      <c r="J1793" s="180">
        <v>76.121110736640006</v>
      </c>
      <c r="K1793" s="181">
        <f t="shared" si="27"/>
        <v>0.93945600000000007</v>
      </c>
      <c r="L1793" s="180" t="s">
        <v>704</v>
      </c>
    </row>
    <row r="1794" spans="3:12">
      <c r="C1794" s="180">
        <v>91957</v>
      </c>
      <c r="D1794" s="180">
        <v>91956</v>
      </c>
      <c r="E1794" s="180" t="s">
        <v>2506</v>
      </c>
      <c r="F1794" s="180" t="s">
        <v>703</v>
      </c>
      <c r="G1794" s="180">
        <v>6.3E-3</v>
      </c>
      <c r="H1794" s="180">
        <v>149.12</v>
      </c>
      <c r="I1794" s="180">
        <v>75.346347189119996</v>
      </c>
      <c r="J1794" s="180">
        <v>73.773652810880009</v>
      </c>
      <c r="K1794" s="181">
        <f t="shared" si="27"/>
        <v>0.93945600000000007</v>
      </c>
      <c r="L1794" s="180" t="s">
        <v>704</v>
      </c>
    </row>
    <row r="1795" spans="3:12">
      <c r="C1795" s="180">
        <v>91959</v>
      </c>
      <c r="D1795" s="180">
        <v>91958</v>
      </c>
      <c r="E1795" s="180" t="s">
        <v>2507</v>
      </c>
      <c r="F1795" s="180" t="s">
        <v>703</v>
      </c>
      <c r="G1795" s="180">
        <v>6.3E-3</v>
      </c>
      <c r="H1795" s="180">
        <v>149.12</v>
      </c>
      <c r="I1795" s="180">
        <v>76.304093651840006</v>
      </c>
      <c r="J1795" s="180">
        <v>72.815906348159999</v>
      </c>
      <c r="K1795" s="181">
        <f t="shared" si="27"/>
        <v>0.93945600000000007</v>
      </c>
      <c r="L1795" s="180" t="s">
        <v>704</v>
      </c>
    </row>
    <row r="1796" spans="3:12">
      <c r="C1796" s="180">
        <v>91961</v>
      </c>
      <c r="D1796" s="180">
        <v>91960</v>
      </c>
      <c r="E1796" s="180" t="s">
        <v>2508</v>
      </c>
      <c r="F1796" s="180" t="s">
        <v>703</v>
      </c>
      <c r="G1796" s="180">
        <v>6.3E-3</v>
      </c>
      <c r="H1796" s="180">
        <v>149.12</v>
      </c>
      <c r="I1796" s="180">
        <v>74.486063172480002</v>
      </c>
      <c r="J1796" s="180">
        <v>74.633936827520003</v>
      </c>
      <c r="K1796" s="181">
        <f t="shared" si="27"/>
        <v>0.93945600000000007</v>
      </c>
      <c r="L1796" s="180" t="s">
        <v>704</v>
      </c>
    </row>
    <row r="1797" spans="3:12">
      <c r="C1797" s="180">
        <v>91963</v>
      </c>
      <c r="D1797" s="180">
        <v>91962</v>
      </c>
      <c r="E1797" s="180" t="s">
        <v>2509</v>
      </c>
      <c r="F1797" s="180" t="s">
        <v>703</v>
      </c>
      <c r="G1797" s="180">
        <v>6.3E-3</v>
      </c>
      <c r="H1797" s="180">
        <v>149.12</v>
      </c>
      <c r="I1797" s="180">
        <v>75.788873315200007</v>
      </c>
      <c r="J1797" s="180">
        <v>73.331126684799997</v>
      </c>
      <c r="K1797" s="181">
        <f t="shared" si="27"/>
        <v>0.93945600000000007</v>
      </c>
      <c r="L1797" s="180" t="s">
        <v>704</v>
      </c>
    </row>
    <row r="1798" spans="3:12">
      <c r="C1798" s="180">
        <v>91965</v>
      </c>
      <c r="D1798" s="180">
        <v>91964</v>
      </c>
      <c r="E1798" s="180" t="s">
        <v>2510</v>
      </c>
      <c r="F1798" s="180" t="s">
        <v>703</v>
      </c>
      <c r="G1798" s="180">
        <v>6.3E-3</v>
      </c>
      <c r="H1798" s="180">
        <v>149.12</v>
      </c>
      <c r="I1798" s="180">
        <v>76.532486887680008</v>
      </c>
      <c r="J1798" s="180">
        <v>72.587513112319996</v>
      </c>
      <c r="K1798" s="181">
        <f t="shared" ref="K1798:K1861" si="28">H1798*G1798</f>
        <v>0.93945600000000007</v>
      </c>
      <c r="L1798" s="180" t="s">
        <v>704</v>
      </c>
    </row>
    <row r="1799" spans="3:12">
      <c r="C1799" s="180">
        <v>91967</v>
      </c>
      <c r="D1799" s="180">
        <v>91966</v>
      </c>
      <c r="E1799" s="180" t="s">
        <v>2511</v>
      </c>
      <c r="F1799" s="180" t="s">
        <v>703</v>
      </c>
      <c r="G1799" s="180">
        <v>6.3E-3</v>
      </c>
      <c r="H1799" s="180">
        <v>149.12</v>
      </c>
      <c r="I1799" s="180">
        <v>77.382396625920009</v>
      </c>
      <c r="J1799" s="180">
        <v>71.737603374079995</v>
      </c>
      <c r="K1799" s="181">
        <f t="shared" si="28"/>
        <v>0.93945600000000007</v>
      </c>
      <c r="L1799" s="180" t="s">
        <v>704</v>
      </c>
    </row>
    <row r="1800" spans="3:12">
      <c r="C1800" s="180">
        <v>91969</v>
      </c>
      <c r="D1800" s="180">
        <v>91968</v>
      </c>
      <c r="E1800" s="180" t="s">
        <v>2512</v>
      </c>
      <c r="F1800" s="180" t="s">
        <v>703</v>
      </c>
      <c r="G1800" s="180">
        <v>6.3E-3</v>
      </c>
      <c r="H1800" s="180">
        <v>149.12</v>
      </c>
      <c r="I1800" s="180">
        <v>75.219958892800008</v>
      </c>
      <c r="J1800" s="180">
        <v>73.900041107200011</v>
      </c>
      <c r="K1800" s="181">
        <f t="shared" si="28"/>
        <v>0.93945600000000007</v>
      </c>
      <c r="L1800" s="180" t="s">
        <v>704</v>
      </c>
    </row>
    <row r="1801" spans="3:12">
      <c r="C1801" s="180">
        <v>91971</v>
      </c>
      <c r="D1801" s="180">
        <v>91950</v>
      </c>
      <c r="E1801" s="180" t="s">
        <v>2513</v>
      </c>
      <c r="F1801" s="180" t="s">
        <v>703</v>
      </c>
      <c r="G1801" s="180">
        <v>6.3E-3</v>
      </c>
      <c r="H1801" s="180">
        <v>149.12</v>
      </c>
      <c r="I1801" s="180">
        <v>79.413599662720003</v>
      </c>
      <c r="J1801" s="180">
        <v>69.706400337280002</v>
      </c>
      <c r="K1801" s="181">
        <f t="shared" si="28"/>
        <v>0.93945600000000007</v>
      </c>
      <c r="L1801" s="180" t="s">
        <v>704</v>
      </c>
    </row>
    <row r="1802" spans="3:12">
      <c r="C1802" s="180">
        <v>91971</v>
      </c>
      <c r="D1802" s="180">
        <v>91970</v>
      </c>
      <c r="E1802" s="180" t="s">
        <v>2514</v>
      </c>
      <c r="F1802" s="180" t="s">
        <v>703</v>
      </c>
      <c r="G1802" s="180">
        <v>6.3E-3</v>
      </c>
      <c r="H1802" s="180">
        <v>149.12</v>
      </c>
      <c r="I1802" s="180">
        <v>79.413599662720003</v>
      </c>
      <c r="J1802" s="180">
        <v>69.706400337280002</v>
      </c>
      <c r="K1802" s="181">
        <f t="shared" si="28"/>
        <v>0.93945600000000007</v>
      </c>
      <c r="L1802" s="180" t="s">
        <v>704</v>
      </c>
    </row>
    <row r="1803" spans="3:12">
      <c r="C1803" s="180">
        <v>91973</v>
      </c>
      <c r="D1803" s="180">
        <v>91972</v>
      </c>
      <c r="E1803" s="180" t="s">
        <v>2515</v>
      </c>
      <c r="F1803" s="180" t="s">
        <v>703</v>
      </c>
      <c r="G1803" s="180">
        <v>6.3E-3</v>
      </c>
      <c r="H1803" s="180">
        <v>149.12</v>
      </c>
      <c r="I1803" s="180">
        <v>78.634745157120008</v>
      </c>
      <c r="J1803" s="180">
        <v>70.485254842880011</v>
      </c>
      <c r="K1803" s="181">
        <f t="shared" si="28"/>
        <v>0.93945600000000007</v>
      </c>
      <c r="L1803" s="180" t="s">
        <v>704</v>
      </c>
    </row>
    <row r="1804" spans="3:12">
      <c r="C1804" s="180">
        <v>91975</v>
      </c>
      <c r="D1804" s="180">
        <v>91974</v>
      </c>
      <c r="E1804" s="180" t="s">
        <v>2516</v>
      </c>
      <c r="F1804" s="180" t="s">
        <v>703</v>
      </c>
      <c r="G1804" s="180">
        <v>6.3E-3</v>
      </c>
      <c r="H1804" s="180">
        <v>149.12</v>
      </c>
      <c r="I1804" s="180">
        <v>80.298888270080013</v>
      </c>
      <c r="J1804" s="180">
        <v>68.821111729920005</v>
      </c>
      <c r="K1804" s="181">
        <f t="shared" si="28"/>
        <v>0.93945600000000007</v>
      </c>
      <c r="L1804" s="180" t="s">
        <v>704</v>
      </c>
    </row>
    <row r="1805" spans="3:12">
      <c r="C1805" s="180">
        <v>91977</v>
      </c>
      <c r="D1805" s="180">
        <v>91976</v>
      </c>
      <c r="E1805" s="180" t="s">
        <v>2517</v>
      </c>
      <c r="F1805" s="180" t="s">
        <v>703</v>
      </c>
      <c r="G1805" s="180">
        <v>6.3E-3</v>
      </c>
      <c r="H1805" s="180">
        <v>149.12</v>
      </c>
      <c r="I1805" s="180">
        <v>80.378218320640002</v>
      </c>
      <c r="J1805" s="180">
        <v>68.741781679360002</v>
      </c>
      <c r="K1805" s="181">
        <f t="shared" si="28"/>
        <v>0.93945600000000007</v>
      </c>
      <c r="L1805" s="180" t="s">
        <v>704</v>
      </c>
    </row>
    <row r="1806" spans="3:12">
      <c r="C1806" s="180">
        <v>91978</v>
      </c>
      <c r="D1806" s="180">
        <v>38115</v>
      </c>
      <c r="E1806" s="180" t="s">
        <v>2518</v>
      </c>
      <c r="F1806" s="180" t="s">
        <v>703</v>
      </c>
      <c r="G1806" s="180">
        <v>6.3E-3</v>
      </c>
      <c r="H1806" s="180">
        <v>149.12</v>
      </c>
      <c r="I1806" s="180">
        <v>84.899282321919998</v>
      </c>
      <c r="J1806" s="180">
        <v>64.220717678079993</v>
      </c>
      <c r="K1806" s="181">
        <f t="shared" si="28"/>
        <v>0.93945600000000007</v>
      </c>
      <c r="L1806" s="180" t="s">
        <v>707</v>
      </c>
    </row>
    <row r="1807" spans="3:12">
      <c r="C1807" s="180">
        <v>91979</v>
      </c>
      <c r="D1807" s="180">
        <v>91978</v>
      </c>
      <c r="E1807" s="180" t="s">
        <v>2519</v>
      </c>
      <c r="F1807" s="180" t="s">
        <v>703</v>
      </c>
      <c r="G1807" s="180">
        <v>6.3E-3</v>
      </c>
      <c r="H1807" s="180">
        <v>149.12</v>
      </c>
      <c r="I1807" s="180">
        <v>83.031321992960017</v>
      </c>
      <c r="J1807" s="180">
        <v>66.088678007040002</v>
      </c>
      <c r="K1807" s="181">
        <f t="shared" si="28"/>
        <v>0.93945600000000007</v>
      </c>
      <c r="L1807" s="180" t="s">
        <v>704</v>
      </c>
    </row>
    <row r="1808" spans="3:12">
      <c r="C1808" s="180">
        <v>91980</v>
      </c>
      <c r="D1808" s="180">
        <v>38114</v>
      </c>
      <c r="E1808" s="180" t="s">
        <v>2520</v>
      </c>
      <c r="F1808" s="180" t="s">
        <v>703</v>
      </c>
      <c r="G1808" s="180">
        <v>6.3E-3</v>
      </c>
      <c r="H1808" s="180">
        <v>149.12</v>
      </c>
      <c r="I1808" s="180">
        <v>83.104859328000003</v>
      </c>
      <c r="J1808" s="180">
        <v>66.015140672000001</v>
      </c>
      <c r="K1808" s="181">
        <f t="shared" si="28"/>
        <v>0.93945600000000007</v>
      </c>
      <c r="L1808" s="180" t="s">
        <v>707</v>
      </c>
    </row>
    <row r="1809" spans="3:12">
      <c r="C1809" s="180">
        <v>91981</v>
      </c>
      <c r="D1809" s="180">
        <v>91980</v>
      </c>
      <c r="E1809" s="180" t="s">
        <v>2521</v>
      </c>
      <c r="F1809" s="180" t="s">
        <v>703</v>
      </c>
      <c r="G1809" s="180">
        <v>6.3E-3</v>
      </c>
      <c r="H1809" s="180">
        <v>149.12</v>
      </c>
      <c r="I1809" s="180">
        <v>81.597776705920012</v>
      </c>
      <c r="J1809" s="180">
        <v>67.522223294080007</v>
      </c>
      <c r="K1809" s="181">
        <f t="shared" si="28"/>
        <v>0.93945600000000007</v>
      </c>
      <c r="L1809" s="180" t="s">
        <v>704</v>
      </c>
    </row>
    <row r="1810" spans="3:12">
      <c r="C1810" s="180">
        <v>91982</v>
      </c>
      <c r="D1810" s="180">
        <v>38109</v>
      </c>
      <c r="E1810" s="180" t="s">
        <v>2522</v>
      </c>
      <c r="F1810" s="180" t="s">
        <v>703</v>
      </c>
      <c r="G1810" s="180">
        <v>6.3E-3</v>
      </c>
      <c r="H1810" s="180">
        <v>149.12</v>
      </c>
      <c r="I1810" s="180">
        <v>131.00261683776</v>
      </c>
      <c r="J1810" s="180">
        <v>18.117383162239999</v>
      </c>
      <c r="K1810" s="181">
        <f t="shared" si="28"/>
        <v>0.93945600000000007</v>
      </c>
      <c r="L1810" s="180" t="s">
        <v>707</v>
      </c>
    </row>
    <row r="1811" spans="3:12">
      <c r="C1811" s="180">
        <v>91983</v>
      </c>
      <c r="D1811" s="180">
        <v>91982</v>
      </c>
      <c r="E1811" s="180" t="s">
        <v>2523</v>
      </c>
      <c r="F1811" s="180" t="s">
        <v>703</v>
      </c>
      <c r="G1811" s="180">
        <v>6.3E-3</v>
      </c>
      <c r="H1811" s="180">
        <v>149.12</v>
      </c>
      <c r="I1811" s="180">
        <v>124.41646764799999</v>
      </c>
      <c r="J1811" s="180">
        <v>24.703532352000003</v>
      </c>
      <c r="K1811" s="181">
        <f t="shared" si="28"/>
        <v>0.93945600000000007</v>
      </c>
      <c r="L1811" s="180" t="s">
        <v>704</v>
      </c>
    </row>
    <row r="1812" spans="3:12">
      <c r="C1812" s="180">
        <v>91984</v>
      </c>
      <c r="D1812" s="180">
        <v>38116</v>
      </c>
      <c r="E1812" s="180" t="s">
        <v>2524</v>
      </c>
      <c r="F1812" s="180" t="s">
        <v>703</v>
      </c>
      <c r="G1812" s="180">
        <v>6.3E-3</v>
      </c>
      <c r="H1812" s="180">
        <v>149.12</v>
      </c>
      <c r="I1812" s="180">
        <v>68.495970332799999</v>
      </c>
      <c r="J1812" s="180">
        <v>80.624029667199991</v>
      </c>
      <c r="K1812" s="181">
        <f t="shared" si="28"/>
        <v>0.93945600000000007</v>
      </c>
      <c r="L1812" s="180" t="s">
        <v>707</v>
      </c>
    </row>
    <row r="1813" spans="3:12">
      <c r="C1813" s="180">
        <v>91985</v>
      </c>
      <c r="D1813" s="180">
        <v>91984</v>
      </c>
      <c r="E1813" s="180" t="s">
        <v>2525</v>
      </c>
      <c r="F1813" s="180" t="s">
        <v>703</v>
      </c>
      <c r="G1813" s="180">
        <v>6.3E-3</v>
      </c>
      <c r="H1813" s="180">
        <v>149.12</v>
      </c>
      <c r="I1813" s="180">
        <v>71.478300693760005</v>
      </c>
      <c r="J1813" s="180">
        <v>77.64169930624</v>
      </c>
      <c r="K1813" s="181">
        <f t="shared" si="28"/>
        <v>0.93945600000000007</v>
      </c>
      <c r="L1813" s="180" t="s">
        <v>704</v>
      </c>
    </row>
    <row r="1814" spans="3:12">
      <c r="C1814" s="180">
        <v>91986</v>
      </c>
      <c r="D1814" s="180">
        <v>38106</v>
      </c>
      <c r="E1814" s="180" t="s">
        <v>2526</v>
      </c>
      <c r="F1814" s="180" t="s">
        <v>703</v>
      </c>
      <c r="G1814" s="180">
        <v>6.3E-3</v>
      </c>
      <c r="H1814" s="180">
        <v>149.12</v>
      </c>
      <c r="I1814" s="180">
        <v>86.946855901439989</v>
      </c>
      <c r="J1814" s="180">
        <v>62.173144098560002</v>
      </c>
      <c r="K1814" s="181">
        <f t="shared" si="28"/>
        <v>0.93945600000000007</v>
      </c>
      <c r="L1814" s="180" t="s">
        <v>707</v>
      </c>
    </row>
    <row r="1815" spans="3:12">
      <c r="C1815" s="180">
        <v>91987</v>
      </c>
      <c r="D1815" s="180">
        <v>91986</v>
      </c>
      <c r="E1815" s="180" t="s">
        <v>2527</v>
      </c>
      <c r="F1815" s="180" t="s">
        <v>703</v>
      </c>
      <c r="G1815" s="180">
        <v>6.3E-3</v>
      </c>
      <c r="H1815" s="180">
        <v>149.12</v>
      </c>
      <c r="I1815" s="180">
        <v>84.492597635200013</v>
      </c>
      <c r="J1815" s="180">
        <v>64.627402364799991</v>
      </c>
      <c r="K1815" s="181">
        <f t="shared" si="28"/>
        <v>0.93945600000000007</v>
      </c>
      <c r="L1815" s="180" t="s">
        <v>704</v>
      </c>
    </row>
    <row r="1816" spans="3:12">
      <c r="C1816" s="180">
        <v>91988</v>
      </c>
      <c r="D1816" s="180">
        <v>38117</v>
      </c>
      <c r="E1816" s="180" t="s">
        <v>2528</v>
      </c>
      <c r="F1816" s="180" t="s">
        <v>703</v>
      </c>
      <c r="G1816" s="180">
        <v>6.3E-3</v>
      </c>
      <c r="H1816" s="180">
        <v>149.12</v>
      </c>
      <c r="I1816" s="180">
        <v>81.782910080639994</v>
      </c>
      <c r="J1816" s="180">
        <v>67.337089919360011</v>
      </c>
      <c r="K1816" s="181">
        <f t="shared" si="28"/>
        <v>0.93945600000000007</v>
      </c>
      <c r="L1816" s="180" t="s">
        <v>707</v>
      </c>
    </row>
    <row r="1817" spans="3:12">
      <c r="C1817" s="180">
        <v>91989</v>
      </c>
      <c r="D1817" s="180">
        <v>91988</v>
      </c>
      <c r="E1817" s="180" t="s">
        <v>2529</v>
      </c>
      <c r="F1817" s="180" t="s">
        <v>703</v>
      </c>
      <c r="G1817" s="180">
        <v>6.3E-3</v>
      </c>
      <c r="H1817" s="180">
        <v>149.12</v>
      </c>
      <c r="I1817" s="180">
        <v>79.955162494720014</v>
      </c>
      <c r="J1817" s="180">
        <v>69.164837505279991</v>
      </c>
      <c r="K1817" s="181">
        <f t="shared" si="28"/>
        <v>0.93945600000000007</v>
      </c>
      <c r="L1817" s="180" t="s">
        <v>704</v>
      </c>
    </row>
    <row r="1818" spans="3:12">
      <c r="C1818" s="180">
        <v>91990</v>
      </c>
      <c r="D1818" s="180">
        <v>38101</v>
      </c>
      <c r="E1818" s="180" t="s">
        <v>2530</v>
      </c>
      <c r="F1818" s="180" t="s">
        <v>703</v>
      </c>
      <c r="G1818" s="180">
        <v>6.3E-3</v>
      </c>
      <c r="H1818" s="180">
        <v>149.12</v>
      </c>
      <c r="I1818" s="180">
        <v>58.885255673600007</v>
      </c>
      <c r="J1818" s="180">
        <v>90.234744326400005</v>
      </c>
      <c r="K1818" s="181">
        <f t="shared" si="28"/>
        <v>0.93945600000000007</v>
      </c>
      <c r="L1818" s="180" t="s">
        <v>707</v>
      </c>
    </row>
    <row r="1819" spans="3:12">
      <c r="C1819" s="180">
        <v>91991</v>
      </c>
      <c r="D1819" s="180">
        <v>38102</v>
      </c>
      <c r="E1819" s="180" t="s">
        <v>2531</v>
      </c>
      <c r="F1819" s="180" t="s">
        <v>703</v>
      </c>
      <c r="G1819" s="180">
        <v>6.3E-3</v>
      </c>
      <c r="H1819" s="180">
        <v>149.12</v>
      </c>
      <c r="I1819" s="180">
        <v>63.524522476160001</v>
      </c>
      <c r="J1819" s="180">
        <v>85.595477523840003</v>
      </c>
      <c r="K1819" s="181">
        <f t="shared" si="28"/>
        <v>0.93945600000000007</v>
      </c>
      <c r="L1819" s="180" t="s">
        <v>707</v>
      </c>
    </row>
    <row r="1820" spans="3:12">
      <c r="C1820" s="180">
        <v>91992</v>
      </c>
      <c r="D1820" s="180">
        <v>91990</v>
      </c>
      <c r="E1820" s="180" t="s">
        <v>2532</v>
      </c>
      <c r="F1820" s="180" t="s">
        <v>703</v>
      </c>
      <c r="G1820" s="180">
        <v>6.3E-3</v>
      </c>
      <c r="H1820" s="180">
        <v>149.12</v>
      </c>
      <c r="I1820" s="180">
        <v>63.019362222079991</v>
      </c>
      <c r="J1820" s="180">
        <v>86.100637777919999</v>
      </c>
      <c r="K1820" s="181">
        <f t="shared" si="28"/>
        <v>0.93945600000000007</v>
      </c>
      <c r="L1820" s="180" t="s">
        <v>704</v>
      </c>
    </row>
    <row r="1821" spans="3:12">
      <c r="C1821" s="180">
        <v>91993</v>
      </c>
      <c r="D1821" s="180">
        <v>91991</v>
      </c>
      <c r="E1821" s="180" t="s">
        <v>2533</v>
      </c>
      <c r="F1821" s="180" t="s">
        <v>703</v>
      </c>
      <c r="G1821" s="180">
        <v>6.3E-3</v>
      </c>
      <c r="H1821" s="180">
        <v>149.12</v>
      </c>
      <c r="I1821" s="180">
        <v>66.440873798400006</v>
      </c>
      <c r="J1821" s="180">
        <v>82.679126201599999</v>
      </c>
      <c r="K1821" s="181">
        <f t="shared" si="28"/>
        <v>0.93945600000000007</v>
      </c>
      <c r="L1821" s="180" t="s">
        <v>704</v>
      </c>
    </row>
    <row r="1822" spans="3:12">
      <c r="C1822" s="180">
        <v>91996</v>
      </c>
      <c r="D1822" s="180">
        <v>91994</v>
      </c>
      <c r="E1822" s="180" t="s">
        <v>2534</v>
      </c>
      <c r="F1822" s="180" t="s">
        <v>703</v>
      </c>
      <c r="G1822" s="180">
        <v>6.3E-3</v>
      </c>
      <c r="H1822" s="180">
        <v>149.12</v>
      </c>
      <c r="I1822" s="180">
        <v>70.86165638912</v>
      </c>
      <c r="J1822" s="180">
        <v>78.258343610880004</v>
      </c>
      <c r="K1822" s="181">
        <f t="shared" si="28"/>
        <v>0.93945600000000007</v>
      </c>
      <c r="L1822" s="180" t="s">
        <v>704</v>
      </c>
    </row>
    <row r="1823" spans="3:12">
      <c r="C1823" s="180">
        <v>91997</v>
      </c>
      <c r="D1823" s="180">
        <v>91995</v>
      </c>
      <c r="E1823" s="180" t="s">
        <v>2535</v>
      </c>
      <c r="F1823" s="180" t="s">
        <v>703</v>
      </c>
      <c r="G1823" s="180">
        <v>6.3E-3</v>
      </c>
      <c r="H1823" s="180">
        <v>149.12</v>
      </c>
      <c r="I1823" s="180">
        <v>74.874459633279997</v>
      </c>
      <c r="J1823" s="180">
        <v>74.245540366720007</v>
      </c>
      <c r="K1823" s="181">
        <f t="shared" si="28"/>
        <v>0.93945600000000007</v>
      </c>
      <c r="L1823" s="180" t="s">
        <v>704</v>
      </c>
    </row>
    <row r="1824" spans="3:12">
      <c r="C1824" s="180">
        <v>92000</v>
      </c>
      <c r="D1824" s="180">
        <v>91998</v>
      </c>
      <c r="E1824" s="180" t="s">
        <v>2536</v>
      </c>
      <c r="F1824" s="180" t="s">
        <v>703</v>
      </c>
      <c r="G1824" s="180">
        <v>6.3E-3</v>
      </c>
      <c r="H1824" s="180">
        <v>149.12</v>
      </c>
      <c r="I1824" s="180">
        <v>75.311932082560006</v>
      </c>
      <c r="J1824" s="180">
        <v>73.808067917439999</v>
      </c>
      <c r="K1824" s="181">
        <f t="shared" si="28"/>
        <v>0.93945600000000007</v>
      </c>
      <c r="L1824" s="180" t="s">
        <v>704</v>
      </c>
    </row>
    <row r="1825" spans="3:12">
      <c r="C1825" s="180">
        <v>92001</v>
      </c>
      <c r="D1825" s="180">
        <v>91999</v>
      </c>
      <c r="E1825" s="180" t="s">
        <v>2537</v>
      </c>
      <c r="F1825" s="180" t="s">
        <v>703</v>
      </c>
      <c r="G1825" s="180">
        <v>6.3E-3</v>
      </c>
      <c r="H1825" s="180">
        <v>149.12</v>
      </c>
      <c r="I1825" s="180">
        <v>79.575413950080005</v>
      </c>
      <c r="J1825" s="180">
        <v>69.544586049920014</v>
      </c>
      <c r="K1825" s="181">
        <f t="shared" si="28"/>
        <v>0.93945600000000007</v>
      </c>
      <c r="L1825" s="180" t="s">
        <v>704</v>
      </c>
    </row>
    <row r="1826" spans="3:12">
      <c r="C1826" s="180">
        <v>92004</v>
      </c>
      <c r="D1826" s="180">
        <v>92002</v>
      </c>
      <c r="E1826" s="180" t="s">
        <v>2538</v>
      </c>
      <c r="F1826" s="180" t="s">
        <v>703</v>
      </c>
      <c r="G1826" s="180">
        <v>6.3E-3</v>
      </c>
      <c r="H1826" s="180">
        <v>149.12</v>
      </c>
      <c r="I1826" s="180">
        <v>71.85926382080001</v>
      </c>
      <c r="J1826" s="180">
        <v>77.260736179200009</v>
      </c>
      <c r="K1826" s="181">
        <f t="shared" si="28"/>
        <v>0.93945600000000007</v>
      </c>
      <c r="L1826" s="180" t="s">
        <v>704</v>
      </c>
    </row>
    <row r="1827" spans="3:12">
      <c r="C1827" s="180">
        <v>92005</v>
      </c>
      <c r="D1827" s="180">
        <v>92003</v>
      </c>
      <c r="E1827" s="180" t="s">
        <v>2539</v>
      </c>
      <c r="F1827" s="180" t="s">
        <v>703</v>
      </c>
      <c r="G1827" s="180">
        <v>6.3E-3</v>
      </c>
      <c r="H1827" s="180">
        <v>149.12</v>
      </c>
      <c r="I1827" s="180">
        <v>76.761675678719996</v>
      </c>
      <c r="J1827" s="180">
        <v>72.358324321280008</v>
      </c>
      <c r="K1827" s="181">
        <f t="shared" si="28"/>
        <v>0.93945600000000007</v>
      </c>
      <c r="L1827" s="180" t="s">
        <v>704</v>
      </c>
    </row>
    <row r="1828" spans="3:12">
      <c r="C1828" s="180">
        <v>92008</v>
      </c>
      <c r="D1828" s="180">
        <v>92006</v>
      </c>
      <c r="E1828" s="180" t="s">
        <v>2540</v>
      </c>
      <c r="F1828" s="180" t="s">
        <v>703</v>
      </c>
      <c r="G1828" s="180">
        <v>6.3E-3</v>
      </c>
      <c r="H1828" s="180">
        <v>149.12</v>
      </c>
      <c r="I1828" s="180">
        <v>77.891212705919997</v>
      </c>
      <c r="J1828" s="180">
        <v>71.228787294080007</v>
      </c>
      <c r="K1828" s="181">
        <f t="shared" si="28"/>
        <v>0.93945600000000007</v>
      </c>
      <c r="L1828" s="180" t="s">
        <v>704</v>
      </c>
    </row>
    <row r="1829" spans="3:12">
      <c r="C1829" s="180">
        <v>92009</v>
      </c>
      <c r="D1829" s="180">
        <v>92007</v>
      </c>
      <c r="E1829" s="180" t="s">
        <v>2541</v>
      </c>
      <c r="F1829" s="180" t="s">
        <v>703</v>
      </c>
      <c r="G1829" s="180">
        <v>6.3E-3</v>
      </c>
      <c r="H1829" s="180">
        <v>149.12</v>
      </c>
      <c r="I1829" s="180">
        <v>83.148873736320013</v>
      </c>
      <c r="J1829" s="180">
        <v>65.971126263680006</v>
      </c>
      <c r="K1829" s="181">
        <f t="shared" si="28"/>
        <v>0.93945600000000007</v>
      </c>
      <c r="L1829" s="180" t="s">
        <v>704</v>
      </c>
    </row>
    <row r="1830" spans="3:12">
      <c r="C1830" s="180">
        <v>92012</v>
      </c>
      <c r="D1830" s="180">
        <v>92010</v>
      </c>
      <c r="E1830" s="180" t="s">
        <v>2542</v>
      </c>
      <c r="F1830" s="180" t="s">
        <v>703</v>
      </c>
      <c r="G1830" s="180">
        <v>6.3E-3</v>
      </c>
      <c r="H1830" s="180">
        <v>149.12</v>
      </c>
      <c r="I1830" s="180">
        <v>72.376434348800004</v>
      </c>
      <c r="J1830" s="180">
        <v>76.743565651200001</v>
      </c>
      <c r="K1830" s="181">
        <f t="shared" si="28"/>
        <v>0.93945600000000007</v>
      </c>
      <c r="L1830" s="180" t="s">
        <v>704</v>
      </c>
    </row>
    <row r="1831" spans="3:12">
      <c r="C1831" s="180">
        <v>92013</v>
      </c>
      <c r="D1831" s="180">
        <v>92011</v>
      </c>
      <c r="E1831" s="180" t="s">
        <v>2543</v>
      </c>
      <c r="F1831" s="180" t="s">
        <v>703</v>
      </c>
      <c r="G1831" s="180">
        <v>6.3E-3</v>
      </c>
      <c r="H1831" s="180">
        <v>149.12</v>
      </c>
      <c r="I1831" s="180">
        <v>77.668830795520009</v>
      </c>
      <c r="J1831" s="180">
        <v>71.451169204479996</v>
      </c>
      <c r="K1831" s="181">
        <f t="shared" si="28"/>
        <v>0.93945600000000007</v>
      </c>
      <c r="L1831" s="180" t="s">
        <v>704</v>
      </c>
    </row>
    <row r="1832" spans="3:12">
      <c r="C1832" s="180">
        <v>92016</v>
      </c>
      <c r="D1832" s="180">
        <v>92014</v>
      </c>
      <c r="E1832" s="180" t="s">
        <v>2544</v>
      </c>
      <c r="F1832" s="180" t="s">
        <v>703</v>
      </c>
      <c r="G1832" s="180">
        <v>6.3E-3</v>
      </c>
      <c r="H1832" s="180">
        <v>149.12</v>
      </c>
      <c r="I1832" s="180">
        <v>79.204534168320009</v>
      </c>
      <c r="J1832" s="180">
        <v>69.915465831679995</v>
      </c>
      <c r="K1832" s="181">
        <f t="shared" si="28"/>
        <v>0.93945600000000007</v>
      </c>
      <c r="L1832" s="180" t="s">
        <v>704</v>
      </c>
    </row>
    <row r="1833" spans="3:12">
      <c r="C1833" s="180">
        <v>92017</v>
      </c>
      <c r="D1833" s="180">
        <v>92015</v>
      </c>
      <c r="E1833" s="180" t="s">
        <v>2545</v>
      </c>
      <c r="F1833" s="180" t="s">
        <v>703</v>
      </c>
      <c r="G1833" s="180">
        <v>6.3E-3</v>
      </c>
      <c r="H1833" s="180">
        <v>149.12</v>
      </c>
      <c r="I1833" s="180">
        <v>84.886651857920015</v>
      </c>
      <c r="J1833" s="180">
        <v>64.233348142080004</v>
      </c>
      <c r="K1833" s="181">
        <f t="shared" si="28"/>
        <v>0.93945600000000007</v>
      </c>
      <c r="L1833" s="180" t="s">
        <v>704</v>
      </c>
    </row>
    <row r="1834" spans="3:12">
      <c r="C1834" s="180">
        <v>92019</v>
      </c>
      <c r="D1834" s="180">
        <v>92018</v>
      </c>
      <c r="E1834" s="180" t="s">
        <v>2546</v>
      </c>
      <c r="F1834" s="180" t="s">
        <v>703</v>
      </c>
      <c r="G1834" s="180">
        <v>6.3E-3</v>
      </c>
      <c r="H1834" s="180">
        <v>149.12</v>
      </c>
      <c r="I1834" s="180">
        <v>81.770447376640021</v>
      </c>
      <c r="J1834" s="180">
        <v>67.349552623359997</v>
      </c>
      <c r="K1834" s="181">
        <f t="shared" si="28"/>
        <v>0.93945600000000007</v>
      </c>
      <c r="L1834" s="180" t="s">
        <v>704</v>
      </c>
    </row>
    <row r="1835" spans="3:12">
      <c r="C1835" s="180">
        <v>92021</v>
      </c>
      <c r="D1835" s="180">
        <v>92020</v>
      </c>
      <c r="E1835" s="180" t="s">
        <v>2547</v>
      </c>
      <c r="F1835" s="180" t="s">
        <v>703</v>
      </c>
      <c r="G1835" s="180">
        <v>6.3E-3</v>
      </c>
      <c r="H1835" s="180">
        <v>149.12</v>
      </c>
      <c r="I1835" s="180">
        <v>81.948092988799999</v>
      </c>
      <c r="J1835" s="180">
        <v>67.171907011200005</v>
      </c>
      <c r="K1835" s="181">
        <f t="shared" si="28"/>
        <v>0.93945600000000007</v>
      </c>
      <c r="L1835" s="180" t="s">
        <v>704</v>
      </c>
    </row>
    <row r="1836" spans="3:12">
      <c r="C1836" s="180">
        <v>92023</v>
      </c>
      <c r="D1836" s="180">
        <v>92022</v>
      </c>
      <c r="E1836" s="180" t="s">
        <v>2548</v>
      </c>
      <c r="F1836" s="180" t="s">
        <v>703</v>
      </c>
      <c r="G1836" s="180">
        <v>6.3E-3</v>
      </c>
      <c r="H1836" s="180">
        <v>149.12</v>
      </c>
      <c r="I1836" s="180">
        <v>73.904046917759999</v>
      </c>
      <c r="J1836" s="180">
        <v>75.215953082239992</v>
      </c>
      <c r="K1836" s="181">
        <f t="shared" si="28"/>
        <v>0.93945600000000007</v>
      </c>
      <c r="L1836" s="180" t="s">
        <v>704</v>
      </c>
    </row>
    <row r="1837" spans="3:12">
      <c r="C1837" s="180">
        <v>92025</v>
      </c>
      <c r="D1837" s="180">
        <v>92024</v>
      </c>
      <c r="E1837" s="180" t="s">
        <v>2549</v>
      </c>
      <c r="F1837" s="180" t="s">
        <v>703</v>
      </c>
      <c r="G1837" s="180">
        <v>6.3E-3</v>
      </c>
      <c r="H1837" s="180">
        <v>149.12</v>
      </c>
      <c r="I1837" s="180">
        <v>73.761050679679997</v>
      </c>
      <c r="J1837" s="180">
        <v>75.358949320319994</v>
      </c>
      <c r="K1837" s="181">
        <f t="shared" si="28"/>
        <v>0.93945600000000007</v>
      </c>
      <c r="L1837" s="180" t="s">
        <v>704</v>
      </c>
    </row>
    <row r="1838" spans="3:12">
      <c r="C1838" s="180">
        <v>92027</v>
      </c>
      <c r="D1838" s="180">
        <v>92026</v>
      </c>
      <c r="E1838" s="180" t="s">
        <v>2550</v>
      </c>
      <c r="F1838" s="180" t="s">
        <v>703</v>
      </c>
      <c r="G1838" s="180">
        <v>6.3E-3</v>
      </c>
      <c r="H1838" s="180">
        <v>149.12</v>
      </c>
      <c r="I1838" s="180">
        <v>75.444626067200005</v>
      </c>
      <c r="J1838" s="180">
        <v>73.675373932799999</v>
      </c>
      <c r="K1838" s="181">
        <f t="shared" si="28"/>
        <v>0.93945600000000007</v>
      </c>
      <c r="L1838" s="180" t="s">
        <v>704</v>
      </c>
    </row>
    <row r="1839" spans="3:12">
      <c r="C1839" s="180">
        <v>92029</v>
      </c>
      <c r="D1839" s="180">
        <v>92028</v>
      </c>
      <c r="E1839" s="180" t="s">
        <v>2551</v>
      </c>
      <c r="F1839" s="180" t="s">
        <v>703</v>
      </c>
      <c r="G1839" s="180">
        <v>6.3E-3</v>
      </c>
      <c r="H1839" s="180">
        <v>149.12</v>
      </c>
      <c r="I1839" s="180">
        <v>73.195376784000004</v>
      </c>
      <c r="J1839" s="180">
        <v>75.924623216000001</v>
      </c>
      <c r="K1839" s="181">
        <f t="shared" si="28"/>
        <v>0.93945600000000007</v>
      </c>
      <c r="L1839" s="180" t="s">
        <v>704</v>
      </c>
    </row>
    <row r="1840" spans="3:12">
      <c r="C1840" s="180">
        <v>92031</v>
      </c>
      <c r="D1840" s="180">
        <v>92030</v>
      </c>
      <c r="E1840" s="180" t="s">
        <v>2552</v>
      </c>
      <c r="F1840" s="180" t="s">
        <v>703</v>
      </c>
      <c r="G1840" s="180">
        <v>6.3E-3</v>
      </c>
      <c r="H1840" s="180">
        <v>149.12</v>
      </c>
      <c r="I1840" s="180">
        <v>73.348281896960003</v>
      </c>
      <c r="J1840" s="180">
        <v>75.771718103040001</v>
      </c>
      <c r="K1840" s="181">
        <f t="shared" si="28"/>
        <v>0.93945600000000007</v>
      </c>
      <c r="L1840" s="180" t="s">
        <v>704</v>
      </c>
    </row>
    <row r="1841" spans="3:12">
      <c r="C1841" s="180">
        <v>92033</v>
      </c>
      <c r="D1841" s="180">
        <v>92032</v>
      </c>
      <c r="E1841" s="180" t="s">
        <v>2553</v>
      </c>
      <c r="F1841" s="180" t="s">
        <v>703</v>
      </c>
      <c r="G1841" s="180">
        <v>6.3E-3</v>
      </c>
      <c r="H1841" s="180">
        <v>149.12</v>
      </c>
      <c r="I1841" s="180">
        <v>74.29582318336</v>
      </c>
      <c r="J1841" s="180">
        <v>74.824176816640005</v>
      </c>
      <c r="K1841" s="181">
        <f t="shared" si="28"/>
        <v>0.93945600000000007</v>
      </c>
      <c r="L1841" s="180" t="s">
        <v>704</v>
      </c>
    </row>
    <row r="1842" spans="3:12">
      <c r="C1842" s="180">
        <v>92035</v>
      </c>
      <c r="D1842" s="180">
        <v>92034</v>
      </c>
      <c r="E1842" s="180" t="s">
        <v>2554</v>
      </c>
      <c r="F1842" s="180" t="s">
        <v>703</v>
      </c>
      <c r="G1842" s="180">
        <v>6.3E-3</v>
      </c>
      <c r="H1842" s="180">
        <v>149.12</v>
      </c>
      <c r="I1842" s="180">
        <v>74.788789745920013</v>
      </c>
      <c r="J1842" s="180">
        <v>74.331210254080005</v>
      </c>
      <c r="K1842" s="181">
        <f t="shared" si="28"/>
        <v>0.93945600000000007</v>
      </c>
      <c r="L1842" s="180" t="s">
        <v>704</v>
      </c>
    </row>
    <row r="1843" spans="3:12">
      <c r="C1843" s="180">
        <v>97595</v>
      </c>
      <c r="D1843" s="180">
        <v>39392</v>
      </c>
      <c r="E1843" s="180" t="s">
        <v>2555</v>
      </c>
      <c r="F1843" s="180" t="s">
        <v>703</v>
      </c>
      <c r="G1843" s="180">
        <v>6.3E-3</v>
      </c>
      <c r="H1843" s="180">
        <v>149.12</v>
      </c>
      <c r="I1843" s="180">
        <v>117.58254797312001</v>
      </c>
      <c r="J1843" s="180">
        <v>31.537452026879997</v>
      </c>
      <c r="K1843" s="181">
        <f t="shared" si="28"/>
        <v>0.93945600000000007</v>
      </c>
      <c r="L1843" s="180" t="s">
        <v>707</v>
      </c>
    </row>
    <row r="1844" spans="3:12">
      <c r="C1844" s="180">
        <v>97596</v>
      </c>
      <c r="D1844" s="180">
        <v>39393</v>
      </c>
      <c r="E1844" s="180" t="s">
        <v>2556</v>
      </c>
      <c r="F1844" s="180" t="s">
        <v>703</v>
      </c>
      <c r="G1844" s="180">
        <v>6.3E-3</v>
      </c>
      <c r="H1844" s="180">
        <v>149.12</v>
      </c>
      <c r="I1844" s="180">
        <v>105.5281433312</v>
      </c>
      <c r="J1844" s="180">
        <v>43.591856668800006</v>
      </c>
      <c r="K1844" s="181">
        <f t="shared" si="28"/>
        <v>0.93945600000000007</v>
      </c>
      <c r="L1844" s="180" t="s">
        <v>707</v>
      </c>
    </row>
    <row r="1845" spans="3:12">
      <c r="C1845" s="180">
        <v>97597</v>
      </c>
      <c r="D1845" s="180">
        <v>39394</v>
      </c>
      <c r="E1845" s="180" t="s">
        <v>2557</v>
      </c>
      <c r="F1845" s="180" t="s">
        <v>703</v>
      </c>
      <c r="G1845" s="180">
        <v>6.3E-3</v>
      </c>
      <c r="H1845" s="180">
        <v>149.12</v>
      </c>
      <c r="I1845" s="180">
        <v>116.36204357056</v>
      </c>
      <c r="J1845" s="180">
        <v>32.757956429440007</v>
      </c>
      <c r="K1845" s="181">
        <f t="shared" si="28"/>
        <v>0.93945600000000007</v>
      </c>
      <c r="L1845" s="180" t="s">
        <v>707</v>
      </c>
    </row>
    <row r="1846" spans="3:12">
      <c r="C1846" s="180">
        <v>97598</v>
      </c>
      <c r="D1846" s="180">
        <v>39395</v>
      </c>
      <c r="E1846" s="180" t="s">
        <v>2558</v>
      </c>
      <c r="F1846" s="180" t="s">
        <v>703</v>
      </c>
      <c r="G1846" s="180">
        <v>6.3E-3</v>
      </c>
      <c r="H1846" s="180">
        <v>149.12</v>
      </c>
      <c r="I1846" s="180">
        <v>114.63651416575999</v>
      </c>
      <c r="J1846" s="180">
        <v>34.48348583424</v>
      </c>
      <c r="K1846" s="181">
        <f t="shared" si="28"/>
        <v>0.93945600000000007</v>
      </c>
      <c r="L1846" s="180" t="s">
        <v>707</v>
      </c>
    </row>
    <row r="1847" spans="3:12">
      <c r="C1847" s="180">
        <v>97599</v>
      </c>
      <c r="D1847" s="180">
        <v>38774</v>
      </c>
      <c r="E1847" s="180" t="s">
        <v>2559</v>
      </c>
      <c r="F1847" s="180" t="s">
        <v>703</v>
      </c>
      <c r="G1847" s="180">
        <v>6.3E-3</v>
      </c>
      <c r="H1847" s="180">
        <v>149.12</v>
      </c>
      <c r="I1847" s="180">
        <v>99.925773228160011</v>
      </c>
      <c r="J1847" s="180">
        <v>49.194226771839993</v>
      </c>
      <c r="K1847" s="181">
        <f t="shared" si="28"/>
        <v>0.93945600000000007</v>
      </c>
      <c r="L1847" s="180" t="s">
        <v>707</v>
      </c>
    </row>
    <row r="1848" spans="3:12">
      <c r="C1848" s="180">
        <v>97609</v>
      </c>
      <c r="D1848" s="180">
        <v>12295</v>
      </c>
      <c r="E1848" s="180" t="s">
        <v>2560</v>
      </c>
      <c r="F1848" s="180" t="s">
        <v>703</v>
      </c>
      <c r="G1848" s="180">
        <v>6.3E-3</v>
      </c>
      <c r="H1848" s="180">
        <v>149.12</v>
      </c>
      <c r="I1848" s="180">
        <v>88.571961635199997</v>
      </c>
      <c r="J1848" s="180">
        <v>60.5480383648</v>
      </c>
      <c r="K1848" s="181">
        <f t="shared" si="28"/>
        <v>0.93945600000000007</v>
      </c>
      <c r="L1848" s="180" t="s">
        <v>707</v>
      </c>
    </row>
    <row r="1849" spans="3:12">
      <c r="C1849" s="180">
        <v>97609</v>
      </c>
      <c r="D1849" s="180">
        <v>38193</v>
      </c>
      <c r="E1849" s="180" t="s">
        <v>2561</v>
      </c>
      <c r="F1849" s="180" t="s">
        <v>703</v>
      </c>
      <c r="G1849" s="180">
        <v>6.3E-3</v>
      </c>
      <c r="H1849" s="180">
        <v>149.12</v>
      </c>
      <c r="I1849" s="180">
        <v>88.571961635199997</v>
      </c>
      <c r="J1849" s="180">
        <v>60.5480383648</v>
      </c>
      <c r="K1849" s="181">
        <f t="shared" si="28"/>
        <v>0.93945600000000007</v>
      </c>
      <c r="L1849" s="180" t="s">
        <v>707</v>
      </c>
    </row>
    <row r="1850" spans="3:12">
      <c r="C1850" s="180">
        <v>97610</v>
      </c>
      <c r="D1850" s="180">
        <v>38194</v>
      </c>
      <c r="E1850" s="180" t="s">
        <v>2562</v>
      </c>
      <c r="F1850" s="180" t="s">
        <v>703</v>
      </c>
      <c r="G1850" s="180">
        <v>6.3E-3</v>
      </c>
      <c r="H1850" s="180">
        <v>149.12</v>
      </c>
      <c r="I1850" s="180">
        <v>90.888443310720007</v>
      </c>
      <c r="J1850" s="180">
        <v>58.231556689279998</v>
      </c>
      <c r="K1850" s="181">
        <f t="shared" si="28"/>
        <v>0.93945600000000007</v>
      </c>
      <c r="L1850" s="180" t="s">
        <v>707</v>
      </c>
    </row>
    <row r="1851" spans="3:12">
      <c r="C1851" s="180">
        <v>100902</v>
      </c>
      <c r="D1851" s="180">
        <v>39386</v>
      </c>
      <c r="E1851" s="180" t="s">
        <v>2563</v>
      </c>
      <c r="F1851" s="180" t="s">
        <v>703</v>
      </c>
      <c r="G1851" s="180">
        <v>6.3E-3</v>
      </c>
      <c r="H1851" s="180">
        <v>149.12</v>
      </c>
      <c r="I1851" s="180">
        <v>79.129806557440006</v>
      </c>
      <c r="J1851" s="180">
        <v>69.990193442559999</v>
      </c>
      <c r="K1851" s="181">
        <f t="shared" si="28"/>
        <v>0.93945600000000007</v>
      </c>
      <c r="L1851" s="180" t="s">
        <v>707</v>
      </c>
    </row>
    <row r="1852" spans="3:12">
      <c r="C1852" s="180">
        <v>100903</v>
      </c>
      <c r="D1852" s="180">
        <v>39387</v>
      </c>
      <c r="E1852" s="180" t="s">
        <v>2564</v>
      </c>
      <c r="F1852" s="180" t="s">
        <v>703</v>
      </c>
      <c r="G1852" s="180">
        <v>6.3E-3</v>
      </c>
      <c r="H1852" s="180">
        <v>149.12</v>
      </c>
      <c r="I1852" s="180">
        <v>84.468748575359996</v>
      </c>
      <c r="J1852" s="180">
        <v>64.651251424640009</v>
      </c>
      <c r="K1852" s="181">
        <f t="shared" si="28"/>
        <v>0.93945600000000007</v>
      </c>
      <c r="L1852" s="180" t="s">
        <v>707</v>
      </c>
    </row>
    <row r="1853" spans="3:12">
      <c r="C1853" s="180">
        <v>103782</v>
      </c>
      <c r="D1853" s="180">
        <v>39385</v>
      </c>
      <c r="E1853" s="180" t="s">
        <v>2565</v>
      </c>
      <c r="F1853" s="180" t="s">
        <v>703</v>
      </c>
      <c r="G1853" s="180">
        <v>6.3E-3</v>
      </c>
      <c r="H1853" s="180">
        <v>149.12</v>
      </c>
      <c r="I1853" s="180">
        <v>69.748948746879989</v>
      </c>
      <c r="J1853" s="180">
        <v>79.371051253120001</v>
      </c>
      <c r="K1853" s="181">
        <f t="shared" si="28"/>
        <v>0.93945600000000007</v>
      </c>
      <c r="L1853" s="180" t="s">
        <v>707</v>
      </c>
    </row>
    <row r="1854" spans="3:12">
      <c r="C1854" s="180">
        <v>101489</v>
      </c>
      <c r="D1854" s="180">
        <v>1094</v>
      </c>
      <c r="E1854" s="180" t="s">
        <v>2566</v>
      </c>
      <c r="F1854" s="180" t="s">
        <v>727</v>
      </c>
      <c r="G1854" s="180">
        <v>1</v>
      </c>
      <c r="H1854" s="180">
        <v>18.239999999999998</v>
      </c>
      <c r="I1854" s="180">
        <v>13.001546327999998</v>
      </c>
      <c r="J1854" s="180">
        <v>5.2384536719999995</v>
      </c>
      <c r="K1854" s="181">
        <f t="shared" si="28"/>
        <v>18.239999999999998</v>
      </c>
      <c r="L1854" s="180" t="s">
        <v>707</v>
      </c>
    </row>
    <row r="1855" spans="3:12">
      <c r="C1855" s="180">
        <v>101489</v>
      </c>
      <c r="D1855" s="180">
        <v>3398</v>
      </c>
      <c r="E1855" s="180" t="s">
        <v>2567</v>
      </c>
      <c r="F1855" s="180" t="s">
        <v>727</v>
      </c>
      <c r="G1855" s="180">
        <v>1</v>
      </c>
      <c r="H1855" s="180">
        <v>5.92</v>
      </c>
      <c r="I1855" s="180">
        <v>4.2198001239999998</v>
      </c>
      <c r="J1855" s="180">
        <v>1.7001998760000001</v>
      </c>
      <c r="K1855" s="181">
        <f t="shared" si="28"/>
        <v>5.92</v>
      </c>
      <c r="L1855" s="180" t="s">
        <v>707</v>
      </c>
    </row>
    <row r="1856" spans="3:12">
      <c r="C1856" s="180">
        <v>101489</v>
      </c>
      <c r="D1856" s="180">
        <v>4346</v>
      </c>
      <c r="E1856" s="180" t="s">
        <v>2568</v>
      </c>
      <c r="F1856" s="180" t="s">
        <v>727</v>
      </c>
      <c r="G1856" s="180">
        <v>3</v>
      </c>
      <c r="H1856" s="180">
        <v>11.01</v>
      </c>
      <c r="I1856" s="180">
        <v>7.8479728657500001</v>
      </c>
      <c r="J1856" s="180">
        <v>3.1620271342500001</v>
      </c>
      <c r="K1856" s="181">
        <f t="shared" si="28"/>
        <v>33.03</v>
      </c>
      <c r="L1856" s="180" t="s">
        <v>707</v>
      </c>
    </row>
    <row r="1857" spans="3:12">
      <c r="C1857" s="180">
        <v>101489</v>
      </c>
      <c r="D1857" s="180">
        <v>11267</v>
      </c>
      <c r="E1857" s="180" t="s">
        <v>2569</v>
      </c>
      <c r="F1857" s="180" t="s">
        <v>703</v>
      </c>
      <c r="G1857" s="180">
        <v>6.3E-3</v>
      </c>
      <c r="H1857" s="180">
        <v>149.12</v>
      </c>
      <c r="I1857" s="180">
        <v>106.29334366400001</v>
      </c>
      <c r="J1857" s="180">
        <v>42.826656336000006</v>
      </c>
      <c r="K1857" s="181">
        <f t="shared" si="28"/>
        <v>0.93945600000000007</v>
      </c>
      <c r="L1857" s="180" t="s">
        <v>707</v>
      </c>
    </row>
    <row r="1858" spans="3:12">
      <c r="C1858" s="180">
        <v>101489</v>
      </c>
      <c r="D1858" s="180">
        <v>14153</v>
      </c>
      <c r="E1858" s="180" t="s">
        <v>2570</v>
      </c>
      <c r="F1858" s="180" t="s">
        <v>703</v>
      </c>
      <c r="G1858" s="180">
        <v>6.3E-3</v>
      </c>
      <c r="H1858" s="180">
        <v>149.12</v>
      </c>
      <c r="I1858" s="180">
        <v>106.29334366400001</v>
      </c>
      <c r="J1858" s="180">
        <v>42.826656336000006</v>
      </c>
      <c r="K1858" s="181">
        <f t="shared" si="28"/>
        <v>0.93945600000000007</v>
      </c>
      <c r="L1858" s="180" t="s">
        <v>707</v>
      </c>
    </row>
    <row r="1859" spans="3:12">
      <c r="C1859" s="180">
        <v>101489</v>
      </c>
      <c r="D1859" s="180">
        <v>34643</v>
      </c>
      <c r="E1859" s="180" t="s">
        <v>2571</v>
      </c>
      <c r="F1859" s="180" t="s">
        <v>703</v>
      </c>
      <c r="G1859" s="180">
        <v>6.3E-3</v>
      </c>
      <c r="H1859" s="180">
        <v>149.12</v>
      </c>
      <c r="I1859" s="180">
        <v>106.29334366400001</v>
      </c>
      <c r="J1859" s="180">
        <v>42.826656336000006</v>
      </c>
      <c r="K1859" s="181">
        <f t="shared" si="28"/>
        <v>0.93945600000000007</v>
      </c>
      <c r="L1859" s="180" t="s">
        <v>707</v>
      </c>
    </row>
    <row r="1860" spans="3:12">
      <c r="C1860" s="180">
        <v>101489</v>
      </c>
      <c r="D1860" s="180">
        <v>39996</v>
      </c>
      <c r="E1860" s="180" t="s">
        <v>2572</v>
      </c>
      <c r="F1860" s="180" t="s">
        <v>703</v>
      </c>
      <c r="G1860" s="180">
        <v>6.3E-3</v>
      </c>
      <c r="H1860" s="180">
        <v>149.12</v>
      </c>
      <c r="I1860" s="180">
        <v>106.29334366400001</v>
      </c>
      <c r="J1860" s="180">
        <v>42.826656336000006</v>
      </c>
      <c r="K1860" s="181">
        <f t="shared" si="28"/>
        <v>0.93945600000000007</v>
      </c>
      <c r="L1860" s="180" t="s">
        <v>707</v>
      </c>
    </row>
    <row r="1861" spans="3:12">
      <c r="C1861" s="180">
        <v>101489</v>
      </c>
      <c r="D1861" s="180">
        <v>39997</v>
      </c>
      <c r="E1861" s="180" t="s">
        <v>2573</v>
      </c>
      <c r="F1861" s="180" t="s">
        <v>703</v>
      </c>
      <c r="G1861" s="180">
        <v>6.3E-3</v>
      </c>
      <c r="H1861" s="180">
        <v>149.12</v>
      </c>
      <c r="I1861" s="180">
        <v>106.29334366400001</v>
      </c>
      <c r="J1861" s="180">
        <v>42.826656336000006</v>
      </c>
      <c r="K1861" s="181">
        <f t="shared" si="28"/>
        <v>0.93945600000000007</v>
      </c>
      <c r="L1861" s="180" t="s">
        <v>707</v>
      </c>
    </row>
    <row r="1862" spans="3:12">
      <c r="C1862" s="180">
        <v>101489</v>
      </c>
      <c r="D1862" s="180">
        <v>91872</v>
      </c>
      <c r="E1862" s="180" t="s">
        <v>2574</v>
      </c>
      <c r="F1862" s="180" t="s">
        <v>703</v>
      </c>
      <c r="G1862" s="180">
        <v>6.3E-3</v>
      </c>
      <c r="H1862" s="180">
        <v>149.12</v>
      </c>
      <c r="I1862" s="180">
        <v>106.29334366400001</v>
      </c>
      <c r="J1862" s="180">
        <v>42.826656336000006</v>
      </c>
      <c r="K1862" s="181">
        <f t="shared" ref="K1862:K1925" si="29">H1862*G1862</f>
        <v>0.93945600000000007</v>
      </c>
      <c r="L1862" s="180" t="s">
        <v>704</v>
      </c>
    </row>
    <row r="1863" spans="3:12">
      <c r="C1863" s="180">
        <v>101489</v>
      </c>
      <c r="D1863" s="180">
        <v>91885</v>
      </c>
      <c r="E1863" s="180" t="s">
        <v>2575</v>
      </c>
      <c r="F1863" s="180" t="s">
        <v>703</v>
      </c>
      <c r="G1863" s="180">
        <v>6.3E-3</v>
      </c>
      <c r="H1863" s="180">
        <v>149.12</v>
      </c>
      <c r="I1863" s="180">
        <v>106.29334366400001</v>
      </c>
      <c r="J1863" s="180">
        <v>42.826656336000006</v>
      </c>
      <c r="K1863" s="181">
        <f t="shared" si="29"/>
        <v>0.93945600000000007</v>
      </c>
      <c r="L1863" s="180" t="s">
        <v>704</v>
      </c>
    </row>
    <row r="1864" spans="3:12">
      <c r="C1864" s="180">
        <v>101489</v>
      </c>
      <c r="D1864" s="180">
        <v>91917</v>
      </c>
      <c r="E1864" s="180" t="s">
        <v>2576</v>
      </c>
      <c r="F1864" s="180" t="s">
        <v>703</v>
      </c>
      <c r="G1864" s="180">
        <v>6.3E-3</v>
      </c>
      <c r="H1864" s="180">
        <v>149.12</v>
      </c>
      <c r="I1864" s="180">
        <v>106.29334366400001</v>
      </c>
      <c r="J1864" s="180">
        <v>42.826656336000006</v>
      </c>
      <c r="K1864" s="181">
        <f t="shared" si="29"/>
        <v>0.93945600000000007</v>
      </c>
      <c r="L1864" s="180" t="s">
        <v>704</v>
      </c>
    </row>
    <row r="1865" spans="3:12">
      <c r="C1865" s="180">
        <v>101489</v>
      </c>
      <c r="D1865" s="180">
        <v>91919</v>
      </c>
      <c r="E1865" s="180" t="s">
        <v>2577</v>
      </c>
      <c r="F1865" s="180" t="s">
        <v>703</v>
      </c>
      <c r="G1865" s="180">
        <v>6.3E-3</v>
      </c>
      <c r="H1865" s="180">
        <v>149.12</v>
      </c>
      <c r="I1865" s="180">
        <v>106.29334366400001</v>
      </c>
      <c r="J1865" s="180">
        <v>42.826656336000006</v>
      </c>
      <c r="K1865" s="181">
        <f t="shared" si="29"/>
        <v>0.93945600000000007</v>
      </c>
      <c r="L1865" s="180" t="s">
        <v>704</v>
      </c>
    </row>
    <row r="1866" spans="3:12">
      <c r="C1866" s="180">
        <v>101489</v>
      </c>
      <c r="D1866" s="180">
        <v>91933</v>
      </c>
      <c r="E1866" s="180" t="s">
        <v>2578</v>
      </c>
      <c r="F1866" s="180" t="s">
        <v>703</v>
      </c>
      <c r="G1866" s="180">
        <v>6.3E-3</v>
      </c>
      <c r="H1866" s="180">
        <v>149.12</v>
      </c>
      <c r="I1866" s="180">
        <v>106.29334366400001</v>
      </c>
      <c r="J1866" s="180">
        <v>42.826656336000006</v>
      </c>
      <c r="K1866" s="181">
        <f t="shared" si="29"/>
        <v>0.93945600000000007</v>
      </c>
      <c r="L1866" s="180" t="s">
        <v>704</v>
      </c>
    </row>
    <row r="1867" spans="3:12">
      <c r="C1867" s="180">
        <v>101489</v>
      </c>
      <c r="D1867" s="180">
        <v>93659</v>
      </c>
      <c r="E1867" s="180" t="s">
        <v>2579</v>
      </c>
      <c r="F1867" s="180" t="s">
        <v>703</v>
      </c>
      <c r="G1867" s="180">
        <v>6.3E-3</v>
      </c>
      <c r="H1867" s="180">
        <v>149.12</v>
      </c>
      <c r="I1867" s="180">
        <v>106.29334366400001</v>
      </c>
      <c r="J1867" s="180">
        <v>42.826656336000006</v>
      </c>
      <c r="K1867" s="181">
        <f t="shared" si="29"/>
        <v>0.93945600000000007</v>
      </c>
      <c r="L1867" s="180" t="s">
        <v>704</v>
      </c>
    </row>
    <row r="1868" spans="3:12">
      <c r="C1868" s="180">
        <v>101489</v>
      </c>
      <c r="D1868" s="180">
        <v>96977</v>
      </c>
      <c r="E1868" s="180" t="s">
        <v>2580</v>
      </c>
      <c r="F1868" s="180" t="s">
        <v>703</v>
      </c>
      <c r="G1868" s="180">
        <v>6.3E-3</v>
      </c>
      <c r="H1868" s="180">
        <v>149.12</v>
      </c>
      <c r="I1868" s="180">
        <v>106.29334366400001</v>
      </c>
      <c r="J1868" s="180">
        <v>42.826656336000006</v>
      </c>
      <c r="K1868" s="181">
        <f t="shared" si="29"/>
        <v>0.93945600000000007</v>
      </c>
      <c r="L1868" s="180" t="s">
        <v>704</v>
      </c>
    </row>
    <row r="1869" spans="3:12">
      <c r="C1869" s="180">
        <v>101489</v>
      </c>
      <c r="D1869" s="180">
        <v>96986</v>
      </c>
      <c r="E1869" s="180" t="s">
        <v>2581</v>
      </c>
      <c r="F1869" s="180" t="s">
        <v>703</v>
      </c>
      <c r="G1869" s="180">
        <v>6.3E-3</v>
      </c>
      <c r="H1869" s="180">
        <v>149.12</v>
      </c>
      <c r="I1869" s="180">
        <v>106.29334366400001</v>
      </c>
      <c r="J1869" s="180">
        <v>42.826656336000006</v>
      </c>
      <c r="K1869" s="181">
        <f t="shared" si="29"/>
        <v>0.93945600000000007</v>
      </c>
      <c r="L1869" s="180" t="s">
        <v>704</v>
      </c>
    </row>
    <row r="1870" spans="3:12">
      <c r="C1870" s="180">
        <v>101489</v>
      </c>
      <c r="D1870" s="180">
        <v>100578</v>
      </c>
      <c r="E1870" s="180" t="s">
        <v>2582</v>
      </c>
      <c r="F1870" s="180" t="s">
        <v>703</v>
      </c>
      <c r="G1870" s="180">
        <v>6.3E-3</v>
      </c>
      <c r="H1870" s="180">
        <v>149.12</v>
      </c>
      <c r="I1870" s="180">
        <v>106.29334366400001</v>
      </c>
      <c r="J1870" s="180">
        <v>42.826656336000006</v>
      </c>
      <c r="K1870" s="181">
        <f t="shared" si="29"/>
        <v>0.93945600000000007</v>
      </c>
      <c r="L1870" s="180" t="s">
        <v>704</v>
      </c>
    </row>
    <row r="1871" spans="3:12">
      <c r="C1871" s="180">
        <v>101489</v>
      </c>
      <c r="D1871" s="180">
        <v>104749</v>
      </c>
      <c r="E1871" s="180" t="s">
        <v>2583</v>
      </c>
      <c r="F1871" s="180" t="s">
        <v>703</v>
      </c>
      <c r="G1871" s="180">
        <v>6.3E-3</v>
      </c>
      <c r="H1871" s="180">
        <v>149.12</v>
      </c>
      <c r="I1871" s="180">
        <v>106.29334366400001</v>
      </c>
      <c r="J1871" s="180">
        <v>42.826656336000006</v>
      </c>
      <c r="K1871" s="181">
        <f t="shared" si="29"/>
        <v>0.93945600000000007</v>
      </c>
      <c r="L1871" s="180" t="s">
        <v>704</v>
      </c>
    </row>
    <row r="1872" spans="3:12">
      <c r="C1872" s="180">
        <v>101490</v>
      </c>
      <c r="D1872" s="180">
        <v>91935</v>
      </c>
      <c r="E1872" s="180" t="s">
        <v>2584</v>
      </c>
      <c r="F1872" s="180" t="s">
        <v>703</v>
      </c>
      <c r="G1872" s="180">
        <v>6.3E-3</v>
      </c>
      <c r="H1872" s="180">
        <v>149.12</v>
      </c>
      <c r="I1872" s="180">
        <v>107.07594644992</v>
      </c>
      <c r="J1872" s="180">
        <v>42.044053550080001</v>
      </c>
      <c r="K1872" s="181">
        <f t="shared" si="29"/>
        <v>0.93945600000000007</v>
      </c>
      <c r="L1872" s="180" t="s">
        <v>704</v>
      </c>
    </row>
    <row r="1873" spans="3:12">
      <c r="C1873" s="180">
        <v>101491</v>
      </c>
      <c r="D1873" s="180">
        <v>92984</v>
      </c>
      <c r="E1873" s="180" t="s">
        <v>2585</v>
      </c>
      <c r="F1873" s="180" t="s">
        <v>703</v>
      </c>
      <c r="G1873" s="180">
        <v>6.3E-3</v>
      </c>
      <c r="H1873" s="180">
        <v>149.12</v>
      </c>
      <c r="I1873" s="180">
        <v>110.08757352256001</v>
      </c>
      <c r="J1873" s="180">
        <v>39.032426477440005</v>
      </c>
      <c r="K1873" s="181">
        <f t="shared" si="29"/>
        <v>0.93945600000000007</v>
      </c>
      <c r="L1873" s="180" t="s">
        <v>704</v>
      </c>
    </row>
    <row r="1874" spans="3:12">
      <c r="C1874" s="180">
        <v>101492</v>
      </c>
      <c r="D1874" s="180">
        <v>91873</v>
      </c>
      <c r="E1874" s="180" t="s">
        <v>2586</v>
      </c>
      <c r="F1874" s="180" t="s">
        <v>703</v>
      </c>
      <c r="G1874" s="180">
        <v>6.3E-3</v>
      </c>
      <c r="H1874" s="180">
        <v>149.12</v>
      </c>
      <c r="I1874" s="180">
        <v>111.84468952576</v>
      </c>
      <c r="J1874" s="180">
        <v>37.275310474240001</v>
      </c>
      <c r="K1874" s="181">
        <f t="shared" si="29"/>
        <v>0.93945600000000007</v>
      </c>
      <c r="L1874" s="180" t="s">
        <v>704</v>
      </c>
    </row>
    <row r="1875" spans="3:12">
      <c r="C1875" s="180">
        <v>101492</v>
      </c>
      <c r="D1875" s="180">
        <v>91886</v>
      </c>
      <c r="E1875" s="180" t="s">
        <v>2587</v>
      </c>
      <c r="F1875" s="180" t="s">
        <v>703</v>
      </c>
      <c r="G1875" s="180">
        <v>6.3E-3</v>
      </c>
      <c r="H1875" s="180">
        <v>149.12</v>
      </c>
      <c r="I1875" s="180">
        <v>111.84468952576</v>
      </c>
      <c r="J1875" s="180">
        <v>37.275310474240001</v>
      </c>
      <c r="K1875" s="181">
        <f t="shared" si="29"/>
        <v>0.93945600000000007</v>
      </c>
      <c r="L1875" s="180" t="s">
        <v>704</v>
      </c>
    </row>
    <row r="1876" spans="3:12">
      <c r="C1876" s="180">
        <v>101492</v>
      </c>
      <c r="D1876" s="180">
        <v>91920</v>
      </c>
      <c r="E1876" s="180" t="s">
        <v>2588</v>
      </c>
      <c r="F1876" s="180" t="s">
        <v>703</v>
      </c>
      <c r="G1876" s="180">
        <v>6.3E-3</v>
      </c>
      <c r="H1876" s="180">
        <v>149.12</v>
      </c>
      <c r="I1876" s="180">
        <v>111.84468952576</v>
      </c>
      <c r="J1876" s="180">
        <v>37.275310474240001</v>
      </c>
      <c r="K1876" s="181">
        <f t="shared" si="29"/>
        <v>0.93945600000000007</v>
      </c>
      <c r="L1876" s="180" t="s">
        <v>704</v>
      </c>
    </row>
    <row r="1877" spans="3:12">
      <c r="C1877" s="180">
        <v>101492</v>
      </c>
      <c r="D1877" s="180">
        <v>91922</v>
      </c>
      <c r="E1877" s="180" t="s">
        <v>2589</v>
      </c>
      <c r="F1877" s="180" t="s">
        <v>703</v>
      </c>
      <c r="G1877" s="180">
        <v>6.3E-3</v>
      </c>
      <c r="H1877" s="180">
        <v>149.12</v>
      </c>
      <c r="I1877" s="180">
        <v>111.84468952576</v>
      </c>
      <c r="J1877" s="180">
        <v>37.275310474240001</v>
      </c>
      <c r="K1877" s="181">
        <f t="shared" si="29"/>
        <v>0.93945600000000007</v>
      </c>
      <c r="L1877" s="180" t="s">
        <v>704</v>
      </c>
    </row>
    <row r="1878" spans="3:12">
      <c r="C1878" s="180">
        <v>101492</v>
      </c>
      <c r="D1878" s="180">
        <v>92986</v>
      </c>
      <c r="E1878" s="180" t="s">
        <v>2590</v>
      </c>
      <c r="F1878" s="180" t="s">
        <v>703</v>
      </c>
      <c r="G1878" s="180">
        <v>6.3E-3</v>
      </c>
      <c r="H1878" s="180">
        <v>149.12</v>
      </c>
      <c r="I1878" s="180">
        <v>111.84468952576</v>
      </c>
      <c r="J1878" s="180">
        <v>37.275310474240001</v>
      </c>
      <c r="K1878" s="181">
        <f t="shared" si="29"/>
        <v>0.93945600000000007</v>
      </c>
      <c r="L1878" s="180" t="s">
        <v>704</v>
      </c>
    </row>
    <row r="1879" spans="3:12">
      <c r="C1879" s="180">
        <v>101497</v>
      </c>
      <c r="D1879" s="180">
        <v>39809</v>
      </c>
      <c r="E1879" s="180" t="s">
        <v>2591</v>
      </c>
      <c r="F1879" s="180" t="s">
        <v>703</v>
      </c>
      <c r="G1879" s="180">
        <v>6.3E-3</v>
      </c>
      <c r="H1879" s="180">
        <v>149.12</v>
      </c>
      <c r="I1879" s="180">
        <v>109.56246235456001</v>
      </c>
      <c r="J1879" s="180">
        <v>39.557537645439993</v>
      </c>
      <c r="K1879" s="181">
        <f t="shared" si="29"/>
        <v>0.93945600000000007</v>
      </c>
      <c r="L1879" s="180" t="s">
        <v>707</v>
      </c>
    </row>
    <row r="1880" spans="3:12">
      <c r="C1880" s="180">
        <v>101497</v>
      </c>
      <c r="D1880" s="180">
        <v>93666</v>
      </c>
      <c r="E1880" s="180" t="s">
        <v>2592</v>
      </c>
      <c r="F1880" s="180" t="s">
        <v>703</v>
      </c>
      <c r="G1880" s="180">
        <v>6.3E-3</v>
      </c>
      <c r="H1880" s="180">
        <v>149.12</v>
      </c>
      <c r="I1880" s="180">
        <v>109.56246235456001</v>
      </c>
      <c r="J1880" s="180">
        <v>39.557537645439993</v>
      </c>
      <c r="K1880" s="181">
        <f t="shared" si="29"/>
        <v>0.93945600000000007</v>
      </c>
      <c r="L1880" s="180" t="s">
        <v>704</v>
      </c>
    </row>
    <row r="1881" spans="3:12">
      <c r="C1881" s="180">
        <v>101505</v>
      </c>
      <c r="D1881" s="180">
        <v>93673</v>
      </c>
      <c r="E1881" s="180" t="s">
        <v>2593</v>
      </c>
      <c r="F1881" s="180" t="s">
        <v>703</v>
      </c>
      <c r="G1881" s="180">
        <v>6.3E-3</v>
      </c>
      <c r="H1881" s="180">
        <v>149.12</v>
      </c>
      <c r="I1881" s="180">
        <v>109.63739575104002</v>
      </c>
      <c r="J1881" s="180">
        <v>39.482604248960001</v>
      </c>
      <c r="K1881" s="181">
        <f t="shared" si="29"/>
        <v>0.93945600000000007</v>
      </c>
      <c r="L1881" s="180" t="s">
        <v>704</v>
      </c>
    </row>
    <row r="1882" spans="3:12">
      <c r="C1882" s="180">
        <v>101509</v>
      </c>
      <c r="D1882" s="180">
        <v>1062</v>
      </c>
      <c r="E1882" s="180" t="s">
        <v>2594</v>
      </c>
      <c r="F1882" s="180" t="s">
        <v>727</v>
      </c>
      <c r="G1882" s="180">
        <v>1</v>
      </c>
      <c r="H1882" s="180">
        <v>235</v>
      </c>
      <c r="I1882" s="180">
        <v>176.02469234</v>
      </c>
      <c r="J1882" s="180">
        <v>58.975307659999999</v>
      </c>
      <c r="K1882" s="181">
        <f t="shared" si="29"/>
        <v>235</v>
      </c>
      <c r="L1882" s="180" t="s">
        <v>707</v>
      </c>
    </row>
    <row r="1883" spans="3:12">
      <c r="C1883" s="180">
        <v>101513</v>
      </c>
      <c r="D1883" s="180">
        <v>97668</v>
      </c>
      <c r="E1883" s="180" t="s">
        <v>2595</v>
      </c>
      <c r="F1883" s="180" t="s">
        <v>703</v>
      </c>
      <c r="G1883" s="180">
        <v>6.3E-3</v>
      </c>
      <c r="H1883" s="180">
        <v>149.12</v>
      </c>
      <c r="I1883" s="180">
        <v>114.85141591872001</v>
      </c>
      <c r="J1883" s="180">
        <v>34.268584081279997</v>
      </c>
      <c r="K1883" s="181">
        <f t="shared" si="29"/>
        <v>0.93945600000000007</v>
      </c>
      <c r="L1883" s="180" t="s">
        <v>704</v>
      </c>
    </row>
    <row r="1884" spans="3:12">
      <c r="C1884" s="180">
        <v>101537</v>
      </c>
      <c r="D1884" s="180">
        <v>4814</v>
      </c>
      <c r="E1884" s="180" t="s">
        <v>2596</v>
      </c>
      <c r="F1884" s="180" t="s">
        <v>727</v>
      </c>
      <c r="G1884" s="180">
        <v>1</v>
      </c>
      <c r="H1884" s="180">
        <v>48.86</v>
      </c>
      <c r="I1884" s="180">
        <v>28.717197931240001</v>
      </c>
      <c r="J1884" s="180">
        <v>20.142802068760002</v>
      </c>
      <c r="K1884" s="181">
        <f t="shared" si="29"/>
        <v>48.86</v>
      </c>
      <c r="L1884" s="180" t="s">
        <v>707</v>
      </c>
    </row>
    <row r="1885" spans="3:12">
      <c r="C1885" s="180">
        <v>101538</v>
      </c>
      <c r="D1885" s="180">
        <v>1091</v>
      </c>
      <c r="E1885" s="180" t="s">
        <v>2597</v>
      </c>
      <c r="F1885" s="180" t="s">
        <v>727</v>
      </c>
      <c r="G1885" s="180">
        <v>1</v>
      </c>
      <c r="H1885" s="180">
        <v>26.08</v>
      </c>
      <c r="I1885" s="180">
        <v>19.183046825920002</v>
      </c>
      <c r="J1885" s="180">
        <v>6.8969531740799992</v>
      </c>
      <c r="K1885" s="181">
        <f t="shared" si="29"/>
        <v>26.08</v>
      </c>
      <c r="L1885" s="180" t="s">
        <v>707</v>
      </c>
    </row>
    <row r="1886" spans="3:12">
      <c r="C1886" s="180">
        <v>101539</v>
      </c>
      <c r="D1886" s="180">
        <v>1095</v>
      </c>
      <c r="E1886" s="180" t="s">
        <v>2598</v>
      </c>
      <c r="F1886" s="180" t="s">
        <v>727</v>
      </c>
      <c r="G1886" s="180">
        <v>1</v>
      </c>
      <c r="H1886" s="180">
        <v>38.770000000000003</v>
      </c>
      <c r="I1886" s="180">
        <v>26.749803090300002</v>
      </c>
      <c r="J1886" s="180">
        <v>12.020196909700001</v>
      </c>
      <c r="K1886" s="181">
        <f t="shared" si="29"/>
        <v>38.770000000000003</v>
      </c>
      <c r="L1886" s="180" t="s">
        <v>707</v>
      </c>
    </row>
    <row r="1887" spans="3:12">
      <c r="C1887" s="180">
        <v>101540</v>
      </c>
      <c r="D1887" s="180">
        <v>1093</v>
      </c>
      <c r="E1887" s="180" t="s">
        <v>2599</v>
      </c>
      <c r="F1887" s="180" t="s">
        <v>727</v>
      </c>
      <c r="G1887" s="180">
        <v>1</v>
      </c>
      <c r="H1887" s="180">
        <v>70.06</v>
      </c>
      <c r="I1887" s="180">
        <v>50.354432298559999</v>
      </c>
      <c r="J1887" s="180">
        <v>19.70556770144</v>
      </c>
      <c r="K1887" s="181">
        <f t="shared" si="29"/>
        <v>70.06</v>
      </c>
      <c r="L1887" s="180" t="s">
        <v>707</v>
      </c>
    </row>
    <row r="1888" spans="3:12">
      <c r="C1888" s="180">
        <v>101541</v>
      </c>
      <c r="D1888" s="180">
        <v>1096</v>
      </c>
      <c r="E1888" s="180" t="s">
        <v>2600</v>
      </c>
      <c r="F1888" s="180" t="s">
        <v>727</v>
      </c>
      <c r="G1888" s="180">
        <v>1</v>
      </c>
      <c r="H1888" s="180">
        <v>90.27</v>
      </c>
      <c r="I1888" s="180">
        <v>64.404978063119998</v>
      </c>
      <c r="J1888" s="180">
        <v>25.865021936879995</v>
      </c>
      <c r="K1888" s="181">
        <f t="shared" si="29"/>
        <v>90.27</v>
      </c>
      <c r="L1888" s="180" t="s">
        <v>707</v>
      </c>
    </row>
    <row r="1889" spans="3:12">
      <c r="C1889" s="180">
        <v>101543</v>
      </c>
      <c r="D1889" s="180">
        <v>1092</v>
      </c>
      <c r="E1889" s="180" t="s">
        <v>2601</v>
      </c>
      <c r="F1889" s="180" t="s">
        <v>727</v>
      </c>
      <c r="G1889" s="180">
        <v>1</v>
      </c>
      <c r="H1889" s="180">
        <v>30</v>
      </c>
      <c r="I1889" s="180">
        <v>20.548847430000002</v>
      </c>
      <c r="J1889" s="180">
        <v>9.4511525699999996</v>
      </c>
      <c r="K1889" s="181">
        <f t="shared" si="29"/>
        <v>30</v>
      </c>
      <c r="L1889" s="180" t="s">
        <v>707</v>
      </c>
    </row>
    <row r="1890" spans="3:12">
      <c r="C1890" s="180">
        <v>101544</v>
      </c>
      <c r="D1890" s="180">
        <v>1090</v>
      </c>
      <c r="E1890" s="180" t="s">
        <v>2602</v>
      </c>
      <c r="F1890" s="180" t="s">
        <v>727</v>
      </c>
      <c r="G1890" s="180">
        <v>1</v>
      </c>
      <c r="H1890" s="180">
        <v>50.16</v>
      </c>
      <c r="I1890" s="180">
        <v>35.165710926719996</v>
      </c>
      <c r="J1890" s="180">
        <v>14.994289073279999</v>
      </c>
      <c r="K1890" s="181">
        <f t="shared" si="29"/>
        <v>50.16</v>
      </c>
      <c r="L1890" s="180" t="s">
        <v>707</v>
      </c>
    </row>
    <row r="1891" spans="3:12">
      <c r="C1891" s="180">
        <v>101545</v>
      </c>
      <c r="D1891" s="180">
        <v>1097</v>
      </c>
      <c r="E1891" s="180" t="s">
        <v>2603</v>
      </c>
      <c r="F1891" s="180" t="s">
        <v>727</v>
      </c>
      <c r="G1891" s="180">
        <v>1</v>
      </c>
      <c r="H1891" s="180">
        <v>76.63</v>
      </c>
      <c r="I1891" s="180">
        <v>55.266871200689998</v>
      </c>
      <c r="J1891" s="180">
        <v>21.363128799309997</v>
      </c>
      <c r="K1891" s="181">
        <f t="shared" si="29"/>
        <v>76.63</v>
      </c>
      <c r="L1891" s="180" t="s">
        <v>707</v>
      </c>
    </row>
    <row r="1892" spans="3:12">
      <c r="C1892" s="180">
        <v>101546</v>
      </c>
      <c r="D1892" s="180">
        <v>3406</v>
      </c>
      <c r="E1892" s="180" t="s">
        <v>2604</v>
      </c>
      <c r="F1892" s="180" t="s">
        <v>727</v>
      </c>
      <c r="G1892" s="180">
        <v>1</v>
      </c>
      <c r="H1892" s="180">
        <v>29.55</v>
      </c>
      <c r="I1892" s="180">
        <v>27.724446181950004</v>
      </c>
      <c r="J1892" s="180">
        <v>1.8255538180500002</v>
      </c>
      <c r="K1892" s="181">
        <f t="shared" si="29"/>
        <v>29.55</v>
      </c>
      <c r="L1892" s="180" t="s">
        <v>707</v>
      </c>
    </row>
    <row r="1893" spans="3:12">
      <c r="C1893" s="180">
        <v>101547</v>
      </c>
      <c r="D1893" s="180">
        <v>3405</v>
      </c>
      <c r="E1893" s="180" t="s">
        <v>2605</v>
      </c>
      <c r="F1893" s="180" t="s">
        <v>727</v>
      </c>
      <c r="G1893" s="180">
        <v>1</v>
      </c>
      <c r="H1893" s="180">
        <v>96.54</v>
      </c>
      <c r="I1893" s="180">
        <v>94.609979850120013</v>
      </c>
      <c r="J1893" s="180">
        <v>1.93002014988</v>
      </c>
      <c r="K1893" s="181">
        <f t="shared" si="29"/>
        <v>96.54</v>
      </c>
      <c r="L1893" s="180" t="s">
        <v>707</v>
      </c>
    </row>
    <row r="1894" spans="3:12">
      <c r="C1894" s="180">
        <v>101549</v>
      </c>
      <c r="D1894" s="180">
        <v>1564</v>
      </c>
      <c r="E1894" s="180" t="s">
        <v>2606</v>
      </c>
      <c r="F1894" s="180" t="s">
        <v>727</v>
      </c>
      <c r="G1894" s="180">
        <v>1</v>
      </c>
      <c r="H1894" s="180">
        <v>17.559999999999999</v>
      </c>
      <c r="I1894" s="180">
        <v>13.181897022919999</v>
      </c>
      <c r="J1894" s="180">
        <v>4.3781029770799993</v>
      </c>
      <c r="K1894" s="181">
        <f t="shared" si="29"/>
        <v>17.559999999999999</v>
      </c>
      <c r="L1894" s="180" t="s">
        <v>707</v>
      </c>
    </row>
    <row r="1895" spans="3:12">
      <c r="C1895" s="180">
        <v>101553</v>
      </c>
      <c r="D1895" s="180">
        <v>11273</v>
      </c>
      <c r="E1895" s="180" t="s">
        <v>2607</v>
      </c>
      <c r="F1895" s="180" t="s">
        <v>703</v>
      </c>
      <c r="G1895" s="180">
        <v>6.3E-3</v>
      </c>
      <c r="H1895" s="180">
        <v>149.12</v>
      </c>
      <c r="I1895" s="180">
        <v>102.20062313472</v>
      </c>
      <c r="J1895" s="180">
        <v>46.91937686528</v>
      </c>
      <c r="K1895" s="181">
        <f t="shared" si="29"/>
        <v>0.93945600000000007</v>
      </c>
      <c r="L1895" s="180" t="s">
        <v>707</v>
      </c>
    </row>
    <row r="1896" spans="3:12">
      <c r="C1896" s="180">
        <v>101554</v>
      </c>
      <c r="D1896" s="180">
        <v>11272</v>
      </c>
      <c r="E1896" s="180" t="s">
        <v>2608</v>
      </c>
      <c r="F1896" s="180" t="s">
        <v>703</v>
      </c>
      <c r="G1896" s="180">
        <v>6.3E-3</v>
      </c>
      <c r="H1896" s="180">
        <v>149.12</v>
      </c>
      <c r="I1896" s="180">
        <v>87.646040959360008</v>
      </c>
      <c r="J1896" s="180">
        <v>61.473959040640004</v>
      </c>
      <c r="K1896" s="181">
        <f t="shared" si="29"/>
        <v>0.93945600000000007</v>
      </c>
      <c r="L1896" s="180" t="s">
        <v>707</v>
      </c>
    </row>
    <row r="1897" spans="3:12">
      <c r="C1897" s="180">
        <v>101555</v>
      </c>
      <c r="D1897" s="180">
        <v>11275</v>
      </c>
      <c r="E1897" s="180" t="s">
        <v>2609</v>
      </c>
      <c r="F1897" s="180" t="s">
        <v>703</v>
      </c>
      <c r="G1897" s="180">
        <v>6.3E-3</v>
      </c>
      <c r="H1897" s="180">
        <v>149.12</v>
      </c>
      <c r="I1897" s="180">
        <v>63.448099967360008</v>
      </c>
      <c r="J1897" s="180">
        <v>85.671900032639996</v>
      </c>
      <c r="K1897" s="181">
        <f t="shared" si="29"/>
        <v>0.93945600000000007</v>
      </c>
      <c r="L1897" s="180" t="s">
        <v>707</v>
      </c>
    </row>
    <row r="1898" spans="3:12">
      <c r="C1898" s="180">
        <v>101556</v>
      </c>
      <c r="D1898" s="180">
        <v>11274</v>
      </c>
      <c r="E1898" s="180" t="s">
        <v>2610</v>
      </c>
      <c r="F1898" s="180" t="s">
        <v>703</v>
      </c>
      <c r="G1898" s="180">
        <v>6.3E-3</v>
      </c>
      <c r="H1898" s="180">
        <v>149.12</v>
      </c>
      <c r="I1898" s="180">
        <v>57.729708688640002</v>
      </c>
      <c r="J1898" s="180">
        <v>91.390291311360002</v>
      </c>
      <c r="K1898" s="181">
        <f t="shared" si="29"/>
        <v>0.93945600000000007</v>
      </c>
      <c r="L1898" s="180" t="s">
        <v>707</v>
      </c>
    </row>
    <row r="1899" spans="3:12">
      <c r="C1899" s="180">
        <v>101632</v>
      </c>
      <c r="D1899" s="180">
        <v>2510</v>
      </c>
      <c r="E1899" s="180" t="s">
        <v>2611</v>
      </c>
      <c r="F1899" s="180" t="s">
        <v>727</v>
      </c>
      <c r="G1899" s="180">
        <v>1</v>
      </c>
      <c r="H1899" s="180">
        <v>35.46</v>
      </c>
      <c r="I1899" s="180">
        <v>34.648602577920002</v>
      </c>
      <c r="J1899" s="180">
        <v>0.81139742207999999</v>
      </c>
      <c r="K1899" s="181">
        <f t="shared" si="29"/>
        <v>35.46</v>
      </c>
      <c r="L1899" s="180" t="s">
        <v>707</v>
      </c>
    </row>
    <row r="1900" spans="3:12">
      <c r="C1900" s="180">
        <v>101636</v>
      </c>
      <c r="D1900" s="180">
        <v>2512</v>
      </c>
      <c r="E1900" s="180" t="s">
        <v>2612</v>
      </c>
      <c r="F1900" s="180" t="s">
        <v>727</v>
      </c>
      <c r="G1900" s="180">
        <v>1</v>
      </c>
      <c r="H1900" s="180">
        <v>39</v>
      </c>
      <c r="I1900" s="180">
        <v>29.343898584000002</v>
      </c>
      <c r="J1900" s="180">
        <v>9.6561014160000003</v>
      </c>
      <c r="K1900" s="181">
        <f t="shared" si="29"/>
        <v>39</v>
      </c>
      <c r="L1900" s="180" t="s">
        <v>707</v>
      </c>
    </row>
    <row r="1901" spans="3:12">
      <c r="C1901" s="180">
        <v>101653</v>
      </c>
      <c r="D1901" s="180">
        <v>3798</v>
      </c>
      <c r="E1901" s="180" t="s">
        <v>2613</v>
      </c>
      <c r="F1901" s="180" t="s">
        <v>727</v>
      </c>
      <c r="G1901" s="180">
        <v>1</v>
      </c>
      <c r="H1901" s="180">
        <v>83.57</v>
      </c>
      <c r="I1901" s="180">
        <v>61.02138303089</v>
      </c>
      <c r="J1901" s="180">
        <v>22.548616969109997</v>
      </c>
      <c r="K1901" s="181">
        <f t="shared" si="29"/>
        <v>83.57</v>
      </c>
      <c r="L1901" s="180" t="s">
        <v>707</v>
      </c>
    </row>
    <row r="1902" spans="3:12">
      <c r="C1902" s="180">
        <v>101654</v>
      </c>
      <c r="D1902" s="180">
        <v>42244</v>
      </c>
      <c r="E1902" s="180" t="s">
        <v>2614</v>
      </c>
      <c r="F1902" s="180" t="s">
        <v>703</v>
      </c>
      <c r="G1902" s="180">
        <v>6.3E-3</v>
      </c>
      <c r="H1902" s="180">
        <v>149.12</v>
      </c>
      <c r="I1902" s="180">
        <v>134.97761264447999</v>
      </c>
      <c r="J1902" s="180">
        <v>14.14238735552</v>
      </c>
      <c r="K1902" s="181">
        <f t="shared" si="29"/>
        <v>0.93945600000000007</v>
      </c>
      <c r="L1902" s="180" t="s">
        <v>707</v>
      </c>
    </row>
    <row r="1903" spans="3:12">
      <c r="C1903" s="180">
        <v>101655</v>
      </c>
      <c r="D1903" s="180">
        <v>42245</v>
      </c>
      <c r="E1903" s="180" t="s">
        <v>2615</v>
      </c>
      <c r="F1903" s="180" t="s">
        <v>703</v>
      </c>
      <c r="G1903" s="180">
        <v>6.3E-3</v>
      </c>
      <c r="H1903" s="180">
        <v>149.12</v>
      </c>
      <c r="I1903" s="180">
        <v>139.62259133952</v>
      </c>
      <c r="J1903" s="180">
        <v>9.4974086604799997</v>
      </c>
      <c r="K1903" s="181">
        <f t="shared" si="29"/>
        <v>0.93945600000000007</v>
      </c>
      <c r="L1903" s="180" t="s">
        <v>707</v>
      </c>
    </row>
    <row r="1904" spans="3:12">
      <c r="C1904" s="180">
        <v>101656</v>
      </c>
      <c r="D1904" s="180">
        <v>42246</v>
      </c>
      <c r="E1904" s="180" t="s">
        <v>2616</v>
      </c>
      <c r="F1904" s="180" t="s">
        <v>703</v>
      </c>
      <c r="G1904" s="180">
        <v>6.3E-3</v>
      </c>
      <c r="H1904" s="180">
        <v>149.12</v>
      </c>
      <c r="I1904" s="180">
        <v>140.29904320256</v>
      </c>
      <c r="J1904" s="180">
        <v>8.8209567974400009</v>
      </c>
      <c r="K1904" s="181">
        <f t="shared" si="29"/>
        <v>0.93945600000000007</v>
      </c>
      <c r="L1904" s="180" t="s">
        <v>707</v>
      </c>
    </row>
    <row r="1905" spans="3:12">
      <c r="C1905" s="180">
        <v>101657</v>
      </c>
      <c r="D1905" s="180">
        <v>42243</v>
      </c>
      <c r="E1905" s="180" t="s">
        <v>2617</v>
      </c>
      <c r="F1905" s="180" t="s">
        <v>703</v>
      </c>
      <c r="G1905" s="180">
        <v>6.3E-3</v>
      </c>
      <c r="H1905" s="180">
        <v>149.12</v>
      </c>
      <c r="I1905" s="180">
        <v>141.46093434880001</v>
      </c>
      <c r="J1905" s="180">
        <v>7.6590656511999997</v>
      </c>
      <c r="K1905" s="181">
        <f t="shared" si="29"/>
        <v>0.93945600000000007</v>
      </c>
      <c r="L1905" s="180" t="s">
        <v>707</v>
      </c>
    </row>
    <row r="1906" spans="3:12">
      <c r="C1906" s="180">
        <v>101658</v>
      </c>
      <c r="D1906" s="180">
        <v>42247</v>
      </c>
      <c r="E1906" s="180" t="s">
        <v>2618</v>
      </c>
      <c r="F1906" s="180" t="s">
        <v>703</v>
      </c>
      <c r="G1906" s="180">
        <v>6.3E-3</v>
      </c>
      <c r="H1906" s="180">
        <v>149.12</v>
      </c>
      <c r="I1906" s="180">
        <v>143.09348236352</v>
      </c>
      <c r="J1906" s="180">
        <v>6.0265176364800004</v>
      </c>
      <c r="K1906" s="181">
        <f t="shared" si="29"/>
        <v>0.93945600000000007</v>
      </c>
      <c r="L1906" s="180" t="s">
        <v>707</v>
      </c>
    </row>
    <row r="1907" spans="3:12">
      <c r="C1907" s="180">
        <v>101659</v>
      </c>
      <c r="D1907" s="180">
        <v>42248</v>
      </c>
      <c r="E1907" s="180" t="s">
        <v>2619</v>
      </c>
      <c r="F1907" s="180" t="s">
        <v>703</v>
      </c>
      <c r="G1907" s="180">
        <v>6.3E-3</v>
      </c>
      <c r="H1907" s="180">
        <v>149.12</v>
      </c>
      <c r="I1907" s="180">
        <v>143.79876464</v>
      </c>
      <c r="J1907" s="180">
        <v>5.3212353600000002</v>
      </c>
      <c r="K1907" s="181">
        <f t="shared" si="29"/>
        <v>0.93945600000000007</v>
      </c>
      <c r="L1907" s="180" t="s">
        <v>707</v>
      </c>
    </row>
    <row r="1908" spans="3:12">
      <c r="C1908" s="180">
        <v>101660</v>
      </c>
      <c r="D1908" s="180">
        <v>42249</v>
      </c>
      <c r="E1908" s="180" t="s">
        <v>2620</v>
      </c>
      <c r="F1908" s="180" t="s">
        <v>703</v>
      </c>
      <c r="G1908" s="180">
        <v>6.3E-3</v>
      </c>
      <c r="H1908" s="180">
        <v>149.12</v>
      </c>
      <c r="I1908" s="180">
        <v>145.69256597376</v>
      </c>
      <c r="J1908" s="180">
        <v>3.4274340262400003</v>
      </c>
      <c r="K1908" s="181">
        <f t="shared" si="29"/>
        <v>0.93945600000000007</v>
      </c>
      <c r="L1908" s="180" t="s">
        <v>707</v>
      </c>
    </row>
    <row r="1909" spans="3:12">
      <c r="C1909" s="180">
        <v>101663</v>
      </c>
      <c r="D1909" s="180">
        <v>11927</v>
      </c>
      <c r="E1909" s="180" t="s">
        <v>2621</v>
      </c>
      <c r="F1909" s="180" t="s">
        <v>703</v>
      </c>
      <c r="G1909" s="180">
        <v>6.3E-3</v>
      </c>
      <c r="H1909" s="180">
        <v>149.12</v>
      </c>
      <c r="I1909" s="180">
        <v>65.620005925759997</v>
      </c>
      <c r="J1909" s="180">
        <v>83.499994074240007</v>
      </c>
      <c r="K1909" s="181">
        <f t="shared" si="29"/>
        <v>0.93945600000000007</v>
      </c>
      <c r="L1909" s="180" t="s">
        <v>707</v>
      </c>
    </row>
    <row r="1910" spans="3:12">
      <c r="C1910" s="180">
        <v>101664</v>
      </c>
      <c r="D1910" s="180">
        <v>11928</v>
      </c>
      <c r="E1910" s="180" t="s">
        <v>2622</v>
      </c>
      <c r="F1910" s="180" t="s">
        <v>703</v>
      </c>
      <c r="G1910" s="180">
        <v>6.3E-3</v>
      </c>
      <c r="H1910" s="180">
        <v>149.12</v>
      </c>
      <c r="I1910" s="180">
        <v>68.610832846080001</v>
      </c>
      <c r="J1910" s="180">
        <v>80.509167153920004</v>
      </c>
      <c r="K1910" s="181">
        <f t="shared" si="29"/>
        <v>0.93945600000000007</v>
      </c>
      <c r="L1910" s="180" t="s">
        <v>707</v>
      </c>
    </row>
    <row r="1911" spans="3:12">
      <c r="C1911" s="180">
        <v>101665</v>
      </c>
      <c r="D1911" s="180">
        <v>11929</v>
      </c>
      <c r="E1911" s="180" t="s">
        <v>2623</v>
      </c>
      <c r="F1911" s="180" t="s">
        <v>703</v>
      </c>
      <c r="G1911" s="180">
        <v>6.3E-3</v>
      </c>
      <c r="H1911" s="180">
        <v>149.12</v>
      </c>
      <c r="I1911" s="180">
        <v>79.322352985600006</v>
      </c>
      <c r="J1911" s="180">
        <v>69.797647014399999</v>
      </c>
      <c r="K1911" s="181">
        <f t="shared" si="29"/>
        <v>0.93945600000000007</v>
      </c>
      <c r="L1911" s="180" t="s">
        <v>707</v>
      </c>
    </row>
    <row r="1912" spans="3:12">
      <c r="C1912" s="180">
        <v>100578</v>
      </c>
      <c r="D1912" s="180">
        <v>863</v>
      </c>
      <c r="E1912" s="180" t="s">
        <v>2624</v>
      </c>
      <c r="F1912" s="180" t="s">
        <v>826</v>
      </c>
      <c r="G1912" s="180">
        <v>9</v>
      </c>
      <c r="H1912" s="180">
        <v>35.909999999999997</v>
      </c>
      <c r="I1912" s="180">
        <v>25.986925349279996</v>
      </c>
      <c r="J1912" s="180">
        <v>9.9230746507200003</v>
      </c>
      <c r="K1912" s="181">
        <f t="shared" si="29"/>
        <v>323.18999999999994</v>
      </c>
      <c r="L1912" s="180" t="s">
        <v>707</v>
      </c>
    </row>
    <row r="1913" spans="3:12">
      <c r="C1913" s="180">
        <v>100599</v>
      </c>
      <c r="D1913" s="180">
        <v>94962</v>
      </c>
      <c r="E1913" s="180" t="s">
        <v>2625</v>
      </c>
      <c r="F1913" s="180" t="s">
        <v>703</v>
      </c>
      <c r="G1913" s="180">
        <v>6.3E-3</v>
      </c>
      <c r="H1913" s="180">
        <v>149.12</v>
      </c>
      <c r="I1913" s="180">
        <v>115.34440932288001</v>
      </c>
      <c r="J1913" s="180">
        <v>33.77559067712</v>
      </c>
      <c r="K1913" s="181">
        <f t="shared" si="29"/>
        <v>0.93945600000000007</v>
      </c>
      <c r="L1913" s="180" t="s">
        <v>704</v>
      </c>
    </row>
    <row r="1914" spans="3:12">
      <c r="C1914" s="180">
        <v>100619</v>
      </c>
      <c r="D1914" s="180">
        <v>11975</v>
      </c>
      <c r="E1914" s="180" t="s">
        <v>2626</v>
      </c>
      <c r="F1914" s="180" t="s">
        <v>703</v>
      </c>
      <c r="G1914" s="180">
        <v>6.3E-3</v>
      </c>
      <c r="H1914" s="180">
        <v>149.12</v>
      </c>
      <c r="I1914" s="180">
        <v>118.45076562112001</v>
      </c>
      <c r="J1914" s="180">
        <v>30.669234378879999</v>
      </c>
      <c r="K1914" s="181">
        <f t="shared" si="29"/>
        <v>0.93945600000000007</v>
      </c>
      <c r="L1914" s="180" t="s">
        <v>707</v>
      </c>
    </row>
    <row r="1915" spans="3:12">
      <c r="C1915" s="180">
        <v>100619</v>
      </c>
      <c r="D1915" s="180">
        <v>12388</v>
      </c>
      <c r="E1915" s="180" t="s">
        <v>2627</v>
      </c>
      <c r="F1915" s="180" t="s">
        <v>703</v>
      </c>
      <c r="G1915" s="180">
        <v>6.3E-3</v>
      </c>
      <c r="H1915" s="180">
        <v>149.12</v>
      </c>
      <c r="I1915" s="180">
        <v>118.45076562112001</v>
      </c>
      <c r="J1915" s="180">
        <v>30.669234378879999</v>
      </c>
      <c r="K1915" s="181">
        <f t="shared" si="29"/>
        <v>0.93945600000000007</v>
      </c>
      <c r="L1915" s="180" t="s">
        <v>707</v>
      </c>
    </row>
    <row r="1916" spans="3:12">
      <c r="C1916" s="180">
        <v>100620</v>
      </c>
      <c r="D1916" s="180">
        <v>14162</v>
      </c>
      <c r="E1916" s="180" t="s">
        <v>2628</v>
      </c>
      <c r="F1916" s="180" t="s">
        <v>703</v>
      </c>
      <c r="G1916" s="180">
        <v>6.3E-3</v>
      </c>
      <c r="H1916" s="180">
        <v>149.12</v>
      </c>
      <c r="I1916" s="180">
        <v>144.63704734272</v>
      </c>
      <c r="J1916" s="180">
        <v>4.4829526572800003</v>
      </c>
      <c r="K1916" s="181">
        <f t="shared" si="29"/>
        <v>0.93945600000000007</v>
      </c>
      <c r="L1916" s="180" t="s">
        <v>707</v>
      </c>
    </row>
    <row r="1917" spans="3:12">
      <c r="C1917" s="180">
        <v>100620</v>
      </c>
      <c r="D1917" s="180">
        <v>39746</v>
      </c>
      <c r="E1917" s="180" t="s">
        <v>2629</v>
      </c>
      <c r="F1917" s="180" t="s">
        <v>703</v>
      </c>
      <c r="G1917" s="180">
        <v>6.3E-3</v>
      </c>
      <c r="H1917" s="180">
        <v>149.12</v>
      </c>
      <c r="I1917" s="180">
        <v>144.63704734272</v>
      </c>
      <c r="J1917" s="180">
        <v>4.4829526572800003</v>
      </c>
      <c r="K1917" s="181">
        <f t="shared" si="29"/>
        <v>0.93945600000000007</v>
      </c>
      <c r="L1917" s="180" t="s">
        <v>707</v>
      </c>
    </row>
    <row r="1918" spans="3:12">
      <c r="C1918" s="180">
        <v>100621</v>
      </c>
      <c r="D1918" s="180">
        <v>14163</v>
      </c>
      <c r="E1918" s="180" t="s">
        <v>2630</v>
      </c>
      <c r="F1918" s="180" t="s">
        <v>703</v>
      </c>
      <c r="G1918" s="180">
        <v>6.3E-3</v>
      </c>
      <c r="H1918" s="180">
        <v>149.12</v>
      </c>
      <c r="I1918" s="180">
        <v>143.64067402815999</v>
      </c>
      <c r="J1918" s="180">
        <v>5.4793259718399998</v>
      </c>
      <c r="K1918" s="181">
        <f t="shared" si="29"/>
        <v>0.93945600000000007</v>
      </c>
      <c r="L1918" s="180" t="s">
        <v>707</v>
      </c>
    </row>
    <row r="1919" spans="3:12">
      <c r="C1919" s="180">
        <v>100622</v>
      </c>
      <c r="D1919" s="180">
        <v>5051</v>
      </c>
      <c r="E1919" s="180" t="s">
        <v>2631</v>
      </c>
      <c r="F1919" s="180" t="s">
        <v>727</v>
      </c>
      <c r="G1919" s="180">
        <v>1</v>
      </c>
      <c r="H1919" s="180">
        <v>1775.08</v>
      </c>
      <c r="I1919" s="180">
        <v>1674.0877393412798</v>
      </c>
      <c r="J1919" s="180">
        <v>100.99226065871999</v>
      </c>
      <c r="K1919" s="181">
        <f t="shared" si="29"/>
        <v>1775.08</v>
      </c>
      <c r="L1919" s="180" t="s">
        <v>707</v>
      </c>
    </row>
    <row r="1920" spans="3:12">
      <c r="C1920" s="180">
        <v>100623</v>
      </c>
      <c r="D1920" s="180">
        <v>14164</v>
      </c>
      <c r="E1920" s="180" t="s">
        <v>2632</v>
      </c>
      <c r="F1920" s="180" t="s">
        <v>703</v>
      </c>
      <c r="G1920" s="180">
        <v>6.3E-3</v>
      </c>
      <c r="H1920" s="180">
        <v>149.12</v>
      </c>
      <c r="I1920" s="180">
        <v>139.28340060160002</v>
      </c>
      <c r="J1920" s="180">
        <v>9.8365993984000006</v>
      </c>
      <c r="K1920" s="181">
        <f t="shared" si="29"/>
        <v>0.93945600000000007</v>
      </c>
      <c r="L1920" s="180" t="s">
        <v>707</v>
      </c>
    </row>
    <row r="1921" spans="3:12">
      <c r="C1921" s="180">
        <v>97605</v>
      </c>
      <c r="D1921" s="180">
        <v>38769</v>
      </c>
      <c r="E1921" s="180" t="s">
        <v>2633</v>
      </c>
      <c r="F1921" s="180" t="s">
        <v>703</v>
      </c>
      <c r="G1921" s="180">
        <v>6.3E-3</v>
      </c>
      <c r="H1921" s="180">
        <v>149.12</v>
      </c>
      <c r="I1921" s="180">
        <v>125.28062356544001</v>
      </c>
      <c r="J1921" s="180">
        <v>23.839376434560002</v>
      </c>
      <c r="K1921" s="181">
        <f t="shared" si="29"/>
        <v>0.93945600000000007</v>
      </c>
      <c r="L1921" s="180" t="s">
        <v>707</v>
      </c>
    </row>
    <row r="1922" spans="3:12">
      <c r="C1922" s="180">
        <v>97607</v>
      </c>
      <c r="D1922" s="180">
        <v>38775</v>
      </c>
      <c r="E1922" s="180" t="s">
        <v>2634</v>
      </c>
      <c r="F1922" s="180" t="s">
        <v>703</v>
      </c>
      <c r="G1922" s="180">
        <v>6.3E-3</v>
      </c>
      <c r="H1922" s="180">
        <v>149.12</v>
      </c>
      <c r="I1922" s="180">
        <v>121.17664894976002</v>
      </c>
      <c r="J1922" s="180">
        <v>27.94335105024</v>
      </c>
      <c r="K1922" s="181">
        <f t="shared" si="29"/>
        <v>0.93945600000000007</v>
      </c>
      <c r="L1922" s="180" t="s">
        <v>707</v>
      </c>
    </row>
    <row r="1923" spans="3:12">
      <c r="C1923" s="180">
        <v>102102</v>
      </c>
      <c r="D1923" s="180">
        <v>7610</v>
      </c>
      <c r="E1923" s="180" t="s">
        <v>2635</v>
      </c>
      <c r="F1923" s="180" t="s">
        <v>703</v>
      </c>
      <c r="G1923" s="180">
        <v>6.3E-3</v>
      </c>
      <c r="H1923" s="180">
        <v>149.12</v>
      </c>
      <c r="I1923" s="180">
        <v>143.33057719871999</v>
      </c>
      <c r="J1923" s="180">
        <v>5.7894228012799998</v>
      </c>
      <c r="K1923" s="181">
        <f t="shared" si="29"/>
        <v>0.93945600000000007</v>
      </c>
      <c r="L1923" s="180" t="s">
        <v>707</v>
      </c>
    </row>
    <row r="1924" spans="3:12">
      <c r="C1924" s="180">
        <v>102103</v>
      </c>
      <c r="D1924" s="180">
        <v>7617</v>
      </c>
      <c r="E1924" s="180" t="s">
        <v>2636</v>
      </c>
      <c r="F1924" s="180" t="s">
        <v>703</v>
      </c>
      <c r="G1924" s="180">
        <v>6.3E-3</v>
      </c>
      <c r="H1924" s="180">
        <v>149.12</v>
      </c>
      <c r="I1924" s="180">
        <v>143.82409446144001</v>
      </c>
      <c r="J1924" s="180">
        <v>5.2959055385600005</v>
      </c>
      <c r="K1924" s="181">
        <f t="shared" si="29"/>
        <v>0.93945600000000007</v>
      </c>
      <c r="L1924" s="180" t="s">
        <v>707</v>
      </c>
    </row>
    <row r="1925" spans="3:12">
      <c r="C1925" s="180">
        <v>102104</v>
      </c>
      <c r="D1925" s="180">
        <v>7611</v>
      </c>
      <c r="E1925" s="180" t="s">
        <v>2637</v>
      </c>
      <c r="F1925" s="180" t="s">
        <v>703</v>
      </c>
      <c r="G1925" s="180">
        <v>6.3E-3</v>
      </c>
      <c r="H1925" s="180">
        <v>149.12</v>
      </c>
      <c r="I1925" s="180">
        <v>144.86464696192002</v>
      </c>
      <c r="J1925" s="180">
        <v>4.2553530380800009</v>
      </c>
      <c r="K1925" s="181">
        <f t="shared" si="29"/>
        <v>0.93945600000000007</v>
      </c>
      <c r="L1925" s="180" t="s">
        <v>707</v>
      </c>
    </row>
    <row r="1926" spans="3:12">
      <c r="C1926" s="180">
        <v>102105</v>
      </c>
      <c r="D1926" s="180">
        <v>7619</v>
      </c>
      <c r="E1926" s="180" t="s">
        <v>2638</v>
      </c>
      <c r="F1926" s="180" t="s">
        <v>703</v>
      </c>
      <c r="G1926" s="180">
        <v>6.3E-3</v>
      </c>
      <c r="H1926" s="180">
        <v>149.12</v>
      </c>
      <c r="I1926" s="180">
        <v>145.55634694144001</v>
      </c>
      <c r="J1926" s="180">
        <v>3.5636530585599999</v>
      </c>
      <c r="K1926" s="181">
        <f t="shared" ref="K1926:K1989" si="30">H1926*G1926</f>
        <v>0.93945600000000007</v>
      </c>
      <c r="L1926" s="180" t="s">
        <v>707</v>
      </c>
    </row>
    <row r="1927" spans="3:12">
      <c r="C1927" s="180">
        <v>102106</v>
      </c>
      <c r="D1927" s="180">
        <v>7614</v>
      </c>
      <c r="E1927" s="180" t="s">
        <v>2639</v>
      </c>
      <c r="F1927" s="180" t="s">
        <v>703</v>
      </c>
      <c r="G1927" s="180">
        <v>6.3E-3</v>
      </c>
      <c r="H1927" s="180">
        <v>149.12</v>
      </c>
      <c r="I1927" s="180">
        <v>146.230360096</v>
      </c>
      <c r="J1927" s="180">
        <v>2.8896399039999996</v>
      </c>
      <c r="K1927" s="181">
        <f t="shared" si="30"/>
        <v>0.93945600000000007</v>
      </c>
      <c r="L1927" s="180" t="s">
        <v>707</v>
      </c>
    </row>
    <row r="1928" spans="3:12">
      <c r="C1928" s="180">
        <v>102107</v>
      </c>
      <c r="D1928" s="180">
        <v>7620</v>
      </c>
      <c r="E1928" s="180" t="s">
        <v>2640</v>
      </c>
      <c r="F1928" s="180" t="s">
        <v>703</v>
      </c>
      <c r="G1928" s="180">
        <v>6.3E-3</v>
      </c>
      <c r="H1928" s="180">
        <v>149.12</v>
      </c>
      <c r="I1928" s="180">
        <v>146.92608422783999</v>
      </c>
      <c r="J1928" s="180">
        <v>2.19391577216</v>
      </c>
      <c r="K1928" s="181">
        <f t="shared" si="30"/>
        <v>0.93945600000000007</v>
      </c>
      <c r="L1928" s="180" t="s">
        <v>707</v>
      </c>
    </row>
    <row r="1929" spans="3:12">
      <c r="C1929" s="180">
        <v>102108</v>
      </c>
      <c r="D1929" s="180">
        <v>7615</v>
      </c>
      <c r="E1929" s="180" t="s">
        <v>2641</v>
      </c>
      <c r="F1929" s="180" t="s">
        <v>703</v>
      </c>
      <c r="G1929" s="180">
        <v>6.3E-3</v>
      </c>
      <c r="H1929" s="180">
        <v>149.12</v>
      </c>
      <c r="I1929" s="180">
        <v>147.17152023936001</v>
      </c>
      <c r="J1929" s="180">
        <v>1.9484797606400002</v>
      </c>
      <c r="K1929" s="181">
        <f t="shared" si="30"/>
        <v>0.93945600000000007</v>
      </c>
      <c r="L1929" s="180" t="s">
        <v>707</v>
      </c>
    </row>
    <row r="1930" spans="3:12">
      <c r="C1930" s="180">
        <v>102109</v>
      </c>
      <c r="D1930" s="180">
        <v>12327</v>
      </c>
      <c r="E1930" s="180" t="s">
        <v>2642</v>
      </c>
      <c r="F1930" s="180" t="s">
        <v>703</v>
      </c>
      <c r="G1930" s="180">
        <v>6.3E-3</v>
      </c>
      <c r="H1930" s="180">
        <v>149.12</v>
      </c>
      <c r="I1930" s="180">
        <v>95.467472343680001</v>
      </c>
      <c r="J1930" s="180">
        <v>53.652527656319997</v>
      </c>
      <c r="K1930" s="181">
        <f t="shared" si="30"/>
        <v>0.93945600000000007</v>
      </c>
      <c r="L1930" s="180" t="s">
        <v>707</v>
      </c>
    </row>
    <row r="1931" spans="3:12">
      <c r="C1931" s="180">
        <v>102110</v>
      </c>
      <c r="D1931" s="180">
        <v>7576</v>
      </c>
      <c r="E1931" s="180" t="s">
        <v>2643</v>
      </c>
      <c r="F1931" s="180" t="s">
        <v>703</v>
      </c>
      <c r="G1931" s="180">
        <v>6.3E-3</v>
      </c>
      <c r="H1931" s="180">
        <v>149.12</v>
      </c>
      <c r="I1931" s="180">
        <v>129.60970496128002</v>
      </c>
      <c r="J1931" s="180">
        <v>19.510295038720002</v>
      </c>
      <c r="K1931" s="181">
        <f t="shared" si="30"/>
        <v>0.93945600000000007</v>
      </c>
      <c r="L1931" s="180" t="s">
        <v>707</v>
      </c>
    </row>
    <row r="1932" spans="3:12">
      <c r="C1932" s="180">
        <v>103654</v>
      </c>
      <c r="D1932" s="180">
        <v>7616</v>
      </c>
      <c r="E1932" s="180" t="s">
        <v>2644</v>
      </c>
      <c r="F1932" s="180" t="s">
        <v>703</v>
      </c>
      <c r="G1932" s="180">
        <v>6.3E-3</v>
      </c>
      <c r="H1932" s="180">
        <v>149.12</v>
      </c>
      <c r="I1932" s="180">
        <v>147.89581024576</v>
      </c>
      <c r="J1932" s="180">
        <v>1.22418975424</v>
      </c>
      <c r="K1932" s="181">
        <f t="shared" si="30"/>
        <v>0.93945600000000007</v>
      </c>
      <c r="L1932" s="180" t="s">
        <v>707</v>
      </c>
    </row>
    <row r="1933" spans="3:12">
      <c r="C1933" s="180">
        <v>103654</v>
      </c>
      <c r="D1933" s="180">
        <v>88266</v>
      </c>
      <c r="E1933" s="180" t="s">
        <v>2645</v>
      </c>
      <c r="F1933" s="180" t="s">
        <v>703</v>
      </c>
      <c r="G1933" s="180">
        <v>6.3E-3</v>
      </c>
      <c r="H1933" s="180">
        <v>149.12</v>
      </c>
      <c r="I1933" s="180">
        <v>147.89581024576</v>
      </c>
      <c r="J1933" s="180">
        <v>1.22418975424</v>
      </c>
      <c r="K1933" s="181">
        <f t="shared" si="30"/>
        <v>0.93945600000000007</v>
      </c>
      <c r="L1933" s="180" t="s">
        <v>704</v>
      </c>
    </row>
    <row r="1934" spans="3:12">
      <c r="C1934" s="180">
        <v>103655</v>
      </c>
      <c r="D1934" s="180">
        <v>7612</v>
      </c>
      <c r="E1934" s="180" t="s">
        <v>2646</v>
      </c>
      <c r="F1934" s="180" t="s">
        <v>703</v>
      </c>
      <c r="G1934" s="180">
        <v>6.3E-3</v>
      </c>
      <c r="H1934" s="180">
        <v>149.12</v>
      </c>
      <c r="I1934" s="180">
        <v>148.0734654016</v>
      </c>
      <c r="J1934" s="180">
        <v>1.0465345983999998</v>
      </c>
      <c r="K1934" s="181">
        <f t="shared" si="30"/>
        <v>0.93945600000000007</v>
      </c>
      <c r="L1934" s="180" t="s">
        <v>707</v>
      </c>
    </row>
    <row r="1935" spans="3:12">
      <c r="C1935" s="180">
        <v>103656</v>
      </c>
      <c r="D1935" s="180">
        <v>7613</v>
      </c>
      <c r="E1935" s="180" t="s">
        <v>2647</v>
      </c>
      <c r="F1935" s="180" t="s">
        <v>703</v>
      </c>
      <c r="G1935" s="180">
        <v>6.3E-3</v>
      </c>
      <c r="H1935" s="180">
        <v>149.12</v>
      </c>
      <c r="I1935" s="180">
        <v>148.26277160128001</v>
      </c>
      <c r="J1935" s="180">
        <v>0.85722839872000001</v>
      </c>
      <c r="K1935" s="181">
        <f t="shared" si="30"/>
        <v>0.93945600000000007</v>
      </c>
      <c r="L1935" s="180" t="s">
        <v>707</v>
      </c>
    </row>
    <row r="1936" spans="3:12">
      <c r="C1936" s="180">
        <v>96973</v>
      </c>
      <c r="D1936" s="180">
        <v>98463</v>
      </c>
      <c r="E1936" s="180" t="s">
        <v>2648</v>
      </c>
      <c r="F1936" s="180" t="s">
        <v>703</v>
      </c>
      <c r="G1936" s="180">
        <v>6.3E-3</v>
      </c>
      <c r="H1936" s="180">
        <v>149.12</v>
      </c>
      <c r="I1936" s="180">
        <v>103.3060241952</v>
      </c>
      <c r="J1936" s="180">
        <v>45.813975804800002</v>
      </c>
      <c r="K1936" s="181">
        <f t="shared" si="30"/>
        <v>0.93945600000000007</v>
      </c>
      <c r="L1936" s="180" t="s">
        <v>704</v>
      </c>
    </row>
    <row r="1937" spans="3:12">
      <c r="C1937" s="180">
        <v>96974</v>
      </c>
      <c r="D1937" s="180">
        <v>867</v>
      </c>
      <c r="E1937" s="180" t="s">
        <v>2649</v>
      </c>
      <c r="F1937" s="180" t="s">
        <v>826</v>
      </c>
      <c r="G1937" s="180">
        <v>1.05</v>
      </c>
      <c r="H1937" s="180">
        <v>51.16</v>
      </c>
      <c r="I1937" s="180">
        <v>36.953055501399994</v>
      </c>
      <c r="J1937" s="180">
        <v>14.2069444986</v>
      </c>
      <c r="K1937" s="181">
        <f t="shared" si="30"/>
        <v>53.717999999999996</v>
      </c>
      <c r="L1937" s="180" t="s">
        <v>707</v>
      </c>
    </row>
    <row r="1938" spans="3:12">
      <c r="C1938" s="180">
        <v>96975</v>
      </c>
      <c r="D1938" s="180">
        <v>864</v>
      </c>
      <c r="E1938" s="180" t="s">
        <v>2650</v>
      </c>
      <c r="F1938" s="180" t="s">
        <v>826</v>
      </c>
      <c r="G1938" s="180">
        <v>1.05</v>
      </c>
      <c r="H1938" s="180">
        <v>67.58</v>
      </c>
      <c r="I1938" s="180">
        <v>50.354856224180004</v>
      </c>
      <c r="J1938" s="180">
        <v>17.225143775819998</v>
      </c>
      <c r="K1938" s="181">
        <f t="shared" si="30"/>
        <v>70.959000000000003</v>
      </c>
      <c r="L1938" s="180" t="s">
        <v>707</v>
      </c>
    </row>
    <row r="1939" spans="3:12">
      <c r="C1939" s="180">
        <v>96976</v>
      </c>
      <c r="D1939" s="180">
        <v>865</v>
      </c>
      <c r="E1939" s="180" t="s">
        <v>2651</v>
      </c>
      <c r="F1939" s="180" t="s">
        <v>826</v>
      </c>
      <c r="G1939" s="180">
        <v>1.05</v>
      </c>
      <c r="H1939" s="180">
        <v>97.2</v>
      </c>
      <c r="I1939" s="180">
        <v>76.196888794800003</v>
      </c>
      <c r="J1939" s="180">
        <v>21.0031112052</v>
      </c>
      <c r="K1939" s="181">
        <f t="shared" si="30"/>
        <v>102.06</v>
      </c>
      <c r="L1939" s="180" t="s">
        <v>707</v>
      </c>
    </row>
    <row r="1940" spans="3:12">
      <c r="C1940" s="180">
        <v>96984</v>
      </c>
      <c r="D1940" s="180">
        <v>12070</v>
      </c>
      <c r="E1940" s="180" t="s">
        <v>2652</v>
      </c>
      <c r="F1940" s="180" t="s">
        <v>703</v>
      </c>
      <c r="G1940" s="180">
        <v>6.3E-3</v>
      </c>
      <c r="H1940" s="180">
        <v>149.12</v>
      </c>
      <c r="I1940" s="180">
        <v>65.72892242815999</v>
      </c>
      <c r="J1940" s="180">
        <v>83.39107757184</v>
      </c>
      <c r="K1940" s="181">
        <f t="shared" si="30"/>
        <v>0.93945600000000007</v>
      </c>
      <c r="L1940" s="180" t="s">
        <v>707</v>
      </c>
    </row>
    <row r="1941" spans="3:12">
      <c r="C1941" s="180">
        <v>96985</v>
      </c>
      <c r="D1941" s="180">
        <v>3379</v>
      </c>
      <c r="E1941" s="180" t="s">
        <v>2653</v>
      </c>
      <c r="F1941" s="180" t="s">
        <v>727</v>
      </c>
      <c r="G1941" s="180">
        <v>1</v>
      </c>
      <c r="H1941" s="180">
        <v>90.21</v>
      </c>
      <c r="I1941" s="180">
        <v>79.639768912529988</v>
      </c>
      <c r="J1941" s="180">
        <v>10.570231087469999</v>
      </c>
      <c r="K1941" s="181">
        <f t="shared" si="30"/>
        <v>90.21</v>
      </c>
      <c r="L1941" s="180" t="s">
        <v>707</v>
      </c>
    </row>
    <row r="1942" spans="3:12">
      <c r="C1942" s="180">
        <v>96986</v>
      </c>
      <c r="D1942" s="180">
        <v>3378</v>
      </c>
      <c r="E1942" s="180" t="s">
        <v>2654</v>
      </c>
      <c r="F1942" s="180" t="s">
        <v>727</v>
      </c>
      <c r="G1942" s="180">
        <v>1</v>
      </c>
      <c r="H1942" s="180">
        <v>133.47999999999999</v>
      </c>
      <c r="I1942" s="180">
        <v>117.09094838551999</v>
      </c>
      <c r="J1942" s="180">
        <v>16.38905161448</v>
      </c>
      <c r="K1942" s="181">
        <f t="shared" si="30"/>
        <v>133.47999999999999</v>
      </c>
      <c r="L1942" s="180" t="s">
        <v>707</v>
      </c>
    </row>
    <row r="1943" spans="3:12">
      <c r="C1943" s="180">
        <v>96987</v>
      </c>
      <c r="D1943" s="180">
        <v>38060</v>
      </c>
      <c r="E1943" s="180" t="s">
        <v>2655</v>
      </c>
      <c r="F1943" s="180" t="s">
        <v>703</v>
      </c>
      <c r="G1943" s="180">
        <v>6.3E-3</v>
      </c>
      <c r="H1943" s="180">
        <v>149.12</v>
      </c>
      <c r="I1943" s="180">
        <v>86.442113630720016</v>
      </c>
      <c r="J1943" s="180">
        <v>62.677886369279996</v>
      </c>
      <c r="K1943" s="181">
        <f t="shared" si="30"/>
        <v>0.93945600000000007</v>
      </c>
      <c r="L1943" s="180" t="s">
        <v>707</v>
      </c>
    </row>
    <row r="1944" spans="3:12">
      <c r="C1944" s="180">
        <v>96988</v>
      </c>
      <c r="D1944" s="180">
        <v>41387</v>
      </c>
      <c r="E1944" s="180" t="s">
        <v>2656</v>
      </c>
      <c r="F1944" s="180" t="s">
        <v>703</v>
      </c>
      <c r="G1944" s="180">
        <v>6.3E-3</v>
      </c>
      <c r="H1944" s="180">
        <v>149.12</v>
      </c>
      <c r="I1944" s="180">
        <v>141.93720290112</v>
      </c>
      <c r="J1944" s="180">
        <v>7.1827970988800001</v>
      </c>
      <c r="K1944" s="181">
        <f t="shared" si="30"/>
        <v>0.93945600000000007</v>
      </c>
      <c r="L1944" s="180" t="s">
        <v>707</v>
      </c>
    </row>
    <row r="1945" spans="3:12">
      <c r="C1945" s="180">
        <v>96989</v>
      </c>
      <c r="D1945" s="180">
        <v>4274</v>
      </c>
      <c r="E1945" s="180" t="s">
        <v>2657</v>
      </c>
      <c r="F1945" s="180" t="s">
        <v>727</v>
      </c>
      <c r="G1945" s="180">
        <v>1</v>
      </c>
      <c r="H1945" s="180">
        <v>136.9</v>
      </c>
      <c r="I1945" s="180">
        <v>130.53823167350001</v>
      </c>
      <c r="J1945" s="180">
        <v>6.3617683265</v>
      </c>
      <c r="K1945" s="181">
        <f t="shared" si="30"/>
        <v>136.9</v>
      </c>
      <c r="L1945" s="180" t="s">
        <v>707</v>
      </c>
    </row>
    <row r="1946" spans="3:12">
      <c r="C1946" s="180">
        <v>98463</v>
      </c>
      <c r="D1946" s="180">
        <v>7572</v>
      </c>
      <c r="E1946" s="180" t="s">
        <v>2658</v>
      </c>
      <c r="F1946" s="180" t="s">
        <v>703</v>
      </c>
      <c r="G1946" s="180">
        <v>6.3E-3</v>
      </c>
      <c r="H1946" s="180">
        <v>149.12</v>
      </c>
      <c r="I1946" s="180">
        <v>72.85660566976</v>
      </c>
      <c r="J1946" s="180">
        <v>76.263394330240004</v>
      </c>
      <c r="K1946" s="181">
        <f t="shared" si="30"/>
        <v>0.93945600000000007</v>
      </c>
      <c r="L1946" s="180" t="s">
        <v>707</v>
      </c>
    </row>
    <row r="1947" spans="3:12">
      <c r="C1947" s="180">
        <v>104746</v>
      </c>
      <c r="D1947" s="180">
        <v>7583</v>
      </c>
      <c r="E1947" s="180" t="s">
        <v>2659</v>
      </c>
      <c r="F1947" s="180" t="s">
        <v>703</v>
      </c>
      <c r="G1947" s="180">
        <v>6.3E-3</v>
      </c>
      <c r="H1947" s="180">
        <v>149.12</v>
      </c>
      <c r="I1947" s="180">
        <v>101.47893631616</v>
      </c>
      <c r="J1947" s="180">
        <v>47.641063683839995</v>
      </c>
      <c r="K1947" s="181">
        <f t="shared" si="30"/>
        <v>0.93945600000000007</v>
      </c>
      <c r="L1947" s="180" t="s">
        <v>707</v>
      </c>
    </row>
    <row r="1948" spans="3:12">
      <c r="C1948" s="180">
        <v>104746</v>
      </c>
      <c r="D1948" s="180">
        <v>41426</v>
      </c>
      <c r="E1948" s="180" t="s">
        <v>2660</v>
      </c>
      <c r="F1948" s="180" t="s">
        <v>703</v>
      </c>
      <c r="G1948" s="180">
        <v>6.3E-3</v>
      </c>
      <c r="H1948" s="180">
        <v>149.12</v>
      </c>
      <c r="I1948" s="180">
        <v>101.47893631616</v>
      </c>
      <c r="J1948" s="180">
        <v>47.641063683839995</v>
      </c>
      <c r="K1948" s="181">
        <f t="shared" si="30"/>
        <v>0.93945600000000007</v>
      </c>
      <c r="L1948" s="180" t="s">
        <v>707</v>
      </c>
    </row>
    <row r="1949" spans="3:12">
      <c r="C1949" s="180">
        <v>104749</v>
      </c>
      <c r="D1949" s="180">
        <v>416</v>
      </c>
      <c r="E1949" s="180" t="s">
        <v>2661</v>
      </c>
      <c r="F1949" s="180" t="s">
        <v>727</v>
      </c>
      <c r="G1949" s="180">
        <v>1</v>
      </c>
      <c r="H1949" s="180">
        <v>13.8</v>
      </c>
      <c r="I1949" s="180">
        <v>8.8635428669999996</v>
      </c>
      <c r="J1949" s="180">
        <v>4.9364571329999993</v>
      </c>
      <c r="K1949" s="181">
        <f t="shared" si="30"/>
        <v>13.8</v>
      </c>
      <c r="L1949" s="180" t="s">
        <v>707</v>
      </c>
    </row>
    <row r="1950" spans="3:12">
      <c r="C1950" s="180">
        <v>104750</v>
      </c>
      <c r="D1950" s="180">
        <v>425</v>
      </c>
      <c r="E1950" s="180" t="s">
        <v>2662</v>
      </c>
      <c r="F1950" s="180" t="s">
        <v>727</v>
      </c>
      <c r="G1950" s="180">
        <v>1</v>
      </c>
      <c r="H1950" s="180">
        <v>8.56</v>
      </c>
      <c r="I1950" s="180">
        <v>4.7342789175200002</v>
      </c>
      <c r="J1950" s="180">
        <v>3.8257210824800003</v>
      </c>
      <c r="K1950" s="181">
        <f t="shared" si="30"/>
        <v>8.56</v>
      </c>
      <c r="L1950" s="180" t="s">
        <v>707</v>
      </c>
    </row>
    <row r="1951" spans="3:12">
      <c r="C1951" s="180">
        <v>104752</v>
      </c>
      <c r="D1951" s="180">
        <v>11854</v>
      </c>
      <c r="E1951" s="180" t="s">
        <v>2663</v>
      </c>
      <c r="F1951" s="180" t="s">
        <v>703</v>
      </c>
      <c r="G1951" s="180">
        <v>6.3E-3</v>
      </c>
      <c r="H1951" s="180">
        <v>149.12</v>
      </c>
      <c r="I1951" s="180">
        <v>87.408373801599993</v>
      </c>
      <c r="J1951" s="180">
        <v>61.711626198400005</v>
      </c>
      <c r="K1951" s="181">
        <f t="shared" si="30"/>
        <v>0.93945600000000007</v>
      </c>
      <c r="L1951" s="180" t="s">
        <v>707</v>
      </c>
    </row>
    <row r="1952" spans="3:12">
      <c r="C1952" s="180">
        <v>104753</v>
      </c>
      <c r="D1952" s="180">
        <v>11862</v>
      </c>
      <c r="E1952" s="180" t="s">
        <v>2664</v>
      </c>
      <c r="F1952" s="180" t="s">
        <v>703</v>
      </c>
      <c r="G1952" s="180">
        <v>6.3E-3</v>
      </c>
      <c r="H1952" s="180">
        <v>149.12</v>
      </c>
      <c r="I1952" s="180">
        <v>96.89184645248001</v>
      </c>
      <c r="J1952" s="180">
        <v>52.228153547520009</v>
      </c>
      <c r="K1952" s="181">
        <f t="shared" si="30"/>
        <v>0.93945600000000007</v>
      </c>
      <c r="L1952" s="180" t="s">
        <v>707</v>
      </c>
    </row>
    <row r="1953" spans="3:12">
      <c r="C1953" s="180">
        <v>104754</v>
      </c>
      <c r="D1953" s="180">
        <v>11855</v>
      </c>
      <c r="E1953" s="180" t="s">
        <v>2665</v>
      </c>
      <c r="F1953" s="180" t="s">
        <v>703</v>
      </c>
      <c r="G1953" s="180">
        <v>6.3E-3</v>
      </c>
      <c r="H1953" s="180">
        <v>149.12</v>
      </c>
      <c r="I1953" s="180">
        <v>107.80289183616001</v>
      </c>
      <c r="J1953" s="180">
        <v>41.317108163840004</v>
      </c>
      <c r="K1953" s="181">
        <f t="shared" si="30"/>
        <v>0.93945600000000007</v>
      </c>
      <c r="L1953" s="180" t="s">
        <v>707</v>
      </c>
    </row>
    <row r="1954" spans="3:12">
      <c r="C1954" s="180">
        <v>104755</v>
      </c>
      <c r="D1954" s="180">
        <v>11864</v>
      </c>
      <c r="E1954" s="180" t="s">
        <v>2666</v>
      </c>
      <c r="F1954" s="180" t="s">
        <v>703</v>
      </c>
      <c r="G1954" s="180">
        <v>6.3E-3</v>
      </c>
      <c r="H1954" s="180">
        <v>149.12</v>
      </c>
      <c r="I1954" s="180">
        <v>117.90651818175999</v>
      </c>
      <c r="J1954" s="180">
        <v>31.213481818240002</v>
      </c>
      <c r="K1954" s="181">
        <f t="shared" si="30"/>
        <v>0.93945600000000007</v>
      </c>
      <c r="L1954" s="180" t="s">
        <v>707</v>
      </c>
    </row>
    <row r="1955" spans="3:12">
      <c r="C1955" s="180">
        <v>104764</v>
      </c>
      <c r="D1955" s="180">
        <v>11976</v>
      </c>
      <c r="E1955" s="180" t="s">
        <v>2667</v>
      </c>
      <c r="F1955" s="180" t="s">
        <v>703</v>
      </c>
      <c r="G1955" s="180">
        <v>6.3E-3</v>
      </c>
      <c r="H1955" s="180">
        <v>149.12</v>
      </c>
      <c r="I1955" s="180">
        <v>90.304781964159986</v>
      </c>
      <c r="J1955" s="180">
        <v>58.815218035840005</v>
      </c>
      <c r="K1955" s="181">
        <f t="shared" si="30"/>
        <v>0.93945600000000007</v>
      </c>
      <c r="L1955" s="180" t="s">
        <v>707</v>
      </c>
    </row>
    <row r="1956" spans="3:12">
      <c r="C1956" s="180">
        <v>104764</v>
      </c>
      <c r="D1956" s="180">
        <v>39028</v>
      </c>
      <c r="E1956" s="180" t="s">
        <v>2668</v>
      </c>
      <c r="F1956" s="180" t="s">
        <v>703</v>
      </c>
      <c r="G1956" s="180">
        <v>6.3E-3</v>
      </c>
      <c r="H1956" s="180">
        <v>149.12</v>
      </c>
      <c r="I1956" s="180">
        <v>90.304781964159986</v>
      </c>
      <c r="J1956" s="180">
        <v>58.815218035840005</v>
      </c>
      <c r="K1956" s="181">
        <f t="shared" si="30"/>
        <v>0.93945600000000007</v>
      </c>
      <c r="L1956" s="180" t="s">
        <v>707</v>
      </c>
    </row>
    <row r="1957" spans="3:12">
      <c r="C1957" s="180">
        <v>104785</v>
      </c>
      <c r="D1957" s="180">
        <v>395</v>
      </c>
      <c r="E1957" s="180" t="s">
        <v>2669</v>
      </c>
      <c r="F1957" s="180" t="s">
        <v>727</v>
      </c>
      <c r="G1957" s="180">
        <v>1.25</v>
      </c>
      <c r="H1957" s="180">
        <v>3.46</v>
      </c>
      <c r="I1957" s="180">
        <v>1.7872517999799999</v>
      </c>
      <c r="J1957" s="180">
        <v>1.67274820002</v>
      </c>
      <c r="K1957" s="181">
        <f t="shared" si="30"/>
        <v>4.3250000000000002</v>
      </c>
      <c r="L1957" s="180" t="s">
        <v>707</v>
      </c>
    </row>
    <row r="1958" spans="3:12">
      <c r="C1958" s="180">
        <v>104785</v>
      </c>
      <c r="D1958" s="180">
        <v>4350</v>
      </c>
      <c r="E1958" s="180" t="s">
        <v>2670</v>
      </c>
      <c r="F1958" s="180" t="s">
        <v>727</v>
      </c>
      <c r="G1958" s="180">
        <v>1.3125</v>
      </c>
      <c r="H1958" s="180">
        <v>0.69</v>
      </c>
      <c r="I1958" s="180">
        <v>0.35641726646999999</v>
      </c>
      <c r="J1958" s="180">
        <v>0.33358273353000001</v>
      </c>
      <c r="K1958" s="181">
        <f t="shared" si="30"/>
        <v>0.9056249999999999</v>
      </c>
      <c r="L1958" s="180" t="s">
        <v>707</v>
      </c>
    </row>
    <row r="1959" spans="3:12">
      <c r="C1959" s="180">
        <v>96765</v>
      </c>
      <c r="D1959" s="180">
        <v>10900</v>
      </c>
      <c r="E1959" s="180" t="s">
        <v>2671</v>
      </c>
      <c r="F1959" s="180" t="s">
        <v>703</v>
      </c>
      <c r="G1959" s="180">
        <v>6.3E-3</v>
      </c>
      <c r="H1959" s="180">
        <v>149.12</v>
      </c>
      <c r="I1959" s="180">
        <v>138.07260465664001</v>
      </c>
      <c r="J1959" s="180">
        <v>11.04739534336</v>
      </c>
      <c r="K1959" s="181">
        <f t="shared" si="30"/>
        <v>0.93945600000000007</v>
      </c>
      <c r="L1959" s="180" t="s">
        <v>707</v>
      </c>
    </row>
    <row r="1960" spans="3:12">
      <c r="C1960" s="180">
        <v>96765</v>
      </c>
      <c r="D1960" s="180">
        <v>10904</v>
      </c>
      <c r="E1960" s="180" t="s">
        <v>2672</v>
      </c>
      <c r="F1960" s="180" t="s">
        <v>703</v>
      </c>
      <c r="G1960" s="180">
        <v>6.3E-3</v>
      </c>
      <c r="H1960" s="180">
        <v>149.12</v>
      </c>
      <c r="I1960" s="180">
        <v>138.07260465664001</v>
      </c>
      <c r="J1960" s="180">
        <v>11.04739534336</v>
      </c>
      <c r="K1960" s="181">
        <f t="shared" si="30"/>
        <v>0.93945600000000007</v>
      </c>
      <c r="L1960" s="180" t="s">
        <v>707</v>
      </c>
    </row>
    <row r="1961" spans="3:12">
      <c r="C1961" s="180">
        <v>96765</v>
      </c>
      <c r="D1961" s="180">
        <v>20963</v>
      </c>
      <c r="E1961" s="180" t="s">
        <v>2673</v>
      </c>
      <c r="F1961" s="180" t="s">
        <v>703</v>
      </c>
      <c r="G1961" s="180">
        <v>6.3E-3</v>
      </c>
      <c r="H1961" s="180">
        <v>149.12</v>
      </c>
      <c r="I1961" s="180">
        <v>138.07260465664001</v>
      </c>
      <c r="J1961" s="180">
        <v>11.04739534336</v>
      </c>
      <c r="K1961" s="181">
        <f t="shared" si="30"/>
        <v>0.93945600000000007</v>
      </c>
      <c r="L1961" s="180" t="s">
        <v>707</v>
      </c>
    </row>
    <row r="1962" spans="3:12">
      <c r="C1962" s="180">
        <v>96765</v>
      </c>
      <c r="D1962" s="180">
        <v>20971</v>
      </c>
      <c r="E1962" s="180" t="s">
        <v>2674</v>
      </c>
      <c r="F1962" s="180" t="s">
        <v>703</v>
      </c>
      <c r="G1962" s="180">
        <v>6.3E-3</v>
      </c>
      <c r="H1962" s="180">
        <v>149.12</v>
      </c>
      <c r="I1962" s="180">
        <v>138.07260465664001</v>
      </c>
      <c r="J1962" s="180">
        <v>11.04739534336</v>
      </c>
      <c r="K1962" s="181">
        <f t="shared" si="30"/>
        <v>0.93945600000000007</v>
      </c>
      <c r="L1962" s="180" t="s">
        <v>707</v>
      </c>
    </row>
    <row r="1963" spans="3:12">
      <c r="C1963" s="180">
        <v>96765</v>
      </c>
      <c r="D1963" s="180">
        <v>21030</v>
      </c>
      <c r="E1963" s="180" t="s">
        <v>2675</v>
      </c>
      <c r="F1963" s="180" t="s">
        <v>703</v>
      </c>
      <c r="G1963" s="180">
        <v>6.3E-3</v>
      </c>
      <c r="H1963" s="180">
        <v>149.12</v>
      </c>
      <c r="I1963" s="180">
        <v>138.07260465664001</v>
      </c>
      <c r="J1963" s="180">
        <v>11.04739534336</v>
      </c>
      <c r="K1963" s="181">
        <f t="shared" si="30"/>
        <v>0.93945600000000007</v>
      </c>
      <c r="L1963" s="180" t="s">
        <v>707</v>
      </c>
    </row>
    <row r="1964" spans="3:12">
      <c r="C1964" s="180">
        <v>96765</v>
      </c>
      <c r="D1964" s="180">
        <v>37554</v>
      </c>
      <c r="E1964" s="180" t="s">
        <v>2676</v>
      </c>
      <c r="F1964" s="180" t="s">
        <v>703</v>
      </c>
      <c r="G1964" s="180">
        <v>6.3E-3</v>
      </c>
      <c r="H1964" s="180">
        <v>149.12</v>
      </c>
      <c r="I1964" s="180">
        <v>138.07260465664001</v>
      </c>
      <c r="J1964" s="180">
        <v>11.04739534336</v>
      </c>
      <c r="K1964" s="181">
        <f t="shared" si="30"/>
        <v>0.93945600000000007</v>
      </c>
      <c r="L1964" s="180" t="s">
        <v>707</v>
      </c>
    </row>
    <row r="1965" spans="3:12">
      <c r="C1965" s="180">
        <v>101905</v>
      </c>
      <c r="D1965" s="180">
        <v>10886</v>
      </c>
      <c r="E1965" s="180" t="s">
        <v>2677</v>
      </c>
      <c r="F1965" s="180" t="s">
        <v>703</v>
      </c>
      <c r="G1965" s="180">
        <v>6.3E-3</v>
      </c>
      <c r="H1965" s="180">
        <v>149.12</v>
      </c>
      <c r="I1965" s="180">
        <v>135.52174123519998</v>
      </c>
      <c r="J1965" s="180">
        <v>13.598258764800001</v>
      </c>
      <c r="K1965" s="181">
        <f t="shared" si="30"/>
        <v>0.93945600000000007</v>
      </c>
      <c r="L1965" s="180" t="s">
        <v>707</v>
      </c>
    </row>
    <row r="1966" spans="3:12">
      <c r="C1966" s="180">
        <v>101906</v>
      </c>
      <c r="D1966" s="180">
        <v>10888</v>
      </c>
      <c r="E1966" s="180" t="s">
        <v>2678</v>
      </c>
      <c r="F1966" s="180" t="s">
        <v>703</v>
      </c>
      <c r="G1966" s="180">
        <v>6.3E-3</v>
      </c>
      <c r="H1966" s="180">
        <v>149.12</v>
      </c>
      <c r="I1966" s="180">
        <v>144.41168079552</v>
      </c>
      <c r="J1966" s="180">
        <v>4.7083192044800004</v>
      </c>
      <c r="K1966" s="181">
        <f t="shared" si="30"/>
        <v>0.93945600000000007</v>
      </c>
      <c r="L1966" s="180" t="s">
        <v>707</v>
      </c>
    </row>
    <row r="1967" spans="3:12">
      <c r="C1967" s="180">
        <v>101907</v>
      </c>
      <c r="D1967" s="180">
        <v>10889</v>
      </c>
      <c r="E1967" s="180" t="s">
        <v>2679</v>
      </c>
      <c r="F1967" s="180" t="s">
        <v>703</v>
      </c>
      <c r="G1967" s="180">
        <v>6.3E-3</v>
      </c>
      <c r="H1967" s="180">
        <v>149.12</v>
      </c>
      <c r="I1967" s="180">
        <v>144.75903570432001</v>
      </c>
      <c r="J1967" s="180">
        <v>4.3609642956800005</v>
      </c>
      <c r="K1967" s="181">
        <f t="shared" si="30"/>
        <v>0.93945600000000007</v>
      </c>
      <c r="L1967" s="180" t="s">
        <v>707</v>
      </c>
    </row>
    <row r="1968" spans="3:12">
      <c r="C1968" s="180">
        <v>101908</v>
      </c>
      <c r="D1968" s="180">
        <v>10891</v>
      </c>
      <c r="E1968" s="180" t="s">
        <v>2680</v>
      </c>
      <c r="F1968" s="180" t="s">
        <v>703</v>
      </c>
      <c r="G1968" s="180">
        <v>6.3E-3</v>
      </c>
      <c r="H1968" s="180">
        <v>149.12</v>
      </c>
      <c r="I1968" s="180">
        <v>135.11890652864003</v>
      </c>
      <c r="J1968" s="180">
        <v>14.001093471359999</v>
      </c>
      <c r="K1968" s="181">
        <f t="shared" si="30"/>
        <v>0.93945600000000007</v>
      </c>
      <c r="L1968" s="180" t="s">
        <v>707</v>
      </c>
    </row>
    <row r="1969" spans="3:12">
      <c r="C1969" s="180">
        <v>101909</v>
      </c>
      <c r="D1969" s="180">
        <v>10892</v>
      </c>
      <c r="E1969" s="180" t="s">
        <v>2681</v>
      </c>
      <c r="F1969" s="180" t="s">
        <v>703</v>
      </c>
      <c r="G1969" s="180">
        <v>6.3E-3</v>
      </c>
      <c r="H1969" s="180">
        <v>149.12</v>
      </c>
      <c r="I1969" s="180">
        <v>137.02856528320001</v>
      </c>
      <c r="J1969" s="180">
        <v>12.0914347168</v>
      </c>
      <c r="K1969" s="181">
        <f t="shared" si="30"/>
        <v>0.93945600000000007</v>
      </c>
      <c r="L1969" s="180" t="s">
        <v>707</v>
      </c>
    </row>
    <row r="1970" spans="3:12">
      <c r="C1970" s="180">
        <v>101910</v>
      </c>
      <c r="D1970" s="180">
        <v>20977</v>
      </c>
      <c r="E1970" s="180" t="s">
        <v>2682</v>
      </c>
      <c r="F1970" s="180" t="s">
        <v>703</v>
      </c>
      <c r="G1970" s="180">
        <v>6.3E-3</v>
      </c>
      <c r="H1970" s="180">
        <v>149.12</v>
      </c>
      <c r="I1970" s="180">
        <v>138.78910060800001</v>
      </c>
      <c r="J1970" s="180">
        <v>10.330899391999999</v>
      </c>
      <c r="K1970" s="181">
        <f t="shared" si="30"/>
        <v>0.93945600000000007</v>
      </c>
      <c r="L1970" s="180" t="s">
        <v>707</v>
      </c>
    </row>
    <row r="1971" spans="3:12">
      <c r="C1971" s="180">
        <v>101911</v>
      </c>
      <c r="D1971" s="180">
        <v>10890</v>
      </c>
      <c r="E1971" s="180" t="s">
        <v>2683</v>
      </c>
      <c r="F1971" s="180" t="s">
        <v>703</v>
      </c>
      <c r="G1971" s="180">
        <v>6.3E-3</v>
      </c>
      <c r="H1971" s="180">
        <v>149.12</v>
      </c>
      <c r="I1971" s="180">
        <v>140.10238091328</v>
      </c>
      <c r="J1971" s="180">
        <v>9.0176190867199999</v>
      </c>
      <c r="K1971" s="181">
        <f t="shared" si="30"/>
        <v>0.93945600000000007</v>
      </c>
      <c r="L1971" s="180" t="s">
        <v>707</v>
      </c>
    </row>
    <row r="1972" spans="3:12">
      <c r="C1972" s="180">
        <v>101912</v>
      </c>
      <c r="D1972" s="180">
        <v>10521</v>
      </c>
      <c r="E1972" s="180" t="s">
        <v>2684</v>
      </c>
      <c r="F1972" s="180" t="s">
        <v>703</v>
      </c>
      <c r="G1972" s="180">
        <v>6.3E-3</v>
      </c>
      <c r="H1972" s="180">
        <v>149.12</v>
      </c>
      <c r="I1972" s="180">
        <v>139.59585934272002</v>
      </c>
      <c r="J1972" s="180">
        <v>9.5241406572800003</v>
      </c>
      <c r="K1972" s="181">
        <f t="shared" si="30"/>
        <v>0.93945600000000007</v>
      </c>
      <c r="L1972" s="180" t="s">
        <v>707</v>
      </c>
    </row>
    <row r="1973" spans="3:12">
      <c r="C1973" s="180">
        <v>101912</v>
      </c>
      <c r="D1973" s="180">
        <v>10899</v>
      </c>
      <c r="E1973" s="180" t="s">
        <v>2685</v>
      </c>
      <c r="F1973" s="180" t="s">
        <v>703</v>
      </c>
      <c r="G1973" s="180">
        <v>6.3E-3</v>
      </c>
      <c r="H1973" s="180">
        <v>149.12</v>
      </c>
      <c r="I1973" s="180">
        <v>139.59585934272002</v>
      </c>
      <c r="J1973" s="180">
        <v>9.5241406572800003</v>
      </c>
      <c r="K1973" s="181">
        <f t="shared" si="30"/>
        <v>0.93945600000000007</v>
      </c>
      <c r="L1973" s="180" t="s">
        <v>707</v>
      </c>
    </row>
    <row r="1974" spans="3:12">
      <c r="C1974" s="180">
        <v>101912</v>
      </c>
      <c r="D1974" s="180">
        <v>21034</v>
      </c>
      <c r="E1974" s="180" t="s">
        <v>2686</v>
      </c>
      <c r="F1974" s="180" t="s">
        <v>703</v>
      </c>
      <c r="G1974" s="180">
        <v>6.3E-3</v>
      </c>
      <c r="H1974" s="180">
        <v>149.12</v>
      </c>
      <c r="I1974" s="180">
        <v>139.59585934272002</v>
      </c>
      <c r="J1974" s="180">
        <v>9.5241406572800003</v>
      </c>
      <c r="K1974" s="181">
        <f t="shared" si="30"/>
        <v>0.93945600000000007</v>
      </c>
      <c r="L1974" s="180" t="s">
        <v>707</v>
      </c>
    </row>
    <row r="1975" spans="3:12">
      <c r="C1975" s="180">
        <v>101912</v>
      </c>
      <c r="D1975" s="180">
        <v>37555</v>
      </c>
      <c r="E1975" s="180" t="s">
        <v>2687</v>
      </c>
      <c r="F1975" s="180" t="s">
        <v>703</v>
      </c>
      <c r="G1975" s="180">
        <v>6.3E-3</v>
      </c>
      <c r="H1975" s="180">
        <v>149.12</v>
      </c>
      <c r="I1975" s="180">
        <v>139.59585934272002</v>
      </c>
      <c r="J1975" s="180">
        <v>9.5241406572800003</v>
      </c>
      <c r="K1975" s="181">
        <f t="shared" si="30"/>
        <v>0.93945600000000007</v>
      </c>
      <c r="L1975" s="180" t="s">
        <v>707</v>
      </c>
    </row>
    <row r="1976" spans="3:12">
      <c r="C1976" s="180">
        <v>101914</v>
      </c>
      <c r="D1976" s="180">
        <v>10885</v>
      </c>
      <c r="E1976" s="180" t="s">
        <v>2688</v>
      </c>
      <c r="F1976" s="180" t="s">
        <v>703</v>
      </c>
      <c r="G1976" s="180">
        <v>6.3E-3</v>
      </c>
      <c r="H1976" s="180">
        <v>149.12</v>
      </c>
      <c r="I1976" s="180">
        <v>129.79806782783999</v>
      </c>
      <c r="J1976" s="180">
        <v>19.32193217216</v>
      </c>
      <c r="K1976" s="181">
        <f t="shared" si="30"/>
        <v>0.93945600000000007</v>
      </c>
      <c r="L1976" s="180" t="s">
        <v>707</v>
      </c>
    </row>
    <row r="1977" spans="3:12">
      <c r="C1977" s="180">
        <v>101915</v>
      </c>
      <c r="D1977" s="180">
        <v>21029</v>
      </c>
      <c r="E1977" s="180" t="s">
        <v>2689</v>
      </c>
      <c r="F1977" s="180" t="s">
        <v>703</v>
      </c>
      <c r="G1977" s="180">
        <v>6.3E-3</v>
      </c>
      <c r="H1977" s="180">
        <v>149.12</v>
      </c>
      <c r="I1977" s="180">
        <v>146.50258223487998</v>
      </c>
      <c r="J1977" s="180">
        <v>2.6174177651199999</v>
      </c>
      <c r="K1977" s="181">
        <f t="shared" si="30"/>
        <v>0.93945600000000007</v>
      </c>
      <c r="L1977" s="180" t="s">
        <v>707</v>
      </c>
    </row>
    <row r="1978" spans="3:12">
      <c r="C1978" s="180">
        <v>101916</v>
      </c>
      <c r="D1978" s="180">
        <v>3148</v>
      </c>
      <c r="E1978" s="180" t="s">
        <v>2690</v>
      </c>
      <c r="F1978" s="180" t="s">
        <v>727</v>
      </c>
      <c r="G1978" s="180">
        <v>0.1661</v>
      </c>
      <c r="H1978" s="180">
        <v>8.8800000000000008</v>
      </c>
      <c r="I1978" s="180">
        <v>8.3543587274400011</v>
      </c>
      <c r="J1978" s="180">
        <v>0.52564127256000004</v>
      </c>
      <c r="K1978" s="181">
        <f t="shared" si="30"/>
        <v>1.4749680000000001</v>
      </c>
      <c r="L1978" s="180" t="s">
        <v>707</v>
      </c>
    </row>
    <row r="1979" spans="3:12">
      <c r="C1979" s="180">
        <v>101916</v>
      </c>
      <c r="D1979" s="180">
        <v>7307</v>
      </c>
      <c r="E1979" s="180" t="s">
        <v>2691</v>
      </c>
      <c r="F1979" s="180" t="s">
        <v>703</v>
      </c>
      <c r="G1979" s="180">
        <v>6.3E-3</v>
      </c>
      <c r="H1979" s="180">
        <v>149.12</v>
      </c>
      <c r="I1979" s="180">
        <v>140.29301502656</v>
      </c>
      <c r="J1979" s="180">
        <v>8.8269849734400001</v>
      </c>
      <c r="K1979" s="181">
        <f t="shared" si="30"/>
        <v>0.93945600000000007</v>
      </c>
      <c r="L1979" s="180" t="s">
        <v>707</v>
      </c>
    </row>
    <row r="1980" spans="3:12">
      <c r="C1980" s="180">
        <v>101916</v>
      </c>
      <c r="D1980" s="180">
        <v>10924</v>
      </c>
      <c r="E1980" s="180" t="s">
        <v>2692</v>
      </c>
      <c r="F1980" s="180" t="s">
        <v>703</v>
      </c>
      <c r="G1980" s="180">
        <v>6.3E-3</v>
      </c>
      <c r="H1980" s="180">
        <v>149.12</v>
      </c>
      <c r="I1980" s="180">
        <v>140.29301502656</v>
      </c>
      <c r="J1980" s="180">
        <v>8.8269849734400001</v>
      </c>
      <c r="K1980" s="181">
        <f t="shared" si="30"/>
        <v>0.93945600000000007</v>
      </c>
      <c r="L1980" s="180" t="s">
        <v>707</v>
      </c>
    </row>
    <row r="1981" spans="3:12">
      <c r="C1981" s="180">
        <v>101917</v>
      </c>
      <c r="D1981" s="180">
        <v>3146</v>
      </c>
      <c r="E1981" s="180" t="s">
        <v>2693</v>
      </c>
      <c r="F1981" s="180" t="s">
        <v>727</v>
      </c>
      <c r="G1981" s="180">
        <v>1.2E-2</v>
      </c>
      <c r="H1981" s="180">
        <v>2.41</v>
      </c>
      <c r="I1981" s="180">
        <v>1.8759957571600001</v>
      </c>
      <c r="J1981" s="180">
        <v>0.53400424284000003</v>
      </c>
      <c r="K1981" s="181">
        <f t="shared" si="30"/>
        <v>2.8920000000000001E-2</v>
      </c>
      <c r="L1981" s="180" t="s">
        <v>707</v>
      </c>
    </row>
    <row r="1982" spans="3:12">
      <c r="C1982" s="180">
        <v>101917</v>
      </c>
      <c r="D1982" s="180">
        <v>12899</v>
      </c>
      <c r="E1982" s="180" t="s">
        <v>2694</v>
      </c>
      <c r="F1982" s="180" t="s">
        <v>703</v>
      </c>
      <c r="G1982" s="180">
        <v>6.3E-3</v>
      </c>
      <c r="H1982" s="180">
        <v>149.12</v>
      </c>
      <c r="I1982" s="180">
        <v>116.07821050112</v>
      </c>
      <c r="J1982" s="180">
        <v>33.04178949888</v>
      </c>
      <c r="K1982" s="181">
        <f t="shared" si="30"/>
        <v>0.93945600000000007</v>
      </c>
      <c r="L1982" s="180" t="s">
        <v>707</v>
      </c>
    </row>
    <row r="1983" spans="3:12">
      <c r="C1983" s="180">
        <v>98261</v>
      </c>
      <c r="D1983" s="180">
        <v>11901</v>
      </c>
      <c r="E1983" s="180" t="s">
        <v>2695</v>
      </c>
      <c r="F1983" s="180" t="s">
        <v>703</v>
      </c>
      <c r="G1983" s="180">
        <v>6.3E-3</v>
      </c>
      <c r="H1983" s="180">
        <v>149.12</v>
      </c>
      <c r="I1983" s="180">
        <v>54.421113311360003</v>
      </c>
      <c r="J1983" s="180">
        <v>94.698886688640002</v>
      </c>
      <c r="K1983" s="181">
        <f t="shared" si="30"/>
        <v>0.93945600000000007</v>
      </c>
      <c r="L1983" s="180" t="s">
        <v>707</v>
      </c>
    </row>
    <row r="1984" spans="3:12">
      <c r="C1984" s="180">
        <v>98262</v>
      </c>
      <c r="D1984" s="180">
        <v>11902</v>
      </c>
      <c r="E1984" s="180" t="s">
        <v>2696</v>
      </c>
      <c r="F1984" s="180" t="s">
        <v>703</v>
      </c>
      <c r="G1984" s="180">
        <v>6.3E-3</v>
      </c>
      <c r="H1984" s="180">
        <v>149.12</v>
      </c>
      <c r="I1984" s="180">
        <v>66.189706359680002</v>
      </c>
      <c r="J1984" s="180">
        <v>82.930293640320002</v>
      </c>
      <c r="K1984" s="181">
        <f t="shared" si="30"/>
        <v>0.93945600000000007</v>
      </c>
      <c r="L1984" s="180" t="s">
        <v>707</v>
      </c>
    </row>
    <row r="1985" spans="3:12">
      <c r="C1985" s="180">
        <v>98263</v>
      </c>
      <c r="D1985" s="180">
        <v>11903</v>
      </c>
      <c r="E1985" s="180" t="s">
        <v>2697</v>
      </c>
      <c r="F1985" s="180" t="s">
        <v>703</v>
      </c>
      <c r="G1985" s="180">
        <v>6.3E-3</v>
      </c>
      <c r="H1985" s="180">
        <v>149.12</v>
      </c>
      <c r="I1985" s="180">
        <v>66.137940097279994</v>
      </c>
      <c r="J1985" s="180">
        <v>82.982059902719996</v>
      </c>
      <c r="K1985" s="181">
        <f t="shared" si="30"/>
        <v>0.93945600000000007</v>
      </c>
      <c r="L1985" s="180" t="s">
        <v>707</v>
      </c>
    </row>
    <row r="1986" spans="3:12">
      <c r="C1986" s="180">
        <v>98264</v>
      </c>
      <c r="D1986" s="180">
        <v>11904</v>
      </c>
      <c r="E1986" s="180" t="s">
        <v>2698</v>
      </c>
      <c r="F1986" s="180" t="s">
        <v>703</v>
      </c>
      <c r="G1986" s="180">
        <v>6.3E-3</v>
      </c>
      <c r="H1986" s="180">
        <v>149.12</v>
      </c>
      <c r="I1986" s="180">
        <v>75.733333422080008</v>
      </c>
      <c r="J1986" s="180">
        <v>73.386666577919996</v>
      </c>
      <c r="K1986" s="181">
        <f t="shared" si="30"/>
        <v>0.93945600000000007</v>
      </c>
      <c r="L1986" s="180" t="s">
        <v>707</v>
      </c>
    </row>
    <row r="1987" spans="3:12">
      <c r="C1987" s="180">
        <v>98265</v>
      </c>
      <c r="D1987" s="180">
        <v>11905</v>
      </c>
      <c r="E1987" s="180" t="s">
        <v>2699</v>
      </c>
      <c r="F1987" s="180" t="s">
        <v>703</v>
      </c>
      <c r="G1987" s="180">
        <v>6.3E-3</v>
      </c>
      <c r="H1987" s="180">
        <v>149.12</v>
      </c>
      <c r="I1987" s="180">
        <v>80.220314257919995</v>
      </c>
      <c r="J1987" s="180">
        <v>68.89968574208001</v>
      </c>
      <c r="K1987" s="181">
        <f t="shared" si="30"/>
        <v>0.93945600000000007</v>
      </c>
      <c r="L1987" s="180" t="s">
        <v>707</v>
      </c>
    </row>
    <row r="1988" spans="3:12">
      <c r="C1988" s="180">
        <v>98266</v>
      </c>
      <c r="D1988" s="180">
        <v>11906</v>
      </c>
      <c r="E1988" s="180" t="s">
        <v>2700</v>
      </c>
      <c r="F1988" s="180" t="s">
        <v>703</v>
      </c>
      <c r="G1988" s="180">
        <v>6.3E-3</v>
      </c>
      <c r="H1988" s="180">
        <v>149.12</v>
      </c>
      <c r="I1988" s="180">
        <v>86.738425509120006</v>
      </c>
      <c r="J1988" s="180">
        <v>62.381574490879999</v>
      </c>
      <c r="K1988" s="181">
        <f t="shared" si="30"/>
        <v>0.93945600000000007</v>
      </c>
      <c r="L1988" s="180" t="s">
        <v>707</v>
      </c>
    </row>
    <row r="1989" spans="3:12">
      <c r="C1989" s="180">
        <v>98267</v>
      </c>
      <c r="D1989" s="180">
        <v>11919</v>
      </c>
      <c r="E1989" s="180" t="s">
        <v>2701</v>
      </c>
      <c r="F1989" s="180" t="s">
        <v>703</v>
      </c>
      <c r="G1989" s="180">
        <v>6.3E-3</v>
      </c>
      <c r="H1989" s="180">
        <v>149.12</v>
      </c>
      <c r="I1989" s="180">
        <v>96.529587894399995</v>
      </c>
      <c r="J1989" s="180">
        <v>52.590412105600009</v>
      </c>
      <c r="K1989" s="181">
        <f t="shared" si="30"/>
        <v>0.93945600000000007</v>
      </c>
      <c r="L1989" s="180" t="s">
        <v>707</v>
      </c>
    </row>
    <row r="1990" spans="3:12">
      <c r="C1990" s="180">
        <v>98268</v>
      </c>
      <c r="D1990" s="180">
        <v>11920</v>
      </c>
      <c r="E1990" s="180" t="s">
        <v>2702</v>
      </c>
      <c r="F1990" s="180" t="s">
        <v>703</v>
      </c>
      <c r="G1990" s="180">
        <v>6.3E-3</v>
      </c>
      <c r="H1990" s="180">
        <v>149.12</v>
      </c>
      <c r="I1990" s="180">
        <v>110.45378286592</v>
      </c>
      <c r="J1990" s="180">
        <v>38.66621713408</v>
      </c>
      <c r="K1990" s="181">
        <f t="shared" ref="K1990:K2053" si="31">H1990*G1990</f>
        <v>0.93945600000000007</v>
      </c>
      <c r="L1990" s="180" t="s">
        <v>707</v>
      </c>
    </row>
    <row r="1991" spans="3:12">
      <c r="C1991" s="180">
        <v>98269</v>
      </c>
      <c r="D1991" s="180">
        <v>11921</v>
      </c>
      <c r="E1991" s="180" t="s">
        <v>2703</v>
      </c>
      <c r="F1991" s="180" t="s">
        <v>703</v>
      </c>
      <c r="G1991" s="180">
        <v>6.3E-3</v>
      </c>
      <c r="H1991" s="180">
        <v>149.12</v>
      </c>
      <c r="I1991" s="180">
        <v>117.37472062208001</v>
      </c>
      <c r="J1991" s="180">
        <v>31.745279377920003</v>
      </c>
      <c r="K1991" s="181">
        <f t="shared" si="31"/>
        <v>0.93945600000000007</v>
      </c>
      <c r="L1991" s="180" t="s">
        <v>707</v>
      </c>
    </row>
    <row r="1992" spans="3:12">
      <c r="C1992" s="180">
        <v>98270</v>
      </c>
      <c r="D1992" s="180">
        <v>11922</v>
      </c>
      <c r="E1992" s="180" t="s">
        <v>2704</v>
      </c>
      <c r="F1992" s="180" t="s">
        <v>703</v>
      </c>
      <c r="G1992" s="180">
        <v>6.3E-3</v>
      </c>
      <c r="H1992" s="180">
        <v>149.12</v>
      </c>
      <c r="I1992" s="180">
        <v>125.23983939455999</v>
      </c>
      <c r="J1992" s="180">
        <v>23.88016060544</v>
      </c>
      <c r="K1992" s="181">
        <f t="shared" si="31"/>
        <v>0.93945600000000007</v>
      </c>
      <c r="L1992" s="180" t="s">
        <v>707</v>
      </c>
    </row>
    <row r="1993" spans="3:12">
      <c r="C1993" s="180">
        <v>98271</v>
      </c>
      <c r="D1993" s="180">
        <v>11923</v>
      </c>
      <c r="E1993" s="180" t="s">
        <v>2705</v>
      </c>
      <c r="F1993" s="180" t="s">
        <v>703</v>
      </c>
      <c r="G1993" s="180">
        <v>6.3E-3</v>
      </c>
      <c r="H1993" s="180">
        <v>149.12</v>
      </c>
      <c r="I1993" s="180">
        <v>130.21670418432001</v>
      </c>
      <c r="J1993" s="180">
        <v>18.90329581568</v>
      </c>
      <c r="K1993" s="181">
        <f t="shared" si="31"/>
        <v>0.93945600000000007</v>
      </c>
      <c r="L1993" s="180" t="s">
        <v>707</v>
      </c>
    </row>
    <row r="1994" spans="3:12">
      <c r="C1994" s="180">
        <v>98272</v>
      </c>
      <c r="D1994" s="180">
        <v>11924</v>
      </c>
      <c r="E1994" s="180" t="s">
        <v>2706</v>
      </c>
      <c r="F1994" s="180" t="s">
        <v>703</v>
      </c>
      <c r="G1994" s="180">
        <v>6.3E-3</v>
      </c>
      <c r="H1994" s="180">
        <v>149.12</v>
      </c>
      <c r="I1994" s="180">
        <v>137.61872348992</v>
      </c>
      <c r="J1994" s="180">
        <v>11.50127651008</v>
      </c>
      <c r="K1994" s="181">
        <f t="shared" si="31"/>
        <v>0.93945600000000007</v>
      </c>
      <c r="L1994" s="180" t="s">
        <v>707</v>
      </c>
    </row>
    <row r="1995" spans="3:12">
      <c r="C1995" s="180">
        <v>98400</v>
      </c>
      <c r="D1995" s="180">
        <v>11916</v>
      </c>
      <c r="E1995" s="180" t="s">
        <v>2707</v>
      </c>
      <c r="F1995" s="180" t="s">
        <v>703</v>
      </c>
      <c r="G1995" s="180">
        <v>6.3E-3</v>
      </c>
      <c r="H1995" s="180">
        <v>149.12</v>
      </c>
      <c r="I1995" s="180">
        <v>105.15481813056002</v>
      </c>
      <c r="J1995" s="180">
        <v>43.965181869440002</v>
      </c>
      <c r="K1995" s="181">
        <f t="shared" si="31"/>
        <v>0.93945600000000007</v>
      </c>
      <c r="L1995" s="180" t="s">
        <v>707</v>
      </c>
    </row>
    <row r="1996" spans="3:12">
      <c r="C1996" s="180">
        <v>98401</v>
      </c>
      <c r="D1996" s="180">
        <v>11917</v>
      </c>
      <c r="E1996" s="180" t="s">
        <v>2708</v>
      </c>
      <c r="F1996" s="180" t="s">
        <v>703</v>
      </c>
      <c r="G1996" s="180">
        <v>6.3E-3</v>
      </c>
      <c r="H1996" s="180">
        <v>149.12</v>
      </c>
      <c r="I1996" s="180">
        <v>116.25453013824</v>
      </c>
      <c r="J1996" s="180">
        <v>32.865469861760005</v>
      </c>
      <c r="K1996" s="181">
        <f t="shared" si="31"/>
        <v>0.93945600000000007</v>
      </c>
      <c r="L1996" s="180" t="s">
        <v>707</v>
      </c>
    </row>
    <row r="1997" spans="3:12">
      <c r="C1997" s="180">
        <v>98402</v>
      </c>
      <c r="D1997" s="180">
        <v>11918</v>
      </c>
      <c r="E1997" s="180" t="s">
        <v>2709</v>
      </c>
      <c r="F1997" s="180" t="s">
        <v>703</v>
      </c>
      <c r="G1997" s="180">
        <v>6.3E-3</v>
      </c>
      <c r="H1997" s="180">
        <v>149.12</v>
      </c>
      <c r="I1997" s="180">
        <v>118.01952847552002</v>
      </c>
      <c r="J1997" s="180">
        <v>31.100471524480003</v>
      </c>
      <c r="K1997" s="181">
        <f t="shared" si="31"/>
        <v>0.93945600000000007</v>
      </c>
      <c r="L1997" s="180" t="s">
        <v>707</v>
      </c>
    </row>
    <row r="1998" spans="3:12">
      <c r="C1998" s="180">
        <v>100556</v>
      </c>
      <c r="D1998" s="180">
        <v>20254</v>
      </c>
      <c r="E1998" s="180" t="s">
        <v>2710</v>
      </c>
      <c r="F1998" s="180" t="s">
        <v>703</v>
      </c>
      <c r="G1998" s="180">
        <v>6.3E-3</v>
      </c>
      <c r="H1998" s="180">
        <v>149.12</v>
      </c>
      <c r="I1998" s="180">
        <v>88.556259597440004</v>
      </c>
      <c r="J1998" s="180">
        <v>60.563740402560008</v>
      </c>
      <c r="K1998" s="181">
        <f t="shared" si="31"/>
        <v>0.93945600000000007</v>
      </c>
      <c r="L1998" s="180" t="s">
        <v>707</v>
      </c>
    </row>
    <row r="1999" spans="3:12">
      <c r="C1999" s="180">
        <v>100557</v>
      </c>
      <c r="D1999" s="180">
        <v>11256</v>
      </c>
      <c r="E1999" s="180" t="s">
        <v>2711</v>
      </c>
      <c r="F1999" s="180" t="s">
        <v>703</v>
      </c>
      <c r="G1999" s="180">
        <v>6.3E-3</v>
      </c>
      <c r="H1999" s="180">
        <v>149.12</v>
      </c>
      <c r="I1999" s="180">
        <v>131.36907625536</v>
      </c>
      <c r="J1999" s="180">
        <v>17.750923744639998</v>
      </c>
      <c r="K1999" s="181">
        <f t="shared" si="31"/>
        <v>0.93945600000000007</v>
      </c>
      <c r="L1999" s="180" t="s">
        <v>707</v>
      </c>
    </row>
    <row r="2000" spans="3:12">
      <c r="C2000" s="180">
        <v>100560</v>
      </c>
      <c r="D2000" s="180">
        <v>11250</v>
      </c>
      <c r="E2000" s="180" t="s">
        <v>2712</v>
      </c>
      <c r="F2000" s="180" t="s">
        <v>703</v>
      </c>
      <c r="G2000" s="180">
        <v>6.3E-3</v>
      </c>
      <c r="H2000" s="180">
        <v>149.12</v>
      </c>
      <c r="I2000" s="180">
        <v>90.709831400960013</v>
      </c>
      <c r="J2000" s="180">
        <v>58.410168599039999</v>
      </c>
      <c r="K2000" s="181">
        <f t="shared" si="31"/>
        <v>0.93945600000000007</v>
      </c>
      <c r="L2000" s="180" t="s">
        <v>707</v>
      </c>
    </row>
    <row r="2001" spans="3:12">
      <c r="C2001" s="180">
        <v>100561</v>
      </c>
      <c r="D2001" s="180">
        <v>11251</v>
      </c>
      <c r="E2001" s="180" t="s">
        <v>2713</v>
      </c>
      <c r="F2001" s="180" t="s">
        <v>703</v>
      </c>
      <c r="G2001" s="180">
        <v>6.3E-3</v>
      </c>
      <c r="H2001" s="180">
        <v>149.12</v>
      </c>
      <c r="I2001" s="180">
        <v>109.26656726656</v>
      </c>
      <c r="J2001" s="180">
        <v>39.853432733440002</v>
      </c>
      <c r="K2001" s="181">
        <f t="shared" si="31"/>
        <v>0.93945600000000007</v>
      </c>
      <c r="L2001" s="180" t="s">
        <v>707</v>
      </c>
    </row>
    <row r="2002" spans="3:12">
      <c r="C2002" s="180">
        <v>100562</v>
      </c>
      <c r="D2002" s="180">
        <v>11253</v>
      </c>
      <c r="E2002" s="180" t="s">
        <v>2714</v>
      </c>
      <c r="F2002" s="180" t="s">
        <v>703</v>
      </c>
      <c r="G2002" s="180">
        <v>6.3E-3</v>
      </c>
      <c r="H2002" s="180">
        <v>149.12</v>
      </c>
      <c r="I2002" s="180">
        <v>118.6074093216</v>
      </c>
      <c r="J2002" s="180">
        <v>30.512590678399999</v>
      </c>
      <c r="K2002" s="181">
        <f t="shared" si="31"/>
        <v>0.93945600000000007</v>
      </c>
      <c r="L2002" s="180" t="s">
        <v>707</v>
      </c>
    </row>
    <row r="2003" spans="3:12">
      <c r="C2003" s="180">
        <v>100563</v>
      </c>
      <c r="D2003" s="180">
        <v>11255</v>
      </c>
      <c r="E2003" s="180" t="s">
        <v>2715</v>
      </c>
      <c r="F2003" s="180" t="s">
        <v>703</v>
      </c>
      <c r="G2003" s="180">
        <v>6.3E-3</v>
      </c>
      <c r="H2003" s="180">
        <v>149.12</v>
      </c>
      <c r="I2003" s="180">
        <v>124.4929095424</v>
      </c>
      <c r="J2003" s="180">
        <v>24.627090457600001</v>
      </c>
      <c r="K2003" s="181">
        <f t="shared" si="31"/>
        <v>0.93945600000000007</v>
      </c>
      <c r="L2003" s="180" t="s">
        <v>707</v>
      </c>
    </row>
    <row r="2004" spans="3:12">
      <c r="C2004" s="180">
        <v>101798</v>
      </c>
      <c r="D2004" s="180">
        <v>14112</v>
      </c>
      <c r="E2004" s="180" t="s">
        <v>2716</v>
      </c>
      <c r="F2004" s="180" t="s">
        <v>703</v>
      </c>
      <c r="G2004" s="180">
        <v>6.3E-3</v>
      </c>
      <c r="H2004" s="180">
        <v>149.12</v>
      </c>
      <c r="I2004" s="180">
        <v>128.304204992</v>
      </c>
      <c r="J2004" s="180">
        <v>20.815795007999998</v>
      </c>
      <c r="K2004" s="181">
        <f t="shared" si="31"/>
        <v>0.93945600000000007</v>
      </c>
      <c r="L2004" s="180" t="s">
        <v>707</v>
      </c>
    </row>
    <row r="2005" spans="3:12">
      <c r="C2005" s="180">
        <v>101799</v>
      </c>
      <c r="D2005" s="180">
        <v>11299</v>
      </c>
      <c r="E2005" s="180" t="s">
        <v>2717</v>
      </c>
      <c r="F2005" s="180" t="s">
        <v>703</v>
      </c>
      <c r="G2005" s="180">
        <v>6.3E-3</v>
      </c>
      <c r="H2005" s="180">
        <v>149.12</v>
      </c>
      <c r="I2005" s="180">
        <v>134.5380122528</v>
      </c>
      <c r="J2005" s="180">
        <v>14.581987747199999</v>
      </c>
      <c r="K2005" s="181">
        <f t="shared" si="31"/>
        <v>0.93945600000000007</v>
      </c>
      <c r="L2005" s="180" t="s">
        <v>707</v>
      </c>
    </row>
    <row r="2006" spans="3:12">
      <c r="C2006" s="180">
        <v>98397</v>
      </c>
      <c r="D2006" s="180">
        <v>5318</v>
      </c>
      <c r="E2006" s="180" t="s">
        <v>2718</v>
      </c>
      <c r="F2006" s="180" t="s">
        <v>1496</v>
      </c>
      <c r="G2006" s="180">
        <v>1.0999999999999999E-2</v>
      </c>
      <c r="H2006" s="180">
        <v>21.19</v>
      </c>
      <c r="I2006" s="180">
        <v>12.060007647740001</v>
      </c>
      <c r="J2006" s="180">
        <v>9.1299923522600004</v>
      </c>
      <c r="K2006" s="181">
        <f t="shared" si="31"/>
        <v>0.23308999999999999</v>
      </c>
      <c r="L2006" s="180" t="s">
        <v>707</v>
      </c>
    </row>
    <row r="2007" spans="3:12">
      <c r="C2007" s="180">
        <v>98397</v>
      </c>
      <c r="D2007" s="180">
        <v>88279</v>
      </c>
      <c r="E2007" s="180" t="s">
        <v>2719</v>
      </c>
      <c r="F2007" s="180" t="s">
        <v>703</v>
      </c>
      <c r="G2007" s="180">
        <v>6.3E-3</v>
      </c>
      <c r="H2007" s="180">
        <v>149.12</v>
      </c>
      <c r="I2007" s="180">
        <v>84.869671563520001</v>
      </c>
      <c r="J2007" s="180">
        <v>64.250328436480004</v>
      </c>
      <c r="K2007" s="181">
        <f t="shared" si="31"/>
        <v>0.93945600000000007</v>
      </c>
      <c r="L2007" s="180" t="s">
        <v>704</v>
      </c>
    </row>
    <row r="2008" spans="3:12">
      <c r="C2008" s="180">
        <v>103244</v>
      </c>
      <c r="D2008" s="180">
        <v>37591</v>
      </c>
      <c r="E2008" s="180" t="s">
        <v>2720</v>
      </c>
      <c r="F2008" s="180" t="s">
        <v>703</v>
      </c>
      <c r="G2008" s="180">
        <v>6.3E-3</v>
      </c>
      <c r="H2008" s="180">
        <v>149.12</v>
      </c>
      <c r="I2008" s="180">
        <v>142.43330187839999</v>
      </c>
      <c r="J2008" s="180">
        <v>6.6866981216000001</v>
      </c>
      <c r="K2008" s="181">
        <f t="shared" si="31"/>
        <v>0.93945600000000007</v>
      </c>
      <c r="L2008" s="180" t="s">
        <v>707</v>
      </c>
    </row>
    <row r="2009" spans="3:12">
      <c r="C2009" s="180">
        <v>103244</v>
      </c>
      <c r="D2009" s="180">
        <v>42424</v>
      </c>
      <c r="E2009" s="180" t="s">
        <v>2721</v>
      </c>
      <c r="F2009" s="180" t="s">
        <v>703</v>
      </c>
      <c r="G2009" s="180">
        <v>6.3E-3</v>
      </c>
      <c r="H2009" s="180">
        <v>149.12</v>
      </c>
      <c r="I2009" s="180">
        <v>142.43330187839999</v>
      </c>
      <c r="J2009" s="180">
        <v>6.6866981216000001</v>
      </c>
      <c r="K2009" s="181">
        <f t="shared" si="31"/>
        <v>0.93945600000000007</v>
      </c>
      <c r="L2009" s="180" t="s">
        <v>707</v>
      </c>
    </row>
    <row r="2010" spans="3:12">
      <c r="C2010" s="180">
        <v>103244</v>
      </c>
      <c r="D2010" s="180">
        <v>100308</v>
      </c>
      <c r="E2010" s="180" t="s">
        <v>2722</v>
      </c>
      <c r="F2010" s="180" t="s">
        <v>703</v>
      </c>
      <c r="G2010" s="180">
        <v>6.3E-3</v>
      </c>
      <c r="H2010" s="180">
        <v>149.12</v>
      </c>
      <c r="I2010" s="180">
        <v>142.43330187839999</v>
      </c>
      <c r="J2010" s="180">
        <v>6.6866981216000001</v>
      </c>
      <c r="K2010" s="181">
        <f t="shared" si="31"/>
        <v>0.93945600000000007</v>
      </c>
      <c r="L2010" s="180" t="s">
        <v>704</v>
      </c>
    </row>
    <row r="2011" spans="3:12">
      <c r="C2011" s="180">
        <v>103245</v>
      </c>
      <c r="D2011" s="180">
        <v>43194</v>
      </c>
      <c r="E2011" s="180" t="s">
        <v>2723</v>
      </c>
      <c r="F2011" s="180" t="s">
        <v>703</v>
      </c>
      <c r="G2011" s="180">
        <v>6.3E-3</v>
      </c>
      <c r="H2011" s="180">
        <v>149.12</v>
      </c>
      <c r="I2011" s="180">
        <v>140.64995790399999</v>
      </c>
      <c r="J2011" s="180">
        <v>8.4700420960000002</v>
      </c>
      <c r="K2011" s="181">
        <f t="shared" si="31"/>
        <v>0.93945600000000007</v>
      </c>
      <c r="L2011" s="180" t="s">
        <v>707</v>
      </c>
    </row>
    <row r="2012" spans="3:12">
      <c r="C2012" s="180">
        <v>103246</v>
      </c>
      <c r="D2012" s="180">
        <v>39551</v>
      </c>
      <c r="E2012" s="180" t="s">
        <v>2724</v>
      </c>
      <c r="F2012" s="180" t="s">
        <v>703</v>
      </c>
      <c r="G2012" s="180">
        <v>6.3E-3</v>
      </c>
      <c r="H2012" s="180">
        <v>149.12</v>
      </c>
      <c r="I2012" s="180">
        <v>141.35067815232003</v>
      </c>
      <c r="J2012" s="180">
        <v>7.7693218476799997</v>
      </c>
      <c r="K2012" s="181">
        <f t="shared" si="31"/>
        <v>0.93945600000000007</v>
      </c>
      <c r="L2012" s="180" t="s">
        <v>707</v>
      </c>
    </row>
    <row r="2013" spans="3:12">
      <c r="C2013" s="180">
        <v>103247</v>
      </c>
      <c r="D2013" s="180">
        <v>42425</v>
      </c>
      <c r="E2013" s="180" t="s">
        <v>2725</v>
      </c>
      <c r="F2013" s="180" t="s">
        <v>703</v>
      </c>
      <c r="G2013" s="180">
        <v>6.3E-3</v>
      </c>
      <c r="H2013" s="180">
        <v>149.12</v>
      </c>
      <c r="I2013" s="180">
        <v>143.09329939328001</v>
      </c>
      <c r="J2013" s="180">
        <v>6.0267006067200004</v>
      </c>
      <c r="K2013" s="181">
        <f t="shared" si="31"/>
        <v>0.93945600000000007</v>
      </c>
      <c r="L2013" s="180" t="s">
        <v>707</v>
      </c>
    </row>
    <row r="2014" spans="3:12">
      <c r="C2014" s="180">
        <v>103248</v>
      </c>
      <c r="D2014" s="180">
        <v>43190</v>
      </c>
      <c r="E2014" s="180" t="s">
        <v>2726</v>
      </c>
      <c r="F2014" s="180" t="s">
        <v>703</v>
      </c>
      <c r="G2014" s="180">
        <v>6.3E-3</v>
      </c>
      <c r="H2014" s="180">
        <v>149.12</v>
      </c>
      <c r="I2014" s="180">
        <v>141.74992711936002</v>
      </c>
      <c r="J2014" s="180">
        <v>7.3700728806400013</v>
      </c>
      <c r="K2014" s="181">
        <f t="shared" si="31"/>
        <v>0.93945600000000007</v>
      </c>
      <c r="L2014" s="180" t="s">
        <v>707</v>
      </c>
    </row>
    <row r="2015" spans="3:12">
      <c r="C2015" s="180">
        <v>103249</v>
      </c>
      <c r="D2015" s="180">
        <v>39555</v>
      </c>
      <c r="E2015" s="180" t="s">
        <v>2727</v>
      </c>
      <c r="F2015" s="180" t="s">
        <v>703</v>
      </c>
      <c r="G2015" s="180">
        <v>6.3E-3</v>
      </c>
      <c r="H2015" s="180">
        <v>149.12</v>
      </c>
      <c r="I2015" s="180">
        <v>142.25817206976001</v>
      </c>
      <c r="J2015" s="180">
        <v>6.8618279302400005</v>
      </c>
      <c r="K2015" s="181">
        <f t="shared" si="31"/>
        <v>0.93945600000000007</v>
      </c>
      <c r="L2015" s="180" t="s">
        <v>707</v>
      </c>
    </row>
    <row r="2016" spans="3:12">
      <c r="C2016" s="180">
        <v>103250</v>
      </c>
      <c r="D2016" s="180">
        <v>42422</v>
      </c>
      <c r="E2016" s="180" t="s">
        <v>2728</v>
      </c>
      <c r="F2016" s="180" t="s">
        <v>703</v>
      </c>
      <c r="G2016" s="180">
        <v>6.3E-3</v>
      </c>
      <c r="H2016" s="180">
        <v>149.12</v>
      </c>
      <c r="I2016" s="180">
        <v>144.63137362496002</v>
      </c>
      <c r="J2016" s="180">
        <v>4.4886263750399999</v>
      </c>
      <c r="K2016" s="181">
        <f t="shared" si="31"/>
        <v>0.93945600000000007</v>
      </c>
      <c r="L2016" s="180" t="s">
        <v>707</v>
      </c>
    </row>
    <row r="2017" spans="3:12">
      <c r="C2017" s="180">
        <v>103251</v>
      </c>
      <c r="D2017" s="180">
        <v>43191</v>
      </c>
      <c r="E2017" s="180" t="s">
        <v>2729</v>
      </c>
      <c r="F2017" s="180" t="s">
        <v>703</v>
      </c>
      <c r="G2017" s="180">
        <v>6.3E-3</v>
      </c>
      <c r="H2017" s="180">
        <v>149.12</v>
      </c>
      <c r="I2017" s="180">
        <v>143.4403748512</v>
      </c>
      <c r="J2017" s="180">
        <v>5.6796251487999996</v>
      </c>
      <c r="K2017" s="181">
        <f t="shared" si="31"/>
        <v>0.93945600000000007</v>
      </c>
      <c r="L2017" s="180" t="s">
        <v>707</v>
      </c>
    </row>
    <row r="2018" spans="3:12">
      <c r="C2018" s="180">
        <v>103252</v>
      </c>
      <c r="D2018" s="180">
        <v>39548</v>
      </c>
      <c r="E2018" s="180" t="s">
        <v>2730</v>
      </c>
      <c r="F2018" s="180" t="s">
        <v>703</v>
      </c>
      <c r="G2018" s="180">
        <v>6.3E-3</v>
      </c>
      <c r="H2018" s="180">
        <v>149.12</v>
      </c>
      <c r="I2018" s="180">
        <v>143.98937161344</v>
      </c>
      <c r="J2018" s="180">
        <v>5.1306283865599998</v>
      </c>
      <c r="K2018" s="181">
        <f t="shared" si="31"/>
        <v>0.93945600000000007</v>
      </c>
      <c r="L2018" s="180" t="s">
        <v>707</v>
      </c>
    </row>
    <row r="2019" spans="3:12">
      <c r="C2019" s="180">
        <v>103253</v>
      </c>
      <c r="D2019" s="180">
        <v>43184</v>
      </c>
      <c r="E2019" s="180" t="s">
        <v>2731</v>
      </c>
      <c r="F2019" s="180" t="s">
        <v>703</v>
      </c>
      <c r="G2019" s="180">
        <v>6.3E-3</v>
      </c>
      <c r="H2019" s="180">
        <v>149.12</v>
      </c>
      <c r="I2019" s="180">
        <v>145.68149575231999</v>
      </c>
      <c r="J2019" s="180">
        <v>3.4385042476800001</v>
      </c>
      <c r="K2019" s="181">
        <f t="shared" si="31"/>
        <v>0.93945600000000007</v>
      </c>
      <c r="L2019" s="180" t="s">
        <v>707</v>
      </c>
    </row>
    <row r="2020" spans="3:12">
      <c r="C2020" s="180">
        <v>103254</v>
      </c>
      <c r="D2020" s="180">
        <v>43192</v>
      </c>
      <c r="E2020" s="180" t="s">
        <v>2732</v>
      </c>
      <c r="F2020" s="180" t="s">
        <v>703</v>
      </c>
      <c r="G2020" s="180">
        <v>6.3E-3</v>
      </c>
      <c r="H2020" s="180">
        <v>149.12</v>
      </c>
      <c r="I2020" s="180">
        <v>144.52539523392002</v>
      </c>
      <c r="J2020" s="180">
        <v>4.5946047660799998</v>
      </c>
      <c r="K2020" s="181">
        <f t="shared" si="31"/>
        <v>0.93945600000000007</v>
      </c>
      <c r="L2020" s="180" t="s">
        <v>707</v>
      </c>
    </row>
    <row r="2021" spans="3:12">
      <c r="C2021" s="180">
        <v>103255</v>
      </c>
      <c r="D2021" s="180">
        <v>39554</v>
      </c>
      <c r="E2021" s="180" t="s">
        <v>2733</v>
      </c>
      <c r="F2021" s="180" t="s">
        <v>703</v>
      </c>
      <c r="G2021" s="180">
        <v>6.3E-3</v>
      </c>
      <c r="H2021" s="180">
        <v>149.12</v>
      </c>
      <c r="I2021" s="180">
        <v>145.01264259712002</v>
      </c>
      <c r="J2021" s="180">
        <v>4.1073574028800008</v>
      </c>
      <c r="K2021" s="181">
        <f t="shared" si="31"/>
        <v>0.93945600000000007</v>
      </c>
      <c r="L2021" s="180" t="s">
        <v>707</v>
      </c>
    </row>
    <row r="2022" spans="3:12">
      <c r="C2022" s="180">
        <v>103256</v>
      </c>
      <c r="D2022" s="180">
        <v>4374</v>
      </c>
      <c r="E2022" s="180" t="s">
        <v>2734</v>
      </c>
      <c r="F2022" s="180" t="s">
        <v>727</v>
      </c>
      <c r="G2022" s="180">
        <v>6</v>
      </c>
      <c r="H2022" s="180">
        <v>0.22</v>
      </c>
      <c r="I2022" s="180">
        <v>0.21598574800000003</v>
      </c>
      <c r="J2022" s="180">
        <v>4.0142519999999994E-3</v>
      </c>
      <c r="K2022" s="181">
        <f t="shared" si="31"/>
        <v>1.32</v>
      </c>
      <c r="L2022" s="180" t="s">
        <v>707</v>
      </c>
    </row>
    <row r="2023" spans="3:12">
      <c r="C2023" s="180">
        <v>103256</v>
      </c>
      <c r="D2023" s="180">
        <v>13294</v>
      </c>
      <c r="E2023" s="180" t="s">
        <v>2735</v>
      </c>
      <c r="F2023" s="180" t="s">
        <v>703</v>
      </c>
      <c r="G2023" s="180">
        <v>6.3E-3</v>
      </c>
      <c r="H2023" s="180">
        <v>149.12</v>
      </c>
      <c r="I2023" s="180">
        <v>146.39906700800003</v>
      </c>
      <c r="J2023" s="180">
        <v>2.7209329919999998</v>
      </c>
      <c r="K2023" s="181">
        <f t="shared" si="31"/>
        <v>0.93945600000000007</v>
      </c>
      <c r="L2023" s="180" t="s">
        <v>707</v>
      </c>
    </row>
    <row r="2024" spans="3:12">
      <c r="C2024" s="180">
        <v>103256</v>
      </c>
      <c r="D2024" s="180">
        <v>13348</v>
      </c>
      <c r="E2024" s="180" t="s">
        <v>2736</v>
      </c>
      <c r="F2024" s="180" t="s">
        <v>703</v>
      </c>
      <c r="G2024" s="180">
        <v>6.3E-3</v>
      </c>
      <c r="H2024" s="180">
        <v>149.12</v>
      </c>
      <c r="I2024" s="180">
        <v>146.39906700800003</v>
      </c>
      <c r="J2024" s="180">
        <v>2.7209329919999998</v>
      </c>
      <c r="K2024" s="181">
        <f t="shared" si="31"/>
        <v>0.93945600000000007</v>
      </c>
      <c r="L2024" s="180" t="s">
        <v>707</v>
      </c>
    </row>
    <row r="2025" spans="3:12">
      <c r="C2025" s="180">
        <v>103256</v>
      </c>
      <c r="D2025" s="180">
        <v>42416</v>
      </c>
      <c r="E2025" s="180" t="s">
        <v>2737</v>
      </c>
      <c r="F2025" s="180" t="s">
        <v>703</v>
      </c>
      <c r="G2025" s="180">
        <v>6.3E-3</v>
      </c>
      <c r="H2025" s="180">
        <v>149.12</v>
      </c>
      <c r="I2025" s="180">
        <v>146.39906700800003</v>
      </c>
      <c r="J2025" s="180">
        <v>2.7209329919999998</v>
      </c>
      <c r="K2025" s="181">
        <f t="shared" si="31"/>
        <v>0.93945600000000007</v>
      </c>
      <c r="L2025" s="180" t="s">
        <v>707</v>
      </c>
    </row>
    <row r="2026" spans="3:12">
      <c r="C2026" s="180">
        <v>103257</v>
      </c>
      <c r="D2026" s="180">
        <v>43185</v>
      </c>
      <c r="E2026" s="180" t="s">
        <v>2738</v>
      </c>
      <c r="F2026" s="180" t="s">
        <v>703</v>
      </c>
      <c r="G2026" s="180">
        <v>6.3E-3</v>
      </c>
      <c r="H2026" s="180">
        <v>149.12</v>
      </c>
      <c r="I2026" s="180">
        <v>144.36619278336002</v>
      </c>
      <c r="J2026" s="180">
        <v>4.7538072166400003</v>
      </c>
      <c r="K2026" s="181">
        <f t="shared" si="31"/>
        <v>0.93945600000000007</v>
      </c>
      <c r="L2026" s="180" t="s">
        <v>707</v>
      </c>
    </row>
    <row r="2027" spans="3:12">
      <c r="C2027" s="180">
        <v>103258</v>
      </c>
      <c r="D2027" s="180">
        <v>42417</v>
      </c>
      <c r="E2027" s="180" t="s">
        <v>2739</v>
      </c>
      <c r="F2027" s="180" t="s">
        <v>703</v>
      </c>
      <c r="G2027" s="180">
        <v>6.3E-3</v>
      </c>
      <c r="H2027" s="180">
        <v>149.12</v>
      </c>
      <c r="I2027" s="180">
        <v>146.62116767808001</v>
      </c>
      <c r="J2027" s="180">
        <v>2.4988323219200002</v>
      </c>
      <c r="K2027" s="181">
        <f t="shared" si="31"/>
        <v>0.93945600000000007</v>
      </c>
      <c r="L2027" s="180" t="s">
        <v>707</v>
      </c>
    </row>
    <row r="2028" spans="3:12">
      <c r="C2028" s="180">
        <v>103259</v>
      </c>
      <c r="D2028" s="180">
        <v>43186</v>
      </c>
      <c r="E2028" s="180" t="s">
        <v>2740</v>
      </c>
      <c r="F2028" s="180" t="s">
        <v>703</v>
      </c>
      <c r="G2028" s="180">
        <v>6.3E-3</v>
      </c>
      <c r="H2028" s="180">
        <v>149.12</v>
      </c>
      <c r="I2028" s="180">
        <v>144.4911750272</v>
      </c>
      <c r="J2028" s="180">
        <v>4.6288249728000004</v>
      </c>
      <c r="K2028" s="181">
        <f t="shared" si="31"/>
        <v>0.93945600000000007</v>
      </c>
      <c r="L2028" s="180" t="s">
        <v>707</v>
      </c>
    </row>
    <row r="2029" spans="3:12">
      <c r="C2029" s="180">
        <v>103260</v>
      </c>
      <c r="D2029" s="180">
        <v>39826</v>
      </c>
      <c r="E2029" s="180" t="s">
        <v>2741</v>
      </c>
      <c r="F2029" s="180" t="s">
        <v>703</v>
      </c>
      <c r="G2029" s="180">
        <v>6.3E-3</v>
      </c>
      <c r="H2029" s="180">
        <v>149.12</v>
      </c>
      <c r="I2029" s="180">
        <v>144.61341972608</v>
      </c>
      <c r="J2029" s="180">
        <v>4.50658027392</v>
      </c>
      <c r="K2029" s="181">
        <f t="shared" si="31"/>
        <v>0.93945600000000007</v>
      </c>
      <c r="L2029" s="180" t="s">
        <v>707</v>
      </c>
    </row>
    <row r="2030" spans="3:12">
      <c r="C2030" s="180">
        <v>103261</v>
      </c>
      <c r="D2030" s="180">
        <v>42419</v>
      </c>
      <c r="E2030" s="180" t="s">
        <v>2742</v>
      </c>
      <c r="F2030" s="180" t="s">
        <v>703</v>
      </c>
      <c r="G2030" s="180">
        <v>6.3E-3</v>
      </c>
      <c r="H2030" s="180">
        <v>149.12</v>
      </c>
      <c r="I2030" s="180">
        <v>146.68805500671999</v>
      </c>
      <c r="J2030" s="180">
        <v>2.4319449932800001</v>
      </c>
      <c r="K2030" s="181">
        <f t="shared" si="31"/>
        <v>0.93945600000000007</v>
      </c>
      <c r="L2030" s="180" t="s">
        <v>707</v>
      </c>
    </row>
    <row r="2031" spans="3:12">
      <c r="C2031" s="180">
        <v>103262</v>
      </c>
      <c r="D2031" s="180">
        <v>43187</v>
      </c>
      <c r="E2031" s="180" t="s">
        <v>2743</v>
      </c>
      <c r="F2031" s="180" t="s">
        <v>703</v>
      </c>
      <c r="G2031" s="180">
        <v>6.3E-3</v>
      </c>
      <c r="H2031" s="180">
        <v>149.12</v>
      </c>
      <c r="I2031" s="180">
        <v>145.24967345984001</v>
      </c>
      <c r="J2031" s="180">
        <v>3.8703265401600002</v>
      </c>
      <c r="K2031" s="181">
        <f t="shared" si="31"/>
        <v>0.93945600000000007</v>
      </c>
      <c r="L2031" s="180" t="s">
        <v>707</v>
      </c>
    </row>
    <row r="2032" spans="3:12">
      <c r="C2032" s="180">
        <v>103263</v>
      </c>
      <c r="D2032" s="180">
        <v>42420</v>
      </c>
      <c r="E2032" s="180" t="s">
        <v>2744</v>
      </c>
      <c r="F2032" s="180" t="s">
        <v>703</v>
      </c>
      <c r="G2032" s="180">
        <v>6.3E-3</v>
      </c>
      <c r="H2032" s="180">
        <v>149.12</v>
      </c>
      <c r="I2032" s="180">
        <v>147.00785880256001</v>
      </c>
      <c r="J2032" s="180">
        <v>2.1121411974400002</v>
      </c>
      <c r="K2032" s="181">
        <f t="shared" si="31"/>
        <v>0.93945600000000007</v>
      </c>
      <c r="L2032" s="180" t="s">
        <v>707</v>
      </c>
    </row>
    <row r="2033" spans="3:12">
      <c r="C2033" s="180">
        <v>103264</v>
      </c>
      <c r="D2033" s="180">
        <v>43188</v>
      </c>
      <c r="E2033" s="180" t="s">
        <v>2745</v>
      </c>
      <c r="F2033" s="180" t="s">
        <v>703</v>
      </c>
      <c r="G2033" s="180">
        <v>6.3E-3</v>
      </c>
      <c r="H2033" s="180">
        <v>149.12</v>
      </c>
      <c r="I2033" s="180">
        <v>145.35709518336</v>
      </c>
      <c r="J2033" s="180">
        <v>3.7629048166399999</v>
      </c>
      <c r="K2033" s="181">
        <f t="shared" si="31"/>
        <v>0.93945600000000007</v>
      </c>
      <c r="L2033" s="180" t="s">
        <v>707</v>
      </c>
    </row>
    <row r="2034" spans="3:12">
      <c r="C2034" s="180">
        <v>103265</v>
      </c>
      <c r="D2034" s="180">
        <v>42421</v>
      </c>
      <c r="E2034" s="180" t="s">
        <v>2746</v>
      </c>
      <c r="F2034" s="180" t="s">
        <v>703</v>
      </c>
      <c r="G2034" s="180">
        <v>6.3E-3</v>
      </c>
      <c r="H2034" s="180">
        <v>149.12</v>
      </c>
      <c r="I2034" s="180">
        <v>147.36768610816</v>
      </c>
      <c r="J2034" s="180">
        <v>1.7523138918400001</v>
      </c>
      <c r="K2034" s="181">
        <f t="shared" si="31"/>
        <v>0.93945600000000007</v>
      </c>
      <c r="L2034" s="180" t="s">
        <v>707</v>
      </c>
    </row>
    <row r="2035" spans="3:12">
      <c r="C2035" s="180">
        <v>103266</v>
      </c>
      <c r="D2035" s="180">
        <v>43189</v>
      </c>
      <c r="E2035" s="180" t="s">
        <v>2747</v>
      </c>
      <c r="F2035" s="180" t="s">
        <v>703</v>
      </c>
      <c r="G2035" s="180">
        <v>6.3E-3</v>
      </c>
      <c r="H2035" s="180">
        <v>149.12</v>
      </c>
      <c r="I2035" s="180">
        <v>145.74997717376002</v>
      </c>
      <c r="J2035" s="180">
        <v>3.37002282624</v>
      </c>
      <c r="K2035" s="181">
        <f t="shared" si="31"/>
        <v>0.93945600000000007</v>
      </c>
      <c r="L2035" s="180" t="s">
        <v>707</v>
      </c>
    </row>
    <row r="2036" spans="3:12">
      <c r="C2036" s="180">
        <v>103267</v>
      </c>
      <c r="D2036" s="180">
        <v>43195</v>
      </c>
      <c r="E2036" s="180" t="s">
        <v>2748</v>
      </c>
      <c r="F2036" s="180" t="s">
        <v>703</v>
      </c>
      <c r="G2036" s="180">
        <v>6.3E-3</v>
      </c>
      <c r="H2036" s="180">
        <v>149.12</v>
      </c>
      <c r="I2036" s="180">
        <v>144.65777815423999</v>
      </c>
      <c r="J2036" s="180">
        <v>4.4622218457600002</v>
      </c>
      <c r="K2036" s="181">
        <f t="shared" si="31"/>
        <v>0.93945600000000007</v>
      </c>
      <c r="L2036" s="180" t="s">
        <v>707</v>
      </c>
    </row>
    <row r="2037" spans="3:12">
      <c r="C2037" s="180">
        <v>103268</v>
      </c>
      <c r="D2037" s="180">
        <v>39556</v>
      </c>
      <c r="E2037" s="180" t="s">
        <v>2749</v>
      </c>
      <c r="F2037" s="180" t="s">
        <v>703</v>
      </c>
      <c r="G2037" s="180">
        <v>6.3E-3</v>
      </c>
      <c r="H2037" s="180">
        <v>149.12</v>
      </c>
      <c r="I2037" s="180">
        <v>145.35862440896</v>
      </c>
      <c r="J2037" s="180">
        <v>3.7613755910400002</v>
      </c>
      <c r="K2037" s="181">
        <f t="shared" si="31"/>
        <v>0.93945600000000007</v>
      </c>
      <c r="L2037" s="180" t="s">
        <v>707</v>
      </c>
    </row>
    <row r="2038" spans="3:12">
      <c r="C2038" s="180">
        <v>103269</v>
      </c>
      <c r="D2038" s="180">
        <v>43196</v>
      </c>
      <c r="E2038" s="180" t="s">
        <v>2750</v>
      </c>
      <c r="F2038" s="180" t="s">
        <v>703</v>
      </c>
      <c r="G2038" s="180">
        <v>6.3E-3</v>
      </c>
      <c r="H2038" s="180">
        <v>149.12</v>
      </c>
      <c r="I2038" s="180">
        <v>145.34344279999999</v>
      </c>
      <c r="J2038" s="180">
        <v>3.7765572000000001</v>
      </c>
      <c r="K2038" s="181">
        <f t="shared" si="31"/>
        <v>0.93945600000000007</v>
      </c>
      <c r="L2038" s="180" t="s">
        <v>707</v>
      </c>
    </row>
    <row r="2039" spans="3:12">
      <c r="C2039" s="180">
        <v>103270</v>
      </c>
      <c r="D2039" s="180">
        <v>39557</v>
      </c>
      <c r="E2039" s="180" t="s">
        <v>2751</v>
      </c>
      <c r="F2039" s="180" t="s">
        <v>703</v>
      </c>
      <c r="G2039" s="180">
        <v>6.3E-3</v>
      </c>
      <c r="H2039" s="180">
        <v>149.12</v>
      </c>
      <c r="I2039" s="180">
        <v>145.48131661696002</v>
      </c>
      <c r="J2039" s="180">
        <v>3.6386833830399996</v>
      </c>
      <c r="K2039" s="181">
        <f t="shared" si="31"/>
        <v>0.93945600000000007</v>
      </c>
      <c r="L2039" s="180" t="s">
        <v>707</v>
      </c>
    </row>
    <row r="2040" spans="3:12">
      <c r="C2040" s="180">
        <v>103271</v>
      </c>
      <c r="D2040" s="180">
        <v>43198</v>
      </c>
      <c r="E2040" s="180" t="s">
        <v>2752</v>
      </c>
      <c r="F2040" s="180" t="s">
        <v>703</v>
      </c>
      <c r="G2040" s="180">
        <v>6.3E-3</v>
      </c>
      <c r="H2040" s="180">
        <v>149.12</v>
      </c>
      <c r="I2040" s="180">
        <v>146.16223283456</v>
      </c>
      <c r="J2040" s="180">
        <v>2.95776716544</v>
      </c>
      <c r="K2040" s="181">
        <f t="shared" si="31"/>
        <v>0.93945600000000007</v>
      </c>
      <c r="L2040" s="180" t="s">
        <v>707</v>
      </c>
    </row>
    <row r="2041" spans="3:12">
      <c r="C2041" s="180">
        <v>103272</v>
      </c>
      <c r="D2041" s="180">
        <v>39559</v>
      </c>
      <c r="E2041" s="180" t="s">
        <v>2753</v>
      </c>
      <c r="F2041" s="180" t="s">
        <v>703</v>
      </c>
      <c r="G2041" s="180">
        <v>6.3E-3</v>
      </c>
      <c r="H2041" s="180">
        <v>149.12</v>
      </c>
      <c r="I2041" s="180">
        <v>146.25611938303999</v>
      </c>
      <c r="J2041" s="180">
        <v>2.8638806169600004</v>
      </c>
      <c r="K2041" s="181">
        <f t="shared" si="31"/>
        <v>0.93945600000000007</v>
      </c>
      <c r="L2041" s="180" t="s">
        <v>707</v>
      </c>
    </row>
    <row r="2042" spans="3:12">
      <c r="C2042" s="180">
        <v>103273</v>
      </c>
      <c r="D2042" s="180">
        <v>43199</v>
      </c>
      <c r="E2042" s="180" t="s">
        <v>2754</v>
      </c>
      <c r="F2042" s="180" t="s">
        <v>703</v>
      </c>
      <c r="G2042" s="180">
        <v>6.3E-3</v>
      </c>
      <c r="H2042" s="180">
        <v>149.12</v>
      </c>
      <c r="I2042" s="180">
        <v>145.78515145024002</v>
      </c>
      <c r="J2042" s="180">
        <v>3.3348485497600002</v>
      </c>
      <c r="K2042" s="181">
        <f t="shared" si="31"/>
        <v>0.93945600000000007</v>
      </c>
      <c r="L2042" s="180" t="s">
        <v>707</v>
      </c>
    </row>
    <row r="2043" spans="3:12">
      <c r="C2043" s="180">
        <v>103274</v>
      </c>
      <c r="D2043" s="180">
        <v>39560</v>
      </c>
      <c r="E2043" s="180" t="s">
        <v>2755</v>
      </c>
      <c r="F2043" s="180" t="s">
        <v>703</v>
      </c>
      <c r="G2043" s="180">
        <v>6.3E-3</v>
      </c>
      <c r="H2043" s="180">
        <v>149.12</v>
      </c>
      <c r="I2043" s="180">
        <v>146.20807843648001</v>
      </c>
      <c r="J2043" s="180">
        <v>2.9119215635200004</v>
      </c>
      <c r="K2043" s="181">
        <f t="shared" si="31"/>
        <v>0.93945600000000007</v>
      </c>
      <c r="L2043" s="180" t="s">
        <v>707</v>
      </c>
    </row>
    <row r="2044" spans="3:12">
      <c r="C2044" s="180">
        <v>103275</v>
      </c>
      <c r="D2044" s="180">
        <v>43200</v>
      </c>
      <c r="E2044" s="180" t="s">
        <v>2756</v>
      </c>
      <c r="F2044" s="180" t="s">
        <v>703</v>
      </c>
      <c r="G2044" s="180">
        <v>6.3E-3</v>
      </c>
      <c r="H2044" s="180">
        <v>149.12</v>
      </c>
      <c r="I2044" s="180">
        <v>146.19292307264001</v>
      </c>
      <c r="J2044" s="180">
        <v>2.9270769273599999</v>
      </c>
      <c r="K2044" s="181">
        <f t="shared" si="31"/>
        <v>0.93945600000000007</v>
      </c>
      <c r="L2044" s="180" t="s">
        <v>707</v>
      </c>
    </row>
    <row r="2045" spans="3:12">
      <c r="C2045" s="180">
        <v>103276</v>
      </c>
      <c r="D2045" s="180">
        <v>39561</v>
      </c>
      <c r="E2045" s="180" t="s">
        <v>2757</v>
      </c>
      <c r="F2045" s="180" t="s">
        <v>703</v>
      </c>
      <c r="G2045" s="180">
        <v>6.3E-3</v>
      </c>
      <c r="H2045" s="180">
        <v>149.12</v>
      </c>
      <c r="I2045" s="180">
        <v>146.33046092224001</v>
      </c>
      <c r="J2045" s="180">
        <v>2.7895390777600002</v>
      </c>
      <c r="K2045" s="181">
        <f t="shared" si="31"/>
        <v>0.93945600000000007</v>
      </c>
      <c r="L2045" s="180" t="s">
        <v>707</v>
      </c>
    </row>
    <row r="2046" spans="3:12">
      <c r="C2046" s="180">
        <v>103277</v>
      </c>
      <c r="D2046" s="180">
        <v>39577</v>
      </c>
      <c r="E2046" s="180" t="s">
        <v>2758</v>
      </c>
      <c r="F2046" s="180" t="s">
        <v>703</v>
      </c>
      <c r="G2046" s="180">
        <v>6.3E-3</v>
      </c>
      <c r="H2046" s="180">
        <v>149.12</v>
      </c>
      <c r="I2046" s="180">
        <v>147.33355015424002</v>
      </c>
      <c r="J2046" s="180">
        <v>1.7864498457600002</v>
      </c>
      <c r="K2046" s="181">
        <f t="shared" si="31"/>
        <v>0.93945600000000007</v>
      </c>
      <c r="L2046" s="180" t="s">
        <v>707</v>
      </c>
    </row>
    <row r="2047" spans="3:12">
      <c r="C2047" s="180">
        <v>103278</v>
      </c>
      <c r="D2047" s="180">
        <v>39578</v>
      </c>
      <c r="E2047" s="180" t="s">
        <v>2759</v>
      </c>
      <c r="F2047" s="180" t="s">
        <v>703</v>
      </c>
      <c r="G2047" s="180">
        <v>6.3E-3</v>
      </c>
      <c r="H2047" s="180">
        <v>149.12</v>
      </c>
      <c r="I2047" s="180">
        <v>147.68149483264</v>
      </c>
      <c r="J2047" s="180">
        <v>1.4385051673600002</v>
      </c>
      <c r="K2047" s="181">
        <f t="shared" si="31"/>
        <v>0.93945600000000007</v>
      </c>
      <c r="L2047" s="180" t="s">
        <v>707</v>
      </c>
    </row>
    <row r="2048" spans="3:12">
      <c r="C2048" s="180">
        <v>103288</v>
      </c>
      <c r="D2048" s="180">
        <v>90443</v>
      </c>
      <c r="E2048" s="180" t="s">
        <v>2760</v>
      </c>
      <c r="F2048" s="180" t="s">
        <v>703</v>
      </c>
      <c r="G2048" s="180">
        <v>6.3E-3</v>
      </c>
      <c r="H2048" s="180">
        <v>149.12</v>
      </c>
      <c r="I2048" s="180">
        <v>42.947928772480005</v>
      </c>
      <c r="J2048" s="180">
        <v>106.17207122752001</v>
      </c>
      <c r="K2048" s="181">
        <f t="shared" si="31"/>
        <v>0.93945600000000007</v>
      </c>
      <c r="L2048" s="180" t="s">
        <v>704</v>
      </c>
    </row>
    <row r="2049" spans="3:12">
      <c r="C2049" s="180">
        <v>103288</v>
      </c>
      <c r="D2049" s="180">
        <v>90466</v>
      </c>
      <c r="E2049" s="180" t="s">
        <v>2761</v>
      </c>
      <c r="F2049" s="180" t="s">
        <v>703</v>
      </c>
      <c r="G2049" s="180">
        <v>6.3E-3</v>
      </c>
      <c r="H2049" s="180">
        <v>149.12</v>
      </c>
      <c r="I2049" s="180">
        <v>42.947928772480005</v>
      </c>
      <c r="J2049" s="180">
        <v>106.17207122752001</v>
      </c>
      <c r="K2049" s="181">
        <f t="shared" si="31"/>
        <v>0.93945600000000007</v>
      </c>
      <c r="L2049" s="180" t="s">
        <v>704</v>
      </c>
    </row>
    <row r="2050" spans="3:12">
      <c r="C2050" s="180">
        <v>103289</v>
      </c>
      <c r="D2050" s="180">
        <v>91166</v>
      </c>
      <c r="E2050" s="180" t="s">
        <v>2762</v>
      </c>
      <c r="F2050" s="180" t="s">
        <v>703</v>
      </c>
      <c r="G2050" s="180">
        <v>6.3E-3</v>
      </c>
      <c r="H2050" s="180">
        <v>149.12</v>
      </c>
      <c r="I2050" s="180">
        <v>128.44152542464002</v>
      </c>
      <c r="J2050" s="180">
        <v>20.678474575359999</v>
      </c>
      <c r="K2050" s="181">
        <f t="shared" si="31"/>
        <v>0.93945600000000007</v>
      </c>
      <c r="L2050" s="180" t="s">
        <v>704</v>
      </c>
    </row>
    <row r="2051" spans="3:12">
      <c r="C2051" s="180">
        <v>103289</v>
      </c>
      <c r="D2051" s="180">
        <v>97331</v>
      </c>
      <c r="E2051" s="180" t="s">
        <v>2763</v>
      </c>
      <c r="F2051" s="180" t="s">
        <v>703</v>
      </c>
      <c r="G2051" s="180">
        <v>6.3E-3</v>
      </c>
      <c r="H2051" s="180">
        <v>149.12</v>
      </c>
      <c r="I2051" s="180">
        <v>128.44152542464002</v>
      </c>
      <c r="J2051" s="180">
        <v>20.678474575359999</v>
      </c>
      <c r="K2051" s="181">
        <f t="shared" si="31"/>
        <v>0.93945600000000007</v>
      </c>
      <c r="L2051" s="180" t="s">
        <v>704</v>
      </c>
    </row>
    <row r="2052" spans="3:12">
      <c r="C2052" s="180">
        <v>103290</v>
      </c>
      <c r="D2052" s="180">
        <v>97332</v>
      </c>
      <c r="E2052" s="180" t="s">
        <v>2764</v>
      </c>
      <c r="F2052" s="180" t="s">
        <v>703</v>
      </c>
      <c r="G2052" s="180">
        <v>6.3E-3</v>
      </c>
      <c r="H2052" s="180">
        <v>149.12</v>
      </c>
      <c r="I2052" s="180">
        <v>134.78922666432001</v>
      </c>
      <c r="J2052" s="180">
        <v>14.33077333568</v>
      </c>
      <c r="K2052" s="181">
        <f t="shared" si="31"/>
        <v>0.93945600000000007</v>
      </c>
      <c r="L2052" s="180" t="s">
        <v>704</v>
      </c>
    </row>
    <row r="2053" spans="3:12">
      <c r="C2053" s="180">
        <v>103291</v>
      </c>
      <c r="D2053" s="180">
        <v>97333</v>
      </c>
      <c r="E2053" s="180" t="s">
        <v>2765</v>
      </c>
      <c r="F2053" s="180" t="s">
        <v>703</v>
      </c>
      <c r="G2053" s="180">
        <v>6.3E-3</v>
      </c>
      <c r="H2053" s="180">
        <v>149.12</v>
      </c>
      <c r="I2053" s="180">
        <v>137.00860631680001</v>
      </c>
      <c r="J2053" s="180">
        <v>12.111393683200003</v>
      </c>
      <c r="K2053" s="181">
        <f t="shared" si="31"/>
        <v>0.93945600000000007</v>
      </c>
      <c r="L2053" s="180" t="s">
        <v>704</v>
      </c>
    </row>
    <row r="2054" spans="3:12">
      <c r="C2054" s="180">
        <v>103292</v>
      </c>
      <c r="D2054" s="180">
        <v>97334</v>
      </c>
      <c r="E2054" s="180" t="s">
        <v>2766</v>
      </c>
      <c r="F2054" s="180" t="s">
        <v>703</v>
      </c>
      <c r="G2054" s="180">
        <v>6.3E-3</v>
      </c>
      <c r="H2054" s="180">
        <v>149.12</v>
      </c>
      <c r="I2054" s="180">
        <v>138.67833710528001</v>
      </c>
      <c r="J2054" s="180">
        <v>10.44166289472</v>
      </c>
      <c r="K2054" s="181">
        <f t="shared" ref="K2054:K2117" si="32">H2054*G2054</f>
        <v>0.93945600000000007</v>
      </c>
      <c r="L2054" s="180" t="s">
        <v>704</v>
      </c>
    </row>
    <row r="2055" spans="3:12">
      <c r="C2055" s="180">
        <v>101936</v>
      </c>
      <c r="D2055" s="180">
        <v>1165</v>
      </c>
      <c r="E2055" s="180" t="s">
        <v>2767</v>
      </c>
      <c r="F2055" s="180" t="s">
        <v>727</v>
      </c>
      <c r="G2055" s="180">
        <v>16</v>
      </c>
      <c r="H2055" s="180">
        <v>21.42</v>
      </c>
      <c r="I2055" s="180">
        <v>12.93451301016</v>
      </c>
      <c r="J2055" s="180">
        <v>8.4854869898400018</v>
      </c>
      <c r="K2055" s="181">
        <f t="shared" si="32"/>
        <v>342.72</v>
      </c>
      <c r="L2055" s="180" t="s">
        <v>707</v>
      </c>
    </row>
    <row r="2056" spans="3:12">
      <c r="C2056" s="180">
        <v>101936</v>
      </c>
      <c r="D2056" s="180">
        <v>3458</v>
      </c>
      <c r="E2056" s="180" t="s">
        <v>2768</v>
      </c>
      <c r="F2056" s="180" t="s">
        <v>727</v>
      </c>
      <c r="G2056" s="180">
        <v>3</v>
      </c>
      <c r="H2056" s="180">
        <v>36.299999999999997</v>
      </c>
      <c r="I2056" s="180">
        <v>21.919832972399998</v>
      </c>
      <c r="J2056" s="180">
        <v>14.380167027599999</v>
      </c>
      <c r="K2056" s="181">
        <f t="shared" si="32"/>
        <v>108.89999999999999</v>
      </c>
      <c r="L2056" s="180" t="s">
        <v>707</v>
      </c>
    </row>
    <row r="2057" spans="3:12">
      <c r="C2057" s="180">
        <v>101936</v>
      </c>
      <c r="D2057" s="180">
        <v>4209</v>
      </c>
      <c r="E2057" s="180" t="s">
        <v>2769</v>
      </c>
      <c r="F2057" s="180" t="s">
        <v>727</v>
      </c>
      <c r="G2057" s="180">
        <v>16</v>
      </c>
      <c r="H2057" s="180">
        <v>25.23</v>
      </c>
      <c r="I2057" s="180">
        <v>15.235189694039999</v>
      </c>
      <c r="J2057" s="180">
        <v>9.9948103059600015</v>
      </c>
      <c r="K2057" s="181">
        <f t="shared" si="32"/>
        <v>403.68</v>
      </c>
      <c r="L2057" s="180" t="s">
        <v>707</v>
      </c>
    </row>
    <row r="2058" spans="3:12">
      <c r="C2058" s="180">
        <v>101936</v>
      </c>
      <c r="D2058" s="180">
        <v>6297</v>
      </c>
      <c r="E2058" s="180" t="s">
        <v>2770</v>
      </c>
      <c r="F2058" s="180" t="s">
        <v>703</v>
      </c>
      <c r="G2058" s="180">
        <v>6.3E-3</v>
      </c>
      <c r="H2058" s="180">
        <v>149.12</v>
      </c>
      <c r="I2058" s="180">
        <v>90.046432309759993</v>
      </c>
      <c r="J2058" s="180">
        <v>59.073567690240004</v>
      </c>
      <c r="K2058" s="181">
        <f t="shared" si="32"/>
        <v>0.93945600000000007</v>
      </c>
      <c r="L2058" s="180" t="s">
        <v>707</v>
      </c>
    </row>
    <row r="2059" spans="3:12">
      <c r="C2059" s="180">
        <v>101936</v>
      </c>
      <c r="D2059" s="180">
        <v>7697</v>
      </c>
      <c r="E2059" s="180" t="s">
        <v>2771</v>
      </c>
      <c r="F2059" s="180" t="s">
        <v>703</v>
      </c>
      <c r="G2059" s="180">
        <v>6.3E-3</v>
      </c>
      <c r="H2059" s="180">
        <v>149.12</v>
      </c>
      <c r="I2059" s="180">
        <v>90.046432309759993</v>
      </c>
      <c r="J2059" s="180">
        <v>59.073567690240004</v>
      </c>
      <c r="K2059" s="181">
        <f t="shared" si="32"/>
        <v>0.93945600000000007</v>
      </c>
      <c r="L2059" s="180" t="s">
        <v>707</v>
      </c>
    </row>
    <row r="2060" spans="3:12">
      <c r="C2060" s="180">
        <v>101936</v>
      </c>
      <c r="D2060" s="180">
        <v>11751</v>
      </c>
      <c r="E2060" s="180" t="s">
        <v>2772</v>
      </c>
      <c r="F2060" s="180" t="s">
        <v>703</v>
      </c>
      <c r="G2060" s="180">
        <v>6.3E-3</v>
      </c>
      <c r="H2060" s="180">
        <v>149.12</v>
      </c>
      <c r="I2060" s="180">
        <v>90.046432309759993</v>
      </c>
      <c r="J2060" s="180">
        <v>59.073567690240004</v>
      </c>
      <c r="K2060" s="181">
        <f t="shared" si="32"/>
        <v>0.93945600000000007</v>
      </c>
      <c r="L2060" s="180" t="s">
        <v>707</v>
      </c>
    </row>
    <row r="2061" spans="3:12">
      <c r="C2061" s="180">
        <v>101937</v>
      </c>
      <c r="D2061" s="180">
        <v>1166</v>
      </c>
      <c r="E2061" s="180" t="s">
        <v>2773</v>
      </c>
      <c r="F2061" s="180" t="s">
        <v>727</v>
      </c>
      <c r="G2061" s="180">
        <v>16</v>
      </c>
      <c r="H2061" s="180">
        <v>30.94</v>
      </c>
      <c r="I2061" s="180">
        <v>16.726646725880002</v>
      </c>
      <c r="J2061" s="180">
        <v>14.213353274119999</v>
      </c>
      <c r="K2061" s="181">
        <f t="shared" si="32"/>
        <v>495.04</v>
      </c>
      <c r="L2061" s="180" t="s">
        <v>707</v>
      </c>
    </row>
    <row r="2062" spans="3:12">
      <c r="C2062" s="180">
        <v>101937</v>
      </c>
      <c r="D2062" s="180">
        <v>3471</v>
      </c>
      <c r="E2062" s="180" t="s">
        <v>2774</v>
      </c>
      <c r="F2062" s="180" t="s">
        <v>727</v>
      </c>
      <c r="G2062" s="180">
        <v>3</v>
      </c>
      <c r="H2062" s="180">
        <v>55.7</v>
      </c>
      <c r="I2062" s="180">
        <v>30.112289031400003</v>
      </c>
      <c r="J2062" s="180">
        <v>25.5877109686</v>
      </c>
      <c r="K2062" s="181">
        <f t="shared" si="32"/>
        <v>167.10000000000002</v>
      </c>
      <c r="L2062" s="180" t="s">
        <v>707</v>
      </c>
    </row>
    <row r="2063" spans="3:12">
      <c r="C2063" s="180">
        <v>101937</v>
      </c>
      <c r="D2063" s="180">
        <v>4181</v>
      </c>
      <c r="E2063" s="180" t="s">
        <v>2775</v>
      </c>
      <c r="F2063" s="180" t="s">
        <v>727</v>
      </c>
      <c r="G2063" s="180">
        <v>16</v>
      </c>
      <c r="H2063" s="180">
        <v>39.24</v>
      </c>
      <c r="I2063" s="180">
        <v>21.213756222480001</v>
      </c>
      <c r="J2063" s="180">
        <v>18.026243777520001</v>
      </c>
      <c r="K2063" s="181">
        <f t="shared" si="32"/>
        <v>627.84</v>
      </c>
      <c r="L2063" s="180" t="s">
        <v>707</v>
      </c>
    </row>
    <row r="2064" spans="3:12">
      <c r="C2064" s="180">
        <v>101937</v>
      </c>
      <c r="D2064" s="180">
        <v>6298</v>
      </c>
      <c r="E2064" s="180" t="s">
        <v>2776</v>
      </c>
      <c r="F2064" s="180" t="s">
        <v>703</v>
      </c>
      <c r="G2064" s="180">
        <v>6.3E-3</v>
      </c>
      <c r="H2064" s="180">
        <v>149.12</v>
      </c>
      <c r="I2064" s="180">
        <v>80.616598570240001</v>
      </c>
      <c r="J2064" s="180">
        <v>68.503401429760004</v>
      </c>
      <c r="K2064" s="181">
        <f t="shared" si="32"/>
        <v>0.93945600000000007</v>
      </c>
      <c r="L2064" s="180" t="s">
        <v>707</v>
      </c>
    </row>
    <row r="2065" spans="3:12">
      <c r="C2065" s="180">
        <v>101937</v>
      </c>
      <c r="D2065" s="180">
        <v>7696</v>
      </c>
      <c r="E2065" s="180" t="s">
        <v>2777</v>
      </c>
      <c r="F2065" s="180" t="s">
        <v>703</v>
      </c>
      <c r="G2065" s="180">
        <v>6.3E-3</v>
      </c>
      <c r="H2065" s="180">
        <v>149.12</v>
      </c>
      <c r="I2065" s="180">
        <v>80.616598570240001</v>
      </c>
      <c r="J2065" s="180">
        <v>68.503401429760004</v>
      </c>
      <c r="K2065" s="181">
        <f t="shared" si="32"/>
        <v>0.93945600000000007</v>
      </c>
      <c r="L2065" s="180" t="s">
        <v>707</v>
      </c>
    </row>
    <row r="2066" spans="3:12">
      <c r="C2066" s="180">
        <v>101937</v>
      </c>
      <c r="D2066" s="180">
        <v>11747</v>
      </c>
      <c r="E2066" s="180" t="s">
        <v>2778</v>
      </c>
      <c r="F2066" s="180" t="s">
        <v>703</v>
      </c>
      <c r="G2066" s="180">
        <v>6.3E-3</v>
      </c>
      <c r="H2066" s="180">
        <v>149.12</v>
      </c>
      <c r="I2066" s="180">
        <v>80.616598570240001</v>
      </c>
      <c r="J2066" s="180">
        <v>68.503401429760004</v>
      </c>
      <c r="K2066" s="181">
        <f t="shared" si="32"/>
        <v>0.93945600000000007</v>
      </c>
      <c r="L2066" s="180" t="s">
        <v>707</v>
      </c>
    </row>
    <row r="2067" spans="3:12">
      <c r="C2067" s="180">
        <v>98294</v>
      </c>
      <c r="D2067" s="180">
        <v>39598</v>
      </c>
      <c r="E2067" s="180" t="s">
        <v>2779</v>
      </c>
      <c r="F2067" s="180" t="s">
        <v>703</v>
      </c>
      <c r="G2067" s="180">
        <v>6.3E-3</v>
      </c>
      <c r="H2067" s="180">
        <v>149.12</v>
      </c>
      <c r="I2067" s="180">
        <v>131.84264841984</v>
      </c>
      <c r="J2067" s="180">
        <v>17.277351580160001</v>
      </c>
      <c r="K2067" s="181">
        <f t="shared" si="32"/>
        <v>0.93945600000000007</v>
      </c>
      <c r="L2067" s="180" t="s">
        <v>707</v>
      </c>
    </row>
    <row r="2068" spans="3:12">
      <c r="C2068" s="180">
        <v>98296</v>
      </c>
      <c r="D2068" s="180">
        <v>39599</v>
      </c>
      <c r="E2068" s="180" t="s">
        <v>2780</v>
      </c>
      <c r="F2068" s="180" t="s">
        <v>703</v>
      </c>
      <c r="G2068" s="180">
        <v>6.3E-3</v>
      </c>
      <c r="H2068" s="180">
        <v>149.12</v>
      </c>
      <c r="I2068" s="180">
        <v>130.30448218112002</v>
      </c>
      <c r="J2068" s="180">
        <v>18.81551781888</v>
      </c>
      <c r="K2068" s="181">
        <f t="shared" si="32"/>
        <v>0.93945600000000007</v>
      </c>
      <c r="L2068" s="180" t="s">
        <v>707</v>
      </c>
    </row>
    <row r="2069" spans="3:12">
      <c r="C2069" s="180">
        <v>98298</v>
      </c>
      <c r="D2069" s="180">
        <v>43832</v>
      </c>
      <c r="E2069" s="180" t="s">
        <v>2781</v>
      </c>
      <c r="F2069" s="180" t="s">
        <v>703</v>
      </c>
      <c r="G2069" s="180">
        <v>6.3E-3</v>
      </c>
      <c r="H2069" s="180">
        <v>149.12</v>
      </c>
      <c r="I2069" s="180">
        <v>139.42778395392</v>
      </c>
      <c r="J2069" s="180">
        <v>9.6922160460800004</v>
      </c>
      <c r="K2069" s="181">
        <f t="shared" si="32"/>
        <v>0.93945600000000007</v>
      </c>
      <c r="L2069" s="180" t="s">
        <v>707</v>
      </c>
    </row>
    <row r="2070" spans="3:12">
      <c r="C2070" s="180">
        <v>98300</v>
      </c>
      <c r="D2070" s="180">
        <v>43833</v>
      </c>
      <c r="E2070" s="180" t="s">
        <v>2782</v>
      </c>
      <c r="F2070" s="180" t="s">
        <v>703</v>
      </c>
      <c r="G2070" s="180">
        <v>6.3E-3</v>
      </c>
      <c r="H2070" s="180">
        <v>149.12</v>
      </c>
      <c r="I2070" s="180">
        <v>70.050745407999997</v>
      </c>
      <c r="J2070" s="180">
        <v>79.069254591999993</v>
      </c>
      <c r="K2070" s="181">
        <f t="shared" si="32"/>
        <v>0.93945600000000007</v>
      </c>
      <c r="L2070" s="180" t="s">
        <v>707</v>
      </c>
    </row>
    <row r="2071" spans="3:12">
      <c r="C2071" s="180">
        <v>98301</v>
      </c>
      <c r="D2071" s="180">
        <v>39594</v>
      </c>
      <c r="E2071" s="180" t="s">
        <v>2783</v>
      </c>
      <c r="F2071" s="180" t="s">
        <v>703</v>
      </c>
      <c r="G2071" s="180">
        <v>6.3E-3</v>
      </c>
      <c r="H2071" s="180">
        <v>149.12</v>
      </c>
      <c r="I2071" s="180">
        <v>86.130158020479996</v>
      </c>
      <c r="J2071" s="180">
        <v>62.989841979520008</v>
      </c>
      <c r="K2071" s="181">
        <f t="shared" si="32"/>
        <v>0.93945600000000007</v>
      </c>
      <c r="L2071" s="180" t="s">
        <v>707</v>
      </c>
    </row>
    <row r="2072" spans="3:12">
      <c r="C2072" s="180">
        <v>98302</v>
      </c>
      <c r="D2072" s="180">
        <v>39596</v>
      </c>
      <c r="E2072" s="180" t="s">
        <v>2784</v>
      </c>
      <c r="F2072" s="180" t="s">
        <v>703</v>
      </c>
      <c r="G2072" s="180">
        <v>6.3E-3</v>
      </c>
      <c r="H2072" s="180">
        <v>149.12</v>
      </c>
      <c r="I2072" s="180">
        <v>112.76192336512001</v>
      </c>
      <c r="J2072" s="180">
        <v>36.35807663488</v>
      </c>
      <c r="K2072" s="181">
        <f t="shared" si="32"/>
        <v>0.93945600000000007</v>
      </c>
      <c r="L2072" s="180" t="s">
        <v>707</v>
      </c>
    </row>
    <row r="2073" spans="3:12">
      <c r="C2073" s="180">
        <v>98304</v>
      </c>
      <c r="D2073" s="180">
        <v>39597</v>
      </c>
      <c r="E2073" s="180" t="s">
        <v>2785</v>
      </c>
      <c r="F2073" s="180" t="s">
        <v>703</v>
      </c>
      <c r="G2073" s="180">
        <v>6.3E-3</v>
      </c>
      <c r="H2073" s="180">
        <v>149.12</v>
      </c>
      <c r="I2073" s="180">
        <v>125.22799598592</v>
      </c>
      <c r="J2073" s="180">
        <v>23.892004014080001</v>
      </c>
      <c r="K2073" s="181">
        <f t="shared" si="32"/>
        <v>0.93945600000000007</v>
      </c>
      <c r="L2073" s="180" t="s">
        <v>707</v>
      </c>
    </row>
    <row r="2074" spans="3:12">
      <c r="C2074" s="180">
        <v>98305</v>
      </c>
      <c r="D2074" s="180">
        <v>43836</v>
      </c>
      <c r="E2074" s="180" t="s">
        <v>2786</v>
      </c>
      <c r="F2074" s="180" t="s">
        <v>703</v>
      </c>
      <c r="G2074" s="180">
        <v>6.3E-3</v>
      </c>
      <c r="H2074" s="180">
        <v>149.12</v>
      </c>
      <c r="I2074" s="180">
        <v>146.26187690623999</v>
      </c>
      <c r="J2074" s="180">
        <v>2.8581230937600002</v>
      </c>
      <c r="K2074" s="181">
        <f t="shared" si="32"/>
        <v>0.93945600000000007</v>
      </c>
      <c r="L2074" s="180" t="s">
        <v>707</v>
      </c>
    </row>
    <row r="2075" spans="3:12">
      <c r="C2075" s="180">
        <v>98306</v>
      </c>
      <c r="D2075" s="180">
        <v>44171</v>
      </c>
      <c r="E2075" s="180" t="s">
        <v>2787</v>
      </c>
      <c r="F2075" s="180" t="s">
        <v>703</v>
      </c>
      <c r="G2075" s="180">
        <v>6.3E-3</v>
      </c>
      <c r="H2075" s="180">
        <v>149.12</v>
      </c>
      <c r="I2075" s="180">
        <v>80.184526203519994</v>
      </c>
      <c r="J2075" s="180">
        <v>68.935473796479997</v>
      </c>
      <c r="K2075" s="181">
        <f t="shared" si="32"/>
        <v>0.93945600000000007</v>
      </c>
      <c r="L2075" s="180" t="s">
        <v>707</v>
      </c>
    </row>
    <row r="2076" spans="3:12">
      <c r="C2076" s="180">
        <v>98306</v>
      </c>
      <c r="D2076" s="180">
        <v>44172</v>
      </c>
      <c r="E2076" s="180" t="s">
        <v>2788</v>
      </c>
      <c r="F2076" s="180" t="s">
        <v>703</v>
      </c>
      <c r="G2076" s="180">
        <v>6.3E-3</v>
      </c>
      <c r="H2076" s="180">
        <v>149.12</v>
      </c>
      <c r="I2076" s="180">
        <v>80.184526203519994</v>
      </c>
      <c r="J2076" s="180">
        <v>68.935473796479997</v>
      </c>
      <c r="K2076" s="181">
        <f t="shared" si="32"/>
        <v>0.93945600000000007</v>
      </c>
      <c r="L2076" s="180" t="s">
        <v>707</v>
      </c>
    </row>
    <row r="2077" spans="3:12">
      <c r="C2077" s="180">
        <v>98307</v>
      </c>
      <c r="D2077" s="180">
        <v>38083</v>
      </c>
      <c r="E2077" s="180" t="s">
        <v>2789</v>
      </c>
      <c r="F2077" s="180" t="s">
        <v>703</v>
      </c>
      <c r="G2077" s="180">
        <v>6.3E-3</v>
      </c>
      <c r="H2077" s="180">
        <v>149.12</v>
      </c>
      <c r="I2077" s="180">
        <v>119.02397827839999</v>
      </c>
      <c r="J2077" s="180">
        <v>30.0960217216</v>
      </c>
      <c r="K2077" s="181">
        <f t="shared" si="32"/>
        <v>0.93945600000000007</v>
      </c>
      <c r="L2077" s="180" t="s">
        <v>707</v>
      </c>
    </row>
    <row r="2078" spans="3:12">
      <c r="C2078" s="180">
        <v>98308</v>
      </c>
      <c r="D2078" s="180">
        <v>38082</v>
      </c>
      <c r="E2078" s="180" t="s">
        <v>2790</v>
      </c>
      <c r="F2078" s="180" t="s">
        <v>703</v>
      </c>
      <c r="G2078" s="180">
        <v>6.3E-3</v>
      </c>
      <c r="H2078" s="180">
        <v>149.12</v>
      </c>
      <c r="I2078" s="180">
        <v>105.03677101056002</v>
      </c>
      <c r="J2078" s="180">
        <v>44.083228989440002</v>
      </c>
      <c r="K2078" s="181">
        <f t="shared" si="32"/>
        <v>0.93945600000000007</v>
      </c>
      <c r="L2078" s="180" t="s">
        <v>707</v>
      </c>
    </row>
    <row r="2079" spans="3:12">
      <c r="C2079" s="180">
        <v>98593</v>
      </c>
      <c r="D2079" s="180">
        <v>39595</v>
      </c>
      <c r="E2079" s="180" t="s">
        <v>2791</v>
      </c>
      <c r="F2079" s="180" t="s">
        <v>703</v>
      </c>
      <c r="G2079" s="180">
        <v>6.3E-3</v>
      </c>
      <c r="H2079" s="180">
        <v>149.12</v>
      </c>
      <c r="I2079" s="180">
        <v>115.70352950144</v>
      </c>
      <c r="J2079" s="180">
        <v>33.416470498560003</v>
      </c>
      <c r="K2079" s="181">
        <f t="shared" si="32"/>
        <v>0.93945600000000007</v>
      </c>
      <c r="L2079" s="180" t="s">
        <v>707</v>
      </c>
    </row>
    <row r="2080" spans="3:12">
      <c r="C2080" s="180">
        <v>100553</v>
      </c>
      <c r="D2080" s="180">
        <v>43834</v>
      </c>
      <c r="E2080" s="180" t="s">
        <v>2792</v>
      </c>
      <c r="F2080" s="180" t="s">
        <v>703</v>
      </c>
      <c r="G2080" s="180">
        <v>6.3E-3</v>
      </c>
      <c r="H2080" s="180">
        <v>149.12</v>
      </c>
      <c r="I2080" s="180">
        <v>128.68820673727998</v>
      </c>
      <c r="J2080" s="180">
        <v>20.431793262719999</v>
      </c>
      <c r="K2080" s="181">
        <f t="shared" si="32"/>
        <v>0.93945600000000007</v>
      </c>
      <c r="L2080" s="180" t="s">
        <v>707</v>
      </c>
    </row>
    <row r="2081" spans="3:12">
      <c r="C2081" s="180">
        <v>100554</v>
      </c>
      <c r="D2081" s="180">
        <v>43835</v>
      </c>
      <c r="E2081" s="180" t="s">
        <v>2793</v>
      </c>
      <c r="F2081" s="180" t="s">
        <v>703</v>
      </c>
      <c r="G2081" s="180">
        <v>6.3E-3</v>
      </c>
      <c r="H2081" s="180">
        <v>149.12</v>
      </c>
      <c r="I2081" s="180">
        <v>70.356320471680007</v>
      </c>
      <c r="J2081" s="180">
        <v>78.763679528319997</v>
      </c>
      <c r="K2081" s="181">
        <f t="shared" si="32"/>
        <v>0.93945600000000007</v>
      </c>
      <c r="L2081" s="180" t="s">
        <v>707</v>
      </c>
    </row>
    <row r="2082" spans="3:12">
      <c r="C2082" s="180">
        <v>100555</v>
      </c>
      <c r="D2082" s="180">
        <v>43837</v>
      </c>
      <c r="E2082" s="180" t="s">
        <v>2794</v>
      </c>
      <c r="F2082" s="180" t="s">
        <v>703</v>
      </c>
      <c r="G2082" s="180">
        <v>6.3E-3</v>
      </c>
      <c r="H2082" s="180">
        <v>149.12</v>
      </c>
      <c r="I2082" s="180">
        <v>143.45300695552001</v>
      </c>
      <c r="J2082" s="180">
        <v>5.6669930444800007</v>
      </c>
      <c r="K2082" s="181">
        <f t="shared" si="32"/>
        <v>0.93945600000000007</v>
      </c>
      <c r="L2082" s="180" t="s">
        <v>707</v>
      </c>
    </row>
    <row r="2083" spans="3:12">
      <c r="C2083" s="180">
        <v>89355</v>
      </c>
      <c r="D2083" s="180">
        <v>9867</v>
      </c>
      <c r="E2083" s="180" t="s">
        <v>2795</v>
      </c>
      <c r="F2083" s="180" t="s">
        <v>703</v>
      </c>
      <c r="G2083" s="180">
        <v>6.3E-3</v>
      </c>
      <c r="H2083" s="180">
        <v>149.12</v>
      </c>
      <c r="I2083" s="180">
        <v>55.678931862399992</v>
      </c>
      <c r="J2083" s="180">
        <v>93.441068137600013</v>
      </c>
      <c r="K2083" s="181">
        <f t="shared" si="32"/>
        <v>0.93945600000000007</v>
      </c>
      <c r="L2083" s="180" t="s">
        <v>707</v>
      </c>
    </row>
    <row r="2084" spans="3:12">
      <c r="C2084" s="180">
        <v>89355</v>
      </c>
      <c r="D2084" s="180">
        <v>38383</v>
      </c>
      <c r="E2084" s="180" t="s">
        <v>2796</v>
      </c>
      <c r="F2084" s="180" t="s">
        <v>703</v>
      </c>
      <c r="G2084" s="180">
        <v>6.3E-3</v>
      </c>
      <c r="H2084" s="180">
        <v>149.12</v>
      </c>
      <c r="I2084" s="180">
        <v>55.678931862399992</v>
      </c>
      <c r="J2084" s="180">
        <v>93.441068137600013</v>
      </c>
      <c r="K2084" s="181">
        <f t="shared" si="32"/>
        <v>0.93945600000000007</v>
      </c>
      <c r="L2084" s="180" t="s">
        <v>707</v>
      </c>
    </row>
    <row r="2085" spans="3:12">
      <c r="C2085" s="180">
        <v>89356</v>
      </c>
      <c r="D2085" s="180">
        <v>9868</v>
      </c>
      <c r="E2085" s="180" t="s">
        <v>2797</v>
      </c>
      <c r="F2085" s="180" t="s">
        <v>703</v>
      </c>
      <c r="G2085" s="180">
        <v>6.3E-3</v>
      </c>
      <c r="H2085" s="180">
        <v>149.12</v>
      </c>
      <c r="I2085" s="180">
        <v>55.313492276480005</v>
      </c>
      <c r="J2085" s="180">
        <v>93.806507723519999</v>
      </c>
      <c r="K2085" s="181">
        <f t="shared" si="32"/>
        <v>0.93945600000000007</v>
      </c>
      <c r="L2085" s="180" t="s">
        <v>707</v>
      </c>
    </row>
    <row r="2086" spans="3:12">
      <c r="C2086" s="180">
        <v>89357</v>
      </c>
      <c r="D2086" s="180">
        <v>9869</v>
      </c>
      <c r="E2086" s="180" t="s">
        <v>2798</v>
      </c>
      <c r="F2086" s="180" t="s">
        <v>703</v>
      </c>
      <c r="G2086" s="180">
        <v>6.3E-3</v>
      </c>
      <c r="H2086" s="180">
        <v>149.12</v>
      </c>
      <c r="I2086" s="180">
        <v>65.587048019839997</v>
      </c>
      <c r="J2086" s="180">
        <v>83.532951980160007</v>
      </c>
      <c r="K2086" s="181">
        <f t="shared" si="32"/>
        <v>0.93945600000000007</v>
      </c>
      <c r="L2086" s="180" t="s">
        <v>707</v>
      </c>
    </row>
    <row r="2087" spans="3:12">
      <c r="C2087" s="180">
        <v>89448</v>
      </c>
      <c r="D2087" s="180">
        <v>9874</v>
      </c>
      <c r="E2087" s="180" t="s">
        <v>2799</v>
      </c>
      <c r="F2087" s="180" t="s">
        <v>703</v>
      </c>
      <c r="G2087" s="180">
        <v>6.3E-3</v>
      </c>
      <c r="H2087" s="180">
        <v>149.12</v>
      </c>
      <c r="I2087" s="180">
        <v>137.06228683263998</v>
      </c>
      <c r="J2087" s="180">
        <v>12.057713167359999</v>
      </c>
      <c r="K2087" s="181">
        <f t="shared" si="32"/>
        <v>0.93945600000000007</v>
      </c>
      <c r="L2087" s="180" t="s">
        <v>707</v>
      </c>
    </row>
    <row r="2088" spans="3:12">
      <c r="C2088" s="180">
        <v>89449</v>
      </c>
      <c r="D2088" s="180">
        <v>9875</v>
      </c>
      <c r="E2088" s="180" t="s">
        <v>2800</v>
      </c>
      <c r="F2088" s="180" t="s">
        <v>703</v>
      </c>
      <c r="G2088" s="180">
        <v>6.3E-3</v>
      </c>
      <c r="H2088" s="180">
        <v>149.12</v>
      </c>
      <c r="I2088" s="180">
        <v>135.99473034048</v>
      </c>
      <c r="J2088" s="180">
        <v>13.125269659519999</v>
      </c>
      <c r="K2088" s="181">
        <f t="shared" si="32"/>
        <v>0.93945600000000007</v>
      </c>
      <c r="L2088" s="180" t="s">
        <v>707</v>
      </c>
    </row>
    <row r="2089" spans="3:12">
      <c r="C2089" s="180">
        <v>89450</v>
      </c>
      <c r="D2089" s="180">
        <v>9873</v>
      </c>
      <c r="E2089" s="180" t="s">
        <v>2801</v>
      </c>
      <c r="F2089" s="180" t="s">
        <v>703</v>
      </c>
      <c r="G2089" s="180">
        <v>6.3E-3</v>
      </c>
      <c r="H2089" s="180">
        <v>149.12</v>
      </c>
      <c r="I2089" s="180">
        <v>139.43411857152</v>
      </c>
      <c r="J2089" s="180">
        <v>9.6858814284800001</v>
      </c>
      <c r="K2089" s="181">
        <f t="shared" si="32"/>
        <v>0.93945600000000007</v>
      </c>
      <c r="L2089" s="180" t="s">
        <v>707</v>
      </c>
    </row>
    <row r="2090" spans="3:12">
      <c r="C2090" s="180">
        <v>89451</v>
      </c>
      <c r="D2090" s="180">
        <v>9871</v>
      </c>
      <c r="E2090" s="180" t="s">
        <v>2802</v>
      </c>
      <c r="F2090" s="180" t="s">
        <v>703</v>
      </c>
      <c r="G2090" s="180">
        <v>6.3E-3</v>
      </c>
      <c r="H2090" s="180">
        <v>149.12</v>
      </c>
      <c r="I2090" s="180">
        <v>141.76415779008002</v>
      </c>
      <c r="J2090" s="180">
        <v>7.3558422099199996</v>
      </c>
      <c r="K2090" s="181">
        <f t="shared" si="32"/>
        <v>0.93945600000000007</v>
      </c>
      <c r="L2090" s="180" t="s">
        <v>707</v>
      </c>
    </row>
    <row r="2091" spans="3:12">
      <c r="C2091" s="180">
        <v>89452</v>
      </c>
      <c r="D2091" s="180">
        <v>9872</v>
      </c>
      <c r="E2091" s="180" t="s">
        <v>2803</v>
      </c>
      <c r="F2091" s="180" t="s">
        <v>703</v>
      </c>
      <c r="G2091" s="180">
        <v>6.3E-3</v>
      </c>
      <c r="H2091" s="180">
        <v>149.12</v>
      </c>
      <c r="I2091" s="180">
        <v>143.11789614080001</v>
      </c>
      <c r="J2091" s="180">
        <v>6.0021038592</v>
      </c>
      <c r="K2091" s="181">
        <f t="shared" si="32"/>
        <v>0.93945600000000007</v>
      </c>
      <c r="L2091" s="180" t="s">
        <v>707</v>
      </c>
    </row>
    <row r="2092" spans="3:12">
      <c r="C2092" s="180">
        <v>89508</v>
      </c>
      <c r="D2092" s="180">
        <v>20067</v>
      </c>
      <c r="E2092" s="180" t="s">
        <v>2804</v>
      </c>
      <c r="F2092" s="180" t="s">
        <v>703</v>
      </c>
      <c r="G2092" s="180">
        <v>6.3E-3</v>
      </c>
      <c r="H2092" s="180">
        <v>149.12</v>
      </c>
      <c r="I2092" s="180">
        <v>96.974214972160013</v>
      </c>
      <c r="J2092" s="180">
        <v>52.145785027839999</v>
      </c>
      <c r="K2092" s="181">
        <f t="shared" si="32"/>
        <v>0.93945600000000007</v>
      </c>
      <c r="L2092" s="180" t="s">
        <v>707</v>
      </c>
    </row>
    <row r="2093" spans="3:12">
      <c r="C2093" s="180">
        <v>89509</v>
      </c>
      <c r="D2093" s="180">
        <v>20068</v>
      </c>
      <c r="E2093" s="180" t="s">
        <v>2805</v>
      </c>
      <c r="F2093" s="180" t="s">
        <v>703</v>
      </c>
      <c r="G2093" s="180">
        <v>6.3E-3</v>
      </c>
      <c r="H2093" s="180">
        <v>149.12</v>
      </c>
      <c r="I2093" s="180">
        <v>99.603488970240008</v>
      </c>
      <c r="J2093" s="180">
        <v>49.516511029760004</v>
      </c>
      <c r="K2093" s="181">
        <f t="shared" si="32"/>
        <v>0.93945600000000007</v>
      </c>
      <c r="L2093" s="180" t="s">
        <v>707</v>
      </c>
    </row>
    <row r="2094" spans="3:12">
      <c r="C2094" s="180">
        <v>89511</v>
      </c>
      <c r="D2094" s="180">
        <v>9839</v>
      </c>
      <c r="E2094" s="180" t="s">
        <v>2806</v>
      </c>
      <c r="F2094" s="180" t="s">
        <v>703</v>
      </c>
      <c r="G2094" s="180">
        <v>6.3E-3</v>
      </c>
      <c r="H2094" s="180">
        <v>149.12</v>
      </c>
      <c r="I2094" s="180">
        <v>103.91380182463999</v>
      </c>
      <c r="J2094" s="180">
        <v>45.206198175360001</v>
      </c>
      <c r="K2094" s="181">
        <f t="shared" si="32"/>
        <v>0.93945600000000007</v>
      </c>
      <c r="L2094" s="180" t="s">
        <v>707</v>
      </c>
    </row>
    <row r="2095" spans="3:12">
      <c r="C2095" s="180">
        <v>89512</v>
      </c>
      <c r="D2095" s="180">
        <v>9841</v>
      </c>
      <c r="E2095" s="180" t="s">
        <v>2807</v>
      </c>
      <c r="F2095" s="180" t="s">
        <v>703</v>
      </c>
      <c r="G2095" s="180">
        <v>6.3E-3</v>
      </c>
      <c r="H2095" s="180">
        <v>149.12</v>
      </c>
      <c r="I2095" s="180">
        <v>100.49506030144001</v>
      </c>
      <c r="J2095" s="180">
        <v>48.624939698560006</v>
      </c>
      <c r="K2095" s="181">
        <f t="shared" si="32"/>
        <v>0.93945600000000007</v>
      </c>
      <c r="L2095" s="180" t="s">
        <v>707</v>
      </c>
    </row>
    <row r="2096" spans="3:12">
      <c r="C2096" s="180">
        <v>89580</v>
      </c>
      <c r="D2096" s="180">
        <v>9840</v>
      </c>
      <c r="E2096" s="180" t="s">
        <v>2808</v>
      </c>
      <c r="F2096" s="180" t="s">
        <v>703</v>
      </c>
      <c r="G2096" s="180">
        <v>6.3E-3</v>
      </c>
      <c r="H2096" s="180">
        <v>149.12</v>
      </c>
      <c r="I2096" s="180">
        <v>137.30107895168001</v>
      </c>
      <c r="J2096" s="180">
        <v>11.81892104832</v>
      </c>
      <c r="K2096" s="181">
        <f t="shared" si="32"/>
        <v>0.93945600000000007</v>
      </c>
      <c r="L2096" s="180" t="s">
        <v>707</v>
      </c>
    </row>
    <row r="2097" spans="3:12">
      <c r="C2097" s="180">
        <v>89633</v>
      </c>
      <c r="D2097" s="180">
        <v>21123</v>
      </c>
      <c r="E2097" s="180" t="s">
        <v>2809</v>
      </c>
      <c r="F2097" s="180" t="s">
        <v>703</v>
      </c>
      <c r="G2097" s="180">
        <v>6.3E-3</v>
      </c>
      <c r="H2097" s="180">
        <v>149.12</v>
      </c>
      <c r="I2097" s="180">
        <v>85.961529247360005</v>
      </c>
      <c r="J2097" s="180">
        <v>63.158470752640007</v>
      </c>
      <c r="K2097" s="181">
        <f t="shared" si="32"/>
        <v>0.93945600000000007</v>
      </c>
      <c r="L2097" s="180" t="s">
        <v>707</v>
      </c>
    </row>
    <row r="2098" spans="3:12">
      <c r="C2098" s="180">
        <v>89634</v>
      </c>
      <c r="D2098" s="180">
        <v>21124</v>
      </c>
      <c r="E2098" s="180" t="s">
        <v>2810</v>
      </c>
      <c r="F2098" s="180" t="s">
        <v>703</v>
      </c>
      <c r="G2098" s="180">
        <v>6.3E-3</v>
      </c>
      <c r="H2098" s="180">
        <v>149.12</v>
      </c>
      <c r="I2098" s="180">
        <v>92.494846563200014</v>
      </c>
      <c r="J2098" s="180">
        <v>56.625153436799998</v>
      </c>
      <c r="K2098" s="181">
        <f t="shared" si="32"/>
        <v>0.93945600000000007</v>
      </c>
      <c r="L2098" s="180" t="s">
        <v>707</v>
      </c>
    </row>
    <row r="2099" spans="3:12">
      <c r="C2099" s="180">
        <v>89635</v>
      </c>
      <c r="D2099" s="180">
        <v>21125</v>
      </c>
      <c r="E2099" s="180" t="s">
        <v>2811</v>
      </c>
      <c r="F2099" s="180" t="s">
        <v>703</v>
      </c>
      <c r="G2099" s="180">
        <v>6.3E-3</v>
      </c>
      <c r="H2099" s="180">
        <v>149.12</v>
      </c>
      <c r="I2099" s="180">
        <v>102.95797572928001</v>
      </c>
      <c r="J2099" s="180">
        <v>46.162024270719996</v>
      </c>
      <c r="K2099" s="181">
        <f t="shared" si="32"/>
        <v>0.93945600000000007</v>
      </c>
      <c r="L2099" s="180" t="s">
        <v>707</v>
      </c>
    </row>
    <row r="2100" spans="3:12">
      <c r="C2100" s="180">
        <v>89636</v>
      </c>
      <c r="D2100" s="180">
        <v>38130</v>
      </c>
      <c r="E2100" s="180" t="s">
        <v>2812</v>
      </c>
      <c r="F2100" s="180" t="s">
        <v>703</v>
      </c>
      <c r="G2100" s="180">
        <v>6.3E-3</v>
      </c>
      <c r="H2100" s="180">
        <v>149.12</v>
      </c>
      <c r="I2100" s="180">
        <v>105.74638880192001</v>
      </c>
      <c r="J2100" s="180">
        <v>43.373611198080006</v>
      </c>
      <c r="K2100" s="181">
        <f t="shared" si="32"/>
        <v>0.93945600000000007</v>
      </c>
      <c r="L2100" s="180" t="s">
        <v>707</v>
      </c>
    </row>
    <row r="2101" spans="3:12">
      <c r="C2101" s="180">
        <v>89711</v>
      </c>
      <c r="D2101" s="180">
        <v>9835</v>
      </c>
      <c r="E2101" s="180" t="s">
        <v>2813</v>
      </c>
      <c r="F2101" s="180" t="s">
        <v>703</v>
      </c>
      <c r="G2101" s="180">
        <v>6.3E-3</v>
      </c>
      <c r="H2101" s="180">
        <v>149.12</v>
      </c>
      <c r="I2101" s="180">
        <v>70.611157306240003</v>
      </c>
      <c r="J2101" s="180">
        <v>78.508842693760016</v>
      </c>
      <c r="K2101" s="181">
        <f t="shared" si="32"/>
        <v>0.93945600000000007</v>
      </c>
      <c r="L2101" s="180" t="s">
        <v>707</v>
      </c>
    </row>
    <row r="2102" spans="3:12">
      <c r="C2102" s="180">
        <v>89771</v>
      </c>
      <c r="D2102" s="180">
        <v>38028</v>
      </c>
      <c r="E2102" s="180" t="s">
        <v>2814</v>
      </c>
      <c r="F2102" s="180" t="s">
        <v>703</v>
      </c>
      <c r="G2102" s="180">
        <v>6.3E-3</v>
      </c>
      <c r="H2102" s="180">
        <v>149.12</v>
      </c>
      <c r="I2102" s="180">
        <v>146.02834618816001</v>
      </c>
      <c r="J2102" s="180">
        <v>3.0916538118399997</v>
      </c>
      <c r="K2102" s="181">
        <f t="shared" si="32"/>
        <v>0.93945600000000007</v>
      </c>
      <c r="L2102" s="180" t="s">
        <v>707</v>
      </c>
    </row>
    <row r="2103" spans="3:12">
      <c r="C2103" s="180">
        <v>89773</v>
      </c>
      <c r="D2103" s="180">
        <v>38030</v>
      </c>
      <c r="E2103" s="180" t="s">
        <v>2815</v>
      </c>
      <c r="F2103" s="180" t="s">
        <v>703</v>
      </c>
      <c r="G2103" s="180">
        <v>6.3E-3</v>
      </c>
      <c r="H2103" s="180">
        <v>149.12</v>
      </c>
      <c r="I2103" s="180">
        <v>146.96228340608002</v>
      </c>
      <c r="J2103" s="180">
        <v>2.15771659392</v>
      </c>
      <c r="K2103" s="181">
        <f t="shared" si="32"/>
        <v>0.93945600000000007</v>
      </c>
      <c r="L2103" s="180" t="s">
        <v>707</v>
      </c>
    </row>
    <row r="2104" spans="3:12">
      <c r="C2104" s="180">
        <v>89775</v>
      </c>
      <c r="D2104" s="180">
        <v>38031</v>
      </c>
      <c r="E2104" s="180" t="s">
        <v>2816</v>
      </c>
      <c r="F2104" s="180" t="s">
        <v>703</v>
      </c>
      <c r="G2104" s="180">
        <v>6.3E-3</v>
      </c>
      <c r="H2104" s="180">
        <v>149.12</v>
      </c>
      <c r="I2104" s="180">
        <v>147.45410249023999</v>
      </c>
      <c r="J2104" s="180">
        <v>1.6658975097600002</v>
      </c>
      <c r="K2104" s="181">
        <f t="shared" si="32"/>
        <v>0.93945600000000007</v>
      </c>
      <c r="L2104" s="180" t="s">
        <v>707</v>
      </c>
    </row>
    <row r="2105" spans="3:12">
      <c r="C2105" s="180">
        <v>89849</v>
      </c>
      <c r="D2105" s="180">
        <v>20065</v>
      </c>
      <c r="E2105" s="180" t="s">
        <v>2817</v>
      </c>
      <c r="F2105" s="180" t="s">
        <v>703</v>
      </c>
      <c r="G2105" s="180">
        <v>6.3E-3</v>
      </c>
      <c r="H2105" s="180">
        <v>149.12</v>
      </c>
      <c r="I2105" s="180">
        <v>115.96155317952001</v>
      </c>
      <c r="J2105" s="180">
        <v>33.158446820480002</v>
      </c>
      <c r="K2105" s="181">
        <f t="shared" si="32"/>
        <v>0.93945600000000007</v>
      </c>
      <c r="L2105" s="180" t="s">
        <v>707</v>
      </c>
    </row>
    <row r="2106" spans="3:12">
      <c r="C2106" s="180">
        <v>92275</v>
      </c>
      <c r="D2106" s="180">
        <v>12743</v>
      </c>
      <c r="E2106" s="180" t="s">
        <v>2818</v>
      </c>
      <c r="F2106" s="180" t="s">
        <v>703</v>
      </c>
      <c r="G2106" s="180">
        <v>6.3E-3</v>
      </c>
      <c r="H2106" s="180">
        <v>149.12</v>
      </c>
      <c r="I2106" s="180">
        <v>143.91296729728001</v>
      </c>
      <c r="J2106" s="180">
        <v>5.2070327027200003</v>
      </c>
      <c r="K2106" s="181">
        <f t="shared" si="32"/>
        <v>0.93945600000000007</v>
      </c>
      <c r="L2106" s="180" t="s">
        <v>707</v>
      </c>
    </row>
    <row r="2107" spans="3:12">
      <c r="C2107" s="180">
        <v>92276</v>
      </c>
      <c r="D2107" s="180">
        <v>12744</v>
      </c>
      <c r="E2107" s="180" t="s">
        <v>2819</v>
      </c>
      <c r="F2107" s="180" t="s">
        <v>703</v>
      </c>
      <c r="G2107" s="180">
        <v>6.3E-3</v>
      </c>
      <c r="H2107" s="180">
        <v>149.12</v>
      </c>
      <c r="I2107" s="180">
        <v>143.80825627712002</v>
      </c>
      <c r="J2107" s="180">
        <v>5.3117437228800002</v>
      </c>
      <c r="K2107" s="181">
        <f t="shared" si="32"/>
        <v>0.93945600000000007</v>
      </c>
      <c r="L2107" s="180" t="s">
        <v>707</v>
      </c>
    </row>
    <row r="2108" spans="3:12">
      <c r="C2108" s="180">
        <v>92277</v>
      </c>
      <c r="D2108" s="180">
        <v>12745</v>
      </c>
      <c r="E2108" s="180" t="s">
        <v>2820</v>
      </c>
      <c r="F2108" s="180" t="s">
        <v>703</v>
      </c>
      <c r="G2108" s="180">
        <v>6.3E-3</v>
      </c>
      <c r="H2108" s="180">
        <v>149.12</v>
      </c>
      <c r="I2108" s="180">
        <v>144.48407124864002</v>
      </c>
      <c r="J2108" s="180">
        <v>4.6359287513599998</v>
      </c>
      <c r="K2108" s="181">
        <f t="shared" si="32"/>
        <v>0.93945600000000007</v>
      </c>
      <c r="L2108" s="180" t="s">
        <v>707</v>
      </c>
    </row>
    <row r="2109" spans="3:12">
      <c r="C2109" s="180">
        <v>92278</v>
      </c>
      <c r="D2109" s="180">
        <v>12746</v>
      </c>
      <c r="E2109" s="180" t="s">
        <v>2821</v>
      </c>
      <c r="F2109" s="180" t="s">
        <v>703</v>
      </c>
      <c r="G2109" s="180">
        <v>6.3E-3</v>
      </c>
      <c r="H2109" s="180">
        <v>149.12</v>
      </c>
      <c r="I2109" s="180">
        <v>144.94094898176002</v>
      </c>
      <c r="J2109" s="180">
        <v>4.17905101824</v>
      </c>
      <c r="K2109" s="181">
        <f t="shared" si="32"/>
        <v>0.93945600000000007</v>
      </c>
      <c r="L2109" s="180" t="s">
        <v>707</v>
      </c>
    </row>
    <row r="2110" spans="3:12">
      <c r="C2110" s="180">
        <v>92279</v>
      </c>
      <c r="D2110" s="180">
        <v>12747</v>
      </c>
      <c r="E2110" s="180" t="s">
        <v>2822</v>
      </c>
      <c r="F2110" s="180" t="s">
        <v>703</v>
      </c>
      <c r="G2110" s="180">
        <v>6.3E-3</v>
      </c>
      <c r="H2110" s="180">
        <v>149.12</v>
      </c>
      <c r="I2110" s="180">
        <v>145.37455803008001</v>
      </c>
      <c r="J2110" s="180">
        <v>3.7454419699200003</v>
      </c>
      <c r="K2110" s="181">
        <f t="shared" si="32"/>
        <v>0.93945600000000007</v>
      </c>
      <c r="L2110" s="180" t="s">
        <v>707</v>
      </c>
    </row>
    <row r="2111" spans="3:12">
      <c r="C2111" s="180">
        <v>92280</v>
      </c>
      <c r="D2111" s="180">
        <v>12748</v>
      </c>
      <c r="E2111" s="180" t="s">
        <v>2823</v>
      </c>
      <c r="F2111" s="180" t="s">
        <v>703</v>
      </c>
      <c r="G2111" s="180">
        <v>6.3E-3</v>
      </c>
      <c r="H2111" s="180">
        <v>149.12</v>
      </c>
      <c r="I2111" s="180">
        <v>145.83297438336001</v>
      </c>
      <c r="J2111" s="180">
        <v>3.2870256166400007</v>
      </c>
      <c r="K2111" s="181">
        <f t="shared" si="32"/>
        <v>0.93945600000000007</v>
      </c>
      <c r="L2111" s="180" t="s">
        <v>707</v>
      </c>
    </row>
    <row r="2112" spans="3:12">
      <c r="C2112" s="180">
        <v>92281</v>
      </c>
      <c r="D2112" s="180">
        <v>39740</v>
      </c>
      <c r="E2112" s="180" t="s">
        <v>2824</v>
      </c>
      <c r="F2112" s="180" t="s">
        <v>703</v>
      </c>
      <c r="G2112" s="180">
        <v>6.3E-3</v>
      </c>
      <c r="H2112" s="180">
        <v>149.12</v>
      </c>
      <c r="I2112" s="180">
        <v>145.09341881344</v>
      </c>
      <c r="J2112" s="180">
        <v>4.0265811865599996</v>
      </c>
      <c r="K2112" s="181">
        <f t="shared" si="32"/>
        <v>0.93945600000000007</v>
      </c>
      <c r="L2112" s="180" t="s">
        <v>707</v>
      </c>
    </row>
    <row r="2113" spans="3:12">
      <c r="C2113" s="180">
        <v>92282</v>
      </c>
      <c r="D2113" s="180">
        <v>39739</v>
      </c>
      <c r="E2113" s="180" t="s">
        <v>2825</v>
      </c>
      <c r="F2113" s="180" t="s">
        <v>703</v>
      </c>
      <c r="G2113" s="180">
        <v>6.3E-3</v>
      </c>
      <c r="H2113" s="180">
        <v>149.12</v>
      </c>
      <c r="I2113" s="180">
        <v>144.95588558656002</v>
      </c>
      <c r="J2113" s="180">
        <v>4.1641144134400001</v>
      </c>
      <c r="K2113" s="181">
        <f t="shared" si="32"/>
        <v>0.93945600000000007</v>
      </c>
      <c r="L2113" s="180" t="s">
        <v>707</v>
      </c>
    </row>
    <row r="2114" spans="3:12">
      <c r="C2114" s="180">
        <v>92283</v>
      </c>
      <c r="D2114" s="180">
        <v>39734</v>
      </c>
      <c r="E2114" s="180" t="s">
        <v>2826</v>
      </c>
      <c r="F2114" s="180" t="s">
        <v>703</v>
      </c>
      <c r="G2114" s="180">
        <v>6.3E-3</v>
      </c>
      <c r="H2114" s="180">
        <v>149.12</v>
      </c>
      <c r="I2114" s="180">
        <v>145.500164192</v>
      </c>
      <c r="J2114" s="180">
        <v>3.6198358080000004</v>
      </c>
      <c r="K2114" s="181">
        <f t="shared" si="32"/>
        <v>0.93945600000000007</v>
      </c>
      <c r="L2114" s="180" t="s">
        <v>707</v>
      </c>
    </row>
    <row r="2115" spans="3:12">
      <c r="C2115" s="180">
        <v>92284</v>
      </c>
      <c r="D2115" s="180">
        <v>39736</v>
      </c>
      <c r="E2115" s="180" t="s">
        <v>2827</v>
      </c>
      <c r="F2115" s="180" t="s">
        <v>703</v>
      </c>
      <c r="G2115" s="180">
        <v>6.3E-3</v>
      </c>
      <c r="H2115" s="180">
        <v>149.12</v>
      </c>
      <c r="I2115" s="180">
        <v>145.78408897023999</v>
      </c>
      <c r="J2115" s="180">
        <v>3.3359110297600005</v>
      </c>
      <c r="K2115" s="181">
        <f t="shared" si="32"/>
        <v>0.93945600000000007</v>
      </c>
      <c r="L2115" s="180" t="s">
        <v>707</v>
      </c>
    </row>
    <row r="2116" spans="3:12">
      <c r="C2116" s="180">
        <v>92285</v>
      </c>
      <c r="D2116" s="180">
        <v>39733</v>
      </c>
      <c r="E2116" s="180" t="s">
        <v>2828</v>
      </c>
      <c r="F2116" s="180" t="s">
        <v>703</v>
      </c>
      <c r="G2116" s="180">
        <v>6.3E-3</v>
      </c>
      <c r="H2116" s="180">
        <v>149.12</v>
      </c>
      <c r="I2116" s="180">
        <v>146.07396050496001</v>
      </c>
      <c r="J2116" s="180">
        <v>3.04603949504</v>
      </c>
      <c r="K2116" s="181">
        <f t="shared" si="32"/>
        <v>0.93945600000000007</v>
      </c>
      <c r="L2116" s="180" t="s">
        <v>707</v>
      </c>
    </row>
    <row r="2117" spans="3:12">
      <c r="C2117" s="180">
        <v>92286</v>
      </c>
      <c r="D2117" s="180">
        <v>39854</v>
      </c>
      <c r="E2117" s="180" t="s">
        <v>2829</v>
      </c>
      <c r="F2117" s="180" t="s">
        <v>703</v>
      </c>
      <c r="G2117" s="180">
        <v>6.3E-3</v>
      </c>
      <c r="H2117" s="180">
        <v>149.12</v>
      </c>
      <c r="I2117" s="180">
        <v>146.27755985664001</v>
      </c>
      <c r="J2117" s="180">
        <v>2.8424401433600002</v>
      </c>
      <c r="K2117" s="181">
        <f t="shared" si="32"/>
        <v>0.93945600000000007</v>
      </c>
      <c r="L2117" s="180" t="s">
        <v>707</v>
      </c>
    </row>
    <row r="2118" spans="3:12">
      <c r="C2118" s="180">
        <v>92305</v>
      </c>
      <c r="D2118" s="180">
        <v>12713</v>
      </c>
      <c r="E2118" s="180" t="s">
        <v>2830</v>
      </c>
      <c r="F2118" s="180" t="s">
        <v>703</v>
      </c>
      <c r="G2118" s="180">
        <v>6.3E-3</v>
      </c>
      <c r="H2118" s="180">
        <v>149.12</v>
      </c>
      <c r="I2118" s="180">
        <v>125.86789674752001</v>
      </c>
      <c r="J2118" s="180">
        <v>23.252103252480001</v>
      </c>
      <c r="K2118" s="181">
        <f t="shared" ref="K2118:K2181" si="33">H2118*G2118</f>
        <v>0.93945600000000007</v>
      </c>
      <c r="L2118" s="180" t="s">
        <v>707</v>
      </c>
    </row>
    <row r="2119" spans="3:12">
      <c r="C2119" s="180">
        <v>92308</v>
      </c>
      <c r="D2119" s="180">
        <v>39737</v>
      </c>
      <c r="E2119" s="180" t="s">
        <v>2831</v>
      </c>
      <c r="F2119" s="180" t="s">
        <v>703</v>
      </c>
      <c r="G2119" s="180">
        <v>6.3E-3</v>
      </c>
      <c r="H2119" s="180">
        <v>149.12</v>
      </c>
      <c r="I2119" s="180">
        <v>122.66410201152001</v>
      </c>
      <c r="J2119" s="180">
        <v>26.455897988480004</v>
      </c>
      <c r="K2119" s="181">
        <f t="shared" si="33"/>
        <v>0.93945600000000007</v>
      </c>
      <c r="L2119" s="180" t="s">
        <v>707</v>
      </c>
    </row>
    <row r="2120" spans="3:12">
      <c r="C2120" s="180">
        <v>92336</v>
      </c>
      <c r="D2120" s="180">
        <v>7701</v>
      </c>
      <c r="E2120" s="180" t="s">
        <v>2832</v>
      </c>
      <c r="F2120" s="180" t="s">
        <v>703</v>
      </c>
      <c r="G2120" s="180">
        <v>6.3E-3</v>
      </c>
      <c r="H2120" s="180">
        <v>149.12</v>
      </c>
      <c r="I2120" s="180">
        <v>131.07297374144002</v>
      </c>
      <c r="J2120" s="180">
        <v>18.047026258559999</v>
      </c>
      <c r="K2120" s="181">
        <f t="shared" si="33"/>
        <v>0.93945600000000007</v>
      </c>
      <c r="L2120" s="180" t="s">
        <v>707</v>
      </c>
    </row>
    <row r="2121" spans="3:12">
      <c r="C2121" s="180">
        <v>92337</v>
      </c>
      <c r="D2121" s="180">
        <v>7694</v>
      </c>
      <c r="E2121" s="180" t="s">
        <v>2833</v>
      </c>
      <c r="F2121" s="180" t="s">
        <v>703</v>
      </c>
      <c r="G2121" s="180">
        <v>6.3E-3</v>
      </c>
      <c r="H2121" s="180">
        <v>149.12</v>
      </c>
      <c r="I2121" s="180">
        <v>133.55101441087999</v>
      </c>
      <c r="J2121" s="180">
        <v>15.56898558912</v>
      </c>
      <c r="K2121" s="181">
        <f t="shared" si="33"/>
        <v>0.93945600000000007</v>
      </c>
      <c r="L2121" s="180" t="s">
        <v>707</v>
      </c>
    </row>
    <row r="2122" spans="3:12">
      <c r="C2122" s="180">
        <v>92338</v>
      </c>
      <c r="D2122" s="180">
        <v>21148</v>
      </c>
      <c r="E2122" s="180" t="s">
        <v>2834</v>
      </c>
      <c r="F2122" s="180" t="s">
        <v>703</v>
      </c>
      <c r="G2122" s="180">
        <v>6.3E-3</v>
      </c>
      <c r="H2122" s="180">
        <v>149.12</v>
      </c>
      <c r="I2122" s="180">
        <v>121.48727709376003</v>
      </c>
      <c r="J2122" s="180">
        <v>27.632722906239998</v>
      </c>
      <c r="K2122" s="181">
        <f t="shared" si="33"/>
        <v>0.93945600000000007</v>
      </c>
      <c r="L2122" s="180" t="s">
        <v>707</v>
      </c>
    </row>
    <row r="2123" spans="3:12">
      <c r="C2123" s="180">
        <v>92339</v>
      </c>
      <c r="D2123" s="180">
        <v>21147</v>
      </c>
      <c r="E2123" s="180" t="s">
        <v>2835</v>
      </c>
      <c r="F2123" s="180" t="s">
        <v>703</v>
      </c>
      <c r="G2123" s="180">
        <v>6.3E-3</v>
      </c>
      <c r="H2123" s="180">
        <v>149.12</v>
      </c>
      <c r="I2123" s="180">
        <v>128.60187102911999</v>
      </c>
      <c r="J2123" s="180">
        <v>20.518128970880003</v>
      </c>
      <c r="K2123" s="181">
        <f t="shared" si="33"/>
        <v>0.93945600000000007</v>
      </c>
      <c r="L2123" s="180" t="s">
        <v>707</v>
      </c>
    </row>
    <row r="2124" spans="3:12">
      <c r="C2124" s="180">
        <v>92359</v>
      </c>
      <c r="D2124" s="180">
        <v>42574</v>
      </c>
      <c r="E2124" s="180" t="s">
        <v>2836</v>
      </c>
      <c r="F2124" s="180" t="s">
        <v>703</v>
      </c>
      <c r="G2124" s="180">
        <v>6.3E-3</v>
      </c>
      <c r="H2124" s="180">
        <v>149.12</v>
      </c>
      <c r="I2124" s="180">
        <v>141.06870610048</v>
      </c>
      <c r="J2124" s="180">
        <v>8.051293899520001</v>
      </c>
      <c r="K2124" s="181">
        <f t="shared" si="33"/>
        <v>0.93945600000000007</v>
      </c>
      <c r="L2124" s="180" t="s">
        <v>707</v>
      </c>
    </row>
    <row r="2125" spans="3:12">
      <c r="C2125" s="180">
        <v>92360</v>
      </c>
      <c r="D2125" s="180">
        <v>42575</v>
      </c>
      <c r="E2125" s="180" t="s">
        <v>2837</v>
      </c>
      <c r="F2125" s="180" t="s">
        <v>703</v>
      </c>
      <c r="G2125" s="180">
        <v>6.3E-3</v>
      </c>
      <c r="H2125" s="180">
        <v>149.12</v>
      </c>
      <c r="I2125" s="180">
        <v>141.40365884799999</v>
      </c>
      <c r="J2125" s="180">
        <v>7.7163411520000009</v>
      </c>
      <c r="K2125" s="181">
        <f t="shared" si="33"/>
        <v>0.93945600000000007</v>
      </c>
      <c r="L2125" s="180" t="s">
        <v>707</v>
      </c>
    </row>
    <row r="2126" spans="3:12">
      <c r="C2126" s="180">
        <v>92364</v>
      </c>
      <c r="D2126" s="180">
        <v>7698</v>
      </c>
      <c r="E2126" s="180" t="s">
        <v>2838</v>
      </c>
      <c r="F2126" s="180" t="s">
        <v>703</v>
      </c>
      <c r="G2126" s="180">
        <v>6.3E-3</v>
      </c>
      <c r="H2126" s="180">
        <v>149.12</v>
      </c>
      <c r="I2126" s="180">
        <v>127.97282769472001</v>
      </c>
      <c r="J2126" s="180">
        <v>21.147172305280002</v>
      </c>
      <c r="K2126" s="181">
        <f t="shared" si="33"/>
        <v>0.93945600000000007</v>
      </c>
      <c r="L2126" s="180" t="s">
        <v>707</v>
      </c>
    </row>
    <row r="2127" spans="3:12">
      <c r="C2127" s="180">
        <v>92648</v>
      </c>
      <c r="D2127" s="180">
        <v>40624</v>
      </c>
      <c r="E2127" s="180" t="s">
        <v>2839</v>
      </c>
      <c r="F2127" s="180" t="s">
        <v>703</v>
      </c>
      <c r="G2127" s="180">
        <v>6.3E-3</v>
      </c>
      <c r="H2127" s="180">
        <v>149.12</v>
      </c>
      <c r="I2127" s="180">
        <v>135.50726347264001</v>
      </c>
      <c r="J2127" s="180">
        <v>13.612736527360001</v>
      </c>
      <c r="K2127" s="181">
        <f t="shared" si="33"/>
        <v>0.93945600000000007</v>
      </c>
      <c r="L2127" s="180" t="s">
        <v>707</v>
      </c>
    </row>
    <row r="2128" spans="3:12">
      <c r="C2128" s="180">
        <v>92687</v>
      </c>
      <c r="D2128" s="180">
        <v>7691</v>
      </c>
      <c r="E2128" s="180" t="s">
        <v>2840</v>
      </c>
      <c r="F2128" s="180" t="s">
        <v>703</v>
      </c>
      <c r="G2128" s="180">
        <v>6.3E-3</v>
      </c>
      <c r="H2128" s="180">
        <v>149.12</v>
      </c>
      <c r="I2128" s="180">
        <v>110.16338627968001</v>
      </c>
      <c r="J2128" s="180">
        <v>38.956613720320007</v>
      </c>
      <c r="K2128" s="181">
        <f t="shared" si="33"/>
        <v>0.93945600000000007</v>
      </c>
      <c r="L2128" s="180" t="s">
        <v>707</v>
      </c>
    </row>
    <row r="2129" spans="3:12">
      <c r="C2129" s="180">
        <v>92688</v>
      </c>
      <c r="D2129" s="180">
        <v>7700</v>
      </c>
      <c r="E2129" s="180" t="s">
        <v>2841</v>
      </c>
      <c r="F2129" s="180" t="s">
        <v>703</v>
      </c>
      <c r="G2129" s="180">
        <v>6.3E-3</v>
      </c>
      <c r="H2129" s="180">
        <v>149.12</v>
      </c>
      <c r="I2129" s="180">
        <v>102.04404832768</v>
      </c>
      <c r="J2129" s="180">
        <v>47.075951672320002</v>
      </c>
      <c r="K2129" s="181">
        <f t="shared" si="33"/>
        <v>0.93945600000000007</v>
      </c>
      <c r="L2129" s="180" t="s">
        <v>707</v>
      </c>
    </row>
    <row r="2130" spans="3:12">
      <c r="C2130" s="180">
        <v>92689</v>
      </c>
      <c r="D2130" s="180">
        <v>13127</v>
      </c>
      <c r="E2130" s="180" t="s">
        <v>2842</v>
      </c>
      <c r="F2130" s="180" t="s">
        <v>703</v>
      </c>
      <c r="G2130" s="180">
        <v>6.3E-3</v>
      </c>
      <c r="H2130" s="180">
        <v>149.12</v>
      </c>
      <c r="I2130" s="180">
        <v>125.22882673344002</v>
      </c>
      <c r="J2130" s="180">
        <v>23.891173266559999</v>
      </c>
      <c r="K2130" s="181">
        <f t="shared" si="33"/>
        <v>0.93945600000000007</v>
      </c>
      <c r="L2130" s="180" t="s">
        <v>707</v>
      </c>
    </row>
    <row r="2131" spans="3:12">
      <c r="C2131" s="180">
        <v>92690</v>
      </c>
      <c r="D2131" s="180">
        <v>21150</v>
      </c>
      <c r="E2131" s="180" t="s">
        <v>2843</v>
      </c>
      <c r="F2131" s="180" t="s">
        <v>703</v>
      </c>
      <c r="G2131" s="180">
        <v>6.3E-3</v>
      </c>
      <c r="H2131" s="180">
        <v>149.12</v>
      </c>
      <c r="I2131" s="180">
        <v>120.54807444863999</v>
      </c>
      <c r="J2131" s="180">
        <v>28.57192555136</v>
      </c>
      <c r="K2131" s="181">
        <f t="shared" si="33"/>
        <v>0.93945600000000007</v>
      </c>
      <c r="L2131" s="180" t="s">
        <v>707</v>
      </c>
    </row>
    <row r="2132" spans="3:12">
      <c r="C2132" s="180">
        <v>94604</v>
      </c>
      <c r="D2132" s="180">
        <v>12749</v>
      </c>
      <c r="E2132" s="180" t="s">
        <v>2844</v>
      </c>
      <c r="F2132" s="180" t="s">
        <v>703</v>
      </c>
      <c r="G2132" s="180">
        <v>6.3E-3</v>
      </c>
      <c r="H2132" s="180">
        <v>149.12</v>
      </c>
      <c r="I2132" s="180">
        <v>140.74500072896001</v>
      </c>
      <c r="J2132" s="180">
        <v>8.3749992710400001</v>
      </c>
      <c r="K2132" s="181">
        <f t="shared" si="33"/>
        <v>0.93945600000000007</v>
      </c>
      <c r="L2132" s="180" t="s">
        <v>707</v>
      </c>
    </row>
    <row r="2133" spans="3:12">
      <c r="C2133" s="180">
        <v>94605</v>
      </c>
      <c r="D2133" s="180">
        <v>12742</v>
      </c>
      <c r="E2133" s="180" t="s">
        <v>2845</v>
      </c>
      <c r="F2133" s="180" t="s">
        <v>703</v>
      </c>
      <c r="G2133" s="180">
        <v>6.3E-3</v>
      </c>
      <c r="H2133" s="180">
        <v>149.12</v>
      </c>
      <c r="I2133" s="180">
        <v>142.84059258880001</v>
      </c>
      <c r="J2133" s="180">
        <v>6.2794074111999993</v>
      </c>
      <c r="K2133" s="181">
        <f t="shared" si="33"/>
        <v>0.93945600000000007</v>
      </c>
      <c r="L2133" s="180" t="s">
        <v>707</v>
      </c>
    </row>
    <row r="2134" spans="3:12">
      <c r="C2134" s="180">
        <v>94655</v>
      </c>
      <c r="D2134" s="180">
        <v>9870</v>
      </c>
      <c r="E2134" s="180" t="s">
        <v>2846</v>
      </c>
      <c r="F2134" s="180" t="s">
        <v>703</v>
      </c>
      <c r="G2134" s="180">
        <v>6.3E-3</v>
      </c>
      <c r="H2134" s="180">
        <v>149.12</v>
      </c>
      <c r="I2134" s="180">
        <v>123.38569488447999</v>
      </c>
      <c r="J2134" s="180">
        <v>25.734305115520002</v>
      </c>
      <c r="K2134" s="181">
        <f t="shared" si="33"/>
        <v>0.93945600000000007</v>
      </c>
      <c r="L2134" s="180" t="s">
        <v>707</v>
      </c>
    </row>
    <row r="2135" spans="3:12">
      <c r="C2135" s="180">
        <v>94720</v>
      </c>
      <c r="D2135" s="180">
        <v>38029</v>
      </c>
      <c r="E2135" s="180" t="s">
        <v>2847</v>
      </c>
      <c r="F2135" s="180" t="s">
        <v>703</v>
      </c>
      <c r="G2135" s="180">
        <v>6.3E-3</v>
      </c>
      <c r="H2135" s="180">
        <v>149.12</v>
      </c>
      <c r="I2135" s="180">
        <v>140.35088969152</v>
      </c>
      <c r="J2135" s="180">
        <v>8.7691103084800002</v>
      </c>
      <c r="K2135" s="181">
        <f t="shared" si="33"/>
        <v>0.93945600000000007</v>
      </c>
      <c r="L2135" s="180" t="s">
        <v>707</v>
      </c>
    </row>
    <row r="2136" spans="3:12">
      <c r="C2136" s="180">
        <v>94723</v>
      </c>
      <c r="D2136" s="180">
        <v>44260</v>
      </c>
      <c r="E2136" s="180" t="s">
        <v>2848</v>
      </c>
      <c r="F2136" s="180" t="s">
        <v>703</v>
      </c>
      <c r="G2136" s="180">
        <v>6.3E-3</v>
      </c>
      <c r="H2136" s="180">
        <v>149.12</v>
      </c>
      <c r="I2136" s="180">
        <v>142.09003912064</v>
      </c>
      <c r="J2136" s="180">
        <v>7.0299608793599999</v>
      </c>
      <c r="K2136" s="181">
        <f t="shared" si="33"/>
        <v>0.93945600000000007</v>
      </c>
      <c r="L2136" s="180" t="s">
        <v>707</v>
      </c>
    </row>
    <row r="2137" spans="3:12">
      <c r="C2137" s="180">
        <v>96635</v>
      </c>
      <c r="D2137" s="180">
        <v>36278</v>
      </c>
      <c r="E2137" s="180" t="s">
        <v>2849</v>
      </c>
      <c r="F2137" s="180" t="s">
        <v>703</v>
      </c>
      <c r="G2137" s="180">
        <v>6.3E-3</v>
      </c>
      <c r="H2137" s="180">
        <v>149.12</v>
      </c>
      <c r="I2137" s="180">
        <v>68.386241872000014</v>
      </c>
      <c r="J2137" s="180">
        <v>80.733758128000005</v>
      </c>
      <c r="K2137" s="181">
        <f t="shared" si="33"/>
        <v>0.93945600000000007</v>
      </c>
      <c r="L2137" s="180" t="s">
        <v>707</v>
      </c>
    </row>
    <row r="2138" spans="3:12">
      <c r="C2138" s="180">
        <v>96635</v>
      </c>
      <c r="D2138" s="180">
        <v>104091</v>
      </c>
      <c r="E2138" s="180" t="s">
        <v>2850</v>
      </c>
      <c r="F2138" s="180" t="s">
        <v>703</v>
      </c>
      <c r="G2138" s="180">
        <v>6.3E-3</v>
      </c>
      <c r="H2138" s="180">
        <v>149.12</v>
      </c>
      <c r="I2138" s="180">
        <v>68.386241872000014</v>
      </c>
      <c r="J2138" s="180">
        <v>80.733758128000005</v>
      </c>
      <c r="K2138" s="181">
        <f t="shared" si="33"/>
        <v>0.93945600000000007</v>
      </c>
      <c r="L2138" s="180" t="s">
        <v>704</v>
      </c>
    </row>
    <row r="2139" spans="3:12">
      <c r="C2139" s="180">
        <v>96635</v>
      </c>
      <c r="D2139" s="180">
        <v>104092</v>
      </c>
      <c r="E2139" s="180" t="s">
        <v>2851</v>
      </c>
      <c r="F2139" s="180" t="s">
        <v>703</v>
      </c>
      <c r="G2139" s="180">
        <v>6.3E-3</v>
      </c>
      <c r="H2139" s="180">
        <v>149.12</v>
      </c>
      <c r="I2139" s="180">
        <v>68.386241872000014</v>
      </c>
      <c r="J2139" s="180">
        <v>80.733758128000005</v>
      </c>
      <c r="K2139" s="181">
        <f t="shared" si="33"/>
        <v>0.93945600000000007</v>
      </c>
      <c r="L2139" s="180" t="s">
        <v>704</v>
      </c>
    </row>
    <row r="2140" spans="3:12">
      <c r="C2140" s="180">
        <v>96636</v>
      </c>
      <c r="D2140" s="180">
        <v>38979</v>
      </c>
      <c r="E2140" s="180" t="s">
        <v>2852</v>
      </c>
      <c r="F2140" s="180" t="s">
        <v>703</v>
      </c>
      <c r="G2140" s="180">
        <v>6.3E-3</v>
      </c>
      <c r="H2140" s="180">
        <v>149.12</v>
      </c>
      <c r="I2140" s="180">
        <v>70.223489445760009</v>
      </c>
      <c r="J2140" s="180">
        <v>78.896510554239995</v>
      </c>
      <c r="K2140" s="181">
        <f t="shared" si="33"/>
        <v>0.93945600000000007</v>
      </c>
      <c r="L2140" s="180" t="s">
        <v>707</v>
      </c>
    </row>
    <row r="2141" spans="3:12">
      <c r="C2141" s="180">
        <v>96645</v>
      </c>
      <c r="D2141" s="180">
        <v>38971</v>
      </c>
      <c r="E2141" s="180" t="s">
        <v>2853</v>
      </c>
      <c r="F2141" s="180" t="s">
        <v>703</v>
      </c>
      <c r="G2141" s="180">
        <v>6.3E-3</v>
      </c>
      <c r="H2141" s="180">
        <v>149.12</v>
      </c>
      <c r="I2141" s="180">
        <v>92.735593645440005</v>
      </c>
      <c r="J2141" s="180">
        <v>56.384406354560006</v>
      </c>
      <c r="K2141" s="181">
        <f t="shared" si="33"/>
        <v>0.93945600000000007</v>
      </c>
      <c r="L2141" s="180" t="s">
        <v>707</v>
      </c>
    </row>
    <row r="2142" spans="3:12">
      <c r="C2142" s="180">
        <v>96646</v>
      </c>
      <c r="D2142" s="180">
        <v>38972</v>
      </c>
      <c r="E2142" s="180" t="s">
        <v>2854</v>
      </c>
      <c r="F2142" s="180" t="s">
        <v>703</v>
      </c>
      <c r="G2142" s="180">
        <v>6.3E-3</v>
      </c>
      <c r="H2142" s="180">
        <v>149.12</v>
      </c>
      <c r="I2142" s="180">
        <v>99.453811112319997</v>
      </c>
      <c r="J2142" s="180">
        <v>49.666188887680001</v>
      </c>
      <c r="K2142" s="181">
        <f t="shared" si="33"/>
        <v>0.93945600000000007</v>
      </c>
      <c r="L2142" s="180" t="s">
        <v>707</v>
      </c>
    </row>
    <row r="2143" spans="3:12">
      <c r="C2143" s="180">
        <v>96648</v>
      </c>
      <c r="D2143" s="180">
        <v>38980</v>
      </c>
      <c r="E2143" s="180" t="s">
        <v>2855</v>
      </c>
      <c r="F2143" s="180" t="s">
        <v>703</v>
      </c>
      <c r="G2143" s="180">
        <v>6.3E-3</v>
      </c>
      <c r="H2143" s="180">
        <v>149.12</v>
      </c>
      <c r="I2143" s="180">
        <v>106.75011075008</v>
      </c>
      <c r="J2143" s="180">
        <v>42.36988924992</v>
      </c>
      <c r="K2143" s="181">
        <f t="shared" si="33"/>
        <v>0.93945600000000007</v>
      </c>
      <c r="L2143" s="180" t="s">
        <v>707</v>
      </c>
    </row>
    <row r="2144" spans="3:12">
      <c r="C2144" s="180">
        <v>96649</v>
      </c>
      <c r="D2144" s="180">
        <v>38981</v>
      </c>
      <c r="E2144" s="180" t="s">
        <v>2856</v>
      </c>
      <c r="F2144" s="180" t="s">
        <v>703</v>
      </c>
      <c r="G2144" s="180">
        <v>6.3E-3</v>
      </c>
      <c r="H2144" s="180">
        <v>149.12</v>
      </c>
      <c r="I2144" s="180">
        <v>114.59791012928001</v>
      </c>
      <c r="J2144" s="180">
        <v>34.522089870720002</v>
      </c>
      <c r="K2144" s="181">
        <f t="shared" si="33"/>
        <v>0.93945600000000007</v>
      </c>
      <c r="L2144" s="180" t="s">
        <v>707</v>
      </c>
    </row>
    <row r="2145" spans="3:12">
      <c r="C2145" s="180">
        <v>96671</v>
      </c>
      <c r="D2145" s="180">
        <v>38973</v>
      </c>
      <c r="E2145" s="180" t="s">
        <v>2857</v>
      </c>
      <c r="F2145" s="180" t="s">
        <v>703</v>
      </c>
      <c r="G2145" s="180">
        <v>6.3E-3</v>
      </c>
      <c r="H2145" s="180">
        <v>149.12</v>
      </c>
      <c r="I2145" s="180">
        <v>113.72488052800001</v>
      </c>
      <c r="J2145" s="180">
        <v>35.395119472000005</v>
      </c>
      <c r="K2145" s="181">
        <f t="shared" si="33"/>
        <v>0.93945600000000007</v>
      </c>
      <c r="L2145" s="180" t="s">
        <v>707</v>
      </c>
    </row>
    <row r="2146" spans="3:12">
      <c r="C2146" s="180">
        <v>96672</v>
      </c>
      <c r="D2146" s="180">
        <v>38974</v>
      </c>
      <c r="E2146" s="180" t="s">
        <v>2858</v>
      </c>
      <c r="F2146" s="180" t="s">
        <v>703</v>
      </c>
      <c r="G2146" s="180">
        <v>6.3E-3</v>
      </c>
      <c r="H2146" s="180">
        <v>149.12</v>
      </c>
      <c r="I2146" s="180">
        <v>120.10270490240001</v>
      </c>
      <c r="J2146" s="180">
        <v>29.017295097599998</v>
      </c>
      <c r="K2146" s="181">
        <f t="shared" si="33"/>
        <v>0.93945600000000007</v>
      </c>
      <c r="L2146" s="180" t="s">
        <v>707</v>
      </c>
    </row>
    <row r="2147" spans="3:12">
      <c r="C2147" s="180">
        <v>96673</v>
      </c>
      <c r="D2147" s="180">
        <v>38975</v>
      </c>
      <c r="E2147" s="180" t="s">
        <v>2859</v>
      </c>
      <c r="F2147" s="180" t="s">
        <v>703</v>
      </c>
      <c r="G2147" s="180">
        <v>6.3E-3</v>
      </c>
      <c r="H2147" s="180">
        <v>149.12</v>
      </c>
      <c r="I2147" s="180">
        <v>122.03126640639999</v>
      </c>
      <c r="J2147" s="180">
        <v>27.088733593600001</v>
      </c>
      <c r="K2147" s="181">
        <f t="shared" si="33"/>
        <v>0.93945600000000007</v>
      </c>
      <c r="L2147" s="180" t="s">
        <v>707</v>
      </c>
    </row>
    <row r="2148" spans="3:12">
      <c r="C2148" s="180">
        <v>96673</v>
      </c>
      <c r="D2148" s="180">
        <v>104097</v>
      </c>
      <c r="E2148" s="180" t="s">
        <v>2860</v>
      </c>
      <c r="F2148" s="180" t="s">
        <v>703</v>
      </c>
      <c r="G2148" s="180">
        <v>6.3E-3</v>
      </c>
      <c r="H2148" s="180">
        <v>149.12</v>
      </c>
      <c r="I2148" s="180">
        <v>122.03126640639999</v>
      </c>
      <c r="J2148" s="180">
        <v>27.088733593600001</v>
      </c>
      <c r="K2148" s="181">
        <f t="shared" si="33"/>
        <v>0.93945600000000007</v>
      </c>
      <c r="L2148" s="180" t="s">
        <v>704</v>
      </c>
    </row>
    <row r="2149" spans="3:12">
      <c r="C2149" s="180">
        <v>96673</v>
      </c>
      <c r="D2149" s="180">
        <v>104098</v>
      </c>
      <c r="E2149" s="180" t="s">
        <v>2861</v>
      </c>
      <c r="F2149" s="180" t="s">
        <v>703</v>
      </c>
      <c r="G2149" s="180">
        <v>6.3E-3</v>
      </c>
      <c r="H2149" s="180">
        <v>149.12</v>
      </c>
      <c r="I2149" s="180">
        <v>122.03126640639999</v>
      </c>
      <c r="J2149" s="180">
        <v>27.088733593600001</v>
      </c>
      <c r="K2149" s="181">
        <f t="shared" si="33"/>
        <v>0.93945600000000007</v>
      </c>
      <c r="L2149" s="180" t="s">
        <v>704</v>
      </c>
    </row>
    <row r="2150" spans="3:12">
      <c r="C2150" s="180">
        <v>96674</v>
      </c>
      <c r="D2150" s="180">
        <v>38976</v>
      </c>
      <c r="E2150" s="180" t="s">
        <v>2862</v>
      </c>
      <c r="F2150" s="180" t="s">
        <v>703</v>
      </c>
      <c r="G2150" s="180">
        <v>6.3E-3</v>
      </c>
      <c r="H2150" s="180">
        <v>149.12</v>
      </c>
      <c r="I2150" s="180">
        <v>128.92210324671998</v>
      </c>
      <c r="J2150" s="180">
        <v>20.197896753280002</v>
      </c>
      <c r="K2150" s="181">
        <f t="shared" si="33"/>
        <v>0.93945600000000007</v>
      </c>
      <c r="L2150" s="180" t="s">
        <v>707</v>
      </c>
    </row>
    <row r="2151" spans="3:12">
      <c r="C2151" s="180">
        <v>96675</v>
      </c>
      <c r="D2151" s="180">
        <v>38977</v>
      </c>
      <c r="E2151" s="180" t="s">
        <v>2863</v>
      </c>
      <c r="F2151" s="180" t="s">
        <v>703</v>
      </c>
      <c r="G2151" s="180">
        <v>6.3E-3</v>
      </c>
      <c r="H2151" s="180">
        <v>149.12</v>
      </c>
      <c r="I2151" s="180">
        <v>132.19954760512002</v>
      </c>
      <c r="J2151" s="180">
        <v>16.920452394879998</v>
      </c>
      <c r="K2151" s="181">
        <f t="shared" si="33"/>
        <v>0.93945600000000007</v>
      </c>
      <c r="L2151" s="180" t="s">
        <v>707</v>
      </c>
    </row>
    <row r="2152" spans="3:12">
      <c r="C2152" s="180">
        <v>96679</v>
      </c>
      <c r="D2152" s="180">
        <v>38982</v>
      </c>
      <c r="E2152" s="180" t="s">
        <v>2864</v>
      </c>
      <c r="F2152" s="180" t="s">
        <v>703</v>
      </c>
      <c r="G2152" s="180">
        <v>6.3E-3</v>
      </c>
      <c r="H2152" s="180">
        <v>149.12</v>
      </c>
      <c r="I2152" s="180">
        <v>120.84680594816</v>
      </c>
      <c r="J2152" s="180">
        <v>28.273194051840001</v>
      </c>
      <c r="K2152" s="181">
        <f t="shared" si="33"/>
        <v>0.93945600000000007</v>
      </c>
      <c r="L2152" s="180" t="s">
        <v>707</v>
      </c>
    </row>
    <row r="2153" spans="3:12">
      <c r="C2153" s="180">
        <v>96680</v>
      </c>
      <c r="D2153" s="180">
        <v>38983</v>
      </c>
      <c r="E2153" s="180" t="s">
        <v>2865</v>
      </c>
      <c r="F2153" s="180" t="s">
        <v>703</v>
      </c>
      <c r="G2153" s="180">
        <v>6.3E-3</v>
      </c>
      <c r="H2153" s="180">
        <v>149.12</v>
      </c>
      <c r="I2153" s="180">
        <v>127.75219526016001</v>
      </c>
      <c r="J2153" s="180">
        <v>21.36780473984</v>
      </c>
      <c r="K2153" s="181">
        <f t="shared" si="33"/>
        <v>0.93945600000000007</v>
      </c>
      <c r="L2153" s="180" t="s">
        <v>707</v>
      </c>
    </row>
    <row r="2154" spans="3:12">
      <c r="C2154" s="180">
        <v>96681</v>
      </c>
      <c r="D2154" s="180">
        <v>38984</v>
      </c>
      <c r="E2154" s="180" t="s">
        <v>2866</v>
      </c>
      <c r="F2154" s="180" t="s">
        <v>703</v>
      </c>
      <c r="G2154" s="180">
        <v>6.3E-3</v>
      </c>
      <c r="H2154" s="180">
        <v>149.12</v>
      </c>
      <c r="I2154" s="180">
        <v>130.37522127936001</v>
      </c>
      <c r="J2154" s="180">
        <v>18.744778720639999</v>
      </c>
      <c r="K2154" s="181">
        <f t="shared" si="33"/>
        <v>0.93945600000000007</v>
      </c>
      <c r="L2154" s="180" t="s">
        <v>707</v>
      </c>
    </row>
    <row r="2155" spans="3:12">
      <c r="C2155" s="180">
        <v>96682</v>
      </c>
      <c r="D2155" s="180">
        <v>38985</v>
      </c>
      <c r="E2155" s="180" t="s">
        <v>2867</v>
      </c>
      <c r="F2155" s="180" t="s">
        <v>703</v>
      </c>
      <c r="G2155" s="180">
        <v>6.3E-3</v>
      </c>
      <c r="H2155" s="180">
        <v>149.12</v>
      </c>
      <c r="I2155" s="180">
        <v>135.50667415040002</v>
      </c>
      <c r="J2155" s="180">
        <v>13.613325849600002</v>
      </c>
      <c r="K2155" s="181">
        <f t="shared" si="33"/>
        <v>0.93945600000000007</v>
      </c>
      <c r="L2155" s="180" t="s">
        <v>707</v>
      </c>
    </row>
    <row r="2156" spans="3:12">
      <c r="C2156" s="180">
        <v>96683</v>
      </c>
      <c r="D2156" s="180">
        <v>38986</v>
      </c>
      <c r="E2156" s="180" t="s">
        <v>2868</v>
      </c>
      <c r="F2156" s="180" t="s">
        <v>703</v>
      </c>
      <c r="G2156" s="180">
        <v>6.3E-3</v>
      </c>
      <c r="H2156" s="180">
        <v>149.12</v>
      </c>
      <c r="I2156" s="180">
        <v>137.09938609919999</v>
      </c>
      <c r="J2156" s="180">
        <v>12.020613900799999</v>
      </c>
      <c r="K2156" s="181">
        <f t="shared" si="33"/>
        <v>0.93945600000000007</v>
      </c>
      <c r="L2156" s="180" t="s">
        <v>707</v>
      </c>
    </row>
    <row r="2157" spans="3:12">
      <c r="C2157" s="180">
        <v>96718</v>
      </c>
      <c r="D2157" s="180">
        <v>36274</v>
      </c>
      <c r="E2157" s="180" t="s">
        <v>2869</v>
      </c>
      <c r="F2157" s="180" t="s">
        <v>703</v>
      </c>
      <c r="G2157" s="180">
        <v>6.3E-3</v>
      </c>
      <c r="H2157" s="180">
        <v>149.12</v>
      </c>
      <c r="I2157" s="180">
        <v>109.57495354048</v>
      </c>
      <c r="J2157" s="180">
        <v>39.545046459520002</v>
      </c>
      <c r="K2157" s="181">
        <f t="shared" si="33"/>
        <v>0.93945600000000007</v>
      </c>
      <c r="L2157" s="180" t="s">
        <v>707</v>
      </c>
    </row>
    <row r="2158" spans="3:12">
      <c r="C2158" s="180">
        <v>96727</v>
      </c>
      <c r="D2158" s="180">
        <v>38978</v>
      </c>
      <c r="E2158" s="180" t="s">
        <v>2870</v>
      </c>
      <c r="F2158" s="180" t="s">
        <v>703</v>
      </c>
      <c r="G2158" s="180">
        <v>6.3E-3</v>
      </c>
      <c r="H2158" s="180">
        <v>149.12</v>
      </c>
      <c r="I2158" s="180">
        <v>106.83223888832002</v>
      </c>
      <c r="J2158" s="180">
        <v>42.287761111680005</v>
      </c>
      <c r="K2158" s="181">
        <f t="shared" si="33"/>
        <v>0.93945600000000007</v>
      </c>
      <c r="L2158" s="180" t="s">
        <v>707</v>
      </c>
    </row>
    <row r="2159" spans="3:12">
      <c r="C2159" s="180">
        <v>96798</v>
      </c>
      <c r="D2159" s="180">
        <v>38787</v>
      </c>
      <c r="E2159" s="180" t="s">
        <v>2871</v>
      </c>
      <c r="F2159" s="180" t="s">
        <v>703</v>
      </c>
      <c r="G2159" s="180">
        <v>6.3E-3</v>
      </c>
      <c r="H2159" s="180">
        <v>149.12</v>
      </c>
      <c r="I2159" s="180">
        <v>100.78578644287998</v>
      </c>
      <c r="J2159" s="180">
        <v>48.334213557120002</v>
      </c>
      <c r="K2159" s="181">
        <f t="shared" si="33"/>
        <v>0.93945600000000007</v>
      </c>
      <c r="L2159" s="180" t="s">
        <v>707</v>
      </c>
    </row>
    <row r="2160" spans="3:12">
      <c r="C2160" s="180">
        <v>96799</v>
      </c>
      <c r="D2160" s="180">
        <v>38825</v>
      </c>
      <c r="E2160" s="180" t="s">
        <v>2872</v>
      </c>
      <c r="F2160" s="180" t="s">
        <v>703</v>
      </c>
      <c r="G2160" s="180">
        <v>6.3E-3</v>
      </c>
      <c r="H2160" s="180">
        <v>149.12</v>
      </c>
      <c r="I2160" s="180">
        <v>101.41838658752</v>
      </c>
      <c r="J2160" s="180">
        <v>47.70161341248</v>
      </c>
      <c r="K2160" s="181">
        <f t="shared" si="33"/>
        <v>0.93945600000000007</v>
      </c>
      <c r="L2160" s="180" t="s">
        <v>707</v>
      </c>
    </row>
    <row r="2161" spans="3:12">
      <c r="C2161" s="180">
        <v>96800</v>
      </c>
      <c r="D2161" s="180">
        <v>38826</v>
      </c>
      <c r="E2161" s="180" t="s">
        <v>2873</v>
      </c>
      <c r="F2161" s="180" t="s">
        <v>703</v>
      </c>
      <c r="G2161" s="180">
        <v>6.3E-3</v>
      </c>
      <c r="H2161" s="180">
        <v>149.12</v>
      </c>
      <c r="I2161" s="180">
        <v>104.78702707135999</v>
      </c>
      <c r="J2161" s="180">
        <v>44.332972928640004</v>
      </c>
      <c r="K2161" s="181">
        <f t="shared" si="33"/>
        <v>0.93945600000000007</v>
      </c>
      <c r="L2161" s="180" t="s">
        <v>707</v>
      </c>
    </row>
    <row r="2162" spans="3:12">
      <c r="C2162" s="180">
        <v>96801</v>
      </c>
      <c r="D2162" s="180">
        <v>38827</v>
      </c>
      <c r="E2162" s="180" t="s">
        <v>2874</v>
      </c>
      <c r="F2162" s="180" t="s">
        <v>703</v>
      </c>
      <c r="G2162" s="180">
        <v>6.3E-3</v>
      </c>
      <c r="H2162" s="180">
        <v>149.12</v>
      </c>
      <c r="I2162" s="180">
        <v>111.03218087296</v>
      </c>
      <c r="J2162" s="180">
        <v>38.08781912704</v>
      </c>
      <c r="K2162" s="181">
        <f t="shared" si="33"/>
        <v>0.93945600000000007</v>
      </c>
      <c r="L2162" s="180" t="s">
        <v>707</v>
      </c>
    </row>
    <row r="2163" spans="3:12">
      <c r="C2163" s="180">
        <v>97327</v>
      </c>
      <c r="D2163" s="180">
        <v>39662</v>
      </c>
      <c r="E2163" s="180" t="s">
        <v>2875</v>
      </c>
      <c r="F2163" s="180" t="s">
        <v>703</v>
      </c>
      <c r="G2163" s="180">
        <v>6.3E-3</v>
      </c>
      <c r="H2163" s="180">
        <v>149.12</v>
      </c>
      <c r="I2163" s="180">
        <v>135.91318391936002</v>
      </c>
      <c r="J2163" s="180">
        <v>13.206816080639999</v>
      </c>
      <c r="K2163" s="181">
        <f t="shared" si="33"/>
        <v>0.93945600000000007</v>
      </c>
      <c r="L2163" s="180" t="s">
        <v>707</v>
      </c>
    </row>
    <row r="2164" spans="3:12">
      <c r="C2164" s="180">
        <v>97327</v>
      </c>
      <c r="D2164" s="180">
        <v>39738</v>
      </c>
      <c r="E2164" s="180" t="s">
        <v>2876</v>
      </c>
      <c r="F2164" s="180" t="s">
        <v>703</v>
      </c>
      <c r="G2164" s="180">
        <v>6.3E-3</v>
      </c>
      <c r="H2164" s="180">
        <v>149.12</v>
      </c>
      <c r="I2164" s="180">
        <v>135.91318391936002</v>
      </c>
      <c r="J2164" s="180">
        <v>13.206816080639999</v>
      </c>
      <c r="K2164" s="181">
        <f t="shared" si="33"/>
        <v>0.93945600000000007</v>
      </c>
      <c r="L2164" s="180" t="s">
        <v>707</v>
      </c>
    </row>
    <row r="2165" spans="3:12">
      <c r="C2165" s="180">
        <v>97328</v>
      </c>
      <c r="D2165" s="180">
        <v>39664</v>
      </c>
      <c r="E2165" s="180" t="s">
        <v>2877</v>
      </c>
      <c r="F2165" s="180" t="s">
        <v>703</v>
      </c>
      <c r="G2165" s="180">
        <v>6.3E-3</v>
      </c>
      <c r="H2165" s="180">
        <v>149.12</v>
      </c>
      <c r="I2165" s="180">
        <v>140.23318927552</v>
      </c>
      <c r="J2165" s="180">
        <v>8.8868107244800001</v>
      </c>
      <c r="K2165" s="181">
        <f t="shared" si="33"/>
        <v>0.93945600000000007</v>
      </c>
      <c r="L2165" s="180" t="s">
        <v>707</v>
      </c>
    </row>
    <row r="2166" spans="3:12">
      <c r="C2166" s="180">
        <v>97328</v>
      </c>
      <c r="D2166" s="180">
        <v>39741</v>
      </c>
      <c r="E2166" s="180" t="s">
        <v>2878</v>
      </c>
      <c r="F2166" s="180" t="s">
        <v>703</v>
      </c>
      <c r="G2166" s="180">
        <v>6.3E-3</v>
      </c>
      <c r="H2166" s="180">
        <v>149.12</v>
      </c>
      <c r="I2166" s="180">
        <v>140.23318927552</v>
      </c>
      <c r="J2166" s="180">
        <v>8.8868107244800001</v>
      </c>
      <c r="K2166" s="181">
        <f t="shared" si="33"/>
        <v>0.93945600000000007</v>
      </c>
      <c r="L2166" s="180" t="s">
        <v>707</v>
      </c>
    </row>
    <row r="2167" spans="3:12">
      <c r="C2167" s="180">
        <v>97329</v>
      </c>
      <c r="D2167" s="180">
        <v>39660</v>
      </c>
      <c r="E2167" s="180" t="s">
        <v>2879</v>
      </c>
      <c r="F2167" s="180" t="s">
        <v>703</v>
      </c>
      <c r="G2167" s="180">
        <v>6.3E-3</v>
      </c>
      <c r="H2167" s="180">
        <v>149.12</v>
      </c>
      <c r="I2167" s="180">
        <v>141.65728900351999</v>
      </c>
      <c r="J2167" s="180">
        <v>7.4627109964800011</v>
      </c>
      <c r="K2167" s="181">
        <f t="shared" si="33"/>
        <v>0.93945600000000007</v>
      </c>
      <c r="L2167" s="180" t="s">
        <v>707</v>
      </c>
    </row>
    <row r="2168" spans="3:12">
      <c r="C2168" s="180">
        <v>97330</v>
      </c>
      <c r="D2168" s="180">
        <v>39665</v>
      </c>
      <c r="E2168" s="180" t="s">
        <v>2880</v>
      </c>
      <c r="F2168" s="180" t="s">
        <v>703</v>
      </c>
      <c r="G2168" s="180">
        <v>6.3E-3</v>
      </c>
      <c r="H2168" s="180">
        <v>149.12</v>
      </c>
      <c r="I2168" s="180">
        <v>142.72631805568</v>
      </c>
      <c r="J2168" s="180">
        <v>6.3936819443200017</v>
      </c>
      <c r="K2168" s="181">
        <f t="shared" si="33"/>
        <v>0.93945600000000007</v>
      </c>
      <c r="L2168" s="180" t="s">
        <v>707</v>
      </c>
    </row>
    <row r="2169" spans="3:12">
      <c r="C2169" s="180">
        <v>97330</v>
      </c>
      <c r="D2169" s="180">
        <v>39853</v>
      </c>
      <c r="E2169" s="180" t="s">
        <v>2881</v>
      </c>
      <c r="F2169" s="180" t="s">
        <v>703</v>
      </c>
      <c r="G2169" s="180">
        <v>6.3E-3</v>
      </c>
      <c r="H2169" s="180">
        <v>149.12</v>
      </c>
      <c r="I2169" s="180">
        <v>142.72631805568</v>
      </c>
      <c r="J2169" s="180">
        <v>6.3936819443200017</v>
      </c>
      <c r="K2169" s="181">
        <f t="shared" si="33"/>
        <v>0.93945600000000007</v>
      </c>
      <c r="L2169" s="180" t="s">
        <v>707</v>
      </c>
    </row>
    <row r="2170" spans="3:12">
      <c r="C2170" s="180">
        <v>97335</v>
      </c>
      <c r="D2170" s="180">
        <v>39748</v>
      </c>
      <c r="E2170" s="180" t="s">
        <v>2882</v>
      </c>
      <c r="F2170" s="180" t="s">
        <v>703</v>
      </c>
      <c r="G2170" s="180">
        <v>6.3E-3</v>
      </c>
      <c r="H2170" s="180">
        <v>149.12</v>
      </c>
      <c r="I2170" s="180">
        <v>145.49270759552002</v>
      </c>
      <c r="J2170" s="180">
        <v>3.6272924044799999</v>
      </c>
      <c r="K2170" s="181">
        <f t="shared" si="33"/>
        <v>0.93945600000000007</v>
      </c>
      <c r="L2170" s="180" t="s">
        <v>707</v>
      </c>
    </row>
    <row r="2171" spans="3:12">
      <c r="C2171" s="180">
        <v>97336</v>
      </c>
      <c r="D2171" s="180">
        <v>39749</v>
      </c>
      <c r="E2171" s="180" t="s">
        <v>2883</v>
      </c>
      <c r="F2171" s="180" t="s">
        <v>703</v>
      </c>
      <c r="G2171" s="180">
        <v>6.3E-3</v>
      </c>
      <c r="H2171" s="180">
        <v>149.12</v>
      </c>
      <c r="I2171" s="180">
        <v>145.42671409216001</v>
      </c>
      <c r="J2171" s="180">
        <v>3.69328590784</v>
      </c>
      <c r="K2171" s="181">
        <f t="shared" si="33"/>
        <v>0.93945600000000007</v>
      </c>
      <c r="L2171" s="180" t="s">
        <v>707</v>
      </c>
    </row>
    <row r="2172" spans="3:12">
      <c r="C2172" s="180">
        <v>97337</v>
      </c>
      <c r="D2172" s="180">
        <v>39750</v>
      </c>
      <c r="E2172" s="180" t="s">
        <v>2884</v>
      </c>
      <c r="F2172" s="180" t="s">
        <v>703</v>
      </c>
      <c r="G2172" s="180">
        <v>6.3E-3</v>
      </c>
      <c r="H2172" s="180">
        <v>149.12</v>
      </c>
      <c r="I2172" s="180">
        <v>146.02286304576</v>
      </c>
      <c r="J2172" s="180">
        <v>3.0971369542400002</v>
      </c>
      <c r="K2172" s="181">
        <f t="shared" si="33"/>
        <v>0.93945600000000007</v>
      </c>
      <c r="L2172" s="180" t="s">
        <v>707</v>
      </c>
    </row>
    <row r="2173" spans="3:12">
      <c r="C2173" s="180">
        <v>97338</v>
      </c>
      <c r="D2173" s="180">
        <v>39751</v>
      </c>
      <c r="E2173" s="180" t="s">
        <v>2885</v>
      </c>
      <c r="F2173" s="180" t="s">
        <v>703</v>
      </c>
      <c r="G2173" s="180">
        <v>6.3E-3</v>
      </c>
      <c r="H2173" s="180">
        <v>149.12</v>
      </c>
      <c r="I2173" s="180">
        <v>146.00013596479999</v>
      </c>
      <c r="J2173" s="180">
        <v>3.1198640352</v>
      </c>
      <c r="K2173" s="181">
        <f t="shared" si="33"/>
        <v>0.93945600000000007</v>
      </c>
      <c r="L2173" s="180" t="s">
        <v>707</v>
      </c>
    </row>
    <row r="2174" spans="3:12">
      <c r="C2174" s="180">
        <v>97498</v>
      </c>
      <c r="D2174" s="180">
        <v>40626</v>
      </c>
      <c r="E2174" s="180" t="s">
        <v>2886</v>
      </c>
      <c r="F2174" s="180" t="s">
        <v>703</v>
      </c>
      <c r="G2174" s="180">
        <v>6.3E-3</v>
      </c>
      <c r="H2174" s="180">
        <v>149.12</v>
      </c>
      <c r="I2174" s="180">
        <v>125.43754433088</v>
      </c>
      <c r="J2174" s="180">
        <v>23.682455669120003</v>
      </c>
      <c r="K2174" s="181">
        <f t="shared" si="33"/>
        <v>0.93945600000000007</v>
      </c>
      <c r="L2174" s="180" t="s">
        <v>707</v>
      </c>
    </row>
    <row r="2175" spans="3:12">
      <c r="C2175" s="180">
        <v>100788</v>
      </c>
      <c r="D2175" s="180">
        <v>3472</v>
      </c>
      <c r="E2175" s="180" t="s">
        <v>2887</v>
      </c>
      <c r="F2175" s="180" t="s">
        <v>727</v>
      </c>
      <c r="G2175" s="180">
        <v>2</v>
      </c>
      <c r="H2175" s="180">
        <v>17.39</v>
      </c>
      <c r="I2175" s="180">
        <v>12.951849634070001</v>
      </c>
      <c r="J2175" s="180">
        <v>4.4381503659300003</v>
      </c>
      <c r="K2175" s="181">
        <f t="shared" si="33"/>
        <v>34.78</v>
      </c>
      <c r="L2175" s="180" t="s">
        <v>707</v>
      </c>
    </row>
    <row r="2176" spans="3:12">
      <c r="C2176" s="180">
        <v>100788</v>
      </c>
      <c r="D2176" s="180">
        <v>4179</v>
      </c>
      <c r="E2176" s="180" t="s">
        <v>2888</v>
      </c>
      <c r="F2176" s="180" t="s">
        <v>727</v>
      </c>
      <c r="G2176" s="180">
        <v>4</v>
      </c>
      <c r="H2176" s="180">
        <v>12.9</v>
      </c>
      <c r="I2176" s="180">
        <v>9.6077550477000013</v>
      </c>
      <c r="J2176" s="180">
        <v>3.2922449522999999</v>
      </c>
      <c r="K2176" s="181">
        <f t="shared" si="33"/>
        <v>51.6</v>
      </c>
      <c r="L2176" s="180" t="s">
        <v>707</v>
      </c>
    </row>
    <row r="2177" spans="3:12">
      <c r="C2177" s="180">
        <v>100788</v>
      </c>
      <c r="D2177" s="180">
        <v>4888</v>
      </c>
      <c r="E2177" s="180" t="s">
        <v>2889</v>
      </c>
      <c r="F2177" s="180" t="s">
        <v>727</v>
      </c>
      <c r="G2177" s="180">
        <v>2</v>
      </c>
      <c r="H2177" s="180">
        <v>4.5999999999999996</v>
      </c>
      <c r="I2177" s="180">
        <v>3.4260211798000002</v>
      </c>
      <c r="J2177" s="180">
        <v>1.1739788201999999</v>
      </c>
      <c r="K2177" s="181">
        <f t="shared" si="33"/>
        <v>9.1999999999999993</v>
      </c>
      <c r="L2177" s="180" t="s">
        <v>707</v>
      </c>
    </row>
    <row r="2178" spans="3:12">
      <c r="C2178" s="180">
        <v>100788</v>
      </c>
      <c r="D2178" s="180">
        <v>6320</v>
      </c>
      <c r="E2178" s="180" t="s">
        <v>2890</v>
      </c>
      <c r="F2178" s="180" t="s">
        <v>703</v>
      </c>
      <c r="G2178" s="180">
        <v>6.3E-3</v>
      </c>
      <c r="H2178" s="180">
        <v>149.12</v>
      </c>
      <c r="I2178" s="180">
        <v>111.06266920256002</v>
      </c>
      <c r="J2178" s="180">
        <v>38.057330797440002</v>
      </c>
      <c r="K2178" s="181">
        <f t="shared" si="33"/>
        <v>0.93945600000000007</v>
      </c>
      <c r="L2178" s="180" t="s">
        <v>707</v>
      </c>
    </row>
    <row r="2179" spans="3:12">
      <c r="C2179" s="180">
        <v>100788</v>
      </c>
      <c r="D2179" s="180">
        <v>9886</v>
      </c>
      <c r="E2179" s="180" t="s">
        <v>2891</v>
      </c>
      <c r="F2179" s="180" t="s">
        <v>703</v>
      </c>
      <c r="G2179" s="180">
        <v>6.3E-3</v>
      </c>
      <c r="H2179" s="180">
        <v>149.12</v>
      </c>
      <c r="I2179" s="180">
        <v>111.06266920256002</v>
      </c>
      <c r="J2179" s="180">
        <v>38.057330797440002</v>
      </c>
      <c r="K2179" s="181">
        <f t="shared" si="33"/>
        <v>0.93945600000000007</v>
      </c>
      <c r="L2179" s="180" t="s">
        <v>707</v>
      </c>
    </row>
    <row r="2180" spans="3:12">
      <c r="C2180" s="180">
        <v>100788</v>
      </c>
      <c r="D2180" s="180">
        <v>11746</v>
      </c>
      <c r="E2180" s="180" t="s">
        <v>2892</v>
      </c>
      <c r="F2180" s="180" t="s">
        <v>703</v>
      </c>
      <c r="G2180" s="180">
        <v>6.3E-3</v>
      </c>
      <c r="H2180" s="180">
        <v>149.12</v>
      </c>
      <c r="I2180" s="180">
        <v>111.06266920256002</v>
      </c>
      <c r="J2180" s="180">
        <v>38.057330797440002</v>
      </c>
      <c r="K2180" s="181">
        <f t="shared" si="33"/>
        <v>0.93945600000000007</v>
      </c>
      <c r="L2180" s="180" t="s">
        <v>707</v>
      </c>
    </row>
    <row r="2181" spans="3:12">
      <c r="C2181" s="180">
        <v>100788</v>
      </c>
      <c r="D2181" s="180">
        <v>11748</v>
      </c>
      <c r="E2181" s="180" t="s">
        <v>2893</v>
      </c>
      <c r="F2181" s="180" t="s">
        <v>703</v>
      </c>
      <c r="G2181" s="180">
        <v>6.3E-3</v>
      </c>
      <c r="H2181" s="180">
        <v>149.12</v>
      </c>
      <c r="I2181" s="180">
        <v>111.06266920256002</v>
      </c>
      <c r="J2181" s="180">
        <v>38.057330797440002</v>
      </c>
      <c r="K2181" s="181">
        <f t="shared" si="33"/>
        <v>0.93945600000000007</v>
      </c>
      <c r="L2181" s="180" t="s">
        <v>707</v>
      </c>
    </row>
    <row r="2182" spans="3:12">
      <c r="C2182" s="180">
        <v>100791</v>
      </c>
      <c r="D2182" s="180">
        <v>38828</v>
      </c>
      <c r="E2182" s="180" t="s">
        <v>2894</v>
      </c>
      <c r="F2182" s="180" t="s">
        <v>703</v>
      </c>
      <c r="G2182" s="180">
        <v>6.3E-3</v>
      </c>
      <c r="H2182" s="180">
        <v>149.12</v>
      </c>
      <c r="I2182" s="180">
        <v>90.891422430079999</v>
      </c>
      <c r="J2182" s="180">
        <v>58.228577569919999</v>
      </c>
      <c r="K2182" s="181">
        <f t="shared" ref="K2182:K2245" si="34">H2182*G2182</f>
        <v>0.93945600000000007</v>
      </c>
      <c r="L2182" s="180" t="s">
        <v>707</v>
      </c>
    </row>
    <row r="2183" spans="3:12">
      <c r="C2183" s="180">
        <v>100792</v>
      </c>
      <c r="D2183" s="180">
        <v>38829</v>
      </c>
      <c r="E2183" s="180" t="s">
        <v>2895</v>
      </c>
      <c r="F2183" s="180" t="s">
        <v>703</v>
      </c>
      <c r="G2183" s="180">
        <v>6.3E-3</v>
      </c>
      <c r="H2183" s="180">
        <v>149.12</v>
      </c>
      <c r="I2183" s="180">
        <v>99.890914787840018</v>
      </c>
      <c r="J2183" s="180">
        <v>49.229085212159994</v>
      </c>
      <c r="K2183" s="181">
        <f t="shared" si="34"/>
        <v>0.93945600000000007</v>
      </c>
      <c r="L2183" s="180" t="s">
        <v>707</v>
      </c>
    </row>
    <row r="2184" spans="3:12">
      <c r="C2184" s="180">
        <v>100793</v>
      </c>
      <c r="D2184" s="180">
        <v>38830</v>
      </c>
      <c r="E2184" s="180" t="s">
        <v>2896</v>
      </c>
      <c r="F2184" s="180" t="s">
        <v>703</v>
      </c>
      <c r="G2184" s="180">
        <v>6.3E-3</v>
      </c>
      <c r="H2184" s="180">
        <v>149.12</v>
      </c>
      <c r="I2184" s="180">
        <v>104.0147169952</v>
      </c>
      <c r="J2184" s="180">
        <v>45.1052830048</v>
      </c>
      <c r="K2184" s="181">
        <f t="shared" si="34"/>
        <v>0.93945600000000007</v>
      </c>
      <c r="L2184" s="180" t="s">
        <v>707</v>
      </c>
    </row>
    <row r="2185" spans="3:12">
      <c r="C2185" s="180">
        <v>100794</v>
      </c>
      <c r="D2185" s="180">
        <v>38831</v>
      </c>
      <c r="E2185" s="180" t="s">
        <v>2897</v>
      </c>
      <c r="F2185" s="180" t="s">
        <v>703</v>
      </c>
      <c r="G2185" s="180">
        <v>6.3E-3</v>
      </c>
      <c r="H2185" s="180">
        <v>149.12</v>
      </c>
      <c r="I2185" s="180">
        <v>107.35052572864001</v>
      </c>
      <c r="J2185" s="180">
        <v>41.769474271359996</v>
      </c>
      <c r="K2185" s="181">
        <f t="shared" si="34"/>
        <v>0.93945600000000007</v>
      </c>
      <c r="L2185" s="180" t="s">
        <v>707</v>
      </c>
    </row>
    <row r="2186" spans="3:12">
      <c r="C2186" s="180">
        <v>101918</v>
      </c>
      <c r="D2186" s="180">
        <v>7693</v>
      </c>
      <c r="E2186" s="180" t="s">
        <v>2898</v>
      </c>
      <c r="F2186" s="180" t="s">
        <v>703</v>
      </c>
      <c r="G2186" s="180">
        <v>6.3E-3</v>
      </c>
      <c r="H2186" s="180">
        <v>149.12</v>
      </c>
      <c r="I2186" s="180">
        <v>129.62848722176</v>
      </c>
      <c r="J2186" s="180">
        <v>19.491512778240001</v>
      </c>
      <c r="K2186" s="181">
        <f t="shared" si="34"/>
        <v>0.93945600000000007</v>
      </c>
      <c r="L2186" s="180" t="s">
        <v>707</v>
      </c>
    </row>
    <row r="2187" spans="3:12">
      <c r="C2187" s="180">
        <v>101919</v>
      </c>
      <c r="D2187" s="180">
        <v>9891</v>
      </c>
      <c r="E2187" s="180" t="s">
        <v>2899</v>
      </c>
      <c r="F2187" s="180" t="s">
        <v>703</v>
      </c>
      <c r="G2187" s="180">
        <v>6.3E-3</v>
      </c>
      <c r="H2187" s="180">
        <v>149.12</v>
      </c>
      <c r="I2187" s="180">
        <v>136.69952797696001</v>
      </c>
      <c r="J2187" s="180">
        <v>12.42047202304</v>
      </c>
      <c r="K2187" s="181">
        <f t="shared" si="34"/>
        <v>0.93945600000000007</v>
      </c>
      <c r="L2187" s="180" t="s">
        <v>707</v>
      </c>
    </row>
    <row r="2188" spans="3:12">
      <c r="C2188" s="180">
        <v>101920</v>
      </c>
      <c r="D2188" s="180">
        <v>3915</v>
      </c>
      <c r="E2188" s="180" t="s">
        <v>2900</v>
      </c>
      <c r="F2188" s="180" t="s">
        <v>727</v>
      </c>
      <c r="G2188" s="180">
        <v>1</v>
      </c>
      <c r="H2188" s="180">
        <v>170.17</v>
      </c>
      <c r="I2188" s="180">
        <v>140.76781911192001</v>
      </c>
      <c r="J2188" s="180">
        <v>29.40218088808</v>
      </c>
      <c r="K2188" s="181">
        <f t="shared" si="34"/>
        <v>170.17</v>
      </c>
      <c r="L2188" s="180" t="s">
        <v>707</v>
      </c>
    </row>
    <row r="2189" spans="3:12">
      <c r="C2189" s="180">
        <v>101921</v>
      </c>
      <c r="D2189" s="180">
        <v>3932</v>
      </c>
      <c r="E2189" s="180" t="s">
        <v>2901</v>
      </c>
      <c r="F2189" s="180" t="s">
        <v>727</v>
      </c>
      <c r="G2189" s="180">
        <v>1</v>
      </c>
      <c r="H2189" s="180">
        <v>200.94</v>
      </c>
      <c r="I2189" s="180">
        <v>170.44067474969998</v>
      </c>
      <c r="J2189" s="180">
        <v>30.499325250300004</v>
      </c>
      <c r="K2189" s="181">
        <f t="shared" si="34"/>
        <v>200.94</v>
      </c>
      <c r="L2189" s="180" t="s">
        <v>707</v>
      </c>
    </row>
    <row r="2190" spans="3:12">
      <c r="C2190" s="180">
        <v>101922</v>
      </c>
      <c r="D2190" s="180">
        <v>3933</v>
      </c>
      <c r="E2190" s="180" t="s">
        <v>2902</v>
      </c>
      <c r="F2190" s="180" t="s">
        <v>727</v>
      </c>
      <c r="G2190" s="180">
        <v>1</v>
      </c>
      <c r="H2190" s="180">
        <v>200.94</v>
      </c>
      <c r="I2190" s="180">
        <v>170.44067474969998</v>
      </c>
      <c r="J2190" s="180">
        <v>30.499325250300004</v>
      </c>
      <c r="K2190" s="181">
        <f t="shared" si="34"/>
        <v>200.94</v>
      </c>
      <c r="L2190" s="180" t="s">
        <v>707</v>
      </c>
    </row>
    <row r="2191" spans="3:12">
      <c r="C2191" s="180">
        <v>101923</v>
      </c>
      <c r="D2191" s="180">
        <v>3934</v>
      </c>
      <c r="E2191" s="180" t="s">
        <v>2903</v>
      </c>
      <c r="F2191" s="180" t="s">
        <v>727</v>
      </c>
      <c r="G2191" s="180">
        <v>1</v>
      </c>
      <c r="H2191" s="180">
        <v>200.94</v>
      </c>
      <c r="I2191" s="180">
        <v>170.44067474969998</v>
      </c>
      <c r="J2191" s="180">
        <v>30.499325250300004</v>
      </c>
      <c r="K2191" s="181">
        <f t="shared" si="34"/>
        <v>200.94</v>
      </c>
      <c r="L2191" s="180" t="s">
        <v>707</v>
      </c>
    </row>
    <row r="2192" spans="3:12">
      <c r="C2192" s="180">
        <v>101924</v>
      </c>
      <c r="D2192" s="180">
        <v>4183</v>
      </c>
      <c r="E2192" s="180" t="s">
        <v>2904</v>
      </c>
      <c r="F2192" s="180" t="s">
        <v>727</v>
      </c>
      <c r="G2192" s="180">
        <v>1</v>
      </c>
      <c r="H2192" s="180">
        <v>157.29</v>
      </c>
      <c r="I2192" s="180">
        <v>128.44274078727</v>
      </c>
      <c r="J2192" s="180">
        <v>28.847259212729998</v>
      </c>
      <c r="K2192" s="181">
        <f t="shared" si="34"/>
        <v>157.29</v>
      </c>
      <c r="L2192" s="180" t="s">
        <v>707</v>
      </c>
    </row>
    <row r="2193" spans="3:12">
      <c r="C2193" s="180">
        <v>101925</v>
      </c>
      <c r="D2193" s="180">
        <v>3469</v>
      </c>
      <c r="E2193" s="180" t="s">
        <v>2905</v>
      </c>
      <c r="F2193" s="180" t="s">
        <v>727</v>
      </c>
      <c r="G2193" s="180">
        <v>1</v>
      </c>
      <c r="H2193" s="180">
        <v>271.92</v>
      </c>
      <c r="I2193" s="180">
        <v>227.11288072968003</v>
      </c>
      <c r="J2193" s="180">
        <v>44.807119270320001</v>
      </c>
      <c r="K2193" s="181">
        <f t="shared" si="34"/>
        <v>271.92</v>
      </c>
      <c r="L2193" s="180" t="s">
        <v>707</v>
      </c>
    </row>
    <row r="2194" spans="3:12">
      <c r="C2194" s="180">
        <v>101926</v>
      </c>
      <c r="D2194" s="180">
        <v>6300</v>
      </c>
      <c r="E2194" s="180" t="s">
        <v>2906</v>
      </c>
      <c r="F2194" s="180" t="s">
        <v>703</v>
      </c>
      <c r="G2194" s="180">
        <v>6.3E-3</v>
      </c>
      <c r="H2194" s="180">
        <v>149.12</v>
      </c>
      <c r="I2194" s="180">
        <v>123.71826141376</v>
      </c>
      <c r="J2194" s="180">
        <v>25.40173858624</v>
      </c>
      <c r="K2194" s="181">
        <f t="shared" si="34"/>
        <v>0.93945600000000007</v>
      </c>
      <c r="L2194" s="180" t="s">
        <v>707</v>
      </c>
    </row>
    <row r="2195" spans="3:12">
      <c r="C2195" s="180">
        <v>103835</v>
      </c>
      <c r="D2195" s="180">
        <v>39747</v>
      </c>
      <c r="E2195" s="180" t="s">
        <v>2907</v>
      </c>
      <c r="F2195" s="180" t="s">
        <v>703</v>
      </c>
      <c r="G2195" s="180">
        <v>6.3E-3</v>
      </c>
      <c r="H2195" s="180">
        <v>149.12</v>
      </c>
      <c r="I2195" s="180">
        <v>119.34964040256</v>
      </c>
      <c r="J2195" s="180">
        <v>29.770359597440002</v>
      </c>
      <c r="K2195" s="181">
        <f t="shared" si="34"/>
        <v>0.93945600000000007</v>
      </c>
      <c r="L2195" s="180" t="s">
        <v>707</v>
      </c>
    </row>
    <row r="2196" spans="3:12">
      <c r="C2196" s="180">
        <v>105138</v>
      </c>
      <c r="D2196" s="180">
        <v>122</v>
      </c>
      <c r="E2196" s="180" t="s">
        <v>2908</v>
      </c>
      <c r="F2196" s="180" t="s">
        <v>727</v>
      </c>
      <c r="G2196" s="180">
        <v>1.4200000000000001E-2</v>
      </c>
      <c r="H2196" s="180">
        <v>56.63</v>
      </c>
      <c r="I2196" s="180">
        <v>43.966762115150011</v>
      </c>
      <c r="J2196" s="180">
        <v>12.66323788485</v>
      </c>
      <c r="K2196" s="181">
        <f t="shared" si="34"/>
        <v>0.80414600000000003</v>
      </c>
      <c r="L2196" s="180" t="s">
        <v>707</v>
      </c>
    </row>
    <row r="2197" spans="3:12">
      <c r="C2197" s="180">
        <v>105138</v>
      </c>
      <c r="D2197" s="180">
        <v>816</v>
      </c>
      <c r="E2197" s="180" t="s">
        <v>2909</v>
      </c>
      <c r="F2197" s="180" t="s">
        <v>727</v>
      </c>
      <c r="G2197" s="180">
        <v>1</v>
      </c>
      <c r="H2197" s="180">
        <v>9.7799999999999994</v>
      </c>
      <c r="I2197" s="180">
        <v>7.5930590409000009</v>
      </c>
      <c r="J2197" s="180">
        <v>2.1869409590999997</v>
      </c>
      <c r="K2197" s="181">
        <f t="shared" si="34"/>
        <v>9.7799999999999994</v>
      </c>
      <c r="L2197" s="180" t="s">
        <v>707</v>
      </c>
    </row>
    <row r="2198" spans="3:12">
      <c r="C2198" s="180">
        <v>105138</v>
      </c>
      <c r="D2198" s="180">
        <v>20083</v>
      </c>
      <c r="E2198" s="180" t="s">
        <v>2910</v>
      </c>
      <c r="F2198" s="180" t="s">
        <v>703</v>
      </c>
      <c r="G2198" s="180">
        <v>6.3E-3</v>
      </c>
      <c r="H2198" s="180">
        <v>149.12</v>
      </c>
      <c r="I2198" s="180">
        <v>115.77474071360002</v>
      </c>
      <c r="J2198" s="180">
        <v>33.345259286400001</v>
      </c>
      <c r="K2198" s="181">
        <f t="shared" si="34"/>
        <v>0.93945600000000007</v>
      </c>
      <c r="L2198" s="180" t="s">
        <v>707</v>
      </c>
    </row>
    <row r="2199" spans="3:12">
      <c r="C2199" s="180">
        <v>105139</v>
      </c>
      <c r="D2199" s="180">
        <v>814</v>
      </c>
      <c r="E2199" s="180" t="s">
        <v>2911</v>
      </c>
      <c r="F2199" s="180" t="s">
        <v>727</v>
      </c>
      <c r="G2199" s="180">
        <v>1</v>
      </c>
      <c r="H2199" s="180">
        <v>12.14</v>
      </c>
      <c r="I2199" s="180">
        <v>9.6638352055599999</v>
      </c>
      <c r="J2199" s="180">
        <v>2.4761647944400003</v>
      </c>
      <c r="K2199" s="181">
        <f t="shared" si="34"/>
        <v>12.14</v>
      </c>
      <c r="L2199" s="180" t="s">
        <v>707</v>
      </c>
    </row>
    <row r="2200" spans="3:12">
      <c r="C2200" s="180">
        <v>105140</v>
      </c>
      <c r="D2200" s="180">
        <v>822</v>
      </c>
      <c r="E2200" s="180" t="s">
        <v>2912</v>
      </c>
      <c r="F2200" s="180" t="s">
        <v>727</v>
      </c>
      <c r="G2200" s="180">
        <v>1</v>
      </c>
      <c r="H2200" s="180">
        <v>15.85</v>
      </c>
      <c r="I2200" s="180">
        <v>12.7138702137</v>
      </c>
      <c r="J2200" s="180">
        <v>3.1361297862999997</v>
      </c>
      <c r="K2200" s="181">
        <f t="shared" si="34"/>
        <v>15.85</v>
      </c>
      <c r="L2200" s="180" t="s">
        <v>707</v>
      </c>
    </row>
    <row r="2201" spans="3:12">
      <c r="C2201" s="180">
        <v>105141</v>
      </c>
      <c r="D2201" s="180">
        <v>821</v>
      </c>
      <c r="E2201" s="180" t="s">
        <v>2913</v>
      </c>
      <c r="F2201" s="180" t="s">
        <v>727</v>
      </c>
      <c r="G2201" s="180">
        <v>1</v>
      </c>
      <c r="H2201" s="180">
        <v>18.13</v>
      </c>
      <c r="I2201" s="180">
        <v>14.30556220051</v>
      </c>
      <c r="J2201" s="180">
        <v>3.8244377994899996</v>
      </c>
      <c r="K2201" s="181">
        <f t="shared" si="34"/>
        <v>18.13</v>
      </c>
      <c r="L2201" s="180" t="s">
        <v>707</v>
      </c>
    </row>
    <row r="2202" spans="3:12">
      <c r="C2202" s="180">
        <v>105142</v>
      </c>
      <c r="D2202" s="180">
        <v>3869</v>
      </c>
      <c r="E2202" s="180" t="s">
        <v>2914</v>
      </c>
      <c r="F2202" s="180" t="s">
        <v>727</v>
      </c>
      <c r="G2202" s="180">
        <v>1</v>
      </c>
      <c r="H2202" s="180">
        <v>2.98</v>
      </c>
      <c r="I2202" s="180">
        <v>2.0859999999999999</v>
      </c>
      <c r="J2202" s="180">
        <v>0.89400000000000002</v>
      </c>
      <c r="K2202" s="181">
        <f t="shared" si="34"/>
        <v>2.98</v>
      </c>
      <c r="L2202" s="180" t="s">
        <v>707</v>
      </c>
    </row>
    <row r="2203" spans="3:12">
      <c r="C2203" s="180">
        <v>105143</v>
      </c>
      <c r="D2203" s="180">
        <v>3872</v>
      </c>
      <c r="E2203" s="180" t="s">
        <v>2915</v>
      </c>
      <c r="F2203" s="180" t="s">
        <v>727</v>
      </c>
      <c r="G2203" s="180">
        <v>1</v>
      </c>
      <c r="H2203" s="180">
        <v>5.09</v>
      </c>
      <c r="I2203" s="180">
        <v>3.7299601236400002</v>
      </c>
      <c r="J2203" s="180">
        <v>1.3600398763599999</v>
      </c>
      <c r="K2203" s="181">
        <f t="shared" si="34"/>
        <v>5.09</v>
      </c>
      <c r="L2203" s="180" t="s">
        <v>707</v>
      </c>
    </row>
    <row r="2204" spans="3:12">
      <c r="C2204" s="180">
        <v>105144</v>
      </c>
      <c r="D2204" s="180">
        <v>3850</v>
      </c>
      <c r="E2204" s="180" t="s">
        <v>2916</v>
      </c>
      <c r="F2204" s="180" t="s">
        <v>727</v>
      </c>
      <c r="G2204" s="180">
        <v>1</v>
      </c>
      <c r="H2204" s="180">
        <v>11.75</v>
      </c>
      <c r="I2204" s="180">
        <v>8.9748464834999986</v>
      </c>
      <c r="J2204" s="180">
        <v>2.7751535165000001</v>
      </c>
      <c r="K2204" s="181">
        <f t="shared" si="34"/>
        <v>11.75</v>
      </c>
      <c r="L2204" s="180" t="s">
        <v>707</v>
      </c>
    </row>
    <row r="2205" spans="3:12">
      <c r="C2205" s="180">
        <v>105145</v>
      </c>
      <c r="D2205" s="180">
        <v>38023</v>
      </c>
      <c r="E2205" s="180" t="s">
        <v>2917</v>
      </c>
      <c r="F2205" s="180" t="s">
        <v>703</v>
      </c>
      <c r="G2205" s="180">
        <v>6.3E-3</v>
      </c>
      <c r="H2205" s="180">
        <v>149.12</v>
      </c>
      <c r="I2205" s="180">
        <v>110.52120807040001</v>
      </c>
      <c r="J2205" s="180">
        <v>38.598791929599997</v>
      </c>
      <c r="K2205" s="181">
        <f t="shared" si="34"/>
        <v>0.93945600000000007</v>
      </c>
      <c r="L2205" s="180" t="s">
        <v>707</v>
      </c>
    </row>
    <row r="2206" spans="3:12">
      <c r="C2206" s="180">
        <v>105153</v>
      </c>
      <c r="D2206" s="180">
        <v>38989</v>
      </c>
      <c r="E2206" s="180" t="s">
        <v>2918</v>
      </c>
      <c r="F2206" s="180" t="s">
        <v>703</v>
      </c>
      <c r="G2206" s="180">
        <v>6.3E-3</v>
      </c>
      <c r="H2206" s="180">
        <v>149.12</v>
      </c>
      <c r="I2206" s="180">
        <v>113.74219365824</v>
      </c>
      <c r="J2206" s="180">
        <v>35.377806341759999</v>
      </c>
      <c r="K2206" s="181">
        <f t="shared" si="34"/>
        <v>0.93945600000000007</v>
      </c>
      <c r="L2206" s="180" t="s">
        <v>707</v>
      </c>
    </row>
    <row r="2207" spans="3:12">
      <c r="C2207" s="180">
        <v>89358</v>
      </c>
      <c r="D2207" s="180">
        <v>3542</v>
      </c>
      <c r="E2207" s="180" t="s">
        <v>2919</v>
      </c>
      <c r="F2207" s="180" t="s">
        <v>727</v>
      </c>
      <c r="G2207" s="180">
        <v>1</v>
      </c>
      <c r="H2207" s="180">
        <v>0.56999999999999995</v>
      </c>
      <c r="I2207" s="180">
        <v>0.20128509693000002</v>
      </c>
      <c r="J2207" s="180">
        <v>0.36871490306999993</v>
      </c>
      <c r="K2207" s="181">
        <f t="shared" si="34"/>
        <v>0.56999999999999995</v>
      </c>
      <c r="L2207" s="180" t="s">
        <v>707</v>
      </c>
    </row>
    <row r="2208" spans="3:12">
      <c r="C2208" s="180">
        <v>89359</v>
      </c>
      <c r="D2208" s="180">
        <v>3499</v>
      </c>
      <c r="E2208" s="180" t="s">
        <v>2920</v>
      </c>
      <c r="F2208" s="180" t="s">
        <v>727</v>
      </c>
      <c r="G2208" s="180">
        <v>1</v>
      </c>
      <c r="H2208" s="180">
        <v>1.0900000000000001</v>
      </c>
      <c r="I2208" s="180">
        <v>0.42240286258000004</v>
      </c>
      <c r="J2208" s="180">
        <v>0.66759713742000004</v>
      </c>
      <c r="K2208" s="181">
        <f t="shared" si="34"/>
        <v>1.0900000000000001</v>
      </c>
      <c r="L2208" s="180" t="s">
        <v>707</v>
      </c>
    </row>
    <row r="2209" spans="3:12">
      <c r="C2209" s="180">
        <v>89360</v>
      </c>
      <c r="D2209" s="180">
        <v>1955</v>
      </c>
      <c r="E2209" s="180" t="s">
        <v>2921</v>
      </c>
      <c r="F2209" s="180" t="s">
        <v>727</v>
      </c>
      <c r="G2209" s="180">
        <v>1</v>
      </c>
      <c r="H2209" s="180">
        <v>2.0299999999999998</v>
      </c>
      <c r="I2209" s="180">
        <v>0.89569962628999977</v>
      </c>
      <c r="J2209" s="180">
        <v>1.1343003737099999</v>
      </c>
      <c r="K2209" s="181">
        <f t="shared" si="34"/>
        <v>2.0299999999999998</v>
      </c>
      <c r="L2209" s="180" t="s">
        <v>707</v>
      </c>
    </row>
    <row r="2210" spans="3:12">
      <c r="C2210" s="180">
        <v>89361</v>
      </c>
      <c r="D2210" s="180">
        <v>1926</v>
      </c>
      <c r="E2210" s="180" t="s">
        <v>2922</v>
      </c>
      <c r="F2210" s="180" t="s">
        <v>727</v>
      </c>
      <c r="G2210" s="180">
        <v>1</v>
      </c>
      <c r="H2210" s="180">
        <v>2.1</v>
      </c>
      <c r="I2210" s="180">
        <v>0.93419833080000003</v>
      </c>
      <c r="J2210" s="180">
        <v>1.1658016692000002</v>
      </c>
      <c r="K2210" s="181">
        <f t="shared" si="34"/>
        <v>2.1</v>
      </c>
      <c r="L2210" s="180" t="s">
        <v>707</v>
      </c>
    </row>
    <row r="2211" spans="3:12">
      <c r="C2211" s="180">
        <v>89362</v>
      </c>
      <c r="D2211" s="180">
        <v>3529</v>
      </c>
      <c r="E2211" s="180" t="s">
        <v>2923</v>
      </c>
      <c r="F2211" s="180" t="s">
        <v>727</v>
      </c>
      <c r="G2211" s="180">
        <v>1</v>
      </c>
      <c r="H2211" s="180">
        <v>0.7</v>
      </c>
      <c r="I2211" s="180">
        <v>0.25594149840000002</v>
      </c>
      <c r="J2211" s="180">
        <v>0.44405850159999993</v>
      </c>
      <c r="K2211" s="181">
        <f t="shared" si="34"/>
        <v>0.7</v>
      </c>
      <c r="L2211" s="180" t="s">
        <v>707</v>
      </c>
    </row>
    <row r="2212" spans="3:12">
      <c r="C2212" s="180">
        <v>89363</v>
      </c>
      <c r="D2212" s="180">
        <v>3500</v>
      </c>
      <c r="E2212" s="180" t="s">
        <v>2924</v>
      </c>
      <c r="F2212" s="180" t="s">
        <v>727</v>
      </c>
      <c r="G2212" s="180">
        <v>1</v>
      </c>
      <c r="H2212" s="180">
        <v>1.44</v>
      </c>
      <c r="I2212" s="180">
        <v>0.58438356048000006</v>
      </c>
      <c r="J2212" s="180">
        <v>0.85561643951999988</v>
      </c>
      <c r="K2212" s="181">
        <f t="shared" si="34"/>
        <v>1.44</v>
      </c>
      <c r="L2212" s="180" t="s">
        <v>707</v>
      </c>
    </row>
    <row r="2213" spans="3:12">
      <c r="C2213" s="180">
        <v>89364</v>
      </c>
      <c r="D2213" s="180">
        <v>1956</v>
      </c>
      <c r="E2213" s="180" t="s">
        <v>2925</v>
      </c>
      <c r="F2213" s="180" t="s">
        <v>727</v>
      </c>
      <c r="G2213" s="180">
        <v>1</v>
      </c>
      <c r="H2213" s="180">
        <v>2.87</v>
      </c>
      <c r="I2213" s="180">
        <v>1.35071700848</v>
      </c>
      <c r="J2213" s="180">
        <v>1.5192829915199999</v>
      </c>
      <c r="K2213" s="181">
        <f t="shared" si="34"/>
        <v>2.87</v>
      </c>
      <c r="L2213" s="180" t="s">
        <v>707</v>
      </c>
    </row>
    <row r="2214" spans="3:12">
      <c r="C2214" s="180">
        <v>89365</v>
      </c>
      <c r="D2214" s="180">
        <v>1927</v>
      </c>
      <c r="E2214" s="180" t="s">
        <v>2926</v>
      </c>
      <c r="F2214" s="180" t="s">
        <v>727</v>
      </c>
      <c r="G2214" s="180">
        <v>1</v>
      </c>
      <c r="H2214" s="180">
        <v>2.35</v>
      </c>
      <c r="I2214" s="180">
        <v>1.0546068304</v>
      </c>
      <c r="J2214" s="180">
        <v>1.2953931696000003</v>
      </c>
      <c r="K2214" s="181">
        <f t="shared" si="34"/>
        <v>2.35</v>
      </c>
      <c r="L2214" s="180" t="s">
        <v>707</v>
      </c>
    </row>
    <row r="2215" spans="3:12">
      <c r="C2215" s="180">
        <v>89366</v>
      </c>
      <c r="D2215" s="180">
        <v>3524</v>
      </c>
      <c r="E2215" s="180" t="s">
        <v>2927</v>
      </c>
      <c r="F2215" s="180" t="s">
        <v>727</v>
      </c>
      <c r="G2215" s="180">
        <v>1</v>
      </c>
      <c r="H2215" s="180">
        <v>7.74</v>
      </c>
      <c r="I2215" s="180">
        <v>4.8301917526800002</v>
      </c>
      <c r="J2215" s="180">
        <v>2.90980824732</v>
      </c>
      <c r="K2215" s="181">
        <f t="shared" si="34"/>
        <v>7.74</v>
      </c>
      <c r="L2215" s="180" t="s">
        <v>707</v>
      </c>
    </row>
    <row r="2216" spans="3:12">
      <c r="C2216" s="180">
        <v>89367</v>
      </c>
      <c r="D2216" s="180">
        <v>3536</v>
      </c>
      <c r="E2216" s="180" t="s">
        <v>2928</v>
      </c>
      <c r="F2216" s="180" t="s">
        <v>727</v>
      </c>
      <c r="G2216" s="180">
        <v>1</v>
      </c>
      <c r="H2216" s="180">
        <v>2.33</v>
      </c>
      <c r="I2216" s="180">
        <v>1.0177921191599999</v>
      </c>
      <c r="J2216" s="180">
        <v>1.3122078808400002</v>
      </c>
      <c r="K2216" s="181">
        <f t="shared" si="34"/>
        <v>2.33</v>
      </c>
      <c r="L2216" s="180" t="s">
        <v>707</v>
      </c>
    </row>
    <row r="2217" spans="3:12">
      <c r="C2217" s="180">
        <v>89368</v>
      </c>
      <c r="D2217" s="180">
        <v>3501</v>
      </c>
      <c r="E2217" s="180" t="s">
        <v>2929</v>
      </c>
      <c r="F2217" s="180" t="s">
        <v>727</v>
      </c>
      <c r="G2217" s="180">
        <v>1</v>
      </c>
      <c r="H2217" s="180">
        <v>3.98</v>
      </c>
      <c r="I2217" s="180">
        <v>1.9644715914599999</v>
      </c>
      <c r="J2217" s="180">
        <v>2.0155284085400003</v>
      </c>
      <c r="K2217" s="181">
        <f t="shared" si="34"/>
        <v>3.98</v>
      </c>
      <c r="L2217" s="180" t="s">
        <v>707</v>
      </c>
    </row>
    <row r="2218" spans="3:12">
      <c r="C2218" s="180">
        <v>89369</v>
      </c>
      <c r="D2218" s="180">
        <v>1957</v>
      </c>
      <c r="E2218" s="180" t="s">
        <v>2930</v>
      </c>
      <c r="F2218" s="180" t="s">
        <v>727</v>
      </c>
      <c r="G2218" s="180">
        <v>1</v>
      </c>
      <c r="H2218" s="180">
        <v>6.2</v>
      </c>
      <c r="I2218" s="180">
        <v>3.4351802087999999</v>
      </c>
      <c r="J2218" s="180">
        <v>2.7648197912000003</v>
      </c>
      <c r="K2218" s="181">
        <f t="shared" si="34"/>
        <v>6.2</v>
      </c>
      <c r="L2218" s="180" t="s">
        <v>707</v>
      </c>
    </row>
    <row r="2219" spans="3:12">
      <c r="C2219" s="180">
        <v>89370</v>
      </c>
      <c r="D2219" s="180">
        <v>1923</v>
      </c>
      <c r="E2219" s="180" t="s">
        <v>2931</v>
      </c>
      <c r="F2219" s="180" t="s">
        <v>727</v>
      </c>
      <c r="G2219" s="180">
        <v>1</v>
      </c>
      <c r="H2219" s="180">
        <v>4.29</v>
      </c>
      <c r="I2219" s="180">
        <v>2.1578597125800001</v>
      </c>
      <c r="J2219" s="180">
        <v>2.1321402874199999</v>
      </c>
      <c r="K2219" s="181">
        <f t="shared" si="34"/>
        <v>4.29</v>
      </c>
      <c r="L2219" s="180" t="s">
        <v>707</v>
      </c>
    </row>
    <row r="2220" spans="3:12">
      <c r="C2220" s="180">
        <v>89371</v>
      </c>
      <c r="D2220" s="180">
        <v>3861</v>
      </c>
      <c r="E2220" s="180" t="s">
        <v>2932</v>
      </c>
      <c r="F2220" s="180" t="s">
        <v>727</v>
      </c>
      <c r="G2220" s="180">
        <v>1</v>
      </c>
      <c r="H2220" s="180">
        <v>0.74</v>
      </c>
      <c r="I2220" s="180">
        <v>0.30302670551999999</v>
      </c>
      <c r="J2220" s="180">
        <v>0.43697329448</v>
      </c>
      <c r="K2220" s="181">
        <f t="shared" si="34"/>
        <v>0.74</v>
      </c>
      <c r="L2220" s="180" t="s">
        <v>707</v>
      </c>
    </row>
    <row r="2221" spans="3:12">
      <c r="C2221" s="180">
        <v>89372</v>
      </c>
      <c r="D2221" s="180">
        <v>3854</v>
      </c>
      <c r="E2221" s="180" t="s">
        <v>2933</v>
      </c>
      <c r="F2221" s="180" t="s">
        <v>727</v>
      </c>
      <c r="G2221" s="180">
        <v>1</v>
      </c>
      <c r="H2221" s="180">
        <v>10.18</v>
      </c>
      <c r="I2221" s="180">
        <v>7.6758961750800001</v>
      </c>
      <c r="J2221" s="180">
        <v>2.5041038249200001</v>
      </c>
      <c r="K2221" s="181">
        <f t="shared" si="34"/>
        <v>10.18</v>
      </c>
      <c r="L2221" s="180" t="s">
        <v>707</v>
      </c>
    </row>
    <row r="2222" spans="3:12">
      <c r="C2222" s="180">
        <v>89373</v>
      </c>
      <c r="D2222" s="180">
        <v>3868</v>
      </c>
      <c r="E2222" s="180" t="s">
        <v>2934</v>
      </c>
      <c r="F2222" s="180" t="s">
        <v>727</v>
      </c>
      <c r="G2222" s="180">
        <v>1</v>
      </c>
      <c r="H2222" s="180">
        <v>1.35</v>
      </c>
      <c r="I2222" s="180">
        <v>0.61518987270000014</v>
      </c>
      <c r="J2222" s="180">
        <v>0.73481012729999995</v>
      </c>
      <c r="K2222" s="181">
        <f t="shared" si="34"/>
        <v>1.35</v>
      </c>
      <c r="L2222" s="180" t="s">
        <v>707</v>
      </c>
    </row>
    <row r="2223" spans="3:12">
      <c r="C2223" s="180">
        <v>89374</v>
      </c>
      <c r="D2223" s="180">
        <v>3855</v>
      </c>
      <c r="E2223" s="180" t="s">
        <v>2935</v>
      </c>
      <c r="F2223" s="180" t="s">
        <v>727</v>
      </c>
      <c r="G2223" s="180">
        <v>1</v>
      </c>
      <c r="H2223" s="180">
        <v>4.96</v>
      </c>
      <c r="I2223" s="180">
        <v>3.2282352943999997</v>
      </c>
      <c r="J2223" s="180">
        <v>1.7317647056000001</v>
      </c>
      <c r="K2223" s="181">
        <f t="shared" si="34"/>
        <v>4.96</v>
      </c>
      <c r="L2223" s="180" t="s">
        <v>707</v>
      </c>
    </row>
    <row r="2224" spans="3:12">
      <c r="C2224" s="180">
        <v>89375</v>
      </c>
      <c r="D2224" s="180">
        <v>9905</v>
      </c>
      <c r="E2224" s="180" t="s">
        <v>2936</v>
      </c>
      <c r="F2224" s="180" t="s">
        <v>703</v>
      </c>
      <c r="G2224" s="180">
        <v>6.3E-3</v>
      </c>
      <c r="H2224" s="180">
        <v>149.12</v>
      </c>
      <c r="I2224" s="180">
        <v>101.1412126208</v>
      </c>
      <c r="J2224" s="180">
        <v>47.9787873792</v>
      </c>
      <c r="K2224" s="181">
        <f t="shared" si="34"/>
        <v>0.93945600000000007</v>
      </c>
      <c r="L2224" s="180" t="s">
        <v>707</v>
      </c>
    </row>
    <row r="2225" spans="3:12">
      <c r="C2225" s="180">
        <v>89376</v>
      </c>
      <c r="D2225" s="180">
        <v>107</v>
      </c>
      <c r="E2225" s="180" t="s">
        <v>2937</v>
      </c>
      <c r="F2225" s="180" t="s">
        <v>727</v>
      </c>
      <c r="G2225" s="180">
        <v>1</v>
      </c>
      <c r="H2225" s="180">
        <v>0.78</v>
      </c>
      <c r="I2225" s="180">
        <v>0.32867924465999998</v>
      </c>
      <c r="J2225" s="180">
        <v>0.45132075534000005</v>
      </c>
      <c r="K2225" s="181">
        <f t="shared" si="34"/>
        <v>0.78</v>
      </c>
      <c r="L2225" s="180" t="s">
        <v>707</v>
      </c>
    </row>
    <row r="2226" spans="3:12">
      <c r="C2226" s="180">
        <v>89377</v>
      </c>
      <c r="D2226" s="180">
        <v>38129</v>
      </c>
      <c r="E2226" s="180" t="s">
        <v>2938</v>
      </c>
      <c r="F2226" s="180" t="s">
        <v>703</v>
      </c>
      <c r="G2226" s="180">
        <v>6.3E-3</v>
      </c>
      <c r="H2226" s="180">
        <v>149.12</v>
      </c>
      <c r="I2226" s="180">
        <v>93.80801502848</v>
      </c>
      <c r="J2226" s="180">
        <v>55.311984971520005</v>
      </c>
      <c r="K2226" s="181">
        <f t="shared" si="34"/>
        <v>0.93945600000000007</v>
      </c>
      <c r="L2226" s="180" t="s">
        <v>707</v>
      </c>
    </row>
    <row r="2227" spans="3:12">
      <c r="C2227" s="180">
        <v>89378</v>
      </c>
      <c r="D2227" s="180">
        <v>3904</v>
      </c>
      <c r="E2227" s="180" t="s">
        <v>2939</v>
      </c>
      <c r="F2227" s="180" t="s">
        <v>727</v>
      </c>
      <c r="G2227" s="180">
        <v>1</v>
      </c>
      <c r="H2227" s="180">
        <v>0.79</v>
      </c>
      <c r="I2227" s="180">
        <v>0.32933249346000004</v>
      </c>
      <c r="J2227" s="180">
        <v>0.46066750653999999</v>
      </c>
      <c r="K2227" s="181">
        <f t="shared" si="34"/>
        <v>0.79</v>
      </c>
      <c r="L2227" s="180" t="s">
        <v>707</v>
      </c>
    </row>
    <row r="2228" spans="3:12">
      <c r="C2228" s="180">
        <v>89379</v>
      </c>
      <c r="D2228" s="180">
        <v>3873</v>
      </c>
      <c r="E2228" s="180" t="s">
        <v>2940</v>
      </c>
      <c r="F2228" s="180" t="s">
        <v>727</v>
      </c>
      <c r="G2228" s="180">
        <v>1</v>
      </c>
      <c r="H2228" s="180">
        <v>11.86</v>
      </c>
      <c r="I2228" s="180">
        <v>8.971425567219999</v>
      </c>
      <c r="J2228" s="180">
        <v>2.88857443278</v>
      </c>
      <c r="K2228" s="181">
        <f t="shared" si="34"/>
        <v>11.86</v>
      </c>
      <c r="L2228" s="180" t="s">
        <v>707</v>
      </c>
    </row>
    <row r="2229" spans="3:12">
      <c r="C2229" s="180">
        <v>89381</v>
      </c>
      <c r="D2229" s="180">
        <v>3870</v>
      </c>
      <c r="E2229" s="180" t="s">
        <v>2941</v>
      </c>
      <c r="F2229" s="180" t="s">
        <v>727</v>
      </c>
      <c r="G2229" s="180">
        <v>1</v>
      </c>
      <c r="H2229" s="180">
        <v>6.31</v>
      </c>
      <c r="I2229" s="180">
        <v>4.2001244229100001</v>
      </c>
      <c r="J2229" s="180">
        <v>2.1098755770899995</v>
      </c>
      <c r="K2229" s="181">
        <f t="shared" si="34"/>
        <v>6.31</v>
      </c>
      <c r="L2229" s="180" t="s">
        <v>707</v>
      </c>
    </row>
    <row r="2230" spans="3:12">
      <c r="C2230" s="180">
        <v>89382</v>
      </c>
      <c r="D2230" s="180">
        <v>9906</v>
      </c>
      <c r="E2230" s="180" t="s">
        <v>2942</v>
      </c>
      <c r="F2230" s="180" t="s">
        <v>703</v>
      </c>
      <c r="G2230" s="180">
        <v>6.3E-3</v>
      </c>
      <c r="H2230" s="180">
        <v>149.12</v>
      </c>
      <c r="I2230" s="180">
        <v>102.53257767552</v>
      </c>
      <c r="J2230" s="180">
        <v>46.587422324480002</v>
      </c>
      <c r="K2230" s="181">
        <f t="shared" si="34"/>
        <v>0.93945600000000007</v>
      </c>
      <c r="L2230" s="180" t="s">
        <v>707</v>
      </c>
    </row>
    <row r="2231" spans="3:12">
      <c r="C2231" s="180">
        <v>89383</v>
      </c>
      <c r="D2231" s="180">
        <v>65</v>
      </c>
      <c r="E2231" s="180" t="s">
        <v>2943</v>
      </c>
      <c r="F2231" s="180" t="s">
        <v>727</v>
      </c>
      <c r="G2231" s="180">
        <v>1</v>
      </c>
      <c r="H2231" s="180">
        <v>0.85</v>
      </c>
      <c r="I2231" s="180">
        <v>0.35608108030000002</v>
      </c>
      <c r="J2231" s="180">
        <v>0.49391891969999996</v>
      </c>
      <c r="K2231" s="181">
        <f t="shared" si="34"/>
        <v>0.85</v>
      </c>
      <c r="L2231" s="180" t="s">
        <v>707</v>
      </c>
    </row>
    <row r="2232" spans="3:12">
      <c r="C2232" s="180">
        <v>89384</v>
      </c>
      <c r="D2232" s="180">
        <v>38025</v>
      </c>
      <c r="E2232" s="180" t="s">
        <v>2944</v>
      </c>
      <c r="F2232" s="180" t="s">
        <v>703</v>
      </c>
      <c r="G2232" s="180">
        <v>6.3E-3</v>
      </c>
      <c r="H2232" s="180">
        <v>149.12</v>
      </c>
      <c r="I2232" s="180">
        <v>98.241179201919991</v>
      </c>
      <c r="J2232" s="180">
        <v>50.878820798080007</v>
      </c>
      <c r="K2232" s="181">
        <f t="shared" si="34"/>
        <v>0.93945600000000007</v>
      </c>
      <c r="L2232" s="180" t="s">
        <v>707</v>
      </c>
    </row>
    <row r="2233" spans="3:12">
      <c r="C2233" s="180">
        <v>89385</v>
      </c>
      <c r="D2233" s="180">
        <v>3906</v>
      </c>
      <c r="E2233" s="180" t="s">
        <v>2945</v>
      </c>
      <c r="F2233" s="180" t="s">
        <v>727</v>
      </c>
      <c r="G2233" s="180">
        <v>1</v>
      </c>
      <c r="H2233" s="180">
        <v>1.45</v>
      </c>
      <c r="I2233" s="180">
        <v>0.67062500000000003</v>
      </c>
      <c r="J2233" s="180">
        <v>0.77937499999999993</v>
      </c>
      <c r="K2233" s="181">
        <f t="shared" si="34"/>
        <v>1.45</v>
      </c>
      <c r="L2233" s="180" t="s">
        <v>707</v>
      </c>
    </row>
    <row r="2234" spans="3:12">
      <c r="C2234" s="180">
        <v>89386</v>
      </c>
      <c r="D2234" s="180">
        <v>3903</v>
      </c>
      <c r="E2234" s="180" t="s">
        <v>2946</v>
      </c>
      <c r="F2234" s="180" t="s">
        <v>727</v>
      </c>
      <c r="G2234" s="180">
        <v>1</v>
      </c>
      <c r="H2234" s="180">
        <v>1.92</v>
      </c>
      <c r="I2234" s="180">
        <v>0.92015094335999992</v>
      </c>
      <c r="J2234" s="180">
        <v>0.9998490566399999</v>
      </c>
      <c r="K2234" s="181">
        <f t="shared" si="34"/>
        <v>1.92</v>
      </c>
      <c r="L2234" s="180" t="s">
        <v>707</v>
      </c>
    </row>
    <row r="2235" spans="3:12">
      <c r="C2235" s="180">
        <v>89387</v>
      </c>
      <c r="D2235" s="180">
        <v>38021</v>
      </c>
      <c r="E2235" s="180" t="s">
        <v>2947</v>
      </c>
      <c r="F2235" s="180" t="s">
        <v>703</v>
      </c>
      <c r="G2235" s="180">
        <v>6.3E-3</v>
      </c>
      <c r="H2235" s="180">
        <v>149.12</v>
      </c>
      <c r="I2235" s="180">
        <v>121.43273466431999</v>
      </c>
      <c r="J2235" s="180">
        <v>27.687265335679999</v>
      </c>
      <c r="K2235" s="181">
        <f t="shared" si="34"/>
        <v>0.93945600000000007</v>
      </c>
      <c r="L2235" s="180" t="s">
        <v>707</v>
      </c>
    </row>
    <row r="2236" spans="3:12">
      <c r="C2236" s="180">
        <v>89389</v>
      </c>
      <c r="D2236" s="180">
        <v>3860</v>
      </c>
      <c r="E2236" s="180" t="s">
        <v>2948</v>
      </c>
      <c r="F2236" s="180" t="s">
        <v>727</v>
      </c>
      <c r="G2236" s="180">
        <v>1</v>
      </c>
      <c r="H2236" s="180">
        <v>4.33</v>
      </c>
      <c r="I2236" s="180">
        <v>2.5335106383899997</v>
      </c>
      <c r="J2236" s="180">
        <v>1.7964893616100002</v>
      </c>
      <c r="K2236" s="181">
        <f t="shared" si="34"/>
        <v>4.33</v>
      </c>
      <c r="L2236" s="180" t="s">
        <v>707</v>
      </c>
    </row>
    <row r="2237" spans="3:12">
      <c r="C2237" s="180">
        <v>89390</v>
      </c>
      <c r="D2237" s="180">
        <v>9895</v>
      </c>
      <c r="E2237" s="180" t="s">
        <v>2949</v>
      </c>
      <c r="F2237" s="180" t="s">
        <v>703</v>
      </c>
      <c r="G2237" s="180">
        <v>6.3E-3</v>
      </c>
      <c r="H2237" s="180">
        <v>149.12</v>
      </c>
      <c r="I2237" s="180">
        <v>111.02919027136001</v>
      </c>
      <c r="J2237" s="180">
        <v>38.090809728640004</v>
      </c>
      <c r="K2237" s="181">
        <f t="shared" si="34"/>
        <v>0.93945600000000007</v>
      </c>
      <c r="L2237" s="180" t="s">
        <v>707</v>
      </c>
    </row>
    <row r="2238" spans="3:12">
      <c r="C2238" s="180">
        <v>89391</v>
      </c>
      <c r="D2238" s="180">
        <v>108</v>
      </c>
      <c r="E2238" s="180" t="s">
        <v>2950</v>
      </c>
      <c r="F2238" s="180" t="s">
        <v>727</v>
      </c>
      <c r="G2238" s="180">
        <v>1</v>
      </c>
      <c r="H2238" s="180">
        <v>1.72</v>
      </c>
      <c r="I2238" s="180">
        <v>0.81257023804000006</v>
      </c>
      <c r="J2238" s="180">
        <v>0.90742976196000003</v>
      </c>
      <c r="K2238" s="181">
        <f t="shared" si="34"/>
        <v>1.72</v>
      </c>
      <c r="L2238" s="180" t="s">
        <v>707</v>
      </c>
    </row>
    <row r="2239" spans="3:12">
      <c r="C2239" s="180">
        <v>89392</v>
      </c>
      <c r="D2239" s="180">
        <v>38026</v>
      </c>
      <c r="E2239" s="180" t="s">
        <v>2951</v>
      </c>
      <c r="F2239" s="180" t="s">
        <v>703</v>
      </c>
      <c r="G2239" s="180">
        <v>6.3E-3</v>
      </c>
      <c r="H2239" s="180">
        <v>149.12</v>
      </c>
      <c r="I2239" s="180">
        <v>115.56344080512</v>
      </c>
      <c r="J2239" s="180">
        <v>33.556559194880002</v>
      </c>
      <c r="K2239" s="181">
        <f t="shared" si="34"/>
        <v>0.93945600000000007</v>
      </c>
      <c r="L2239" s="180" t="s">
        <v>707</v>
      </c>
    </row>
    <row r="2240" spans="3:12">
      <c r="C2240" s="180">
        <v>89393</v>
      </c>
      <c r="D2240" s="180">
        <v>7138</v>
      </c>
      <c r="E2240" s="180" t="s">
        <v>2952</v>
      </c>
      <c r="F2240" s="180" t="s">
        <v>703</v>
      </c>
      <c r="G2240" s="180">
        <v>6.3E-3</v>
      </c>
      <c r="H2240" s="180">
        <v>149.12</v>
      </c>
      <c r="I2240" s="180">
        <v>55.598116129280008</v>
      </c>
      <c r="J2240" s="180">
        <v>93.521883870719989</v>
      </c>
      <c r="K2240" s="181">
        <f t="shared" si="34"/>
        <v>0.93945600000000007</v>
      </c>
      <c r="L2240" s="180" t="s">
        <v>707</v>
      </c>
    </row>
    <row r="2241" spans="3:12">
      <c r="C2241" s="180">
        <v>89394</v>
      </c>
      <c r="D2241" s="180">
        <v>7121</v>
      </c>
      <c r="E2241" s="180" t="s">
        <v>2953</v>
      </c>
      <c r="F2241" s="180" t="s">
        <v>703</v>
      </c>
      <c r="G2241" s="180">
        <v>6.3E-3</v>
      </c>
      <c r="H2241" s="180">
        <v>149.12</v>
      </c>
      <c r="I2241" s="180">
        <v>93.37986809664001</v>
      </c>
      <c r="J2241" s="180">
        <v>55.740131903360009</v>
      </c>
      <c r="K2241" s="181">
        <f t="shared" si="34"/>
        <v>0.93945600000000007</v>
      </c>
      <c r="L2241" s="180" t="s">
        <v>707</v>
      </c>
    </row>
    <row r="2242" spans="3:12">
      <c r="C2242" s="180">
        <v>89395</v>
      </c>
      <c r="D2242" s="180">
        <v>7139</v>
      </c>
      <c r="E2242" s="180" t="s">
        <v>2954</v>
      </c>
      <c r="F2242" s="180" t="s">
        <v>703</v>
      </c>
      <c r="G2242" s="180">
        <v>6.3E-3</v>
      </c>
      <c r="H2242" s="180">
        <v>149.12</v>
      </c>
      <c r="I2242" s="180">
        <v>57.025236432</v>
      </c>
      <c r="J2242" s="180">
        <v>92.094763568000005</v>
      </c>
      <c r="K2242" s="181">
        <f t="shared" si="34"/>
        <v>0.93945600000000007</v>
      </c>
      <c r="L2242" s="180" t="s">
        <v>707</v>
      </c>
    </row>
    <row r="2243" spans="3:12">
      <c r="C2243" s="180">
        <v>89396</v>
      </c>
      <c r="D2243" s="180">
        <v>7137</v>
      </c>
      <c r="E2243" s="180" t="s">
        <v>2955</v>
      </c>
      <c r="F2243" s="180" t="s">
        <v>703</v>
      </c>
      <c r="G2243" s="180">
        <v>6.3E-3</v>
      </c>
      <c r="H2243" s="180">
        <v>149.12</v>
      </c>
      <c r="I2243" s="180">
        <v>93.780065168639993</v>
      </c>
      <c r="J2243" s="180">
        <v>55.339934831360004</v>
      </c>
      <c r="K2243" s="181">
        <f t="shared" si="34"/>
        <v>0.93945600000000007</v>
      </c>
      <c r="L2243" s="180" t="s">
        <v>707</v>
      </c>
    </row>
    <row r="2244" spans="3:12">
      <c r="C2244" s="180">
        <v>89397</v>
      </c>
      <c r="D2244" s="180">
        <v>7104</v>
      </c>
      <c r="E2244" s="180" t="s">
        <v>2956</v>
      </c>
      <c r="F2244" s="180" t="s">
        <v>703</v>
      </c>
      <c r="G2244" s="180">
        <v>6.3E-3</v>
      </c>
      <c r="H2244" s="180">
        <v>149.12</v>
      </c>
      <c r="I2244" s="180">
        <v>70.936184626560006</v>
      </c>
      <c r="J2244" s="180">
        <v>78.183815373440012</v>
      </c>
      <c r="K2244" s="181">
        <f t="shared" si="34"/>
        <v>0.93945600000000007</v>
      </c>
      <c r="L2244" s="180" t="s">
        <v>707</v>
      </c>
    </row>
    <row r="2245" spans="3:12">
      <c r="C2245" s="180">
        <v>89398</v>
      </c>
      <c r="D2245" s="180">
        <v>7140</v>
      </c>
      <c r="E2245" s="180" t="s">
        <v>2957</v>
      </c>
      <c r="F2245" s="180" t="s">
        <v>703</v>
      </c>
      <c r="G2245" s="180">
        <v>6.3E-3</v>
      </c>
      <c r="H2245" s="180">
        <v>149.12</v>
      </c>
      <c r="I2245" s="180">
        <v>68.114734763520005</v>
      </c>
      <c r="J2245" s="180">
        <v>81.00526523648</v>
      </c>
      <c r="K2245" s="181">
        <f t="shared" si="34"/>
        <v>0.93945600000000007</v>
      </c>
      <c r="L2245" s="180" t="s">
        <v>707</v>
      </c>
    </row>
    <row r="2246" spans="3:12">
      <c r="C2246" s="180">
        <v>89399</v>
      </c>
      <c r="D2246" s="180">
        <v>7114</v>
      </c>
      <c r="E2246" s="180" t="s">
        <v>2958</v>
      </c>
      <c r="F2246" s="180" t="s">
        <v>703</v>
      </c>
      <c r="G2246" s="180">
        <v>6.3E-3</v>
      </c>
      <c r="H2246" s="180">
        <v>149.12</v>
      </c>
      <c r="I2246" s="180">
        <v>97.002617411199992</v>
      </c>
      <c r="J2246" s="180">
        <v>52.117382588799998</v>
      </c>
      <c r="K2246" s="181">
        <f t="shared" ref="K2246:K2309" si="35">H2246*G2246</f>
        <v>0.93945600000000007</v>
      </c>
      <c r="L2246" s="180" t="s">
        <v>707</v>
      </c>
    </row>
    <row r="2247" spans="3:12">
      <c r="C2247" s="180">
        <v>89400</v>
      </c>
      <c r="D2247" s="180">
        <v>7136</v>
      </c>
      <c r="E2247" s="180" t="s">
        <v>2959</v>
      </c>
      <c r="F2247" s="180" t="s">
        <v>703</v>
      </c>
      <c r="G2247" s="180">
        <v>6.3E-3</v>
      </c>
      <c r="H2247" s="180">
        <v>149.12</v>
      </c>
      <c r="I2247" s="180">
        <v>79.365893192320002</v>
      </c>
      <c r="J2247" s="180">
        <v>69.754106807680003</v>
      </c>
      <c r="K2247" s="181">
        <f t="shared" si="35"/>
        <v>0.93945600000000007</v>
      </c>
      <c r="L2247" s="180" t="s">
        <v>707</v>
      </c>
    </row>
    <row r="2248" spans="3:12">
      <c r="C2248" s="180">
        <v>89412</v>
      </c>
      <c r="D2248" s="180">
        <v>3522</v>
      </c>
      <c r="E2248" s="180" t="s">
        <v>2960</v>
      </c>
      <c r="F2248" s="180" t="s">
        <v>727</v>
      </c>
      <c r="G2248" s="180">
        <v>1</v>
      </c>
      <c r="H2248" s="180">
        <v>2.33</v>
      </c>
      <c r="I2248" s="180">
        <v>1.0877624292400001</v>
      </c>
      <c r="J2248" s="180">
        <v>1.24223757076</v>
      </c>
      <c r="K2248" s="181">
        <f t="shared" si="35"/>
        <v>2.33</v>
      </c>
      <c r="L2248" s="180" t="s">
        <v>707</v>
      </c>
    </row>
    <row r="2249" spans="3:12">
      <c r="C2249" s="180">
        <v>89439</v>
      </c>
      <c r="D2249" s="180">
        <v>7109</v>
      </c>
      <c r="E2249" s="180" t="s">
        <v>2961</v>
      </c>
      <c r="F2249" s="180" t="s">
        <v>703</v>
      </c>
      <c r="G2249" s="180">
        <v>6.3E-3</v>
      </c>
      <c r="H2249" s="180">
        <v>149.12</v>
      </c>
      <c r="I2249" s="180">
        <v>67.103999999999999</v>
      </c>
      <c r="J2249" s="180">
        <v>82.016000000000005</v>
      </c>
      <c r="K2249" s="181">
        <f t="shared" si="35"/>
        <v>0.93945600000000007</v>
      </c>
      <c r="L2249" s="180" t="s">
        <v>707</v>
      </c>
    </row>
    <row r="2250" spans="3:12">
      <c r="C2250" s="180">
        <v>89497</v>
      </c>
      <c r="D2250" s="180">
        <v>3535</v>
      </c>
      <c r="E2250" s="180" t="s">
        <v>2962</v>
      </c>
      <c r="F2250" s="180" t="s">
        <v>727</v>
      </c>
      <c r="G2250" s="180">
        <v>1</v>
      </c>
      <c r="H2250" s="180">
        <v>5.67</v>
      </c>
      <c r="I2250" s="180">
        <v>3.6800881097399998</v>
      </c>
      <c r="J2250" s="180">
        <v>1.9899118902600001</v>
      </c>
      <c r="K2250" s="181">
        <f t="shared" si="35"/>
        <v>5.67</v>
      </c>
      <c r="L2250" s="180" t="s">
        <v>707</v>
      </c>
    </row>
    <row r="2251" spans="3:12">
      <c r="C2251" s="180">
        <v>89498</v>
      </c>
      <c r="D2251" s="180">
        <v>3502</v>
      </c>
      <c r="E2251" s="180" t="s">
        <v>2963</v>
      </c>
      <c r="F2251" s="180" t="s">
        <v>727</v>
      </c>
      <c r="G2251" s="180">
        <v>1</v>
      </c>
      <c r="H2251" s="180">
        <v>5.72</v>
      </c>
      <c r="I2251" s="180">
        <v>3.7198829610800002</v>
      </c>
      <c r="J2251" s="180">
        <v>2.00011703892</v>
      </c>
      <c r="K2251" s="181">
        <f t="shared" si="35"/>
        <v>5.72</v>
      </c>
      <c r="L2251" s="180" t="s">
        <v>707</v>
      </c>
    </row>
    <row r="2252" spans="3:12">
      <c r="C2252" s="180">
        <v>89499</v>
      </c>
      <c r="D2252" s="180">
        <v>1958</v>
      </c>
      <c r="E2252" s="180" t="s">
        <v>2964</v>
      </c>
      <c r="F2252" s="180" t="s">
        <v>727</v>
      </c>
      <c r="G2252" s="180">
        <v>1</v>
      </c>
      <c r="H2252" s="180">
        <v>11.55</v>
      </c>
      <c r="I2252" s="180">
        <v>8.7187692322500006</v>
      </c>
      <c r="J2252" s="180">
        <v>2.8312307677500002</v>
      </c>
      <c r="K2252" s="181">
        <f t="shared" si="35"/>
        <v>11.55</v>
      </c>
      <c r="L2252" s="180" t="s">
        <v>707</v>
      </c>
    </row>
    <row r="2253" spans="3:12">
      <c r="C2253" s="180">
        <v>89500</v>
      </c>
      <c r="D2253" s="180">
        <v>1929</v>
      </c>
      <c r="E2253" s="180" t="s">
        <v>2965</v>
      </c>
      <c r="F2253" s="180" t="s">
        <v>727</v>
      </c>
      <c r="G2253" s="180">
        <v>1</v>
      </c>
      <c r="H2253" s="180">
        <v>5.21</v>
      </c>
      <c r="I2253" s="180">
        <v>3.3176139843599999</v>
      </c>
      <c r="J2253" s="180">
        <v>1.8923860156399999</v>
      </c>
      <c r="K2253" s="181">
        <f t="shared" si="35"/>
        <v>5.21</v>
      </c>
      <c r="L2253" s="180" t="s">
        <v>707</v>
      </c>
    </row>
    <row r="2254" spans="3:12">
      <c r="C2254" s="180">
        <v>89501</v>
      </c>
      <c r="D2254" s="180">
        <v>3540</v>
      </c>
      <c r="E2254" s="180" t="s">
        <v>2966</v>
      </c>
      <c r="F2254" s="180" t="s">
        <v>727</v>
      </c>
      <c r="G2254" s="180">
        <v>1</v>
      </c>
      <c r="H2254" s="180">
        <v>4.8</v>
      </c>
      <c r="I2254" s="180">
        <v>2.9288680511999998</v>
      </c>
      <c r="J2254" s="180">
        <v>1.8711319488</v>
      </c>
      <c r="K2254" s="181">
        <f t="shared" si="35"/>
        <v>4.8</v>
      </c>
      <c r="L2254" s="180" t="s">
        <v>707</v>
      </c>
    </row>
    <row r="2255" spans="3:12">
      <c r="C2255" s="180">
        <v>89502</v>
      </c>
      <c r="D2255" s="180">
        <v>3503</v>
      </c>
      <c r="E2255" s="180" t="s">
        <v>2967</v>
      </c>
      <c r="F2255" s="180" t="s">
        <v>727</v>
      </c>
      <c r="G2255" s="180">
        <v>1</v>
      </c>
      <c r="H2255" s="180">
        <v>7.19</v>
      </c>
      <c r="I2255" s="180">
        <v>4.77396074353</v>
      </c>
      <c r="J2255" s="180">
        <v>2.41603925647</v>
      </c>
      <c r="K2255" s="181">
        <f t="shared" si="35"/>
        <v>7.19</v>
      </c>
      <c r="L2255" s="180" t="s">
        <v>707</v>
      </c>
    </row>
    <row r="2256" spans="3:12">
      <c r="C2256" s="180">
        <v>89503</v>
      </c>
      <c r="D2256" s="180">
        <v>1959</v>
      </c>
      <c r="E2256" s="180" t="s">
        <v>2968</v>
      </c>
      <c r="F2256" s="180" t="s">
        <v>727</v>
      </c>
      <c r="G2256" s="180">
        <v>1</v>
      </c>
      <c r="H2256" s="180">
        <v>12.53</v>
      </c>
      <c r="I2256" s="180">
        <v>9.3117917050900001</v>
      </c>
      <c r="J2256" s="180">
        <v>3.2182082949099993</v>
      </c>
      <c r="K2256" s="181">
        <f t="shared" si="35"/>
        <v>12.53</v>
      </c>
      <c r="L2256" s="180" t="s">
        <v>707</v>
      </c>
    </row>
    <row r="2257" spans="3:12">
      <c r="C2257" s="180">
        <v>89504</v>
      </c>
      <c r="D2257" s="180">
        <v>1930</v>
      </c>
      <c r="E2257" s="180" t="s">
        <v>2969</v>
      </c>
      <c r="F2257" s="180" t="s">
        <v>727</v>
      </c>
      <c r="G2257" s="180">
        <v>1</v>
      </c>
      <c r="H2257" s="180">
        <v>8.91</v>
      </c>
      <c r="I2257" s="180">
        <v>6.1864600921199999</v>
      </c>
      <c r="J2257" s="180">
        <v>2.7235399078800002</v>
      </c>
      <c r="K2257" s="181">
        <f t="shared" si="35"/>
        <v>8.91</v>
      </c>
      <c r="L2257" s="180" t="s">
        <v>707</v>
      </c>
    </row>
    <row r="2258" spans="3:12">
      <c r="C2258" s="180">
        <v>89505</v>
      </c>
      <c r="D2258" s="180">
        <v>3539</v>
      </c>
      <c r="E2258" s="180" t="s">
        <v>2970</v>
      </c>
      <c r="F2258" s="180" t="s">
        <v>727</v>
      </c>
      <c r="G2258" s="180">
        <v>1</v>
      </c>
      <c r="H2258" s="180">
        <v>27.81</v>
      </c>
      <c r="I2258" s="180">
        <v>23.038812251550002</v>
      </c>
      <c r="J2258" s="180">
        <v>4.7711877484499992</v>
      </c>
      <c r="K2258" s="181">
        <f t="shared" si="35"/>
        <v>27.81</v>
      </c>
      <c r="L2258" s="180" t="s">
        <v>707</v>
      </c>
    </row>
    <row r="2259" spans="3:12">
      <c r="C2259" s="180">
        <v>89506</v>
      </c>
      <c r="D2259" s="180">
        <v>3477</v>
      </c>
      <c r="E2259" s="180" t="s">
        <v>2971</v>
      </c>
      <c r="F2259" s="180" t="s">
        <v>727</v>
      </c>
      <c r="G2259" s="180">
        <v>1</v>
      </c>
      <c r="H2259" s="180">
        <v>26.13</v>
      </c>
      <c r="I2259" s="180">
        <v>21.451317568979999</v>
      </c>
      <c r="J2259" s="180">
        <v>4.6786824310199995</v>
      </c>
      <c r="K2259" s="181">
        <f t="shared" si="35"/>
        <v>26.13</v>
      </c>
      <c r="L2259" s="180" t="s">
        <v>707</v>
      </c>
    </row>
    <row r="2260" spans="3:12">
      <c r="C2260" s="180">
        <v>89507</v>
      </c>
      <c r="D2260" s="180">
        <v>1925</v>
      </c>
      <c r="E2260" s="180" t="s">
        <v>2972</v>
      </c>
      <c r="F2260" s="180" t="s">
        <v>727</v>
      </c>
      <c r="G2260" s="180">
        <v>1</v>
      </c>
      <c r="H2260" s="180">
        <v>32.75</v>
      </c>
      <c r="I2260" s="180">
        <v>27.7467295105</v>
      </c>
      <c r="J2260" s="180">
        <v>5.0032704895000002</v>
      </c>
      <c r="K2260" s="181">
        <f t="shared" si="35"/>
        <v>32.75</v>
      </c>
      <c r="L2260" s="180" t="s">
        <v>707</v>
      </c>
    </row>
    <row r="2261" spans="3:12">
      <c r="C2261" s="180">
        <v>89510</v>
      </c>
      <c r="D2261" s="180">
        <v>1924</v>
      </c>
      <c r="E2261" s="180" t="s">
        <v>2973</v>
      </c>
      <c r="F2261" s="180" t="s">
        <v>727</v>
      </c>
      <c r="G2261" s="180">
        <v>1</v>
      </c>
      <c r="H2261" s="180">
        <v>14.38</v>
      </c>
      <c r="I2261" s="180">
        <v>10.673370749060002</v>
      </c>
      <c r="J2261" s="180">
        <v>3.7066292509400007</v>
      </c>
      <c r="K2261" s="181">
        <f t="shared" si="35"/>
        <v>14.38</v>
      </c>
      <c r="L2261" s="180" t="s">
        <v>707</v>
      </c>
    </row>
    <row r="2262" spans="3:12">
      <c r="C2262" s="180">
        <v>89513</v>
      </c>
      <c r="D2262" s="180">
        <v>3511</v>
      </c>
      <c r="E2262" s="180" t="s">
        <v>2974</v>
      </c>
      <c r="F2262" s="180" t="s">
        <v>727</v>
      </c>
      <c r="G2262" s="180">
        <v>1</v>
      </c>
      <c r="H2262" s="180">
        <v>82.02</v>
      </c>
      <c r="I2262" s="180">
        <v>74.946423778199986</v>
      </c>
      <c r="J2262" s="180">
        <v>7.0735762218000007</v>
      </c>
      <c r="K2262" s="181">
        <f t="shared" si="35"/>
        <v>82.02</v>
      </c>
      <c r="L2262" s="180" t="s">
        <v>707</v>
      </c>
    </row>
    <row r="2263" spans="3:12">
      <c r="C2263" s="180">
        <v>89514</v>
      </c>
      <c r="D2263" s="180">
        <v>20154</v>
      </c>
      <c r="E2263" s="180" t="s">
        <v>2975</v>
      </c>
      <c r="F2263" s="180" t="s">
        <v>703</v>
      </c>
      <c r="G2263" s="180">
        <v>6.3E-3</v>
      </c>
      <c r="H2263" s="180">
        <v>149.12</v>
      </c>
      <c r="I2263" s="180">
        <v>112.47908582080001</v>
      </c>
      <c r="J2263" s="180">
        <v>36.640914179200003</v>
      </c>
      <c r="K2263" s="181">
        <f t="shared" si="35"/>
        <v>0.93945600000000007</v>
      </c>
      <c r="L2263" s="180" t="s">
        <v>707</v>
      </c>
    </row>
    <row r="2264" spans="3:12">
      <c r="C2264" s="180">
        <v>89515</v>
      </c>
      <c r="D2264" s="180">
        <v>3478</v>
      </c>
      <c r="E2264" s="180" t="s">
        <v>2976</v>
      </c>
      <c r="F2264" s="180" t="s">
        <v>727</v>
      </c>
      <c r="G2264" s="180">
        <v>1</v>
      </c>
      <c r="H2264" s="180">
        <v>62.66</v>
      </c>
      <c r="I2264" s="180">
        <v>55.925365108080001</v>
      </c>
      <c r="J2264" s="180">
        <v>6.7346348919199999</v>
      </c>
      <c r="K2264" s="181">
        <f t="shared" si="35"/>
        <v>62.66</v>
      </c>
      <c r="L2264" s="180" t="s">
        <v>707</v>
      </c>
    </row>
    <row r="2265" spans="3:12">
      <c r="C2265" s="180">
        <v>89516</v>
      </c>
      <c r="D2265" s="180">
        <v>20148</v>
      </c>
      <c r="E2265" s="180" t="s">
        <v>2977</v>
      </c>
      <c r="F2265" s="180" t="s">
        <v>703</v>
      </c>
      <c r="G2265" s="180">
        <v>6.3E-3</v>
      </c>
      <c r="H2265" s="180">
        <v>149.12</v>
      </c>
      <c r="I2265" s="180">
        <v>112.85212679872001</v>
      </c>
      <c r="J2265" s="180">
        <v>36.267873201280004</v>
      </c>
      <c r="K2265" s="181">
        <f t="shared" si="35"/>
        <v>0.93945600000000007</v>
      </c>
      <c r="L2265" s="180" t="s">
        <v>707</v>
      </c>
    </row>
    <row r="2266" spans="3:12">
      <c r="C2266" s="180">
        <v>89517</v>
      </c>
      <c r="D2266" s="180">
        <v>1960</v>
      </c>
      <c r="E2266" s="180" t="s">
        <v>2978</v>
      </c>
      <c r="F2266" s="180" t="s">
        <v>727</v>
      </c>
      <c r="G2266" s="180">
        <v>1</v>
      </c>
      <c r="H2266" s="180">
        <v>50.3</v>
      </c>
      <c r="I2266" s="180">
        <v>43.885345623999996</v>
      </c>
      <c r="J2266" s="180">
        <v>6.4146543759999988</v>
      </c>
      <c r="K2266" s="181">
        <f t="shared" si="35"/>
        <v>50.3</v>
      </c>
      <c r="L2266" s="180" t="s">
        <v>707</v>
      </c>
    </row>
    <row r="2267" spans="3:12">
      <c r="C2267" s="180">
        <v>89518</v>
      </c>
      <c r="D2267" s="180">
        <v>20085</v>
      </c>
      <c r="E2267" s="180" t="s">
        <v>2979</v>
      </c>
      <c r="F2267" s="180" t="s">
        <v>703</v>
      </c>
      <c r="G2267" s="180">
        <v>6.3E-3</v>
      </c>
      <c r="H2267" s="180">
        <v>149.12</v>
      </c>
      <c r="I2267" s="180">
        <v>122.57357334720001</v>
      </c>
      <c r="J2267" s="180">
        <v>26.546426652800001</v>
      </c>
      <c r="K2267" s="181">
        <f t="shared" si="35"/>
        <v>0.93945600000000007</v>
      </c>
      <c r="L2267" s="180" t="s">
        <v>707</v>
      </c>
    </row>
    <row r="2268" spans="3:12">
      <c r="C2268" s="180">
        <v>89518</v>
      </c>
      <c r="D2268" s="180">
        <v>20155</v>
      </c>
      <c r="E2268" s="180" t="s">
        <v>2980</v>
      </c>
      <c r="F2268" s="180" t="s">
        <v>703</v>
      </c>
      <c r="G2268" s="180">
        <v>6.3E-3</v>
      </c>
      <c r="H2268" s="180">
        <v>149.12</v>
      </c>
      <c r="I2268" s="180">
        <v>122.57357334720001</v>
      </c>
      <c r="J2268" s="180">
        <v>26.546426652800001</v>
      </c>
      <c r="K2268" s="181">
        <f t="shared" si="35"/>
        <v>0.93945600000000007</v>
      </c>
      <c r="L2268" s="180" t="s">
        <v>707</v>
      </c>
    </row>
    <row r="2269" spans="3:12">
      <c r="C2269" s="180">
        <v>89519</v>
      </c>
      <c r="D2269" s="180">
        <v>1922</v>
      </c>
      <c r="E2269" s="180" t="s">
        <v>2981</v>
      </c>
      <c r="F2269" s="180" t="s">
        <v>727</v>
      </c>
      <c r="G2269" s="180">
        <v>1</v>
      </c>
      <c r="H2269" s="180">
        <v>29.74</v>
      </c>
      <c r="I2269" s="180">
        <v>24.241028468060001</v>
      </c>
      <c r="J2269" s="180">
        <v>5.4989715319399997</v>
      </c>
      <c r="K2269" s="181">
        <f t="shared" si="35"/>
        <v>29.74</v>
      </c>
      <c r="L2269" s="180" t="s">
        <v>707</v>
      </c>
    </row>
    <row r="2270" spans="3:12">
      <c r="C2270" s="180">
        <v>89520</v>
      </c>
      <c r="D2270" s="180">
        <v>20149</v>
      </c>
      <c r="E2270" s="180" t="s">
        <v>2982</v>
      </c>
      <c r="F2270" s="180" t="s">
        <v>703</v>
      </c>
      <c r="G2270" s="180">
        <v>6.3E-3</v>
      </c>
      <c r="H2270" s="180">
        <v>149.12</v>
      </c>
      <c r="I2270" s="180">
        <v>123.8562446848</v>
      </c>
      <c r="J2270" s="180">
        <v>25.263755315200001</v>
      </c>
      <c r="K2270" s="181">
        <f t="shared" si="35"/>
        <v>0.93945600000000007</v>
      </c>
      <c r="L2270" s="180" t="s">
        <v>707</v>
      </c>
    </row>
    <row r="2271" spans="3:12">
      <c r="C2271" s="180">
        <v>89521</v>
      </c>
      <c r="D2271" s="180">
        <v>3513</v>
      </c>
      <c r="E2271" s="180" t="s">
        <v>2983</v>
      </c>
      <c r="F2271" s="180" t="s">
        <v>727</v>
      </c>
      <c r="G2271" s="180">
        <v>1</v>
      </c>
      <c r="H2271" s="180">
        <v>98.06</v>
      </c>
      <c r="I2271" s="180">
        <v>90.086685015500009</v>
      </c>
      <c r="J2271" s="180">
        <v>7.9733149845000009</v>
      </c>
      <c r="K2271" s="181">
        <f t="shared" si="35"/>
        <v>98.06</v>
      </c>
      <c r="L2271" s="180" t="s">
        <v>707</v>
      </c>
    </row>
    <row r="2272" spans="3:12">
      <c r="C2272" s="180">
        <v>89522</v>
      </c>
      <c r="D2272" s="180">
        <v>298</v>
      </c>
      <c r="E2272" s="180" t="s">
        <v>2984</v>
      </c>
      <c r="F2272" s="180" t="s">
        <v>727</v>
      </c>
      <c r="G2272" s="180">
        <v>2</v>
      </c>
      <c r="H2272" s="180">
        <v>2.54</v>
      </c>
      <c r="I2272" s="180">
        <v>2.1880426368600001</v>
      </c>
      <c r="J2272" s="180">
        <v>0.35195736313999998</v>
      </c>
      <c r="K2272" s="181">
        <f t="shared" si="35"/>
        <v>5.08</v>
      </c>
      <c r="L2272" s="180" t="s">
        <v>707</v>
      </c>
    </row>
    <row r="2273" spans="3:12">
      <c r="C2273" s="180">
        <v>89522</v>
      </c>
      <c r="D2273" s="180">
        <v>20156</v>
      </c>
      <c r="E2273" s="180" t="s">
        <v>2985</v>
      </c>
      <c r="F2273" s="180" t="s">
        <v>703</v>
      </c>
      <c r="G2273" s="180">
        <v>6.3E-3</v>
      </c>
      <c r="H2273" s="180">
        <v>149.12</v>
      </c>
      <c r="I2273" s="180">
        <v>128.45705433408</v>
      </c>
      <c r="J2273" s="180">
        <v>20.662945665919999</v>
      </c>
      <c r="K2273" s="181">
        <f t="shared" si="35"/>
        <v>0.93945600000000007</v>
      </c>
      <c r="L2273" s="180" t="s">
        <v>707</v>
      </c>
    </row>
    <row r="2274" spans="3:12">
      <c r="C2274" s="180">
        <v>89523</v>
      </c>
      <c r="D2274" s="180">
        <v>3525</v>
      </c>
      <c r="E2274" s="180" t="s">
        <v>2986</v>
      </c>
      <c r="F2274" s="180" t="s">
        <v>727</v>
      </c>
      <c r="G2274" s="180">
        <v>1</v>
      </c>
      <c r="H2274" s="180">
        <v>77.33</v>
      </c>
      <c r="I2274" s="180">
        <v>69.682509967400009</v>
      </c>
      <c r="J2274" s="180">
        <v>7.6474900325999995</v>
      </c>
      <c r="K2274" s="181">
        <f t="shared" si="35"/>
        <v>77.33</v>
      </c>
      <c r="L2274" s="180" t="s">
        <v>707</v>
      </c>
    </row>
    <row r="2275" spans="3:12">
      <c r="C2275" s="180">
        <v>89524</v>
      </c>
      <c r="D2275" s="180">
        <v>20150</v>
      </c>
      <c r="E2275" s="180" t="s">
        <v>2987</v>
      </c>
      <c r="F2275" s="180" t="s">
        <v>703</v>
      </c>
      <c r="G2275" s="180">
        <v>6.3E-3</v>
      </c>
      <c r="H2275" s="180">
        <v>149.12</v>
      </c>
      <c r="I2275" s="180">
        <v>128.78545459968001</v>
      </c>
      <c r="J2275" s="180">
        <v>20.33454540032</v>
      </c>
      <c r="K2275" s="181">
        <f t="shared" si="35"/>
        <v>0.93945600000000007</v>
      </c>
      <c r="L2275" s="180" t="s">
        <v>707</v>
      </c>
    </row>
    <row r="2276" spans="3:12">
      <c r="C2276" s="180">
        <v>1</v>
      </c>
      <c r="D2276" s="180">
        <v>1</v>
      </c>
      <c r="E2276" s="180" t="s">
        <v>1604</v>
      </c>
      <c r="F2276" s="180" t="s">
        <v>828</v>
      </c>
      <c r="G2276" s="180">
        <v>1</v>
      </c>
      <c r="H2276" s="180">
        <v>95</v>
      </c>
      <c r="I2276" s="180">
        <v>95</v>
      </c>
      <c r="J2276" s="180">
        <v>0</v>
      </c>
      <c r="K2276" s="181">
        <f t="shared" si="35"/>
        <v>95</v>
      </c>
      <c r="L2276" s="180" t="s">
        <v>707</v>
      </c>
    </row>
    <row r="2277" spans="3:12">
      <c r="C2277" s="180">
        <v>1</v>
      </c>
      <c r="D2277" s="180">
        <v>2</v>
      </c>
      <c r="E2277" s="180" t="s">
        <v>1605</v>
      </c>
      <c r="F2277" s="180" t="s">
        <v>1606</v>
      </c>
      <c r="G2277" s="180">
        <v>0.21917800000000001</v>
      </c>
      <c r="H2277" s="180">
        <v>20.82</v>
      </c>
      <c r="I2277" s="180">
        <v>20.82</v>
      </c>
      <c r="J2277" s="180">
        <v>0</v>
      </c>
      <c r="K2277" s="181">
        <f t="shared" si="35"/>
        <v>4.56328596</v>
      </c>
      <c r="L2277" s="180" t="s">
        <v>707</v>
      </c>
    </row>
    <row r="2278" spans="3:12">
      <c r="C2278" s="180">
        <v>12</v>
      </c>
      <c r="D2278" s="180">
        <v>12</v>
      </c>
      <c r="E2278" s="180" t="s">
        <v>2988</v>
      </c>
      <c r="F2278" s="180" t="s">
        <v>727</v>
      </c>
      <c r="G2278" s="180">
        <v>1</v>
      </c>
      <c r="H2278" s="180">
        <v>8.9</v>
      </c>
      <c r="I2278" s="180">
        <v>8.9</v>
      </c>
      <c r="J2278" s="180">
        <v>0</v>
      </c>
      <c r="K2278" s="181">
        <f t="shared" si="35"/>
        <v>8.9</v>
      </c>
      <c r="L2278" s="180" t="s">
        <v>707</v>
      </c>
    </row>
    <row r="2279" spans="3:12">
      <c r="C2279" s="180">
        <v>12</v>
      </c>
      <c r="D2279" s="180">
        <v>13</v>
      </c>
      <c r="E2279" s="180" t="s">
        <v>2989</v>
      </c>
      <c r="F2279" s="180" t="s">
        <v>828</v>
      </c>
      <c r="G2279" s="180">
        <v>1.5399628000000001</v>
      </c>
      <c r="H2279" s="180">
        <v>13.7</v>
      </c>
      <c r="I2279" s="180">
        <v>13.7</v>
      </c>
      <c r="J2279" s="180">
        <v>0</v>
      </c>
      <c r="K2279" s="181">
        <f t="shared" si="35"/>
        <v>21.097490359999998</v>
      </c>
      <c r="L2279" s="180" t="s">
        <v>707</v>
      </c>
    </row>
    <row r="2280" spans="3:12">
      <c r="C2280" s="180">
        <v>12</v>
      </c>
      <c r="D2280" s="180">
        <v>13261</v>
      </c>
      <c r="E2280" s="180" t="s">
        <v>2990</v>
      </c>
      <c r="F2280" s="180" t="s">
        <v>727</v>
      </c>
      <c r="G2280" s="180">
        <v>0.2369888</v>
      </c>
      <c r="H2280" s="180">
        <v>2.1</v>
      </c>
      <c r="I2280" s="180">
        <v>2.1</v>
      </c>
      <c r="J2280" s="180">
        <v>0</v>
      </c>
      <c r="K2280" s="181">
        <f t="shared" si="35"/>
        <v>0.49767648000000003</v>
      </c>
      <c r="L2280" s="180" t="s">
        <v>707</v>
      </c>
    </row>
    <row r="2281" spans="3:12">
      <c r="C2281" s="180">
        <v>12</v>
      </c>
      <c r="D2281" s="180">
        <v>38400</v>
      </c>
      <c r="E2281" s="180" t="s">
        <v>2991</v>
      </c>
      <c r="F2281" s="180" t="s">
        <v>727</v>
      </c>
      <c r="G2281" s="180">
        <v>1.6124535</v>
      </c>
      <c r="H2281" s="180">
        <v>14.35</v>
      </c>
      <c r="I2281" s="180">
        <v>14.35</v>
      </c>
      <c r="J2281" s="180">
        <v>0</v>
      </c>
      <c r="K2281" s="181">
        <f t="shared" si="35"/>
        <v>23.138707725</v>
      </c>
      <c r="L2281" s="180" t="s">
        <v>707</v>
      </c>
    </row>
    <row r="2282" spans="3:12">
      <c r="C2282" s="180">
        <v>12</v>
      </c>
      <c r="D2282" s="180">
        <v>38401</v>
      </c>
      <c r="E2282" s="180" t="s">
        <v>2992</v>
      </c>
      <c r="F2282" s="180" t="s">
        <v>727</v>
      </c>
      <c r="G2282" s="180">
        <v>1.1524163999999999</v>
      </c>
      <c r="H2282" s="180">
        <v>10.25</v>
      </c>
      <c r="I2282" s="180">
        <v>10.25</v>
      </c>
      <c r="J2282" s="180">
        <v>0</v>
      </c>
      <c r="K2282" s="181">
        <f t="shared" si="35"/>
        <v>11.812268099999999</v>
      </c>
      <c r="L2282" s="180" t="s">
        <v>707</v>
      </c>
    </row>
    <row r="2283" spans="3:12">
      <c r="C2283" s="180">
        <v>12</v>
      </c>
      <c r="D2283" s="180">
        <v>38402</v>
      </c>
      <c r="E2283" s="180" t="s">
        <v>2993</v>
      </c>
      <c r="F2283" s="180" t="s">
        <v>727</v>
      </c>
      <c r="G2283" s="180">
        <v>0.96840150000000003</v>
      </c>
      <c r="H2283" s="180">
        <v>8.61</v>
      </c>
      <c r="I2283" s="180">
        <v>8.61</v>
      </c>
      <c r="J2283" s="180">
        <v>0</v>
      </c>
      <c r="K2283" s="181">
        <f t="shared" si="35"/>
        <v>8.3379369150000002</v>
      </c>
      <c r="L2283" s="180" t="s">
        <v>707</v>
      </c>
    </row>
    <row r="2284" spans="3:12">
      <c r="C2284" s="180">
        <v>55</v>
      </c>
      <c r="D2284" s="180">
        <v>55</v>
      </c>
      <c r="E2284" s="180" t="s">
        <v>2994</v>
      </c>
      <c r="F2284" s="180" t="s">
        <v>727</v>
      </c>
      <c r="G2284" s="180">
        <v>1</v>
      </c>
      <c r="H2284" s="180">
        <v>4.17</v>
      </c>
      <c r="I2284" s="180">
        <v>4.17</v>
      </c>
      <c r="J2284" s="180">
        <v>0</v>
      </c>
      <c r="K2284" s="181">
        <f t="shared" si="35"/>
        <v>4.17</v>
      </c>
      <c r="L2284" s="180" t="s">
        <v>707</v>
      </c>
    </row>
    <row r="2285" spans="3:12">
      <c r="C2285" s="180">
        <v>55</v>
      </c>
      <c r="D2285" s="180">
        <v>60</v>
      </c>
      <c r="E2285" s="180" t="s">
        <v>2995</v>
      </c>
      <c r="F2285" s="180" t="s">
        <v>727</v>
      </c>
      <c r="G2285" s="180">
        <v>1.2982142000000001</v>
      </c>
      <c r="H2285" s="180">
        <v>5.41</v>
      </c>
      <c r="I2285" s="180">
        <v>5.41</v>
      </c>
      <c r="J2285" s="180">
        <v>0</v>
      </c>
      <c r="K2285" s="181">
        <f t="shared" si="35"/>
        <v>7.0233388220000004</v>
      </c>
      <c r="L2285" s="180" t="s">
        <v>707</v>
      </c>
    </row>
    <row r="2286" spans="3:12">
      <c r="C2286" s="180">
        <v>55</v>
      </c>
      <c r="D2286" s="180">
        <v>61</v>
      </c>
      <c r="E2286" s="180" t="s">
        <v>2996</v>
      </c>
      <c r="F2286" s="180" t="s">
        <v>727</v>
      </c>
      <c r="G2286" s="180">
        <v>0.94642850000000001</v>
      </c>
      <c r="H2286" s="180">
        <v>3.94</v>
      </c>
      <c r="I2286" s="180">
        <v>3.94</v>
      </c>
      <c r="J2286" s="180">
        <v>0</v>
      </c>
      <c r="K2286" s="181">
        <f t="shared" si="35"/>
        <v>3.7289282899999998</v>
      </c>
      <c r="L2286" s="180" t="s">
        <v>707</v>
      </c>
    </row>
    <row r="2287" spans="3:12">
      <c r="C2287" s="180">
        <v>55</v>
      </c>
      <c r="D2287" s="180">
        <v>62</v>
      </c>
      <c r="E2287" s="180" t="s">
        <v>2997</v>
      </c>
      <c r="F2287" s="180" t="s">
        <v>727</v>
      </c>
      <c r="G2287" s="180">
        <v>1.9607142</v>
      </c>
      <c r="H2287" s="180">
        <v>8.17</v>
      </c>
      <c r="I2287" s="180">
        <v>8.17</v>
      </c>
      <c r="J2287" s="180">
        <v>0</v>
      </c>
      <c r="K2287" s="181">
        <f t="shared" si="35"/>
        <v>16.019035014</v>
      </c>
      <c r="L2287" s="180" t="s">
        <v>707</v>
      </c>
    </row>
    <row r="2288" spans="3:12">
      <c r="C2288" s="180">
        <v>55</v>
      </c>
      <c r="D2288" s="180">
        <v>64</v>
      </c>
      <c r="E2288" s="180" t="s">
        <v>2998</v>
      </c>
      <c r="F2288" s="180" t="s">
        <v>727</v>
      </c>
      <c r="G2288" s="180">
        <v>1.1428571000000001</v>
      </c>
      <c r="H2288" s="180">
        <v>4.76</v>
      </c>
      <c r="I2288" s="180">
        <v>4.76</v>
      </c>
      <c r="J2288" s="180">
        <v>0</v>
      </c>
      <c r="K2288" s="181">
        <f t="shared" si="35"/>
        <v>5.4399997960000004</v>
      </c>
      <c r="L2288" s="180" t="s">
        <v>707</v>
      </c>
    </row>
    <row r="2289" spans="3:12">
      <c r="C2289" s="180">
        <v>55</v>
      </c>
      <c r="D2289" s="180">
        <v>37413</v>
      </c>
      <c r="E2289" s="180" t="s">
        <v>2999</v>
      </c>
      <c r="F2289" s="180" t="s">
        <v>727</v>
      </c>
      <c r="G2289" s="180">
        <v>0.91249999999999998</v>
      </c>
      <c r="H2289" s="180">
        <v>3.8</v>
      </c>
      <c r="I2289" s="180">
        <v>3.8</v>
      </c>
      <c r="J2289" s="180">
        <v>0</v>
      </c>
      <c r="K2289" s="181">
        <f t="shared" si="35"/>
        <v>3.4674999999999998</v>
      </c>
      <c r="L2289" s="180" t="s">
        <v>707</v>
      </c>
    </row>
    <row r="2290" spans="3:12">
      <c r="C2290" s="180">
        <v>55</v>
      </c>
      <c r="D2290" s="180">
        <v>37414</v>
      </c>
      <c r="E2290" s="180" t="s">
        <v>3000</v>
      </c>
      <c r="F2290" s="180" t="s">
        <v>727</v>
      </c>
      <c r="G2290" s="180">
        <v>1.0357141999999999</v>
      </c>
      <c r="H2290" s="180">
        <v>4.3099999999999996</v>
      </c>
      <c r="I2290" s="180">
        <v>4.3099999999999996</v>
      </c>
      <c r="J2290" s="180">
        <v>0</v>
      </c>
      <c r="K2290" s="181">
        <f t="shared" si="35"/>
        <v>4.4639282019999991</v>
      </c>
      <c r="L2290" s="180" t="s">
        <v>707</v>
      </c>
    </row>
    <row r="2291" spans="3:12">
      <c r="C2291" s="180">
        <v>55</v>
      </c>
      <c r="D2291" s="180">
        <v>37415</v>
      </c>
      <c r="E2291" s="180" t="s">
        <v>3001</v>
      </c>
      <c r="F2291" s="180" t="s">
        <v>727</v>
      </c>
      <c r="G2291" s="180">
        <v>1.8821428</v>
      </c>
      <c r="H2291" s="180">
        <v>7.84</v>
      </c>
      <c r="I2291" s="180">
        <v>7.84</v>
      </c>
      <c r="J2291" s="180">
        <v>0</v>
      </c>
      <c r="K2291" s="181">
        <f t="shared" si="35"/>
        <v>14.755999552</v>
      </c>
      <c r="L2291" s="180" t="s">
        <v>707</v>
      </c>
    </row>
    <row r="2292" spans="3:12">
      <c r="C2292" s="180">
        <v>55</v>
      </c>
      <c r="D2292" s="180">
        <v>37416</v>
      </c>
      <c r="E2292" s="180" t="s">
        <v>3002</v>
      </c>
      <c r="F2292" s="180" t="s">
        <v>727</v>
      </c>
      <c r="G2292" s="180">
        <v>0.85357139999999998</v>
      </c>
      <c r="H2292" s="180">
        <v>3.55</v>
      </c>
      <c r="I2292" s="180">
        <v>3.55</v>
      </c>
      <c r="J2292" s="180">
        <v>0</v>
      </c>
      <c r="K2292" s="181">
        <f t="shared" si="35"/>
        <v>3.0301784699999996</v>
      </c>
      <c r="L2292" s="180" t="s">
        <v>707</v>
      </c>
    </row>
    <row r="2293" spans="3:12">
      <c r="C2293" s="180">
        <v>55</v>
      </c>
      <c r="D2293" s="180">
        <v>37417</v>
      </c>
      <c r="E2293" s="180" t="s">
        <v>3003</v>
      </c>
      <c r="F2293" s="180" t="s">
        <v>727</v>
      </c>
      <c r="G2293" s="180">
        <v>1.2267857</v>
      </c>
      <c r="H2293" s="180">
        <v>5.1100000000000003</v>
      </c>
      <c r="I2293" s="180">
        <v>5.1100000000000003</v>
      </c>
      <c r="J2293" s="180">
        <v>0</v>
      </c>
      <c r="K2293" s="181">
        <f t="shared" si="35"/>
        <v>6.2688749270000006</v>
      </c>
      <c r="L2293" s="180" t="s">
        <v>707</v>
      </c>
    </row>
    <row r="2294" spans="3:12">
      <c r="C2294" s="180">
        <v>55</v>
      </c>
      <c r="D2294" s="180">
        <v>37418</v>
      </c>
      <c r="E2294" s="180" t="s">
        <v>3004</v>
      </c>
      <c r="F2294" s="180" t="s">
        <v>727</v>
      </c>
      <c r="G2294" s="180">
        <v>3.9803571</v>
      </c>
      <c r="H2294" s="180">
        <v>16.59</v>
      </c>
      <c r="I2294" s="180">
        <v>16.59</v>
      </c>
      <c r="J2294" s="180">
        <v>0</v>
      </c>
      <c r="K2294" s="181">
        <f t="shared" si="35"/>
        <v>66.034124289000005</v>
      </c>
      <c r="L2294" s="180" t="s">
        <v>707</v>
      </c>
    </row>
    <row r="2295" spans="3:12">
      <c r="C2295" s="180">
        <v>55</v>
      </c>
      <c r="D2295" s="180">
        <v>37419</v>
      </c>
      <c r="E2295" s="180" t="s">
        <v>3005</v>
      </c>
      <c r="F2295" s="180" t="s">
        <v>727</v>
      </c>
      <c r="G2295" s="180">
        <v>4.0875000000000004</v>
      </c>
      <c r="H2295" s="180">
        <v>17.04</v>
      </c>
      <c r="I2295" s="180">
        <v>17.04</v>
      </c>
      <c r="J2295" s="180">
        <v>0</v>
      </c>
      <c r="K2295" s="181">
        <f t="shared" si="35"/>
        <v>69.650999999999996</v>
      </c>
      <c r="L2295" s="180" t="s">
        <v>707</v>
      </c>
    </row>
    <row r="2296" spans="3:12">
      <c r="C2296" s="180">
        <v>55</v>
      </c>
      <c r="D2296" s="180">
        <v>37420</v>
      </c>
      <c r="E2296" s="180" t="s">
        <v>3006</v>
      </c>
      <c r="F2296" s="180" t="s">
        <v>727</v>
      </c>
      <c r="G2296" s="180">
        <v>9.6035713999999999</v>
      </c>
      <c r="H2296" s="180">
        <v>40.04</v>
      </c>
      <c r="I2296" s="180">
        <v>40.04</v>
      </c>
      <c r="J2296" s="180">
        <v>0</v>
      </c>
      <c r="K2296" s="181">
        <f t="shared" si="35"/>
        <v>384.52699885599998</v>
      </c>
      <c r="L2296" s="180" t="s">
        <v>707</v>
      </c>
    </row>
    <row r="2297" spans="3:12">
      <c r="C2297" s="180">
        <v>55</v>
      </c>
      <c r="D2297" s="180">
        <v>37421</v>
      </c>
      <c r="E2297" s="180" t="s">
        <v>3007</v>
      </c>
      <c r="F2297" s="180" t="s">
        <v>727</v>
      </c>
      <c r="G2297" s="180">
        <v>13.125</v>
      </c>
      <c r="H2297" s="180">
        <v>54.73</v>
      </c>
      <c r="I2297" s="180">
        <v>54.73</v>
      </c>
      <c r="J2297" s="180">
        <v>0</v>
      </c>
      <c r="K2297" s="181">
        <f t="shared" si="35"/>
        <v>718.33124999999995</v>
      </c>
      <c r="L2297" s="180" t="s">
        <v>707</v>
      </c>
    </row>
    <row r="2298" spans="3:12">
      <c r="C2298" s="180">
        <v>55</v>
      </c>
      <c r="D2298" s="180">
        <v>37422</v>
      </c>
      <c r="E2298" s="180" t="s">
        <v>3008</v>
      </c>
      <c r="F2298" s="180" t="s">
        <v>727</v>
      </c>
      <c r="G2298" s="180">
        <v>12.285714199999999</v>
      </c>
      <c r="H2298" s="180">
        <v>51.23</v>
      </c>
      <c r="I2298" s="180">
        <v>51.23</v>
      </c>
      <c r="J2298" s="180">
        <v>0</v>
      </c>
      <c r="K2298" s="181">
        <f t="shared" si="35"/>
        <v>629.39713846599989</v>
      </c>
      <c r="L2298" s="180" t="s">
        <v>707</v>
      </c>
    </row>
    <row r="2299" spans="3:12">
      <c r="C2299" s="180">
        <v>55</v>
      </c>
      <c r="D2299" s="180">
        <v>37423</v>
      </c>
      <c r="E2299" s="180" t="s">
        <v>3009</v>
      </c>
      <c r="F2299" s="180" t="s">
        <v>727</v>
      </c>
      <c r="G2299" s="180">
        <v>2.8214285000000001</v>
      </c>
      <c r="H2299" s="180">
        <v>11.76</v>
      </c>
      <c r="I2299" s="180">
        <v>11.76</v>
      </c>
      <c r="J2299" s="180">
        <v>0</v>
      </c>
      <c r="K2299" s="181">
        <f t="shared" si="35"/>
        <v>33.179999160000001</v>
      </c>
      <c r="L2299" s="180" t="s">
        <v>707</v>
      </c>
    </row>
    <row r="2300" spans="3:12">
      <c r="C2300" s="180">
        <v>119</v>
      </c>
      <c r="D2300" s="180">
        <v>119</v>
      </c>
      <c r="E2300" s="180" t="s">
        <v>3010</v>
      </c>
      <c r="F2300" s="180" t="s">
        <v>727</v>
      </c>
      <c r="G2300" s="180">
        <v>1</v>
      </c>
      <c r="H2300" s="180">
        <v>7.36</v>
      </c>
      <c r="I2300" s="180">
        <v>7.36</v>
      </c>
      <c r="J2300" s="180">
        <v>0</v>
      </c>
      <c r="K2300" s="181">
        <f t="shared" si="35"/>
        <v>7.36</v>
      </c>
      <c r="L2300" s="180" t="s">
        <v>707</v>
      </c>
    </row>
    <row r="2301" spans="3:12">
      <c r="C2301" s="180">
        <v>119</v>
      </c>
      <c r="D2301" s="180">
        <v>118</v>
      </c>
      <c r="E2301" s="180" t="s">
        <v>3011</v>
      </c>
      <c r="F2301" s="180" t="s">
        <v>727</v>
      </c>
      <c r="G2301" s="180">
        <v>6.7140319999999996</v>
      </c>
      <c r="H2301" s="180">
        <v>49.41</v>
      </c>
      <c r="I2301" s="180">
        <v>49.41</v>
      </c>
      <c r="J2301" s="180">
        <v>0</v>
      </c>
      <c r="K2301" s="181">
        <f t="shared" si="35"/>
        <v>331.74032111999998</v>
      </c>
      <c r="L2301" s="180" t="s">
        <v>707</v>
      </c>
    </row>
    <row r="2302" spans="3:12">
      <c r="C2302" s="180">
        <v>119</v>
      </c>
      <c r="D2302" s="180">
        <v>122</v>
      </c>
      <c r="E2302" s="180" t="s">
        <v>2908</v>
      </c>
      <c r="F2302" s="180" t="s">
        <v>727</v>
      </c>
      <c r="G2302" s="180">
        <v>7.6944938</v>
      </c>
      <c r="H2302" s="180">
        <v>56.63</v>
      </c>
      <c r="I2302" s="180">
        <v>56.63</v>
      </c>
      <c r="J2302" s="180">
        <v>0</v>
      </c>
      <c r="K2302" s="181">
        <f t="shared" si="35"/>
        <v>435.73918389400001</v>
      </c>
      <c r="L2302" s="180" t="s">
        <v>707</v>
      </c>
    </row>
    <row r="2303" spans="3:12">
      <c r="C2303" s="180">
        <v>119</v>
      </c>
      <c r="D2303" s="180">
        <v>3410</v>
      </c>
      <c r="E2303" s="180" t="s">
        <v>3012</v>
      </c>
      <c r="F2303" s="180" t="s">
        <v>828</v>
      </c>
      <c r="G2303" s="180">
        <v>4.5026643000000002</v>
      </c>
      <c r="H2303" s="180">
        <v>33.130000000000003</v>
      </c>
      <c r="I2303" s="180">
        <v>33.130000000000003</v>
      </c>
      <c r="J2303" s="180">
        <v>0</v>
      </c>
      <c r="K2303" s="181">
        <f t="shared" si="35"/>
        <v>149.17326825900003</v>
      </c>
      <c r="L2303" s="180" t="s">
        <v>707</v>
      </c>
    </row>
    <row r="2304" spans="3:12">
      <c r="C2304" s="180">
        <v>119</v>
      </c>
      <c r="D2304" s="180">
        <v>20078</v>
      </c>
      <c r="E2304" s="180" t="s">
        <v>706</v>
      </c>
      <c r="F2304" s="180" t="s">
        <v>727</v>
      </c>
      <c r="G2304" s="180">
        <v>3.1758437000000002</v>
      </c>
      <c r="H2304" s="180">
        <v>23.37</v>
      </c>
      <c r="I2304" s="180">
        <v>23.37</v>
      </c>
      <c r="J2304" s="180">
        <v>0</v>
      </c>
      <c r="K2304" s="181">
        <f t="shared" si="35"/>
        <v>74.219467269000006</v>
      </c>
      <c r="L2304" s="180" t="s">
        <v>707</v>
      </c>
    </row>
    <row r="2305" spans="3:12">
      <c r="C2305" s="180">
        <v>119</v>
      </c>
      <c r="D2305" s="180">
        <v>20080</v>
      </c>
      <c r="E2305" s="180" t="s">
        <v>3013</v>
      </c>
      <c r="F2305" s="180" t="s">
        <v>727</v>
      </c>
      <c r="G2305" s="180">
        <v>2.5115452999999999</v>
      </c>
      <c r="H2305" s="180">
        <v>18.48</v>
      </c>
      <c r="I2305" s="180">
        <v>18.48</v>
      </c>
      <c r="J2305" s="180">
        <v>0</v>
      </c>
      <c r="K2305" s="181">
        <f t="shared" si="35"/>
        <v>46.413357143999995</v>
      </c>
      <c r="L2305" s="180" t="s">
        <v>707</v>
      </c>
    </row>
    <row r="2306" spans="3:12">
      <c r="C2306" s="180">
        <v>119</v>
      </c>
      <c r="D2306" s="180">
        <v>20083</v>
      </c>
      <c r="E2306" s="180" t="s">
        <v>2910</v>
      </c>
      <c r="F2306" s="180" t="s">
        <v>727</v>
      </c>
      <c r="G2306" s="180">
        <v>8.7175843999999998</v>
      </c>
      <c r="H2306" s="180">
        <v>64.16</v>
      </c>
      <c r="I2306" s="180">
        <v>64.16</v>
      </c>
      <c r="J2306" s="180">
        <v>0</v>
      </c>
      <c r="K2306" s="181">
        <f t="shared" si="35"/>
        <v>559.320215104</v>
      </c>
      <c r="L2306" s="180" t="s">
        <v>707</v>
      </c>
    </row>
    <row r="2307" spans="3:12">
      <c r="C2307" s="180">
        <v>119</v>
      </c>
      <c r="D2307" s="180">
        <v>21114</v>
      </c>
      <c r="E2307" s="180" t="s">
        <v>3014</v>
      </c>
      <c r="F2307" s="180" t="s">
        <v>727</v>
      </c>
      <c r="G2307" s="180">
        <v>3.9458259</v>
      </c>
      <c r="H2307" s="180">
        <v>29.04</v>
      </c>
      <c r="I2307" s="180">
        <v>29.04</v>
      </c>
      <c r="J2307" s="180">
        <v>0</v>
      </c>
      <c r="K2307" s="181">
        <f t="shared" si="35"/>
        <v>114.58678413599999</v>
      </c>
      <c r="L2307" s="180" t="s">
        <v>707</v>
      </c>
    </row>
    <row r="2308" spans="3:12">
      <c r="C2308" s="180">
        <v>119</v>
      </c>
      <c r="D2308" s="180">
        <v>39719</v>
      </c>
      <c r="E2308" s="180" t="s">
        <v>3015</v>
      </c>
      <c r="F2308" s="180" t="s">
        <v>1496</v>
      </c>
      <c r="G2308" s="180">
        <v>20.015985799999999</v>
      </c>
      <c r="H2308" s="180">
        <v>147.31</v>
      </c>
      <c r="I2308" s="180">
        <v>147.31</v>
      </c>
      <c r="J2308" s="180">
        <v>0</v>
      </c>
      <c r="K2308" s="181">
        <f t="shared" si="35"/>
        <v>2948.5548681979999</v>
      </c>
      <c r="L2308" s="180" t="s">
        <v>707</v>
      </c>
    </row>
    <row r="2309" spans="3:12">
      <c r="C2309" s="180">
        <v>123</v>
      </c>
      <c r="D2309" s="180">
        <v>123</v>
      </c>
      <c r="E2309" s="180" t="s">
        <v>2314</v>
      </c>
      <c r="F2309" s="180" t="s">
        <v>1496</v>
      </c>
      <c r="G2309" s="180">
        <v>1</v>
      </c>
      <c r="H2309" s="180">
        <v>7.11</v>
      </c>
      <c r="I2309" s="180">
        <v>7.11</v>
      </c>
      <c r="J2309" s="180">
        <v>0</v>
      </c>
      <c r="K2309" s="181">
        <f t="shared" si="35"/>
        <v>7.11</v>
      </c>
      <c r="L2309" s="180" t="s">
        <v>707</v>
      </c>
    </row>
    <row r="2310" spans="3:12">
      <c r="C2310" s="180">
        <v>123</v>
      </c>
      <c r="D2310" s="180">
        <v>124</v>
      </c>
      <c r="E2310" s="180" t="s">
        <v>3016</v>
      </c>
      <c r="F2310" s="180" t="s">
        <v>1496</v>
      </c>
      <c r="G2310" s="180">
        <v>2.4446791999999999</v>
      </c>
      <c r="H2310" s="180">
        <v>17.38</v>
      </c>
      <c r="I2310" s="180">
        <v>17.38</v>
      </c>
      <c r="J2310" s="180">
        <v>0</v>
      </c>
      <c r="K2310" s="181">
        <f t="shared" ref="K2310:K2373" si="36">H2310*G2310</f>
        <v>42.488524495999997</v>
      </c>
      <c r="L2310" s="180" t="s">
        <v>707</v>
      </c>
    </row>
    <row r="2311" spans="3:12">
      <c r="C2311" s="180">
        <v>123</v>
      </c>
      <c r="D2311" s="180">
        <v>127</v>
      </c>
      <c r="E2311" s="180" t="s">
        <v>3017</v>
      </c>
      <c r="F2311" s="180" t="s">
        <v>1496</v>
      </c>
      <c r="G2311" s="180">
        <v>2.3878029999999999</v>
      </c>
      <c r="H2311" s="180">
        <v>16.97</v>
      </c>
      <c r="I2311" s="180">
        <v>16.97</v>
      </c>
      <c r="J2311" s="180">
        <v>0</v>
      </c>
      <c r="K2311" s="181">
        <f t="shared" si="36"/>
        <v>40.521016909999993</v>
      </c>
      <c r="L2311" s="180" t="s">
        <v>707</v>
      </c>
    </row>
    <row r="2312" spans="3:12">
      <c r="C2312" s="180">
        <v>123</v>
      </c>
      <c r="D2312" s="180">
        <v>130</v>
      </c>
      <c r="E2312" s="180" t="s">
        <v>3018</v>
      </c>
      <c r="F2312" s="180" t="s">
        <v>828</v>
      </c>
      <c r="G2312" s="180">
        <v>0.57047729999999996</v>
      </c>
      <c r="H2312" s="180">
        <v>4.05</v>
      </c>
      <c r="I2312" s="180">
        <v>4.05</v>
      </c>
      <c r="J2312" s="180">
        <v>0</v>
      </c>
      <c r="K2312" s="181">
        <f t="shared" si="36"/>
        <v>2.3104330649999998</v>
      </c>
      <c r="L2312" s="180" t="s">
        <v>707</v>
      </c>
    </row>
    <row r="2313" spans="3:12">
      <c r="C2313" s="180">
        <v>123</v>
      </c>
      <c r="D2313" s="180">
        <v>131</v>
      </c>
      <c r="E2313" s="180" t="s">
        <v>3019</v>
      </c>
      <c r="F2313" s="180" t="s">
        <v>828</v>
      </c>
      <c r="G2313" s="180">
        <v>6.3386370999999997</v>
      </c>
      <c r="H2313" s="180">
        <v>45.06</v>
      </c>
      <c r="I2313" s="180">
        <v>45.06</v>
      </c>
      <c r="J2313" s="180">
        <v>0</v>
      </c>
      <c r="K2313" s="181">
        <f t="shared" si="36"/>
        <v>285.618987726</v>
      </c>
      <c r="L2313" s="180" t="s">
        <v>707</v>
      </c>
    </row>
    <row r="2314" spans="3:12">
      <c r="C2314" s="180">
        <v>123</v>
      </c>
      <c r="D2314" s="180">
        <v>132</v>
      </c>
      <c r="E2314" s="180" t="s">
        <v>2233</v>
      </c>
      <c r="F2314" s="180" t="s">
        <v>1496</v>
      </c>
      <c r="G2314" s="180">
        <v>1.0283500999999999</v>
      </c>
      <c r="H2314" s="180">
        <v>7.31</v>
      </c>
      <c r="I2314" s="180">
        <v>7.31</v>
      </c>
      <c r="J2314" s="180">
        <v>0</v>
      </c>
      <c r="K2314" s="181">
        <f t="shared" si="36"/>
        <v>7.5172392309999987</v>
      </c>
      <c r="L2314" s="180" t="s">
        <v>707</v>
      </c>
    </row>
    <row r="2315" spans="3:12">
      <c r="C2315" s="180">
        <v>123</v>
      </c>
      <c r="D2315" s="180">
        <v>133</v>
      </c>
      <c r="E2315" s="180" t="s">
        <v>3020</v>
      </c>
      <c r="F2315" s="180" t="s">
        <v>1496</v>
      </c>
      <c r="G2315" s="180">
        <v>0.99188580000000004</v>
      </c>
      <c r="H2315" s="180">
        <v>7.05</v>
      </c>
      <c r="I2315" s="180">
        <v>7.05</v>
      </c>
      <c r="J2315" s="180">
        <v>0</v>
      </c>
      <c r="K2315" s="181">
        <f t="shared" si="36"/>
        <v>6.9927948899999999</v>
      </c>
      <c r="L2315" s="180" t="s">
        <v>707</v>
      </c>
    </row>
    <row r="2316" spans="3:12">
      <c r="C2316" s="180">
        <v>123</v>
      </c>
      <c r="D2316" s="180">
        <v>134</v>
      </c>
      <c r="E2316" s="180" t="s">
        <v>3021</v>
      </c>
      <c r="F2316" s="180" t="s">
        <v>828</v>
      </c>
      <c r="G2316" s="180">
        <v>0.23579729999999999</v>
      </c>
      <c r="H2316" s="180">
        <v>1.67</v>
      </c>
      <c r="I2316" s="180">
        <v>1.67</v>
      </c>
      <c r="J2316" s="180">
        <v>0</v>
      </c>
      <c r="K2316" s="181">
        <f t="shared" si="36"/>
        <v>0.39378149099999998</v>
      </c>
      <c r="L2316" s="180" t="s">
        <v>707</v>
      </c>
    </row>
    <row r="2317" spans="3:12">
      <c r="C2317" s="180">
        <v>123</v>
      </c>
      <c r="D2317" s="180">
        <v>135</v>
      </c>
      <c r="E2317" s="180" t="s">
        <v>2316</v>
      </c>
      <c r="F2317" s="180" t="s">
        <v>828</v>
      </c>
      <c r="G2317" s="180">
        <v>0.45894230000000003</v>
      </c>
      <c r="H2317" s="180">
        <v>3.26</v>
      </c>
      <c r="I2317" s="180">
        <v>3.26</v>
      </c>
      <c r="J2317" s="180">
        <v>0</v>
      </c>
      <c r="K2317" s="181">
        <f t="shared" si="36"/>
        <v>1.4961518979999999</v>
      </c>
      <c r="L2317" s="180" t="s">
        <v>707</v>
      </c>
    </row>
    <row r="2318" spans="3:12">
      <c r="C2318" s="180">
        <v>123</v>
      </c>
      <c r="D2318" s="180">
        <v>140</v>
      </c>
      <c r="E2318" s="180" t="s">
        <v>3022</v>
      </c>
      <c r="F2318" s="180" t="s">
        <v>828</v>
      </c>
      <c r="G2318" s="180">
        <v>2.6295709</v>
      </c>
      <c r="H2318" s="180">
        <v>18.690000000000001</v>
      </c>
      <c r="I2318" s="180">
        <v>18.690000000000001</v>
      </c>
      <c r="J2318" s="180">
        <v>0</v>
      </c>
      <c r="K2318" s="181">
        <f t="shared" si="36"/>
        <v>49.146680121000003</v>
      </c>
      <c r="L2318" s="180" t="s">
        <v>707</v>
      </c>
    </row>
    <row r="2319" spans="3:12">
      <c r="C2319" s="180">
        <v>123</v>
      </c>
      <c r="D2319" s="180">
        <v>142</v>
      </c>
      <c r="E2319" s="180" t="s">
        <v>1701</v>
      </c>
      <c r="F2319" s="180" t="s">
        <v>1702</v>
      </c>
      <c r="G2319" s="180">
        <v>4.7962353999999996</v>
      </c>
      <c r="H2319" s="180">
        <v>34.1</v>
      </c>
      <c r="I2319" s="180">
        <v>34.1</v>
      </c>
      <c r="J2319" s="180">
        <v>0</v>
      </c>
      <c r="K2319" s="181">
        <f t="shared" si="36"/>
        <v>163.55162713999999</v>
      </c>
      <c r="L2319" s="180" t="s">
        <v>707</v>
      </c>
    </row>
    <row r="2320" spans="3:12">
      <c r="C2320" s="180">
        <v>123</v>
      </c>
      <c r="D2320" s="180">
        <v>151</v>
      </c>
      <c r="E2320" s="180" t="s">
        <v>3023</v>
      </c>
      <c r="F2320" s="180" t="s">
        <v>1496</v>
      </c>
      <c r="G2320" s="180">
        <v>3.8804319999999999</v>
      </c>
      <c r="H2320" s="180">
        <v>27.58</v>
      </c>
      <c r="I2320" s="180">
        <v>27.58</v>
      </c>
      <c r="J2320" s="180">
        <v>0</v>
      </c>
      <c r="K2320" s="181">
        <f t="shared" si="36"/>
        <v>107.02231455999998</v>
      </c>
      <c r="L2320" s="180" t="s">
        <v>707</v>
      </c>
    </row>
    <row r="2321" spans="3:12">
      <c r="C2321" s="180">
        <v>123</v>
      </c>
      <c r="D2321" s="180">
        <v>153</v>
      </c>
      <c r="E2321" s="180" t="s">
        <v>3024</v>
      </c>
      <c r="F2321" s="180" t="s">
        <v>1496</v>
      </c>
      <c r="G2321" s="180">
        <v>13.4886198</v>
      </c>
      <c r="H2321" s="180">
        <v>95.9</v>
      </c>
      <c r="I2321" s="180">
        <v>95.9</v>
      </c>
      <c r="J2321" s="180">
        <v>0</v>
      </c>
      <c r="K2321" s="181">
        <f t="shared" si="36"/>
        <v>1293.5586388200002</v>
      </c>
      <c r="L2321" s="180" t="s">
        <v>707</v>
      </c>
    </row>
    <row r="2322" spans="3:12">
      <c r="C2322" s="180">
        <v>123</v>
      </c>
      <c r="D2322" s="180">
        <v>154</v>
      </c>
      <c r="E2322" s="180" t="s">
        <v>3025</v>
      </c>
      <c r="F2322" s="180" t="s">
        <v>1496</v>
      </c>
      <c r="G2322" s="180">
        <v>10.139706500000001</v>
      </c>
      <c r="H2322" s="180">
        <v>72.09</v>
      </c>
      <c r="I2322" s="180">
        <v>72.09</v>
      </c>
      <c r="J2322" s="180">
        <v>0</v>
      </c>
      <c r="K2322" s="181">
        <f t="shared" si="36"/>
        <v>730.97144158500009</v>
      </c>
      <c r="L2322" s="180" t="s">
        <v>707</v>
      </c>
    </row>
    <row r="2323" spans="3:12">
      <c r="C2323" s="180">
        <v>123</v>
      </c>
      <c r="D2323" s="180">
        <v>156</v>
      </c>
      <c r="E2323" s="180" t="s">
        <v>3026</v>
      </c>
      <c r="F2323" s="180" t="s">
        <v>828</v>
      </c>
      <c r="G2323" s="180">
        <v>7.4119796999999998</v>
      </c>
      <c r="H2323" s="180">
        <v>52.69</v>
      </c>
      <c r="I2323" s="180">
        <v>52.69</v>
      </c>
      <c r="J2323" s="180">
        <v>0</v>
      </c>
      <c r="K2323" s="181">
        <f t="shared" si="36"/>
        <v>390.53721039299995</v>
      </c>
      <c r="L2323" s="180" t="s">
        <v>707</v>
      </c>
    </row>
    <row r="2324" spans="3:12">
      <c r="C2324" s="180">
        <v>123</v>
      </c>
      <c r="D2324" s="180">
        <v>157</v>
      </c>
      <c r="E2324" s="180" t="s">
        <v>3027</v>
      </c>
      <c r="F2324" s="180" t="s">
        <v>828</v>
      </c>
      <c r="G2324" s="180">
        <v>20.8160843</v>
      </c>
      <c r="H2324" s="180">
        <v>148</v>
      </c>
      <c r="I2324" s="180">
        <v>148</v>
      </c>
      <c r="J2324" s="180">
        <v>0</v>
      </c>
      <c r="K2324" s="181">
        <f t="shared" si="36"/>
        <v>3080.7804764000002</v>
      </c>
      <c r="L2324" s="180" t="s">
        <v>707</v>
      </c>
    </row>
    <row r="2325" spans="3:12">
      <c r="C2325" s="180">
        <v>123</v>
      </c>
      <c r="D2325" s="180">
        <v>1375</v>
      </c>
      <c r="E2325" s="180" t="s">
        <v>3028</v>
      </c>
      <c r="F2325" s="180" t="s">
        <v>828</v>
      </c>
      <c r="G2325" s="180">
        <v>2.3558601000000001</v>
      </c>
      <c r="H2325" s="180">
        <v>16.75</v>
      </c>
      <c r="I2325" s="180">
        <v>16.75</v>
      </c>
      <c r="J2325" s="180">
        <v>0</v>
      </c>
      <c r="K2325" s="181">
        <f t="shared" si="36"/>
        <v>39.460656675000003</v>
      </c>
      <c r="L2325" s="180" t="s">
        <v>707</v>
      </c>
    </row>
    <row r="2326" spans="3:12">
      <c r="C2326" s="180">
        <v>123</v>
      </c>
      <c r="D2326" s="180">
        <v>2692</v>
      </c>
      <c r="E2326" s="180" t="s">
        <v>1817</v>
      </c>
      <c r="F2326" s="180" t="s">
        <v>1496</v>
      </c>
      <c r="G2326" s="180">
        <v>0.96135999999999999</v>
      </c>
      <c r="H2326" s="180">
        <v>6.83</v>
      </c>
      <c r="I2326" s="180">
        <v>6.83</v>
      </c>
      <c r="J2326" s="180">
        <v>0</v>
      </c>
      <c r="K2326" s="181">
        <f t="shared" si="36"/>
        <v>6.5660888000000002</v>
      </c>
      <c r="L2326" s="180" t="s">
        <v>707</v>
      </c>
    </row>
    <row r="2327" spans="3:12">
      <c r="C2327" s="180">
        <v>123</v>
      </c>
      <c r="D2327" s="180">
        <v>11609</v>
      </c>
      <c r="E2327" s="180" t="s">
        <v>3029</v>
      </c>
      <c r="F2327" s="180" t="s">
        <v>1496</v>
      </c>
      <c r="G2327" s="180">
        <v>1.6892468</v>
      </c>
      <c r="H2327" s="180">
        <v>12.01</v>
      </c>
      <c r="I2327" s="180">
        <v>12.01</v>
      </c>
      <c r="J2327" s="180">
        <v>0</v>
      </c>
      <c r="K2327" s="181">
        <f t="shared" si="36"/>
        <v>20.287854068000001</v>
      </c>
      <c r="L2327" s="180" t="s">
        <v>707</v>
      </c>
    </row>
    <row r="2328" spans="3:12">
      <c r="C2328" s="180">
        <v>123</v>
      </c>
      <c r="D2328" s="180">
        <v>11622</v>
      </c>
      <c r="E2328" s="180" t="s">
        <v>3030</v>
      </c>
      <c r="F2328" s="180" t="s">
        <v>828</v>
      </c>
      <c r="G2328" s="180">
        <v>10.1640046</v>
      </c>
      <c r="H2328" s="180">
        <v>72.260000000000005</v>
      </c>
      <c r="I2328" s="180">
        <v>72.260000000000005</v>
      </c>
      <c r="J2328" s="180">
        <v>0</v>
      </c>
      <c r="K2328" s="181">
        <f t="shared" si="36"/>
        <v>734.45097239600011</v>
      </c>
      <c r="L2328" s="180" t="s">
        <v>707</v>
      </c>
    </row>
    <row r="2329" spans="3:12">
      <c r="C2329" s="180">
        <v>123</v>
      </c>
      <c r="D2329" s="180">
        <v>34361</v>
      </c>
      <c r="E2329" s="180" t="s">
        <v>3031</v>
      </c>
      <c r="F2329" s="180" t="s">
        <v>828</v>
      </c>
      <c r="G2329" s="180">
        <v>2.3452956999999999</v>
      </c>
      <c r="H2329" s="180">
        <v>16.670000000000002</v>
      </c>
      <c r="I2329" s="180">
        <v>16.670000000000002</v>
      </c>
      <c r="J2329" s="180">
        <v>0</v>
      </c>
      <c r="K2329" s="181">
        <f t="shared" si="36"/>
        <v>39.096079319000005</v>
      </c>
      <c r="L2329" s="180" t="s">
        <v>707</v>
      </c>
    </row>
    <row r="2330" spans="3:12">
      <c r="C2330" s="180">
        <v>123</v>
      </c>
      <c r="D2330" s="180">
        <v>39397</v>
      </c>
      <c r="E2330" s="180" t="s">
        <v>1811</v>
      </c>
      <c r="F2330" s="180" t="s">
        <v>1496</v>
      </c>
      <c r="G2330" s="180">
        <v>2.3822711000000001</v>
      </c>
      <c r="H2330" s="180">
        <v>16.93</v>
      </c>
      <c r="I2330" s="180">
        <v>16.93</v>
      </c>
      <c r="J2330" s="180">
        <v>0</v>
      </c>
      <c r="K2330" s="181">
        <f t="shared" si="36"/>
        <v>40.331849722999998</v>
      </c>
      <c r="L2330" s="180" t="s">
        <v>707</v>
      </c>
    </row>
    <row r="2331" spans="3:12">
      <c r="C2331" s="180">
        <v>123</v>
      </c>
      <c r="D2331" s="180">
        <v>39961</v>
      </c>
      <c r="E2331" s="180" t="s">
        <v>2018</v>
      </c>
      <c r="F2331" s="180" t="s">
        <v>727</v>
      </c>
      <c r="G2331" s="180">
        <v>3.1693186</v>
      </c>
      <c r="H2331" s="180">
        <v>22.53</v>
      </c>
      <c r="I2331" s="180">
        <v>22.53</v>
      </c>
      <c r="J2331" s="180">
        <v>0</v>
      </c>
      <c r="K2331" s="181">
        <f t="shared" si="36"/>
        <v>71.40474805800001</v>
      </c>
      <c r="L2331" s="180" t="s">
        <v>707</v>
      </c>
    </row>
    <row r="2332" spans="3:12">
      <c r="C2332" s="180">
        <v>123</v>
      </c>
      <c r="D2332" s="180">
        <v>41315</v>
      </c>
      <c r="E2332" s="180" t="s">
        <v>3032</v>
      </c>
      <c r="F2332" s="180" t="s">
        <v>828</v>
      </c>
      <c r="G2332" s="180">
        <v>12.254698400000001</v>
      </c>
      <c r="H2332" s="180">
        <v>87.13</v>
      </c>
      <c r="I2332" s="180">
        <v>87.13</v>
      </c>
      <c r="J2332" s="180">
        <v>0</v>
      </c>
      <c r="K2332" s="181">
        <f t="shared" si="36"/>
        <v>1067.751871592</v>
      </c>
      <c r="L2332" s="180" t="s">
        <v>707</v>
      </c>
    </row>
    <row r="2333" spans="3:12">
      <c r="C2333" s="180">
        <v>123</v>
      </c>
      <c r="D2333" s="180">
        <v>42409</v>
      </c>
      <c r="E2333" s="180" t="s">
        <v>3033</v>
      </c>
      <c r="F2333" s="180" t="s">
        <v>828</v>
      </c>
      <c r="G2333" s="180">
        <v>1.6299805000000001</v>
      </c>
      <c r="H2333" s="180">
        <v>11.58</v>
      </c>
      <c r="I2333" s="180">
        <v>11.58</v>
      </c>
      <c r="J2333" s="180">
        <v>0</v>
      </c>
      <c r="K2333" s="181">
        <f t="shared" si="36"/>
        <v>18.875174189999999</v>
      </c>
      <c r="L2333" s="180" t="s">
        <v>707</v>
      </c>
    </row>
    <row r="2334" spans="3:12">
      <c r="C2334" s="180">
        <v>123</v>
      </c>
      <c r="D2334" s="180">
        <v>43142</v>
      </c>
      <c r="E2334" s="180" t="s">
        <v>2253</v>
      </c>
      <c r="F2334" s="180" t="s">
        <v>1496</v>
      </c>
      <c r="G2334" s="180">
        <v>21.784839399999999</v>
      </c>
      <c r="H2334" s="180">
        <v>154.88999999999999</v>
      </c>
      <c r="I2334" s="180">
        <v>154.88999999999999</v>
      </c>
      <c r="J2334" s="180">
        <v>0</v>
      </c>
      <c r="K2334" s="181">
        <f t="shared" si="36"/>
        <v>3374.2537746659996</v>
      </c>
      <c r="L2334" s="180" t="s">
        <v>707</v>
      </c>
    </row>
    <row r="2335" spans="3:12">
      <c r="C2335" s="180">
        <v>123</v>
      </c>
      <c r="D2335" s="180">
        <v>43143</v>
      </c>
      <c r="E2335" s="180" t="s">
        <v>3034</v>
      </c>
      <c r="F2335" s="180" t="s">
        <v>1496</v>
      </c>
      <c r="G2335" s="180">
        <v>3.8391012</v>
      </c>
      <c r="H2335" s="180">
        <v>27.29</v>
      </c>
      <c r="I2335" s="180">
        <v>27.29</v>
      </c>
      <c r="J2335" s="180">
        <v>0</v>
      </c>
      <c r="K2335" s="181">
        <f t="shared" si="36"/>
        <v>104.769071748</v>
      </c>
      <c r="L2335" s="180" t="s">
        <v>707</v>
      </c>
    </row>
    <row r="2336" spans="3:12">
      <c r="C2336" s="180">
        <v>123</v>
      </c>
      <c r="D2336" s="180">
        <v>43144</v>
      </c>
      <c r="E2336" s="180" t="s">
        <v>3035</v>
      </c>
      <c r="F2336" s="180" t="s">
        <v>828</v>
      </c>
      <c r="G2336" s="180">
        <v>5.2263494000000001</v>
      </c>
      <c r="H2336" s="180">
        <v>37.15</v>
      </c>
      <c r="I2336" s="180">
        <v>37.15</v>
      </c>
      <c r="J2336" s="180">
        <v>0</v>
      </c>
      <c r="K2336" s="181">
        <f t="shared" si="36"/>
        <v>194.15888021000001</v>
      </c>
      <c r="L2336" s="180" t="s">
        <v>707</v>
      </c>
    </row>
    <row r="2337" spans="3:12">
      <c r="C2337" s="180">
        <v>123</v>
      </c>
      <c r="D2337" s="180">
        <v>43146</v>
      </c>
      <c r="E2337" s="180" t="s">
        <v>2131</v>
      </c>
      <c r="F2337" s="180" t="s">
        <v>828</v>
      </c>
      <c r="G2337" s="180">
        <v>1.2312168999999999</v>
      </c>
      <c r="H2337" s="180">
        <v>8.75</v>
      </c>
      <c r="I2337" s="180">
        <v>8.75</v>
      </c>
      <c r="J2337" s="180">
        <v>0</v>
      </c>
      <c r="K2337" s="181">
        <f t="shared" si="36"/>
        <v>10.773147874999999</v>
      </c>
      <c r="L2337" s="180" t="s">
        <v>707</v>
      </c>
    </row>
    <row r="2338" spans="3:12">
      <c r="C2338" s="180">
        <v>123</v>
      </c>
      <c r="D2338" s="180">
        <v>43147</v>
      </c>
      <c r="E2338" s="180" t="s">
        <v>2322</v>
      </c>
      <c r="F2338" s="180" t="s">
        <v>828</v>
      </c>
      <c r="G2338" s="180">
        <v>3.2220116999999999</v>
      </c>
      <c r="H2338" s="180">
        <v>22.9</v>
      </c>
      <c r="I2338" s="180">
        <v>22.9</v>
      </c>
      <c r="J2338" s="180">
        <v>0</v>
      </c>
      <c r="K2338" s="181">
        <f t="shared" si="36"/>
        <v>73.784067929999992</v>
      </c>
      <c r="L2338" s="180" t="s">
        <v>707</v>
      </c>
    </row>
    <row r="2339" spans="3:12">
      <c r="C2339" s="180">
        <v>123</v>
      </c>
      <c r="D2339" s="180">
        <v>43148</v>
      </c>
      <c r="E2339" s="180" t="s">
        <v>2320</v>
      </c>
      <c r="F2339" s="180" t="s">
        <v>828</v>
      </c>
      <c r="G2339" s="180">
        <v>8.3184047999999997</v>
      </c>
      <c r="H2339" s="180">
        <v>59.14</v>
      </c>
      <c r="I2339" s="180">
        <v>59.14</v>
      </c>
      <c r="J2339" s="180">
        <v>0</v>
      </c>
      <c r="K2339" s="181">
        <f t="shared" si="36"/>
        <v>491.95045987200001</v>
      </c>
      <c r="L2339" s="180" t="s">
        <v>707</v>
      </c>
    </row>
    <row r="2340" spans="3:12">
      <c r="C2340" s="180">
        <v>123</v>
      </c>
      <c r="D2340" s="180">
        <v>43617</v>
      </c>
      <c r="E2340" s="180" t="s">
        <v>3036</v>
      </c>
      <c r="F2340" s="180" t="s">
        <v>1496</v>
      </c>
      <c r="G2340" s="180">
        <v>1.1082116</v>
      </c>
      <c r="H2340" s="180">
        <v>7.87</v>
      </c>
      <c r="I2340" s="180">
        <v>7.87</v>
      </c>
      <c r="J2340" s="180">
        <v>0</v>
      </c>
      <c r="K2340" s="181">
        <f t="shared" si="36"/>
        <v>8.7216252920000006</v>
      </c>
      <c r="L2340" s="180" t="s">
        <v>707</v>
      </c>
    </row>
    <row r="2341" spans="3:12">
      <c r="C2341" s="180">
        <v>123</v>
      </c>
      <c r="D2341" s="180">
        <v>43618</v>
      </c>
      <c r="E2341" s="180" t="s">
        <v>3037</v>
      </c>
      <c r="F2341" s="180" t="s">
        <v>828</v>
      </c>
      <c r="G2341" s="180">
        <v>2.5882768</v>
      </c>
      <c r="H2341" s="180">
        <v>18.399999999999999</v>
      </c>
      <c r="I2341" s="180">
        <v>18.399999999999999</v>
      </c>
      <c r="J2341" s="180">
        <v>0</v>
      </c>
      <c r="K2341" s="181">
        <f t="shared" si="36"/>
        <v>47.624293119999997</v>
      </c>
      <c r="L2341" s="180" t="s">
        <v>707</v>
      </c>
    </row>
    <row r="2342" spans="3:12">
      <c r="C2342" s="180">
        <v>123</v>
      </c>
      <c r="D2342" s="180">
        <v>44074</v>
      </c>
      <c r="E2342" s="180" t="s">
        <v>2249</v>
      </c>
      <c r="F2342" s="180" t="s">
        <v>1496</v>
      </c>
      <c r="G2342" s="180">
        <v>77.790673799999993</v>
      </c>
      <c r="H2342" s="180">
        <v>553.09</v>
      </c>
      <c r="I2342" s="180">
        <v>553.09</v>
      </c>
      <c r="J2342" s="180">
        <v>0</v>
      </c>
      <c r="K2342" s="181">
        <f t="shared" si="36"/>
        <v>43025.243772041998</v>
      </c>
      <c r="L2342" s="180" t="s">
        <v>707</v>
      </c>
    </row>
    <row r="2343" spans="3:12">
      <c r="C2343" s="180">
        <v>123</v>
      </c>
      <c r="D2343" s="180">
        <v>44536</v>
      </c>
      <c r="E2343" s="180" t="s">
        <v>3038</v>
      </c>
      <c r="F2343" s="180" t="s">
        <v>828</v>
      </c>
      <c r="G2343" s="180">
        <v>0.4035801</v>
      </c>
      <c r="H2343" s="180">
        <v>2.86</v>
      </c>
      <c r="I2343" s="180">
        <v>2.86</v>
      </c>
      <c r="J2343" s="180">
        <v>0</v>
      </c>
      <c r="K2343" s="181">
        <f t="shared" si="36"/>
        <v>1.154239086</v>
      </c>
      <c r="L2343" s="180" t="s">
        <v>707</v>
      </c>
    </row>
    <row r="2344" spans="3:12">
      <c r="C2344" s="180">
        <v>123</v>
      </c>
      <c r="D2344" s="180">
        <v>44537</v>
      </c>
      <c r="E2344" s="180" t="s">
        <v>3039</v>
      </c>
      <c r="F2344" s="180" t="s">
        <v>3040</v>
      </c>
      <c r="G2344" s="180">
        <v>48.701861899999997</v>
      </c>
      <c r="H2344" s="180">
        <v>346.27</v>
      </c>
      <c r="I2344" s="180">
        <v>346.27</v>
      </c>
      <c r="J2344" s="180">
        <v>0</v>
      </c>
      <c r="K2344" s="181">
        <f t="shared" si="36"/>
        <v>16863.993720112998</v>
      </c>
      <c r="L2344" s="180" t="s">
        <v>707</v>
      </c>
    </row>
    <row r="2345" spans="3:12">
      <c r="C2345" s="180">
        <v>123</v>
      </c>
      <c r="D2345" s="180">
        <v>45146</v>
      </c>
      <c r="E2345" s="180" t="s">
        <v>3041</v>
      </c>
      <c r="F2345" s="180" t="s">
        <v>828</v>
      </c>
      <c r="G2345" s="180">
        <v>4.6872749999999996</v>
      </c>
      <c r="H2345" s="180">
        <v>33.32</v>
      </c>
      <c r="I2345" s="180">
        <v>33.32</v>
      </c>
      <c r="J2345" s="180">
        <v>0</v>
      </c>
      <c r="K2345" s="181">
        <f t="shared" si="36"/>
        <v>156.180003</v>
      </c>
      <c r="L2345" s="180" t="s">
        <v>707</v>
      </c>
    </row>
    <row r="2346" spans="3:12">
      <c r="C2346" s="180">
        <v>183</v>
      </c>
      <c r="D2346" s="180">
        <v>183</v>
      </c>
      <c r="E2346" s="180" t="s">
        <v>1956</v>
      </c>
      <c r="F2346" s="180" t="s">
        <v>1957</v>
      </c>
      <c r="G2346" s="180">
        <v>1</v>
      </c>
      <c r="H2346" s="180">
        <v>280</v>
      </c>
      <c r="I2346" s="180">
        <v>280</v>
      </c>
      <c r="J2346" s="180">
        <v>0</v>
      </c>
      <c r="K2346" s="181">
        <f t="shared" si="36"/>
        <v>280</v>
      </c>
      <c r="L2346" s="180" t="s">
        <v>707</v>
      </c>
    </row>
    <row r="2347" spans="3:12">
      <c r="C2347" s="180">
        <v>183</v>
      </c>
      <c r="D2347" s="180">
        <v>181</v>
      </c>
      <c r="E2347" s="180" t="s">
        <v>3042</v>
      </c>
      <c r="F2347" s="180" t="s">
        <v>1957</v>
      </c>
      <c r="G2347" s="180">
        <v>1.3354839000000001</v>
      </c>
      <c r="H2347" s="180">
        <v>373.93</v>
      </c>
      <c r="I2347" s="180">
        <v>373.93</v>
      </c>
      <c r="J2347" s="180">
        <v>0</v>
      </c>
      <c r="K2347" s="181">
        <f t="shared" si="36"/>
        <v>499.37749472700006</v>
      </c>
      <c r="L2347" s="180" t="s">
        <v>707</v>
      </c>
    </row>
    <row r="2348" spans="3:12">
      <c r="C2348" s="180">
        <v>183</v>
      </c>
      <c r="D2348" s="180">
        <v>184</v>
      </c>
      <c r="E2348" s="180" t="s">
        <v>1990</v>
      </c>
      <c r="F2348" s="180" t="s">
        <v>1957</v>
      </c>
      <c r="G2348" s="180">
        <v>0.61935479999999998</v>
      </c>
      <c r="H2348" s="180">
        <v>173.41</v>
      </c>
      <c r="I2348" s="180">
        <v>173.41</v>
      </c>
      <c r="J2348" s="180">
        <v>0</v>
      </c>
      <c r="K2348" s="181">
        <f t="shared" si="36"/>
        <v>107.40231586799999</v>
      </c>
      <c r="L2348" s="180" t="s">
        <v>707</v>
      </c>
    </row>
    <row r="2349" spans="3:12">
      <c r="C2349" s="180">
        <v>183</v>
      </c>
      <c r="D2349" s="180">
        <v>20001</v>
      </c>
      <c r="E2349" s="180" t="s">
        <v>3043</v>
      </c>
      <c r="F2349" s="180" t="s">
        <v>1957</v>
      </c>
      <c r="G2349" s="180">
        <v>0.77419349999999998</v>
      </c>
      <c r="H2349" s="180">
        <v>216.77</v>
      </c>
      <c r="I2349" s="180">
        <v>216.77</v>
      </c>
      <c r="J2349" s="180">
        <v>0</v>
      </c>
      <c r="K2349" s="181">
        <f t="shared" si="36"/>
        <v>167.82192499499999</v>
      </c>
      <c r="L2349" s="180" t="s">
        <v>707</v>
      </c>
    </row>
    <row r="2350" spans="3:12">
      <c r="C2350" s="180">
        <v>183</v>
      </c>
      <c r="D2350" s="180">
        <v>20007</v>
      </c>
      <c r="E2350" s="180" t="s">
        <v>2013</v>
      </c>
      <c r="F2350" s="180" t="s">
        <v>826</v>
      </c>
      <c r="G2350" s="180">
        <v>2.1713799999999998E-2</v>
      </c>
      <c r="H2350" s="180">
        <v>6.07</v>
      </c>
      <c r="I2350" s="180">
        <v>6.07</v>
      </c>
      <c r="J2350" s="180">
        <v>0</v>
      </c>
      <c r="K2350" s="181">
        <f t="shared" si="36"/>
        <v>0.13180276599999999</v>
      </c>
      <c r="L2350" s="180" t="s">
        <v>707</v>
      </c>
    </row>
    <row r="2351" spans="3:12">
      <c r="C2351" s="180">
        <v>183</v>
      </c>
      <c r="D2351" s="180">
        <v>20017</v>
      </c>
      <c r="E2351" s="180" t="s">
        <v>2011</v>
      </c>
      <c r="F2351" s="180" t="s">
        <v>826</v>
      </c>
      <c r="G2351" s="180">
        <v>3.63729E-2</v>
      </c>
      <c r="H2351" s="180">
        <v>10.18</v>
      </c>
      <c r="I2351" s="180">
        <v>10.18</v>
      </c>
      <c r="J2351" s="180">
        <v>0</v>
      </c>
      <c r="K2351" s="181">
        <f t="shared" si="36"/>
        <v>0.37027612199999999</v>
      </c>
      <c r="L2351" s="180" t="s">
        <v>707</v>
      </c>
    </row>
    <row r="2352" spans="3:12">
      <c r="C2352" s="180">
        <v>253</v>
      </c>
      <c r="D2352" s="180">
        <v>253</v>
      </c>
      <c r="E2352" s="180" t="s">
        <v>3044</v>
      </c>
      <c r="F2352" s="180" t="s">
        <v>852</v>
      </c>
      <c r="G2352" s="180">
        <v>1</v>
      </c>
      <c r="H2352" s="180">
        <v>31.17</v>
      </c>
      <c r="I2352" s="180">
        <v>0</v>
      </c>
      <c r="J2352" s="180">
        <v>31.17</v>
      </c>
      <c r="K2352" s="181">
        <f t="shared" si="36"/>
        <v>31.17</v>
      </c>
      <c r="L2352" s="180" t="s">
        <v>707</v>
      </c>
    </row>
    <row r="2353" spans="3:12">
      <c r="C2353" s="180">
        <v>253</v>
      </c>
      <c r="D2353" s="180">
        <v>245</v>
      </c>
      <c r="E2353" s="180" t="s">
        <v>3045</v>
      </c>
      <c r="F2353" s="180" t="s">
        <v>852</v>
      </c>
      <c r="G2353" s="180">
        <v>0.94293130000000003</v>
      </c>
      <c r="H2353" s="180">
        <v>33.979999999999997</v>
      </c>
      <c r="I2353" s="180">
        <v>0</v>
      </c>
      <c r="J2353" s="180">
        <v>33.979999999999997</v>
      </c>
      <c r="K2353" s="181">
        <f t="shared" si="36"/>
        <v>32.040805573999997</v>
      </c>
      <c r="L2353" s="180" t="s">
        <v>707</v>
      </c>
    </row>
    <row r="2354" spans="3:12">
      <c r="C2354" s="180">
        <v>253</v>
      </c>
      <c r="D2354" s="180">
        <v>2350</v>
      </c>
      <c r="E2354" s="180" t="s">
        <v>3046</v>
      </c>
      <c r="F2354" s="180" t="s">
        <v>852</v>
      </c>
      <c r="G2354" s="180">
        <v>0.7433322</v>
      </c>
      <c r="H2354" s="180">
        <v>26.73</v>
      </c>
      <c r="I2354" s="180">
        <v>0</v>
      </c>
      <c r="J2354" s="180">
        <v>26.73</v>
      </c>
      <c r="K2354" s="181">
        <f t="shared" si="36"/>
        <v>19.869269706000001</v>
      </c>
      <c r="L2354" s="180" t="s">
        <v>707</v>
      </c>
    </row>
    <row r="2355" spans="3:12">
      <c r="C2355" s="180">
        <v>253</v>
      </c>
      <c r="D2355" s="180">
        <v>6122</v>
      </c>
      <c r="E2355" s="180" t="s">
        <v>3047</v>
      </c>
      <c r="F2355" s="180" t="s">
        <v>852</v>
      </c>
      <c r="G2355" s="180">
        <v>0.95201040000000003</v>
      </c>
      <c r="H2355" s="180">
        <v>32.31</v>
      </c>
      <c r="I2355" s="180">
        <v>0</v>
      </c>
      <c r="J2355" s="180">
        <v>32.31</v>
      </c>
      <c r="K2355" s="181">
        <f t="shared" si="36"/>
        <v>30.759456024000002</v>
      </c>
      <c r="L2355" s="180" t="s">
        <v>707</v>
      </c>
    </row>
    <row r="2356" spans="3:12">
      <c r="C2356" s="180">
        <v>253</v>
      </c>
      <c r="D2356" s="180">
        <v>7153</v>
      </c>
      <c r="E2356" s="180" t="s">
        <v>3048</v>
      </c>
      <c r="F2356" s="180" t="s">
        <v>852</v>
      </c>
      <c r="G2356" s="180">
        <v>1.4676453</v>
      </c>
      <c r="H2356" s="180">
        <v>49.85</v>
      </c>
      <c r="I2356" s="180">
        <v>0</v>
      </c>
      <c r="J2356" s="180">
        <v>49.85</v>
      </c>
      <c r="K2356" s="181">
        <f t="shared" si="36"/>
        <v>73.162118204999999</v>
      </c>
      <c r="L2356" s="180" t="s">
        <v>707</v>
      </c>
    </row>
    <row r="2357" spans="3:12">
      <c r="C2357" s="180">
        <v>253</v>
      </c>
      <c r="D2357" s="180">
        <v>40809</v>
      </c>
      <c r="E2357" s="180" t="s">
        <v>3049</v>
      </c>
      <c r="F2357" s="180" t="s">
        <v>3050</v>
      </c>
      <c r="G2357" s="180">
        <v>220</v>
      </c>
      <c r="H2357" s="182">
        <v>5453.96</v>
      </c>
      <c r="I2357" s="180">
        <v>0</v>
      </c>
      <c r="J2357" s="182">
        <v>5453.96</v>
      </c>
      <c r="K2357" s="181">
        <f t="shared" si="36"/>
        <v>1199871.2</v>
      </c>
      <c r="L2357" s="180" t="s">
        <v>707</v>
      </c>
    </row>
    <row r="2358" spans="3:12">
      <c r="C2358" s="180">
        <v>253</v>
      </c>
      <c r="D2358" s="180">
        <v>40810</v>
      </c>
      <c r="E2358" s="180" t="s">
        <v>3051</v>
      </c>
      <c r="F2358" s="180" t="s">
        <v>3050</v>
      </c>
      <c r="G2358" s="180">
        <v>209.44228269999999</v>
      </c>
      <c r="H2358" s="182">
        <v>5654.06</v>
      </c>
      <c r="I2358" s="180">
        <v>0</v>
      </c>
      <c r="J2358" s="182">
        <v>5654.06</v>
      </c>
      <c r="K2358" s="181">
        <f t="shared" si="36"/>
        <v>1184199.2329227619</v>
      </c>
      <c r="L2358" s="180" t="s">
        <v>707</v>
      </c>
    </row>
    <row r="2359" spans="3:12">
      <c r="C2359" s="180">
        <v>253</v>
      </c>
      <c r="D2359" s="180">
        <v>40812</v>
      </c>
      <c r="E2359" s="180" t="s">
        <v>3052</v>
      </c>
      <c r="F2359" s="180" t="s">
        <v>3050</v>
      </c>
      <c r="G2359" s="180">
        <v>163.53307390000001</v>
      </c>
      <c r="H2359" s="182">
        <v>4679.7</v>
      </c>
      <c r="I2359" s="180">
        <v>0</v>
      </c>
      <c r="J2359" s="182">
        <v>4679.7</v>
      </c>
      <c r="K2359" s="181">
        <f t="shared" si="36"/>
        <v>765285.72592982999</v>
      </c>
      <c r="L2359" s="180" t="s">
        <v>707</v>
      </c>
    </row>
    <row r="2360" spans="3:12">
      <c r="C2360" s="180">
        <v>253</v>
      </c>
      <c r="D2360" s="180">
        <v>40943</v>
      </c>
      <c r="E2360" s="180" t="s">
        <v>3053</v>
      </c>
      <c r="F2360" s="180" t="s">
        <v>852</v>
      </c>
      <c r="G2360" s="180">
        <v>1.4153401999999999</v>
      </c>
      <c r="H2360" s="180">
        <v>60.81</v>
      </c>
      <c r="I2360" s="180">
        <v>0</v>
      </c>
      <c r="J2360" s="180">
        <v>60.81</v>
      </c>
      <c r="K2360" s="181">
        <f t="shared" si="36"/>
        <v>86.066837562000003</v>
      </c>
      <c r="L2360" s="180" t="s">
        <v>707</v>
      </c>
    </row>
    <row r="2361" spans="3:12">
      <c r="C2361" s="180">
        <v>253</v>
      </c>
      <c r="D2361" s="180">
        <v>40944</v>
      </c>
      <c r="E2361" s="180" t="s">
        <v>3054</v>
      </c>
      <c r="F2361" s="180" t="s">
        <v>3050</v>
      </c>
      <c r="G2361" s="180">
        <v>311.37483789999999</v>
      </c>
      <c r="H2361" s="182">
        <v>10641.06</v>
      </c>
      <c r="I2361" s="180">
        <v>0</v>
      </c>
      <c r="J2361" s="182">
        <v>10641.06</v>
      </c>
      <c r="K2361" s="181">
        <f t="shared" si="36"/>
        <v>3313358.3325841739</v>
      </c>
      <c r="L2361" s="180" t="s">
        <v>707</v>
      </c>
    </row>
    <row r="2362" spans="3:12">
      <c r="C2362" s="180">
        <v>253</v>
      </c>
      <c r="D2362" s="180">
        <v>41089</v>
      </c>
      <c r="E2362" s="180" t="s">
        <v>3055</v>
      </c>
      <c r="F2362" s="180" t="s">
        <v>3050</v>
      </c>
      <c r="G2362" s="180">
        <v>322.88197150000002</v>
      </c>
      <c r="H2362" s="182">
        <v>8720.9</v>
      </c>
      <c r="I2362" s="180">
        <v>0</v>
      </c>
      <c r="J2362" s="182">
        <v>8720.9</v>
      </c>
      <c r="K2362" s="181">
        <f t="shared" si="36"/>
        <v>2815821.38525435</v>
      </c>
      <c r="L2362" s="180" t="s">
        <v>707</v>
      </c>
    </row>
    <row r="2363" spans="3:12">
      <c r="C2363" s="180">
        <v>253</v>
      </c>
      <c r="D2363" s="180">
        <v>41090</v>
      </c>
      <c r="E2363" s="180" t="s">
        <v>3056</v>
      </c>
      <c r="F2363" s="180" t="s">
        <v>3050</v>
      </c>
      <c r="G2363" s="180">
        <v>207.4448768</v>
      </c>
      <c r="H2363" s="182">
        <v>5945.95</v>
      </c>
      <c r="I2363" s="180">
        <v>0</v>
      </c>
      <c r="J2363" s="182">
        <v>5945.95</v>
      </c>
      <c r="K2363" s="181">
        <f t="shared" si="36"/>
        <v>1233456.8652089599</v>
      </c>
      <c r="L2363" s="180" t="s">
        <v>707</v>
      </c>
    </row>
    <row r="2364" spans="3:12">
      <c r="C2364" s="180">
        <v>301</v>
      </c>
      <c r="D2364" s="180">
        <v>301</v>
      </c>
      <c r="E2364" s="180" t="s">
        <v>3057</v>
      </c>
      <c r="F2364" s="180" t="s">
        <v>727</v>
      </c>
      <c r="G2364" s="180">
        <v>1</v>
      </c>
      <c r="H2364" s="180">
        <v>2.82</v>
      </c>
      <c r="I2364" s="180">
        <v>2.82</v>
      </c>
      <c r="J2364" s="180">
        <v>0</v>
      </c>
      <c r="K2364" s="181">
        <f t="shared" si="36"/>
        <v>2.82</v>
      </c>
      <c r="L2364" s="180" t="s">
        <v>707</v>
      </c>
    </row>
    <row r="2365" spans="3:12">
      <c r="C2365" s="180">
        <v>301</v>
      </c>
      <c r="D2365" s="180">
        <v>296</v>
      </c>
      <c r="E2365" s="180" t="s">
        <v>3058</v>
      </c>
      <c r="F2365" s="180" t="s">
        <v>727</v>
      </c>
      <c r="G2365" s="180">
        <v>0.5657143</v>
      </c>
      <c r="H2365" s="180">
        <v>1.59</v>
      </c>
      <c r="I2365" s="180">
        <v>1.59</v>
      </c>
      <c r="J2365" s="180">
        <v>0</v>
      </c>
      <c r="K2365" s="181">
        <f t="shared" si="36"/>
        <v>0.89948573700000001</v>
      </c>
      <c r="L2365" s="180" t="s">
        <v>707</v>
      </c>
    </row>
    <row r="2366" spans="3:12">
      <c r="C2366" s="180">
        <v>301</v>
      </c>
      <c r="D2366" s="180">
        <v>297</v>
      </c>
      <c r="E2366" s="180" t="s">
        <v>3059</v>
      </c>
      <c r="F2366" s="180" t="s">
        <v>727</v>
      </c>
      <c r="G2366" s="180">
        <v>0.83142859999999996</v>
      </c>
      <c r="H2366" s="180">
        <v>2.34</v>
      </c>
      <c r="I2366" s="180">
        <v>2.34</v>
      </c>
      <c r="J2366" s="180">
        <v>0</v>
      </c>
      <c r="K2366" s="181">
        <f t="shared" si="36"/>
        <v>1.9455429239999997</v>
      </c>
      <c r="L2366" s="180" t="s">
        <v>707</v>
      </c>
    </row>
    <row r="2367" spans="3:12">
      <c r="C2367" s="180">
        <v>301</v>
      </c>
      <c r="D2367" s="180">
        <v>298</v>
      </c>
      <c r="E2367" s="180" t="s">
        <v>2984</v>
      </c>
      <c r="F2367" s="180" t="s">
        <v>727</v>
      </c>
      <c r="G2367" s="180">
        <v>0.90285709999999997</v>
      </c>
      <c r="H2367" s="180">
        <v>2.54</v>
      </c>
      <c r="I2367" s="180">
        <v>2.54</v>
      </c>
      <c r="J2367" s="180">
        <v>0</v>
      </c>
      <c r="K2367" s="181">
        <f t="shared" si="36"/>
        <v>2.2932570339999998</v>
      </c>
      <c r="L2367" s="180" t="s">
        <v>707</v>
      </c>
    </row>
    <row r="2368" spans="3:12">
      <c r="C2368" s="180">
        <v>301</v>
      </c>
      <c r="D2368" s="180">
        <v>299</v>
      </c>
      <c r="E2368" s="180" t="s">
        <v>3060</v>
      </c>
      <c r="F2368" s="180" t="s">
        <v>727</v>
      </c>
      <c r="G2368" s="180">
        <v>1.1742857</v>
      </c>
      <c r="H2368" s="180">
        <v>3.31</v>
      </c>
      <c r="I2368" s="180">
        <v>3.31</v>
      </c>
      <c r="J2368" s="180">
        <v>0</v>
      </c>
      <c r="K2368" s="181">
        <f t="shared" si="36"/>
        <v>3.886885667</v>
      </c>
      <c r="L2368" s="180" t="s">
        <v>707</v>
      </c>
    </row>
    <row r="2369" spans="3:12">
      <c r="C2369" s="180">
        <v>301</v>
      </c>
      <c r="D2369" s="180">
        <v>300</v>
      </c>
      <c r="E2369" s="180" t="s">
        <v>3061</v>
      </c>
      <c r="F2369" s="180" t="s">
        <v>727</v>
      </c>
      <c r="G2369" s="180">
        <v>4.0599999999999996</v>
      </c>
      <c r="H2369" s="180">
        <v>11.44</v>
      </c>
      <c r="I2369" s="180">
        <v>11.44</v>
      </c>
      <c r="J2369" s="180">
        <v>0</v>
      </c>
      <c r="K2369" s="181">
        <f t="shared" si="36"/>
        <v>46.446399999999997</v>
      </c>
      <c r="L2369" s="180" t="s">
        <v>707</v>
      </c>
    </row>
    <row r="2370" spans="3:12">
      <c r="C2370" s="180">
        <v>301</v>
      </c>
      <c r="D2370" s="180">
        <v>303</v>
      </c>
      <c r="E2370" s="180" t="s">
        <v>746</v>
      </c>
      <c r="F2370" s="180" t="s">
        <v>727</v>
      </c>
      <c r="G2370" s="180">
        <v>1.1085714</v>
      </c>
      <c r="H2370" s="180">
        <v>3.12</v>
      </c>
      <c r="I2370" s="180">
        <v>3.12</v>
      </c>
      <c r="J2370" s="180">
        <v>0</v>
      </c>
      <c r="K2370" s="181">
        <f t="shared" si="36"/>
        <v>3.458742768</v>
      </c>
      <c r="L2370" s="180" t="s">
        <v>707</v>
      </c>
    </row>
    <row r="2371" spans="3:12">
      <c r="C2371" s="180">
        <v>301</v>
      </c>
      <c r="D2371" s="180">
        <v>305</v>
      </c>
      <c r="E2371" s="180" t="s">
        <v>726</v>
      </c>
      <c r="F2371" s="180" t="s">
        <v>727</v>
      </c>
      <c r="G2371" s="180">
        <v>3.4857143000000002</v>
      </c>
      <c r="H2371" s="180">
        <v>9.82</v>
      </c>
      <c r="I2371" s="180">
        <v>9.82</v>
      </c>
      <c r="J2371" s="180">
        <v>0</v>
      </c>
      <c r="K2371" s="181">
        <f t="shared" si="36"/>
        <v>34.229714426000001</v>
      </c>
      <c r="L2371" s="180" t="s">
        <v>707</v>
      </c>
    </row>
    <row r="2372" spans="3:12">
      <c r="C2372" s="180">
        <v>301</v>
      </c>
      <c r="D2372" s="180">
        <v>306</v>
      </c>
      <c r="E2372" s="180" t="s">
        <v>729</v>
      </c>
      <c r="F2372" s="180" t="s">
        <v>727</v>
      </c>
      <c r="G2372" s="180">
        <v>5.2857143000000004</v>
      </c>
      <c r="H2372" s="180">
        <v>14.9</v>
      </c>
      <c r="I2372" s="180">
        <v>14.9</v>
      </c>
      <c r="J2372" s="180">
        <v>0</v>
      </c>
      <c r="K2372" s="181">
        <f t="shared" si="36"/>
        <v>78.757143070000012</v>
      </c>
      <c r="L2372" s="180" t="s">
        <v>707</v>
      </c>
    </row>
    <row r="2373" spans="3:12">
      <c r="C2373" s="180">
        <v>301</v>
      </c>
      <c r="D2373" s="180">
        <v>307</v>
      </c>
      <c r="E2373" s="180" t="s">
        <v>731</v>
      </c>
      <c r="F2373" s="180" t="s">
        <v>727</v>
      </c>
      <c r="G2373" s="180">
        <v>13.3542857</v>
      </c>
      <c r="H2373" s="180">
        <v>37.65</v>
      </c>
      <c r="I2373" s="180">
        <v>37.65</v>
      </c>
      <c r="J2373" s="180">
        <v>0</v>
      </c>
      <c r="K2373" s="181">
        <f t="shared" si="36"/>
        <v>502.78885660499998</v>
      </c>
      <c r="L2373" s="180" t="s">
        <v>707</v>
      </c>
    </row>
    <row r="2374" spans="3:12">
      <c r="C2374" s="180">
        <v>301</v>
      </c>
      <c r="D2374" s="180">
        <v>308</v>
      </c>
      <c r="E2374" s="180" t="s">
        <v>733</v>
      </c>
      <c r="F2374" s="180" t="s">
        <v>727</v>
      </c>
      <c r="G2374" s="180">
        <v>29.802857100000001</v>
      </c>
      <c r="H2374" s="180">
        <v>84.04</v>
      </c>
      <c r="I2374" s="180">
        <v>84.04</v>
      </c>
      <c r="J2374" s="180">
        <v>0</v>
      </c>
      <c r="K2374" s="181">
        <f t="shared" ref="K2374:K2437" si="37">H2374*G2374</f>
        <v>2504.6321106840001</v>
      </c>
      <c r="L2374" s="180" t="s">
        <v>707</v>
      </c>
    </row>
    <row r="2375" spans="3:12">
      <c r="C2375" s="180">
        <v>301</v>
      </c>
      <c r="D2375" s="180">
        <v>309</v>
      </c>
      <c r="E2375" s="180" t="s">
        <v>735</v>
      </c>
      <c r="F2375" s="180" t="s">
        <v>727</v>
      </c>
      <c r="G2375" s="180">
        <v>21.874285700000001</v>
      </c>
      <c r="H2375" s="180">
        <v>61.68</v>
      </c>
      <c r="I2375" s="180">
        <v>61.68</v>
      </c>
      <c r="J2375" s="180">
        <v>0</v>
      </c>
      <c r="K2375" s="181">
        <f t="shared" si="37"/>
        <v>1349.2059419760001</v>
      </c>
      <c r="L2375" s="180" t="s">
        <v>707</v>
      </c>
    </row>
    <row r="2376" spans="3:12">
      <c r="C2376" s="180">
        <v>301</v>
      </c>
      <c r="D2376" s="180">
        <v>310</v>
      </c>
      <c r="E2376" s="180" t="s">
        <v>737</v>
      </c>
      <c r="F2376" s="180" t="s">
        <v>727</v>
      </c>
      <c r="G2376" s="180">
        <v>30.3171429</v>
      </c>
      <c r="H2376" s="180">
        <v>85.49</v>
      </c>
      <c r="I2376" s="180">
        <v>85.49</v>
      </c>
      <c r="J2376" s="180">
        <v>0</v>
      </c>
      <c r="K2376" s="181">
        <f t="shared" si="37"/>
        <v>2591.8125465210001</v>
      </c>
      <c r="L2376" s="180" t="s">
        <v>707</v>
      </c>
    </row>
    <row r="2377" spans="3:12">
      <c r="C2377" s="180">
        <v>301</v>
      </c>
      <c r="D2377" s="180">
        <v>311</v>
      </c>
      <c r="E2377" s="180" t="s">
        <v>3062</v>
      </c>
      <c r="F2377" s="180" t="s">
        <v>727</v>
      </c>
      <c r="G2377" s="180">
        <v>3.3485714</v>
      </c>
      <c r="H2377" s="180">
        <v>9.44</v>
      </c>
      <c r="I2377" s="180">
        <v>9.44</v>
      </c>
      <c r="J2377" s="180">
        <v>0</v>
      </c>
      <c r="K2377" s="181">
        <f t="shared" si="37"/>
        <v>31.610514016</v>
      </c>
      <c r="L2377" s="180" t="s">
        <v>707</v>
      </c>
    </row>
    <row r="2378" spans="3:12">
      <c r="C2378" s="180">
        <v>301</v>
      </c>
      <c r="D2378" s="180">
        <v>318</v>
      </c>
      <c r="E2378" s="180" t="s">
        <v>3063</v>
      </c>
      <c r="F2378" s="180" t="s">
        <v>727</v>
      </c>
      <c r="G2378" s="180">
        <v>6.7428571000000002</v>
      </c>
      <c r="H2378" s="180">
        <v>19.010000000000002</v>
      </c>
      <c r="I2378" s="180">
        <v>19.010000000000002</v>
      </c>
      <c r="J2378" s="180">
        <v>0</v>
      </c>
      <c r="K2378" s="181">
        <f t="shared" si="37"/>
        <v>128.18171347100002</v>
      </c>
      <c r="L2378" s="180" t="s">
        <v>707</v>
      </c>
    </row>
    <row r="2379" spans="3:12">
      <c r="C2379" s="180">
        <v>301</v>
      </c>
      <c r="D2379" s="180">
        <v>319</v>
      </c>
      <c r="E2379" s="180" t="s">
        <v>3064</v>
      </c>
      <c r="F2379" s="180" t="s">
        <v>727</v>
      </c>
      <c r="G2379" s="180">
        <v>10.571428600000001</v>
      </c>
      <c r="H2379" s="180">
        <v>29.81</v>
      </c>
      <c r="I2379" s="180">
        <v>29.81</v>
      </c>
      <c r="J2379" s="180">
        <v>0</v>
      </c>
      <c r="K2379" s="181">
        <f t="shared" si="37"/>
        <v>315.13428656600001</v>
      </c>
      <c r="L2379" s="180" t="s">
        <v>707</v>
      </c>
    </row>
    <row r="2380" spans="3:12">
      <c r="C2380" s="180">
        <v>301</v>
      </c>
      <c r="D2380" s="180">
        <v>325</v>
      </c>
      <c r="E2380" s="180" t="s">
        <v>3065</v>
      </c>
      <c r="F2380" s="180" t="s">
        <v>727</v>
      </c>
      <c r="G2380" s="180">
        <v>0.78285709999999997</v>
      </c>
      <c r="H2380" s="180">
        <v>2.2000000000000002</v>
      </c>
      <c r="I2380" s="180">
        <v>2.2000000000000002</v>
      </c>
      <c r="J2380" s="180">
        <v>0</v>
      </c>
      <c r="K2380" s="181">
        <f t="shared" si="37"/>
        <v>1.7222856200000001</v>
      </c>
      <c r="L2380" s="180" t="s">
        <v>707</v>
      </c>
    </row>
    <row r="2381" spans="3:12">
      <c r="C2381" s="180">
        <v>301</v>
      </c>
      <c r="D2381" s="180">
        <v>328</v>
      </c>
      <c r="E2381" s="180" t="s">
        <v>3066</v>
      </c>
      <c r="F2381" s="180" t="s">
        <v>727</v>
      </c>
      <c r="G2381" s="180">
        <v>2.6514286</v>
      </c>
      <c r="H2381" s="180">
        <v>7.47</v>
      </c>
      <c r="I2381" s="180">
        <v>7.47</v>
      </c>
      <c r="J2381" s="180">
        <v>0</v>
      </c>
      <c r="K2381" s="181">
        <f t="shared" si="37"/>
        <v>19.806171641999999</v>
      </c>
      <c r="L2381" s="180" t="s">
        <v>707</v>
      </c>
    </row>
    <row r="2382" spans="3:12">
      <c r="C2382" s="180">
        <v>301</v>
      </c>
      <c r="D2382" s="180">
        <v>329</v>
      </c>
      <c r="E2382" s="180" t="s">
        <v>3067</v>
      </c>
      <c r="F2382" s="180" t="s">
        <v>727</v>
      </c>
      <c r="G2382" s="180">
        <v>2.2171428999999998</v>
      </c>
      <c r="H2382" s="180">
        <v>6.25</v>
      </c>
      <c r="I2382" s="180">
        <v>6.25</v>
      </c>
      <c r="J2382" s="180">
        <v>0</v>
      </c>
      <c r="K2382" s="181">
        <f t="shared" si="37"/>
        <v>13.857143124999999</v>
      </c>
      <c r="L2382" s="180" t="s">
        <v>707</v>
      </c>
    </row>
    <row r="2383" spans="3:12">
      <c r="C2383" s="180">
        <v>301</v>
      </c>
      <c r="D2383" s="180">
        <v>20085</v>
      </c>
      <c r="E2383" s="180" t="s">
        <v>2979</v>
      </c>
      <c r="F2383" s="180" t="s">
        <v>727</v>
      </c>
      <c r="G2383" s="180">
        <v>0.74285710000000005</v>
      </c>
      <c r="H2383" s="180">
        <v>2.09</v>
      </c>
      <c r="I2383" s="180">
        <v>2.09</v>
      </c>
      <c r="J2383" s="180">
        <v>0</v>
      </c>
      <c r="K2383" s="181">
        <f t="shared" si="37"/>
        <v>1.552571339</v>
      </c>
      <c r="L2383" s="180" t="s">
        <v>707</v>
      </c>
    </row>
    <row r="2384" spans="3:12">
      <c r="C2384" s="180">
        <v>301</v>
      </c>
      <c r="D2384" s="180">
        <v>20326</v>
      </c>
      <c r="E2384" s="180" t="s">
        <v>3068</v>
      </c>
      <c r="F2384" s="180" t="s">
        <v>727</v>
      </c>
      <c r="G2384" s="180">
        <v>1.4314286000000001</v>
      </c>
      <c r="H2384" s="180">
        <v>4.03</v>
      </c>
      <c r="I2384" s="180">
        <v>4.03</v>
      </c>
      <c r="J2384" s="180">
        <v>0</v>
      </c>
      <c r="K2384" s="181">
        <f t="shared" si="37"/>
        <v>5.7686572580000002</v>
      </c>
      <c r="L2384" s="180" t="s">
        <v>707</v>
      </c>
    </row>
    <row r="2385" spans="3:12">
      <c r="C2385" s="180">
        <v>301</v>
      </c>
      <c r="D2385" s="180">
        <v>39641</v>
      </c>
      <c r="E2385" s="180" t="s">
        <v>3069</v>
      </c>
      <c r="F2385" s="180" t="s">
        <v>727</v>
      </c>
      <c r="G2385" s="180">
        <v>0.86285710000000004</v>
      </c>
      <c r="H2385" s="180">
        <v>2.4300000000000002</v>
      </c>
      <c r="I2385" s="180">
        <v>2.4300000000000002</v>
      </c>
      <c r="J2385" s="180">
        <v>0</v>
      </c>
      <c r="K2385" s="181">
        <f t="shared" si="37"/>
        <v>2.0967427530000005</v>
      </c>
      <c r="L2385" s="180" t="s">
        <v>707</v>
      </c>
    </row>
    <row r="2386" spans="3:12">
      <c r="C2386" s="180">
        <v>301</v>
      </c>
      <c r="D2386" s="180">
        <v>39642</v>
      </c>
      <c r="E2386" s="180" t="s">
        <v>3070</v>
      </c>
      <c r="F2386" s="180" t="s">
        <v>727</v>
      </c>
      <c r="G2386" s="180">
        <v>0.98285710000000004</v>
      </c>
      <c r="H2386" s="180">
        <v>2.77</v>
      </c>
      <c r="I2386" s="180">
        <v>2.77</v>
      </c>
      <c r="J2386" s="180">
        <v>0</v>
      </c>
      <c r="K2386" s="181">
        <f t="shared" si="37"/>
        <v>2.7225141669999999</v>
      </c>
      <c r="L2386" s="180" t="s">
        <v>707</v>
      </c>
    </row>
    <row r="2387" spans="3:12">
      <c r="C2387" s="180">
        <v>301</v>
      </c>
      <c r="D2387" s="180">
        <v>39643</v>
      </c>
      <c r="E2387" s="180" t="s">
        <v>3071</v>
      </c>
      <c r="F2387" s="180" t="s">
        <v>727</v>
      </c>
      <c r="G2387" s="180">
        <v>1.1542857</v>
      </c>
      <c r="H2387" s="180">
        <v>3.25</v>
      </c>
      <c r="I2387" s="180">
        <v>3.25</v>
      </c>
      <c r="J2387" s="180">
        <v>0</v>
      </c>
      <c r="K2387" s="181">
        <f t="shared" si="37"/>
        <v>3.7514285249999997</v>
      </c>
      <c r="L2387" s="180" t="s">
        <v>707</v>
      </c>
    </row>
    <row r="2388" spans="3:12">
      <c r="C2388" s="180">
        <v>301</v>
      </c>
      <c r="D2388" s="180">
        <v>39644</v>
      </c>
      <c r="E2388" s="180" t="s">
        <v>3072</v>
      </c>
      <c r="F2388" s="180" t="s">
        <v>727</v>
      </c>
      <c r="G2388" s="180">
        <v>1.7885713999999999</v>
      </c>
      <c r="H2388" s="180">
        <v>5.04</v>
      </c>
      <c r="I2388" s="180">
        <v>5.04</v>
      </c>
      <c r="J2388" s="180">
        <v>0</v>
      </c>
      <c r="K2388" s="181">
        <f t="shared" si="37"/>
        <v>9.0143998559999989</v>
      </c>
      <c r="L2388" s="180" t="s">
        <v>707</v>
      </c>
    </row>
    <row r="2389" spans="3:12">
      <c r="C2389" s="180">
        <v>301</v>
      </c>
      <c r="D2389" s="180">
        <v>39645</v>
      </c>
      <c r="E2389" s="180" t="s">
        <v>3073</v>
      </c>
      <c r="F2389" s="180" t="s">
        <v>727</v>
      </c>
      <c r="G2389" s="180">
        <v>1.96</v>
      </c>
      <c r="H2389" s="180">
        <v>5.52</v>
      </c>
      <c r="I2389" s="180">
        <v>5.52</v>
      </c>
      <c r="J2389" s="180">
        <v>0</v>
      </c>
      <c r="K2389" s="181">
        <f t="shared" si="37"/>
        <v>10.819199999999999</v>
      </c>
      <c r="L2389" s="180" t="s">
        <v>707</v>
      </c>
    </row>
    <row r="2390" spans="3:12">
      <c r="C2390" s="180">
        <v>301</v>
      </c>
      <c r="D2390" s="180">
        <v>40340</v>
      </c>
      <c r="E2390" s="180" t="s">
        <v>763</v>
      </c>
      <c r="F2390" s="180" t="s">
        <v>727</v>
      </c>
      <c r="G2390" s="180">
        <v>7.3571429000000004</v>
      </c>
      <c r="H2390" s="180">
        <v>20.74</v>
      </c>
      <c r="I2390" s="180">
        <v>20.74</v>
      </c>
      <c r="J2390" s="180">
        <v>0</v>
      </c>
      <c r="K2390" s="181">
        <f t="shared" si="37"/>
        <v>152.58714374600001</v>
      </c>
      <c r="L2390" s="180" t="s">
        <v>707</v>
      </c>
    </row>
    <row r="2391" spans="3:12">
      <c r="C2391" s="180">
        <v>301</v>
      </c>
      <c r="D2391" s="180">
        <v>40341</v>
      </c>
      <c r="E2391" s="180" t="s">
        <v>765</v>
      </c>
      <c r="F2391" s="180" t="s">
        <v>727</v>
      </c>
      <c r="G2391" s="180">
        <v>8.7799999999999994</v>
      </c>
      <c r="H2391" s="180">
        <v>24.75</v>
      </c>
      <c r="I2391" s="180">
        <v>24.75</v>
      </c>
      <c r="J2391" s="180">
        <v>0</v>
      </c>
      <c r="K2391" s="181">
        <f t="shared" si="37"/>
        <v>217.30499999999998</v>
      </c>
      <c r="L2391" s="180" t="s">
        <v>707</v>
      </c>
    </row>
    <row r="2392" spans="3:12">
      <c r="C2392" s="180">
        <v>301</v>
      </c>
      <c r="D2392" s="180">
        <v>40342</v>
      </c>
      <c r="E2392" s="180" t="s">
        <v>767</v>
      </c>
      <c r="F2392" s="180" t="s">
        <v>727</v>
      </c>
      <c r="G2392" s="180">
        <v>10.471428599999999</v>
      </c>
      <c r="H2392" s="180">
        <v>29.52</v>
      </c>
      <c r="I2392" s="180">
        <v>29.52</v>
      </c>
      <c r="J2392" s="180">
        <v>0</v>
      </c>
      <c r="K2392" s="181">
        <f t="shared" si="37"/>
        <v>309.11657227199998</v>
      </c>
      <c r="L2392" s="180" t="s">
        <v>707</v>
      </c>
    </row>
    <row r="2393" spans="3:12">
      <c r="C2393" s="180">
        <v>301</v>
      </c>
      <c r="D2393" s="180">
        <v>40343</v>
      </c>
      <c r="E2393" s="180" t="s">
        <v>769</v>
      </c>
      <c r="F2393" s="180" t="s">
        <v>727</v>
      </c>
      <c r="G2393" s="180">
        <v>12.42</v>
      </c>
      <c r="H2393" s="180">
        <v>35.020000000000003</v>
      </c>
      <c r="I2393" s="180">
        <v>35.020000000000003</v>
      </c>
      <c r="J2393" s="180">
        <v>0</v>
      </c>
      <c r="K2393" s="181">
        <f t="shared" si="37"/>
        <v>434.94840000000005</v>
      </c>
      <c r="L2393" s="180" t="s">
        <v>707</v>
      </c>
    </row>
    <row r="2394" spans="3:12">
      <c r="C2394" s="180">
        <v>301</v>
      </c>
      <c r="D2394" s="180">
        <v>40344</v>
      </c>
      <c r="E2394" s="180" t="s">
        <v>771</v>
      </c>
      <c r="F2394" s="180" t="s">
        <v>727</v>
      </c>
      <c r="G2394" s="180">
        <v>16.9314286</v>
      </c>
      <c r="H2394" s="180">
        <v>47.74</v>
      </c>
      <c r="I2394" s="180">
        <v>47.74</v>
      </c>
      <c r="J2394" s="180">
        <v>0</v>
      </c>
      <c r="K2394" s="181">
        <f t="shared" si="37"/>
        <v>808.30640136400007</v>
      </c>
      <c r="L2394" s="180" t="s">
        <v>707</v>
      </c>
    </row>
    <row r="2395" spans="3:12">
      <c r="C2395" s="180">
        <v>301</v>
      </c>
      <c r="D2395" s="180">
        <v>40345</v>
      </c>
      <c r="E2395" s="180" t="s">
        <v>773</v>
      </c>
      <c r="F2395" s="180" t="s">
        <v>727</v>
      </c>
      <c r="G2395" s="180">
        <v>20.862857099999999</v>
      </c>
      <c r="H2395" s="180">
        <v>58.83</v>
      </c>
      <c r="I2395" s="180">
        <v>58.83</v>
      </c>
      <c r="J2395" s="180">
        <v>0</v>
      </c>
      <c r="K2395" s="181">
        <f t="shared" si="37"/>
        <v>1227.361883193</v>
      </c>
      <c r="L2395" s="180" t="s">
        <v>707</v>
      </c>
    </row>
    <row r="2396" spans="3:12">
      <c r="C2396" s="180">
        <v>301</v>
      </c>
      <c r="D2396" s="180">
        <v>40346</v>
      </c>
      <c r="E2396" s="180" t="s">
        <v>775</v>
      </c>
      <c r="F2396" s="180" t="s">
        <v>727</v>
      </c>
      <c r="G2396" s="180">
        <v>24.2</v>
      </c>
      <c r="H2396" s="180">
        <v>68.239999999999995</v>
      </c>
      <c r="I2396" s="180">
        <v>68.239999999999995</v>
      </c>
      <c r="J2396" s="180">
        <v>0</v>
      </c>
      <c r="K2396" s="181">
        <f t="shared" si="37"/>
        <v>1651.4079999999999</v>
      </c>
      <c r="L2396" s="180" t="s">
        <v>707</v>
      </c>
    </row>
    <row r="2397" spans="3:12">
      <c r="C2397" s="180">
        <v>301</v>
      </c>
      <c r="D2397" s="180">
        <v>40347</v>
      </c>
      <c r="E2397" s="180" t="s">
        <v>777</v>
      </c>
      <c r="F2397" s="180" t="s">
        <v>727</v>
      </c>
      <c r="G2397" s="180">
        <v>30.4057143</v>
      </c>
      <c r="H2397" s="180">
        <v>85.74</v>
      </c>
      <c r="I2397" s="180">
        <v>85.74</v>
      </c>
      <c r="J2397" s="180">
        <v>0</v>
      </c>
      <c r="K2397" s="181">
        <f t="shared" si="37"/>
        <v>2606.9859440819996</v>
      </c>
      <c r="L2397" s="180" t="s">
        <v>707</v>
      </c>
    </row>
    <row r="2398" spans="3:12">
      <c r="C2398" s="180">
        <v>360</v>
      </c>
      <c r="D2398" s="180">
        <v>360</v>
      </c>
      <c r="E2398" s="180" t="s">
        <v>3074</v>
      </c>
      <c r="F2398" s="180" t="s">
        <v>727</v>
      </c>
      <c r="G2398" s="180">
        <v>1</v>
      </c>
      <c r="H2398" s="180">
        <v>2.4700000000000002</v>
      </c>
      <c r="I2398" s="180">
        <v>2.4700000000000002</v>
      </c>
      <c r="J2398" s="180">
        <v>0</v>
      </c>
      <c r="K2398" s="181">
        <f t="shared" si="37"/>
        <v>2.4700000000000002</v>
      </c>
      <c r="L2398" s="180" t="s">
        <v>707</v>
      </c>
    </row>
    <row r="2399" spans="3:12">
      <c r="C2399" s="180">
        <v>360</v>
      </c>
      <c r="D2399" s="180">
        <v>358</v>
      </c>
      <c r="E2399" s="180" t="s">
        <v>3075</v>
      </c>
      <c r="F2399" s="180" t="s">
        <v>727</v>
      </c>
      <c r="G2399" s="180">
        <v>21.264367799999999</v>
      </c>
      <c r="H2399" s="180">
        <v>52.52</v>
      </c>
      <c r="I2399" s="180">
        <v>52.52</v>
      </c>
      <c r="J2399" s="180">
        <v>0</v>
      </c>
      <c r="K2399" s="181">
        <f t="shared" si="37"/>
        <v>1116.804596856</v>
      </c>
      <c r="L2399" s="180" t="s">
        <v>707</v>
      </c>
    </row>
    <row r="2400" spans="3:12">
      <c r="C2400" s="180">
        <v>360</v>
      </c>
      <c r="D2400" s="180">
        <v>359</v>
      </c>
      <c r="E2400" s="180" t="s">
        <v>3076</v>
      </c>
      <c r="F2400" s="180" t="s">
        <v>727</v>
      </c>
      <c r="G2400" s="180">
        <v>43.678160900000002</v>
      </c>
      <c r="H2400" s="180">
        <v>107.88</v>
      </c>
      <c r="I2400" s="180">
        <v>107.88</v>
      </c>
      <c r="J2400" s="180">
        <v>0</v>
      </c>
      <c r="K2400" s="181">
        <f t="shared" si="37"/>
        <v>4711.9999978919996</v>
      </c>
      <c r="L2400" s="180" t="s">
        <v>707</v>
      </c>
    </row>
    <row r="2401" spans="3:12">
      <c r="C2401" s="180">
        <v>360</v>
      </c>
      <c r="D2401" s="180">
        <v>365</v>
      </c>
      <c r="E2401" s="180" t="s">
        <v>3077</v>
      </c>
      <c r="F2401" s="180" t="s">
        <v>727</v>
      </c>
      <c r="G2401" s="180">
        <v>17.816092000000001</v>
      </c>
      <c r="H2401" s="180">
        <v>44</v>
      </c>
      <c r="I2401" s="180">
        <v>44</v>
      </c>
      <c r="J2401" s="180">
        <v>0</v>
      </c>
      <c r="K2401" s="181">
        <f t="shared" si="37"/>
        <v>783.90804800000001</v>
      </c>
      <c r="L2401" s="180" t="s">
        <v>707</v>
      </c>
    </row>
    <row r="2402" spans="3:12">
      <c r="C2402" s="180">
        <v>360</v>
      </c>
      <c r="D2402" s="180">
        <v>10826</v>
      </c>
      <c r="E2402" s="180" t="s">
        <v>3078</v>
      </c>
      <c r="F2402" s="180" t="s">
        <v>727</v>
      </c>
      <c r="G2402" s="180">
        <v>28.735632200000001</v>
      </c>
      <c r="H2402" s="180">
        <v>70.97</v>
      </c>
      <c r="I2402" s="180">
        <v>70.97</v>
      </c>
      <c r="J2402" s="180">
        <v>0</v>
      </c>
      <c r="K2402" s="181">
        <f t="shared" si="37"/>
        <v>2039.3678172340001</v>
      </c>
      <c r="L2402" s="180" t="s">
        <v>707</v>
      </c>
    </row>
    <row r="2403" spans="3:12">
      <c r="C2403" s="180">
        <v>360</v>
      </c>
      <c r="D2403" s="180">
        <v>38639</v>
      </c>
      <c r="E2403" s="180" t="s">
        <v>3079</v>
      </c>
      <c r="F2403" s="180" t="s">
        <v>727</v>
      </c>
      <c r="G2403" s="180">
        <v>68.965517199999994</v>
      </c>
      <c r="H2403" s="180">
        <v>170.34</v>
      </c>
      <c r="I2403" s="180">
        <v>170.34</v>
      </c>
      <c r="J2403" s="180">
        <v>0</v>
      </c>
      <c r="K2403" s="181">
        <f t="shared" si="37"/>
        <v>11747.586199848</v>
      </c>
      <c r="L2403" s="180" t="s">
        <v>707</v>
      </c>
    </row>
    <row r="2404" spans="3:12">
      <c r="C2404" s="180">
        <v>360</v>
      </c>
      <c r="D2404" s="180">
        <v>38640</v>
      </c>
      <c r="E2404" s="180" t="s">
        <v>3080</v>
      </c>
      <c r="F2404" s="180" t="s">
        <v>727</v>
      </c>
      <c r="G2404" s="180">
        <v>1.0344827999999999</v>
      </c>
      <c r="H2404" s="180">
        <v>2.5499999999999998</v>
      </c>
      <c r="I2404" s="180">
        <v>2.5499999999999998</v>
      </c>
      <c r="J2404" s="180">
        <v>0</v>
      </c>
      <c r="K2404" s="181">
        <f t="shared" si="37"/>
        <v>2.6379311399999996</v>
      </c>
      <c r="L2404" s="180" t="s">
        <v>707</v>
      </c>
    </row>
    <row r="2405" spans="3:12">
      <c r="C2405" s="180">
        <v>360</v>
      </c>
      <c r="D2405" s="180">
        <v>38641</v>
      </c>
      <c r="E2405" s="180" t="s">
        <v>3081</v>
      </c>
      <c r="F2405" s="180" t="s">
        <v>727</v>
      </c>
      <c r="G2405" s="180">
        <v>43.103448299999997</v>
      </c>
      <c r="H2405" s="180">
        <v>106.46</v>
      </c>
      <c r="I2405" s="180">
        <v>106.46</v>
      </c>
      <c r="J2405" s="180">
        <v>0</v>
      </c>
      <c r="K2405" s="181">
        <f t="shared" si="37"/>
        <v>4588.793106017999</v>
      </c>
      <c r="L2405" s="180" t="s">
        <v>707</v>
      </c>
    </row>
    <row r="2406" spans="3:12">
      <c r="C2406" s="180">
        <v>366</v>
      </c>
      <c r="D2406" s="180">
        <v>366</v>
      </c>
      <c r="E2406" s="180" t="s">
        <v>3082</v>
      </c>
      <c r="F2406" s="180" t="s">
        <v>1606</v>
      </c>
      <c r="G2406" s="180">
        <v>1</v>
      </c>
      <c r="H2406" s="180">
        <v>78</v>
      </c>
      <c r="I2406" s="180">
        <v>78</v>
      </c>
      <c r="J2406" s="180">
        <v>0</v>
      </c>
      <c r="K2406" s="181">
        <f t="shared" si="37"/>
        <v>78</v>
      </c>
      <c r="L2406" s="180" t="s">
        <v>707</v>
      </c>
    </row>
    <row r="2407" spans="3:12">
      <c r="C2407" s="180">
        <v>366</v>
      </c>
      <c r="D2407" s="180">
        <v>367</v>
      </c>
      <c r="E2407" s="180" t="s">
        <v>1748</v>
      </c>
      <c r="F2407" s="180" t="s">
        <v>1606</v>
      </c>
      <c r="G2407" s="180">
        <v>1.0130768999999999</v>
      </c>
      <c r="H2407" s="180">
        <v>79.010000000000005</v>
      </c>
      <c r="I2407" s="180">
        <v>79.010000000000005</v>
      </c>
      <c r="J2407" s="180">
        <v>0</v>
      </c>
      <c r="K2407" s="181">
        <f t="shared" si="37"/>
        <v>80.043205869000005</v>
      </c>
      <c r="L2407" s="180" t="s">
        <v>707</v>
      </c>
    </row>
    <row r="2408" spans="3:12">
      <c r="C2408" s="180">
        <v>366</v>
      </c>
      <c r="D2408" s="180">
        <v>368</v>
      </c>
      <c r="E2408" s="180" t="s">
        <v>3083</v>
      </c>
      <c r="F2408" s="180" t="s">
        <v>1606</v>
      </c>
      <c r="G2408" s="180">
        <v>0.5</v>
      </c>
      <c r="H2408" s="180">
        <v>39</v>
      </c>
      <c r="I2408" s="180">
        <v>39</v>
      </c>
      <c r="J2408" s="180">
        <v>0</v>
      </c>
      <c r="K2408" s="181">
        <f t="shared" si="37"/>
        <v>19.5</v>
      </c>
      <c r="L2408" s="180" t="s">
        <v>707</v>
      </c>
    </row>
    <row r="2409" spans="3:12">
      <c r="C2409" s="180">
        <v>366</v>
      </c>
      <c r="D2409" s="180">
        <v>370</v>
      </c>
      <c r="E2409" s="180" t="s">
        <v>1747</v>
      </c>
      <c r="F2409" s="180" t="s">
        <v>1606</v>
      </c>
      <c r="G2409" s="180">
        <v>1</v>
      </c>
      <c r="H2409" s="180">
        <v>78</v>
      </c>
      <c r="I2409" s="180">
        <v>78</v>
      </c>
      <c r="J2409" s="180">
        <v>0</v>
      </c>
      <c r="K2409" s="181">
        <f t="shared" si="37"/>
        <v>78</v>
      </c>
      <c r="L2409" s="180" t="s">
        <v>707</v>
      </c>
    </row>
    <row r="2410" spans="3:12">
      <c r="C2410" s="180">
        <v>366</v>
      </c>
      <c r="D2410" s="180">
        <v>11075</v>
      </c>
      <c r="E2410" s="180" t="s">
        <v>3084</v>
      </c>
      <c r="F2410" s="180" t="s">
        <v>1606</v>
      </c>
      <c r="G2410" s="180">
        <v>11.476922999999999</v>
      </c>
      <c r="H2410" s="180">
        <v>895.19</v>
      </c>
      <c r="I2410" s="180">
        <v>895.19</v>
      </c>
      <c r="J2410" s="180">
        <v>0</v>
      </c>
      <c r="K2410" s="181">
        <f t="shared" si="37"/>
        <v>10274.026700369999</v>
      </c>
      <c r="L2410" s="180" t="s">
        <v>707</v>
      </c>
    </row>
    <row r="2411" spans="3:12">
      <c r="C2411" s="180">
        <v>377</v>
      </c>
      <c r="D2411" s="180">
        <v>377</v>
      </c>
      <c r="E2411" s="180" t="s">
        <v>3085</v>
      </c>
      <c r="F2411" s="180" t="s">
        <v>727</v>
      </c>
      <c r="G2411" s="180">
        <v>1</v>
      </c>
      <c r="H2411" s="180">
        <v>41.8</v>
      </c>
      <c r="I2411" s="180">
        <v>41.8</v>
      </c>
      <c r="J2411" s="180">
        <v>0</v>
      </c>
      <c r="K2411" s="181">
        <f t="shared" si="37"/>
        <v>41.8</v>
      </c>
      <c r="L2411" s="180" t="s">
        <v>707</v>
      </c>
    </row>
    <row r="2412" spans="3:12">
      <c r="C2412" s="180">
        <v>377</v>
      </c>
      <c r="D2412" s="180">
        <v>11761</v>
      </c>
      <c r="E2412" s="180" t="s">
        <v>3086</v>
      </c>
      <c r="F2412" s="180" t="s">
        <v>727</v>
      </c>
      <c r="G2412" s="180">
        <v>2.1281406999999999</v>
      </c>
      <c r="H2412" s="180">
        <v>88.95</v>
      </c>
      <c r="I2412" s="180">
        <v>88.95</v>
      </c>
      <c r="J2412" s="180">
        <v>0</v>
      </c>
      <c r="K2412" s="181">
        <f t="shared" si="37"/>
        <v>189.29811526500001</v>
      </c>
      <c r="L2412" s="180" t="s">
        <v>707</v>
      </c>
    </row>
    <row r="2413" spans="3:12">
      <c r="C2413" s="180">
        <v>393</v>
      </c>
      <c r="D2413" s="180">
        <v>393</v>
      </c>
      <c r="E2413" s="180" t="s">
        <v>3087</v>
      </c>
      <c r="F2413" s="180" t="s">
        <v>727</v>
      </c>
      <c r="G2413" s="180">
        <v>1</v>
      </c>
      <c r="H2413" s="180">
        <v>2.09</v>
      </c>
      <c r="I2413" s="180">
        <v>2.09</v>
      </c>
      <c r="J2413" s="180">
        <v>0</v>
      </c>
      <c r="K2413" s="181">
        <f t="shared" si="37"/>
        <v>2.09</v>
      </c>
      <c r="L2413" s="180" t="s">
        <v>707</v>
      </c>
    </row>
    <row r="2414" spans="3:12">
      <c r="C2414" s="180">
        <v>393</v>
      </c>
      <c r="D2414" s="180">
        <v>392</v>
      </c>
      <c r="E2414" s="180" t="s">
        <v>3088</v>
      </c>
      <c r="F2414" s="180" t="s">
        <v>727</v>
      </c>
      <c r="G2414" s="180">
        <v>0.84042550000000005</v>
      </c>
      <c r="H2414" s="180">
        <v>1.75</v>
      </c>
      <c r="I2414" s="180">
        <v>1.75</v>
      </c>
      <c r="J2414" s="180">
        <v>0</v>
      </c>
      <c r="K2414" s="181">
        <f t="shared" si="37"/>
        <v>1.470744625</v>
      </c>
      <c r="L2414" s="180" t="s">
        <v>707</v>
      </c>
    </row>
    <row r="2415" spans="3:12">
      <c r="C2415" s="180">
        <v>393</v>
      </c>
      <c r="D2415" s="180">
        <v>394</v>
      </c>
      <c r="E2415" s="180" t="s">
        <v>3089</v>
      </c>
      <c r="F2415" s="180" t="s">
        <v>727</v>
      </c>
      <c r="G2415" s="180">
        <v>1.7234042999999999</v>
      </c>
      <c r="H2415" s="180">
        <v>3.6</v>
      </c>
      <c r="I2415" s="180">
        <v>3.6</v>
      </c>
      <c r="J2415" s="180">
        <v>0</v>
      </c>
      <c r="K2415" s="181">
        <f t="shared" si="37"/>
        <v>6.2042554799999996</v>
      </c>
      <c r="L2415" s="180" t="s">
        <v>707</v>
      </c>
    </row>
    <row r="2416" spans="3:12">
      <c r="C2416" s="180">
        <v>393</v>
      </c>
      <c r="D2416" s="180">
        <v>395</v>
      </c>
      <c r="E2416" s="180" t="s">
        <v>2669</v>
      </c>
      <c r="F2416" s="180" t="s">
        <v>727</v>
      </c>
      <c r="G2416" s="180">
        <v>1.6595745</v>
      </c>
      <c r="H2416" s="180">
        <v>3.46</v>
      </c>
      <c r="I2416" s="180">
        <v>3.46</v>
      </c>
      <c r="J2416" s="180">
        <v>0</v>
      </c>
      <c r="K2416" s="181">
        <f t="shared" si="37"/>
        <v>5.7421277699999997</v>
      </c>
      <c r="L2416" s="180" t="s">
        <v>707</v>
      </c>
    </row>
    <row r="2417" spans="3:12">
      <c r="C2417" s="180">
        <v>393</v>
      </c>
      <c r="D2417" s="180">
        <v>396</v>
      </c>
      <c r="E2417" s="180" t="s">
        <v>3090</v>
      </c>
      <c r="F2417" s="180" t="s">
        <v>727</v>
      </c>
      <c r="G2417" s="180">
        <v>1.9148936000000001</v>
      </c>
      <c r="H2417" s="180">
        <v>4</v>
      </c>
      <c r="I2417" s="180">
        <v>4</v>
      </c>
      <c r="J2417" s="180">
        <v>0</v>
      </c>
      <c r="K2417" s="181">
        <f t="shared" si="37"/>
        <v>7.6595744000000003</v>
      </c>
      <c r="L2417" s="180" t="s">
        <v>707</v>
      </c>
    </row>
    <row r="2418" spans="3:12">
      <c r="C2418" s="180">
        <v>393</v>
      </c>
      <c r="D2418" s="180">
        <v>397</v>
      </c>
      <c r="E2418" s="180" t="s">
        <v>3091</v>
      </c>
      <c r="F2418" s="180" t="s">
        <v>727</v>
      </c>
      <c r="G2418" s="180">
        <v>2.4680851000000001</v>
      </c>
      <c r="H2418" s="180">
        <v>5.15</v>
      </c>
      <c r="I2418" s="180">
        <v>5.15</v>
      </c>
      <c r="J2418" s="180">
        <v>0</v>
      </c>
      <c r="K2418" s="181">
        <f t="shared" si="37"/>
        <v>12.710638265000002</v>
      </c>
      <c r="L2418" s="180" t="s">
        <v>707</v>
      </c>
    </row>
    <row r="2419" spans="3:12">
      <c r="C2419" s="180">
        <v>393</v>
      </c>
      <c r="D2419" s="180">
        <v>398</v>
      </c>
      <c r="E2419" s="180" t="s">
        <v>3092</v>
      </c>
      <c r="F2419" s="180" t="s">
        <v>727</v>
      </c>
      <c r="G2419" s="180">
        <v>2.7446809000000001</v>
      </c>
      <c r="H2419" s="180">
        <v>5.73</v>
      </c>
      <c r="I2419" s="180">
        <v>5.73</v>
      </c>
      <c r="J2419" s="180">
        <v>0</v>
      </c>
      <c r="K2419" s="181">
        <f t="shared" si="37"/>
        <v>15.727021557000002</v>
      </c>
      <c r="L2419" s="180" t="s">
        <v>707</v>
      </c>
    </row>
    <row r="2420" spans="3:12">
      <c r="C2420" s="180">
        <v>393</v>
      </c>
      <c r="D2420" s="180">
        <v>399</v>
      </c>
      <c r="E2420" s="180" t="s">
        <v>3093</v>
      </c>
      <c r="F2420" s="180" t="s">
        <v>727</v>
      </c>
      <c r="G2420" s="180">
        <v>3.5425532</v>
      </c>
      <c r="H2420" s="180">
        <v>7.4</v>
      </c>
      <c r="I2420" s="180">
        <v>7.4</v>
      </c>
      <c r="J2420" s="180">
        <v>0</v>
      </c>
      <c r="K2420" s="181">
        <f t="shared" si="37"/>
        <v>26.214893679999999</v>
      </c>
      <c r="L2420" s="180" t="s">
        <v>707</v>
      </c>
    </row>
    <row r="2421" spans="3:12">
      <c r="C2421" s="180">
        <v>393</v>
      </c>
      <c r="D2421" s="180">
        <v>400</v>
      </c>
      <c r="E2421" s="180" t="s">
        <v>3094</v>
      </c>
      <c r="F2421" s="180" t="s">
        <v>727</v>
      </c>
      <c r="G2421" s="180">
        <v>0.87234040000000002</v>
      </c>
      <c r="H2421" s="180">
        <v>1.82</v>
      </c>
      <c r="I2421" s="180">
        <v>1.82</v>
      </c>
      <c r="J2421" s="180">
        <v>0</v>
      </c>
      <c r="K2421" s="181">
        <f t="shared" si="37"/>
        <v>1.5876595280000001</v>
      </c>
      <c r="L2421" s="180" t="s">
        <v>707</v>
      </c>
    </row>
    <row r="2422" spans="3:12">
      <c r="C2422" s="180">
        <v>393</v>
      </c>
      <c r="D2422" s="180">
        <v>39125</v>
      </c>
      <c r="E2422" s="180" t="s">
        <v>3095</v>
      </c>
      <c r="F2422" s="180" t="s">
        <v>727</v>
      </c>
      <c r="G2422" s="180">
        <v>0.89361699999999999</v>
      </c>
      <c r="H2422" s="180">
        <v>1.86</v>
      </c>
      <c r="I2422" s="180">
        <v>1.86</v>
      </c>
      <c r="J2422" s="180">
        <v>0</v>
      </c>
      <c r="K2422" s="181">
        <f t="shared" si="37"/>
        <v>1.6621276200000001</v>
      </c>
      <c r="L2422" s="180" t="s">
        <v>707</v>
      </c>
    </row>
    <row r="2423" spans="3:12">
      <c r="C2423" s="180">
        <v>393</v>
      </c>
      <c r="D2423" s="180">
        <v>39126</v>
      </c>
      <c r="E2423" s="180" t="s">
        <v>3096</v>
      </c>
      <c r="F2423" s="180" t="s">
        <v>727</v>
      </c>
      <c r="G2423" s="180">
        <v>4.0212766000000002</v>
      </c>
      <c r="H2423" s="180">
        <v>8.4</v>
      </c>
      <c r="I2423" s="180">
        <v>8.4</v>
      </c>
      <c r="J2423" s="180">
        <v>0</v>
      </c>
      <c r="K2423" s="181">
        <f t="shared" si="37"/>
        <v>33.77872344</v>
      </c>
      <c r="L2423" s="180" t="s">
        <v>707</v>
      </c>
    </row>
    <row r="2424" spans="3:12">
      <c r="C2424" s="180">
        <v>393</v>
      </c>
      <c r="D2424" s="180">
        <v>39127</v>
      </c>
      <c r="E2424" s="180" t="s">
        <v>3097</v>
      </c>
      <c r="F2424" s="180" t="s">
        <v>727</v>
      </c>
      <c r="G2424" s="180">
        <v>0.81914889999999996</v>
      </c>
      <c r="H2424" s="180">
        <v>1.71</v>
      </c>
      <c r="I2424" s="180">
        <v>1.71</v>
      </c>
      <c r="J2424" s="180">
        <v>0</v>
      </c>
      <c r="K2424" s="181">
        <f t="shared" si="37"/>
        <v>1.4007446189999999</v>
      </c>
      <c r="L2424" s="180" t="s">
        <v>707</v>
      </c>
    </row>
    <row r="2425" spans="3:12">
      <c r="C2425" s="180">
        <v>393</v>
      </c>
      <c r="D2425" s="180">
        <v>39128</v>
      </c>
      <c r="E2425" s="180" t="s">
        <v>3098</v>
      </c>
      <c r="F2425" s="180" t="s">
        <v>727</v>
      </c>
      <c r="G2425" s="180">
        <v>0.89361699999999999</v>
      </c>
      <c r="H2425" s="180">
        <v>1.86</v>
      </c>
      <c r="I2425" s="180">
        <v>1.86</v>
      </c>
      <c r="J2425" s="180">
        <v>0</v>
      </c>
      <c r="K2425" s="181">
        <f t="shared" si="37"/>
        <v>1.6621276200000001</v>
      </c>
      <c r="L2425" s="180" t="s">
        <v>707</v>
      </c>
    </row>
    <row r="2426" spans="3:12">
      <c r="C2426" s="180">
        <v>393</v>
      </c>
      <c r="D2426" s="180">
        <v>39129</v>
      </c>
      <c r="E2426" s="180" t="s">
        <v>3099</v>
      </c>
      <c r="F2426" s="180" t="s">
        <v>727</v>
      </c>
      <c r="G2426" s="180">
        <v>0.95744680000000004</v>
      </c>
      <c r="H2426" s="180">
        <v>2</v>
      </c>
      <c r="I2426" s="180">
        <v>2</v>
      </c>
      <c r="J2426" s="180">
        <v>0</v>
      </c>
      <c r="K2426" s="181">
        <f t="shared" si="37"/>
        <v>1.9148936000000001</v>
      </c>
      <c r="L2426" s="180" t="s">
        <v>707</v>
      </c>
    </row>
    <row r="2427" spans="3:12">
      <c r="C2427" s="180">
        <v>393</v>
      </c>
      <c r="D2427" s="180">
        <v>39130</v>
      </c>
      <c r="E2427" s="180" t="s">
        <v>3100</v>
      </c>
      <c r="F2427" s="180" t="s">
        <v>727</v>
      </c>
      <c r="G2427" s="180">
        <v>1.5531915000000001</v>
      </c>
      <c r="H2427" s="180">
        <v>3.24</v>
      </c>
      <c r="I2427" s="180">
        <v>3.24</v>
      </c>
      <c r="J2427" s="180">
        <v>0</v>
      </c>
      <c r="K2427" s="181">
        <f t="shared" si="37"/>
        <v>5.0323404600000003</v>
      </c>
      <c r="L2427" s="180" t="s">
        <v>707</v>
      </c>
    </row>
    <row r="2428" spans="3:12">
      <c r="C2428" s="180">
        <v>393</v>
      </c>
      <c r="D2428" s="180">
        <v>39131</v>
      </c>
      <c r="E2428" s="180" t="s">
        <v>3101</v>
      </c>
      <c r="F2428" s="180" t="s">
        <v>727</v>
      </c>
      <c r="G2428" s="180">
        <v>1.7021276999999999</v>
      </c>
      <c r="H2428" s="180">
        <v>3.55</v>
      </c>
      <c r="I2428" s="180">
        <v>3.55</v>
      </c>
      <c r="J2428" s="180">
        <v>0</v>
      </c>
      <c r="K2428" s="181">
        <f t="shared" si="37"/>
        <v>6.0425533349999991</v>
      </c>
      <c r="L2428" s="180" t="s">
        <v>707</v>
      </c>
    </row>
    <row r="2429" spans="3:12">
      <c r="C2429" s="180">
        <v>393</v>
      </c>
      <c r="D2429" s="180">
        <v>39132</v>
      </c>
      <c r="E2429" s="180" t="s">
        <v>3102</v>
      </c>
      <c r="F2429" s="180" t="s">
        <v>727</v>
      </c>
      <c r="G2429" s="180">
        <v>1.787234</v>
      </c>
      <c r="H2429" s="180">
        <v>3.73</v>
      </c>
      <c r="I2429" s="180">
        <v>3.73</v>
      </c>
      <c r="J2429" s="180">
        <v>0</v>
      </c>
      <c r="K2429" s="181">
        <f t="shared" si="37"/>
        <v>6.6663828199999999</v>
      </c>
      <c r="L2429" s="180" t="s">
        <v>707</v>
      </c>
    </row>
    <row r="2430" spans="3:12">
      <c r="C2430" s="180">
        <v>393</v>
      </c>
      <c r="D2430" s="180">
        <v>39133</v>
      </c>
      <c r="E2430" s="180" t="s">
        <v>3103</v>
      </c>
      <c r="F2430" s="180" t="s">
        <v>727</v>
      </c>
      <c r="G2430" s="180">
        <v>2.2340426</v>
      </c>
      <c r="H2430" s="180">
        <v>4.66</v>
      </c>
      <c r="I2430" s="180">
        <v>4.66</v>
      </c>
      <c r="J2430" s="180">
        <v>0</v>
      </c>
      <c r="K2430" s="181">
        <f t="shared" si="37"/>
        <v>10.410638516000001</v>
      </c>
      <c r="L2430" s="180" t="s">
        <v>707</v>
      </c>
    </row>
    <row r="2431" spans="3:12">
      <c r="C2431" s="180">
        <v>393</v>
      </c>
      <c r="D2431" s="180">
        <v>39134</v>
      </c>
      <c r="E2431" s="180" t="s">
        <v>3104</v>
      </c>
      <c r="F2431" s="180" t="s">
        <v>727</v>
      </c>
      <c r="G2431" s="180">
        <v>2.9787233999999998</v>
      </c>
      <c r="H2431" s="180">
        <v>6.22</v>
      </c>
      <c r="I2431" s="180">
        <v>6.22</v>
      </c>
      <c r="J2431" s="180">
        <v>0</v>
      </c>
      <c r="K2431" s="181">
        <f t="shared" si="37"/>
        <v>18.527659547999999</v>
      </c>
      <c r="L2431" s="180" t="s">
        <v>707</v>
      </c>
    </row>
    <row r="2432" spans="3:12">
      <c r="C2432" s="180">
        <v>393</v>
      </c>
      <c r="D2432" s="180">
        <v>39135</v>
      </c>
      <c r="E2432" s="180" t="s">
        <v>3105</v>
      </c>
      <c r="F2432" s="180" t="s">
        <v>727</v>
      </c>
      <c r="G2432" s="180">
        <v>3.5744680999999998</v>
      </c>
      <c r="H2432" s="180">
        <v>7.47</v>
      </c>
      <c r="I2432" s="180">
        <v>7.47</v>
      </c>
      <c r="J2432" s="180">
        <v>0</v>
      </c>
      <c r="K2432" s="181">
        <f t="shared" si="37"/>
        <v>26.701276706999998</v>
      </c>
      <c r="L2432" s="180" t="s">
        <v>707</v>
      </c>
    </row>
    <row r="2433" spans="3:12">
      <c r="C2433" s="180">
        <v>393</v>
      </c>
      <c r="D2433" s="180">
        <v>39136</v>
      </c>
      <c r="E2433" s="180" t="s">
        <v>3106</v>
      </c>
      <c r="F2433" s="180" t="s">
        <v>727</v>
      </c>
      <c r="G2433" s="180">
        <v>0.25531910000000002</v>
      </c>
      <c r="H2433" s="180">
        <v>0.53</v>
      </c>
      <c r="I2433" s="180">
        <v>0.53</v>
      </c>
      <c r="J2433" s="180">
        <v>0</v>
      </c>
      <c r="K2433" s="181">
        <f t="shared" si="37"/>
        <v>0.13531912300000001</v>
      </c>
      <c r="L2433" s="180" t="s">
        <v>707</v>
      </c>
    </row>
    <row r="2434" spans="3:12">
      <c r="C2434" s="180">
        <v>393</v>
      </c>
      <c r="D2434" s="180">
        <v>39137</v>
      </c>
      <c r="E2434" s="180" t="s">
        <v>3107</v>
      </c>
      <c r="F2434" s="180" t="s">
        <v>727</v>
      </c>
      <c r="G2434" s="180">
        <v>0.36170210000000003</v>
      </c>
      <c r="H2434" s="180">
        <v>0.75</v>
      </c>
      <c r="I2434" s="180">
        <v>0.75</v>
      </c>
      <c r="J2434" s="180">
        <v>0</v>
      </c>
      <c r="K2434" s="181">
        <f t="shared" si="37"/>
        <v>0.27127657500000002</v>
      </c>
      <c r="L2434" s="180" t="s">
        <v>707</v>
      </c>
    </row>
    <row r="2435" spans="3:12">
      <c r="C2435" s="180">
        <v>393</v>
      </c>
      <c r="D2435" s="180">
        <v>39138</v>
      </c>
      <c r="E2435" s="180" t="s">
        <v>3108</v>
      </c>
      <c r="F2435" s="180" t="s">
        <v>727</v>
      </c>
      <c r="G2435" s="180">
        <v>0.38297870000000001</v>
      </c>
      <c r="H2435" s="180">
        <v>0.8</v>
      </c>
      <c r="I2435" s="180">
        <v>0.8</v>
      </c>
      <c r="J2435" s="180">
        <v>0</v>
      </c>
      <c r="K2435" s="181">
        <f t="shared" si="37"/>
        <v>0.30638296000000004</v>
      </c>
      <c r="L2435" s="180" t="s">
        <v>707</v>
      </c>
    </row>
    <row r="2436" spans="3:12">
      <c r="C2436" s="180">
        <v>393</v>
      </c>
      <c r="D2436" s="180">
        <v>39139</v>
      </c>
      <c r="E2436" s="180" t="s">
        <v>3109</v>
      </c>
      <c r="F2436" s="180" t="s">
        <v>727</v>
      </c>
      <c r="G2436" s="180">
        <v>0.52127659999999998</v>
      </c>
      <c r="H2436" s="180">
        <v>1.08</v>
      </c>
      <c r="I2436" s="180">
        <v>1.08</v>
      </c>
      <c r="J2436" s="180">
        <v>0</v>
      </c>
      <c r="K2436" s="181">
        <f t="shared" si="37"/>
        <v>0.56297872800000004</v>
      </c>
      <c r="L2436" s="180" t="s">
        <v>707</v>
      </c>
    </row>
    <row r="2437" spans="3:12">
      <c r="C2437" s="180">
        <v>393</v>
      </c>
      <c r="D2437" s="180">
        <v>39140</v>
      </c>
      <c r="E2437" s="180" t="s">
        <v>3110</v>
      </c>
      <c r="F2437" s="180" t="s">
        <v>727</v>
      </c>
      <c r="G2437" s="180">
        <v>0.62765959999999998</v>
      </c>
      <c r="H2437" s="180">
        <v>1.31</v>
      </c>
      <c r="I2437" s="180">
        <v>1.31</v>
      </c>
      <c r="J2437" s="180">
        <v>0</v>
      </c>
      <c r="K2437" s="181">
        <f t="shared" si="37"/>
        <v>0.82223407599999998</v>
      </c>
      <c r="L2437" s="180" t="s">
        <v>707</v>
      </c>
    </row>
    <row r="2438" spans="3:12">
      <c r="C2438" s="180">
        <v>393</v>
      </c>
      <c r="D2438" s="180">
        <v>39141</v>
      </c>
      <c r="E2438" s="180" t="s">
        <v>3111</v>
      </c>
      <c r="F2438" s="180" t="s">
        <v>727</v>
      </c>
      <c r="G2438" s="180">
        <v>0.69148940000000003</v>
      </c>
      <c r="H2438" s="180">
        <v>1.44</v>
      </c>
      <c r="I2438" s="180">
        <v>1.44</v>
      </c>
      <c r="J2438" s="180">
        <v>0</v>
      </c>
      <c r="K2438" s="181">
        <f t="shared" ref="K2438:K2501" si="38">H2438*G2438</f>
        <v>0.99574473600000002</v>
      </c>
      <c r="L2438" s="180" t="s">
        <v>707</v>
      </c>
    </row>
    <row r="2439" spans="3:12">
      <c r="C2439" s="180">
        <v>393</v>
      </c>
      <c r="D2439" s="180">
        <v>39142</v>
      </c>
      <c r="E2439" s="180" t="s">
        <v>3112</v>
      </c>
      <c r="F2439" s="180" t="s">
        <v>727</v>
      </c>
      <c r="G2439" s="180">
        <v>1.0212766</v>
      </c>
      <c r="H2439" s="180">
        <v>2.13</v>
      </c>
      <c r="I2439" s="180">
        <v>2.13</v>
      </c>
      <c r="J2439" s="180">
        <v>0</v>
      </c>
      <c r="K2439" s="181">
        <f t="shared" si="38"/>
        <v>2.1753191579999998</v>
      </c>
      <c r="L2439" s="180" t="s">
        <v>707</v>
      </c>
    </row>
    <row r="2440" spans="3:12">
      <c r="C2440" s="180">
        <v>393</v>
      </c>
      <c r="D2440" s="180">
        <v>39143</v>
      </c>
      <c r="E2440" s="180" t="s">
        <v>3113</v>
      </c>
      <c r="F2440" s="180" t="s">
        <v>727</v>
      </c>
      <c r="G2440" s="180">
        <v>1.4255319</v>
      </c>
      <c r="H2440" s="180">
        <v>2.97</v>
      </c>
      <c r="I2440" s="180">
        <v>2.97</v>
      </c>
      <c r="J2440" s="180">
        <v>0</v>
      </c>
      <c r="K2440" s="181">
        <f t="shared" si="38"/>
        <v>4.2338297430000003</v>
      </c>
      <c r="L2440" s="180" t="s">
        <v>707</v>
      </c>
    </row>
    <row r="2441" spans="3:12">
      <c r="C2441" s="180">
        <v>393</v>
      </c>
      <c r="D2441" s="180">
        <v>39144</v>
      </c>
      <c r="E2441" s="180" t="s">
        <v>3114</v>
      </c>
      <c r="F2441" s="180" t="s">
        <v>727</v>
      </c>
      <c r="G2441" s="180">
        <v>1.6595745</v>
      </c>
      <c r="H2441" s="180">
        <v>3.46</v>
      </c>
      <c r="I2441" s="180">
        <v>3.46</v>
      </c>
      <c r="J2441" s="180">
        <v>0</v>
      </c>
      <c r="K2441" s="181">
        <f t="shared" si="38"/>
        <v>5.7421277699999997</v>
      </c>
      <c r="L2441" s="180" t="s">
        <v>707</v>
      </c>
    </row>
    <row r="2442" spans="3:12">
      <c r="C2442" s="180">
        <v>393</v>
      </c>
      <c r="D2442" s="180">
        <v>39145</v>
      </c>
      <c r="E2442" s="180" t="s">
        <v>3115</v>
      </c>
      <c r="F2442" s="180" t="s">
        <v>727</v>
      </c>
      <c r="G2442" s="180">
        <v>2.7340426</v>
      </c>
      <c r="H2442" s="180">
        <v>5.71</v>
      </c>
      <c r="I2442" s="180">
        <v>5.71</v>
      </c>
      <c r="J2442" s="180">
        <v>0</v>
      </c>
      <c r="K2442" s="181">
        <f t="shared" si="38"/>
        <v>15.611383245999999</v>
      </c>
      <c r="L2442" s="180" t="s">
        <v>707</v>
      </c>
    </row>
    <row r="2443" spans="3:12">
      <c r="C2443" s="180">
        <v>393</v>
      </c>
      <c r="D2443" s="180">
        <v>39158</v>
      </c>
      <c r="E2443" s="180" t="s">
        <v>3116</v>
      </c>
      <c r="F2443" s="180" t="s">
        <v>727</v>
      </c>
      <c r="G2443" s="180">
        <v>9.5106383000000001</v>
      </c>
      <c r="H2443" s="180">
        <v>19.87</v>
      </c>
      <c r="I2443" s="180">
        <v>19.87</v>
      </c>
      <c r="J2443" s="180">
        <v>0</v>
      </c>
      <c r="K2443" s="181">
        <f t="shared" si="38"/>
        <v>188.976383021</v>
      </c>
      <c r="L2443" s="180" t="s">
        <v>707</v>
      </c>
    </row>
    <row r="2444" spans="3:12">
      <c r="C2444" s="180">
        <v>411</v>
      </c>
      <c r="D2444" s="180">
        <v>411</v>
      </c>
      <c r="E2444" s="180" t="s">
        <v>3117</v>
      </c>
      <c r="F2444" s="180" t="s">
        <v>727</v>
      </c>
      <c r="G2444" s="180">
        <v>1</v>
      </c>
      <c r="H2444" s="180">
        <v>0.21</v>
      </c>
      <c r="I2444" s="180">
        <v>0.21</v>
      </c>
      <c r="J2444" s="180">
        <v>0</v>
      </c>
      <c r="K2444" s="181">
        <f t="shared" si="38"/>
        <v>0.21</v>
      </c>
      <c r="L2444" s="180" t="s">
        <v>707</v>
      </c>
    </row>
    <row r="2445" spans="3:12">
      <c r="C2445" s="180">
        <v>411</v>
      </c>
      <c r="D2445" s="180">
        <v>408</v>
      </c>
      <c r="E2445" s="180" t="s">
        <v>3118</v>
      </c>
      <c r="F2445" s="180" t="s">
        <v>727</v>
      </c>
      <c r="G2445" s="180">
        <v>4.9659331</v>
      </c>
      <c r="H2445" s="180">
        <v>1.04</v>
      </c>
      <c r="I2445" s="180">
        <v>1.04</v>
      </c>
      <c r="J2445" s="180">
        <v>0</v>
      </c>
      <c r="K2445" s="181">
        <f t="shared" si="38"/>
        <v>5.1645704239999999</v>
      </c>
      <c r="L2445" s="180" t="s">
        <v>707</v>
      </c>
    </row>
    <row r="2446" spans="3:12">
      <c r="C2446" s="180">
        <v>411</v>
      </c>
      <c r="D2446" s="180">
        <v>410</v>
      </c>
      <c r="E2446" s="180" t="s">
        <v>3119</v>
      </c>
      <c r="F2446" s="180" t="s">
        <v>727</v>
      </c>
      <c r="G2446" s="180">
        <v>0.79543600000000003</v>
      </c>
      <c r="H2446" s="180">
        <v>0.16</v>
      </c>
      <c r="I2446" s="180">
        <v>0.16</v>
      </c>
      <c r="J2446" s="180">
        <v>0</v>
      </c>
      <c r="K2446" s="181">
        <f t="shared" si="38"/>
        <v>0.12726976000000001</v>
      </c>
      <c r="L2446" s="180" t="s">
        <v>707</v>
      </c>
    </row>
    <row r="2447" spans="3:12">
      <c r="C2447" s="180">
        <v>411</v>
      </c>
      <c r="D2447" s="180">
        <v>412</v>
      </c>
      <c r="E2447" s="180" t="s">
        <v>3120</v>
      </c>
      <c r="F2447" s="180" t="s">
        <v>727</v>
      </c>
      <c r="G2447" s="180">
        <v>5.1458842000000002</v>
      </c>
      <c r="H2447" s="180">
        <v>1.08</v>
      </c>
      <c r="I2447" s="180">
        <v>1.08</v>
      </c>
      <c r="J2447" s="180">
        <v>0</v>
      </c>
      <c r="K2447" s="181">
        <f t="shared" si="38"/>
        <v>5.5575549360000007</v>
      </c>
      <c r="L2447" s="180" t="s">
        <v>707</v>
      </c>
    </row>
    <row r="2448" spans="3:12">
      <c r="C2448" s="180">
        <v>411</v>
      </c>
      <c r="D2448" s="180">
        <v>414</v>
      </c>
      <c r="E2448" s="180" t="s">
        <v>3121</v>
      </c>
      <c r="F2448" s="180" t="s">
        <v>727</v>
      </c>
      <c r="G2448" s="180">
        <v>0.32542779999999999</v>
      </c>
      <c r="H2448" s="180">
        <v>0.06</v>
      </c>
      <c r="I2448" s="180">
        <v>0.06</v>
      </c>
      <c r="J2448" s="180">
        <v>0</v>
      </c>
      <c r="K2448" s="181">
        <f t="shared" si="38"/>
        <v>1.9525667999999999E-2</v>
      </c>
      <c r="L2448" s="180" t="s">
        <v>707</v>
      </c>
    </row>
    <row r="2449" spans="3:12">
      <c r="C2449" s="180">
        <v>428</v>
      </c>
      <c r="D2449" s="180">
        <v>428</v>
      </c>
      <c r="E2449" s="180" t="s">
        <v>3122</v>
      </c>
      <c r="F2449" s="180" t="s">
        <v>727</v>
      </c>
      <c r="G2449" s="180">
        <v>1</v>
      </c>
      <c r="H2449" s="180">
        <v>34.97</v>
      </c>
      <c r="I2449" s="180">
        <v>34.97</v>
      </c>
      <c r="J2449" s="180">
        <v>0</v>
      </c>
      <c r="K2449" s="181">
        <f t="shared" si="38"/>
        <v>34.97</v>
      </c>
      <c r="L2449" s="180" t="s">
        <v>707</v>
      </c>
    </row>
    <row r="2450" spans="3:12">
      <c r="C2450" s="180">
        <v>428</v>
      </c>
      <c r="D2450" s="180">
        <v>379</v>
      </c>
      <c r="E2450" s="180" t="s">
        <v>3123</v>
      </c>
      <c r="F2450" s="180" t="s">
        <v>727</v>
      </c>
      <c r="G2450" s="180">
        <v>4.1145800000000003E-2</v>
      </c>
      <c r="H2450" s="180">
        <v>1.43</v>
      </c>
      <c r="I2450" s="180">
        <v>1.43</v>
      </c>
      <c r="J2450" s="180">
        <v>0</v>
      </c>
      <c r="K2450" s="181">
        <f t="shared" si="38"/>
        <v>5.8838494000000005E-2</v>
      </c>
      <c r="L2450" s="180" t="s">
        <v>707</v>
      </c>
    </row>
    <row r="2451" spans="3:12">
      <c r="C2451" s="180">
        <v>428</v>
      </c>
      <c r="D2451" s="180">
        <v>421</v>
      </c>
      <c r="E2451" s="180" t="s">
        <v>3124</v>
      </c>
      <c r="F2451" s="180" t="s">
        <v>727</v>
      </c>
      <c r="G2451" s="180">
        <v>0.60416669999999995</v>
      </c>
      <c r="H2451" s="180">
        <v>21.12</v>
      </c>
      <c r="I2451" s="180">
        <v>21.12</v>
      </c>
      <c r="J2451" s="180">
        <v>0</v>
      </c>
      <c r="K2451" s="181">
        <f t="shared" si="38"/>
        <v>12.760000703999999</v>
      </c>
      <c r="L2451" s="180" t="s">
        <v>707</v>
      </c>
    </row>
    <row r="2452" spans="3:12">
      <c r="C2452" s="180">
        <v>428</v>
      </c>
      <c r="D2452" s="180">
        <v>429</v>
      </c>
      <c r="E2452" s="180" t="s">
        <v>3125</v>
      </c>
      <c r="F2452" s="180" t="s">
        <v>727</v>
      </c>
      <c r="G2452" s="180">
        <v>0.61354169999999997</v>
      </c>
      <c r="H2452" s="180">
        <v>21.45</v>
      </c>
      <c r="I2452" s="180">
        <v>21.45</v>
      </c>
      <c r="J2452" s="180">
        <v>0</v>
      </c>
      <c r="K2452" s="181">
        <f t="shared" si="38"/>
        <v>13.160469464999998</v>
      </c>
      <c r="L2452" s="180" t="s">
        <v>707</v>
      </c>
    </row>
    <row r="2453" spans="3:12">
      <c r="C2453" s="180">
        <v>428</v>
      </c>
      <c r="D2453" s="180">
        <v>430</v>
      </c>
      <c r="E2453" s="180" t="s">
        <v>3126</v>
      </c>
      <c r="F2453" s="180" t="s">
        <v>727</v>
      </c>
      <c r="G2453" s="180">
        <v>0.31041669999999999</v>
      </c>
      <c r="H2453" s="180">
        <v>10.85</v>
      </c>
      <c r="I2453" s="180">
        <v>10.85</v>
      </c>
      <c r="J2453" s="180">
        <v>0</v>
      </c>
      <c r="K2453" s="181">
        <f t="shared" si="38"/>
        <v>3.3680211949999999</v>
      </c>
      <c r="L2453" s="180" t="s">
        <v>707</v>
      </c>
    </row>
    <row r="2454" spans="3:12">
      <c r="C2454" s="180">
        <v>428</v>
      </c>
      <c r="D2454" s="180">
        <v>431</v>
      </c>
      <c r="E2454" s="180" t="s">
        <v>3127</v>
      </c>
      <c r="F2454" s="180" t="s">
        <v>727</v>
      </c>
      <c r="G2454" s="180">
        <v>0.41249999999999998</v>
      </c>
      <c r="H2454" s="180">
        <v>14.42</v>
      </c>
      <c r="I2454" s="180">
        <v>14.42</v>
      </c>
      <c r="J2454" s="180">
        <v>0</v>
      </c>
      <c r="K2454" s="181">
        <f t="shared" si="38"/>
        <v>5.9482499999999998</v>
      </c>
      <c r="L2454" s="180" t="s">
        <v>707</v>
      </c>
    </row>
    <row r="2455" spans="3:12">
      <c r="C2455" s="180">
        <v>428</v>
      </c>
      <c r="D2455" s="180">
        <v>432</v>
      </c>
      <c r="E2455" s="180" t="s">
        <v>3128</v>
      </c>
      <c r="F2455" s="180" t="s">
        <v>727</v>
      </c>
      <c r="G2455" s="180">
        <v>0.45520830000000001</v>
      </c>
      <c r="H2455" s="180">
        <v>15.91</v>
      </c>
      <c r="I2455" s="180">
        <v>15.91</v>
      </c>
      <c r="J2455" s="180">
        <v>0</v>
      </c>
      <c r="K2455" s="181">
        <f t="shared" si="38"/>
        <v>7.2423640530000002</v>
      </c>
      <c r="L2455" s="180" t="s">
        <v>707</v>
      </c>
    </row>
    <row r="2456" spans="3:12">
      <c r="C2456" s="180">
        <v>428</v>
      </c>
      <c r="D2456" s="180">
        <v>433</v>
      </c>
      <c r="E2456" s="180" t="s">
        <v>3129</v>
      </c>
      <c r="F2456" s="180" t="s">
        <v>727</v>
      </c>
      <c r="G2456" s="180">
        <v>0.61041670000000003</v>
      </c>
      <c r="H2456" s="180">
        <v>21.34</v>
      </c>
      <c r="I2456" s="180">
        <v>21.34</v>
      </c>
      <c r="J2456" s="180">
        <v>0</v>
      </c>
      <c r="K2456" s="181">
        <f t="shared" si="38"/>
        <v>13.026292378000001</v>
      </c>
      <c r="L2456" s="180" t="s">
        <v>707</v>
      </c>
    </row>
    <row r="2457" spans="3:12">
      <c r="C2457" s="180">
        <v>428</v>
      </c>
      <c r="D2457" s="180">
        <v>436</v>
      </c>
      <c r="E2457" s="180" t="s">
        <v>3130</v>
      </c>
      <c r="F2457" s="180" t="s">
        <v>727</v>
      </c>
      <c r="G2457" s="180">
        <v>0.34687499999999999</v>
      </c>
      <c r="H2457" s="180">
        <v>12.13</v>
      </c>
      <c r="I2457" s="180">
        <v>12.13</v>
      </c>
      <c r="J2457" s="180">
        <v>0</v>
      </c>
      <c r="K2457" s="181">
        <f t="shared" si="38"/>
        <v>4.20759375</v>
      </c>
      <c r="L2457" s="180" t="s">
        <v>707</v>
      </c>
    </row>
    <row r="2458" spans="3:12">
      <c r="C2458" s="180">
        <v>428</v>
      </c>
      <c r="D2458" s="180">
        <v>437</v>
      </c>
      <c r="E2458" s="180" t="s">
        <v>3131</v>
      </c>
      <c r="F2458" s="180" t="s">
        <v>727</v>
      </c>
      <c r="G2458" s="180">
        <v>0.81093749999999998</v>
      </c>
      <c r="H2458" s="180">
        <v>28.35</v>
      </c>
      <c r="I2458" s="180">
        <v>28.35</v>
      </c>
      <c r="J2458" s="180">
        <v>0</v>
      </c>
      <c r="K2458" s="181">
        <f t="shared" si="38"/>
        <v>22.990078125</v>
      </c>
      <c r="L2458" s="180" t="s">
        <v>707</v>
      </c>
    </row>
    <row r="2459" spans="3:12">
      <c r="C2459" s="180">
        <v>428</v>
      </c>
      <c r="D2459" s="180">
        <v>439</v>
      </c>
      <c r="E2459" s="180" t="s">
        <v>3132</v>
      </c>
      <c r="F2459" s="180" t="s">
        <v>727</v>
      </c>
      <c r="G2459" s="180">
        <v>0.52291670000000001</v>
      </c>
      <c r="H2459" s="180">
        <v>18.28</v>
      </c>
      <c r="I2459" s="180">
        <v>18.28</v>
      </c>
      <c r="J2459" s="180">
        <v>0</v>
      </c>
      <c r="K2459" s="181">
        <f t="shared" si="38"/>
        <v>9.5589172760000007</v>
      </c>
      <c r="L2459" s="180" t="s">
        <v>707</v>
      </c>
    </row>
    <row r="2460" spans="3:12">
      <c r="C2460" s="180">
        <v>428</v>
      </c>
      <c r="D2460" s="180">
        <v>441</v>
      </c>
      <c r="E2460" s="180" t="s">
        <v>3133</v>
      </c>
      <c r="F2460" s="180" t="s">
        <v>727</v>
      </c>
      <c r="G2460" s="180">
        <v>0.34166669999999999</v>
      </c>
      <c r="H2460" s="180">
        <v>11.94</v>
      </c>
      <c r="I2460" s="180">
        <v>11.94</v>
      </c>
      <c r="J2460" s="180">
        <v>0</v>
      </c>
      <c r="K2460" s="181">
        <f t="shared" si="38"/>
        <v>4.0795003979999995</v>
      </c>
      <c r="L2460" s="180" t="s">
        <v>707</v>
      </c>
    </row>
    <row r="2461" spans="3:12">
      <c r="C2461" s="180">
        <v>428</v>
      </c>
      <c r="D2461" s="180">
        <v>442</v>
      </c>
      <c r="E2461" s="180" t="s">
        <v>2272</v>
      </c>
      <c r="F2461" s="180" t="s">
        <v>727</v>
      </c>
      <c r="G2461" s="180">
        <v>0.20520830000000001</v>
      </c>
      <c r="H2461" s="180">
        <v>7.17</v>
      </c>
      <c r="I2461" s="180">
        <v>7.17</v>
      </c>
      <c r="J2461" s="180">
        <v>0</v>
      </c>
      <c r="K2461" s="181">
        <f t="shared" si="38"/>
        <v>1.4713435110000002</v>
      </c>
      <c r="L2461" s="180" t="s">
        <v>707</v>
      </c>
    </row>
    <row r="2462" spans="3:12">
      <c r="C2462" s="180">
        <v>428</v>
      </c>
      <c r="D2462" s="180">
        <v>11267</v>
      </c>
      <c r="E2462" s="180" t="s">
        <v>2569</v>
      </c>
      <c r="F2462" s="180" t="s">
        <v>727</v>
      </c>
      <c r="G2462" s="180">
        <v>4.0937500000000002E-2</v>
      </c>
      <c r="H2462" s="180">
        <v>1.43</v>
      </c>
      <c r="I2462" s="180">
        <v>1.43</v>
      </c>
      <c r="J2462" s="180">
        <v>0</v>
      </c>
      <c r="K2462" s="181">
        <f t="shared" si="38"/>
        <v>5.8540624999999999E-2</v>
      </c>
      <c r="L2462" s="180" t="s">
        <v>707</v>
      </c>
    </row>
    <row r="2463" spans="3:12">
      <c r="C2463" s="180">
        <v>428</v>
      </c>
      <c r="D2463" s="180">
        <v>11790</v>
      </c>
      <c r="E2463" s="180" t="s">
        <v>3134</v>
      </c>
      <c r="F2463" s="180" t="s">
        <v>727</v>
      </c>
      <c r="G2463" s="180">
        <v>0.91979169999999999</v>
      </c>
      <c r="H2463" s="180">
        <v>32.159999999999997</v>
      </c>
      <c r="I2463" s="180">
        <v>32.159999999999997</v>
      </c>
      <c r="J2463" s="180">
        <v>0</v>
      </c>
      <c r="K2463" s="181">
        <f t="shared" si="38"/>
        <v>29.580501071999997</v>
      </c>
      <c r="L2463" s="180" t="s">
        <v>707</v>
      </c>
    </row>
    <row r="2464" spans="3:12">
      <c r="C2464" s="180">
        <v>428</v>
      </c>
      <c r="D2464" s="180">
        <v>13348</v>
      </c>
      <c r="E2464" s="180" t="s">
        <v>2736</v>
      </c>
      <c r="F2464" s="180" t="s">
        <v>727</v>
      </c>
      <c r="G2464" s="180">
        <v>4.6875E-2</v>
      </c>
      <c r="H2464" s="180">
        <v>1.63</v>
      </c>
      <c r="I2464" s="180">
        <v>1.63</v>
      </c>
      <c r="J2464" s="180">
        <v>0</v>
      </c>
      <c r="K2464" s="181">
        <f t="shared" si="38"/>
        <v>7.6406249999999995E-2</v>
      </c>
      <c r="L2464" s="180" t="s">
        <v>707</v>
      </c>
    </row>
    <row r="2465" spans="3:12">
      <c r="C2465" s="180">
        <v>511</v>
      </c>
      <c r="D2465" s="180">
        <v>511</v>
      </c>
      <c r="E2465" s="180" t="s">
        <v>2250</v>
      </c>
      <c r="F2465" s="180" t="s">
        <v>1496</v>
      </c>
      <c r="G2465" s="180">
        <v>1</v>
      </c>
      <c r="H2465" s="180">
        <v>18.52</v>
      </c>
      <c r="I2465" s="180">
        <v>18.52</v>
      </c>
      <c r="J2465" s="180">
        <v>0</v>
      </c>
      <c r="K2465" s="181">
        <f t="shared" si="38"/>
        <v>18.52</v>
      </c>
      <c r="L2465" s="180" t="s">
        <v>707</v>
      </c>
    </row>
    <row r="2466" spans="3:12">
      <c r="C2466" s="180">
        <v>511</v>
      </c>
      <c r="D2466" s="180">
        <v>509</v>
      </c>
      <c r="E2466" s="180" t="s">
        <v>3135</v>
      </c>
      <c r="F2466" s="180" t="s">
        <v>828</v>
      </c>
      <c r="G2466" s="180">
        <v>0.90844000000000003</v>
      </c>
      <c r="H2466" s="180">
        <v>16.82</v>
      </c>
      <c r="I2466" s="180">
        <v>16.82</v>
      </c>
      <c r="J2466" s="180">
        <v>0</v>
      </c>
      <c r="K2466" s="181">
        <f t="shared" si="38"/>
        <v>15.279960800000001</v>
      </c>
      <c r="L2466" s="180" t="s">
        <v>707</v>
      </c>
    </row>
    <row r="2467" spans="3:12">
      <c r="C2467" s="180">
        <v>511</v>
      </c>
      <c r="D2467" s="180">
        <v>510</v>
      </c>
      <c r="E2467" s="180" t="s">
        <v>3136</v>
      </c>
      <c r="F2467" s="180" t="s">
        <v>828</v>
      </c>
      <c r="G2467" s="180">
        <v>0.6833302</v>
      </c>
      <c r="H2467" s="180">
        <v>12.65</v>
      </c>
      <c r="I2467" s="180">
        <v>12.65</v>
      </c>
      <c r="J2467" s="180">
        <v>0</v>
      </c>
      <c r="K2467" s="181">
        <f t="shared" si="38"/>
        <v>8.6441270299999999</v>
      </c>
      <c r="L2467" s="180" t="s">
        <v>707</v>
      </c>
    </row>
    <row r="2468" spans="3:12">
      <c r="C2468" s="180">
        <v>511</v>
      </c>
      <c r="D2468" s="180">
        <v>516</v>
      </c>
      <c r="E2468" s="180" t="s">
        <v>3137</v>
      </c>
      <c r="F2468" s="180" t="s">
        <v>828</v>
      </c>
      <c r="G2468" s="180">
        <v>0.80961660000000002</v>
      </c>
      <c r="H2468" s="180">
        <v>14.99</v>
      </c>
      <c r="I2468" s="180">
        <v>14.99</v>
      </c>
      <c r="J2468" s="180">
        <v>0</v>
      </c>
      <c r="K2468" s="181">
        <f t="shared" si="38"/>
        <v>12.136152834000001</v>
      </c>
      <c r="L2468" s="180" t="s">
        <v>707</v>
      </c>
    </row>
    <row r="2469" spans="3:12">
      <c r="C2469" s="180">
        <v>511</v>
      </c>
      <c r="D2469" s="180">
        <v>517</v>
      </c>
      <c r="E2469" s="180" t="s">
        <v>3138</v>
      </c>
      <c r="F2469" s="180" t="s">
        <v>1496</v>
      </c>
      <c r="G2469" s="180">
        <v>0.47180450000000002</v>
      </c>
      <c r="H2469" s="180">
        <v>8.73</v>
      </c>
      <c r="I2469" s="180">
        <v>8.73</v>
      </c>
      <c r="J2469" s="180">
        <v>0</v>
      </c>
      <c r="K2469" s="181">
        <f t="shared" si="38"/>
        <v>4.1188532850000001</v>
      </c>
      <c r="L2469" s="180" t="s">
        <v>707</v>
      </c>
    </row>
    <row r="2470" spans="3:12">
      <c r="C2470" s="180">
        <v>541</v>
      </c>
      <c r="D2470" s="180">
        <v>541</v>
      </c>
      <c r="E2470" s="180" t="s">
        <v>3139</v>
      </c>
      <c r="F2470" s="180" t="s">
        <v>727</v>
      </c>
      <c r="G2470" s="180">
        <v>1</v>
      </c>
      <c r="H2470" s="180">
        <v>275.89999999999998</v>
      </c>
      <c r="I2470" s="180">
        <v>275.89999999999998</v>
      </c>
      <c r="J2470" s="180">
        <v>0</v>
      </c>
      <c r="K2470" s="181">
        <f t="shared" si="38"/>
        <v>275.89999999999998</v>
      </c>
      <c r="L2470" s="180" t="s">
        <v>707</v>
      </c>
    </row>
    <row r="2471" spans="3:12">
      <c r="C2471" s="180">
        <v>541</v>
      </c>
      <c r="D2471" s="180">
        <v>540</v>
      </c>
      <c r="E2471" s="180" t="s">
        <v>3140</v>
      </c>
      <c r="F2471" s="180" t="s">
        <v>727</v>
      </c>
      <c r="G2471" s="180">
        <v>2.8247887</v>
      </c>
      <c r="H2471" s="180">
        <v>779.35</v>
      </c>
      <c r="I2471" s="180">
        <v>779.35</v>
      </c>
      <c r="J2471" s="180">
        <v>0</v>
      </c>
      <c r="K2471" s="181">
        <f t="shared" si="38"/>
        <v>2201.4990733449999</v>
      </c>
      <c r="L2471" s="180" t="s">
        <v>707</v>
      </c>
    </row>
    <row r="2472" spans="3:12">
      <c r="C2472" s="180">
        <v>541</v>
      </c>
      <c r="D2472" s="180">
        <v>542</v>
      </c>
      <c r="E2472" s="180" t="s">
        <v>3141</v>
      </c>
      <c r="F2472" s="180" t="s">
        <v>727</v>
      </c>
      <c r="G2472" s="180">
        <v>1.2535210999999999</v>
      </c>
      <c r="H2472" s="180">
        <v>345.84</v>
      </c>
      <c r="I2472" s="180">
        <v>345.84</v>
      </c>
      <c r="J2472" s="180">
        <v>0</v>
      </c>
      <c r="K2472" s="181">
        <f t="shared" si="38"/>
        <v>433.51773722399997</v>
      </c>
      <c r="L2472" s="180" t="s">
        <v>707</v>
      </c>
    </row>
    <row r="2473" spans="3:12">
      <c r="C2473" s="180">
        <v>541</v>
      </c>
      <c r="D2473" s="180">
        <v>11690</v>
      </c>
      <c r="E2473" s="180" t="s">
        <v>3142</v>
      </c>
      <c r="F2473" s="180" t="s">
        <v>727</v>
      </c>
      <c r="G2473" s="180">
        <v>0.98</v>
      </c>
      <c r="H2473" s="180">
        <v>270.38</v>
      </c>
      <c r="I2473" s="180">
        <v>270.38</v>
      </c>
      <c r="J2473" s="180">
        <v>0</v>
      </c>
      <c r="K2473" s="181">
        <f t="shared" si="38"/>
        <v>264.97239999999999</v>
      </c>
      <c r="L2473" s="180" t="s">
        <v>707</v>
      </c>
    </row>
    <row r="2474" spans="3:12">
      <c r="C2474" s="180">
        <v>541</v>
      </c>
      <c r="D2474" s="180">
        <v>11693</v>
      </c>
      <c r="E2474" s="180" t="s">
        <v>3143</v>
      </c>
      <c r="F2474" s="180" t="s">
        <v>838</v>
      </c>
      <c r="G2474" s="180">
        <v>1.1088028000000001</v>
      </c>
      <c r="H2474" s="180">
        <v>305.91000000000003</v>
      </c>
      <c r="I2474" s="180">
        <v>305.91000000000003</v>
      </c>
      <c r="J2474" s="180">
        <v>0</v>
      </c>
      <c r="K2474" s="181">
        <f t="shared" si="38"/>
        <v>339.19386454800008</v>
      </c>
      <c r="L2474" s="180" t="s">
        <v>707</v>
      </c>
    </row>
    <row r="2475" spans="3:12">
      <c r="C2475" s="180">
        <v>541</v>
      </c>
      <c r="D2475" s="180">
        <v>20234</v>
      </c>
      <c r="E2475" s="180" t="s">
        <v>3144</v>
      </c>
      <c r="F2475" s="180" t="s">
        <v>727</v>
      </c>
      <c r="G2475" s="180">
        <v>1.2402112000000001</v>
      </c>
      <c r="H2475" s="180">
        <v>342.17</v>
      </c>
      <c r="I2475" s="180">
        <v>342.17</v>
      </c>
      <c r="J2475" s="180">
        <v>0</v>
      </c>
      <c r="K2475" s="181">
        <f t="shared" si="38"/>
        <v>424.36306630400003</v>
      </c>
      <c r="L2475" s="180" t="s">
        <v>707</v>
      </c>
    </row>
    <row r="2476" spans="3:12">
      <c r="C2476" s="180">
        <v>541</v>
      </c>
      <c r="D2476" s="180">
        <v>36790</v>
      </c>
      <c r="E2476" s="180" t="s">
        <v>3145</v>
      </c>
      <c r="F2476" s="180" t="s">
        <v>727</v>
      </c>
      <c r="G2476" s="180">
        <v>1.5056338</v>
      </c>
      <c r="H2476" s="180">
        <v>415.4</v>
      </c>
      <c r="I2476" s="180">
        <v>415.4</v>
      </c>
      <c r="J2476" s="180">
        <v>0</v>
      </c>
      <c r="K2476" s="181">
        <f t="shared" si="38"/>
        <v>625.44028051999999</v>
      </c>
      <c r="L2476" s="180" t="s">
        <v>707</v>
      </c>
    </row>
    <row r="2477" spans="3:12">
      <c r="C2477" s="180">
        <v>541</v>
      </c>
      <c r="D2477" s="180">
        <v>37589</v>
      </c>
      <c r="E2477" s="180" t="s">
        <v>3146</v>
      </c>
      <c r="F2477" s="180" t="s">
        <v>727</v>
      </c>
      <c r="G2477" s="180">
        <v>1.8447887000000001</v>
      </c>
      <c r="H2477" s="180">
        <v>508.97</v>
      </c>
      <c r="I2477" s="180">
        <v>508.97</v>
      </c>
      <c r="J2477" s="180">
        <v>0</v>
      </c>
      <c r="K2477" s="181">
        <f t="shared" si="38"/>
        <v>938.94210463900004</v>
      </c>
      <c r="L2477" s="180" t="s">
        <v>707</v>
      </c>
    </row>
    <row r="2478" spans="3:12">
      <c r="C2478" s="180">
        <v>546</v>
      </c>
      <c r="D2478" s="180">
        <v>546</v>
      </c>
      <c r="E2478" s="180" t="s">
        <v>2039</v>
      </c>
      <c r="F2478" s="180" t="s">
        <v>828</v>
      </c>
      <c r="G2478" s="180">
        <v>1</v>
      </c>
      <c r="H2478" s="180">
        <v>9.34</v>
      </c>
      <c r="I2478" s="180">
        <v>9.34</v>
      </c>
      <c r="J2478" s="180">
        <v>0</v>
      </c>
      <c r="K2478" s="181">
        <f t="shared" si="38"/>
        <v>9.34</v>
      </c>
      <c r="L2478" s="180" t="s">
        <v>707</v>
      </c>
    </row>
    <row r="2479" spans="3:12">
      <c r="C2479" s="180">
        <v>546</v>
      </c>
      <c r="D2479" s="180">
        <v>547</v>
      </c>
      <c r="E2479" s="180" t="s">
        <v>3147</v>
      </c>
      <c r="F2479" s="180" t="s">
        <v>826</v>
      </c>
      <c r="G2479" s="180">
        <v>3.8286734999999998</v>
      </c>
      <c r="H2479" s="180">
        <v>35.75</v>
      </c>
      <c r="I2479" s="180">
        <v>35.75</v>
      </c>
      <c r="J2479" s="180">
        <v>0</v>
      </c>
      <c r="K2479" s="181">
        <f t="shared" si="38"/>
        <v>136.87507762499999</v>
      </c>
      <c r="L2479" s="180" t="s">
        <v>707</v>
      </c>
    </row>
    <row r="2480" spans="3:12">
      <c r="C2480" s="180">
        <v>546</v>
      </c>
      <c r="D2480" s="180">
        <v>549</v>
      </c>
      <c r="E2480" s="180" t="s">
        <v>3148</v>
      </c>
      <c r="F2480" s="180" t="s">
        <v>826</v>
      </c>
      <c r="G2480" s="180">
        <v>5.1632652999999999</v>
      </c>
      <c r="H2480" s="180">
        <v>48.22</v>
      </c>
      <c r="I2480" s="180">
        <v>48.22</v>
      </c>
      <c r="J2480" s="180">
        <v>0</v>
      </c>
      <c r="K2480" s="181">
        <f t="shared" si="38"/>
        <v>248.97265276599998</v>
      </c>
      <c r="L2480" s="180" t="s">
        <v>707</v>
      </c>
    </row>
    <row r="2481" spans="3:12">
      <c r="C2481" s="180">
        <v>546</v>
      </c>
      <c r="D2481" s="180">
        <v>551</v>
      </c>
      <c r="E2481" s="180" t="s">
        <v>3149</v>
      </c>
      <c r="F2481" s="180" t="s">
        <v>826</v>
      </c>
      <c r="G2481" s="180">
        <v>10.2232653</v>
      </c>
      <c r="H2481" s="180">
        <v>95.48</v>
      </c>
      <c r="I2481" s="180">
        <v>95.48</v>
      </c>
      <c r="J2481" s="180">
        <v>0</v>
      </c>
      <c r="K2481" s="181">
        <f t="shared" si="38"/>
        <v>976.11737084399999</v>
      </c>
      <c r="L2481" s="180" t="s">
        <v>707</v>
      </c>
    </row>
    <row r="2482" spans="3:12">
      <c r="C2482" s="180">
        <v>546</v>
      </c>
      <c r="D2482" s="180">
        <v>552</v>
      </c>
      <c r="E2482" s="180" t="s">
        <v>3150</v>
      </c>
      <c r="F2482" s="180" t="s">
        <v>826</v>
      </c>
      <c r="G2482" s="180">
        <v>1.9092857000000001</v>
      </c>
      <c r="H2482" s="180">
        <v>17.829999999999998</v>
      </c>
      <c r="I2482" s="180">
        <v>17.829999999999998</v>
      </c>
      <c r="J2482" s="180">
        <v>0</v>
      </c>
      <c r="K2482" s="181">
        <f t="shared" si="38"/>
        <v>34.042564030999998</v>
      </c>
      <c r="L2482" s="180" t="s">
        <v>707</v>
      </c>
    </row>
    <row r="2483" spans="3:12">
      <c r="C2483" s="180">
        <v>546</v>
      </c>
      <c r="D2483" s="180">
        <v>555</v>
      </c>
      <c r="E2483" s="180" t="s">
        <v>3151</v>
      </c>
      <c r="F2483" s="180" t="s">
        <v>826</v>
      </c>
      <c r="G2483" s="180">
        <v>1.2264999999999999</v>
      </c>
      <c r="H2483" s="180">
        <v>11.45</v>
      </c>
      <c r="I2483" s="180">
        <v>11.45</v>
      </c>
      <c r="J2483" s="180">
        <v>0</v>
      </c>
      <c r="K2483" s="181">
        <f t="shared" si="38"/>
        <v>14.043424999999997</v>
      </c>
      <c r="L2483" s="180" t="s">
        <v>707</v>
      </c>
    </row>
    <row r="2484" spans="3:12">
      <c r="C2484" s="180">
        <v>546</v>
      </c>
      <c r="D2484" s="180">
        <v>557</v>
      </c>
      <c r="E2484" s="180" t="s">
        <v>3152</v>
      </c>
      <c r="F2484" s="180" t="s">
        <v>826</v>
      </c>
      <c r="G2484" s="180">
        <v>3.8480102</v>
      </c>
      <c r="H2484" s="180">
        <v>35.94</v>
      </c>
      <c r="I2484" s="180">
        <v>35.94</v>
      </c>
      <c r="J2484" s="180">
        <v>0</v>
      </c>
      <c r="K2484" s="181">
        <f t="shared" si="38"/>
        <v>138.297486588</v>
      </c>
      <c r="L2484" s="180" t="s">
        <v>707</v>
      </c>
    </row>
    <row r="2485" spans="3:12">
      <c r="C2485" s="180">
        <v>546</v>
      </c>
      <c r="D2485" s="180">
        <v>559</v>
      </c>
      <c r="E2485" s="180" t="s">
        <v>3153</v>
      </c>
      <c r="F2485" s="180" t="s">
        <v>826</v>
      </c>
      <c r="G2485" s="180">
        <v>2.5558163</v>
      </c>
      <c r="H2485" s="180">
        <v>23.87</v>
      </c>
      <c r="I2485" s="180">
        <v>23.87</v>
      </c>
      <c r="J2485" s="180">
        <v>0</v>
      </c>
      <c r="K2485" s="181">
        <f t="shared" si="38"/>
        <v>61.007335081000001</v>
      </c>
      <c r="L2485" s="180" t="s">
        <v>707</v>
      </c>
    </row>
    <row r="2486" spans="3:12">
      <c r="C2486" s="180">
        <v>546</v>
      </c>
      <c r="D2486" s="180">
        <v>560</v>
      </c>
      <c r="E2486" s="180" t="s">
        <v>3154</v>
      </c>
      <c r="F2486" s="180" t="s">
        <v>826</v>
      </c>
      <c r="G2486" s="180">
        <v>3.1974917999999999</v>
      </c>
      <c r="H2486" s="180">
        <v>29.86</v>
      </c>
      <c r="I2486" s="180">
        <v>29.86</v>
      </c>
      <c r="J2486" s="180">
        <v>0</v>
      </c>
      <c r="K2486" s="181">
        <f t="shared" si="38"/>
        <v>95.477105147999993</v>
      </c>
      <c r="L2486" s="180" t="s">
        <v>707</v>
      </c>
    </row>
    <row r="2487" spans="3:12">
      <c r="C2487" s="180">
        <v>546</v>
      </c>
      <c r="D2487" s="180">
        <v>563</v>
      </c>
      <c r="E2487" s="180" t="s">
        <v>3155</v>
      </c>
      <c r="F2487" s="180" t="s">
        <v>826</v>
      </c>
      <c r="G2487" s="180">
        <v>2.8689795999999999</v>
      </c>
      <c r="H2487" s="180">
        <v>26.79</v>
      </c>
      <c r="I2487" s="180">
        <v>26.79</v>
      </c>
      <c r="J2487" s="180">
        <v>0</v>
      </c>
      <c r="K2487" s="181">
        <f t="shared" si="38"/>
        <v>76.859963483999991</v>
      </c>
      <c r="L2487" s="180" t="s">
        <v>707</v>
      </c>
    </row>
    <row r="2488" spans="3:12">
      <c r="C2488" s="180">
        <v>546</v>
      </c>
      <c r="D2488" s="180">
        <v>565</v>
      </c>
      <c r="E2488" s="180" t="s">
        <v>2046</v>
      </c>
      <c r="F2488" s="180" t="s">
        <v>826</v>
      </c>
      <c r="G2488" s="180">
        <v>1.73</v>
      </c>
      <c r="H2488" s="180">
        <v>16.149999999999999</v>
      </c>
      <c r="I2488" s="180">
        <v>16.149999999999999</v>
      </c>
      <c r="J2488" s="180">
        <v>0</v>
      </c>
      <c r="K2488" s="181">
        <f t="shared" si="38"/>
        <v>27.939499999999999</v>
      </c>
      <c r="L2488" s="180" t="s">
        <v>707</v>
      </c>
    </row>
    <row r="2489" spans="3:12">
      <c r="C2489" s="180">
        <v>546</v>
      </c>
      <c r="D2489" s="180">
        <v>566</v>
      </c>
      <c r="E2489" s="180" t="s">
        <v>3156</v>
      </c>
      <c r="F2489" s="180" t="s">
        <v>826</v>
      </c>
      <c r="G2489" s="180">
        <v>0.47479589999999999</v>
      </c>
      <c r="H2489" s="180">
        <v>4.43</v>
      </c>
      <c r="I2489" s="180">
        <v>4.43</v>
      </c>
      <c r="J2489" s="180">
        <v>0</v>
      </c>
      <c r="K2489" s="181">
        <f t="shared" si="38"/>
        <v>2.103345837</v>
      </c>
      <c r="L2489" s="180" t="s">
        <v>707</v>
      </c>
    </row>
    <row r="2490" spans="3:12">
      <c r="C2490" s="180">
        <v>546</v>
      </c>
      <c r="D2490" s="180">
        <v>567</v>
      </c>
      <c r="E2490" s="180" t="s">
        <v>3157</v>
      </c>
      <c r="F2490" s="180" t="s">
        <v>826</v>
      </c>
      <c r="G2490" s="180">
        <v>1.2687040999999999</v>
      </c>
      <c r="H2490" s="180">
        <v>11.84</v>
      </c>
      <c r="I2490" s="180">
        <v>11.84</v>
      </c>
      <c r="J2490" s="180">
        <v>0</v>
      </c>
      <c r="K2490" s="181">
        <f t="shared" si="38"/>
        <v>15.021456543999998</v>
      </c>
      <c r="L2490" s="180" t="s">
        <v>707</v>
      </c>
    </row>
    <row r="2491" spans="3:12">
      <c r="C2491" s="180">
        <v>546</v>
      </c>
      <c r="D2491" s="180">
        <v>568</v>
      </c>
      <c r="E2491" s="180" t="s">
        <v>3158</v>
      </c>
      <c r="F2491" s="180" t="s">
        <v>826</v>
      </c>
      <c r="G2491" s="180">
        <v>7.0256632999999997</v>
      </c>
      <c r="H2491" s="180">
        <v>65.61</v>
      </c>
      <c r="I2491" s="180">
        <v>65.61</v>
      </c>
      <c r="J2491" s="180">
        <v>0</v>
      </c>
      <c r="K2491" s="181">
        <f t="shared" si="38"/>
        <v>460.95376911299996</v>
      </c>
      <c r="L2491" s="180" t="s">
        <v>707</v>
      </c>
    </row>
    <row r="2492" spans="3:12">
      <c r="C2492" s="180">
        <v>546</v>
      </c>
      <c r="D2492" s="180">
        <v>574</v>
      </c>
      <c r="E2492" s="180" t="s">
        <v>3159</v>
      </c>
      <c r="F2492" s="180" t="s">
        <v>826</v>
      </c>
      <c r="G2492" s="180">
        <v>3.3344081999999999</v>
      </c>
      <c r="H2492" s="180">
        <v>31.14</v>
      </c>
      <c r="I2492" s="180">
        <v>31.14</v>
      </c>
      <c r="J2492" s="180">
        <v>0</v>
      </c>
      <c r="K2492" s="181">
        <f t="shared" si="38"/>
        <v>103.833471348</v>
      </c>
      <c r="L2492" s="180" t="s">
        <v>707</v>
      </c>
    </row>
    <row r="2493" spans="3:12">
      <c r="C2493" s="180">
        <v>592</v>
      </c>
      <c r="D2493" s="180">
        <v>592</v>
      </c>
      <c r="E2493" s="180" t="s">
        <v>3160</v>
      </c>
      <c r="F2493" s="180" t="s">
        <v>828</v>
      </c>
      <c r="G2493" s="180">
        <v>1</v>
      </c>
      <c r="H2493" s="180">
        <v>37.799999999999997</v>
      </c>
      <c r="I2493" s="180">
        <v>37.799999999999997</v>
      </c>
      <c r="J2493" s="180">
        <v>0</v>
      </c>
      <c r="K2493" s="181">
        <f t="shared" si="38"/>
        <v>37.799999999999997</v>
      </c>
      <c r="L2493" s="180" t="s">
        <v>707</v>
      </c>
    </row>
    <row r="2494" spans="3:12">
      <c r="C2494" s="180">
        <v>592</v>
      </c>
      <c r="D2494" s="180">
        <v>584</v>
      </c>
      <c r="E2494" s="180" t="s">
        <v>3161</v>
      </c>
      <c r="F2494" s="180" t="s">
        <v>826</v>
      </c>
      <c r="G2494" s="180">
        <v>0.99333329999999997</v>
      </c>
      <c r="H2494" s="180">
        <v>37.54</v>
      </c>
      <c r="I2494" s="180">
        <v>37.54</v>
      </c>
      <c r="J2494" s="180">
        <v>0</v>
      </c>
      <c r="K2494" s="181">
        <f t="shared" si="38"/>
        <v>37.289732082</v>
      </c>
      <c r="L2494" s="180" t="s">
        <v>707</v>
      </c>
    </row>
    <row r="2495" spans="3:12">
      <c r="C2495" s="180">
        <v>592</v>
      </c>
      <c r="D2495" s="180">
        <v>585</v>
      </c>
      <c r="E2495" s="180" t="s">
        <v>3162</v>
      </c>
      <c r="F2495" s="180" t="s">
        <v>828</v>
      </c>
      <c r="G2495" s="180">
        <v>0.93333330000000003</v>
      </c>
      <c r="H2495" s="180">
        <v>35.270000000000003</v>
      </c>
      <c r="I2495" s="180">
        <v>35.270000000000003</v>
      </c>
      <c r="J2495" s="180">
        <v>0</v>
      </c>
      <c r="K2495" s="181">
        <f t="shared" si="38"/>
        <v>32.918665491000006</v>
      </c>
      <c r="L2495" s="180" t="s">
        <v>707</v>
      </c>
    </row>
    <row r="2496" spans="3:12">
      <c r="C2496" s="180">
        <v>592</v>
      </c>
      <c r="D2496" s="180">
        <v>586</v>
      </c>
      <c r="E2496" s="180" t="s">
        <v>3163</v>
      </c>
      <c r="F2496" s="180" t="s">
        <v>826</v>
      </c>
      <c r="G2496" s="180">
        <v>0.58799999999999997</v>
      </c>
      <c r="H2496" s="180">
        <v>22.22</v>
      </c>
      <c r="I2496" s="180">
        <v>22.22</v>
      </c>
      <c r="J2496" s="180">
        <v>0</v>
      </c>
      <c r="K2496" s="181">
        <f t="shared" si="38"/>
        <v>13.065359999999998</v>
      </c>
      <c r="L2496" s="180" t="s">
        <v>707</v>
      </c>
    </row>
    <row r="2497" spans="3:12">
      <c r="C2497" s="180">
        <v>592</v>
      </c>
      <c r="D2497" s="180">
        <v>588</v>
      </c>
      <c r="E2497" s="180" t="s">
        <v>3164</v>
      </c>
      <c r="F2497" s="180" t="s">
        <v>826</v>
      </c>
      <c r="G2497" s="180">
        <v>0.93</v>
      </c>
      <c r="H2497" s="180">
        <v>35.15</v>
      </c>
      <c r="I2497" s="180">
        <v>35.15</v>
      </c>
      <c r="J2497" s="180">
        <v>0</v>
      </c>
      <c r="K2497" s="181">
        <f t="shared" si="38"/>
        <v>32.689500000000002</v>
      </c>
      <c r="L2497" s="180" t="s">
        <v>707</v>
      </c>
    </row>
    <row r="2498" spans="3:12">
      <c r="C2498" s="180">
        <v>592</v>
      </c>
      <c r="D2498" s="180">
        <v>589</v>
      </c>
      <c r="E2498" s="180" t="s">
        <v>3165</v>
      </c>
      <c r="F2498" s="180" t="s">
        <v>826</v>
      </c>
      <c r="G2498" s="180">
        <v>1.5720000000000001</v>
      </c>
      <c r="H2498" s="180">
        <v>59.42</v>
      </c>
      <c r="I2498" s="180">
        <v>59.42</v>
      </c>
      <c r="J2498" s="180">
        <v>0</v>
      </c>
      <c r="K2498" s="181">
        <f t="shared" si="38"/>
        <v>93.408240000000006</v>
      </c>
      <c r="L2498" s="180" t="s">
        <v>707</v>
      </c>
    </row>
    <row r="2499" spans="3:12">
      <c r="C2499" s="180">
        <v>592</v>
      </c>
      <c r="D2499" s="180">
        <v>591</v>
      </c>
      <c r="E2499" s="180" t="s">
        <v>3166</v>
      </c>
      <c r="F2499" s="180" t="s">
        <v>828</v>
      </c>
      <c r="G2499" s="180">
        <v>0.93333330000000003</v>
      </c>
      <c r="H2499" s="180">
        <v>35.270000000000003</v>
      </c>
      <c r="I2499" s="180">
        <v>35.270000000000003</v>
      </c>
      <c r="J2499" s="180">
        <v>0</v>
      </c>
      <c r="K2499" s="181">
        <f t="shared" si="38"/>
        <v>32.918665491000006</v>
      </c>
      <c r="L2499" s="180" t="s">
        <v>707</v>
      </c>
    </row>
    <row r="2500" spans="3:12">
      <c r="C2500" s="180">
        <v>592</v>
      </c>
      <c r="D2500" s="180">
        <v>5104</v>
      </c>
      <c r="E2500" s="180" t="s">
        <v>1704</v>
      </c>
      <c r="F2500" s="180" t="s">
        <v>828</v>
      </c>
      <c r="G2500" s="180">
        <v>1.9019999999999999</v>
      </c>
      <c r="H2500" s="180">
        <v>71.89</v>
      </c>
      <c r="I2500" s="180">
        <v>71.89</v>
      </c>
      <c r="J2500" s="180">
        <v>0</v>
      </c>
      <c r="K2500" s="181">
        <f t="shared" si="38"/>
        <v>136.73478</v>
      </c>
      <c r="L2500" s="180" t="s">
        <v>707</v>
      </c>
    </row>
    <row r="2501" spans="3:12">
      <c r="C2501" s="180">
        <v>592</v>
      </c>
      <c r="D2501" s="180">
        <v>34359</v>
      </c>
      <c r="E2501" s="180" t="s">
        <v>3167</v>
      </c>
      <c r="F2501" s="180" t="s">
        <v>727</v>
      </c>
      <c r="G2501" s="180">
        <v>0.2966666</v>
      </c>
      <c r="H2501" s="180">
        <v>11.21</v>
      </c>
      <c r="I2501" s="180">
        <v>11.21</v>
      </c>
      <c r="J2501" s="180">
        <v>0</v>
      </c>
      <c r="K2501" s="181">
        <f t="shared" si="38"/>
        <v>3.3256325860000002</v>
      </c>
      <c r="L2501" s="180" t="s">
        <v>707</v>
      </c>
    </row>
    <row r="2502" spans="3:12">
      <c r="C2502" s="180">
        <v>592</v>
      </c>
      <c r="D2502" s="180">
        <v>34360</v>
      </c>
      <c r="E2502" s="180" t="s">
        <v>2043</v>
      </c>
      <c r="F2502" s="180" t="s">
        <v>828</v>
      </c>
      <c r="G2502" s="180">
        <v>1.1666666000000001</v>
      </c>
      <c r="H2502" s="180">
        <v>44.09</v>
      </c>
      <c r="I2502" s="180">
        <v>44.09</v>
      </c>
      <c r="J2502" s="180">
        <v>0</v>
      </c>
      <c r="K2502" s="181">
        <f t="shared" ref="K2502:K2565" si="39">H2502*G2502</f>
        <v>51.438330394000012</v>
      </c>
      <c r="L2502" s="180" t="s">
        <v>707</v>
      </c>
    </row>
    <row r="2503" spans="3:12">
      <c r="C2503" s="180">
        <v>626</v>
      </c>
      <c r="D2503" s="180">
        <v>626</v>
      </c>
      <c r="E2503" s="180" t="s">
        <v>2323</v>
      </c>
      <c r="F2503" s="180" t="s">
        <v>828</v>
      </c>
      <c r="G2503" s="180">
        <v>1</v>
      </c>
      <c r="H2503" s="180">
        <v>17.97</v>
      </c>
      <c r="I2503" s="180">
        <v>17.97</v>
      </c>
      <c r="J2503" s="180">
        <v>0</v>
      </c>
      <c r="K2503" s="181">
        <f t="shared" si="39"/>
        <v>17.97</v>
      </c>
      <c r="L2503" s="180" t="s">
        <v>707</v>
      </c>
    </row>
    <row r="2504" spans="3:12">
      <c r="C2504" s="180">
        <v>626</v>
      </c>
      <c r="D2504" s="180">
        <v>7313</v>
      </c>
      <c r="E2504" s="180" t="s">
        <v>3168</v>
      </c>
      <c r="F2504" s="180" t="s">
        <v>1496</v>
      </c>
      <c r="G2504" s="180">
        <v>1.1131845</v>
      </c>
      <c r="H2504" s="180">
        <v>20</v>
      </c>
      <c r="I2504" s="180">
        <v>20</v>
      </c>
      <c r="J2504" s="180">
        <v>0</v>
      </c>
      <c r="K2504" s="181">
        <f t="shared" si="39"/>
        <v>22.26369</v>
      </c>
      <c r="L2504" s="180" t="s">
        <v>707</v>
      </c>
    </row>
    <row r="2505" spans="3:12">
      <c r="C2505" s="180">
        <v>626</v>
      </c>
      <c r="D2505" s="180">
        <v>7317</v>
      </c>
      <c r="E2505" s="180" t="s">
        <v>3169</v>
      </c>
      <c r="F2505" s="180" t="s">
        <v>828</v>
      </c>
      <c r="G2505" s="180">
        <v>2.1078038000000001</v>
      </c>
      <c r="H2505" s="180">
        <v>37.869999999999997</v>
      </c>
      <c r="I2505" s="180">
        <v>37.869999999999997</v>
      </c>
      <c r="J2505" s="180">
        <v>0</v>
      </c>
      <c r="K2505" s="181">
        <f t="shared" si="39"/>
        <v>79.822529906</v>
      </c>
      <c r="L2505" s="180" t="s">
        <v>707</v>
      </c>
    </row>
    <row r="2506" spans="3:12">
      <c r="C2506" s="180">
        <v>626</v>
      </c>
      <c r="D2506" s="180">
        <v>7319</v>
      </c>
      <c r="E2506" s="180" t="s">
        <v>1959</v>
      </c>
      <c r="F2506" s="180" t="s">
        <v>1496</v>
      </c>
      <c r="G2506" s="180">
        <v>0.63715330000000003</v>
      </c>
      <c r="H2506" s="180">
        <v>11.44</v>
      </c>
      <c r="I2506" s="180">
        <v>11.44</v>
      </c>
      <c r="J2506" s="180">
        <v>0</v>
      </c>
      <c r="K2506" s="181">
        <f t="shared" si="39"/>
        <v>7.2890337519999999</v>
      </c>
      <c r="L2506" s="180" t="s">
        <v>707</v>
      </c>
    </row>
    <row r="2507" spans="3:12">
      <c r="C2507" s="180">
        <v>626</v>
      </c>
      <c r="D2507" s="180">
        <v>7334</v>
      </c>
      <c r="E2507" s="180" t="s">
        <v>3170</v>
      </c>
      <c r="F2507" s="180" t="s">
        <v>1496</v>
      </c>
      <c r="G2507" s="180">
        <v>0.81012119999999999</v>
      </c>
      <c r="H2507" s="180">
        <v>14.55</v>
      </c>
      <c r="I2507" s="180">
        <v>14.55</v>
      </c>
      <c r="J2507" s="180">
        <v>0</v>
      </c>
      <c r="K2507" s="181">
        <f t="shared" si="39"/>
        <v>11.78726346</v>
      </c>
      <c r="L2507" s="180" t="s">
        <v>707</v>
      </c>
    </row>
    <row r="2508" spans="3:12">
      <c r="C2508" s="180">
        <v>626</v>
      </c>
      <c r="D2508" s="180">
        <v>7340</v>
      </c>
      <c r="E2508" s="180" t="s">
        <v>3171</v>
      </c>
      <c r="F2508" s="180" t="s">
        <v>1496</v>
      </c>
      <c r="G2508" s="180">
        <v>1.5120203000000001</v>
      </c>
      <c r="H2508" s="180">
        <v>27.17</v>
      </c>
      <c r="I2508" s="180">
        <v>27.17</v>
      </c>
      <c r="J2508" s="180">
        <v>0</v>
      </c>
      <c r="K2508" s="181">
        <f t="shared" si="39"/>
        <v>41.081591551000002</v>
      </c>
      <c r="L2508" s="180" t="s">
        <v>707</v>
      </c>
    </row>
    <row r="2509" spans="3:12">
      <c r="C2509" s="180">
        <v>626</v>
      </c>
      <c r="D2509" s="180">
        <v>7342</v>
      </c>
      <c r="E2509" s="180" t="s">
        <v>3172</v>
      </c>
      <c r="F2509" s="180" t="s">
        <v>828</v>
      </c>
      <c r="G2509" s="180">
        <v>0.1222476</v>
      </c>
      <c r="H2509" s="180">
        <v>2.19</v>
      </c>
      <c r="I2509" s="180">
        <v>2.19</v>
      </c>
      <c r="J2509" s="180">
        <v>0</v>
      </c>
      <c r="K2509" s="181">
        <f t="shared" si="39"/>
        <v>0.267722244</v>
      </c>
      <c r="L2509" s="180" t="s">
        <v>707</v>
      </c>
    </row>
    <row r="2510" spans="3:12">
      <c r="C2510" s="180">
        <v>626</v>
      </c>
      <c r="D2510" s="180">
        <v>38120</v>
      </c>
      <c r="E2510" s="180" t="s">
        <v>3173</v>
      </c>
      <c r="F2510" s="180" t="s">
        <v>828</v>
      </c>
      <c r="G2510" s="180">
        <v>7.1167332999999999</v>
      </c>
      <c r="H2510" s="180">
        <v>127.88</v>
      </c>
      <c r="I2510" s="180">
        <v>127.88</v>
      </c>
      <c r="J2510" s="180">
        <v>0</v>
      </c>
      <c r="K2510" s="181">
        <f t="shared" si="39"/>
        <v>910.08785440399993</v>
      </c>
      <c r="L2510" s="180" t="s">
        <v>707</v>
      </c>
    </row>
    <row r="2511" spans="3:12">
      <c r="C2511" s="180">
        <v>650</v>
      </c>
      <c r="D2511" s="180">
        <v>650</v>
      </c>
      <c r="E2511" s="180" t="s">
        <v>1903</v>
      </c>
      <c r="F2511" s="180" t="s">
        <v>727</v>
      </c>
      <c r="G2511" s="180">
        <v>1</v>
      </c>
      <c r="H2511" s="180">
        <v>2.97</v>
      </c>
      <c r="I2511" s="180">
        <v>2.97</v>
      </c>
      <c r="J2511" s="180">
        <v>0</v>
      </c>
      <c r="K2511" s="181">
        <f t="shared" si="39"/>
        <v>2.97</v>
      </c>
      <c r="L2511" s="180" t="s">
        <v>707</v>
      </c>
    </row>
    <row r="2512" spans="3:12">
      <c r="C2512" s="180">
        <v>650</v>
      </c>
      <c r="D2512" s="180">
        <v>651</v>
      </c>
      <c r="E2512" s="180" t="s">
        <v>3174</v>
      </c>
      <c r="F2512" s="180" t="s">
        <v>727</v>
      </c>
      <c r="G2512" s="180">
        <v>1.2517007</v>
      </c>
      <c r="H2512" s="180">
        <v>3.71</v>
      </c>
      <c r="I2512" s="180">
        <v>3.71</v>
      </c>
      <c r="J2512" s="180">
        <v>0</v>
      </c>
      <c r="K2512" s="181">
        <f t="shared" si="39"/>
        <v>4.6438095969999997</v>
      </c>
      <c r="L2512" s="180" t="s">
        <v>707</v>
      </c>
    </row>
    <row r="2513" spans="3:12">
      <c r="C2513" s="180">
        <v>650</v>
      </c>
      <c r="D2513" s="180">
        <v>654</v>
      </c>
      <c r="E2513" s="180" t="s">
        <v>3175</v>
      </c>
      <c r="F2513" s="180" t="s">
        <v>727</v>
      </c>
      <c r="G2513" s="180">
        <v>1.5510204000000001</v>
      </c>
      <c r="H2513" s="180">
        <v>4.5999999999999996</v>
      </c>
      <c r="I2513" s="180">
        <v>4.5999999999999996</v>
      </c>
      <c r="J2513" s="180">
        <v>0</v>
      </c>
      <c r="K2513" s="181">
        <f t="shared" si="39"/>
        <v>7.1346938399999997</v>
      </c>
      <c r="L2513" s="180" t="s">
        <v>707</v>
      </c>
    </row>
    <row r="2514" spans="3:12">
      <c r="C2514" s="180">
        <v>650</v>
      </c>
      <c r="D2514" s="180">
        <v>658</v>
      </c>
      <c r="E2514" s="180" t="s">
        <v>2255</v>
      </c>
      <c r="F2514" s="180" t="s">
        <v>727</v>
      </c>
      <c r="G2514" s="180">
        <v>0.62585029999999997</v>
      </c>
      <c r="H2514" s="180">
        <v>1.85</v>
      </c>
      <c r="I2514" s="180">
        <v>1.85</v>
      </c>
      <c r="J2514" s="180">
        <v>0</v>
      </c>
      <c r="K2514" s="181">
        <f t="shared" si="39"/>
        <v>1.1578230549999999</v>
      </c>
      <c r="L2514" s="180" t="s">
        <v>707</v>
      </c>
    </row>
    <row r="2515" spans="3:12">
      <c r="C2515" s="180">
        <v>650</v>
      </c>
      <c r="D2515" s="180">
        <v>659</v>
      </c>
      <c r="E2515" s="180" t="s">
        <v>2257</v>
      </c>
      <c r="F2515" s="180" t="s">
        <v>727</v>
      </c>
      <c r="G2515" s="180">
        <v>0.9251701</v>
      </c>
      <c r="H2515" s="180">
        <v>2.74</v>
      </c>
      <c r="I2515" s="180">
        <v>2.74</v>
      </c>
      <c r="J2515" s="180">
        <v>0</v>
      </c>
      <c r="K2515" s="181">
        <f t="shared" si="39"/>
        <v>2.5349660740000002</v>
      </c>
      <c r="L2515" s="180" t="s">
        <v>707</v>
      </c>
    </row>
    <row r="2516" spans="3:12">
      <c r="C2516" s="180">
        <v>650</v>
      </c>
      <c r="D2516" s="180">
        <v>660</v>
      </c>
      <c r="E2516" s="180" t="s">
        <v>1882</v>
      </c>
      <c r="F2516" s="180" t="s">
        <v>727</v>
      </c>
      <c r="G2516" s="180">
        <v>1.1088435000000001</v>
      </c>
      <c r="H2516" s="180">
        <v>3.29</v>
      </c>
      <c r="I2516" s="180">
        <v>3.29</v>
      </c>
      <c r="J2516" s="180">
        <v>0</v>
      </c>
      <c r="K2516" s="181">
        <f t="shared" si="39"/>
        <v>3.6480951150000003</v>
      </c>
      <c r="L2516" s="180" t="s">
        <v>707</v>
      </c>
    </row>
    <row r="2517" spans="3:12">
      <c r="C2517" s="180">
        <v>650</v>
      </c>
      <c r="D2517" s="180">
        <v>665</v>
      </c>
      <c r="E2517" s="180" t="s">
        <v>3176</v>
      </c>
      <c r="F2517" s="180" t="s">
        <v>727</v>
      </c>
      <c r="G2517" s="180">
        <v>11.7346939</v>
      </c>
      <c r="H2517" s="180">
        <v>34.85</v>
      </c>
      <c r="I2517" s="180">
        <v>34.85</v>
      </c>
      <c r="J2517" s="180">
        <v>0</v>
      </c>
      <c r="K2517" s="181">
        <f t="shared" si="39"/>
        <v>408.95408241500002</v>
      </c>
      <c r="L2517" s="180" t="s">
        <v>707</v>
      </c>
    </row>
    <row r="2518" spans="3:12">
      <c r="C2518" s="180">
        <v>650</v>
      </c>
      <c r="D2518" s="180">
        <v>666</v>
      </c>
      <c r="E2518" s="180" t="s">
        <v>3177</v>
      </c>
      <c r="F2518" s="180" t="s">
        <v>727</v>
      </c>
      <c r="G2518" s="180">
        <v>8.7755101999999994</v>
      </c>
      <c r="H2518" s="180">
        <v>26.06</v>
      </c>
      <c r="I2518" s="180">
        <v>26.06</v>
      </c>
      <c r="J2518" s="180">
        <v>0</v>
      </c>
      <c r="K2518" s="181">
        <f t="shared" si="39"/>
        <v>228.68979581199997</v>
      </c>
      <c r="L2518" s="180" t="s">
        <v>707</v>
      </c>
    </row>
    <row r="2519" spans="3:12">
      <c r="C2519" s="180">
        <v>650</v>
      </c>
      <c r="D2519" s="180">
        <v>668</v>
      </c>
      <c r="E2519" s="180" t="s">
        <v>3178</v>
      </c>
      <c r="F2519" s="180" t="s">
        <v>727</v>
      </c>
      <c r="G2519" s="180">
        <v>6.7755102000000003</v>
      </c>
      <c r="H2519" s="180">
        <v>20.12</v>
      </c>
      <c r="I2519" s="180">
        <v>20.12</v>
      </c>
      <c r="J2519" s="180">
        <v>0</v>
      </c>
      <c r="K2519" s="181">
        <f t="shared" si="39"/>
        <v>136.32326522400001</v>
      </c>
      <c r="L2519" s="180" t="s">
        <v>707</v>
      </c>
    </row>
    <row r="2520" spans="3:12">
      <c r="C2520" s="180">
        <v>650</v>
      </c>
      <c r="D2520" s="180">
        <v>672</v>
      </c>
      <c r="E2520" s="180" t="s">
        <v>3179</v>
      </c>
      <c r="F2520" s="180" t="s">
        <v>727</v>
      </c>
      <c r="G2520" s="180">
        <v>5.6122449000000003</v>
      </c>
      <c r="H2520" s="180">
        <v>16.66</v>
      </c>
      <c r="I2520" s="180">
        <v>16.66</v>
      </c>
      <c r="J2520" s="180">
        <v>0</v>
      </c>
      <c r="K2520" s="181">
        <f t="shared" si="39"/>
        <v>93.50000003400001</v>
      </c>
      <c r="L2520" s="180" t="s">
        <v>707</v>
      </c>
    </row>
    <row r="2521" spans="3:12">
      <c r="C2521" s="180">
        <v>650</v>
      </c>
      <c r="D2521" s="180">
        <v>10577</v>
      </c>
      <c r="E2521" s="180" t="s">
        <v>3180</v>
      </c>
      <c r="F2521" s="180" t="s">
        <v>727</v>
      </c>
      <c r="G2521" s="180">
        <v>10.4081633</v>
      </c>
      <c r="H2521" s="180">
        <v>30.91</v>
      </c>
      <c r="I2521" s="180">
        <v>30.91</v>
      </c>
      <c r="J2521" s="180">
        <v>0</v>
      </c>
      <c r="K2521" s="181">
        <f t="shared" si="39"/>
        <v>321.71632760300002</v>
      </c>
      <c r="L2521" s="180" t="s">
        <v>707</v>
      </c>
    </row>
    <row r="2522" spans="3:12">
      <c r="C2522" s="180">
        <v>650</v>
      </c>
      <c r="D2522" s="180">
        <v>10578</v>
      </c>
      <c r="E2522" s="180" t="s">
        <v>3181</v>
      </c>
      <c r="F2522" s="180" t="s">
        <v>727</v>
      </c>
      <c r="G2522" s="180">
        <v>7.8911565000000001</v>
      </c>
      <c r="H2522" s="180">
        <v>23.43</v>
      </c>
      <c r="I2522" s="180">
        <v>23.43</v>
      </c>
      <c r="J2522" s="180">
        <v>0</v>
      </c>
      <c r="K2522" s="181">
        <f t="shared" si="39"/>
        <v>184.889796795</v>
      </c>
      <c r="L2522" s="180" t="s">
        <v>707</v>
      </c>
    </row>
    <row r="2523" spans="3:12">
      <c r="C2523" s="180">
        <v>650</v>
      </c>
      <c r="D2523" s="180">
        <v>10579</v>
      </c>
      <c r="E2523" s="180" t="s">
        <v>3182</v>
      </c>
      <c r="F2523" s="180" t="s">
        <v>727</v>
      </c>
      <c r="G2523" s="180">
        <v>9.4251701000000008</v>
      </c>
      <c r="H2523" s="180">
        <v>27.99</v>
      </c>
      <c r="I2523" s="180">
        <v>27.99</v>
      </c>
      <c r="J2523" s="180">
        <v>0</v>
      </c>
      <c r="K2523" s="181">
        <f t="shared" si="39"/>
        <v>263.810511099</v>
      </c>
      <c r="L2523" s="180" t="s">
        <v>707</v>
      </c>
    </row>
    <row r="2524" spans="3:12">
      <c r="C2524" s="180">
        <v>650</v>
      </c>
      <c r="D2524" s="180">
        <v>10582</v>
      </c>
      <c r="E2524" s="180" t="s">
        <v>3183</v>
      </c>
      <c r="F2524" s="180" t="s">
        <v>727</v>
      </c>
      <c r="G2524" s="180">
        <v>4.7619047999999999</v>
      </c>
      <c r="H2524" s="180">
        <v>14.14</v>
      </c>
      <c r="I2524" s="180">
        <v>14.14</v>
      </c>
      <c r="J2524" s="180">
        <v>0</v>
      </c>
      <c r="K2524" s="181">
        <f t="shared" si="39"/>
        <v>67.333333871999997</v>
      </c>
      <c r="L2524" s="180" t="s">
        <v>707</v>
      </c>
    </row>
    <row r="2525" spans="3:12">
      <c r="C2525" s="180">
        <v>650</v>
      </c>
      <c r="D2525" s="180">
        <v>10583</v>
      </c>
      <c r="E2525" s="180" t="s">
        <v>3184</v>
      </c>
      <c r="F2525" s="180" t="s">
        <v>727</v>
      </c>
      <c r="G2525" s="180">
        <v>5.4081633</v>
      </c>
      <c r="H2525" s="180">
        <v>16.059999999999999</v>
      </c>
      <c r="I2525" s="180">
        <v>16.059999999999999</v>
      </c>
      <c r="J2525" s="180">
        <v>0</v>
      </c>
      <c r="K2525" s="181">
        <f t="shared" si="39"/>
        <v>86.855102597999988</v>
      </c>
      <c r="L2525" s="180" t="s">
        <v>707</v>
      </c>
    </row>
    <row r="2526" spans="3:12">
      <c r="C2526" s="180">
        <v>650</v>
      </c>
      <c r="D2526" s="180">
        <v>10604</v>
      </c>
      <c r="E2526" s="180" t="s">
        <v>3185</v>
      </c>
      <c r="F2526" s="180" t="s">
        <v>727</v>
      </c>
      <c r="G2526" s="180">
        <v>4.0816327000000001</v>
      </c>
      <c r="H2526" s="180">
        <v>12.12</v>
      </c>
      <c r="I2526" s="180">
        <v>12.12</v>
      </c>
      <c r="J2526" s="180">
        <v>0</v>
      </c>
      <c r="K2526" s="181">
        <f t="shared" si="39"/>
        <v>49.469388324000001</v>
      </c>
      <c r="L2526" s="180" t="s">
        <v>707</v>
      </c>
    </row>
    <row r="2527" spans="3:12">
      <c r="C2527" s="180">
        <v>650</v>
      </c>
      <c r="D2527" s="180">
        <v>10605</v>
      </c>
      <c r="E2527" s="180" t="s">
        <v>3186</v>
      </c>
      <c r="F2527" s="180" t="s">
        <v>727</v>
      </c>
      <c r="G2527" s="180">
        <v>1.7517007</v>
      </c>
      <c r="H2527" s="180">
        <v>5.2</v>
      </c>
      <c r="I2527" s="180">
        <v>5.2</v>
      </c>
      <c r="J2527" s="180">
        <v>0</v>
      </c>
      <c r="K2527" s="181">
        <f t="shared" si="39"/>
        <v>9.1088436399999999</v>
      </c>
      <c r="L2527" s="180" t="s">
        <v>707</v>
      </c>
    </row>
    <row r="2528" spans="3:12">
      <c r="C2528" s="180">
        <v>650</v>
      </c>
      <c r="D2528" s="180">
        <v>25067</v>
      </c>
      <c r="E2528" s="180" t="s">
        <v>1883</v>
      </c>
      <c r="F2528" s="180" t="s">
        <v>727</v>
      </c>
      <c r="G2528" s="180">
        <v>1.7857143</v>
      </c>
      <c r="H2528" s="180">
        <v>5.3</v>
      </c>
      <c r="I2528" s="180">
        <v>5.3</v>
      </c>
      <c r="J2528" s="180">
        <v>0</v>
      </c>
      <c r="K2528" s="181">
        <f t="shared" si="39"/>
        <v>9.4642857899999999</v>
      </c>
      <c r="L2528" s="180" t="s">
        <v>707</v>
      </c>
    </row>
    <row r="2529" spans="3:12">
      <c r="C2529" s="180">
        <v>650</v>
      </c>
      <c r="D2529" s="180">
        <v>25070</v>
      </c>
      <c r="E2529" s="180" t="s">
        <v>3187</v>
      </c>
      <c r="F2529" s="180" t="s">
        <v>727</v>
      </c>
      <c r="G2529" s="180">
        <v>1.4285714</v>
      </c>
      <c r="H2529" s="180">
        <v>4.24</v>
      </c>
      <c r="I2529" s="180">
        <v>4.24</v>
      </c>
      <c r="J2529" s="180">
        <v>0</v>
      </c>
      <c r="K2529" s="181">
        <f t="shared" si="39"/>
        <v>6.0571427360000003</v>
      </c>
      <c r="L2529" s="180" t="s">
        <v>707</v>
      </c>
    </row>
    <row r="2530" spans="3:12">
      <c r="C2530" s="180">
        <v>650</v>
      </c>
      <c r="D2530" s="180">
        <v>25071</v>
      </c>
      <c r="E2530" s="180" t="s">
        <v>3188</v>
      </c>
      <c r="F2530" s="180" t="s">
        <v>727</v>
      </c>
      <c r="G2530" s="180">
        <v>0.99319729999999995</v>
      </c>
      <c r="H2530" s="180">
        <v>2.94</v>
      </c>
      <c r="I2530" s="180">
        <v>2.94</v>
      </c>
      <c r="J2530" s="180">
        <v>0</v>
      </c>
      <c r="K2530" s="181">
        <f t="shared" si="39"/>
        <v>2.9200000619999997</v>
      </c>
      <c r="L2530" s="180" t="s">
        <v>707</v>
      </c>
    </row>
    <row r="2531" spans="3:12">
      <c r="C2531" s="180">
        <v>650</v>
      </c>
      <c r="D2531" s="180">
        <v>34555</v>
      </c>
      <c r="E2531" s="180" t="s">
        <v>3189</v>
      </c>
      <c r="F2531" s="180" t="s">
        <v>727</v>
      </c>
      <c r="G2531" s="180">
        <v>1.6496599000000001</v>
      </c>
      <c r="H2531" s="180">
        <v>4.8899999999999997</v>
      </c>
      <c r="I2531" s="180">
        <v>4.8899999999999997</v>
      </c>
      <c r="J2531" s="180">
        <v>0</v>
      </c>
      <c r="K2531" s="181">
        <f t="shared" si="39"/>
        <v>8.0668369109999993</v>
      </c>
      <c r="L2531" s="180" t="s">
        <v>707</v>
      </c>
    </row>
    <row r="2532" spans="3:12">
      <c r="C2532" s="180">
        <v>650</v>
      </c>
      <c r="D2532" s="180">
        <v>34556</v>
      </c>
      <c r="E2532" s="180" t="s">
        <v>3190</v>
      </c>
      <c r="F2532" s="180" t="s">
        <v>727</v>
      </c>
      <c r="G2532" s="180">
        <v>1.5510204000000001</v>
      </c>
      <c r="H2532" s="180">
        <v>4.5999999999999996</v>
      </c>
      <c r="I2532" s="180">
        <v>4.5999999999999996</v>
      </c>
      <c r="J2532" s="180">
        <v>0</v>
      </c>
      <c r="K2532" s="181">
        <f t="shared" si="39"/>
        <v>7.1346938399999997</v>
      </c>
      <c r="L2532" s="180" t="s">
        <v>707</v>
      </c>
    </row>
    <row r="2533" spans="3:12">
      <c r="C2533" s="180">
        <v>650</v>
      </c>
      <c r="D2533" s="180">
        <v>34564</v>
      </c>
      <c r="E2533" s="180" t="s">
        <v>3191</v>
      </c>
      <c r="F2533" s="180" t="s">
        <v>727</v>
      </c>
      <c r="G2533" s="180">
        <v>1.6530612</v>
      </c>
      <c r="H2533" s="180">
        <v>4.9000000000000004</v>
      </c>
      <c r="I2533" s="180">
        <v>4.9000000000000004</v>
      </c>
      <c r="J2533" s="180">
        <v>0</v>
      </c>
      <c r="K2533" s="181">
        <f t="shared" si="39"/>
        <v>8.0999998800000004</v>
      </c>
      <c r="L2533" s="180" t="s">
        <v>707</v>
      </c>
    </row>
    <row r="2534" spans="3:12">
      <c r="C2534" s="180">
        <v>650</v>
      </c>
      <c r="D2534" s="180">
        <v>34565</v>
      </c>
      <c r="E2534" s="180" t="s">
        <v>3192</v>
      </c>
      <c r="F2534" s="180" t="s">
        <v>727</v>
      </c>
      <c r="G2534" s="180">
        <v>1.7482993</v>
      </c>
      <c r="H2534" s="180">
        <v>5.19</v>
      </c>
      <c r="I2534" s="180">
        <v>5.19</v>
      </c>
      <c r="J2534" s="180">
        <v>0</v>
      </c>
      <c r="K2534" s="181">
        <f t="shared" si="39"/>
        <v>9.0736733670000014</v>
      </c>
      <c r="L2534" s="180" t="s">
        <v>707</v>
      </c>
    </row>
    <row r="2535" spans="3:12">
      <c r="C2535" s="180">
        <v>650</v>
      </c>
      <c r="D2535" s="180">
        <v>34566</v>
      </c>
      <c r="E2535" s="180" t="s">
        <v>2245</v>
      </c>
      <c r="F2535" s="180" t="s">
        <v>727</v>
      </c>
      <c r="G2535" s="180">
        <v>1.3571428999999999</v>
      </c>
      <c r="H2535" s="180">
        <v>4.03</v>
      </c>
      <c r="I2535" s="180">
        <v>4.03</v>
      </c>
      <c r="J2535" s="180">
        <v>0</v>
      </c>
      <c r="K2535" s="181">
        <f t="shared" si="39"/>
        <v>5.4692858869999998</v>
      </c>
      <c r="L2535" s="180" t="s">
        <v>707</v>
      </c>
    </row>
    <row r="2536" spans="3:12">
      <c r="C2536" s="180">
        <v>650</v>
      </c>
      <c r="D2536" s="180">
        <v>34567</v>
      </c>
      <c r="E2536" s="180" t="s">
        <v>3193</v>
      </c>
      <c r="F2536" s="180" t="s">
        <v>727</v>
      </c>
      <c r="G2536" s="180">
        <v>1.4387755</v>
      </c>
      <c r="H2536" s="180">
        <v>4.2699999999999996</v>
      </c>
      <c r="I2536" s="180">
        <v>4.2699999999999996</v>
      </c>
      <c r="J2536" s="180">
        <v>0</v>
      </c>
      <c r="K2536" s="181">
        <f t="shared" si="39"/>
        <v>6.1435713849999996</v>
      </c>
      <c r="L2536" s="180" t="s">
        <v>707</v>
      </c>
    </row>
    <row r="2537" spans="3:12">
      <c r="C2537" s="180">
        <v>650</v>
      </c>
      <c r="D2537" s="180">
        <v>34568</v>
      </c>
      <c r="E2537" s="180" t="s">
        <v>3194</v>
      </c>
      <c r="F2537" s="180" t="s">
        <v>727</v>
      </c>
      <c r="G2537" s="180">
        <v>1.7006802999999999</v>
      </c>
      <c r="H2537" s="180">
        <v>5.05</v>
      </c>
      <c r="I2537" s="180">
        <v>5.05</v>
      </c>
      <c r="J2537" s="180">
        <v>0</v>
      </c>
      <c r="K2537" s="181">
        <f t="shared" si="39"/>
        <v>8.5884355149999987</v>
      </c>
      <c r="L2537" s="180" t="s">
        <v>707</v>
      </c>
    </row>
    <row r="2538" spans="3:12">
      <c r="C2538" s="180">
        <v>650</v>
      </c>
      <c r="D2538" s="180">
        <v>34569</v>
      </c>
      <c r="E2538" s="180" t="s">
        <v>3195</v>
      </c>
      <c r="F2538" s="180" t="s">
        <v>727</v>
      </c>
      <c r="G2538" s="180">
        <v>1.7482993</v>
      </c>
      <c r="H2538" s="180">
        <v>5.19</v>
      </c>
      <c r="I2538" s="180">
        <v>5.19</v>
      </c>
      <c r="J2538" s="180">
        <v>0</v>
      </c>
      <c r="K2538" s="181">
        <f t="shared" si="39"/>
        <v>9.0736733670000014</v>
      </c>
      <c r="L2538" s="180" t="s">
        <v>707</v>
      </c>
    </row>
    <row r="2539" spans="3:12">
      <c r="C2539" s="180">
        <v>650</v>
      </c>
      <c r="D2539" s="180">
        <v>34570</v>
      </c>
      <c r="E2539" s="180" t="s">
        <v>3196</v>
      </c>
      <c r="F2539" s="180" t="s">
        <v>727</v>
      </c>
      <c r="G2539" s="180">
        <v>1.8979592000000001</v>
      </c>
      <c r="H2539" s="180">
        <v>5.63</v>
      </c>
      <c r="I2539" s="180">
        <v>5.63</v>
      </c>
      <c r="J2539" s="180">
        <v>0</v>
      </c>
      <c r="K2539" s="181">
        <f t="shared" si="39"/>
        <v>10.685510296</v>
      </c>
      <c r="L2539" s="180" t="s">
        <v>707</v>
      </c>
    </row>
    <row r="2540" spans="3:12">
      <c r="C2540" s="180">
        <v>650</v>
      </c>
      <c r="D2540" s="180">
        <v>34571</v>
      </c>
      <c r="E2540" s="180" t="s">
        <v>3197</v>
      </c>
      <c r="F2540" s="180" t="s">
        <v>727</v>
      </c>
      <c r="G2540" s="180">
        <v>1.4421769</v>
      </c>
      <c r="H2540" s="180">
        <v>4.28</v>
      </c>
      <c r="I2540" s="180">
        <v>4.28</v>
      </c>
      <c r="J2540" s="180">
        <v>0</v>
      </c>
      <c r="K2540" s="181">
        <f t="shared" si="39"/>
        <v>6.1725171320000003</v>
      </c>
      <c r="L2540" s="180" t="s">
        <v>707</v>
      </c>
    </row>
    <row r="2541" spans="3:12">
      <c r="C2541" s="180">
        <v>650</v>
      </c>
      <c r="D2541" s="180">
        <v>34573</v>
      </c>
      <c r="E2541" s="180" t="s">
        <v>3198</v>
      </c>
      <c r="F2541" s="180" t="s">
        <v>727</v>
      </c>
      <c r="G2541" s="180">
        <v>1.5170068000000001</v>
      </c>
      <c r="H2541" s="180">
        <v>4.5</v>
      </c>
      <c r="I2541" s="180">
        <v>4.5</v>
      </c>
      <c r="J2541" s="180">
        <v>0</v>
      </c>
      <c r="K2541" s="181">
        <f t="shared" si="39"/>
        <v>6.8265306000000008</v>
      </c>
      <c r="L2541" s="180" t="s">
        <v>707</v>
      </c>
    </row>
    <row r="2542" spans="3:12">
      <c r="C2542" s="180">
        <v>650</v>
      </c>
      <c r="D2542" s="180">
        <v>34576</v>
      </c>
      <c r="E2542" s="180" t="s">
        <v>3199</v>
      </c>
      <c r="F2542" s="180" t="s">
        <v>727</v>
      </c>
      <c r="G2542" s="180">
        <v>2.2108843999999999</v>
      </c>
      <c r="H2542" s="180">
        <v>6.56</v>
      </c>
      <c r="I2542" s="180">
        <v>6.56</v>
      </c>
      <c r="J2542" s="180">
        <v>0</v>
      </c>
      <c r="K2542" s="181">
        <f t="shared" si="39"/>
        <v>14.503401663999998</v>
      </c>
      <c r="L2542" s="180" t="s">
        <v>707</v>
      </c>
    </row>
    <row r="2543" spans="3:12">
      <c r="C2543" s="180">
        <v>650</v>
      </c>
      <c r="D2543" s="180">
        <v>34577</v>
      </c>
      <c r="E2543" s="180" t="s">
        <v>3200</v>
      </c>
      <c r="F2543" s="180" t="s">
        <v>727</v>
      </c>
      <c r="G2543" s="180">
        <v>2.3061224</v>
      </c>
      <c r="H2543" s="180">
        <v>6.84</v>
      </c>
      <c r="I2543" s="180">
        <v>6.84</v>
      </c>
      <c r="J2543" s="180">
        <v>0</v>
      </c>
      <c r="K2543" s="181">
        <f t="shared" si="39"/>
        <v>15.773877215999999</v>
      </c>
      <c r="L2543" s="180" t="s">
        <v>707</v>
      </c>
    </row>
    <row r="2544" spans="3:12">
      <c r="C2544" s="180">
        <v>650</v>
      </c>
      <c r="D2544" s="180">
        <v>34578</v>
      </c>
      <c r="E2544" s="180" t="s">
        <v>3201</v>
      </c>
      <c r="F2544" s="180" t="s">
        <v>727</v>
      </c>
      <c r="G2544" s="180">
        <v>2.5</v>
      </c>
      <c r="H2544" s="180">
        <v>7.42</v>
      </c>
      <c r="I2544" s="180">
        <v>7.42</v>
      </c>
      <c r="J2544" s="180">
        <v>0</v>
      </c>
      <c r="K2544" s="181">
        <f t="shared" si="39"/>
        <v>18.55</v>
      </c>
      <c r="L2544" s="180" t="s">
        <v>707</v>
      </c>
    </row>
    <row r="2545" spans="3:12">
      <c r="C2545" s="180">
        <v>650</v>
      </c>
      <c r="D2545" s="180">
        <v>34579</v>
      </c>
      <c r="E2545" s="180" t="s">
        <v>3202</v>
      </c>
      <c r="F2545" s="180" t="s">
        <v>727</v>
      </c>
      <c r="G2545" s="180">
        <v>2.6666666999999999</v>
      </c>
      <c r="H2545" s="180">
        <v>7.92</v>
      </c>
      <c r="I2545" s="180">
        <v>7.92</v>
      </c>
      <c r="J2545" s="180">
        <v>0</v>
      </c>
      <c r="K2545" s="181">
        <f t="shared" si="39"/>
        <v>21.120000263999998</v>
      </c>
      <c r="L2545" s="180" t="s">
        <v>707</v>
      </c>
    </row>
    <row r="2546" spans="3:12">
      <c r="C2546" s="180">
        <v>650</v>
      </c>
      <c r="D2546" s="180">
        <v>34580</v>
      </c>
      <c r="E2546" s="180" t="s">
        <v>3203</v>
      </c>
      <c r="F2546" s="180" t="s">
        <v>727</v>
      </c>
      <c r="G2546" s="180">
        <v>1.9931973000000001</v>
      </c>
      <c r="H2546" s="180">
        <v>5.91</v>
      </c>
      <c r="I2546" s="180">
        <v>5.91</v>
      </c>
      <c r="J2546" s="180">
        <v>0</v>
      </c>
      <c r="K2546" s="181">
        <f t="shared" si="39"/>
        <v>11.779796043000001</v>
      </c>
      <c r="L2546" s="180" t="s">
        <v>707</v>
      </c>
    </row>
    <row r="2547" spans="3:12">
      <c r="C2547" s="180">
        <v>650</v>
      </c>
      <c r="D2547" s="180">
        <v>34592</v>
      </c>
      <c r="E2547" s="180" t="s">
        <v>3204</v>
      </c>
      <c r="F2547" s="180" t="s">
        <v>727</v>
      </c>
      <c r="G2547" s="180">
        <v>1.1360543999999999</v>
      </c>
      <c r="H2547" s="180">
        <v>3.37</v>
      </c>
      <c r="I2547" s="180">
        <v>3.37</v>
      </c>
      <c r="J2547" s="180">
        <v>0</v>
      </c>
      <c r="K2547" s="181">
        <f t="shared" si="39"/>
        <v>3.8285033279999996</v>
      </c>
      <c r="L2547" s="180" t="s">
        <v>707</v>
      </c>
    </row>
    <row r="2548" spans="3:12">
      <c r="C2548" s="180">
        <v>650</v>
      </c>
      <c r="D2548" s="180">
        <v>34599</v>
      </c>
      <c r="E2548" s="180" t="s">
        <v>3205</v>
      </c>
      <c r="F2548" s="180" t="s">
        <v>727</v>
      </c>
      <c r="G2548" s="180">
        <v>1.0204082000000001</v>
      </c>
      <c r="H2548" s="180">
        <v>3.03</v>
      </c>
      <c r="I2548" s="180">
        <v>3.03</v>
      </c>
      <c r="J2548" s="180">
        <v>0</v>
      </c>
      <c r="K2548" s="181">
        <f t="shared" si="39"/>
        <v>3.0918368460000001</v>
      </c>
      <c r="L2548" s="180" t="s">
        <v>707</v>
      </c>
    </row>
    <row r="2549" spans="3:12">
      <c r="C2549" s="180">
        <v>650</v>
      </c>
      <c r="D2549" s="180">
        <v>34763</v>
      </c>
      <c r="E2549" s="180" t="s">
        <v>3206</v>
      </c>
      <c r="F2549" s="180" t="s">
        <v>727</v>
      </c>
      <c r="G2549" s="180">
        <v>0.61224489999999998</v>
      </c>
      <c r="H2549" s="180">
        <v>1.81</v>
      </c>
      <c r="I2549" s="180">
        <v>1.81</v>
      </c>
      <c r="J2549" s="180">
        <v>0</v>
      </c>
      <c r="K2549" s="181">
        <f t="shared" si="39"/>
        <v>1.1081632690000001</v>
      </c>
      <c r="L2549" s="180" t="s">
        <v>707</v>
      </c>
    </row>
    <row r="2550" spans="3:12">
      <c r="C2550" s="180">
        <v>650</v>
      </c>
      <c r="D2550" s="180">
        <v>34764</v>
      </c>
      <c r="E2550" s="180" t="s">
        <v>3207</v>
      </c>
      <c r="F2550" s="180" t="s">
        <v>727</v>
      </c>
      <c r="G2550" s="180">
        <v>0.60204080000000004</v>
      </c>
      <c r="H2550" s="180">
        <v>1.78</v>
      </c>
      <c r="I2550" s="180">
        <v>1.78</v>
      </c>
      <c r="J2550" s="180">
        <v>0</v>
      </c>
      <c r="K2550" s="181">
        <f t="shared" si="39"/>
        <v>1.071632624</v>
      </c>
      <c r="L2550" s="180" t="s">
        <v>707</v>
      </c>
    </row>
    <row r="2551" spans="3:12">
      <c r="C2551" s="180">
        <v>650</v>
      </c>
      <c r="D2551" s="180">
        <v>34769</v>
      </c>
      <c r="E2551" s="180" t="s">
        <v>3208</v>
      </c>
      <c r="F2551" s="180" t="s">
        <v>727</v>
      </c>
      <c r="G2551" s="180">
        <v>0.99319729999999995</v>
      </c>
      <c r="H2551" s="180">
        <v>2.94</v>
      </c>
      <c r="I2551" s="180">
        <v>2.94</v>
      </c>
      <c r="J2551" s="180">
        <v>0</v>
      </c>
      <c r="K2551" s="181">
        <f t="shared" si="39"/>
        <v>2.9200000619999997</v>
      </c>
      <c r="L2551" s="180" t="s">
        <v>707</v>
      </c>
    </row>
    <row r="2552" spans="3:12">
      <c r="C2552" s="180">
        <v>650</v>
      </c>
      <c r="D2552" s="180">
        <v>34771</v>
      </c>
      <c r="E2552" s="180" t="s">
        <v>3209</v>
      </c>
      <c r="F2552" s="180" t="s">
        <v>727</v>
      </c>
      <c r="G2552" s="180">
        <v>0.9183673</v>
      </c>
      <c r="H2552" s="180">
        <v>2.72</v>
      </c>
      <c r="I2552" s="180">
        <v>2.72</v>
      </c>
      <c r="J2552" s="180">
        <v>0</v>
      </c>
      <c r="K2552" s="181">
        <f t="shared" si="39"/>
        <v>2.497959056</v>
      </c>
      <c r="L2552" s="180" t="s">
        <v>707</v>
      </c>
    </row>
    <row r="2553" spans="3:12">
      <c r="C2553" s="180">
        <v>650</v>
      </c>
      <c r="D2553" s="180">
        <v>34773</v>
      </c>
      <c r="E2553" s="180" t="s">
        <v>3210</v>
      </c>
      <c r="F2553" s="180" t="s">
        <v>727</v>
      </c>
      <c r="G2553" s="180">
        <v>0.80272109999999997</v>
      </c>
      <c r="H2553" s="180">
        <v>2.38</v>
      </c>
      <c r="I2553" s="180">
        <v>2.38</v>
      </c>
      <c r="J2553" s="180">
        <v>0</v>
      </c>
      <c r="K2553" s="181">
        <f t="shared" si="39"/>
        <v>1.9104762179999999</v>
      </c>
      <c r="L2553" s="180" t="s">
        <v>707</v>
      </c>
    </row>
    <row r="2554" spans="3:12">
      <c r="C2554" s="180">
        <v>650</v>
      </c>
      <c r="D2554" s="180">
        <v>34774</v>
      </c>
      <c r="E2554" s="180" t="s">
        <v>3211</v>
      </c>
      <c r="F2554" s="180" t="s">
        <v>727</v>
      </c>
      <c r="G2554" s="180">
        <v>0.76190480000000005</v>
      </c>
      <c r="H2554" s="180">
        <v>2.2599999999999998</v>
      </c>
      <c r="I2554" s="180">
        <v>2.2599999999999998</v>
      </c>
      <c r="J2554" s="180">
        <v>0</v>
      </c>
      <c r="K2554" s="181">
        <f t="shared" si="39"/>
        <v>1.7219048479999999</v>
      </c>
      <c r="L2554" s="180" t="s">
        <v>707</v>
      </c>
    </row>
    <row r="2555" spans="3:12">
      <c r="C2555" s="180">
        <v>650</v>
      </c>
      <c r="D2555" s="180">
        <v>37103</v>
      </c>
      <c r="E2555" s="180" t="s">
        <v>3212</v>
      </c>
      <c r="F2555" s="180" t="s">
        <v>727</v>
      </c>
      <c r="G2555" s="180">
        <v>1.2993197000000001</v>
      </c>
      <c r="H2555" s="180">
        <v>3.85</v>
      </c>
      <c r="I2555" s="180">
        <v>3.85</v>
      </c>
      <c r="J2555" s="180">
        <v>0</v>
      </c>
      <c r="K2555" s="181">
        <f t="shared" si="39"/>
        <v>5.0023808450000002</v>
      </c>
      <c r="L2555" s="180" t="s">
        <v>707</v>
      </c>
    </row>
    <row r="2556" spans="3:12">
      <c r="C2556" s="180">
        <v>650</v>
      </c>
      <c r="D2556" s="180">
        <v>37107</v>
      </c>
      <c r="E2556" s="180" t="s">
        <v>3213</v>
      </c>
      <c r="F2556" s="180" t="s">
        <v>727</v>
      </c>
      <c r="G2556" s="180">
        <v>2.0034014</v>
      </c>
      <c r="H2556" s="180">
        <v>5.95</v>
      </c>
      <c r="I2556" s="180">
        <v>5.95</v>
      </c>
      <c r="J2556" s="180">
        <v>0</v>
      </c>
      <c r="K2556" s="181">
        <f t="shared" si="39"/>
        <v>11.92023833</v>
      </c>
      <c r="L2556" s="180" t="s">
        <v>707</v>
      </c>
    </row>
    <row r="2557" spans="3:12">
      <c r="C2557" s="180">
        <v>650</v>
      </c>
      <c r="D2557" s="180">
        <v>37873</v>
      </c>
      <c r="E2557" s="180" t="s">
        <v>3214</v>
      </c>
      <c r="F2557" s="180" t="s">
        <v>727</v>
      </c>
      <c r="G2557" s="180">
        <v>1.5782312999999999</v>
      </c>
      <c r="H2557" s="180">
        <v>4.68</v>
      </c>
      <c r="I2557" s="180">
        <v>4.68</v>
      </c>
      <c r="J2557" s="180">
        <v>0</v>
      </c>
      <c r="K2557" s="181">
        <f t="shared" si="39"/>
        <v>7.3861224839999995</v>
      </c>
      <c r="L2557" s="180" t="s">
        <v>707</v>
      </c>
    </row>
    <row r="2558" spans="3:12">
      <c r="C2558" s="180">
        <v>650</v>
      </c>
      <c r="D2558" s="180">
        <v>38588</v>
      </c>
      <c r="E2558" s="180" t="s">
        <v>3215</v>
      </c>
      <c r="F2558" s="180" t="s">
        <v>727</v>
      </c>
      <c r="G2558" s="180">
        <v>0.77891160000000004</v>
      </c>
      <c r="H2558" s="180">
        <v>2.31</v>
      </c>
      <c r="I2558" s="180">
        <v>2.31</v>
      </c>
      <c r="J2558" s="180">
        <v>0</v>
      </c>
      <c r="K2558" s="181">
        <f t="shared" si="39"/>
        <v>1.7992857960000002</v>
      </c>
      <c r="L2558" s="180" t="s">
        <v>707</v>
      </c>
    </row>
    <row r="2559" spans="3:12">
      <c r="C2559" s="180">
        <v>650</v>
      </c>
      <c r="D2559" s="180">
        <v>38589</v>
      </c>
      <c r="E2559" s="180" t="s">
        <v>3216</v>
      </c>
      <c r="F2559" s="180" t="s">
        <v>727</v>
      </c>
      <c r="G2559" s="180">
        <v>0.81632649999999995</v>
      </c>
      <c r="H2559" s="180">
        <v>2.42</v>
      </c>
      <c r="I2559" s="180">
        <v>2.42</v>
      </c>
      <c r="J2559" s="180">
        <v>0</v>
      </c>
      <c r="K2559" s="181">
        <f t="shared" si="39"/>
        <v>1.9755101299999998</v>
      </c>
      <c r="L2559" s="180" t="s">
        <v>707</v>
      </c>
    </row>
    <row r="2560" spans="3:12">
      <c r="C2560" s="180">
        <v>650</v>
      </c>
      <c r="D2560" s="180">
        <v>38590</v>
      </c>
      <c r="E2560" s="180" t="s">
        <v>3217</v>
      </c>
      <c r="F2560" s="180" t="s">
        <v>727</v>
      </c>
      <c r="G2560" s="180">
        <v>1.2925169999999999</v>
      </c>
      <c r="H2560" s="180">
        <v>3.83</v>
      </c>
      <c r="I2560" s="180">
        <v>3.83</v>
      </c>
      <c r="J2560" s="180">
        <v>0</v>
      </c>
      <c r="K2560" s="181">
        <f t="shared" si="39"/>
        <v>4.95034011</v>
      </c>
      <c r="L2560" s="180" t="s">
        <v>707</v>
      </c>
    </row>
    <row r="2561" spans="3:12">
      <c r="C2561" s="180">
        <v>650</v>
      </c>
      <c r="D2561" s="180">
        <v>38591</v>
      </c>
      <c r="E2561" s="180" t="s">
        <v>3218</v>
      </c>
      <c r="F2561" s="180" t="s">
        <v>727</v>
      </c>
      <c r="G2561" s="180">
        <v>1.3061224</v>
      </c>
      <c r="H2561" s="180">
        <v>3.87</v>
      </c>
      <c r="I2561" s="180">
        <v>3.87</v>
      </c>
      <c r="J2561" s="180">
        <v>0</v>
      </c>
      <c r="K2561" s="181">
        <f t="shared" si="39"/>
        <v>5.0546936880000004</v>
      </c>
      <c r="L2561" s="180" t="s">
        <v>707</v>
      </c>
    </row>
    <row r="2562" spans="3:12">
      <c r="C2562" s="180">
        <v>650</v>
      </c>
      <c r="D2562" s="180">
        <v>38592</v>
      </c>
      <c r="E2562" s="180" t="s">
        <v>3219</v>
      </c>
      <c r="F2562" s="180" t="s">
        <v>727</v>
      </c>
      <c r="G2562" s="180">
        <v>0.97278909999999996</v>
      </c>
      <c r="H2562" s="180">
        <v>2.88</v>
      </c>
      <c r="I2562" s="180">
        <v>2.88</v>
      </c>
      <c r="J2562" s="180">
        <v>0</v>
      </c>
      <c r="K2562" s="181">
        <f t="shared" si="39"/>
        <v>2.8016326079999998</v>
      </c>
      <c r="L2562" s="180" t="s">
        <v>707</v>
      </c>
    </row>
    <row r="2563" spans="3:12">
      <c r="C2563" s="180">
        <v>650</v>
      </c>
      <c r="D2563" s="180">
        <v>38593</v>
      </c>
      <c r="E2563" s="180" t="s">
        <v>3220</v>
      </c>
      <c r="F2563" s="180" t="s">
        <v>727</v>
      </c>
      <c r="G2563" s="180">
        <v>1.0748298999999999</v>
      </c>
      <c r="H2563" s="180">
        <v>3.19</v>
      </c>
      <c r="I2563" s="180">
        <v>3.19</v>
      </c>
      <c r="J2563" s="180">
        <v>0</v>
      </c>
      <c r="K2563" s="181">
        <f t="shared" si="39"/>
        <v>3.4287073809999997</v>
      </c>
      <c r="L2563" s="180" t="s">
        <v>707</v>
      </c>
    </row>
    <row r="2564" spans="3:12">
      <c r="C2564" s="180">
        <v>650</v>
      </c>
      <c r="D2564" s="180">
        <v>38594</v>
      </c>
      <c r="E2564" s="180" t="s">
        <v>3221</v>
      </c>
      <c r="F2564" s="180" t="s">
        <v>727</v>
      </c>
      <c r="G2564" s="180">
        <v>1.6938776</v>
      </c>
      <c r="H2564" s="180">
        <v>5.03</v>
      </c>
      <c r="I2564" s="180">
        <v>5.03</v>
      </c>
      <c r="J2564" s="180">
        <v>0</v>
      </c>
      <c r="K2564" s="181">
        <f t="shared" si="39"/>
        <v>8.5202043280000002</v>
      </c>
      <c r="L2564" s="180" t="s">
        <v>707</v>
      </c>
    </row>
    <row r="2565" spans="3:12">
      <c r="C2565" s="180">
        <v>650</v>
      </c>
      <c r="D2565" s="180">
        <v>38595</v>
      </c>
      <c r="E2565" s="180" t="s">
        <v>3222</v>
      </c>
      <c r="F2565" s="180" t="s">
        <v>727</v>
      </c>
      <c r="G2565" s="180">
        <v>0.96258500000000002</v>
      </c>
      <c r="H2565" s="180">
        <v>2.85</v>
      </c>
      <c r="I2565" s="180">
        <v>2.85</v>
      </c>
      <c r="J2565" s="180">
        <v>0</v>
      </c>
      <c r="K2565" s="181">
        <f t="shared" si="39"/>
        <v>2.7433672500000004</v>
      </c>
      <c r="L2565" s="180" t="s">
        <v>707</v>
      </c>
    </row>
    <row r="2566" spans="3:12">
      <c r="C2566" s="180">
        <v>650</v>
      </c>
      <c r="D2566" s="180">
        <v>38596</v>
      </c>
      <c r="E2566" s="180" t="s">
        <v>3223</v>
      </c>
      <c r="F2566" s="180" t="s">
        <v>727</v>
      </c>
      <c r="G2566" s="180">
        <v>1.5986395</v>
      </c>
      <c r="H2566" s="180">
        <v>4.74</v>
      </c>
      <c r="I2566" s="180">
        <v>4.74</v>
      </c>
      <c r="J2566" s="180">
        <v>0</v>
      </c>
      <c r="K2566" s="181">
        <f t="shared" ref="K2566:K2629" si="40">H2566*G2566</f>
        <v>7.5775512300000001</v>
      </c>
      <c r="L2566" s="180" t="s">
        <v>707</v>
      </c>
    </row>
    <row r="2567" spans="3:12">
      <c r="C2567" s="180">
        <v>650</v>
      </c>
      <c r="D2567" s="180">
        <v>38597</v>
      </c>
      <c r="E2567" s="180" t="s">
        <v>3224</v>
      </c>
      <c r="F2567" s="180" t="s">
        <v>727</v>
      </c>
      <c r="G2567" s="180">
        <v>1.6088435000000001</v>
      </c>
      <c r="H2567" s="180">
        <v>4.7699999999999996</v>
      </c>
      <c r="I2567" s="180">
        <v>4.7699999999999996</v>
      </c>
      <c r="J2567" s="180">
        <v>0</v>
      </c>
      <c r="K2567" s="181">
        <f t="shared" si="40"/>
        <v>7.6741834949999994</v>
      </c>
      <c r="L2567" s="180" t="s">
        <v>707</v>
      </c>
    </row>
    <row r="2568" spans="3:12">
      <c r="C2568" s="180">
        <v>650</v>
      </c>
      <c r="D2568" s="180">
        <v>38598</v>
      </c>
      <c r="E2568" s="180" t="s">
        <v>3225</v>
      </c>
      <c r="F2568" s="180" t="s">
        <v>727</v>
      </c>
      <c r="G2568" s="180">
        <v>1.1360543999999999</v>
      </c>
      <c r="H2568" s="180">
        <v>3.37</v>
      </c>
      <c r="I2568" s="180">
        <v>3.37</v>
      </c>
      <c r="J2568" s="180">
        <v>0</v>
      </c>
      <c r="K2568" s="181">
        <f t="shared" si="40"/>
        <v>3.8285033279999996</v>
      </c>
      <c r="L2568" s="180" t="s">
        <v>707</v>
      </c>
    </row>
    <row r="2569" spans="3:12">
      <c r="C2569" s="180">
        <v>650</v>
      </c>
      <c r="D2569" s="180">
        <v>38599</v>
      </c>
      <c r="E2569" s="180" t="s">
        <v>3226</v>
      </c>
      <c r="F2569" s="180" t="s">
        <v>727</v>
      </c>
      <c r="G2569" s="180">
        <v>1.9251701000000001</v>
      </c>
      <c r="H2569" s="180">
        <v>5.71</v>
      </c>
      <c r="I2569" s="180">
        <v>5.71</v>
      </c>
      <c r="J2569" s="180">
        <v>0</v>
      </c>
      <c r="K2569" s="181">
        <f t="shared" si="40"/>
        <v>10.992721271000001</v>
      </c>
      <c r="L2569" s="180" t="s">
        <v>707</v>
      </c>
    </row>
    <row r="2570" spans="3:12">
      <c r="C2570" s="180">
        <v>650</v>
      </c>
      <c r="D2570" s="180">
        <v>38600</v>
      </c>
      <c r="E2570" s="180" t="s">
        <v>3227</v>
      </c>
      <c r="F2570" s="180" t="s">
        <v>727</v>
      </c>
      <c r="G2570" s="180">
        <v>2.0408162999999999</v>
      </c>
      <c r="H2570" s="180">
        <v>6.06</v>
      </c>
      <c r="I2570" s="180">
        <v>6.06</v>
      </c>
      <c r="J2570" s="180">
        <v>0</v>
      </c>
      <c r="K2570" s="181">
        <f t="shared" si="40"/>
        <v>12.367346777999998</v>
      </c>
      <c r="L2570" s="180" t="s">
        <v>707</v>
      </c>
    </row>
    <row r="2571" spans="3:12">
      <c r="C2571" s="180">
        <v>650</v>
      </c>
      <c r="D2571" s="180">
        <v>40741</v>
      </c>
      <c r="E2571" s="180" t="s">
        <v>1679</v>
      </c>
      <c r="F2571" s="180" t="s">
        <v>727</v>
      </c>
      <c r="G2571" s="180">
        <v>1.037415</v>
      </c>
      <c r="H2571" s="180">
        <v>3.08</v>
      </c>
      <c r="I2571" s="180">
        <v>3.08</v>
      </c>
      <c r="J2571" s="180">
        <v>0</v>
      </c>
      <c r="K2571" s="181">
        <f t="shared" si="40"/>
        <v>3.1952381999999999</v>
      </c>
      <c r="L2571" s="180" t="s">
        <v>707</v>
      </c>
    </row>
    <row r="2572" spans="3:12">
      <c r="C2572" s="180">
        <v>650</v>
      </c>
      <c r="D2572" s="180">
        <v>40742</v>
      </c>
      <c r="E2572" s="180" t="s">
        <v>1697</v>
      </c>
      <c r="F2572" s="180" t="s">
        <v>727</v>
      </c>
      <c r="G2572" s="180">
        <v>3.7414966000000001</v>
      </c>
      <c r="H2572" s="180">
        <v>11.11</v>
      </c>
      <c r="I2572" s="180">
        <v>11.11</v>
      </c>
      <c r="J2572" s="180">
        <v>0</v>
      </c>
      <c r="K2572" s="181">
        <f t="shared" si="40"/>
        <v>41.568027225999998</v>
      </c>
      <c r="L2572" s="180" t="s">
        <v>707</v>
      </c>
    </row>
    <row r="2573" spans="3:12">
      <c r="C2573" s="180">
        <v>715</v>
      </c>
      <c r="D2573" s="180">
        <v>715</v>
      </c>
      <c r="E2573" s="180" t="s">
        <v>3228</v>
      </c>
      <c r="F2573" s="180" t="s">
        <v>727</v>
      </c>
      <c r="G2573" s="180">
        <v>1</v>
      </c>
      <c r="H2573" s="180">
        <v>19.64</v>
      </c>
      <c r="I2573" s="180">
        <v>19.64</v>
      </c>
      <c r="J2573" s="180">
        <v>0</v>
      </c>
      <c r="K2573" s="181">
        <f t="shared" si="40"/>
        <v>19.64</v>
      </c>
      <c r="L2573" s="180" t="s">
        <v>707</v>
      </c>
    </row>
    <row r="2574" spans="3:12">
      <c r="C2574" s="180">
        <v>715</v>
      </c>
      <c r="D2574" s="180">
        <v>716</v>
      </c>
      <c r="E2574" s="180" t="s">
        <v>3229</v>
      </c>
      <c r="F2574" s="180" t="s">
        <v>727</v>
      </c>
      <c r="G2574" s="180">
        <v>1.1309553999999999</v>
      </c>
      <c r="H2574" s="180">
        <v>22.21</v>
      </c>
      <c r="I2574" s="180">
        <v>22.21</v>
      </c>
      <c r="J2574" s="180">
        <v>0</v>
      </c>
      <c r="K2574" s="181">
        <f t="shared" si="40"/>
        <v>25.118519434</v>
      </c>
      <c r="L2574" s="180" t="s">
        <v>707</v>
      </c>
    </row>
    <row r="2575" spans="3:12">
      <c r="C2575" s="180">
        <v>715</v>
      </c>
      <c r="D2575" s="180">
        <v>718</v>
      </c>
      <c r="E2575" s="180" t="s">
        <v>3230</v>
      </c>
      <c r="F2575" s="180" t="s">
        <v>727</v>
      </c>
      <c r="G2575" s="180">
        <v>0.9882803</v>
      </c>
      <c r="H2575" s="180">
        <v>19.399999999999999</v>
      </c>
      <c r="I2575" s="180">
        <v>19.399999999999999</v>
      </c>
      <c r="J2575" s="180">
        <v>0</v>
      </c>
      <c r="K2575" s="181">
        <f t="shared" si="40"/>
        <v>19.172637819999998</v>
      </c>
      <c r="L2575" s="180" t="s">
        <v>707</v>
      </c>
    </row>
    <row r="2576" spans="3:12">
      <c r="C2576" s="180">
        <v>715</v>
      </c>
      <c r="D2576" s="180">
        <v>7245</v>
      </c>
      <c r="E2576" s="180" t="s">
        <v>1736</v>
      </c>
      <c r="F2576" s="180" t="s">
        <v>727</v>
      </c>
      <c r="G2576" s="180">
        <v>1.8318471000000001</v>
      </c>
      <c r="H2576" s="180">
        <v>35.97</v>
      </c>
      <c r="I2576" s="180">
        <v>35.97</v>
      </c>
      <c r="J2576" s="180">
        <v>0</v>
      </c>
      <c r="K2576" s="181">
        <f t="shared" si="40"/>
        <v>65.891540187000004</v>
      </c>
      <c r="L2576" s="180" t="s">
        <v>707</v>
      </c>
    </row>
    <row r="2577" spans="3:12">
      <c r="C2577" s="180">
        <v>715</v>
      </c>
      <c r="D2577" s="180">
        <v>7246</v>
      </c>
      <c r="E2577" s="180" t="s">
        <v>3231</v>
      </c>
      <c r="F2577" s="180" t="s">
        <v>727</v>
      </c>
      <c r="G2577" s="180">
        <v>2.0229298999999998</v>
      </c>
      <c r="H2577" s="180">
        <v>39.729999999999997</v>
      </c>
      <c r="I2577" s="180">
        <v>39.729999999999997</v>
      </c>
      <c r="J2577" s="180">
        <v>0</v>
      </c>
      <c r="K2577" s="181">
        <f t="shared" si="40"/>
        <v>80.371004926999987</v>
      </c>
      <c r="L2577" s="180" t="s">
        <v>707</v>
      </c>
    </row>
    <row r="2578" spans="3:12">
      <c r="C2578" s="180">
        <v>715</v>
      </c>
      <c r="D2578" s="180">
        <v>11981</v>
      </c>
      <c r="E2578" s="180" t="s">
        <v>3232</v>
      </c>
      <c r="F2578" s="180" t="s">
        <v>727</v>
      </c>
      <c r="G2578" s="180">
        <v>0.96</v>
      </c>
      <c r="H2578" s="180">
        <v>18.850000000000001</v>
      </c>
      <c r="I2578" s="180">
        <v>18.850000000000001</v>
      </c>
      <c r="J2578" s="180">
        <v>0</v>
      </c>
      <c r="K2578" s="181">
        <f t="shared" si="40"/>
        <v>18.096</v>
      </c>
      <c r="L2578" s="180" t="s">
        <v>707</v>
      </c>
    </row>
    <row r="2579" spans="3:12">
      <c r="C2579" s="180">
        <v>729</v>
      </c>
      <c r="D2579" s="180">
        <v>729</v>
      </c>
      <c r="E2579" s="180" t="s">
        <v>3233</v>
      </c>
      <c r="F2579" s="180" t="s">
        <v>727</v>
      </c>
      <c r="G2579" s="180">
        <v>1</v>
      </c>
      <c r="H2579" s="180">
        <v>955</v>
      </c>
      <c r="I2579" s="180">
        <v>0</v>
      </c>
      <c r="J2579" s="180">
        <v>955</v>
      </c>
      <c r="K2579" s="181">
        <f t="shared" si="40"/>
        <v>955</v>
      </c>
      <c r="L2579" s="180" t="s">
        <v>707</v>
      </c>
    </row>
    <row r="2580" spans="3:12">
      <c r="C2580" s="180">
        <v>729</v>
      </c>
      <c r="D2580" s="180">
        <v>723</v>
      </c>
      <c r="E2580" s="180" t="s">
        <v>3234</v>
      </c>
      <c r="F2580" s="180" t="s">
        <v>727</v>
      </c>
      <c r="G2580" s="180">
        <v>4.3942456999999999</v>
      </c>
      <c r="H2580" s="182">
        <v>4196.5</v>
      </c>
      <c r="I2580" s="180">
        <v>0</v>
      </c>
      <c r="J2580" s="182">
        <v>4196.5</v>
      </c>
      <c r="K2580" s="181">
        <f t="shared" si="40"/>
        <v>18440.452080049999</v>
      </c>
      <c r="L2580" s="180" t="s">
        <v>707</v>
      </c>
    </row>
    <row r="2581" spans="3:12">
      <c r="C2581" s="180">
        <v>729</v>
      </c>
      <c r="D2581" s="180">
        <v>730</v>
      </c>
      <c r="E2581" s="180" t="s">
        <v>3235</v>
      </c>
      <c r="F2581" s="180" t="s">
        <v>727</v>
      </c>
      <c r="G2581" s="180">
        <v>8.8409127999999999</v>
      </c>
      <c r="H2581" s="182">
        <v>8443.07</v>
      </c>
      <c r="I2581" s="180">
        <v>0</v>
      </c>
      <c r="J2581" s="182">
        <v>8443.07</v>
      </c>
      <c r="K2581" s="181">
        <f t="shared" si="40"/>
        <v>74644.445634296004</v>
      </c>
      <c r="L2581" s="180" t="s">
        <v>707</v>
      </c>
    </row>
    <row r="2582" spans="3:12">
      <c r="C2582" s="180">
        <v>729</v>
      </c>
      <c r="D2582" s="180">
        <v>731</v>
      </c>
      <c r="E2582" s="180" t="s">
        <v>3236</v>
      </c>
      <c r="F2582" s="180" t="s">
        <v>727</v>
      </c>
      <c r="G2582" s="180">
        <v>0.97325059999999997</v>
      </c>
      <c r="H2582" s="180">
        <v>929.45</v>
      </c>
      <c r="I2582" s="180">
        <v>0</v>
      </c>
      <c r="J2582" s="180">
        <v>929.45</v>
      </c>
      <c r="K2582" s="181">
        <f t="shared" si="40"/>
        <v>904.58777017</v>
      </c>
      <c r="L2582" s="180" t="s">
        <v>707</v>
      </c>
    </row>
    <row r="2583" spans="3:12">
      <c r="C2583" s="180">
        <v>729</v>
      </c>
      <c r="D2583" s="180">
        <v>732</v>
      </c>
      <c r="E2583" s="180" t="s">
        <v>3237</v>
      </c>
      <c r="F2583" s="180" t="s">
        <v>727</v>
      </c>
      <c r="G2583" s="180">
        <v>1.6405746999999999</v>
      </c>
      <c r="H2583" s="182">
        <v>1566.74</v>
      </c>
      <c r="I2583" s="180">
        <v>0</v>
      </c>
      <c r="J2583" s="182">
        <v>1566.74</v>
      </c>
      <c r="K2583" s="181">
        <f t="shared" si="40"/>
        <v>2570.3540054780001</v>
      </c>
      <c r="L2583" s="180" t="s">
        <v>707</v>
      </c>
    </row>
    <row r="2584" spans="3:12">
      <c r="C2584" s="180">
        <v>729</v>
      </c>
      <c r="D2584" s="180">
        <v>733</v>
      </c>
      <c r="E2584" s="180" t="s">
        <v>3238</v>
      </c>
      <c r="F2584" s="180" t="s">
        <v>727</v>
      </c>
      <c r="G2584" s="180">
        <v>1.6629320999999999</v>
      </c>
      <c r="H2584" s="182">
        <v>1588.1</v>
      </c>
      <c r="I2584" s="180">
        <v>0</v>
      </c>
      <c r="J2584" s="182">
        <v>1588.1</v>
      </c>
      <c r="K2584" s="181">
        <f t="shared" si="40"/>
        <v>2640.9024680099997</v>
      </c>
      <c r="L2584" s="180" t="s">
        <v>707</v>
      </c>
    </row>
    <row r="2585" spans="3:12">
      <c r="C2585" s="180">
        <v>729</v>
      </c>
      <c r="D2585" s="180">
        <v>734</v>
      </c>
      <c r="E2585" s="180" t="s">
        <v>3239</v>
      </c>
      <c r="F2585" s="180" t="s">
        <v>727</v>
      </c>
      <c r="G2585" s="180">
        <v>1.7586926000000001</v>
      </c>
      <c r="H2585" s="182">
        <v>1679.55</v>
      </c>
      <c r="I2585" s="180">
        <v>0</v>
      </c>
      <c r="J2585" s="182">
        <v>1679.55</v>
      </c>
      <c r="K2585" s="181">
        <f t="shared" si="40"/>
        <v>2953.8121563300001</v>
      </c>
      <c r="L2585" s="180" t="s">
        <v>707</v>
      </c>
    </row>
    <row r="2586" spans="3:12">
      <c r="C2586" s="180">
        <v>729</v>
      </c>
      <c r="D2586" s="180">
        <v>735</v>
      </c>
      <c r="E2586" s="180" t="s">
        <v>3240</v>
      </c>
      <c r="F2586" s="180" t="s">
        <v>727</v>
      </c>
      <c r="G2586" s="180">
        <v>2.9184923999999999</v>
      </c>
      <c r="H2586" s="182">
        <v>2787.16</v>
      </c>
      <c r="I2586" s="180">
        <v>0</v>
      </c>
      <c r="J2586" s="182">
        <v>2787.16</v>
      </c>
      <c r="K2586" s="181">
        <f t="shared" si="40"/>
        <v>8134.3052775839997</v>
      </c>
      <c r="L2586" s="180" t="s">
        <v>707</v>
      </c>
    </row>
    <row r="2587" spans="3:12">
      <c r="C2587" s="180">
        <v>729</v>
      </c>
      <c r="D2587" s="180">
        <v>736</v>
      </c>
      <c r="E2587" s="180" t="s">
        <v>3241</v>
      </c>
      <c r="F2587" s="180" t="s">
        <v>727</v>
      </c>
      <c r="G2587" s="180">
        <v>2.4539262000000002</v>
      </c>
      <c r="H2587" s="182">
        <v>2343.4899999999998</v>
      </c>
      <c r="I2587" s="180">
        <v>0</v>
      </c>
      <c r="J2587" s="182">
        <v>2343.4899999999998</v>
      </c>
      <c r="K2587" s="181">
        <f t="shared" si="40"/>
        <v>5750.751510438</v>
      </c>
      <c r="L2587" s="180" t="s">
        <v>707</v>
      </c>
    </row>
    <row r="2588" spans="3:12">
      <c r="C2588" s="180">
        <v>729</v>
      </c>
      <c r="D2588" s="180">
        <v>737</v>
      </c>
      <c r="E2588" s="180" t="s">
        <v>3242</v>
      </c>
      <c r="F2588" s="180" t="s">
        <v>727</v>
      </c>
      <c r="G2588" s="180">
        <v>9.1998408000000005</v>
      </c>
      <c r="H2588" s="182">
        <v>8785.84</v>
      </c>
      <c r="I2588" s="180">
        <v>0</v>
      </c>
      <c r="J2588" s="182">
        <v>8785.84</v>
      </c>
      <c r="K2588" s="181">
        <f t="shared" si="40"/>
        <v>80828.329294272</v>
      </c>
      <c r="L2588" s="180" t="s">
        <v>707</v>
      </c>
    </row>
    <row r="2589" spans="3:12">
      <c r="C2589" s="180">
        <v>729</v>
      </c>
      <c r="D2589" s="180">
        <v>738</v>
      </c>
      <c r="E2589" s="180" t="s">
        <v>3243</v>
      </c>
      <c r="F2589" s="180" t="s">
        <v>727</v>
      </c>
      <c r="G2589" s="180">
        <v>4.2659019999999996</v>
      </c>
      <c r="H2589" s="182">
        <v>4073.93</v>
      </c>
      <c r="I2589" s="180">
        <v>0</v>
      </c>
      <c r="J2589" s="182">
        <v>4073.93</v>
      </c>
      <c r="K2589" s="181">
        <f t="shared" si="40"/>
        <v>17378.986134859999</v>
      </c>
      <c r="L2589" s="180" t="s">
        <v>707</v>
      </c>
    </row>
    <row r="2590" spans="3:12">
      <c r="C2590" s="180">
        <v>729</v>
      </c>
      <c r="D2590" s="180">
        <v>740</v>
      </c>
      <c r="E2590" s="180" t="s">
        <v>3244</v>
      </c>
      <c r="F2590" s="180" t="s">
        <v>727</v>
      </c>
      <c r="G2590" s="180">
        <v>8.6546289000000005</v>
      </c>
      <c r="H2590" s="182">
        <v>8265.17</v>
      </c>
      <c r="I2590" s="180">
        <v>0</v>
      </c>
      <c r="J2590" s="182">
        <v>8265.17</v>
      </c>
      <c r="K2590" s="181">
        <f t="shared" si="40"/>
        <v>71531.979145413003</v>
      </c>
      <c r="L2590" s="180" t="s">
        <v>707</v>
      </c>
    </row>
    <row r="2591" spans="3:12">
      <c r="C2591" s="180">
        <v>729</v>
      </c>
      <c r="D2591" s="180">
        <v>10575</v>
      </c>
      <c r="E2591" s="180" t="s">
        <v>3245</v>
      </c>
      <c r="F2591" s="180" t="s">
        <v>727</v>
      </c>
      <c r="G2591" s="180">
        <v>1.5188272</v>
      </c>
      <c r="H2591" s="182">
        <v>1450.47</v>
      </c>
      <c r="I2591" s="180">
        <v>0</v>
      </c>
      <c r="J2591" s="182">
        <v>1450.47</v>
      </c>
      <c r="K2591" s="181">
        <f t="shared" si="40"/>
        <v>2203.013288784</v>
      </c>
      <c r="L2591" s="180" t="s">
        <v>707</v>
      </c>
    </row>
    <row r="2592" spans="3:12">
      <c r="C2592" s="180">
        <v>729</v>
      </c>
      <c r="D2592" s="180">
        <v>14252</v>
      </c>
      <c r="E2592" s="180" t="s">
        <v>3246</v>
      </c>
      <c r="F2592" s="180" t="s">
        <v>727</v>
      </c>
      <c r="G2592" s="180">
        <v>3.3089594999999998</v>
      </c>
      <c r="H2592" s="182">
        <v>3160.05</v>
      </c>
      <c r="I2592" s="180">
        <v>0</v>
      </c>
      <c r="J2592" s="182">
        <v>3160.05</v>
      </c>
      <c r="K2592" s="181">
        <f t="shared" si="40"/>
        <v>10456.477467975001</v>
      </c>
      <c r="L2592" s="180" t="s">
        <v>707</v>
      </c>
    </row>
    <row r="2593" spans="3:12">
      <c r="C2593" s="180">
        <v>729</v>
      </c>
      <c r="D2593" s="180">
        <v>36502</v>
      </c>
      <c r="E2593" s="180" t="s">
        <v>1501</v>
      </c>
      <c r="F2593" s="180" t="s">
        <v>727</v>
      </c>
      <c r="G2593" s="180">
        <v>4.1300672</v>
      </c>
      <c r="H2593" s="182">
        <v>3944.21</v>
      </c>
      <c r="I2593" s="180">
        <v>0</v>
      </c>
      <c r="J2593" s="182">
        <v>3944.21</v>
      </c>
      <c r="K2593" s="181">
        <f t="shared" si="40"/>
        <v>16289.852350912</v>
      </c>
      <c r="L2593" s="180" t="s">
        <v>707</v>
      </c>
    </row>
    <row r="2594" spans="3:12">
      <c r="C2594" s="180">
        <v>729</v>
      </c>
      <c r="D2594" s="180">
        <v>36503</v>
      </c>
      <c r="E2594" s="180" t="s">
        <v>1527</v>
      </c>
      <c r="F2594" s="180" t="s">
        <v>727</v>
      </c>
      <c r="G2594" s="180">
        <v>5.0928601999999996</v>
      </c>
      <c r="H2594" s="182">
        <v>4863.68</v>
      </c>
      <c r="I2594" s="180">
        <v>0</v>
      </c>
      <c r="J2594" s="182">
        <v>4863.68</v>
      </c>
      <c r="K2594" s="181">
        <f t="shared" si="40"/>
        <v>24770.042297535998</v>
      </c>
      <c r="L2594" s="180" t="s">
        <v>707</v>
      </c>
    </row>
    <row r="2595" spans="3:12">
      <c r="C2595" s="180">
        <v>729</v>
      </c>
      <c r="D2595" s="180">
        <v>39925</v>
      </c>
      <c r="E2595" s="180" t="s">
        <v>1574</v>
      </c>
      <c r="F2595" s="180" t="s">
        <v>727</v>
      </c>
      <c r="G2595" s="180">
        <v>14.449912100000001</v>
      </c>
      <c r="H2595" s="182">
        <v>13799.66</v>
      </c>
      <c r="I2595" s="180">
        <v>0</v>
      </c>
      <c r="J2595" s="182">
        <v>13799.66</v>
      </c>
      <c r="K2595" s="181">
        <f t="shared" si="40"/>
        <v>199403.874009886</v>
      </c>
      <c r="L2595" s="180" t="s">
        <v>707</v>
      </c>
    </row>
    <row r="2596" spans="3:12">
      <c r="C2596" s="180">
        <v>729</v>
      </c>
      <c r="D2596" s="180">
        <v>44489</v>
      </c>
      <c r="E2596" s="180" t="s">
        <v>3247</v>
      </c>
      <c r="F2596" s="180" t="s">
        <v>727</v>
      </c>
      <c r="G2596" s="180">
        <v>248.59955579999999</v>
      </c>
      <c r="H2596" s="182">
        <v>237412.57</v>
      </c>
      <c r="I2596" s="180">
        <v>0</v>
      </c>
      <c r="J2596" s="182">
        <v>237412.57</v>
      </c>
      <c r="K2596" s="181">
        <f t="shared" si="40"/>
        <v>59020659.443336405</v>
      </c>
      <c r="L2596" s="180" t="s">
        <v>707</v>
      </c>
    </row>
    <row r="2597" spans="3:12">
      <c r="C2597" s="180">
        <v>743</v>
      </c>
      <c r="D2597" s="180">
        <v>743</v>
      </c>
      <c r="E2597" s="180" t="s">
        <v>3248</v>
      </c>
      <c r="F2597" s="180" t="s">
        <v>852</v>
      </c>
      <c r="G2597" s="180">
        <v>1</v>
      </c>
      <c r="H2597" s="180">
        <v>1.89</v>
      </c>
      <c r="I2597" s="180">
        <v>0</v>
      </c>
      <c r="J2597" s="180">
        <v>1.89</v>
      </c>
      <c r="K2597" s="181">
        <f t="shared" si="40"/>
        <v>1.89</v>
      </c>
      <c r="L2597" s="180" t="s">
        <v>707</v>
      </c>
    </row>
    <row r="2598" spans="3:12">
      <c r="C2598" s="180">
        <v>743</v>
      </c>
      <c r="D2598" s="180">
        <v>4084</v>
      </c>
      <c r="E2598" s="180" t="s">
        <v>3249</v>
      </c>
      <c r="F2598" s="180" t="s">
        <v>852</v>
      </c>
      <c r="G2598" s="180">
        <v>1</v>
      </c>
      <c r="H2598" s="180">
        <v>1.89</v>
      </c>
      <c r="I2598" s="180">
        <v>0</v>
      </c>
      <c r="J2598" s="180">
        <v>1.89</v>
      </c>
      <c r="K2598" s="181">
        <f t="shared" si="40"/>
        <v>1.89</v>
      </c>
      <c r="L2598" s="180" t="s">
        <v>707</v>
      </c>
    </row>
    <row r="2599" spans="3:12">
      <c r="C2599" s="180">
        <v>743</v>
      </c>
      <c r="D2599" s="180">
        <v>4085</v>
      </c>
      <c r="E2599" s="180" t="s">
        <v>3250</v>
      </c>
      <c r="F2599" s="180" t="s">
        <v>852</v>
      </c>
      <c r="G2599" s="180">
        <v>1.4</v>
      </c>
      <c r="H2599" s="180">
        <v>2.64</v>
      </c>
      <c r="I2599" s="180">
        <v>0</v>
      </c>
      <c r="J2599" s="180">
        <v>2.64</v>
      </c>
      <c r="K2599" s="181">
        <f t="shared" si="40"/>
        <v>3.6959999999999997</v>
      </c>
      <c r="L2599" s="180" t="s">
        <v>707</v>
      </c>
    </row>
    <row r="2600" spans="3:12">
      <c r="C2600" s="180">
        <v>743</v>
      </c>
      <c r="D2600" s="180">
        <v>40293</v>
      </c>
      <c r="E2600" s="180" t="s">
        <v>3251</v>
      </c>
      <c r="F2600" s="180" t="s">
        <v>852</v>
      </c>
      <c r="G2600" s="180">
        <v>1.2</v>
      </c>
      <c r="H2600" s="180">
        <v>2.2599999999999998</v>
      </c>
      <c r="I2600" s="180">
        <v>0</v>
      </c>
      <c r="J2600" s="180">
        <v>2.2599999999999998</v>
      </c>
      <c r="K2600" s="181">
        <f t="shared" si="40"/>
        <v>2.7119999999999997</v>
      </c>
      <c r="L2600" s="180" t="s">
        <v>707</v>
      </c>
    </row>
    <row r="2601" spans="3:12">
      <c r="C2601" s="180">
        <v>743</v>
      </c>
      <c r="D2601" s="180">
        <v>40294</v>
      </c>
      <c r="E2601" s="180" t="s">
        <v>3252</v>
      </c>
      <c r="F2601" s="180" t="s">
        <v>852</v>
      </c>
      <c r="G2601" s="180">
        <v>1</v>
      </c>
      <c r="H2601" s="180">
        <v>1.89</v>
      </c>
      <c r="I2601" s="180">
        <v>0</v>
      </c>
      <c r="J2601" s="180">
        <v>1.89</v>
      </c>
      <c r="K2601" s="181">
        <f t="shared" si="40"/>
        <v>1.89</v>
      </c>
      <c r="L2601" s="180" t="s">
        <v>707</v>
      </c>
    </row>
    <row r="2602" spans="3:12">
      <c r="C2602" s="180">
        <v>746</v>
      </c>
      <c r="D2602" s="180">
        <v>746</v>
      </c>
      <c r="E2602" s="180" t="s">
        <v>1638</v>
      </c>
      <c r="F2602" s="180" t="s">
        <v>727</v>
      </c>
      <c r="G2602" s="180">
        <v>1</v>
      </c>
      <c r="H2602" s="182">
        <v>3262.27</v>
      </c>
      <c r="I2602" s="180">
        <v>0</v>
      </c>
      <c r="J2602" s="182">
        <v>3262.27</v>
      </c>
      <c r="K2602" s="181">
        <f t="shared" si="40"/>
        <v>3262.27</v>
      </c>
      <c r="L2602" s="180" t="s">
        <v>707</v>
      </c>
    </row>
    <row r="2603" spans="3:12">
      <c r="C2603" s="180">
        <v>764</v>
      </c>
      <c r="D2603" s="180">
        <v>764</v>
      </c>
      <c r="E2603" s="180" t="s">
        <v>3253</v>
      </c>
      <c r="F2603" s="180" t="s">
        <v>727</v>
      </c>
      <c r="G2603" s="180">
        <v>1</v>
      </c>
      <c r="H2603" s="180">
        <v>11.17</v>
      </c>
      <c r="I2603" s="180">
        <v>11.17</v>
      </c>
      <c r="J2603" s="180">
        <v>0</v>
      </c>
      <c r="K2603" s="181">
        <f t="shared" si="40"/>
        <v>11.17</v>
      </c>
      <c r="L2603" s="180" t="s">
        <v>707</v>
      </c>
    </row>
    <row r="2604" spans="3:12">
      <c r="C2604" s="180">
        <v>764</v>
      </c>
      <c r="D2604" s="180">
        <v>765</v>
      </c>
      <c r="E2604" s="180" t="s">
        <v>3254</v>
      </c>
      <c r="F2604" s="180" t="s">
        <v>727</v>
      </c>
      <c r="G2604" s="180">
        <v>1</v>
      </c>
      <c r="H2604" s="180">
        <v>11.17</v>
      </c>
      <c r="I2604" s="180">
        <v>11.17</v>
      </c>
      <c r="J2604" s="180">
        <v>0</v>
      </c>
      <c r="K2604" s="181">
        <f t="shared" si="40"/>
        <v>11.17</v>
      </c>
      <c r="L2604" s="180" t="s">
        <v>707</v>
      </c>
    </row>
    <row r="2605" spans="3:12">
      <c r="C2605" s="180">
        <v>764</v>
      </c>
      <c r="D2605" s="180">
        <v>766</v>
      </c>
      <c r="E2605" s="180" t="s">
        <v>3255</v>
      </c>
      <c r="F2605" s="180" t="s">
        <v>727</v>
      </c>
      <c r="G2605" s="180">
        <v>2.0693196</v>
      </c>
      <c r="H2605" s="180">
        <v>23.11</v>
      </c>
      <c r="I2605" s="180">
        <v>23.11</v>
      </c>
      <c r="J2605" s="180">
        <v>0</v>
      </c>
      <c r="K2605" s="181">
        <f t="shared" si="40"/>
        <v>47.821975956000003</v>
      </c>
      <c r="L2605" s="180" t="s">
        <v>707</v>
      </c>
    </row>
    <row r="2606" spans="3:12">
      <c r="C2606" s="180">
        <v>764</v>
      </c>
      <c r="D2606" s="180">
        <v>767</v>
      </c>
      <c r="E2606" s="180" t="s">
        <v>3256</v>
      </c>
      <c r="F2606" s="180" t="s">
        <v>727</v>
      </c>
      <c r="G2606" s="180">
        <v>2.0693196</v>
      </c>
      <c r="H2606" s="180">
        <v>23.11</v>
      </c>
      <c r="I2606" s="180">
        <v>23.11</v>
      </c>
      <c r="J2606" s="180">
        <v>0</v>
      </c>
      <c r="K2606" s="181">
        <f t="shared" si="40"/>
        <v>47.821975956000003</v>
      </c>
      <c r="L2606" s="180" t="s">
        <v>707</v>
      </c>
    </row>
    <row r="2607" spans="3:12">
      <c r="C2607" s="180">
        <v>764</v>
      </c>
      <c r="D2607" s="180">
        <v>768</v>
      </c>
      <c r="E2607" s="180" t="s">
        <v>3257</v>
      </c>
      <c r="F2607" s="180" t="s">
        <v>727</v>
      </c>
      <c r="G2607" s="180">
        <v>1.6251605</v>
      </c>
      <c r="H2607" s="180">
        <v>18.149999999999999</v>
      </c>
      <c r="I2607" s="180">
        <v>18.149999999999999</v>
      </c>
      <c r="J2607" s="180">
        <v>0</v>
      </c>
      <c r="K2607" s="181">
        <f t="shared" si="40"/>
        <v>29.496663074999997</v>
      </c>
      <c r="L2607" s="180" t="s">
        <v>707</v>
      </c>
    </row>
    <row r="2608" spans="3:12">
      <c r="C2608" s="180">
        <v>764</v>
      </c>
      <c r="D2608" s="180">
        <v>769</v>
      </c>
      <c r="E2608" s="180" t="s">
        <v>3258</v>
      </c>
      <c r="F2608" s="180" t="s">
        <v>727</v>
      </c>
      <c r="G2608" s="180">
        <v>1.6251605</v>
      </c>
      <c r="H2608" s="180">
        <v>18.149999999999999</v>
      </c>
      <c r="I2608" s="180">
        <v>18.149999999999999</v>
      </c>
      <c r="J2608" s="180">
        <v>0</v>
      </c>
      <c r="K2608" s="181">
        <f t="shared" si="40"/>
        <v>29.496663074999997</v>
      </c>
      <c r="L2608" s="180" t="s">
        <v>707</v>
      </c>
    </row>
    <row r="2609" spans="3:12">
      <c r="C2609" s="180">
        <v>764</v>
      </c>
      <c r="D2609" s="180">
        <v>770</v>
      </c>
      <c r="E2609" s="180" t="s">
        <v>3259</v>
      </c>
      <c r="F2609" s="180" t="s">
        <v>727</v>
      </c>
      <c r="G2609" s="180">
        <v>0.57381260000000001</v>
      </c>
      <c r="H2609" s="180">
        <v>6.4</v>
      </c>
      <c r="I2609" s="180">
        <v>6.4</v>
      </c>
      <c r="J2609" s="180">
        <v>0</v>
      </c>
      <c r="K2609" s="181">
        <f t="shared" si="40"/>
        <v>3.6724006400000002</v>
      </c>
      <c r="L2609" s="180" t="s">
        <v>707</v>
      </c>
    </row>
    <row r="2610" spans="3:12">
      <c r="C2610" s="180">
        <v>764</v>
      </c>
      <c r="D2610" s="180">
        <v>771</v>
      </c>
      <c r="E2610" s="180" t="s">
        <v>3260</v>
      </c>
      <c r="F2610" s="180" t="s">
        <v>727</v>
      </c>
      <c r="G2610" s="180">
        <v>2.7766367000000001</v>
      </c>
      <c r="H2610" s="180">
        <v>31.01</v>
      </c>
      <c r="I2610" s="180">
        <v>31.01</v>
      </c>
      <c r="J2610" s="180">
        <v>0</v>
      </c>
      <c r="K2610" s="181">
        <f t="shared" si="40"/>
        <v>86.103504067000003</v>
      </c>
      <c r="L2610" s="180" t="s">
        <v>707</v>
      </c>
    </row>
    <row r="2611" spans="3:12">
      <c r="C2611" s="180">
        <v>764</v>
      </c>
      <c r="D2611" s="180">
        <v>772</v>
      </c>
      <c r="E2611" s="180" t="s">
        <v>3261</v>
      </c>
      <c r="F2611" s="180" t="s">
        <v>727</v>
      </c>
      <c r="G2611" s="180">
        <v>2.7766367000000001</v>
      </c>
      <c r="H2611" s="180">
        <v>31.01</v>
      </c>
      <c r="I2611" s="180">
        <v>31.01</v>
      </c>
      <c r="J2611" s="180">
        <v>0</v>
      </c>
      <c r="K2611" s="181">
        <f t="shared" si="40"/>
        <v>86.103504067000003</v>
      </c>
      <c r="L2611" s="180" t="s">
        <v>707</v>
      </c>
    </row>
    <row r="2612" spans="3:12">
      <c r="C2612" s="180">
        <v>764</v>
      </c>
      <c r="D2612" s="180">
        <v>773</v>
      </c>
      <c r="E2612" s="180" t="s">
        <v>3262</v>
      </c>
      <c r="F2612" s="180" t="s">
        <v>727</v>
      </c>
      <c r="G2612" s="180">
        <v>4.4672656999999996</v>
      </c>
      <c r="H2612" s="180">
        <v>49.89</v>
      </c>
      <c r="I2612" s="180">
        <v>49.89</v>
      </c>
      <c r="J2612" s="180">
        <v>0</v>
      </c>
      <c r="K2612" s="181">
        <f t="shared" si="40"/>
        <v>222.87188577299997</v>
      </c>
      <c r="L2612" s="180" t="s">
        <v>707</v>
      </c>
    </row>
    <row r="2613" spans="3:12">
      <c r="C2613" s="180">
        <v>764</v>
      </c>
      <c r="D2613" s="180">
        <v>774</v>
      </c>
      <c r="E2613" s="180" t="s">
        <v>3263</v>
      </c>
      <c r="F2613" s="180" t="s">
        <v>727</v>
      </c>
      <c r="G2613" s="180">
        <v>4.4672656999999996</v>
      </c>
      <c r="H2613" s="180">
        <v>49.89</v>
      </c>
      <c r="I2613" s="180">
        <v>49.89</v>
      </c>
      <c r="J2613" s="180">
        <v>0</v>
      </c>
      <c r="K2613" s="181">
        <f t="shared" si="40"/>
        <v>222.87188577299997</v>
      </c>
      <c r="L2613" s="180" t="s">
        <v>707</v>
      </c>
    </row>
    <row r="2614" spans="3:12">
      <c r="C2614" s="180">
        <v>764</v>
      </c>
      <c r="D2614" s="180">
        <v>775</v>
      </c>
      <c r="E2614" s="180" t="s">
        <v>3264</v>
      </c>
      <c r="F2614" s="180" t="s">
        <v>727</v>
      </c>
      <c r="G2614" s="180">
        <v>4.4672656999999996</v>
      </c>
      <c r="H2614" s="180">
        <v>49.89</v>
      </c>
      <c r="I2614" s="180">
        <v>49.89</v>
      </c>
      <c r="J2614" s="180">
        <v>0</v>
      </c>
      <c r="K2614" s="181">
        <f t="shared" si="40"/>
        <v>222.87188577299997</v>
      </c>
      <c r="L2614" s="180" t="s">
        <v>707</v>
      </c>
    </row>
    <row r="2615" spans="3:12">
      <c r="C2615" s="180">
        <v>764</v>
      </c>
      <c r="D2615" s="180">
        <v>776</v>
      </c>
      <c r="E2615" s="180" t="s">
        <v>3265</v>
      </c>
      <c r="F2615" s="180" t="s">
        <v>727</v>
      </c>
      <c r="G2615" s="180">
        <v>6.5853659000000002</v>
      </c>
      <c r="H2615" s="180">
        <v>73.55</v>
      </c>
      <c r="I2615" s="180">
        <v>73.55</v>
      </c>
      <c r="J2615" s="180">
        <v>0</v>
      </c>
      <c r="K2615" s="181">
        <f t="shared" si="40"/>
        <v>484.353661945</v>
      </c>
      <c r="L2615" s="180" t="s">
        <v>707</v>
      </c>
    </row>
    <row r="2616" spans="3:12">
      <c r="C2616" s="180">
        <v>764</v>
      </c>
      <c r="D2616" s="180">
        <v>777</v>
      </c>
      <c r="E2616" s="180" t="s">
        <v>3266</v>
      </c>
      <c r="F2616" s="180" t="s">
        <v>727</v>
      </c>
      <c r="G2616" s="180">
        <v>6.4017971999999999</v>
      </c>
      <c r="H2616" s="180">
        <v>71.5</v>
      </c>
      <c r="I2616" s="180">
        <v>71.5</v>
      </c>
      <c r="J2616" s="180">
        <v>0</v>
      </c>
      <c r="K2616" s="181">
        <f t="shared" si="40"/>
        <v>457.72849980000001</v>
      </c>
      <c r="L2616" s="180" t="s">
        <v>707</v>
      </c>
    </row>
    <row r="2617" spans="3:12">
      <c r="C2617" s="180">
        <v>764</v>
      </c>
      <c r="D2617" s="180">
        <v>778</v>
      </c>
      <c r="E2617" s="180" t="s">
        <v>3267</v>
      </c>
      <c r="F2617" s="180" t="s">
        <v>727</v>
      </c>
      <c r="G2617" s="180">
        <v>6.5853659000000002</v>
      </c>
      <c r="H2617" s="180">
        <v>73.55</v>
      </c>
      <c r="I2617" s="180">
        <v>73.55</v>
      </c>
      <c r="J2617" s="180">
        <v>0</v>
      </c>
      <c r="K2617" s="181">
        <f t="shared" si="40"/>
        <v>484.353661945</v>
      </c>
      <c r="L2617" s="180" t="s">
        <v>707</v>
      </c>
    </row>
    <row r="2618" spans="3:12">
      <c r="C2618" s="180">
        <v>764</v>
      </c>
      <c r="D2618" s="180">
        <v>779</v>
      </c>
      <c r="E2618" s="180" t="s">
        <v>3268</v>
      </c>
      <c r="F2618" s="180" t="s">
        <v>727</v>
      </c>
      <c r="G2618" s="180">
        <v>0.69062900000000005</v>
      </c>
      <c r="H2618" s="180">
        <v>7.71</v>
      </c>
      <c r="I2618" s="180">
        <v>7.71</v>
      </c>
      <c r="J2618" s="180">
        <v>0</v>
      </c>
      <c r="K2618" s="181">
        <f t="shared" si="40"/>
        <v>5.3247495900000006</v>
      </c>
      <c r="L2618" s="180" t="s">
        <v>707</v>
      </c>
    </row>
    <row r="2619" spans="3:12">
      <c r="C2619" s="180">
        <v>764</v>
      </c>
      <c r="D2619" s="180">
        <v>780</v>
      </c>
      <c r="E2619" s="180" t="s">
        <v>3269</v>
      </c>
      <c r="F2619" s="180" t="s">
        <v>727</v>
      </c>
      <c r="G2619" s="180">
        <v>6.4338895999999997</v>
      </c>
      <c r="H2619" s="180">
        <v>71.86</v>
      </c>
      <c r="I2619" s="180">
        <v>71.86</v>
      </c>
      <c r="J2619" s="180">
        <v>0</v>
      </c>
      <c r="K2619" s="181">
        <f t="shared" si="40"/>
        <v>462.33930665599996</v>
      </c>
      <c r="L2619" s="180" t="s">
        <v>707</v>
      </c>
    </row>
    <row r="2620" spans="3:12">
      <c r="C2620" s="180">
        <v>764</v>
      </c>
      <c r="D2620" s="180">
        <v>781</v>
      </c>
      <c r="E2620" s="180" t="s">
        <v>3270</v>
      </c>
      <c r="F2620" s="180" t="s">
        <v>727</v>
      </c>
      <c r="G2620" s="180">
        <v>12.166880600000001</v>
      </c>
      <c r="H2620" s="180">
        <v>135.9</v>
      </c>
      <c r="I2620" s="180">
        <v>135.9</v>
      </c>
      <c r="J2620" s="180">
        <v>0</v>
      </c>
      <c r="K2620" s="181">
        <f t="shared" si="40"/>
        <v>1653.4790735400002</v>
      </c>
      <c r="L2620" s="180" t="s">
        <v>707</v>
      </c>
    </row>
    <row r="2621" spans="3:12">
      <c r="C2621" s="180">
        <v>764</v>
      </c>
      <c r="D2621" s="180">
        <v>782</v>
      </c>
      <c r="E2621" s="180" t="s">
        <v>3271</v>
      </c>
      <c r="F2621" s="180" t="s">
        <v>727</v>
      </c>
      <c r="G2621" s="180">
        <v>12.166880600000001</v>
      </c>
      <c r="H2621" s="180">
        <v>135.9</v>
      </c>
      <c r="I2621" s="180">
        <v>135.9</v>
      </c>
      <c r="J2621" s="180">
        <v>0</v>
      </c>
      <c r="K2621" s="181">
        <f t="shared" si="40"/>
        <v>1653.4790735400002</v>
      </c>
      <c r="L2621" s="180" t="s">
        <v>707</v>
      </c>
    </row>
    <row r="2622" spans="3:12">
      <c r="C2622" s="180">
        <v>764</v>
      </c>
      <c r="D2622" s="180">
        <v>783</v>
      </c>
      <c r="E2622" s="180" t="s">
        <v>3272</v>
      </c>
      <c r="F2622" s="180" t="s">
        <v>727</v>
      </c>
      <c r="G2622" s="180">
        <v>33.299101399999998</v>
      </c>
      <c r="H2622" s="180">
        <v>371.95</v>
      </c>
      <c r="I2622" s="180">
        <v>371.95</v>
      </c>
      <c r="J2622" s="180">
        <v>0</v>
      </c>
      <c r="K2622" s="181">
        <f t="shared" si="40"/>
        <v>12385.60076573</v>
      </c>
      <c r="L2622" s="180" t="s">
        <v>707</v>
      </c>
    </row>
    <row r="2623" spans="3:12">
      <c r="C2623" s="180">
        <v>764</v>
      </c>
      <c r="D2623" s="180">
        <v>784</v>
      </c>
      <c r="E2623" s="180" t="s">
        <v>3273</v>
      </c>
      <c r="F2623" s="180" t="s">
        <v>727</v>
      </c>
      <c r="G2623" s="180">
        <v>37.743260599999999</v>
      </c>
      <c r="H2623" s="180">
        <v>421.59</v>
      </c>
      <c r="I2623" s="180">
        <v>421.59</v>
      </c>
      <c r="J2623" s="180">
        <v>0</v>
      </c>
      <c r="K2623" s="181">
        <f t="shared" si="40"/>
        <v>15912.181236353999</v>
      </c>
      <c r="L2623" s="180" t="s">
        <v>707</v>
      </c>
    </row>
    <row r="2624" spans="3:12">
      <c r="C2624" s="180">
        <v>764</v>
      </c>
      <c r="D2624" s="180">
        <v>785</v>
      </c>
      <c r="E2624" s="180" t="s">
        <v>3274</v>
      </c>
      <c r="F2624" s="180" t="s">
        <v>727</v>
      </c>
      <c r="G2624" s="180">
        <v>35.183568700000002</v>
      </c>
      <c r="H2624" s="180">
        <v>393</v>
      </c>
      <c r="I2624" s="180">
        <v>393</v>
      </c>
      <c r="J2624" s="180">
        <v>0</v>
      </c>
      <c r="K2624" s="181">
        <f t="shared" si="40"/>
        <v>13827.1424991</v>
      </c>
      <c r="L2624" s="180" t="s">
        <v>707</v>
      </c>
    </row>
    <row r="2625" spans="3:12">
      <c r="C2625" s="180">
        <v>764</v>
      </c>
      <c r="D2625" s="180">
        <v>786</v>
      </c>
      <c r="E2625" s="180" t="s">
        <v>3275</v>
      </c>
      <c r="F2625" s="180" t="s">
        <v>727</v>
      </c>
      <c r="G2625" s="180">
        <v>12.166880600000001</v>
      </c>
      <c r="H2625" s="180">
        <v>135.9</v>
      </c>
      <c r="I2625" s="180">
        <v>135.9</v>
      </c>
      <c r="J2625" s="180">
        <v>0</v>
      </c>
      <c r="K2625" s="181">
        <f t="shared" si="40"/>
        <v>1653.4790735400002</v>
      </c>
      <c r="L2625" s="180" t="s">
        <v>707</v>
      </c>
    </row>
    <row r="2626" spans="3:12">
      <c r="C2626" s="180">
        <v>764</v>
      </c>
      <c r="D2626" s="180">
        <v>787</v>
      </c>
      <c r="E2626" s="180" t="s">
        <v>3276</v>
      </c>
      <c r="F2626" s="180" t="s">
        <v>727</v>
      </c>
      <c r="G2626" s="180">
        <v>4.4672656999999996</v>
      </c>
      <c r="H2626" s="180">
        <v>49.89</v>
      </c>
      <c r="I2626" s="180">
        <v>49.89</v>
      </c>
      <c r="J2626" s="180">
        <v>0</v>
      </c>
      <c r="K2626" s="181">
        <f t="shared" si="40"/>
        <v>222.87188577299997</v>
      </c>
      <c r="L2626" s="180" t="s">
        <v>707</v>
      </c>
    </row>
    <row r="2627" spans="3:12">
      <c r="C2627" s="180">
        <v>764</v>
      </c>
      <c r="D2627" s="180">
        <v>788</v>
      </c>
      <c r="E2627" s="180" t="s">
        <v>3277</v>
      </c>
      <c r="F2627" s="180" t="s">
        <v>727</v>
      </c>
      <c r="G2627" s="180">
        <v>2.7766367000000001</v>
      </c>
      <c r="H2627" s="180">
        <v>31.01</v>
      </c>
      <c r="I2627" s="180">
        <v>31.01</v>
      </c>
      <c r="J2627" s="180">
        <v>0</v>
      </c>
      <c r="K2627" s="181">
        <f t="shared" si="40"/>
        <v>86.103504067000003</v>
      </c>
      <c r="L2627" s="180" t="s">
        <v>707</v>
      </c>
    </row>
    <row r="2628" spans="3:12">
      <c r="C2628" s="180">
        <v>764</v>
      </c>
      <c r="D2628" s="180">
        <v>789</v>
      </c>
      <c r="E2628" s="180" t="s">
        <v>3278</v>
      </c>
      <c r="F2628" s="180" t="s">
        <v>727</v>
      </c>
      <c r="G2628" s="180">
        <v>1.5905005999999999</v>
      </c>
      <c r="H2628" s="180">
        <v>17.760000000000002</v>
      </c>
      <c r="I2628" s="180">
        <v>17.760000000000002</v>
      </c>
      <c r="J2628" s="180">
        <v>0</v>
      </c>
      <c r="K2628" s="181">
        <f t="shared" si="40"/>
        <v>28.247290656000001</v>
      </c>
      <c r="L2628" s="180" t="s">
        <v>707</v>
      </c>
    </row>
    <row r="2629" spans="3:12">
      <c r="C2629" s="180">
        <v>764</v>
      </c>
      <c r="D2629" s="180">
        <v>790</v>
      </c>
      <c r="E2629" s="180" t="s">
        <v>3279</v>
      </c>
      <c r="F2629" s="180" t="s">
        <v>727</v>
      </c>
      <c r="G2629" s="180">
        <v>2.0693196</v>
      </c>
      <c r="H2629" s="180">
        <v>23.11</v>
      </c>
      <c r="I2629" s="180">
        <v>23.11</v>
      </c>
      <c r="J2629" s="180">
        <v>0</v>
      </c>
      <c r="K2629" s="181">
        <f t="shared" si="40"/>
        <v>47.821975956000003</v>
      </c>
      <c r="L2629" s="180" t="s">
        <v>707</v>
      </c>
    </row>
    <row r="2630" spans="3:12">
      <c r="C2630" s="180">
        <v>764</v>
      </c>
      <c r="D2630" s="180">
        <v>791</v>
      </c>
      <c r="E2630" s="180" t="s">
        <v>3280</v>
      </c>
      <c r="F2630" s="180" t="s">
        <v>727</v>
      </c>
      <c r="G2630" s="180">
        <v>2.0693196</v>
      </c>
      <c r="H2630" s="180">
        <v>23.11</v>
      </c>
      <c r="I2630" s="180">
        <v>23.11</v>
      </c>
      <c r="J2630" s="180">
        <v>0</v>
      </c>
      <c r="K2630" s="181">
        <f t="shared" ref="K2630:K2693" si="41">H2630*G2630</f>
        <v>47.821975956000003</v>
      </c>
      <c r="L2630" s="180" t="s">
        <v>707</v>
      </c>
    </row>
    <row r="2631" spans="3:12">
      <c r="C2631" s="180">
        <v>764</v>
      </c>
      <c r="D2631" s="180">
        <v>1162</v>
      </c>
      <c r="E2631" s="180" t="s">
        <v>3281</v>
      </c>
      <c r="F2631" s="180" t="s">
        <v>727</v>
      </c>
      <c r="G2631" s="180">
        <v>0.54043649999999999</v>
      </c>
      <c r="H2631" s="180">
        <v>6.03</v>
      </c>
      <c r="I2631" s="180">
        <v>6.03</v>
      </c>
      <c r="J2631" s="180">
        <v>0</v>
      </c>
      <c r="K2631" s="181">
        <f t="shared" si="41"/>
        <v>3.2588320950000003</v>
      </c>
      <c r="L2631" s="180" t="s">
        <v>707</v>
      </c>
    </row>
    <row r="2632" spans="3:12">
      <c r="C2632" s="180">
        <v>764</v>
      </c>
      <c r="D2632" s="180">
        <v>1163</v>
      </c>
      <c r="E2632" s="180" t="s">
        <v>3282</v>
      </c>
      <c r="F2632" s="180" t="s">
        <v>727</v>
      </c>
      <c r="G2632" s="180">
        <v>0.69833120000000004</v>
      </c>
      <c r="H2632" s="180">
        <v>7.8</v>
      </c>
      <c r="I2632" s="180">
        <v>7.8</v>
      </c>
      <c r="J2632" s="180">
        <v>0</v>
      </c>
      <c r="K2632" s="181">
        <f t="shared" si="41"/>
        <v>5.4469833599999999</v>
      </c>
      <c r="L2632" s="180" t="s">
        <v>707</v>
      </c>
    </row>
    <row r="2633" spans="3:12">
      <c r="C2633" s="180">
        <v>764</v>
      </c>
      <c r="D2633" s="180">
        <v>1164</v>
      </c>
      <c r="E2633" s="180" t="s">
        <v>3283</v>
      </c>
      <c r="F2633" s="180" t="s">
        <v>727</v>
      </c>
      <c r="G2633" s="180">
        <v>1.5532733999999999</v>
      </c>
      <c r="H2633" s="180">
        <v>17.350000000000001</v>
      </c>
      <c r="I2633" s="180">
        <v>17.350000000000001</v>
      </c>
      <c r="J2633" s="180">
        <v>0</v>
      </c>
      <c r="K2633" s="181">
        <f t="shared" si="41"/>
        <v>26.949293490000002</v>
      </c>
      <c r="L2633" s="180" t="s">
        <v>707</v>
      </c>
    </row>
    <row r="2634" spans="3:12">
      <c r="C2634" s="180">
        <v>764</v>
      </c>
      <c r="D2634" s="180">
        <v>1165</v>
      </c>
      <c r="E2634" s="180" t="s">
        <v>2767</v>
      </c>
      <c r="F2634" s="180" t="s">
        <v>727</v>
      </c>
      <c r="G2634" s="180">
        <v>1.9178434</v>
      </c>
      <c r="H2634" s="180">
        <v>21.42</v>
      </c>
      <c r="I2634" s="180">
        <v>21.42</v>
      </c>
      <c r="J2634" s="180">
        <v>0</v>
      </c>
      <c r="K2634" s="181">
        <f t="shared" si="41"/>
        <v>41.080205628000002</v>
      </c>
      <c r="L2634" s="180" t="s">
        <v>707</v>
      </c>
    </row>
    <row r="2635" spans="3:12">
      <c r="C2635" s="180">
        <v>764</v>
      </c>
      <c r="D2635" s="180">
        <v>1166</v>
      </c>
      <c r="E2635" s="180" t="s">
        <v>2773</v>
      </c>
      <c r="F2635" s="180" t="s">
        <v>727</v>
      </c>
      <c r="G2635" s="180">
        <v>2.7702182</v>
      </c>
      <c r="H2635" s="180">
        <v>30.94</v>
      </c>
      <c r="I2635" s="180">
        <v>30.94</v>
      </c>
      <c r="J2635" s="180">
        <v>0</v>
      </c>
      <c r="K2635" s="181">
        <f t="shared" si="41"/>
        <v>85.710551108000004</v>
      </c>
      <c r="L2635" s="180" t="s">
        <v>707</v>
      </c>
    </row>
    <row r="2636" spans="3:12">
      <c r="C2636" s="180">
        <v>764</v>
      </c>
      <c r="D2636" s="180">
        <v>1167</v>
      </c>
      <c r="E2636" s="180" t="s">
        <v>3284</v>
      </c>
      <c r="F2636" s="180" t="s">
        <v>727</v>
      </c>
      <c r="G2636" s="180">
        <v>11.9127086</v>
      </c>
      <c r="H2636" s="180">
        <v>133.06</v>
      </c>
      <c r="I2636" s="180">
        <v>133.06</v>
      </c>
      <c r="J2636" s="180">
        <v>0</v>
      </c>
      <c r="K2636" s="181">
        <f t="shared" si="41"/>
        <v>1585.1050063160001</v>
      </c>
      <c r="L2636" s="180" t="s">
        <v>707</v>
      </c>
    </row>
    <row r="2637" spans="3:12">
      <c r="C2637" s="180">
        <v>764</v>
      </c>
      <c r="D2637" s="180">
        <v>1168</v>
      </c>
      <c r="E2637" s="180" t="s">
        <v>3285</v>
      </c>
      <c r="F2637" s="180" t="s">
        <v>727</v>
      </c>
      <c r="G2637" s="180">
        <v>7.1219511999999998</v>
      </c>
      <c r="H2637" s="180">
        <v>79.55</v>
      </c>
      <c r="I2637" s="180">
        <v>79.55</v>
      </c>
      <c r="J2637" s="180">
        <v>0</v>
      </c>
      <c r="K2637" s="181">
        <f t="shared" si="41"/>
        <v>566.55121795999992</v>
      </c>
      <c r="L2637" s="180" t="s">
        <v>707</v>
      </c>
    </row>
    <row r="2638" spans="3:12">
      <c r="C2638" s="180">
        <v>764</v>
      </c>
      <c r="D2638" s="180">
        <v>1169</v>
      </c>
      <c r="E2638" s="180" t="s">
        <v>3286</v>
      </c>
      <c r="F2638" s="180" t="s">
        <v>727</v>
      </c>
      <c r="G2638" s="180">
        <v>4.9961488999999997</v>
      </c>
      <c r="H2638" s="180">
        <v>55.8</v>
      </c>
      <c r="I2638" s="180">
        <v>55.8</v>
      </c>
      <c r="J2638" s="180">
        <v>0</v>
      </c>
      <c r="K2638" s="181">
        <f t="shared" si="41"/>
        <v>278.78510861999996</v>
      </c>
      <c r="L2638" s="180" t="s">
        <v>707</v>
      </c>
    </row>
    <row r="2639" spans="3:12">
      <c r="C2639" s="180">
        <v>764</v>
      </c>
      <c r="D2639" s="180">
        <v>1170</v>
      </c>
      <c r="E2639" s="180" t="s">
        <v>3287</v>
      </c>
      <c r="F2639" s="180" t="s">
        <v>727</v>
      </c>
      <c r="G2639" s="180">
        <v>1.0179718</v>
      </c>
      <c r="H2639" s="180">
        <v>11.37</v>
      </c>
      <c r="I2639" s="180">
        <v>11.37</v>
      </c>
      <c r="J2639" s="180">
        <v>0</v>
      </c>
      <c r="K2639" s="181">
        <f t="shared" si="41"/>
        <v>11.574339365999998</v>
      </c>
      <c r="L2639" s="180" t="s">
        <v>707</v>
      </c>
    </row>
    <row r="2640" spans="3:12">
      <c r="C2640" s="180">
        <v>764</v>
      </c>
      <c r="D2640" s="180">
        <v>1647</v>
      </c>
      <c r="E2640" s="180" t="s">
        <v>3288</v>
      </c>
      <c r="F2640" s="180" t="s">
        <v>727</v>
      </c>
      <c r="G2640" s="180">
        <v>2.1501926</v>
      </c>
      <c r="H2640" s="180">
        <v>24.01</v>
      </c>
      <c r="I2640" s="180">
        <v>24.01</v>
      </c>
      <c r="J2640" s="180">
        <v>0</v>
      </c>
      <c r="K2640" s="181">
        <f t="shared" si="41"/>
        <v>51.626124326000003</v>
      </c>
      <c r="L2640" s="180" t="s">
        <v>707</v>
      </c>
    </row>
    <row r="2641" spans="3:12">
      <c r="C2641" s="180">
        <v>764</v>
      </c>
      <c r="D2641" s="180">
        <v>1648</v>
      </c>
      <c r="E2641" s="180" t="s">
        <v>3289</v>
      </c>
      <c r="F2641" s="180" t="s">
        <v>727</v>
      </c>
      <c r="G2641" s="180">
        <v>4.1283697000000004</v>
      </c>
      <c r="H2641" s="180">
        <v>46.11</v>
      </c>
      <c r="I2641" s="180">
        <v>46.11</v>
      </c>
      <c r="J2641" s="180">
        <v>0</v>
      </c>
      <c r="K2641" s="181">
        <f t="shared" si="41"/>
        <v>190.35912686700001</v>
      </c>
      <c r="L2641" s="180" t="s">
        <v>707</v>
      </c>
    </row>
    <row r="2642" spans="3:12">
      <c r="C2642" s="180">
        <v>764</v>
      </c>
      <c r="D2642" s="180">
        <v>1649</v>
      </c>
      <c r="E2642" s="180" t="s">
        <v>3290</v>
      </c>
      <c r="F2642" s="180" t="s">
        <v>727</v>
      </c>
      <c r="G2642" s="180">
        <v>7.6649551000000002</v>
      </c>
      <c r="H2642" s="180">
        <v>85.61</v>
      </c>
      <c r="I2642" s="180">
        <v>85.61</v>
      </c>
      <c r="J2642" s="180">
        <v>0</v>
      </c>
      <c r="K2642" s="181">
        <f t="shared" si="41"/>
        <v>656.196806111</v>
      </c>
      <c r="L2642" s="180" t="s">
        <v>707</v>
      </c>
    </row>
    <row r="2643" spans="3:12">
      <c r="C2643" s="180">
        <v>764</v>
      </c>
      <c r="D2643" s="180">
        <v>1650</v>
      </c>
      <c r="E2643" s="180" t="s">
        <v>3291</v>
      </c>
      <c r="F2643" s="180" t="s">
        <v>727</v>
      </c>
      <c r="G2643" s="180">
        <v>10.585365899999999</v>
      </c>
      <c r="H2643" s="180">
        <v>118.23</v>
      </c>
      <c r="I2643" s="180">
        <v>118.23</v>
      </c>
      <c r="J2643" s="180">
        <v>0</v>
      </c>
      <c r="K2643" s="181">
        <f t="shared" si="41"/>
        <v>1251.5078103569999</v>
      </c>
      <c r="L2643" s="180" t="s">
        <v>707</v>
      </c>
    </row>
    <row r="2644" spans="3:12">
      <c r="C2644" s="180">
        <v>764</v>
      </c>
      <c r="D2644" s="180">
        <v>1651</v>
      </c>
      <c r="E2644" s="180" t="s">
        <v>3292</v>
      </c>
      <c r="F2644" s="180" t="s">
        <v>727</v>
      </c>
      <c r="G2644" s="180">
        <v>19.1501926</v>
      </c>
      <c r="H2644" s="180">
        <v>213.9</v>
      </c>
      <c r="I2644" s="180">
        <v>213.9</v>
      </c>
      <c r="J2644" s="180">
        <v>0</v>
      </c>
      <c r="K2644" s="181">
        <f t="shared" si="41"/>
        <v>4096.2261971400003</v>
      </c>
      <c r="L2644" s="180" t="s">
        <v>707</v>
      </c>
    </row>
    <row r="2645" spans="3:12">
      <c r="C2645" s="180">
        <v>764</v>
      </c>
      <c r="D2645" s="180">
        <v>1652</v>
      </c>
      <c r="E2645" s="180" t="s">
        <v>3293</v>
      </c>
      <c r="F2645" s="180" t="s">
        <v>727</v>
      </c>
      <c r="G2645" s="180">
        <v>27.4852375</v>
      </c>
      <c r="H2645" s="180">
        <v>307.01</v>
      </c>
      <c r="I2645" s="180">
        <v>307.01</v>
      </c>
      <c r="J2645" s="180">
        <v>0</v>
      </c>
      <c r="K2645" s="181">
        <f t="shared" si="41"/>
        <v>8438.2427648749999</v>
      </c>
      <c r="L2645" s="180" t="s">
        <v>707</v>
      </c>
    </row>
    <row r="2646" spans="3:12">
      <c r="C2646" s="180">
        <v>764</v>
      </c>
      <c r="D2646" s="180">
        <v>1653</v>
      </c>
      <c r="E2646" s="180" t="s">
        <v>3294</v>
      </c>
      <c r="F2646" s="180" t="s">
        <v>727</v>
      </c>
      <c r="G2646" s="180">
        <v>6.0038511000000003</v>
      </c>
      <c r="H2646" s="180">
        <v>67.06</v>
      </c>
      <c r="I2646" s="180">
        <v>67.06</v>
      </c>
      <c r="J2646" s="180">
        <v>0</v>
      </c>
      <c r="K2646" s="181">
        <f t="shared" si="41"/>
        <v>402.61825476600006</v>
      </c>
      <c r="L2646" s="180" t="s">
        <v>707</v>
      </c>
    </row>
    <row r="2647" spans="3:12">
      <c r="C2647" s="180">
        <v>764</v>
      </c>
      <c r="D2647" s="180">
        <v>1654</v>
      </c>
      <c r="E2647" s="180" t="s">
        <v>3295</v>
      </c>
      <c r="F2647" s="180" t="s">
        <v>727</v>
      </c>
      <c r="G2647" s="180">
        <v>2.9512195000000001</v>
      </c>
      <c r="H2647" s="180">
        <v>32.96</v>
      </c>
      <c r="I2647" s="180">
        <v>32.96</v>
      </c>
      <c r="J2647" s="180">
        <v>0</v>
      </c>
      <c r="K2647" s="181">
        <f t="shared" si="41"/>
        <v>97.272194720000002</v>
      </c>
      <c r="L2647" s="180" t="s">
        <v>707</v>
      </c>
    </row>
    <row r="2648" spans="3:12">
      <c r="C2648" s="180">
        <v>764</v>
      </c>
      <c r="D2648" s="180">
        <v>1775</v>
      </c>
      <c r="E2648" s="180" t="s">
        <v>3296</v>
      </c>
      <c r="F2648" s="180" t="s">
        <v>727</v>
      </c>
      <c r="G2648" s="180">
        <v>1.7984595999999999</v>
      </c>
      <c r="H2648" s="180">
        <v>20.079999999999998</v>
      </c>
      <c r="I2648" s="180">
        <v>20.079999999999998</v>
      </c>
      <c r="J2648" s="180">
        <v>0</v>
      </c>
      <c r="K2648" s="181">
        <f t="shared" si="41"/>
        <v>36.113068767999998</v>
      </c>
      <c r="L2648" s="180" t="s">
        <v>707</v>
      </c>
    </row>
    <row r="2649" spans="3:12">
      <c r="C2649" s="180">
        <v>764</v>
      </c>
      <c r="D2649" s="180">
        <v>1776</v>
      </c>
      <c r="E2649" s="180" t="s">
        <v>3297</v>
      </c>
      <c r="F2649" s="180" t="s">
        <v>727</v>
      </c>
      <c r="G2649" s="180">
        <v>4.8921694000000002</v>
      </c>
      <c r="H2649" s="180">
        <v>54.64</v>
      </c>
      <c r="I2649" s="180">
        <v>54.64</v>
      </c>
      <c r="J2649" s="180">
        <v>0</v>
      </c>
      <c r="K2649" s="181">
        <f t="shared" si="41"/>
        <v>267.30813601599999</v>
      </c>
      <c r="L2649" s="180" t="s">
        <v>707</v>
      </c>
    </row>
    <row r="2650" spans="3:12">
      <c r="C2650" s="180">
        <v>764</v>
      </c>
      <c r="D2650" s="180">
        <v>1777</v>
      </c>
      <c r="E2650" s="180" t="s">
        <v>3298</v>
      </c>
      <c r="F2650" s="180" t="s">
        <v>727</v>
      </c>
      <c r="G2650" s="180">
        <v>8.2644415999999996</v>
      </c>
      <c r="H2650" s="180">
        <v>92.31</v>
      </c>
      <c r="I2650" s="180">
        <v>92.31</v>
      </c>
      <c r="J2650" s="180">
        <v>0</v>
      </c>
      <c r="K2650" s="181">
        <f t="shared" si="41"/>
        <v>762.89060409599995</v>
      </c>
      <c r="L2650" s="180" t="s">
        <v>707</v>
      </c>
    </row>
    <row r="2651" spans="3:12">
      <c r="C2651" s="180">
        <v>764</v>
      </c>
      <c r="D2651" s="180">
        <v>1778</v>
      </c>
      <c r="E2651" s="180" t="s">
        <v>3299</v>
      </c>
      <c r="F2651" s="180" t="s">
        <v>727</v>
      </c>
      <c r="G2651" s="180">
        <v>20.003851099999999</v>
      </c>
      <c r="H2651" s="180">
        <v>223.44</v>
      </c>
      <c r="I2651" s="180">
        <v>223.44</v>
      </c>
      <c r="J2651" s="180">
        <v>0</v>
      </c>
      <c r="K2651" s="181">
        <f t="shared" si="41"/>
        <v>4469.6604897839998</v>
      </c>
      <c r="L2651" s="180" t="s">
        <v>707</v>
      </c>
    </row>
    <row r="2652" spans="3:12">
      <c r="C2652" s="180">
        <v>764</v>
      </c>
      <c r="D2652" s="180">
        <v>1779</v>
      </c>
      <c r="E2652" s="180" t="s">
        <v>3300</v>
      </c>
      <c r="F2652" s="180" t="s">
        <v>727</v>
      </c>
      <c r="G2652" s="180">
        <v>29.092426199999998</v>
      </c>
      <c r="H2652" s="180">
        <v>324.95999999999998</v>
      </c>
      <c r="I2652" s="180">
        <v>324.95999999999998</v>
      </c>
      <c r="J2652" s="180">
        <v>0</v>
      </c>
      <c r="K2652" s="181">
        <f t="shared" si="41"/>
        <v>9453.8748179519989</v>
      </c>
      <c r="L2652" s="180" t="s">
        <v>707</v>
      </c>
    </row>
    <row r="2653" spans="3:12">
      <c r="C2653" s="180">
        <v>764</v>
      </c>
      <c r="D2653" s="180">
        <v>1780</v>
      </c>
      <c r="E2653" s="180" t="s">
        <v>3301</v>
      </c>
      <c r="F2653" s="180" t="s">
        <v>727</v>
      </c>
      <c r="G2653" s="180">
        <v>59.974326099999999</v>
      </c>
      <c r="H2653" s="180">
        <v>669.91</v>
      </c>
      <c r="I2653" s="180">
        <v>669.91</v>
      </c>
      <c r="J2653" s="180">
        <v>0</v>
      </c>
      <c r="K2653" s="181">
        <f t="shared" si="41"/>
        <v>40177.400797650997</v>
      </c>
      <c r="L2653" s="180" t="s">
        <v>707</v>
      </c>
    </row>
    <row r="2654" spans="3:12">
      <c r="C2654" s="180">
        <v>764</v>
      </c>
      <c r="D2654" s="180">
        <v>1781</v>
      </c>
      <c r="E2654" s="180" t="s">
        <v>3302</v>
      </c>
      <c r="F2654" s="180" t="s">
        <v>727</v>
      </c>
      <c r="G2654" s="180">
        <v>3.2670089999999998</v>
      </c>
      <c r="H2654" s="180">
        <v>36.49</v>
      </c>
      <c r="I2654" s="180">
        <v>36.49</v>
      </c>
      <c r="J2654" s="180">
        <v>0</v>
      </c>
      <c r="K2654" s="181">
        <f t="shared" si="41"/>
        <v>119.21315841000001</v>
      </c>
      <c r="L2654" s="180" t="s">
        <v>707</v>
      </c>
    </row>
    <row r="2655" spans="3:12">
      <c r="C2655" s="180">
        <v>764</v>
      </c>
      <c r="D2655" s="180">
        <v>1782</v>
      </c>
      <c r="E2655" s="180" t="s">
        <v>3303</v>
      </c>
      <c r="F2655" s="180" t="s">
        <v>727</v>
      </c>
      <c r="G2655" s="180">
        <v>5.0141207000000003</v>
      </c>
      <c r="H2655" s="180">
        <v>56</v>
      </c>
      <c r="I2655" s="180">
        <v>56</v>
      </c>
      <c r="J2655" s="180">
        <v>0</v>
      </c>
      <c r="K2655" s="181">
        <f t="shared" si="41"/>
        <v>280.79075920000002</v>
      </c>
      <c r="L2655" s="180" t="s">
        <v>707</v>
      </c>
    </row>
    <row r="2656" spans="3:12">
      <c r="C2656" s="180">
        <v>764</v>
      </c>
      <c r="D2656" s="180">
        <v>1783</v>
      </c>
      <c r="E2656" s="180" t="s">
        <v>3304</v>
      </c>
      <c r="F2656" s="180" t="s">
        <v>727</v>
      </c>
      <c r="G2656" s="180">
        <v>6.3414634000000003</v>
      </c>
      <c r="H2656" s="180">
        <v>70.83</v>
      </c>
      <c r="I2656" s="180">
        <v>70.83</v>
      </c>
      <c r="J2656" s="180">
        <v>0</v>
      </c>
      <c r="K2656" s="181">
        <f t="shared" si="41"/>
        <v>449.16585262199999</v>
      </c>
      <c r="L2656" s="180" t="s">
        <v>707</v>
      </c>
    </row>
    <row r="2657" spans="3:12">
      <c r="C2657" s="180">
        <v>764</v>
      </c>
      <c r="D2657" s="180">
        <v>1784</v>
      </c>
      <c r="E2657" s="180" t="s">
        <v>3305</v>
      </c>
      <c r="F2657" s="180" t="s">
        <v>727</v>
      </c>
      <c r="G2657" s="180">
        <v>17.9062901</v>
      </c>
      <c r="H2657" s="180">
        <v>200.01</v>
      </c>
      <c r="I2657" s="180">
        <v>200.01</v>
      </c>
      <c r="J2657" s="180">
        <v>0</v>
      </c>
      <c r="K2657" s="181">
        <f t="shared" si="41"/>
        <v>3581.4370829009999</v>
      </c>
      <c r="L2657" s="180" t="s">
        <v>707</v>
      </c>
    </row>
    <row r="2658" spans="3:12">
      <c r="C2658" s="180">
        <v>764</v>
      </c>
      <c r="D2658" s="180">
        <v>1786</v>
      </c>
      <c r="E2658" s="180" t="s">
        <v>3306</v>
      </c>
      <c r="F2658" s="180" t="s">
        <v>727</v>
      </c>
      <c r="G2658" s="180">
        <v>1.5789473999999999</v>
      </c>
      <c r="H2658" s="180">
        <v>17.63</v>
      </c>
      <c r="I2658" s="180">
        <v>17.63</v>
      </c>
      <c r="J2658" s="180">
        <v>0</v>
      </c>
      <c r="K2658" s="181">
        <f t="shared" si="41"/>
        <v>27.836842661999995</v>
      </c>
      <c r="L2658" s="180" t="s">
        <v>707</v>
      </c>
    </row>
    <row r="2659" spans="3:12">
      <c r="C2659" s="180">
        <v>764</v>
      </c>
      <c r="D2659" s="180">
        <v>1787</v>
      </c>
      <c r="E2659" s="180" t="s">
        <v>3307</v>
      </c>
      <c r="F2659" s="180" t="s">
        <v>727</v>
      </c>
      <c r="G2659" s="180">
        <v>3.7804878</v>
      </c>
      <c r="H2659" s="180">
        <v>42.22</v>
      </c>
      <c r="I2659" s="180">
        <v>42.22</v>
      </c>
      <c r="J2659" s="180">
        <v>0</v>
      </c>
      <c r="K2659" s="181">
        <f t="shared" si="41"/>
        <v>159.61219491599999</v>
      </c>
      <c r="L2659" s="180" t="s">
        <v>707</v>
      </c>
    </row>
    <row r="2660" spans="3:12">
      <c r="C2660" s="180">
        <v>764</v>
      </c>
      <c r="D2660" s="180">
        <v>1788</v>
      </c>
      <c r="E2660" s="180" t="s">
        <v>3308</v>
      </c>
      <c r="F2660" s="180" t="s">
        <v>727</v>
      </c>
      <c r="G2660" s="180">
        <v>6.3581515</v>
      </c>
      <c r="H2660" s="180">
        <v>71.02</v>
      </c>
      <c r="I2660" s="180">
        <v>71.02</v>
      </c>
      <c r="J2660" s="180">
        <v>0</v>
      </c>
      <c r="K2660" s="181">
        <f t="shared" si="41"/>
        <v>451.55591952999998</v>
      </c>
      <c r="L2660" s="180" t="s">
        <v>707</v>
      </c>
    </row>
    <row r="2661" spans="3:12">
      <c r="C2661" s="180">
        <v>764</v>
      </c>
      <c r="D2661" s="180">
        <v>1789</v>
      </c>
      <c r="E2661" s="180" t="s">
        <v>3309</v>
      </c>
      <c r="F2661" s="180" t="s">
        <v>727</v>
      </c>
      <c r="G2661" s="180">
        <v>7.9319641000000001</v>
      </c>
      <c r="H2661" s="180">
        <v>88.6</v>
      </c>
      <c r="I2661" s="180">
        <v>88.6</v>
      </c>
      <c r="J2661" s="180">
        <v>0</v>
      </c>
      <c r="K2661" s="181">
        <f t="shared" si="41"/>
        <v>702.77201925999998</v>
      </c>
      <c r="L2661" s="180" t="s">
        <v>707</v>
      </c>
    </row>
    <row r="2662" spans="3:12">
      <c r="C2662" s="180">
        <v>764</v>
      </c>
      <c r="D2662" s="180">
        <v>1790</v>
      </c>
      <c r="E2662" s="180" t="s">
        <v>3310</v>
      </c>
      <c r="F2662" s="180" t="s">
        <v>727</v>
      </c>
      <c r="G2662" s="180">
        <v>13.2092426</v>
      </c>
      <c r="H2662" s="180">
        <v>147.54</v>
      </c>
      <c r="I2662" s="180">
        <v>147.54</v>
      </c>
      <c r="J2662" s="180">
        <v>0</v>
      </c>
      <c r="K2662" s="181">
        <f t="shared" si="41"/>
        <v>1948.8916532039998</v>
      </c>
      <c r="L2662" s="180" t="s">
        <v>707</v>
      </c>
    </row>
    <row r="2663" spans="3:12">
      <c r="C2663" s="180">
        <v>764</v>
      </c>
      <c r="D2663" s="180">
        <v>1791</v>
      </c>
      <c r="E2663" s="180" t="s">
        <v>3311</v>
      </c>
      <c r="F2663" s="180" t="s">
        <v>727</v>
      </c>
      <c r="G2663" s="180">
        <v>22.922978199999999</v>
      </c>
      <c r="H2663" s="180">
        <v>256.04000000000002</v>
      </c>
      <c r="I2663" s="180">
        <v>256.04000000000002</v>
      </c>
      <c r="J2663" s="180">
        <v>0</v>
      </c>
      <c r="K2663" s="181">
        <f t="shared" si="41"/>
        <v>5869.1993383280005</v>
      </c>
      <c r="L2663" s="180" t="s">
        <v>707</v>
      </c>
    </row>
    <row r="2664" spans="3:12">
      <c r="C2664" s="180">
        <v>764</v>
      </c>
      <c r="D2664" s="180">
        <v>1792</v>
      </c>
      <c r="E2664" s="180" t="s">
        <v>3312</v>
      </c>
      <c r="F2664" s="180" t="s">
        <v>727</v>
      </c>
      <c r="G2664" s="180">
        <v>30.942233600000002</v>
      </c>
      <c r="H2664" s="180">
        <v>345.62</v>
      </c>
      <c r="I2664" s="180">
        <v>345.62</v>
      </c>
      <c r="J2664" s="180">
        <v>0</v>
      </c>
      <c r="K2664" s="181">
        <f t="shared" si="41"/>
        <v>10694.254776832</v>
      </c>
      <c r="L2664" s="180" t="s">
        <v>707</v>
      </c>
    </row>
    <row r="2665" spans="3:12">
      <c r="C2665" s="180">
        <v>764</v>
      </c>
      <c r="D2665" s="180">
        <v>1793</v>
      </c>
      <c r="E2665" s="180" t="s">
        <v>3313</v>
      </c>
      <c r="F2665" s="180" t="s">
        <v>727</v>
      </c>
      <c r="G2665" s="180">
        <v>62.523748400000002</v>
      </c>
      <c r="H2665" s="180">
        <v>698.39</v>
      </c>
      <c r="I2665" s="180">
        <v>698.39</v>
      </c>
      <c r="J2665" s="180">
        <v>0</v>
      </c>
      <c r="K2665" s="181">
        <f t="shared" si="41"/>
        <v>43665.960645076004</v>
      </c>
      <c r="L2665" s="180" t="s">
        <v>707</v>
      </c>
    </row>
    <row r="2666" spans="3:12">
      <c r="C2666" s="180">
        <v>764</v>
      </c>
      <c r="D2666" s="180">
        <v>1794</v>
      </c>
      <c r="E2666" s="180" t="s">
        <v>3314</v>
      </c>
      <c r="F2666" s="180" t="s">
        <v>727</v>
      </c>
      <c r="G2666" s="180">
        <v>1.6495507</v>
      </c>
      <c r="H2666" s="180">
        <v>18.420000000000002</v>
      </c>
      <c r="I2666" s="180">
        <v>18.420000000000002</v>
      </c>
      <c r="J2666" s="180">
        <v>0</v>
      </c>
      <c r="K2666" s="181">
        <f t="shared" si="41"/>
        <v>30.384723894000004</v>
      </c>
      <c r="L2666" s="180" t="s">
        <v>707</v>
      </c>
    </row>
    <row r="2667" spans="3:12">
      <c r="C2667" s="180">
        <v>764</v>
      </c>
      <c r="D2667" s="180">
        <v>1795</v>
      </c>
      <c r="E2667" s="180" t="s">
        <v>3315</v>
      </c>
      <c r="F2667" s="180" t="s">
        <v>727</v>
      </c>
      <c r="G2667" s="180">
        <v>2.2849807000000002</v>
      </c>
      <c r="H2667" s="180">
        <v>25.52</v>
      </c>
      <c r="I2667" s="180">
        <v>25.52</v>
      </c>
      <c r="J2667" s="180">
        <v>0</v>
      </c>
      <c r="K2667" s="181">
        <f t="shared" si="41"/>
        <v>58.312707464000006</v>
      </c>
      <c r="L2667" s="180" t="s">
        <v>707</v>
      </c>
    </row>
    <row r="2668" spans="3:12">
      <c r="C2668" s="180">
        <v>764</v>
      </c>
      <c r="D2668" s="180">
        <v>1796</v>
      </c>
      <c r="E2668" s="180" t="s">
        <v>3316</v>
      </c>
      <c r="F2668" s="180" t="s">
        <v>727</v>
      </c>
      <c r="G2668" s="180">
        <v>6.9088574999999999</v>
      </c>
      <c r="H2668" s="180">
        <v>77.17</v>
      </c>
      <c r="I2668" s="180">
        <v>77.17</v>
      </c>
      <c r="J2668" s="180">
        <v>0</v>
      </c>
      <c r="K2668" s="181">
        <f t="shared" si="41"/>
        <v>533.15653327500002</v>
      </c>
      <c r="L2668" s="180" t="s">
        <v>707</v>
      </c>
    </row>
    <row r="2669" spans="3:12">
      <c r="C2669" s="180">
        <v>764</v>
      </c>
      <c r="D2669" s="180">
        <v>1797</v>
      </c>
      <c r="E2669" s="180" t="s">
        <v>3317</v>
      </c>
      <c r="F2669" s="180" t="s">
        <v>727</v>
      </c>
      <c r="G2669" s="180">
        <v>9.0064185000000005</v>
      </c>
      <c r="H2669" s="180">
        <v>100.6</v>
      </c>
      <c r="I2669" s="180">
        <v>100.6</v>
      </c>
      <c r="J2669" s="180">
        <v>0</v>
      </c>
      <c r="K2669" s="181">
        <f t="shared" si="41"/>
        <v>906.04570109999997</v>
      </c>
      <c r="L2669" s="180" t="s">
        <v>707</v>
      </c>
    </row>
    <row r="2670" spans="3:12">
      <c r="C2670" s="180">
        <v>764</v>
      </c>
      <c r="D2670" s="180">
        <v>1798</v>
      </c>
      <c r="E2670" s="180" t="s">
        <v>3318</v>
      </c>
      <c r="F2670" s="180" t="s">
        <v>727</v>
      </c>
      <c r="G2670" s="180">
        <v>12.777920399999999</v>
      </c>
      <c r="H2670" s="180">
        <v>142.72</v>
      </c>
      <c r="I2670" s="180">
        <v>142.72</v>
      </c>
      <c r="J2670" s="180">
        <v>0</v>
      </c>
      <c r="K2670" s="181">
        <f t="shared" si="41"/>
        <v>1823.664799488</v>
      </c>
      <c r="L2670" s="180" t="s">
        <v>707</v>
      </c>
    </row>
    <row r="2671" spans="3:12">
      <c r="C2671" s="180">
        <v>764</v>
      </c>
      <c r="D2671" s="180">
        <v>1799</v>
      </c>
      <c r="E2671" s="180" t="s">
        <v>3319</v>
      </c>
      <c r="F2671" s="180" t="s">
        <v>727</v>
      </c>
      <c r="G2671" s="180">
        <v>37.191270899999999</v>
      </c>
      <c r="H2671" s="180">
        <v>415.42</v>
      </c>
      <c r="I2671" s="180">
        <v>415.42</v>
      </c>
      <c r="J2671" s="180">
        <v>0</v>
      </c>
      <c r="K2671" s="181">
        <f t="shared" si="41"/>
        <v>15449.997757278001</v>
      </c>
      <c r="L2671" s="180" t="s">
        <v>707</v>
      </c>
    </row>
    <row r="2672" spans="3:12">
      <c r="C2672" s="180">
        <v>764</v>
      </c>
      <c r="D2672" s="180">
        <v>1800</v>
      </c>
      <c r="E2672" s="180" t="s">
        <v>3320</v>
      </c>
      <c r="F2672" s="180" t="s">
        <v>727</v>
      </c>
      <c r="G2672" s="180">
        <v>71.003851100000006</v>
      </c>
      <c r="H2672" s="180">
        <v>793.11</v>
      </c>
      <c r="I2672" s="180">
        <v>793.11</v>
      </c>
      <c r="J2672" s="180">
        <v>0</v>
      </c>
      <c r="K2672" s="181">
        <f t="shared" si="41"/>
        <v>56313.864345921007</v>
      </c>
      <c r="L2672" s="180" t="s">
        <v>707</v>
      </c>
    </row>
    <row r="2673" spans="3:12">
      <c r="C2673" s="180">
        <v>764</v>
      </c>
      <c r="D2673" s="180">
        <v>1802</v>
      </c>
      <c r="E2673" s="180" t="s">
        <v>3321</v>
      </c>
      <c r="F2673" s="180" t="s">
        <v>727</v>
      </c>
      <c r="G2673" s="180">
        <v>177.60847240000001</v>
      </c>
      <c r="H2673" s="182">
        <v>1983.88</v>
      </c>
      <c r="I2673" s="182">
        <v>1983.88</v>
      </c>
      <c r="J2673" s="180">
        <v>0</v>
      </c>
      <c r="K2673" s="181">
        <f t="shared" si="41"/>
        <v>352353.89622491202</v>
      </c>
      <c r="L2673" s="180" t="s">
        <v>707</v>
      </c>
    </row>
    <row r="2674" spans="3:12">
      <c r="C2674" s="180">
        <v>764</v>
      </c>
      <c r="D2674" s="180">
        <v>1803</v>
      </c>
      <c r="E2674" s="180" t="s">
        <v>3322</v>
      </c>
      <c r="F2674" s="180" t="s">
        <v>727</v>
      </c>
      <c r="G2674" s="180">
        <v>1.5442875</v>
      </c>
      <c r="H2674" s="180">
        <v>17.239999999999998</v>
      </c>
      <c r="I2674" s="180">
        <v>17.239999999999998</v>
      </c>
      <c r="J2674" s="180">
        <v>0</v>
      </c>
      <c r="K2674" s="181">
        <f t="shared" si="41"/>
        <v>26.623516499999997</v>
      </c>
      <c r="L2674" s="180" t="s">
        <v>707</v>
      </c>
    </row>
    <row r="2675" spans="3:12">
      <c r="C2675" s="180">
        <v>764</v>
      </c>
      <c r="D2675" s="180">
        <v>1804</v>
      </c>
      <c r="E2675" s="180" t="s">
        <v>3323</v>
      </c>
      <c r="F2675" s="180" t="s">
        <v>727</v>
      </c>
      <c r="G2675" s="180">
        <v>2.1976893</v>
      </c>
      <c r="H2675" s="180">
        <v>24.54</v>
      </c>
      <c r="I2675" s="180">
        <v>24.54</v>
      </c>
      <c r="J2675" s="180">
        <v>0</v>
      </c>
      <c r="K2675" s="181">
        <f t="shared" si="41"/>
        <v>53.931295421999998</v>
      </c>
      <c r="L2675" s="180" t="s">
        <v>707</v>
      </c>
    </row>
    <row r="2676" spans="3:12">
      <c r="C2676" s="180">
        <v>764</v>
      </c>
      <c r="D2676" s="180">
        <v>1805</v>
      </c>
      <c r="E2676" s="180" t="s">
        <v>3324</v>
      </c>
      <c r="F2676" s="180" t="s">
        <v>727</v>
      </c>
      <c r="G2676" s="180">
        <v>3.5455711999999999</v>
      </c>
      <c r="H2676" s="180">
        <v>39.6</v>
      </c>
      <c r="I2676" s="180">
        <v>39.6</v>
      </c>
      <c r="J2676" s="180">
        <v>0</v>
      </c>
      <c r="K2676" s="181">
        <f t="shared" si="41"/>
        <v>140.40461952000001</v>
      </c>
      <c r="L2676" s="180" t="s">
        <v>707</v>
      </c>
    </row>
    <row r="2677" spans="3:12">
      <c r="C2677" s="180">
        <v>764</v>
      </c>
      <c r="D2677" s="180">
        <v>1806</v>
      </c>
      <c r="E2677" s="180" t="s">
        <v>3325</v>
      </c>
      <c r="F2677" s="180" t="s">
        <v>727</v>
      </c>
      <c r="G2677" s="180">
        <v>12.465982</v>
      </c>
      <c r="H2677" s="180">
        <v>139.24</v>
      </c>
      <c r="I2677" s="180">
        <v>139.24</v>
      </c>
      <c r="J2677" s="180">
        <v>0</v>
      </c>
      <c r="K2677" s="181">
        <f t="shared" si="41"/>
        <v>1735.7633336800002</v>
      </c>
      <c r="L2677" s="180" t="s">
        <v>707</v>
      </c>
    </row>
    <row r="2678" spans="3:12">
      <c r="C2678" s="180">
        <v>764</v>
      </c>
      <c r="D2678" s="180">
        <v>1807</v>
      </c>
      <c r="E2678" s="180" t="s">
        <v>3326</v>
      </c>
      <c r="F2678" s="180" t="s">
        <v>727</v>
      </c>
      <c r="G2678" s="180">
        <v>29.952503199999999</v>
      </c>
      <c r="H2678" s="180">
        <v>334.56</v>
      </c>
      <c r="I2678" s="180">
        <v>334.56</v>
      </c>
      <c r="J2678" s="180">
        <v>0</v>
      </c>
      <c r="K2678" s="181">
        <f t="shared" si="41"/>
        <v>10020.909470592</v>
      </c>
      <c r="L2678" s="180" t="s">
        <v>707</v>
      </c>
    </row>
    <row r="2679" spans="3:12">
      <c r="C2679" s="180">
        <v>764</v>
      </c>
      <c r="D2679" s="180">
        <v>1808</v>
      </c>
      <c r="E2679" s="180" t="s">
        <v>3327</v>
      </c>
      <c r="F2679" s="180" t="s">
        <v>727</v>
      </c>
      <c r="G2679" s="180">
        <v>60.048780499999999</v>
      </c>
      <c r="H2679" s="180">
        <v>670.74</v>
      </c>
      <c r="I2679" s="180">
        <v>670.74</v>
      </c>
      <c r="J2679" s="180">
        <v>0</v>
      </c>
      <c r="K2679" s="181">
        <f t="shared" si="41"/>
        <v>40277.119032570001</v>
      </c>
      <c r="L2679" s="180" t="s">
        <v>707</v>
      </c>
    </row>
    <row r="2680" spans="3:12">
      <c r="C2680" s="180">
        <v>764</v>
      </c>
      <c r="D2680" s="180">
        <v>1809</v>
      </c>
      <c r="E2680" s="180" t="s">
        <v>3328</v>
      </c>
      <c r="F2680" s="180" t="s">
        <v>727</v>
      </c>
      <c r="G2680" s="180">
        <v>7.4364569999999999</v>
      </c>
      <c r="H2680" s="180">
        <v>83.06</v>
      </c>
      <c r="I2680" s="180">
        <v>83.06</v>
      </c>
      <c r="J2680" s="180">
        <v>0</v>
      </c>
      <c r="K2680" s="181">
        <f t="shared" si="41"/>
        <v>617.67211842000006</v>
      </c>
      <c r="L2680" s="180" t="s">
        <v>707</v>
      </c>
    </row>
    <row r="2681" spans="3:12">
      <c r="C2681" s="180">
        <v>764</v>
      </c>
      <c r="D2681" s="180">
        <v>1810</v>
      </c>
      <c r="E2681" s="180" t="s">
        <v>3329</v>
      </c>
      <c r="F2681" s="180" t="s">
        <v>727</v>
      </c>
      <c r="G2681" s="180">
        <v>9.9319641000000001</v>
      </c>
      <c r="H2681" s="180">
        <v>110.94</v>
      </c>
      <c r="I2681" s="180">
        <v>110.94</v>
      </c>
      <c r="J2681" s="180">
        <v>0</v>
      </c>
      <c r="K2681" s="181">
        <f t="shared" si="41"/>
        <v>1101.852097254</v>
      </c>
      <c r="L2681" s="180" t="s">
        <v>707</v>
      </c>
    </row>
    <row r="2682" spans="3:12">
      <c r="C2682" s="180">
        <v>764</v>
      </c>
      <c r="D2682" s="180">
        <v>1811</v>
      </c>
      <c r="E2682" s="180" t="s">
        <v>3330</v>
      </c>
      <c r="F2682" s="180" t="s">
        <v>727</v>
      </c>
      <c r="G2682" s="180">
        <v>2.1489088999999999</v>
      </c>
      <c r="H2682" s="180">
        <v>24</v>
      </c>
      <c r="I2682" s="180">
        <v>24</v>
      </c>
      <c r="J2682" s="180">
        <v>0</v>
      </c>
      <c r="K2682" s="181">
        <f t="shared" si="41"/>
        <v>51.573813599999994</v>
      </c>
      <c r="L2682" s="180" t="s">
        <v>707</v>
      </c>
    </row>
    <row r="2683" spans="3:12">
      <c r="C2683" s="180">
        <v>764</v>
      </c>
      <c r="D2683" s="180">
        <v>1812</v>
      </c>
      <c r="E2683" s="180" t="s">
        <v>3331</v>
      </c>
      <c r="F2683" s="180" t="s">
        <v>727</v>
      </c>
      <c r="G2683" s="180">
        <v>25.071887</v>
      </c>
      <c r="H2683" s="180">
        <v>280.05</v>
      </c>
      <c r="I2683" s="180">
        <v>280.05</v>
      </c>
      <c r="J2683" s="180">
        <v>0</v>
      </c>
      <c r="K2683" s="181">
        <f t="shared" si="41"/>
        <v>7021.3819543500003</v>
      </c>
      <c r="L2683" s="180" t="s">
        <v>707</v>
      </c>
    </row>
    <row r="2684" spans="3:12">
      <c r="C2684" s="180">
        <v>764</v>
      </c>
      <c r="D2684" s="180">
        <v>1813</v>
      </c>
      <c r="E2684" s="180" t="s">
        <v>3332</v>
      </c>
      <c r="F2684" s="180" t="s">
        <v>727</v>
      </c>
      <c r="G2684" s="180">
        <v>2.5057765999999999</v>
      </c>
      <c r="H2684" s="180">
        <v>27.98</v>
      </c>
      <c r="I2684" s="180">
        <v>27.98</v>
      </c>
      <c r="J2684" s="180">
        <v>0</v>
      </c>
      <c r="K2684" s="181">
        <f t="shared" si="41"/>
        <v>70.111629268000002</v>
      </c>
      <c r="L2684" s="180" t="s">
        <v>707</v>
      </c>
    </row>
    <row r="2685" spans="3:12">
      <c r="C2685" s="180">
        <v>764</v>
      </c>
      <c r="D2685" s="180">
        <v>1814</v>
      </c>
      <c r="E2685" s="180" t="s">
        <v>3333</v>
      </c>
      <c r="F2685" s="180" t="s">
        <v>727</v>
      </c>
      <c r="G2685" s="180">
        <v>6.1091141999999996</v>
      </c>
      <c r="H2685" s="180">
        <v>68.23</v>
      </c>
      <c r="I2685" s="180">
        <v>68.23</v>
      </c>
      <c r="J2685" s="180">
        <v>0</v>
      </c>
      <c r="K2685" s="181">
        <f t="shared" si="41"/>
        <v>416.82486186599999</v>
      </c>
      <c r="L2685" s="180" t="s">
        <v>707</v>
      </c>
    </row>
    <row r="2686" spans="3:12">
      <c r="C2686" s="180">
        <v>764</v>
      </c>
      <c r="D2686" s="180">
        <v>1815</v>
      </c>
      <c r="E2686" s="180" t="s">
        <v>3334</v>
      </c>
      <c r="F2686" s="180" t="s">
        <v>727</v>
      </c>
      <c r="G2686" s="180">
        <v>28.555840799999999</v>
      </c>
      <c r="H2686" s="180">
        <v>318.95999999999998</v>
      </c>
      <c r="I2686" s="180">
        <v>318.95999999999998</v>
      </c>
      <c r="J2686" s="180">
        <v>0</v>
      </c>
      <c r="K2686" s="181">
        <f t="shared" si="41"/>
        <v>9108.1709815679988</v>
      </c>
      <c r="L2686" s="180" t="s">
        <v>707</v>
      </c>
    </row>
    <row r="2687" spans="3:12">
      <c r="C2687" s="180">
        <v>764</v>
      </c>
      <c r="D2687" s="180">
        <v>1816</v>
      </c>
      <c r="E2687" s="180" t="s">
        <v>3335</v>
      </c>
      <c r="F2687" s="180" t="s">
        <v>727</v>
      </c>
      <c r="G2687" s="180">
        <v>3.7188702999999999</v>
      </c>
      <c r="H2687" s="180">
        <v>41.53</v>
      </c>
      <c r="I2687" s="180">
        <v>41.53</v>
      </c>
      <c r="J2687" s="180">
        <v>0</v>
      </c>
      <c r="K2687" s="181">
        <f t="shared" si="41"/>
        <v>154.444683559</v>
      </c>
      <c r="L2687" s="180" t="s">
        <v>707</v>
      </c>
    </row>
    <row r="2688" spans="3:12">
      <c r="C2688" s="180">
        <v>764</v>
      </c>
      <c r="D2688" s="180">
        <v>1817</v>
      </c>
      <c r="E2688" s="180" t="s">
        <v>3336</v>
      </c>
      <c r="F2688" s="180" t="s">
        <v>727</v>
      </c>
      <c r="G2688" s="180">
        <v>1.4942234000000001</v>
      </c>
      <c r="H2688" s="180">
        <v>16.690000000000001</v>
      </c>
      <c r="I2688" s="180">
        <v>16.690000000000001</v>
      </c>
      <c r="J2688" s="180">
        <v>0</v>
      </c>
      <c r="K2688" s="181">
        <f t="shared" si="41"/>
        <v>24.938588546000002</v>
      </c>
      <c r="L2688" s="180" t="s">
        <v>707</v>
      </c>
    </row>
    <row r="2689" spans="3:12">
      <c r="C2689" s="180">
        <v>764</v>
      </c>
      <c r="D2689" s="180">
        <v>1818</v>
      </c>
      <c r="E2689" s="180" t="s">
        <v>3337</v>
      </c>
      <c r="F2689" s="180" t="s">
        <v>727</v>
      </c>
      <c r="G2689" s="180">
        <v>13.278562300000001</v>
      </c>
      <c r="H2689" s="180">
        <v>148.32</v>
      </c>
      <c r="I2689" s="180">
        <v>148.32</v>
      </c>
      <c r="J2689" s="180">
        <v>0</v>
      </c>
      <c r="K2689" s="181">
        <f t="shared" si="41"/>
        <v>1969.476360336</v>
      </c>
      <c r="L2689" s="180" t="s">
        <v>707</v>
      </c>
    </row>
    <row r="2690" spans="3:12">
      <c r="C2690" s="180">
        <v>764</v>
      </c>
      <c r="D2690" s="180">
        <v>1819</v>
      </c>
      <c r="E2690" s="180" t="s">
        <v>3338</v>
      </c>
      <c r="F2690" s="180" t="s">
        <v>727</v>
      </c>
      <c r="G2690" s="180">
        <v>6.0128370000000002</v>
      </c>
      <c r="H2690" s="180">
        <v>67.16</v>
      </c>
      <c r="I2690" s="180">
        <v>67.16</v>
      </c>
      <c r="J2690" s="180">
        <v>0</v>
      </c>
      <c r="K2690" s="181">
        <f t="shared" si="41"/>
        <v>403.82213292</v>
      </c>
      <c r="L2690" s="180" t="s">
        <v>707</v>
      </c>
    </row>
    <row r="2691" spans="3:12">
      <c r="C2691" s="180">
        <v>764</v>
      </c>
      <c r="D2691" s="180">
        <v>1820</v>
      </c>
      <c r="E2691" s="180" t="s">
        <v>3339</v>
      </c>
      <c r="F2691" s="180" t="s">
        <v>727</v>
      </c>
      <c r="G2691" s="180">
        <v>2.5969191</v>
      </c>
      <c r="H2691" s="180">
        <v>29</v>
      </c>
      <c r="I2691" s="180">
        <v>29</v>
      </c>
      <c r="J2691" s="180">
        <v>0</v>
      </c>
      <c r="K2691" s="181">
        <f t="shared" si="41"/>
        <v>75.310653900000005</v>
      </c>
      <c r="L2691" s="180" t="s">
        <v>707</v>
      </c>
    </row>
    <row r="2692" spans="3:12">
      <c r="C2692" s="180">
        <v>764</v>
      </c>
      <c r="D2692" s="180">
        <v>1821</v>
      </c>
      <c r="E2692" s="180" t="s">
        <v>3340</v>
      </c>
      <c r="F2692" s="180" t="s">
        <v>727</v>
      </c>
      <c r="G2692" s="180">
        <v>20.9435173</v>
      </c>
      <c r="H2692" s="180">
        <v>233.93</v>
      </c>
      <c r="I2692" s="180">
        <v>233.93</v>
      </c>
      <c r="J2692" s="180">
        <v>0</v>
      </c>
      <c r="K2692" s="181">
        <f t="shared" si="41"/>
        <v>4899.3170019890003</v>
      </c>
      <c r="L2692" s="180" t="s">
        <v>707</v>
      </c>
    </row>
    <row r="2693" spans="3:12">
      <c r="C2693" s="180">
        <v>764</v>
      </c>
      <c r="D2693" s="180">
        <v>3262</v>
      </c>
      <c r="E2693" s="180" t="s">
        <v>3341</v>
      </c>
      <c r="F2693" s="180" t="s">
        <v>727</v>
      </c>
      <c r="G2693" s="180">
        <v>1.8382541999999999</v>
      </c>
      <c r="H2693" s="180">
        <v>20.53</v>
      </c>
      <c r="I2693" s="180">
        <v>20.53</v>
      </c>
      <c r="J2693" s="180">
        <v>0</v>
      </c>
      <c r="K2693" s="181">
        <f t="shared" si="41"/>
        <v>37.739358725999999</v>
      </c>
      <c r="L2693" s="180" t="s">
        <v>707</v>
      </c>
    </row>
    <row r="2694" spans="3:12">
      <c r="C2694" s="180">
        <v>764</v>
      </c>
      <c r="D2694" s="180">
        <v>3263</v>
      </c>
      <c r="E2694" s="180" t="s">
        <v>3342</v>
      </c>
      <c r="F2694" s="180" t="s">
        <v>727</v>
      </c>
      <c r="G2694" s="180">
        <v>2.5109113999999999</v>
      </c>
      <c r="H2694" s="180">
        <v>28.04</v>
      </c>
      <c r="I2694" s="180">
        <v>28.04</v>
      </c>
      <c r="J2694" s="180">
        <v>0</v>
      </c>
      <c r="K2694" s="181">
        <f t="shared" ref="K2694:K2757" si="42">H2694*G2694</f>
        <v>70.405955655999989</v>
      </c>
      <c r="L2694" s="180" t="s">
        <v>707</v>
      </c>
    </row>
    <row r="2695" spans="3:12">
      <c r="C2695" s="180">
        <v>764</v>
      </c>
      <c r="D2695" s="180">
        <v>3264</v>
      </c>
      <c r="E2695" s="180" t="s">
        <v>3343</v>
      </c>
      <c r="F2695" s="180" t="s">
        <v>727</v>
      </c>
      <c r="G2695" s="180">
        <v>3.0192554999999999</v>
      </c>
      <c r="H2695" s="180">
        <v>33.72</v>
      </c>
      <c r="I2695" s="180">
        <v>33.72</v>
      </c>
      <c r="J2695" s="180">
        <v>0</v>
      </c>
      <c r="K2695" s="181">
        <f t="shared" si="42"/>
        <v>101.80929545999999</v>
      </c>
      <c r="L2695" s="180" t="s">
        <v>707</v>
      </c>
    </row>
    <row r="2696" spans="3:12">
      <c r="C2696" s="180">
        <v>764</v>
      </c>
      <c r="D2696" s="180">
        <v>3265</v>
      </c>
      <c r="E2696" s="180" t="s">
        <v>3344</v>
      </c>
      <c r="F2696" s="180" t="s">
        <v>727</v>
      </c>
      <c r="G2696" s="180">
        <v>4.1989729999999996</v>
      </c>
      <c r="H2696" s="180">
        <v>46.9</v>
      </c>
      <c r="I2696" s="180">
        <v>46.9</v>
      </c>
      <c r="J2696" s="180">
        <v>0</v>
      </c>
      <c r="K2696" s="181">
        <f t="shared" si="42"/>
        <v>196.93183369999997</v>
      </c>
      <c r="L2696" s="180" t="s">
        <v>707</v>
      </c>
    </row>
    <row r="2697" spans="3:12">
      <c r="C2697" s="180">
        <v>764</v>
      </c>
      <c r="D2697" s="180">
        <v>3266</v>
      </c>
      <c r="E2697" s="180" t="s">
        <v>3345</v>
      </c>
      <c r="F2697" s="180" t="s">
        <v>727</v>
      </c>
      <c r="G2697" s="180">
        <v>6.2734275000000004</v>
      </c>
      <c r="H2697" s="180">
        <v>70.069999999999993</v>
      </c>
      <c r="I2697" s="180">
        <v>70.069999999999993</v>
      </c>
      <c r="J2697" s="180">
        <v>0</v>
      </c>
      <c r="K2697" s="181">
        <f t="shared" si="42"/>
        <v>439.57906492500001</v>
      </c>
      <c r="L2697" s="180" t="s">
        <v>707</v>
      </c>
    </row>
    <row r="2698" spans="3:12">
      <c r="C2698" s="180">
        <v>764</v>
      </c>
      <c r="D2698" s="180">
        <v>3267</v>
      </c>
      <c r="E2698" s="180" t="s">
        <v>3346</v>
      </c>
      <c r="F2698" s="180" t="s">
        <v>727</v>
      </c>
      <c r="G2698" s="180">
        <v>9.8600770000000004</v>
      </c>
      <c r="H2698" s="180">
        <v>110.13</v>
      </c>
      <c r="I2698" s="180">
        <v>110.13</v>
      </c>
      <c r="J2698" s="180">
        <v>0</v>
      </c>
      <c r="K2698" s="181">
        <f t="shared" si="42"/>
        <v>1085.89028001</v>
      </c>
      <c r="L2698" s="180" t="s">
        <v>707</v>
      </c>
    </row>
    <row r="2699" spans="3:12">
      <c r="C2699" s="180">
        <v>764</v>
      </c>
      <c r="D2699" s="180">
        <v>3268</v>
      </c>
      <c r="E2699" s="180" t="s">
        <v>3347</v>
      </c>
      <c r="F2699" s="180" t="s">
        <v>727</v>
      </c>
      <c r="G2699" s="180">
        <v>13.331193799999999</v>
      </c>
      <c r="H2699" s="180">
        <v>148.9</v>
      </c>
      <c r="I2699" s="180">
        <v>148.9</v>
      </c>
      <c r="J2699" s="180">
        <v>0</v>
      </c>
      <c r="K2699" s="181">
        <f t="shared" si="42"/>
        <v>1985.01475682</v>
      </c>
      <c r="L2699" s="180" t="s">
        <v>707</v>
      </c>
    </row>
    <row r="2700" spans="3:12">
      <c r="C2700" s="180">
        <v>764</v>
      </c>
      <c r="D2700" s="180">
        <v>3270</v>
      </c>
      <c r="E2700" s="180" t="s">
        <v>3348</v>
      </c>
      <c r="F2700" s="180" t="s">
        <v>727</v>
      </c>
      <c r="G2700" s="180">
        <v>33.111681599999997</v>
      </c>
      <c r="H2700" s="180">
        <v>369.85</v>
      </c>
      <c r="I2700" s="180">
        <v>369.85</v>
      </c>
      <c r="J2700" s="180">
        <v>0</v>
      </c>
      <c r="K2700" s="181">
        <f t="shared" si="42"/>
        <v>12246.35543976</v>
      </c>
      <c r="L2700" s="180" t="s">
        <v>707</v>
      </c>
    </row>
    <row r="2701" spans="3:12">
      <c r="C2701" s="180">
        <v>764</v>
      </c>
      <c r="D2701" s="180">
        <v>3271</v>
      </c>
      <c r="E2701" s="180" t="s">
        <v>3349</v>
      </c>
      <c r="F2701" s="180" t="s">
        <v>727</v>
      </c>
      <c r="G2701" s="180">
        <v>19.708600799999999</v>
      </c>
      <c r="H2701" s="180">
        <v>220.14</v>
      </c>
      <c r="I2701" s="180">
        <v>220.14</v>
      </c>
      <c r="J2701" s="180">
        <v>0</v>
      </c>
      <c r="K2701" s="181">
        <f t="shared" si="42"/>
        <v>4338.651380112</v>
      </c>
      <c r="L2701" s="180" t="s">
        <v>707</v>
      </c>
    </row>
    <row r="2702" spans="3:12">
      <c r="C2702" s="180">
        <v>764</v>
      </c>
      <c r="D2702" s="180">
        <v>3272</v>
      </c>
      <c r="E2702" s="180" t="s">
        <v>3350</v>
      </c>
      <c r="F2702" s="180" t="s">
        <v>727</v>
      </c>
      <c r="G2702" s="180">
        <v>5.2849807000000002</v>
      </c>
      <c r="H2702" s="180">
        <v>59.03</v>
      </c>
      <c r="I2702" s="180">
        <v>59.03</v>
      </c>
      <c r="J2702" s="180">
        <v>0</v>
      </c>
      <c r="K2702" s="181">
        <f t="shared" si="42"/>
        <v>311.97241072100002</v>
      </c>
      <c r="L2702" s="180" t="s">
        <v>707</v>
      </c>
    </row>
    <row r="2703" spans="3:12">
      <c r="C2703" s="180">
        <v>764</v>
      </c>
      <c r="D2703" s="180">
        <v>3441</v>
      </c>
      <c r="E2703" s="180" t="s">
        <v>3351</v>
      </c>
      <c r="F2703" s="180" t="s">
        <v>727</v>
      </c>
      <c r="G2703" s="180">
        <v>0.82670089999999996</v>
      </c>
      <c r="H2703" s="180">
        <v>9.23</v>
      </c>
      <c r="I2703" s="180">
        <v>9.23</v>
      </c>
      <c r="J2703" s="180">
        <v>0</v>
      </c>
      <c r="K2703" s="181">
        <f t="shared" si="42"/>
        <v>7.6304493070000001</v>
      </c>
      <c r="L2703" s="180" t="s">
        <v>707</v>
      </c>
    </row>
    <row r="2704" spans="3:12">
      <c r="C2704" s="180">
        <v>764</v>
      </c>
      <c r="D2704" s="180">
        <v>3442</v>
      </c>
      <c r="E2704" s="180" t="s">
        <v>3352</v>
      </c>
      <c r="F2704" s="180" t="s">
        <v>727</v>
      </c>
      <c r="G2704" s="180">
        <v>1.2362002999999999</v>
      </c>
      <c r="H2704" s="180">
        <v>13.8</v>
      </c>
      <c r="I2704" s="180">
        <v>13.8</v>
      </c>
      <c r="J2704" s="180">
        <v>0</v>
      </c>
      <c r="K2704" s="181">
        <f t="shared" si="42"/>
        <v>17.059564139999999</v>
      </c>
      <c r="L2704" s="180" t="s">
        <v>707</v>
      </c>
    </row>
    <row r="2705" spans="3:12">
      <c r="C2705" s="180">
        <v>764</v>
      </c>
      <c r="D2705" s="180">
        <v>3443</v>
      </c>
      <c r="E2705" s="180" t="s">
        <v>3353</v>
      </c>
      <c r="F2705" s="180" t="s">
        <v>727</v>
      </c>
      <c r="G2705" s="180">
        <v>2.0795892</v>
      </c>
      <c r="H2705" s="180">
        <v>23.22</v>
      </c>
      <c r="I2705" s="180">
        <v>23.22</v>
      </c>
      <c r="J2705" s="180">
        <v>0</v>
      </c>
      <c r="K2705" s="181">
        <f t="shared" si="42"/>
        <v>48.288061223999996</v>
      </c>
      <c r="L2705" s="180" t="s">
        <v>707</v>
      </c>
    </row>
    <row r="2706" spans="3:12">
      <c r="C2706" s="180">
        <v>764</v>
      </c>
      <c r="D2706" s="180">
        <v>3444</v>
      </c>
      <c r="E2706" s="180" t="s">
        <v>3354</v>
      </c>
      <c r="F2706" s="180" t="s">
        <v>727</v>
      </c>
      <c r="G2706" s="180">
        <v>1.8023107</v>
      </c>
      <c r="H2706" s="180">
        <v>20.13</v>
      </c>
      <c r="I2706" s="180">
        <v>20.13</v>
      </c>
      <c r="J2706" s="180">
        <v>0</v>
      </c>
      <c r="K2706" s="181">
        <f t="shared" si="42"/>
        <v>36.280514390999997</v>
      </c>
      <c r="L2706" s="180" t="s">
        <v>707</v>
      </c>
    </row>
    <row r="2707" spans="3:12">
      <c r="C2707" s="180">
        <v>764</v>
      </c>
      <c r="D2707" s="180">
        <v>3445</v>
      </c>
      <c r="E2707" s="180" t="s">
        <v>3355</v>
      </c>
      <c r="F2707" s="180" t="s">
        <v>727</v>
      </c>
      <c r="G2707" s="180">
        <v>2.9281130000000002</v>
      </c>
      <c r="H2707" s="180">
        <v>32.700000000000003</v>
      </c>
      <c r="I2707" s="180">
        <v>32.700000000000003</v>
      </c>
      <c r="J2707" s="180">
        <v>0</v>
      </c>
      <c r="K2707" s="181">
        <f t="shared" si="42"/>
        <v>95.749295100000012</v>
      </c>
      <c r="L2707" s="180" t="s">
        <v>707</v>
      </c>
    </row>
    <row r="2708" spans="3:12">
      <c r="C2708" s="180">
        <v>764</v>
      </c>
      <c r="D2708" s="180">
        <v>3446</v>
      </c>
      <c r="E2708" s="180" t="s">
        <v>3356</v>
      </c>
      <c r="F2708" s="180" t="s">
        <v>727</v>
      </c>
      <c r="G2708" s="180">
        <v>3.5866495999999999</v>
      </c>
      <c r="H2708" s="180">
        <v>40.06</v>
      </c>
      <c r="I2708" s="180">
        <v>40.06</v>
      </c>
      <c r="J2708" s="180">
        <v>0</v>
      </c>
      <c r="K2708" s="181">
        <f t="shared" si="42"/>
        <v>143.681182976</v>
      </c>
      <c r="L2708" s="180" t="s">
        <v>707</v>
      </c>
    </row>
    <row r="2709" spans="3:12">
      <c r="C2709" s="180">
        <v>764</v>
      </c>
      <c r="D2709" s="180">
        <v>3447</v>
      </c>
      <c r="E2709" s="180" t="s">
        <v>3357</v>
      </c>
      <c r="F2709" s="180" t="s">
        <v>727</v>
      </c>
      <c r="G2709" s="180">
        <v>5.2156611000000002</v>
      </c>
      <c r="H2709" s="180">
        <v>58.25</v>
      </c>
      <c r="I2709" s="180">
        <v>58.25</v>
      </c>
      <c r="J2709" s="180">
        <v>0</v>
      </c>
      <c r="K2709" s="181">
        <f t="shared" si="42"/>
        <v>303.81225907499999</v>
      </c>
      <c r="L2709" s="180" t="s">
        <v>707</v>
      </c>
    </row>
    <row r="2710" spans="3:12">
      <c r="C2710" s="180">
        <v>764</v>
      </c>
      <c r="D2710" s="180">
        <v>3448</v>
      </c>
      <c r="E2710" s="180" t="s">
        <v>3358</v>
      </c>
      <c r="F2710" s="180" t="s">
        <v>727</v>
      </c>
      <c r="G2710" s="180">
        <v>14.738125800000001</v>
      </c>
      <c r="H2710" s="180">
        <v>164.62</v>
      </c>
      <c r="I2710" s="180">
        <v>164.62</v>
      </c>
      <c r="J2710" s="180">
        <v>0</v>
      </c>
      <c r="K2710" s="181">
        <f t="shared" si="42"/>
        <v>2426.1902691960004</v>
      </c>
      <c r="L2710" s="180" t="s">
        <v>707</v>
      </c>
    </row>
    <row r="2711" spans="3:12">
      <c r="C2711" s="180">
        <v>764</v>
      </c>
      <c r="D2711" s="180">
        <v>3449</v>
      </c>
      <c r="E2711" s="180" t="s">
        <v>3359</v>
      </c>
      <c r="F2711" s="180" t="s">
        <v>727</v>
      </c>
      <c r="G2711" s="180">
        <v>25.824133499999999</v>
      </c>
      <c r="H2711" s="180">
        <v>288.45</v>
      </c>
      <c r="I2711" s="180">
        <v>288.45</v>
      </c>
      <c r="J2711" s="180">
        <v>0</v>
      </c>
      <c r="K2711" s="181">
        <f t="shared" si="42"/>
        <v>7448.9713080749989</v>
      </c>
      <c r="L2711" s="180" t="s">
        <v>707</v>
      </c>
    </row>
    <row r="2712" spans="3:12">
      <c r="C2712" s="180">
        <v>764</v>
      </c>
      <c r="D2712" s="180">
        <v>3450</v>
      </c>
      <c r="E2712" s="180" t="s">
        <v>3360</v>
      </c>
      <c r="F2712" s="180" t="s">
        <v>727</v>
      </c>
      <c r="G2712" s="180">
        <v>0.96919129999999998</v>
      </c>
      <c r="H2712" s="180">
        <v>10.82</v>
      </c>
      <c r="I2712" s="180">
        <v>10.82</v>
      </c>
      <c r="J2712" s="180">
        <v>0</v>
      </c>
      <c r="K2712" s="181">
        <f t="shared" si="42"/>
        <v>10.486649866</v>
      </c>
      <c r="L2712" s="180" t="s">
        <v>707</v>
      </c>
    </row>
    <row r="2713" spans="3:12">
      <c r="C2713" s="180">
        <v>764</v>
      </c>
      <c r="D2713" s="180">
        <v>3451</v>
      </c>
      <c r="E2713" s="180" t="s">
        <v>3361</v>
      </c>
      <c r="F2713" s="180" t="s">
        <v>727</v>
      </c>
      <c r="G2713" s="180">
        <v>1.1591784000000001</v>
      </c>
      <c r="H2713" s="180">
        <v>12.94</v>
      </c>
      <c r="I2713" s="180">
        <v>12.94</v>
      </c>
      <c r="J2713" s="180">
        <v>0</v>
      </c>
      <c r="K2713" s="181">
        <f t="shared" si="42"/>
        <v>14.999768496</v>
      </c>
      <c r="L2713" s="180" t="s">
        <v>707</v>
      </c>
    </row>
    <row r="2714" spans="3:12">
      <c r="C2714" s="180">
        <v>764</v>
      </c>
      <c r="D2714" s="180">
        <v>3452</v>
      </c>
      <c r="E2714" s="180" t="s">
        <v>3362</v>
      </c>
      <c r="F2714" s="180" t="s">
        <v>727</v>
      </c>
      <c r="G2714" s="180">
        <v>5.8421053000000001</v>
      </c>
      <c r="H2714" s="180">
        <v>65.25</v>
      </c>
      <c r="I2714" s="180">
        <v>65.25</v>
      </c>
      <c r="J2714" s="180">
        <v>0</v>
      </c>
      <c r="K2714" s="181">
        <f t="shared" si="42"/>
        <v>381.19737082500001</v>
      </c>
      <c r="L2714" s="180" t="s">
        <v>707</v>
      </c>
    </row>
    <row r="2715" spans="3:12">
      <c r="C2715" s="180">
        <v>764</v>
      </c>
      <c r="D2715" s="180">
        <v>3453</v>
      </c>
      <c r="E2715" s="180" t="s">
        <v>3363</v>
      </c>
      <c r="F2715" s="180" t="s">
        <v>727</v>
      </c>
      <c r="G2715" s="180">
        <v>11.8356868</v>
      </c>
      <c r="H2715" s="180">
        <v>132.19999999999999</v>
      </c>
      <c r="I2715" s="180">
        <v>132.19999999999999</v>
      </c>
      <c r="J2715" s="180">
        <v>0</v>
      </c>
      <c r="K2715" s="181">
        <f t="shared" si="42"/>
        <v>1564.6777949599998</v>
      </c>
      <c r="L2715" s="180" t="s">
        <v>707</v>
      </c>
    </row>
    <row r="2716" spans="3:12">
      <c r="C2716" s="180">
        <v>764</v>
      </c>
      <c r="D2716" s="180">
        <v>3454</v>
      </c>
      <c r="E2716" s="180" t="s">
        <v>3364</v>
      </c>
      <c r="F2716" s="180" t="s">
        <v>727</v>
      </c>
      <c r="G2716" s="180">
        <v>18.001283699999998</v>
      </c>
      <c r="H2716" s="180">
        <v>201.07</v>
      </c>
      <c r="I2716" s="180">
        <v>201.07</v>
      </c>
      <c r="J2716" s="180">
        <v>0</v>
      </c>
      <c r="K2716" s="181">
        <f t="shared" si="42"/>
        <v>3619.5181135589996</v>
      </c>
      <c r="L2716" s="180" t="s">
        <v>707</v>
      </c>
    </row>
    <row r="2717" spans="3:12">
      <c r="C2717" s="180">
        <v>764</v>
      </c>
      <c r="D2717" s="180">
        <v>3455</v>
      </c>
      <c r="E2717" s="180" t="s">
        <v>3365</v>
      </c>
      <c r="F2717" s="180" t="s">
        <v>727</v>
      </c>
      <c r="G2717" s="180">
        <v>0.69319640000000005</v>
      </c>
      <c r="H2717" s="180">
        <v>7.74</v>
      </c>
      <c r="I2717" s="180">
        <v>7.74</v>
      </c>
      <c r="J2717" s="180">
        <v>0</v>
      </c>
      <c r="K2717" s="181">
        <f t="shared" si="42"/>
        <v>5.3653401360000004</v>
      </c>
      <c r="L2717" s="180" t="s">
        <v>707</v>
      </c>
    </row>
    <row r="2718" spans="3:12">
      <c r="C2718" s="180">
        <v>764</v>
      </c>
      <c r="D2718" s="180">
        <v>3456</v>
      </c>
      <c r="E2718" s="180" t="s">
        <v>3366</v>
      </c>
      <c r="F2718" s="180" t="s">
        <v>727</v>
      </c>
      <c r="G2718" s="180">
        <v>1.0372272</v>
      </c>
      <c r="H2718" s="180">
        <v>11.58</v>
      </c>
      <c r="I2718" s="180">
        <v>11.58</v>
      </c>
      <c r="J2718" s="180">
        <v>0</v>
      </c>
      <c r="K2718" s="181">
        <f t="shared" si="42"/>
        <v>12.011090976</v>
      </c>
      <c r="L2718" s="180" t="s">
        <v>707</v>
      </c>
    </row>
    <row r="2719" spans="3:12">
      <c r="C2719" s="180">
        <v>764</v>
      </c>
      <c r="D2719" s="180">
        <v>3457</v>
      </c>
      <c r="E2719" s="180" t="s">
        <v>3367</v>
      </c>
      <c r="F2719" s="180" t="s">
        <v>727</v>
      </c>
      <c r="G2719" s="180">
        <v>2.4403081000000002</v>
      </c>
      <c r="H2719" s="180">
        <v>27.25</v>
      </c>
      <c r="I2719" s="180">
        <v>27.25</v>
      </c>
      <c r="J2719" s="180">
        <v>0</v>
      </c>
      <c r="K2719" s="181">
        <f t="shared" si="42"/>
        <v>66.498395725000009</v>
      </c>
      <c r="L2719" s="180" t="s">
        <v>707</v>
      </c>
    </row>
    <row r="2720" spans="3:12">
      <c r="C2720" s="180">
        <v>764</v>
      </c>
      <c r="D2720" s="180">
        <v>3458</v>
      </c>
      <c r="E2720" s="180" t="s">
        <v>2768</v>
      </c>
      <c r="F2720" s="180" t="s">
        <v>727</v>
      </c>
      <c r="G2720" s="180">
        <v>3.2503209000000002</v>
      </c>
      <c r="H2720" s="180">
        <v>36.299999999999997</v>
      </c>
      <c r="I2720" s="180">
        <v>36.299999999999997</v>
      </c>
      <c r="J2720" s="180">
        <v>0</v>
      </c>
      <c r="K2720" s="181">
        <f t="shared" si="42"/>
        <v>117.98664866999999</v>
      </c>
      <c r="L2720" s="180" t="s">
        <v>707</v>
      </c>
    </row>
    <row r="2721" spans="3:12">
      <c r="C2721" s="180">
        <v>764</v>
      </c>
      <c r="D2721" s="180">
        <v>3459</v>
      </c>
      <c r="E2721" s="180" t="s">
        <v>3368</v>
      </c>
      <c r="F2721" s="180" t="s">
        <v>727</v>
      </c>
      <c r="G2721" s="180">
        <v>12.801026999999999</v>
      </c>
      <c r="H2721" s="180">
        <v>142.97999999999999</v>
      </c>
      <c r="I2721" s="180">
        <v>142.97999999999999</v>
      </c>
      <c r="J2721" s="180">
        <v>0</v>
      </c>
      <c r="K2721" s="181">
        <f t="shared" si="42"/>
        <v>1830.2908404599998</v>
      </c>
      <c r="L2721" s="180" t="s">
        <v>707</v>
      </c>
    </row>
    <row r="2722" spans="3:12">
      <c r="C2722" s="180">
        <v>764</v>
      </c>
      <c r="D2722" s="180">
        <v>3460</v>
      </c>
      <c r="E2722" s="180" t="s">
        <v>3369</v>
      </c>
      <c r="F2722" s="180" t="s">
        <v>727</v>
      </c>
      <c r="G2722" s="180">
        <v>35.521180999999999</v>
      </c>
      <c r="H2722" s="180">
        <v>396.77</v>
      </c>
      <c r="I2722" s="180">
        <v>396.77</v>
      </c>
      <c r="J2722" s="180">
        <v>0</v>
      </c>
      <c r="K2722" s="181">
        <f t="shared" si="42"/>
        <v>14093.738985369999</v>
      </c>
      <c r="L2722" s="180" t="s">
        <v>707</v>
      </c>
    </row>
    <row r="2723" spans="3:12">
      <c r="C2723" s="180">
        <v>764</v>
      </c>
      <c r="D2723" s="180">
        <v>3461</v>
      </c>
      <c r="E2723" s="180" t="s">
        <v>3370</v>
      </c>
      <c r="F2723" s="180" t="s">
        <v>727</v>
      </c>
      <c r="G2723" s="180">
        <v>90.789473700000002</v>
      </c>
      <c r="H2723" s="182">
        <v>1014.11</v>
      </c>
      <c r="I2723" s="182">
        <v>1014.11</v>
      </c>
      <c r="J2723" s="180">
        <v>0</v>
      </c>
      <c r="K2723" s="181">
        <f t="shared" si="42"/>
        <v>92070.513173907006</v>
      </c>
      <c r="L2723" s="180" t="s">
        <v>707</v>
      </c>
    </row>
    <row r="2724" spans="3:12">
      <c r="C2724" s="180">
        <v>764</v>
      </c>
      <c r="D2724" s="180">
        <v>3462</v>
      </c>
      <c r="E2724" s="180" t="s">
        <v>3371</v>
      </c>
      <c r="F2724" s="180" t="s">
        <v>727</v>
      </c>
      <c r="G2724" s="180">
        <v>1.1655968999999999</v>
      </c>
      <c r="H2724" s="180">
        <v>13.01</v>
      </c>
      <c r="I2724" s="180">
        <v>13.01</v>
      </c>
      <c r="J2724" s="180">
        <v>0</v>
      </c>
      <c r="K2724" s="181">
        <f t="shared" si="42"/>
        <v>15.164415668999998</v>
      </c>
      <c r="L2724" s="180" t="s">
        <v>707</v>
      </c>
    </row>
    <row r="2725" spans="3:12">
      <c r="C2725" s="180">
        <v>764</v>
      </c>
      <c r="D2725" s="180">
        <v>3463</v>
      </c>
      <c r="E2725" s="180" t="s">
        <v>3372</v>
      </c>
      <c r="F2725" s="180" t="s">
        <v>727</v>
      </c>
      <c r="G2725" s="180">
        <v>1.7663671000000001</v>
      </c>
      <c r="H2725" s="180">
        <v>19.73</v>
      </c>
      <c r="I2725" s="180">
        <v>19.73</v>
      </c>
      <c r="J2725" s="180">
        <v>0</v>
      </c>
      <c r="K2725" s="181">
        <f t="shared" si="42"/>
        <v>34.850422883</v>
      </c>
      <c r="L2725" s="180" t="s">
        <v>707</v>
      </c>
    </row>
    <row r="2726" spans="3:12">
      <c r="C2726" s="180">
        <v>764</v>
      </c>
      <c r="D2726" s="180">
        <v>3464</v>
      </c>
      <c r="E2726" s="180" t="s">
        <v>3373</v>
      </c>
      <c r="F2726" s="180" t="s">
        <v>727</v>
      </c>
      <c r="G2726" s="180">
        <v>1.7663671000000001</v>
      </c>
      <c r="H2726" s="180">
        <v>19.73</v>
      </c>
      <c r="I2726" s="180">
        <v>19.73</v>
      </c>
      <c r="J2726" s="180">
        <v>0</v>
      </c>
      <c r="K2726" s="181">
        <f t="shared" si="42"/>
        <v>34.850422883</v>
      </c>
      <c r="L2726" s="180" t="s">
        <v>707</v>
      </c>
    </row>
    <row r="2727" spans="3:12">
      <c r="C2727" s="180">
        <v>764</v>
      </c>
      <c r="D2727" s="180">
        <v>3465</v>
      </c>
      <c r="E2727" s="180" t="s">
        <v>3374</v>
      </c>
      <c r="F2727" s="180" t="s">
        <v>727</v>
      </c>
      <c r="G2727" s="180">
        <v>4.2413350000000003</v>
      </c>
      <c r="H2727" s="180">
        <v>47.37</v>
      </c>
      <c r="I2727" s="180">
        <v>47.37</v>
      </c>
      <c r="J2727" s="180">
        <v>0</v>
      </c>
      <c r="K2727" s="181">
        <f t="shared" si="42"/>
        <v>200.91203895000001</v>
      </c>
      <c r="L2727" s="180" t="s">
        <v>707</v>
      </c>
    </row>
    <row r="2728" spans="3:12">
      <c r="C2728" s="180">
        <v>764</v>
      </c>
      <c r="D2728" s="180">
        <v>3466</v>
      </c>
      <c r="E2728" s="180" t="s">
        <v>3375</v>
      </c>
      <c r="F2728" s="180" t="s">
        <v>727</v>
      </c>
      <c r="G2728" s="180">
        <v>10.771501900000001</v>
      </c>
      <c r="H2728" s="180">
        <v>120.31</v>
      </c>
      <c r="I2728" s="180">
        <v>120.31</v>
      </c>
      <c r="J2728" s="180">
        <v>0</v>
      </c>
      <c r="K2728" s="181">
        <f t="shared" si="42"/>
        <v>1295.919393589</v>
      </c>
      <c r="L2728" s="180" t="s">
        <v>707</v>
      </c>
    </row>
    <row r="2729" spans="3:12">
      <c r="C2729" s="180">
        <v>764</v>
      </c>
      <c r="D2729" s="180">
        <v>3467</v>
      </c>
      <c r="E2729" s="180" t="s">
        <v>3376</v>
      </c>
      <c r="F2729" s="180" t="s">
        <v>727</v>
      </c>
      <c r="G2729" s="180">
        <v>6.0834403000000004</v>
      </c>
      <c r="H2729" s="180">
        <v>67.95</v>
      </c>
      <c r="I2729" s="180">
        <v>67.95</v>
      </c>
      <c r="J2729" s="180">
        <v>0</v>
      </c>
      <c r="K2729" s="181">
        <f t="shared" si="42"/>
        <v>413.36976838500004</v>
      </c>
      <c r="L2729" s="180" t="s">
        <v>707</v>
      </c>
    </row>
    <row r="2730" spans="3:12">
      <c r="C2730" s="180">
        <v>764</v>
      </c>
      <c r="D2730" s="180">
        <v>3468</v>
      </c>
      <c r="E2730" s="180" t="s">
        <v>3377</v>
      </c>
      <c r="F2730" s="180" t="s">
        <v>727</v>
      </c>
      <c r="G2730" s="180">
        <v>4.2426187000000004</v>
      </c>
      <c r="H2730" s="180">
        <v>47.39</v>
      </c>
      <c r="I2730" s="180">
        <v>47.39</v>
      </c>
      <c r="J2730" s="180">
        <v>0</v>
      </c>
      <c r="K2730" s="181">
        <f t="shared" si="42"/>
        <v>201.05770019300002</v>
      </c>
      <c r="L2730" s="180" t="s">
        <v>707</v>
      </c>
    </row>
    <row r="2731" spans="3:12">
      <c r="C2731" s="180">
        <v>764</v>
      </c>
      <c r="D2731" s="180">
        <v>3469</v>
      </c>
      <c r="E2731" s="180" t="s">
        <v>2905</v>
      </c>
      <c r="F2731" s="180" t="s">
        <v>727</v>
      </c>
      <c r="G2731" s="180">
        <v>24.344030799999999</v>
      </c>
      <c r="H2731" s="180">
        <v>271.92</v>
      </c>
      <c r="I2731" s="180">
        <v>271.92</v>
      </c>
      <c r="J2731" s="180">
        <v>0</v>
      </c>
      <c r="K2731" s="181">
        <f t="shared" si="42"/>
        <v>6619.6288551360003</v>
      </c>
      <c r="L2731" s="180" t="s">
        <v>707</v>
      </c>
    </row>
    <row r="2732" spans="3:12">
      <c r="C2732" s="180">
        <v>764</v>
      </c>
      <c r="D2732" s="180">
        <v>3470</v>
      </c>
      <c r="E2732" s="180" t="s">
        <v>3378</v>
      </c>
      <c r="F2732" s="180" t="s">
        <v>727</v>
      </c>
      <c r="G2732" s="180">
        <v>9.0757381000000006</v>
      </c>
      <c r="H2732" s="180">
        <v>101.37</v>
      </c>
      <c r="I2732" s="180">
        <v>101.37</v>
      </c>
      <c r="J2732" s="180">
        <v>0</v>
      </c>
      <c r="K2732" s="181">
        <f t="shared" si="42"/>
        <v>920.00757119700006</v>
      </c>
      <c r="L2732" s="180" t="s">
        <v>707</v>
      </c>
    </row>
    <row r="2733" spans="3:12">
      <c r="C2733" s="180">
        <v>764</v>
      </c>
      <c r="D2733" s="180">
        <v>3471</v>
      </c>
      <c r="E2733" s="180" t="s">
        <v>2774</v>
      </c>
      <c r="F2733" s="180" t="s">
        <v>727</v>
      </c>
      <c r="G2733" s="180">
        <v>4.9871629999999998</v>
      </c>
      <c r="H2733" s="180">
        <v>55.7</v>
      </c>
      <c r="I2733" s="180">
        <v>55.7</v>
      </c>
      <c r="J2733" s="180">
        <v>0</v>
      </c>
      <c r="K2733" s="181">
        <f t="shared" si="42"/>
        <v>277.78497909999999</v>
      </c>
      <c r="L2733" s="180" t="s">
        <v>707</v>
      </c>
    </row>
    <row r="2734" spans="3:12">
      <c r="C2734" s="180">
        <v>764</v>
      </c>
      <c r="D2734" s="180">
        <v>3472</v>
      </c>
      <c r="E2734" s="180" t="s">
        <v>2887</v>
      </c>
      <c r="F2734" s="180" t="s">
        <v>727</v>
      </c>
      <c r="G2734" s="180">
        <v>1.5571245</v>
      </c>
      <c r="H2734" s="180">
        <v>17.39</v>
      </c>
      <c r="I2734" s="180">
        <v>17.39</v>
      </c>
      <c r="J2734" s="180">
        <v>0</v>
      </c>
      <c r="K2734" s="181">
        <f t="shared" si="42"/>
        <v>27.078395055000001</v>
      </c>
      <c r="L2734" s="180" t="s">
        <v>707</v>
      </c>
    </row>
    <row r="2735" spans="3:12">
      <c r="C2735" s="180">
        <v>764</v>
      </c>
      <c r="D2735" s="180">
        <v>3473</v>
      </c>
      <c r="E2735" s="180" t="s">
        <v>3379</v>
      </c>
      <c r="F2735" s="180" t="s">
        <v>727</v>
      </c>
      <c r="G2735" s="180">
        <v>4.055199</v>
      </c>
      <c r="H2735" s="180">
        <v>45.29</v>
      </c>
      <c r="I2735" s="180">
        <v>45.29</v>
      </c>
      <c r="J2735" s="180">
        <v>0</v>
      </c>
      <c r="K2735" s="181">
        <f t="shared" si="42"/>
        <v>183.65996271</v>
      </c>
      <c r="L2735" s="180" t="s">
        <v>707</v>
      </c>
    </row>
    <row r="2736" spans="3:12">
      <c r="C2736" s="180">
        <v>764</v>
      </c>
      <c r="D2736" s="180">
        <v>3474</v>
      </c>
      <c r="E2736" s="180" t="s">
        <v>3380</v>
      </c>
      <c r="F2736" s="180" t="s">
        <v>727</v>
      </c>
      <c r="G2736" s="180">
        <v>3.3427471</v>
      </c>
      <c r="H2736" s="180">
        <v>37.33</v>
      </c>
      <c r="I2736" s="180">
        <v>37.33</v>
      </c>
      <c r="J2736" s="180">
        <v>0</v>
      </c>
      <c r="K2736" s="181">
        <f t="shared" si="42"/>
        <v>124.78474924299999</v>
      </c>
      <c r="L2736" s="180" t="s">
        <v>707</v>
      </c>
    </row>
    <row r="2737" spans="3:12">
      <c r="C2737" s="180">
        <v>764</v>
      </c>
      <c r="D2737" s="180">
        <v>3585</v>
      </c>
      <c r="E2737" s="180" t="s">
        <v>3381</v>
      </c>
      <c r="F2737" s="180" t="s">
        <v>727</v>
      </c>
      <c r="G2737" s="180">
        <v>2.1630294999999999</v>
      </c>
      <c r="H2737" s="180">
        <v>24.16</v>
      </c>
      <c r="I2737" s="180">
        <v>24.16</v>
      </c>
      <c r="J2737" s="180">
        <v>0</v>
      </c>
      <c r="K2737" s="181">
        <f t="shared" si="42"/>
        <v>52.258792719999995</v>
      </c>
      <c r="L2737" s="180" t="s">
        <v>707</v>
      </c>
    </row>
    <row r="2738" spans="3:12">
      <c r="C2738" s="180">
        <v>764</v>
      </c>
      <c r="D2738" s="180">
        <v>3586</v>
      </c>
      <c r="E2738" s="180" t="s">
        <v>3382</v>
      </c>
      <c r="F2738" s="180" t="s">
        <v>727</v>
      </c>
      <c r="G2738" s="180">
        <v>2.8331194000000002</v>
      </c>
      <c r="H2738" s="180">
        <v>31.64</v>
      </c>
      <c r="I2738" s="180">
        <v>31.64</v>
      </c>
      <c r="J2738" s="180">
        <v>0</v>
      </c>
      <c r="K2738" s="181">
        <f t="shared" si="42"/>
        <v>89.639897816000001</v>
      </c>
      <c r="L2738" s="180" t="s">
        <v>707</v>
      </c>
    </row>
    <row r="2739" spans="3:12">
      <c r="C2739" s="180">
        <v>764</v>
      </c>
      <c r="D2739" s="180">
        <v>3587</v>
      </c>
      <c r="E2739" s="180" t="s">
        <v>3383</v>
      </c>
      <c r="F2739" s="180" t="s">
        <v>727</v>
      </c>
      <c r="G2739" s="180">
        <v>4.3453144999999997</v>
      </c>
      <c r="H2739" s="180">
        <v>48.53</v>
      </c>
      <c r="I2739" s="180">
        <v>48.53</v>
      </c>
      <c r="J2739" s="180">
        <v>0</v>
      </c>
      <c r="K2739" s="181">
        <f t="shared" si="42"/>
        <v>210.87811268499999</v>
      </c>
      <c r="L2739" s="180" t="s">
        <v>707</v>
      </c>
    </row>
    <row r="2740" spans="3:12">
      <c r="C2740" s="180">
        <v>764</v>
      </c>
      <c r="D2740" s="180">
        <v>3588</v>
      </c>
      <c r="E2740" s="180" t="s">
        <v>3384</v>
      </c>
      <c r="F2740" s="180" t="s">
        <v>727</v>
      </c>
      <c r="G2740" s="180">
        <v>7.0025674000000002</v>
      </c>
      <c r="H2740" s="180">
        <v>78.209999999999994</v>
      </c>
      <c r="I2740" s="180">
        <v>78.209999999999994</v>
      </c>
      <c r="J2740" s="180">
        <v>0</v>
      </c>
      <c r="K2740" s="181">
        <f t="shared" si="42"/>
        <v>547.670796354</v>
      </c>
      <c r="L2740" s="180" t="s">
        <v>707</v>
      </c>
    </row>
    <row r="2741" spans="3:12">
      <c r="C2741" s="180">
        <v>764</v>
      </c>
      <c r="D2741" s="180">
        <v>3589</v>
      </c>
      <c r="E2741" s="180" t="s">
        <v>3385</v>
      </c>
      <c r="F2741" s="180" t="s">
        <v>727</v>
      </c>
      <c r="G2741" s="180">
        <v>13.8446727</v>
      </c>
      <c r="H2741" s="180">
        <v>154.63999999999999</v>
      </c>
      <c r="I2741" s="180">
        <v>154.63999999999999</v>
      </c>
      <c r="J2741" s="180">
        <v>0</v>
      </c>
      <c r="K2741" s="181">
        <f t="shared" si="42"/>
        <v>2140.940186328</v>
      </c>
      <c r="L2741" s="180" t="s">
        <v>707</v>
      </c>
    </row>
    <row r="2742" spans="3:12">
      <c r="C2742" s="180">
        <v>764</v>
      </c>
      <c r="D2742" s="180">
        <v>3590</v>
      </c>
      <c r="E2742" s="180" t="s">
        <v>3386</v>
      </c>
      <c r="F2742" s="180" t="s">
        <v>727</v>
      </c>
      <c r="G2742" s="180">
        <v>25.793324800000001</v>
      </c>
      <c r="H2742" s="180">
        <v>288.11</v>
      </c>
      <c r="I2742" s="180">
        <v>288.11</v>
      </c>
      <c r="J2742" s="180">
        <v>0</v>
      </c>
      <c r="K2742" s="181">
        <f t="shared" si="42"/>
        <v>7431.3148081280005</v>
      </c>
      <c r="L2742" s="180" t="s">
        <v>707</v>
      </c>
    </row>
    <row r="2743" spans="3:12">
      <c r="C2743" s="180">
        <v>764</v>
      </c>
      <c r="D2743" s="180">
        <v>3591</v>
      </c>
      <c r="E2743" s="180" t="s">
        <v>3387</v>
      </c>
      <c r="F2743" s="180" t="s">
        <v>727</v>
      </c>
      <c r="G2743" s="180">
        <v>65.358151500000005</v>
      </c>
      <c r="H2743" s="180">
        <v>730.05</v>
      </c>
      <c r="I2743" s="180">
        <v>730.05</v>
      </c>
      <c r="J2743" s="180">
        <v>0</v>
      </c>
      <c r="K2743" s="181">
        <f t="shared" si="42"/>
        <v>47714.718502575</v>
      </c>
      <c r="L2743" s="180" t="s">
        <v>707</v>
      </c>
    </row>
    <row r="2744" spans="3:12">
      <c r="C2744" s="180">
        <v>764</v>
      </c>
      <c r="D2744" s="180">
        <v>3592</v>
      </c>
      <c r="E2744" s="180" t="s">
        <v>3388</v>
      </c>
      <c r="F2744" s="180" t="s">
        <v>727</v>
      </c>
      <c r="G2744" s="180">
        <v>40.771501899999997</v>
      </c>
      <c r="H2744" s="180">
        <v>455.41</v>
      </c>
      <c r="I2744" s="180">
        <v>455.41</v>
      </c>
      <c r="J2744" s="180">
        <v>0</v>
      </c>
      <c r="K2744" s="181">
        <f t="shared" si="42"/>
        <v>18567.749680279001</v>
      </c>
      <c r="L2744" s="180" t="s">
        <v>707</v>
      </c>
    </row>
    <row r="2745" spans="3:12">
      <c r="C2745" s="180">
        <v>764</v>
      </c>
      <c r="D2745" s="180">
        <v>3593</v>
      </c>
      <c r="E2745" s="180" t="s">
        <v>3389</v>
      </c>
      <c r="F2745" s="180" t="s">
        <v>727</v>
      </c>
      <c r="G2745" s="180">
        <v>9.0847239999999996</v>
      </c>
      <c r="H2745" s="180">
        <v>101.47</v>
      </c>
      <c r="I2745" s="180">
        <v>101.47</v>
      </c>
      <c r="J2745" s="180">
        <v>0</v>
      </c>
      <c r="K2745" s="181">
        <f t="shared" si="42"/>
        <v>921.82694427999991</v>
      </c>
      <c r="L2745" s="180" t="s">
        <v>707</v>
      </c>
    </row>
    <row r="2746" spans="3:12">
      <c r="C2746" s="180">
        <v>764</v>
      </c>
      <c r="D2746" s="180">
        <v>3908</v>
      </c>
      <c r="E2746" s="180" t="s">
        <v>3390</v>
      </c>
      <c r="F2746" s="180" t="s">
        <v>727</v>
      </c>
      <c r="G2746" s="180">
        <v>0.60590500000000003</v>
      </c>
      <c r="H2746" s="180">
        <v>6.76</v>
      </c>
      <c r="I2746" s="180">
        <v>6.76</v>
      </c>
      <c r="J2746" s="180">
        <v>0</v>
      </c>
      <c r="K2746" s="181">
        <f t="shared" si="42"/>
        <v>4.0959177999999996</v>
      </c>
      <c r="L2746" s="180" t="s">
        <v>707</v>
      </c>
    </row>
    <row r="2747" spans="3:12">
      <c r="C2747" s="180">
        <v>764</v>
      </c>
      <c r="D2747" s="180">
        <v>3909</v>
      </c>
      <c r="E2747" s="180" t="s">
        <v>3391</v>
      </c>
      <c r="F2747" s="180" t="s">
        <v>727</v>
      </c>
      <c r="G2747" s="180">
        <v>0.82413349999999996</v>
      </c>
      <c r="H2747" s="180">
        <v>9.1999999999999993</v>
      </c>
      <c r="I2747" s="180">
        <v>9.1999999999999993</v>
      </c>
      <c r="J2747" s="180">
        <v>0</v>
      </c>
      <c r="K2747" s="181">
        <f t="shared" si="42"/>
        <v>7.582028199999999</v>
      </c>
      <c r="L2747" s="180" t="s">
        <v>707</v>
      </c>
    </row>
    <row r="2748" spans="3:12">
      <c r="C2748" s="180">
        <v>764</v>
      </c>
      <c r="D2748" s="180">
        <v>3910</v>
      </c>
      <c r="E2748" s="180" t="s">
        <v>3392</v>
      </c>
      <c r="F2748" s="180" t="s">
        <v>727</v>
      </c>
      <c r="G2748" s="180">
        <v>1.3401797</v>
      </c>
      <c r="H2748" s="180">
        <v>14.96</v>
      </c>
      <c r="I2748" s="180">
        <v>14.96</v>
      </c>
      <c r="J2748" s="180">
        <v>0</v>
      </c>
      <c r="K2748" s="181">
        <f t="shared" si="42"/>
        <v>20.049088312000002</v>
      </c>
      <c r="L2748" s="180" t="s">
        <v>707</v>
      </c>
    </row>
    <row r="2749" spans="3:12">
      <c r="C2749" s="180">
        <v>764</v>
      </c>
      <c r="D2749" s="180">
        <v>3911</v>
      </c>
      <c r="E2749" s="180" t="s">
        <v>3393</v>
      </c>
      <c r="F2749" s="180" t="s">
        <v>727</v>
      </c>
      <c r="G2749" s="180">
        <v>1.872914</v>
      </c>
      <c r="H2749" s="180">
        <v>20.92</v>
      </c>
      <c r="I2749" s="180">
        <v>20.92</v>
      </c>
      <c r="J2749" s="180">
        <v>0</v>
      </c>
      <c r="K2749" s="181">
        <f t="shared" si="42"/>
        <v>39.18136088</v>
      </c>
      <c r="L2749" s="180" t="s">
        <v>707</v>
      </c>
    </row>
    <row r="2750" spans="3:12">
      <c r="C2750" s="180">
        <v>764</v>
      </c>
      <c r="D2750" s="180">
        <v>3912</v>
      </c>
      <c r="E2750" s="180" t="s">
        <v>3394</v>
      </c>
      <c r="F2750" s="180" t="s">
        <v>727</v>
      </c>
      <c r="G2750" s="180">
        <v>3.5109113999999999</v>
      </c>
      <c r="H2750" s="180">
        <v>39.21</v>
      </c>
      <c r="I2750" s="180">
        <v>39.21</v>
      </c>
      <c r="J2750" s="180">
        <v>0</v>
      </c>
      <c r="K2750" s="181">
        <f t="shared" si="42"/>
        <v>137.66283599400001</v>
      </c>
      <c r="L2750" s="180" t="s">
        <v>707</v>
      </c>
    </row>
    <row r="2751" spans="3:12">
      <c r="C2751" s="180">
        <v>764</v>
      </c>
      <c r="D2751" s="180">
        <v>3913</v>
      </c>
      <c r="E2751" s="180" t="s">
        <v>3395</v>
      </c>
      <c r="F2751" s="180" t="s">
        <v>727</v>
      </c>
      <c r="G2751" s="180">
        <v>6.4043646000000001</v>
      </c>
      <c r="H2751" s="180">
        <v>71.53</v>
      </c>
      <c r="I2751" s="180">
        <v>71.53</v>
      </c>
      <c r="J2751" s="180">
        <v>0</v>
      </c>
      <c r="K2751" s="181">
        <f t="shared" si="42"/>
        <v>458.104199838</v>
      </c>
      <c r="L2751" s="180" t="s">
        <v>707</v>
      </c>
    </row>
    <row r="2752" spans="3:12">
      <c r="C2752" s="180">
        <v>764</v>
      </c>
      <c r="D2752" s="180">
        <v>3914</v>
      </c>
      <c r="E2752" s="180" t="s">
        <v>3396</v>
      </c>
      <c r="F2752" s="180" t="s">
        <v>727</v>
      </c>
      <c r="G2752" s="180">
        <v>9.6611039999999999</v>
      </c>
      <c r="H2752" s="180">
        <v>107.91</v>
      </c>
      <c r="I2752" s="180">
        <v>107.91</v>
      </c>
      <c r="J2752" s="180">
        <v>0</v>
      </c>
      <c r="K2752" s="181">
        <f t="shared" si="42"/>
        <v>1042.52973264</v>
      </c>
      <c r="L2752" s="180" t="s">
        <v>707</v>
      </c>
    </row>
    <row r="2753" spans="3:12">
      <c r="C2753" s="180">
        <v>764</v>
      </c>
      <c r="D2753" s="180">
        <v>3915</v>
      </c>
      <c r="E2753" s="180" t="s">
        <v>2900</v>
      </c>
      <c r="F2753" s="180" t="s">
        <v>727</v>
      </c>
      <c r="G2753" s="180">
        <v>15.2349166</v>
      </c>
      <c r="H2753" s="180">
        <v>170.17</v>
      </c>
      <c r="I2753" s="180">
        <v>170.17</v>
      </c>
      <c r="J2753" s="180">
        <v>0</v>
      </c>
      <c r="K2753" s="181">
        <f t="shared" si="42"/>
        <v>2592.5257578219998</v>
      </c>
      <c r="L2753" s="180" t="s">
        <v>707</v>
      </c>
    </row>
    <row r="2754" spans="3:12">
      <c r="C2754" s="180">
        <v>764</v>
      </c>
      <c r="D2754" s="180">
        <v>3916</v>
      </c>
      <c r="E2754" s="180" t="s">
        <v>3397</v>
      </c>
      <c r="F2754" s="180" t="s">
        <v>727</v>
      </c>
      <c r="G2754" s="180">
        <v>27.754813899999998</v>
      </c>
      <c r="H2754" s="180">
        <v>310.02</v>
      </c>
      <c r="I2754" s="180">
        <v>310.02</v>
      </c>
      <c r="J2754" s="180">
        <v>0</v>
      </c>
      <c r="K2754" s="181">
        <f t="shared" si="42"/>
        <v>8604.5474052779991</v>
      </c>
      <c r="L2754" s="180" t="s">
        <v>707</v>
      </c>
    </row>
    <row r="2755" spans="3:12">
      <c r="C2755" s="180">
        <v>764</v>
      </c>
      <c r="D2755" s="180">
        <v>3917</v>
      </c>
      <c r="E2755" s="180" t="s">
        <v>3398</v>
      </c>
      <c r="F2755" s="180" t="s">
        <v>727</v>
      </c>
      <c r="G2755" s="180">
        <v>45.777920399999999</v>
      </c>
      <c r="H2755" s="180">
        <v>511.33</v>
      </c>
      <c r="I2755" s="180">
        <v>511.33</v>
      </c>
      <c r="J2755" s="180">
        <v>0</v>
      </c>
      <c r="K2755" s="181">
        <f t="shared" si="42"/>
        <v>23407.624038131999</v>
      </c>
      <c r="L2755" s="180" t="s">
        <v>707</v>
      </c>
    </row>
    <row r="2756" spans="3:12">
      <c r="C2756" s="180">
        <v>764</v>
      </c>
      <c r="D2756" s="180">
        <v>3919</v>
      </c>
      <c r="E2756" s="180" t="s">
        <v>3399</v>
      </c>
      <c r="F2756" s="180" t="s">
        <v>727</v>
      </c>
      <c r="G2756" s="180">
        <v>1.3504493</v>
      </c>
      <c r="H2756" s="180">
        <v>15.08</v>
      </c>
      <c r="I2756" s="180">
        <v>15.08</v>
      </c>
      <c r="J2756" s="180">
        <v>0</v>
      </c>
      <c r="K2756" s="181">
        <f t="shared" si="42"/>
        <v>20.364775443999999</v>
      </c>
      <c r="L2756" s="180" t="s">
        <v>707</v>
      </c>
    </row>
    <row r="2757" spans="3:12">
      <c r="C2757" s="180">
        <v>764</v>
      </c>
      <c r="D2757" s="180">
        <v>3920</v>
      </c>
      <c r="E2757" s="180" t="s">
        <v>3400</v>
      </c>
      <c r="F2757" s="180" t="s">
        <v>727</v>
      </c>
      <c r="G2757" s="180">
        <v>2.0089858999999999</v>
      </c>
      <c r="H2757" s="180">
        <v>22.44</v>
      </c>
      <c r="I2757" s="180">
        <v>22.44</v>
      </c>
      <c r="J2757" s="180">
        <v>0</v>
      </c>
      <c r="K2757" s="181">
        <f t="shared" si="42"/>
        <v>45.081643595999999</v>
      </c>
      <c r="L2757" s="180" t="s">
        <v>707</v>
      </c>
    </row>
    <row r="2758" spans="3:12">
      <c r="C2758" s="180">
        <v>764</v>
      </c>
      <c r="D2758" s="180">
        <v>3921</v>
      </c>
      <c r="E2758" s="180" t="s">
        <v>3401</v>
      </c>
      <c r="F2758" s="180" t="s">
        <v>727</v>
      </c>
      <c r="G2758" s="180">
        <v>2.0102696</v>
      </c>
      <c r="H2758" s="180">
        <v>22.45</v>
      </c>
      <c r="I2758" s="180">
        <v>22.45</v>
      </c>
      <c r="J2758" s="180">
        <v>0</v>
      </c>
      <c r="K2758" s="181">
        <f t="shared" ref="K2758:K2821" si="43">H2758*G2758</f>
        <v>45.130552519999995</v>
      </c>
      <c r="L2758" s="180" t="s">
        <v>707</v>
      </c>
    </row>
    <row r="2759" spans="3:12">
      <c r="C2759" s="180">
        <v>764</v>
      </c>
      <c r="D2759" s="180">
        <v>3922</v>
      </c>
      <c r="E2759" s="180" t="s">
        <v>3402</v>
      </c>
      <c r="F2759" s="180" t="s">
        <v>727</v>
      </c>
      <c r="G2759" s="180">
        <v>2.2400513000000002</v>
      </c>
      <c r="H2759" s="180">
        <v>25.02</v>
      </c>
      <c r="I2759" s="180">
        <v>25.02</v>
      </c>
      <c r="J2759" s="180">
        <v>0</v>
      </c>
      <c r="K2759" s="181">
        <f t="shared" si="43"/>
        <v>56.046083526000004</v>
      </c>
      <c r="L2759" s="180" t="s">
        <v>707</v>
      </c>
    </row>
    <row r="2760" spans="3:12">
      <c r="C2760" s="180">
        <v>764</v>
      </c>
      <c r="D2760" s="180">
        <v>3923</v>
      </c>
      <c r="E2760" s="180" t="s">
        <v>3403</v>
      </c>
      <c r="F2760" s="180" t="s">
        <v>727</v>
      </c>
      <c r="G2760" s="180">
        <v>2.4351733000000002</v>
      </c>
      <c r="H2760" s="180">
        <v>27.2</v>
      </c>
      <c r="I2760" s="180">
        <v>27.2</v>
      </c>
      <c r="J2760" s="180">
        <v>0</v>
      </c>
      <c r="K2760" s="181">
        <f t="shared" si="43"/>
        <v>66.236713760000001</v>
      </c>
      <c r="L2760" s="180" t="s">
        <v>707</v>
      </c>
    </row>
    <row r="2761" spans="3:12">
      <c r="C2761" s="180">
        <v>764</v>
      </c>
      <c r="D2761" s="180">
        <v>3924</v>
      </c>
      <c r="E2761" s="180" t="s">
        <v>3404</v>
      </c>
      <c r="F2761" s="180" t="s">
        <v>727</v>
      </c>
      <c r="G2761" s="180">
        <v>2.4351733000000002</v>
      </c>
      <c r="H2761" s="180">
        <v>27.2</v>
      </c>
      <c r="I2761" s="180">
        <v>27.2</v>
      </c>
      <c r="J2761" s="180">
        <v>0</v>
      </c>
      <c r="K2761" s="181">
        <f t="shared" si="43"/>
        <v>66.236713760000001</v>
      </c>
      <c r="L2761" s="180" t="s">
        <v>707</v>
      </c>
    </row>
    <row r="2762" spans="3:12">
      <c r="C2762" s="180">
        <v>764</v>
      </c>
      <c r="D2762" s="180">
        <v>3925</v>
      </c>
      <c r="E2762" s="180" t="s">
        <v>3405</v>
      </c>
      <c r="F2762" s="180" t="s">
        <v>727</v>
      </c>
      <c r="G2762" s="180">
        <v>3.8985878999999999</v>
      </c>
      <c r="H2762" s="180">
        <v>43.54</v>
      </c>
      <c r="I2762" s="180">
        <v>43.54</v>
      </c>
      <c r="J2762" s="180">
        <v>0</v>
      </c>
      <c r="K2762" s="181">
        <f t="shared" si="43"/>
        <v>169.74451716599998</v>
      </c>
      <c r="L2762" s="180" t="s">
        <v>707</v>
      </c>
    </row>
    <row r="2763" spans="3:12">
      <c r="C2763" s="180">
        <v>764</v>
      </c>
      <c r="D2763" s="180">
        <v>3926</v>
      </c>
      <c r="E2763" s="180" t="s">
        <v>3406</v>
      </c>
      <c r="F2763" s="180" t="s">
        <v>727</v>
      </c>
      <c r="G2763" s="180">
        <v>3.8985878999999999</v>
      </c>
      <c r="H2763" s="180">
        <v>43.54</v>
      </c>
      <c r="I2763" s="180">
        <v>43.54</v>
      </c>
      <c r="J2763" s="180">
        <v>0</v>
      </c>
      <c r="K2763" s="181">
        <f t="shared" si="43"/>
        <v>169.74451716599998</v>
      </c>
      <c r="L2763" s="180" t="s">
        <v>707</v>
      </c>
    </row>
    <row r="2764" spans="3:12">
      <c r="C2764" s="180">
        <v>764</v>
      </c>
      <c r="D2764" s="180">
        <v>3927</v>
      </c>
      <c r="E2764" s="180" t="s">
        <v>3407</v>
      </c>
      <c r="F2764" s="180" t="s">
        <v>727</v>
      </c>
      <c r="G2764" s="180">
        <v>6.8382541999999997</v>
      </c>
      <c r="H2764" s="180">
        <v>76.38</v>
      </c>
      <c r="I2764" s="180">
        <v>76.38</v>
      </c>
      <c r="J2764" s="180">
        <v>0</v>
      </c>
      <c r="K2764" s="181">
        <f t="shared" si="43"/>
        <v>522.30585579599995</v>
      </c>
      <c r="L2764" s="180" t="s">
        <v>707</v>
      </c>
    </row>
    <row r="2765" spans="3:12">
      <c r="C2765" s="180">
        <v>764</v>
      </c>
      <c r="D2765" s="180">
        <v>3928</v>
      </c>
      <c r="E2765" s="180" t="s">
        <v>3408</v>
      </c>
      <c r="F2765" s="180" t="s">
        <v>727</v>
      </c>
      <c r="G2765" s="180">
        <v>6.8382541999999997</v>
      </c>
      <c r="H2765" s="180">
        <v>76.38</v>
      </c>
      <c r="I2765" s="180">
        <v>76.38</v>
      </c>
      <c r="J2765" s="180">
        <v>0</v>
      </c>
      <c r="K2765" s="181">
        <f t="shared" si="43"/>
        <v>522.30585579599995</v>
      </c>
      <c r="L2765" s="180" t="s">
        <v>707</v>
      </c>
    </row>
    <row r="2766" spans="3:12">
      <c r="C2766" s="180">
        <v>764</v>
      </c>
      <c r="D2766" s="180">
        <v>3929</v>
      </c>
      <c r="E2766" s="180" t="s">
        <v>3409</v>
      </c>
      <c r="F2766" s="180" t="s">
        <v>727</v>
      </c>
      <c r="G2766" s="180">
        <v>10.418485199999999</v>
      </c>
      <c r="H2766" s="180">
        <v>116.37</v>
      </c>
      <c r="I2766" s="180">
        <v>116.37</v>
      </c>
      <c r="J2766" s="180">
        <v>0</v>
      </c>
      <c r="K2766" s="181">
        <f t="shared" si="43"/>
        <v>1212.3991227239999</v>
      </c>
      <c r="L2766" s="180" t="s">
        <v>707</v>
      </c>
    </row>
    <row r="2767" spans="3:12">
      <c r="C2767" s="180">
        <v>764</v>
      </c>
      <c r="D2767" s="180">
        <v>3930</v>
      </c>
      <c r="E2767" s="180" t="s">
        <v>3410</v>
      </c>
      <c r="F2767" s="180" t="s">
        <v>727</v>
      </c>
      <c r="G2767" s="180">
        <v>10.418485199999999</v>
      </c>
      <c r="H2767" s="180">
        <v>116.37</v>
      </c>
      <c r="I2767" s="180">
        <v>116.37</v>
      </c>
      <c r="J2767" s="180">
        <v>0</v>
      </c>
      <c r="K2767" s="181">
        <f t="shared" si="43"/>
        <v>1212.3991227239999</v>
      </c>
      <c r="L2767" s="180" t="s">
        <v>707</v>
      </c>
    </row>
    <row r="2768" spans="3:12">
      <c r="C2768" s="180">
        <v>764</v>
      </c>
      <c r="D2768" s="180">
        <v>3931</v>
      </c>
      <c r="E2768" s="180" t="s">
        <v>3411</v>
      </c>
      <c r="F2768" s="180" t="s">
        <v>727</v>
      </c>
      <c r="G2768" s="180">
        <v>10.418485199999999</v>
      </c>
      <c r="H2768" s="180">
        <v>116.37</v>
      </c>
      <c r="I2768" s="180">
        <v>116.37</v>
      </c>
      <c r="J2768" s="180">
        <v>0</v>
      </c>
      <c r="K2768" s="181">
        <f t="shared" si="43"/>
        <v>1212.3991227239999</v>
      </c>
      <c r="L2768" s="180" t="s">
        <v>707</v>
      </c>
    </row>
    <row r="2769" spans="3:12">
      <c r="C2769" s="180">
        <v>764</v>
      </c>
      <c r="D2769" s="180">
        <v>3932</v>
      </c>
      <c r="E2769" s="180" t="s">
        <v>2901</v>
      </c>
      <c r="F2769" s="180" t="s">
        <v>727</v>
      </c>
      <c r="G2769" s="180">
        <v>17.989730399999999</v>
      </c>
      <c r="H2769" s="180">
        <v>200.94</v>
      </c>
      <c r="I2769" s="180">
        <v>200.94</v>
      </c>
      <c r="J2769" s="180">
        <v>0</v>
      </c>
      <c r="K2769" s="181">
        <f t="shared" si="43"/>
        <v>3614.8564265759996</v>
      </c>
      <c r="L2769" s="180" t="s">
        <v>707</v>
      </c>
    </row>
    <row r="2770" spans="3:12">
      <c r="C2770" s="180">
        <v>764</v>
      </c>
      <c r="D2770" s="180">
        <v>3933</v>
      </c>
      <c r="E2770" s="180" t="s">
        <v>2902</v>
      </c>
      <c r="F2770" s="180" t="s">
        <v>727</v>
      </c>
      <c r="G2770" s="180">
        <v>17.989730399999999</v>
      </c>
      <c r="H2770" s="180">
        <v>200.94</v>
      </c>
      <c r="I2770" s="180">
        <v>200.94</v>
      </c>
      <c r="J2770" s="180">
        <v>0</v>
      </c>
      <c r="K2770" s="181">
        <f t="shared" si="43"/>
        <v>3614.8564265759996</v>
      </c>
      <c r="L2770" s="180" t="s">
        <v>707</v>
      </c>
    </row>
    <row r="2771" spans="3:12">
      <c r="C2771" s="180">
        <v>764</v>
      </c>
      <c r="D2771" s="180">
        <v>3934</v>
      </c>
      <c r="E2771" s="180" t="s">
        <v>2903</v>
      </c>
      <c r="F2771" s="180" t="s">
        <v>727</v>
      </c>
      <c r="G2771" s="180">
        <v>17.989730399999999</v>
      </c>
      <c r="H2771" s="180">
        <v>200.94</v>
      </c>
      <c r="I2771" s="180">
        <v>200.94</v>
      </c>
      <c r="J2771" s="180">
        <v>0</v>
      </c>
      <c r="K2771" s="181">
        <f t="shared" si="43"/>
        <v>3614.8564265759996</v>
      </c>
      <c r="L2771" s="180" t="s">
        <v>707</v>
      </c>
    </row>
    <row r="2772" spans="3:12">
      <c r="C2772" s="180">
        <v>764</v>
      </c>
      <c r="D2772" s="180">
        <v>3935</v>
      </c>
      <c r="E2772" s="180" t="s">
        <v>3412</v>
      </c>
      <c r="F2772" s="180" t="s">
        <v>727</v>
      </c>
      <c r="G2772" s="180">
        <v>3.8985878999999999</v>
      </c>
      <c r="H2772" s="180">
        <v>43.54</v>
      </c>
      <c r="I2772" s="180">
        <v>43.54</v>
      </c>
      <c r="J2772" s="180">
        <v>0</v>
      </c>
      <c r="K2772" s="181">
        <f t="shared" si="43"/>
        <v>169.74451716599998</v>
      </c>
      <c r="L2772" s="180" t="s">
        <v>707</v>
      </c>
    </row>
    <row r="2773" spans="3:12">
      <c r="C2773" s="180">
        <v>764</v>
      </c>
      <c r="D2773" s="180">
        <v>3936</v>
      </c>
      <c r="E2773" s="180" t="s">
        <v>3413</v>
      </c>
      <c r="F2773" s="180" t="s">
        <v>727</v>
      </c>
      <c r="G2773" s="180">
        <v>2.4351733000000002</v>
      </c>
      <c r="H2773" s="180">
        <v>27.2</v>
      </c>
      <c r="I2773" s="180">
        <v>27.2</v>
      </c>
      <c r="J2773" s="180">
        <v>0</v>
      </c>
      <c r="K2773" s="181">
        <f t="shared" si="43"/>
        <v>66.236713760000001</v>
      </c>
      <c r="L2773" s="180" t="s">
        <v>707</v>
      </c>
    </row>
    <row r="2774" spans="3:12">
      <c r="C2774" s="180">
        <v>764</v>
      </c>
      <c r="D2774" s="180">
        <v>3937</v>
      </c>
      <c r="E2774" s="180" t="s">
        <v>3414</v>
      </c>
      <c r="F2774" s="180" t="s">
        <v>727</v>
      </c>
      <c r="G2774" s="180">
        <v>2.0089858999999999</v>
      </c>
      <c r="H2774" s="180">
        <v>22.44</v>
      </c>
      <c r="I2774" s="180">
        <v>22.44</v>
      </c>
      <c r="J2774" s="180">
        <v>0</v>
      </c>
      <c r="K2774" s="181">
        <f t="shared" si="43"/>
        <v>45.081643595999999</v>
      </c>
      <c r="L2774" s="180" t="s">
        <v>707</v>
      </c>
    </row>
    <row r="2775" spans="3:12">
      <c r="C2775" s="180">
        <v>764</v>
      </c>
      <c r="D2775" s="180">
        <v>3938</v>
      </c>
      <c r="E2775" s="180" t="s">
        <v>3415</v>
      </c>
      <c r="F2775" s="180" t="s">
        <v>727</v>
      </c>
      <c r="G2775" s="180">
        <v>1.3247754</v>
      </c>
      <c r="H2775" s="180">
        <v>14.79</v>
      </c>
      <c r="I2775" s="180">
        <v>14.79</v>
      </c>
      <c r="J2775" s="180">
        <v>0</v>
      </c>
      <c r="K2775" s="181">
        <f t="shared" si="43"/>
        <v>19.593428165999999</v>
      </c>
      <c r="L2775" s="180" t="s">
        <v>707</v>
      </c>
    </row>
    <row r="2776" spans="3:12">
      <c r="C2776" s="180">
        <v>764</v>
      </c>
      <c r="D2776" s="180">
        <v>3939</v>
      </c>
      <c r="E2776" s="180" t="s">
        <v>3416</v>
      </c>
      <c r="F2776" s="180" t="s">
        <v>727</v>
      </c>
      <c r="G2776" s="180">
        <v>2.2926829</v>
      </c>
      <c r="H2776" s="180">
        <v>25.6</v>
      </c>
      <c r="I2776" s="180">
        <v>25.6</v>
      </c>
      <c r="J2776" s="180">
        <v>0</v>
      </c>
      <c r="K2776" s="181">
        <f t="shared" si="43"/>
        <v>58.692682240000003</v>
      </c>
      <c r="L2776" s="180" t="s">
        <v>707</v>
      </c>
    </row>
    <row r="2777" spans="3:12">
      <c r="C2777" s="180">
        <v>764</v>
      </c>
      <c r="D2777" s="180">
        <v>4177</v>
      </c>
      <c r="E2777" s="180" t="s">
        <v>3417</v>
      </c>
      <c r="F2777" s="180" t="s">
        <v>727</v>
      </c>
      <c r="G2777" s="180">
        <v>0.56482670000000001</v>
      </c>
      <c r="H2777" s="180">
        <v>6.3</v>
      </c>
      <c r="I2777" s="180">
        <v>6.3</v>
      </c>
      <c r="J2777" s="180">
        <v>0</v>
      </c>
      <c r="K2777" s="181">
        <f t="shared" si="43"/>
        <v>3.5584082100000001</v>
      </c>
      <c r="L2777" s="180" t="s">
        <v>707</v>
      </c>
    </row>
    <row r="2778" spans="3:12">
      <c r="C2778" s="180">
        <v>764</v>
      </c>
      <c r="D2778" s="180">
        <v>4178</v>
      </c>
      <c r="E2778" s="180" t="s">
        <v>3418</v>
      </c>
      <c r="F2778" s="180" t="s">
        <v>727</v>
      </c>
      <c r="G2778" s="180">
        <v>0.78305519999999995</v>
      </c>
      <c r="H2778" s="180">
        <v>8.74</v>
      </c>
      <c r="I2778" s="180">
        <v>8.74</v>
      </c>
      <c r="J2778" s="180">
        <v>0</v>
      </c>
      <c r="K2778" s="181">
        <f t="shared" si="43"/>
        <v>6.8439024479999997</v>
      </c>
      <c r="L2778" s="180" t="s">
        <v>707</v>
      </c>
    </row>
    <row r="2779" spans="3:12">
      <c r="C2779" s="180">
        <v>764</v>
      </c>
      <c r="D2779" s="180">
        <v>4179</v>
      </c>
      <c r="E2779" s="180" t="s">
        <v>2888</v>
      </c>
      <c r="F2779" s="180" t="s">
        <v>727</v>
      </c>
      <c r="G2779" s="180">
        <v>1.1553272999999999</v>
      </c>
      <c r="H2779" s="180">
        <v>12.9</v>
      </c>
      <c r="I2779" s="180">
        <v>12.9</v>
      </c>
      <c r="J2779" s="180">
        <v>0</v>
      </c>
      <c r="K2779" s="181">
        <f t="shared" si="43"/>
        <v>14.90372217</v>
      </c>
      <c r="L2779" s="180" t="s">
        <v>707</v>
      </c>
    </row>
    <row r="2780" spans="3:12">
      <c r="C2780" s="180">
        <v>764</v>
      </c>
      <c r="D2780" s="180">
        <v>4180</v>
      </c>
      <c r="E2780" s="180" t="s">
        <v>3419</v>
      </c>
      <c r="F2780" s="180" t="s">
        <v>727</v>
      </c>
      <c r="G2780" s="180">
        <v>1.7008985999999999</v>
      </c>
      <c r="H2780" s="180">
        <v>18.989999999999998</v>
      </c>
      <c r="I2780" s="180">
        <v>18.989999999999998</v>
      </c>
      <c r="J2780" s="180">
        <v>0</v>
      </c>
      <c r="K2780" s="181">
        <f t="shared" si="43"/>
        <v>32.300064413999998</v>
      </c>
      <c r="L2780" s="180" t="s">
        <v>707</v>
      </c>
    </row>
    <row r="2781" spans="3:12">
      <c r="C2781" s="180">
        <v>764</v>
      </c>
      <c r="D2781" s="180">
        <v>4181</v>
      </c>
      <c r="E2781" s="180" t="s">
        <v>2775</v>
      </c>
      <c r="F2781" s="180" t="s">
        <v>727</v>
      </c>
      <c r="G2781" s="180">
        <v>3.5134788000000001</v>
      </c>
      <c r="H2781" s="180">
        <v>39.24</v>
      </c>
      <c r="I2781" s="180">
        <v>39.24</v>
      </c>
      <c r="J2781" s="180">
        <v>0</v>
      </c>
      <c r="K2781" s="181">
        <f t="shared" si="43"/>
        <v>137.86890811200001</v>
      </c>
      <c r="L2781" s="180" t="s">
        <v>707</v>
      </c>
    </row>
    <row r="2782" spans="3:12">
      <c r="C2782" s="180">
        <v>764</v>
      </c>
      <c r="D2782" s="180">
        <v>4182</v>
      </c>
      <c r="E2782" s="180" t="s">
        <v>3420</v>
      </c>
      <c r="F2782" s="180" t="s">
        <v>727</v>
      </c>
      <c r="G2782" s="180">
        <v>8.7471116999999996</v>
      </c>
      <c r="H2782" s="180">
        <v>97.7</v>
      </c>
      <c r="I2782" s="180">
        <v>97.7</v>
      </c>
      <c r="J2782" s="180">
        <v>0</v>
      </c>
      <c r="K2782" s="181">
        <f t="shared" si="43"/>
        <v>854.59281308999994</v>
      </c>
      <c r="L2782" s="180" t="s">
        <v>707</v>
      </c>
    </row>
    <row r="2783" spans="3:12">
      <c r="C2783" s="180">
        <v>764</v>
      </c>
      <c r="D2783" s="180">
        <v>4183</v>
      </c>
      <c r="E2783" s="180" t="s">
        <v>2904</v>
      </c>
      <c r="F2783" s="180" t="s">
        <v>727</v>
      </c>
      <c r="G2783" s="180">
        <v>14.082156599999999</v>
      </c>
      <c r="H2783" s="180">
        <v>157.29</v>
      </c>
      <c r="I2783" s="180">
        <v>157.29</v>
      </c>
      <c r="J2783" s="180">
        <v>0</v>
      </c>
      <c r="K2783" s="181">
        <f t="shared" si="43"/>
        <v>2214.9824116139998</v>
      </c>
      <c r="L2783" s="180" t="s">
        <v>707</v>
      </c>
    </row>
    <row r="2784" spans="3:12">
      <c r="C2784" s="180">
        <v>764</v>
      </c>
      <c r="D2784" s="180">
        <v>4184</v>
      </c>
      <c r="E2784" s="180" t="s">
        <v>3421</v>
      </c>
      <c r="F2784" s="180" t="s">
        <v>727</v>
      </c>
      <c r="G2784" s="180">
        <v>31.084724000000001</v>
      </c>
      <c r="H2784" s="180">
        <v>347.21</v>
      </c>
      <c r="I2784" s="180">
        <v>347.21</v>
      </c>
      <c r="J2784" s="180">
        <v>0</v>
      </c>
      <c r="K2784" s="181">
        <f t="shared" si="43"/>
        <v>10792.927020040001</v>
      </c>
      <c r="L2784" s="180" t="s">
        <v>707</v>
      </c>
    </row>
    <row r="2785" spans="3:12">
      <c r="C2785" s="180">
        <v>764</v>
      </c>
      <c r="D2785" s="180">
        <v>4185</v>
      </c>
      <c r="E2785" s="180" t="s">
        <v>3422</v>
      </c>
      <c r="F2785" s="180" t="s">
        <v>727</v>
      </c>
      <c r="G2785" s="180">
        <v>51.648266999999997</v>
      </c>
      <c r="H2785" s="180">
        <v>576.91</v>
      </c>
      <c r="I2785" s="180">
        <v>576.91</v>
      </c>
      <c r="J2785" s="180">
        <v>0</v>
      </c>
      <c r="K2785" s="181">
        <f t="shared" si="43"/>
        <v>29796.401714969998</v>
      </c>
      <c r="L2785" s="180" t="s">
        <v>707</v>
      </c>
    </row>
    <row r="2786" spans="3:12">
      <c r="C2786" s="180">
        <v>764</v>
      </c>
      <c r="D2786" s="180">
        <v>4186</v>
      </c>
      <c r="E2786" s="180" t="s">
        <v>3423</v>
      </c>
      <c r="F2786" s="180" t="s">
        <v>727</v>
      </c>
      <c r="G2786" s="180">
        <v>0.68934530000000005</v>
      </c>
      <c r="H2786" s="180">
        <v>7.69</v>
      </c>
      <c r="I2786" s="180">
        <v>7.69</v>
      </c>
      <c r="J2786" s="180">
        <v>0</v>
      </c>
      <c r="K2786" s="181">
        <f t="shared" si="43"/>
        <v>5.3010653570000006</v>
      </c>
      <c r="L2786" s="180" t="s">
        <v>707</v>
      </c>
    </row>
    <row r="2787" spans="3:12">
      <c r="C2787" s="180">
        <v>764</v>
      </c>
      <c r="D2787" s="180">
        <v>4187</v>
      </c>
      <c r="E2787" s="180" t="s">
        <v>3424</v>
      </c>
      <c r="F2787" s="180" t="s">
        <v>727</v>
      </c>
      <c r="G2787" s="180">
        <v>0.8973042</v>
      </c>
      <c r="H2787" s="180">
        <v>10.02</v>
      </c>
      <c r="I2787" s="180">
        <v>10.02</v>
      </c>
      <c r="J2787" s="180">
        <v>0</v>
      </c>
      <c r="K2787" s="181">
        <f t="shared" si="43"/>
        <v>8.9909880839999996</v>
      </c>
      <c r="L2787" s="180" t="s">
        <v>707</v>
      </c>
    </row>
    <row r="2788" spans="3:12">
      <c r="C2788" s="180">
        <v>764</v>
      </c>
      <c r="D2788" s="180">
        <v>4188</v>
      </c>
      <c r="E2788" s="180" t="s">
        <v>3425</v>
      </c>
      <c r="F2788" s="180" t="s">
        <v>727</v>
      </c>
      <c r="G2788" s="180">
        <v>1.4069320000000001</v>
      </c>
      <c r="H2788" s="180">
        <v>15.71</v>
      </c>
      <c r="I2788" s="180">
        <v>15.71</v>
      </c>
      <c r="J2788" s="180">
        <v>0</v>
      </c>
      <c r="K2788" s="181">
        <f t="shared" si="43"/>
        <v>22.102901720000002</v>
      </c>
      <c r="L2788" s="180" t="s">
        <v>707</v>
      </c>
    </row>
    <row r="2789" spans="3:12">
      <c r="C2789" s="180">
        <v>764</v>
      </c>
      <c r="D2789" s="180">
        <v>4189</v>
      </c>
      <c r="E2789" s="180" t="s">
        <v>3426</v>
      </c>
      <c r="F2789" s="180" t="s">
        <v>727</v>
      </c>
      <c r="G2789" s="180">
        <v>1.4069320000000001</v>
      </c>
      <c r="H2789" s="180">
        <v>15.71</v>
      </c>
      <c r="I2789" s="180">
        <v>15.71</v>
      </c>
      <c r="J2789" s="180">
        <v>0</v>
      </c>
      <c r="K2789" s="181">
        <f t="shared" si="43"/>
        <v>22.102901720000002</v>
      </c>
      <c r="L2789" s="180" t="s">
        <v>707</v>
      </c>
    </row>
    <row r="2790" spans="3:12">
      <c r="C2790" s="180">
        <v>764</v>
      </c>
      <c r="D2790" s="180">
        <v>4190</v>
      </c>
      <c r="E2790" s="180" t="s">
        <v>3427</v>
      </c>
      <c r="F2790" s="180" t="s">
        <v>727</v>
      </c>
      <c r="G2790" s="180">
        <v>2.3311937999999999</v>
      </c>
      <c r="H2790" s="180">
        <v>26.03</v>
      </c>
      <c r="I2790" s="180">
        <v>26.03</v>
      </c>
      <c r="J2790" s="180">
        <v>0</v>
      </c>
      <c r="K2790" s="181">
        <f t="shared" si="43"/>
        <v>60.680974614</v>
      </c>
      <c r="L2790" s="180" t="s">
        <v>707</v>
      </c>
    </row>
    <row r="2791" spans="3:12">
      <c r="C2791" s="180">
        <v>764</v>
      </c>
      <c r="D2791" s="180">
        <v>4191</v>
      </c>
      <c r="E2791" s="180" t="s">
        <v>3428</v>
      </c>
      <c r="F2791" s="180" t="s">
        <v>727</v>
      </c>
      <c r="G2791" s="180">
        <v>2.9833118999999999</v>
      </c>
      <c r="H2791" s="180">
        <v>33.32</v>
      </c>
      <c r="I2791" s="180">
        <v>33.32</v>
      </c>
      <c r="J2791" s="180">
        <v>0</v>
      </c>
      <c r="K2791" s="181">
        <f t="shared" si="43"/>
        <v>99.403952508000003</v>
      </c>
      <c r="L2791" s="180" t="s">
        <v>707</v>
      </c>
    </row>
    <row r="2792" spans="3:12">
      <c r="C2792" s="180">
        <v>764</v>
      </c>
      <c r="D2792" s="180">
        <v>4192</v>
      </c>
      <c r="E2792" s="180" t="s">
        <v>3429</v>
      </c>
      <c r="F2792" s="180" t="s">
        <v>727</v>
      </c>
      <c r="G2792" s="180">
        <v>2.9833118999999999</v>
      </c>
      <c r="H2792" s="180">
        <v>33.32</v>
      </c>
      <c r="I2792" s="180">
        <v>33.32</v>
      </c>
      <c r="J2792" s="180">
        <v>0</v>
      </c>
      <c r="K2792" s="181">
        <f t="shared" si="43"/>
        <v>99.403952508000003</v>
      </c>
      <c r="L2792" s="180" t="s">
        <v>707</v>
      </c>
    </row>
    <row r="2793" spans="3:12">
      <c r="C2793" s="180">
        <v>764</v>
      </c>
      <c r="D2793" s="180">
        <v>4193</v>
      </c>
      <c r="E2793" s="180" t="s">
        <v>3430</v>
      </c>
      <c r="F2793" s="180" t="s">
        <v>727</v>
      </c>
      <c r="G2793" s="180">
        <v>4.5006418000000004</v>
      </c>
      <c r="H2793" s="180">
        <v>50.27</v>
      </c>
      <c r="I2793" s="180">
        <v>50.27</v>
      </c>
      <c r="J2793" s="180">
        <v>0</v>
      </c>
      <c r="K2793" s="181">
        <f t="shared" si="43"/>
        <v>226.24726328600002</v>
      </c>
      <c r="L2793" s="180" t="s">
        <v>707</v>
      </c>
    </row>
    <row r="2794" spans="3:12">
      <c r="C2794" s="180">
        <v>764</v>
      </c>
      <c r="D2794" s="180">
        <v>4194</v>
      </c>
      <c r="E2794" s="180" t="s">
        <v>3431</v>
      </c>
      <c r="F2794" s="180" t="s">
        <v>727</v>
      </c>
      <c r="G2794" s="180">
        <v>4.5006418000000004</v>
      </c>
      <c r="H2794" s="180">
        <v>50.27</v>
      </c>
      <c r="I2794" s="180">
        <v>50.27</v>
      </c>
      <c r="J2794" s="180">
        <v>0</v>
      </c>
      <c r="K2794" s="181">
        <f t="shared" si="43"/>
        <v>226.24726328600002</v>
      </c>
      <c r="L2794" s="180" t="s">
        <v>707</v>
      </c>
    </row>
    <row r="2795" spans="3:12">
      <c r="C2795" s="180">
        <v>764</v>
      </c>
      <c r="D2795" s="180">
        <v>4197</v>
      </c>
      <c r="E2795" s="180" t="s">
        <v>3432</v>
      </c>
      <c r="F2795" s="180" t="s">
        <v>727</v>
      </c>
      <c r="G2795" s="180">
        <v>7.4480103</v>
      </c>
      <c r="H2795" s="180">
        <v>83.19</v>
      </c>
      <c r="I2795" s="180">
        <v>83.19</v>
      </c>
      <c r="J2795" s="180">
        <v>0</v>
      </c>
      <c r="K2795" s="181">
        <f t="shared" si="43"/>
        <v>619.599976857</v>
      </c>
      <c r="L2795" s="180" t="s">
        <v>707</v>
      </c>
    </row>
    <row r="2796" spans="3:12">
      <c r="C2796" s="180">
        <v>764</v>
      </c>
      <c r="D2796" s="180">
        <v>4202</v>
      </c>
      <c r="E2796" s="180" t="s">
        <v>3433</v>
      </c>
      <c r="F2796" s="180" t="s">
        <v>727</v>
      </c>
      <c r="G2796" s="180">
        <v>13.6020539</v>
      </c>
      <c r="H2796" s="180">
        <v>151.93</v>
      </c>
      <c r="I2796" s="180">
        <v>151.93</v>
      </c>
      <c r="J2796" s="180">
        <v>0</v>
      </c>
      <c r="K2796" s="181">
        <f t="shared" si="43"/>
        <v>2066.5600490269999</v>
      </c>
      <c r="L2796" s="180" t="s">
        <v>707</v>
      </c>
    </row>
    <row r="2797" spans="3:12">
      <c r="C2797" s="180">
        <v>764</v>
      </c>
      <c r="D2797" s="180">
        <v>4203</v>
      </c>
      <c r="E2797" s="180" t="s">
        <v>3434</v>
      </c>
      <c r="F2797" s="180" t="s">
        <v>727</v>
      </c>
      <c r="G2797" s="180">
        <v>12.012836999999999</v>
      </c>
      <c r="H2797" s="180">
        <v>134.18</v>
      </c>
      <c r="I2797" s="180">
        <v>134.18</v>
      </c>
      <c r="J2797" s="180">
        <v>0</v>
      </c>
      <c r="K2797" s="181">
        <f t="shared" si="43"/>
        <v>1611.8824686600001</v>
      </c>
      <c r="L2797" s="180" t="s">
        <v>707</v>
      </c>
    </row>
    <row r="2798" spans="3:12">
      <c r="C2798" s="180">
        <v>764</v>
      </c>
      <c r="D2798" s="180">
        <v>4204</v>
      </c>
      <c r="E2798" s="180" t="s">
        <v>3435</v>
      </c>
      <c r="F2798" s="180" t="s">
        <v>727</v>
      </c>
      <c r="G2798" s="180">
        <v>4.5006418000000004</v>
      </c>
      <c r="H2798" s="180">
        <v>50.27</v>
      </c>
      <c r="I2798" s="180">
        <v>50.27</v>
      </c>
      <c r="J2798" s="180">
        <v>0</v>
      </c>
      <c r="K2798" s="181">
        <f t="shared" si="43"/>
        <v>226.24726328600002</v>
      </c>
      <c r="L2798" s="180" t="s">
        <v>707</v>
      </c>
    </row>
    <row r="2799" spans="3:12">
      <c r="C2799" s="180">
        <v>764</v>
      </c>
      <c r="D2799" s="180">
        <v>4205</v>
      </c>
      <c r="E2799" s="180" t="s">
        <v>3436</v>
      </c>
      <c r="F2799" s="180" t="s">
        <v>727</v>
      </c>
      <c r="G2799" s="180">
        <v>2.9833118999999999</v>
      </c>
      <c r="H2799" s="180">
        <v>33.32</v>
      </c>
      <c r="I2799" s="180">
        <v>33.32</v>
      </c>
      <c r="J2799" s="180">
        <v>0</v>
      </c>
      <c r="K2799" s="181">
        <f t="shared" si="43"/>
        <v>99.403952508000003</v>
      </c>
      <c r="L2799" s="180" t="s">
        <v>707</v>
      </c>
    </row>
    <row r="2800" spans="3:12">
      <c r="C2800" s="180">
        <v>764</v>
      </c>
      <c r="D2800" s="180">
        <v>4206</v>
      </c>
      <c r="E2800" s="180" t="s">
        <v>3437</v>
      </c>
      <c r="F2800" s="180" t="s">
        <v>727</v>
      </c>
      <c r="G2800" s="180">
        <v>2.3311937999999999</v>
      </c>
      <c r="H2800" s="180">
        <v>26.03</v>
      </c>
      <c r="I2800" s="180">
        <v>26.03</v>
      </c>
      <c r="J2800" s="180">
        <v>0</v>
      </c>
      <c r="K2800" s="181">
        <f t="shared" si="43"/>
        <v>60.680974614</v>
      </c>
      <c r="L2800" s="180" t="s">
        <v>707</v>
      </c>
    </row>
    <row r="2801" spans="3:12">
      <c r="C2801" s="180">
        <v>764</v>
      </c>
      <c r="D2801" s="180">
        <v>4207</v>
      </c>
      <c r="E2801" s="180" t="s">
        <v>3438</v>
      </c>
      <c r="F2801" s="180" t="s">
        <v>727</v>
      </c>
      <c r="G2801" s="180">
        <v>2.4005135000000002</v>
      </c>
      <c r="H2801" s="180">
        <v>26.81</v>
      </c>
      <c r="I2801" s="180">
        <v>26.81</v>
      </c>
      <c r="J2801" s="180">
        <v>0</v>
      </c>
      <c r="K2801" s="181">
        <f t="shared" si="43"/>
        <v>64.357766935000001</v>
      </c>
      <c r="L2801" s="180" t="s">
        <v>707</v>
      </c>
    </row>
    <row r="2802" spans="3:12">
      <c r="C2802" s="180">
        <v>764</v>
      </c>
      <c r="D2802" s="180">
        <v>4208</v>
      </c>
      <c r="E2802" s="180" t="s">
        <v>3439</v>
      </c>
      <c r="F2802" s="180" t="s">
        <v>727</v>
      </c>
      <c r="G2802" s="180">
        <v>5.3774069000000004</v>
      </c>
      <c r="H2802" s="180">
        <v>60.06</v>
      </c>
      <c r="I2802" s="180">
        <v>60.06</v>
      </c>
      <c r="J2802" s="180">
        <v>0</v>
      </c>
      <c r="K2802" s="181">
        <f t="shared" si="43"/>
        <v>322.96705841400006</v>
      </c>
      <c r="L2802" s="180" t="s">
        <v>707</v>
      </c>
    </row>
    <row r="2803" spans="3:12">
      <c r="C2803" s="180">
        <v>764</v>
      </c>
      <c r="D2803" s="180">
        <v>4209</v>
      </c>
      <c r="E2803" s="180" t="s">
        <v>2769</v>
      </c>
      <c r="F2803" s="180" t="s">
        <v>727</v>
      </c>
      <c r="G2803" s="180">
        <v>2.2593068000000001</v>
      </c>
      <c r="H2803" s="180">
        <v>25.23</v>
      </c>
      <c r="I2803" s="180">
        <v>25.23</v>
      </c>
      <c r="J2803" s="180">
        <v>0</v>
      </c>
      <c r="K2803" s="181">
        <f t="shared" si="43"/>
        <v>57.002310564000005</v>
      </c>
      <c r="L2803" s="180" t="s">
        <v>707</v>
      </c>
    </row>
    <row r="2804" spans="3:12">
      <c r="C2804" s="180">
        <v>764</v>
      </c>
      <c r="D2804" s="180">
        <v>4888</v>
      </c>
      <c r="E2804" s="180" t="s">
        <v>2889</v>
      </c>
      <c r="F2804" s="180" t="s">
        <v>727</v>
      </c>
      <c r="G2804" s="180">
        <v>0.41206680000000001</v>
      </c>
      <c r="H2804" s="180">
        <v>4.5999999999999996</v>
      </c>
      <c r="I2804" s="180">
        <v>4.5999999999999996</v>
      </c>
      <c r="J2804" s="180">
        <v>0</v>
      </c>
      <c r="K2804" s="181">
        <f t="shared" si="43"/>
        <v>1.8955072799999999</v>
      </c>
      <c r="L2804" s="180" t="s">
        <v>707</v>
      </c>
    </row>
    <row r="2805" spans="3:12">
      <c r="C2805" s="180">
        <v>764</v>
      </c>
      <c r="D2805" s="180">
        <v>4889</v>
      </c>
      <c r="E2805" s="180" t="s">
        <v>3440</v>
      </c>
      <c r="F2805" s="180" t="s">
        <v>727</v>
      </c>
      <c r="G2805" s="180">
        <v>0.55712450000000002</v>
      </c>
      <c r="H2805" s="180">
        <v>6.22</v>
      </c>
      <c r="I2805" s="180">
        <v>6.22</v>
      </c>
      <c r="J2805" s="180">
        <v>0</v>
      </c>
      <c r="K2805" s="181">
        <f t="shared" si="43"/>
        <v>3.4653143900000001</v>
      </c>
      <c r="L2805" s="180" t="s">
        <v>707</v>
      </c>
    </row>
    <row r="2806" spans="3:12">
      <c r="C2806" s="180">
        <v>764</v>
      </c>
      <c r="D2806" s="180">
        <v>4890</v>
      </c>
      <c r="E2806" s="180" t="s">
        <v>3441</v>
      </c>
      <c r="F2806" s="180" t="s">
        <v>727</v>
      </c>
      <c r="G2806" s="180">
        <v>0.77406929999999996</v>
      </c>
      <c r="H2806" s="180">
        <v>8.64</v>
      </c>
      <c r="I2806" s="180">
        <v>8.64</v>
      </c>
      <c r="J2806" s="180">
        <v>0</v>
      </c>
      <c r="K2806" s="181">
        <f t="shared" si="43"/>
        <v>6.6879587520000001</v>
      </c>
      <c r="L2806" s="180" t="s">
        <v>707</v>
      </c>
    </row>
    <row r="2807" spans="3:12">
      <c r="C2807" s="180">
        <v>764</v>
      </c>
      <c r="D2807" s="180">
        <v>4891</v>
      </c>
      <c r="E2807" s="180" t="s">
        <v>3442</v>
      </c>
      <c r="F2807" s="180" t="s">
        <v>727</v>
      </c>
      <c r="G2807" s="180">
        <v>2.0834402999999999</v>
      </c>
      <c r="H2807" s="180">
        <v>23.27</v>
      </c>
      <c r="I2807" s="180">
        <v>23.27</v>
      </c>
      <c r="J2807" s="180">
        <v>0</v>
      </c>
      <c r="K2807" s="181">
        <f t="shared" si="43"/>
        <v>48.481655780999994</v>
      </c>
      <c r="L2807" s="180" t="s">
        <v>707</v>
      </c>
    </row>
    <row r="2808" spans="3:12">
      <c r="C2808" s="180">
        <v>764</v>
      </c>
      <c r="D2808" s="180">
        <v>4892</v>
      </c>
      <c r="E2808" s="180" t="s">
        <v>3443</v>
      </c>
      <c r="F2808" s="180" t="s">
        <v>727</v>
      </c>
      <c r="G2808" s="180">
        <v>5.8344031000000003</v>
      </c>
      <c r="H2808" s="180">
        <v>65.17</v>
      </c>
      <c r="I2808" s="180">
        <v>65.17</v>
      </c>
      <c r="J2808" s="180">
        <v>0</v>
      </c>
      <c r="K2808" s="181">
        <f t="shared" si="43"/>
        <v>380.22805002700005</v>
      </c>
      <c r="L2808" s="180" t="s">
        <v>707</v>
      </c>
    </row>
    <row r="2809" spans="3:12">
      <c r="C2809" s="180">
        <v>764</v>
      </c>
      <c r="D2809" s="180">
        <v>4893</v>
      </c>
      <c r="E2809" s="180" t="s">
        <v>3444</v>
      </c>
      <c r="F2809" s="180" t="s">
        <v>727</v>
      </c>
      <c r="G2809" s="180">
        <v>1.4094994000000001</v>
      </c>
      <c r="H2809" s="180">
        <v>15.74</v>
      </c>
      <c r="I2809" s="180">
        <v>15.74</v>
      </c>
      <c r="J2809" s="180">
        <v>0</v>
      </c>
      <c r="K2809" s="181">
        <f t="shared" si="43"/>
        <v>22.185520556</v>
      </c>
      <c r="L2809" s="180" t="s">
        <v>707</v>
      </c>
    </row>
    <row r="2810" spans="3:12">
      <c r="C2810" s="180">
        <v>764</v>
      </c>
      <c r="D2810" s="180">
        <v>4894</v>
      </c>
      <c r="E2810" s="180" t="s">
        <v>3445</v>
      </c>
      <c r="F2810" s="180" t="s">
        <v>727</v>
      </c>
      <c r="G2810" s="180">
        <v>1.2092426000000001</v>
      </c>
      <c r="H2810" s="180">
        <v>13.5</v>
      </c>
      <c r="I2810" s="180">
        <v>13.5</v>
      </c>
      <c r="J2810" s="180">
        <v>0</v>
      </c>
      <c r="K2810" s="181">
        <f t="shared" si="43"/>
        <v>16.3247751</v>
      </c>
      <c r="L2810" s="180" t="s">
        <v>707</v>
      </c>
    </row>
    <row r="2811" spans="3:12">
      <c r="C2811" s="180">
        <v>764</v>
      </c>
      <c r="D2811" s="180">
        <v>6294</v>
      </c>
      <c r="E2811" s="180" t="s">
        <v>3446</v>
      </c>
      <c r="F2811" s="180" t="s">
        <v>727</v>
      </c>
      <c r="G2811" s="180">
        <v>0.9422336</v>
      </c>
      <c r="H2811" s="180">
        <v>10.52</v>
      </c>
      <c r="I2811" s="180">
        <v>10.52</v>
      </c>
      <c r="J2811" s="180">
        <v>0</v>
      </c>
      <c r="K2811" s="181">
        <f t="shared" si="43"/>
        <v>9.9122974719999988</v>
      </c>
      <c r="L2811" s="180" t="s">
        <v>707</v>
      </c>
    </row>
    <row r="2812" spans="3:12">
      <c r="C2812" s="180">
        <v>764</v>
      </c>
      <c r="D2812" s="180">
        <v>6295</v>
      </c>
      <c r="E2812" s="180" t="s">
        <v>3447</v>
      </c>
      <c r="F2812" s="180" t="s">
        <v>727</v>
      </c>
      <c r="G2812" s="180">
        <v>1.3414634000000001</v>
      </c>
      <c r="H2812" s="180">
        <v>14.98</v>
      </c>
      <c r="I2812" s="180">
        <v>14.98</v>
      </c>
      <c r="J2812" s="180">
        <v>0</v>
      </c>
      <c r="K2812" s="181">
        <f t="shared" si="43"/>
        <v>20.095121732000003</v>
      </c>
      <c r="L2812" s="180" t="s">
        <v>707</v>
      </c>
    </row>
    <row r="2813" spans="3:12">
      <c r="C2813" s="180">
        <v>764</v>
      </c>
      <c r="D2813" s="180">
        <v>6296</v>
      </c>
      <c r="E2813" s="180" t="s">
        <v>3448</v>
      </c>
      <c r="F2813" s="180" t="s">
        <v>727</v>
      </c>
      <c r="G2813" s="180">
        <v>3.3042362000000001</v>
      </c>
      <c r="H2813" s="180">
        <v>36.9</v>
      </c>
      <c r="I2813" s="180">
        <v>36.9</v>
      </c>
      <c r="J2813" s="180">
        <v>0</v>
      </c>
      <c r="K2813" s="181">
        <f t="shared" si="43"/>
        <v>121.92631578</v>
      </c>
      <c r="L2813" s="180" t="s">
        <v>707</v>
      </c>
    </row>
    <row r="2814" spans="3:12">
      <c r="C2814" s="180">
        <v>764</v>
      </c>
      <c r="D2814" s="180">
        <v>6297</v>
      </c>
      <c r="E2814" s="180" t="s">
        <v>2770</v>
      </c>
      <c r="F2814" s="180" t="s">
        <v>727</v>
      </c>
      <c r="G2814" s="180">
        <v>4.1861360999999997</v>
      </c>
      <c r="H2814" s="180">
        <v>46.75</v>
      </c>
      <c r="I2814" s="180">
        <v>46.75</v>
      </c>
      <c r="J2814" s="180">
        <v>0</v>
      </c>
      <c r="K2814" s="181">
        <f t="shared" si="43"/>
        <v>195.70186267499997</v>
      </c>
      <c r="L2814" s="180" t="s">
        <v>707</v>
      </c>
    </row>
    <row r="2815" spans="3:12">
      <c r="C2815" s="180">
        <v>764</v>
      </c>
      <c r="D2815" s="180">
        <v>6298</v>
      </c>
      <c r="E2815" s="180" t="s">
        <v>2776</v>
      </c>
      <c r="F2815" s="180" t="s">
        <v>727</v>
      </c>
      <c r="G2815" s="180">
        <v>6.6302953000000002</v>
      </c>
      <c r="H2815" s="180">
        <v>74.06</v>
      </c>
      <c r="I2815" s="180">
        <v>74.06</v>
      </c>
      <c r="J2815" s="180">
        <v>0</v>
      </c>
      <c r="K2815" s="181">
        <f t="shared" si="43"/>
        <v>491.03966991800002</v>
      </c>
      <c r="L2815" s="180" t="s">
        <v>707</v>
      </c>
    </row>
    <row r="2816" spans="3:12">
      <c r="C2816" s="180">
        <v>764</v>
      </c>
      <c r="D2816" s="180">
        <v>6299</v>
      </c>
      <c r="E2816" s="180" t="s">
        <v>3449</v>
      </c>
      <c r="F2816" s="180" t="s">
        <v>727</v>
      </c>
      <c r="G2816" s="180">
        <v>12.5892169</v>
      </c>
      <c r="H2816" s="180">
        <v>140.62</v>
      </c>
      <c r="I2816" s="180">
        <v>140.62</v>
      </c>
      <c r="J2816" s="180">
        <v>0</v>
      </c>
      <c r="K2816" s="181">
        <f t="shared" si="43"/>
        <v>1770.2956804780001</v>
      </c>
      <c r="L2816" s="180" t="s">
        <v>707</v>
      </c>
    </row>
    <row r="2817" spans="3:12">
      <c r="C2817" s="180">
        <v>764</v>
      </c>
      <c r="D2817" s="180">
        <v>6300</v>
      </c>
      <c r="E2817" s="180" t="s">
        <v>2906</v>
      </c>
      <c r="F2817" s="180" t="s">
        <v>727</v>
      </c>
      <c r="G2817" s="180">
        <v>31.0860077</v>
      </c>
      <c r="H2817" s="180">
        <v>347.23</v>
      </c>
      <c r="I2817" s="180">
        <v>347.23</v>
      </c>
      <c r="J2817" s="180">
        <v>0</v>
      </c>
      <c r="K2817" s="181">
        <f t="shared" si="43"/>
        <v>10793.994453671001</v>
      </c>
      <c r="L2817" s="180" t="s">
        <v>707</v>
      </c>
    </row>
    <row r="2818" spans="3:12">
      <c r="C2818" s="180">
        <v>764</v>
      </c>
      <c r="D2818" s="180">
        <v>6301</v>
      </c>
      <c r="E2818" s="180" t="s">
        <v>3450</v>
      </c>
      <c r="F2818" s="180" t="s">
        <v>727</v>
      </c>
      <c r="G2818" s="180">
        <v>104.0783055</v>
      </c>
      <c r="H2818" s="182">
        <v>1162.55</v>
      </c>
      <c r="I2818" s="182">
        <v>1162.55</v>
      </c>
      <c r="J2818" s="180">
        <v>0</v>
      </c>
      <c r="K2818" s="181">
        <f t="shared" si="43"/>
        <v>120996.234059025</v>
      </c>
      <c r="L2818" s="180" t="s">
        <v>707</v>
      </c>
    </row>
    <row r="2819" spans="3:12">
      <c r="C2819" s="180">
        <v>764</v>
      </c>
      <c r="D2819" s="180">
        <v>6302</v>
      </c>
      <c r="E2819" s="180" t="s">
        <v>3451</v>
      </c>
      <c r="F2819" s="180" t="s">
        <v>727</v>
      </c>
      <c r="G2819" s="180">
        <v>1.5571245</v>
      </c>
      <c r="H2819" s="180">
        <v>17.39</v>
      </c>
      <c r="I2819" s="180">
        <v>17.39</v>
      </c>
      <c r="J2819" s="180">
        <v>0</v>
      </c>
      <c r="K2819" s="181">
        <f t="shared" si="43"/>
        <v>27.078395055000001</v>
      </c>
      <c r="L2819" s="180" t="s">
        <v>707</v>
      </c>
    </row>
    <row r="2820" spans="3:12">
      <c r="C2820" s="180">
        <v>764</v>
      </c>
      <c r="D2820" s="180">
        <v>6303</v>
      </c>
      <c r="E2820" s="180" t="s">
        <v>3452</v>
      </c>
      <c r="F2820" s="180" t="s">
        <v>727</v>
      </c>
      <c r="G2820" s="180">
        <v>2.5327343</v>
      </c>
      <c r="H2820" s="180">
        <v>28.29</v>
      </c>
      <c r="I2820" s="180">
        <v>28.29</v>
      </c>
      <c r="J2820" s="180">
        <v>0</v>
      </c>
      <c r="K2820" s="181">
        <f t="shared" si="43"/>
        <v>71.651053347000001</v>
      </c>
      <c r="L2820" s="180" t="s">
        <v>707</v>
      </c>
    </row>
    <row r="2821" spans="3:12">
      <c r="C2821" s="180">
        <v>764</v>
      </c>
      <c r="D2821" s="180">
        <v>6304</v>
      </c>
      <c r="E2821" s="180" t="s">
        <v>3453</v>
      </c>
      <c r="F2821" s="180" t="s">
        <v>727</v>
      </c>
      <c r="G2821" s="180">
        <v>4.9178433999999998</v>
      </c>
      <c r="H2821" s="180">
        <v>54.93</v>
      </c>
      <c r="I2821" s="180">
        <v>54.93</v>
      </c>
      <c r="J2821" s="180">
        <v>0</v>
      </c>
      <c r="K2821" s="181">
        <f t="shared" si="43"/>
        <v>270.137137962</v>
      </c>
      <c r="L2821" s="180" t="s">
        <v>707</v>
      </c>
    </row>
    <row r="2822" spans="3:12">
      <c r="C2822" s="180">
        <v>764</v>
      </c>
      <c r="D2822" s="180">
        <v>6305</v>
      </c>
      <c r="E2822" s="180" t="s">
        <v>3454</v>
      </c>
      <c r="F2822" s="180" t="s">
        <v>727</v>
      </c>
      <c r="G2822" s="180">
        <v>7.3401797000000002</v>
      </c>
      <c r="H2822" s="180">
        <v>81.98</v>
      </c>
      <c r="I2822" s="180">
        <v>81.98</v>
      </c>
      <c r="J2822" s="180">
        <v>0</v>
      </c>
      <c r="K2822" s="181">
        <f t="shared" ref="K2822:K2885" si="44">H2822*G2822</f>
        <v>601.747931806</v>
      </c>
      <c r="L2822" s="180" t="s">
        <v>707</v>
      </c>
    </row>
    <row r="2823" spans="3:12">
      <c r="C2823" s="180">
        <v>764</v>
      </c>
      <c r="D2823" s="180">
        <v>6306</v>
      </c>
      <c r="E2823" s="180" t="s">
        <v>3455</v>
      </c>
      <c r="F2823" s="180" t="s">
        <v>727</v>
      </c>
      <c r="G2823" s="180">
        <v>7.3401797000000002</v>
      </c>
      <c r="H2823" s="180">
        <v>81.98</v>
      </c>
      <c r="I2823" s="180">
        <v>81.98</v>
      </c>
      <c r="J2823" s="180">
        <v>0</v>
      </c>
      <c r="K2823" s="181">
        <f t="shared" si="44"/>
        <v>601.747931806</v>
      </c>
      <c r="L2823" s="180" t="s">
        <v>707</v>
      </c>
    </row>
    <row r="2824" spans="3:12">
      <c r="C2824" s="180">
        <v>764</v>
      </c>
      <c r="D2824" s="180">
        <v>6307</v>
      </c>
      <c r="E2824" s="180" t="s">
        <v>3456</v>
      </c>
      <c r="F2824" s="180" t="s">
        <v>727</v>
      </c>
      <c r="G2824" s="180">
        <v>13.6071887</v>
      </c>
      <c r="H2824" s="180">
        <v>151.99</v>
      </c>
      <c r="I2824" s="180">
        <v>151.99</v>
      </c>
      <c r="J2824" s="180">
        <v>0</v>
      </c>
      <c r="K2824" s="181">
        <f t="shared" si="44"/>
        <v>2068.156610513</v>
      </c>
      <c r="L2824" s="180" t="s">
        <v>707</v>
      </c>
    </row>
    <row r="2825" spans="3:12">
      <c r="C2825" s="180">
        <v>764</v>
      </c>
      <c r="D2825" s="180">
        <v>6308</v>
      </c>
      <c r="E2825" s="180" t="s">
        <v>3457</v>
      </c>
      <c r="F2825" s="180" t="s">
        <v>727</v>
      </c>
      <c r="G2825" s="180">
        <v>13.6071887</v>
      </c>
      <c r="H2825" s="180">
        <v>151.99</v>
      </c>
      <c r="I2825" s="180">
        <v>151.99</v>
      </c>
      <c r="J2825" s="180">
        <v>0</v>
      </c>
      <c r="K2825" s="181">
        <f t="shared" si="44"/>
        <v>2068.156610513</v>
      </c>
      <c r="L2825" s="180" t="s">
        <v>707</v>
      </c>
    </row>
    <row r="2826" spans="3:12">
      <c r="C2826" s="180">
        <v>764</v>
      </c>
      <c r="D2826" s="180">
        <v>6309</v>
      </c>
      <c r="E2826" s="180" t="s">
        <v>3458</v>
      </c>
      <c r="F2826" s="180" t="s">
        <v>727</v>
      </c>
      <c r="G2826" s="180">
        <v>14.0025674</v>
      </c>
      <c r="H2826" s="180">
        <v>156.4</v>
      </c>
      <c r="I2826" s="180">
        <v>156.4</v>
      </c>
      <c r="J2826" s="180">
        <v>0</v>
      </c>
      <c r="K2826" s="181">
        <f t="shared" si="44"/>
        <v>2190.0015413599999</v>
      </c>
      <c r="L2826" s="180" t="s">
        <v>707</v>
      </c>
    </row>
    <row r="2827" spans="3:12">
      <c r="C2827" s="180">
        <v>764</v>
      </c>
      <c r="D2827" s="180">
        <v>6310</v>
      </c>
      <c r="E2827" s="180" t="s">
        <v>3459</v>
      </c>
      <c r="F2827" s="180" t="s">
        <v>727</v>
      </c>
      <c r="G2827" s="180">
        <v>19.572528899999998</v>
      </c>
      <c r="H2827" s="180">
        <v>218.62</v>
      </c>
      <c r="I2827" s="180">
        <v>218.62</v>
      </c>
      <c r="J2827" s="180">
        <v>0</v>
      </c>
      <c r="K2827" s="181">
        <f t="shared" si="44"/>
        <v>4278.9462681179994</v>
      </c>
      <c r="L2827" s="180" t="s">
        <v>707</v>
      </c>
    </row>
    <row r="2828" spans="3:12">
      <c r="C2828" s="180">
        <v>764</v>
      </c>
      <c r="D2828" s="180">
        <v>6311</v>
      </c>
      <c r="E2828" s="180" t="s">
        <v>3460</v>
      </c>
      <c r="F2828" s="180" t="s">
        <v>727</v>
      </c>
      <c r="G2828" s="180">
        <v>19.572528899999998</v>
      </c>
      <c r="H2828" s="180">
        <v>218.62</v>
      </c>
      <c r="I2828" s="180">
        <v>218.62</v>
      </c>
      <c r="J2828" s="180">
        <v>0</v>
      </c>
      <c r="K2828" s="181">
        <f t="shared" si="44"/>
        <v>4278.9462681179994</v>
      </c>
      <c r="L2828" s="180" t="s">
        <v>707</v>
      </c>
    </row>
    <row r="2829" spans="3:12">
      <c r="C2829" s="180">
        <v>764</v>
      </c>
      <c r="D2829" s="180">
        <v>6312</v>
      </c>
      <c r="E2829" s="180" t="s">
        <v>3461</v>
      </c>
      <c r="F2829" s="180" t="s">
        <v>727</v>
      </c>
      <c r="G2829" s="180">
        <v>19.572528899999998</v>
      </c>
      <c r="H2829" s="180">
        <v>218.62</v>
      </c>
      <c r="I2829" s="180">
        <v>218.62</v>
      </c>
      <c r="J2829" s="180">
        <v>0</v>
      </c>
      <c r="K2829" s="181">
        <f t="shared" si="44"/>
        <v>4278.9462681179994</v>
      </c>
      <c r="L2829" s="180" t="s">
        <v>707</v>
      </c>
    </row>
    <row r="2830" spans="3:12">
      <c r="C2830" s="180">
        <v>764</v>
      </c>
      <c r="D2830" s="180">
        <v>6313</v>
      </c>
      <c r="E2830" s="180" t="s">
        <v>3462</v>
      </c>
      <c r="F2830" s="180" t="s">
        <v>727</v>
      </c>
      <c r="G2830" s="180">
        <v>19.572528899999998</v>
      </c>
      <c r="H2830" s="180">
        <v>218.62</v>
      </c>
      <c r="I2830" s="180">
        <v>218.62</v>
      </c>
      <c r="J2830" s="180">
        <v>0</v>
      </c>
      <c r="K2830" s="181">
        <f t="shared" si="44"/>
        <v>4278.9462681179994</v>
      </c>
      <c r="L2830" s="180" t="s">
        <v>707</v>
      </c>
    </row>
    <row r="2831" spans="3:12">
      <c r="C2831" s="180">
        <v>764</v>
      </c>
      <c r="D2831" s="180">
        <v>6314</v>
      </c>
      <c r="E2831" s="180" t="s">
        <v>3463</v>
      </c>
      <c r="F2831" s="180" t="s">
        <v>727</v>
      </c>
      <c r="G2831" s="180">
        <v>19.572528899999998</v>
      </c>
      <c r="H2831" s="180">
        <v>218.62</v>
      </c>
      <c r="I2831" s="180">
        <v>218.62</v>
      </c>
      <c r="J2831" s="180">
        <v>0</v>
      </c>
      <c r="K2831" s="181">
        <f t="shared" si="44"/>
        <v>4278.9462681179994</v>
      </c>
      <c r="L2831" s="180" t="s">
        <v>707</v>
      </c>
    </row>
    <row r="2832" spans="3:12">
      <c r="C2832" s="180">
        <v>764</v>
      </c>
      <c r="D2832" s="180">
        <v>6315</v>
      </c>
      <c r="E2832" s="180" t="s">
        <v>3464</v>
      </c>
      <c r="F2832" s="180" t="s">
        <v>727</v>
      </c>
      <c r="G2832" s="180">
        <v>37.0590501</v>
      </c>
      <c r="H2832" s="180">
        <v>413.94</v>
      </c>
      <c r="I2832" s="180">
        <v>413.94</v>
      </c>
      <c r="J2832" s="180">
        <v>0</v>
      </c>
      <c r="K2832" s="181">
        <f t="shared" si="44"/>
        <v>15340.223198394</v>
      </c>
      <c r="L2832" s="180" t="s">
        <v>707</v>
      </c>
    </row>
    <row r="2833" spans="3:12">
      <c r="C2833" s="180">
        <v>764</v>
      </c>
      <c r="D2833" s="180">
        <v>6316</v>
      </c>
      <c r="E2833" s="180" t="s">
        <v>3465</v>
      </c>
      <c r="F2833" s="180" t="s">
        <v>727</v>
      </c>
      <c r="G2833" s="180">
        <v>37.0590501</v>
      </c>
      <c r="H2833" s="180">
        <v>413.94</v>
      </c>
      <c r="I2833" s="180">
        <v>413.94</v>
      </c>
      <c r="J2833" s="180">
        <v>0</v>
      </c>
      <c r="K2833" s="181">
        <f t="shared" si="44"/>
        <v>15340.223198394</v>
      </c>
      <c r="L2833" s="180" t="s">
        <v>707</v>
      </c>
    </row>
    <row r="2834" spans="3:12">
      <c r="C2834" s="180">
        <v>764</v>
      </c>
      <c r="D2834" s="180">
        <v>6317</v>
      </c>
      <c r="E2834" s="180" t="s">
        <v>3466</v>
      </c>
      <c r="F2834" s="180" t="s">
        <v>727</v>
      </c>
      <c r="G2834" s="180">
        <v>13.6071887</v>
      </c>
      <c r="H2834" s="180">
        <v>151.99</v>
      </c>
      <c r="I2834" s="180">
        <v>151.99</v>
      </c>
      <c r="J2834" s="180">
        <v>0</v>
      </c>
      <c r="K2834" s="181">
        <f t="shared" si="44"/>
        <v>2068.156610513</v>
      </c>
      <c r="L2834" s="180" t="s">
        <v>707</v>
      </c>
    </row>
    <row r="2835" spans="3:12">
      <c r="C2835" s="180">
        <v>764</v>
      </c>
      <c r="D2835" s="180">
        <v>6318</v>
      </c>
      <c r="E2835" s="180" t="s">
        <v>3467</v>
      </c>
      <c r="F2835" s="180" t="s">
        <v>727</v>
      </c>
      <c r="G2835" s="180">
        <v>7.3401797000000002</v>
      </c>
      <c r="H2835" s="180">
        <v>81.98</v>
      </c>
      <c r="I2835" s="180">
        <v>81.98</v>
      </c>
      <c r="J2835" s="180">
        <v>0</v>
      </c>
      <c r="K2835" s="181">
        <f t="shared" si="44"/>
        <v>601.747931806</v>
      </c>
      <c r="L2835" s="180" t="s">
        <v>707</v>
      </c>
    </row>
    <row r="2836" spans="3:12">
      <c r="C2836" s="180">
        <v>764</v>
      </c>
      <c r="D2836" s="180">
        <v>6319</v>
      </c>
      <c r="E2836" s="180" t="s">
        <v>3468</v>
      </c>
      <c r="F2836" s="180" t="s">
        <v>727</v>
      </c>
      <c r="G2836" s="180">
        <v>4.9178433999999998</v>
      </c>
      <c r="H2836" s="180">
        <v>54.93</v>
      </c>
      <c r="I2836" s="180">
        <v>54.93</v>
      </c>
      <c r="J2836" s="180">
        <v>0</v>
      </c>
      <c r="K2836" s="181">
        <f t="shared" si="44"/>
        <v>270.137137962</v>
      </c>
      <c r="L2836" s="180" t="s">
        <v>707</v>
      </c>
    </row>
    <row r="2837" spans="3:12">
      <c r="C2837" s="180">
        <v>764</v>
      </c>
      <c r="D2837" s="180">
        <v>6320</v>
      </c>
      <c r="E2837" s="180" t="s">
        <v>2890</v>
      </c>
      <c r="F2837" s="180" t="s">
        <v>727</v>
      </c>
      <c r="G2837" s="180">
        <v>2.5327343</v>
      </c>
      <c r="H2837" s="180">
        <v>28.29</v>
      </c>
      <c r="I2837" s="180">
        <v>28.29</v>
      </c>
      <c r="J2837" s="180">
        <v>0</v>
      </c>
      <c r="K2837" s="181">
        <f t="shared" si="44"/>
        <v>71.651053347000001</v>
      </c>
      <c r="L2837" s="180" t="s">
        <v>707</v>
      </c>
    </row>
    <row r="2838" spans="3:12">
      <c r="C2838" s="180">
        <v>764</v>
      </c>
      <c r="D2838" s="180">
        <v>6321</v>
      </c>
      <c r="E2838" s="180" t="s">
        <v>3469</v>
      </c>
      <c r="F2838" s="180" t="s">
        <v>727</v>
      </c>
      <c r="G2838" s="180">
        <v>44.404364600000001</v>
      </c>
      <c r="H2838" s="180">
        <v>495.99</v>
      </c>
      <c r="I2838" s="180">
        <v>495.99</v>
      </c>
      <c r="J2838" s="180">
        <v>0</v>
      </c>
      <c r="K2838" s="181">
        <f t="shared" si="44"/>
        <v>22024.120797954001</v>
      </c>
      <c r="L2838" s="180" t="s">
        <v>707</v>
      </c>
    </row>
    <row r="2839" spans="3:12">
      <c r="C2839" s="180">
        <v>764</v>
      </c>
      <c r="D2839" s="180">
        <v>6322</v>
      </c>
      <c r="E2839" s="180" t="s">
        <v>3470</v>
      </c>
      <c r="F2839" s="180" t="s">
        <v>727</v>
      </c>
      <c r="G2839" s="180">
        <v>16.861360699999999</v>
      </c>
      <c r="H2839" s="180">
        <v>188.34</v>
      </c>
      <c r="I2839" s="180">
        <v>188.34</v>
      </c>
      <c r="J2839" s="180">
        <v>0</v>
      </c>
      <c r="K2839" s="181">
        <f t="shared" si="44"/>
        <v>3175.6686742379998</v>
      </c>
      <c r="L2839" s="180" t="s">
        <v>707</v>
      </c>
    </row>
    <row r="2840" spans="3:12">
      <c r="C2840" s="180">
        <v>764</v>
      </c>
      <c r="D2840" s="180">
        <v>6323</v>
      </c>
      <c r="E2840" s="180" t="s">
        <v>3471</v>
      </c>
      <c r="F2840" s="180" t="s">
        <v>727</v>
      </c>
      <c r="G2840" s="180">
        <v>2.1591784000000001</v>
      </c>
      <c r="H2840" s="180">
        <v>24.11</v>
      </c>
      <c r="I2840" s="180">
        <v>24.11</v>
      </c>
      <c r="J2840" s="180">
        <v>0</v>
      </c>
      <c r="K2840" s="181">
        <f t="shared" si="44"/>
        <v>52.057791223999999</v>
      </c>
      <c r="L2840" s="180" t="s">
        <v>707</v>
      </c>
    </row>
    <row r="2841" spans="3:12">
      <c r="C2841" s="180">
        <v>764</v>
      </c>
      <c r="D2841" s="180">
        <v>9883</v>
      </c>
      <c r="E2841" s="180" t="s">
        <v>3472</v>
      </c>
      <c r="F2841" s="180" t="s">
        <v>727</v>
      </c>
      <c r="G2841" s="180">
        <v>2.4274711</v>
      </c>
      <c r="H2841" s="180">
        <v>27.11</v>
      </c>
      <c r="I2841" s="180">
        <v>27.11</v>
      </c>
      <c r="J2841" s="180">
        <v>0</v>
      </c>
      <c r="K2841" s="181">
        <f t="shared" si="44"/>
        <v>65.808741521000002</v>
      </c>
      <c r="L2841" s="180" t="s">
        <v>707</v>
      </c>
    </row>
    <row r="2842" spans="3:12">
      <c r="C2842" s="180">
        <v>764</v>
      </c>
      <c r="D2842" s="180">
        <v>9884</v>
      </c>
      <c r="E2842" s="180" t="s">
        <v>3473</v>
      </c>
      <c r="F2842" s="180" t="s">
        <v>727</v>
      </c>
      <c r="G2842" s="180">
        <v>6.9229782000000002</v>
      </c>
      <c r="H2842" s="180">
        <v>77.319999999999993</v>
      </c>
      <c r="I2842" s="180">
        <v>77.319999999999993</v>
      </c>
      <c r="J2842" s="180">
        <v>0</v>
      </c>
      <c r="K2842" s="181">
        <f t="shared" si="44"/>
        <v>535.28467442399995</v>
      </c>
      <c r="L2842" s="180" t="s">
        <v>707</v>
      </c>
    </row>
    <row r="2843" spans="3:12">
      <c r="C2843" s="180">
        <v>764</v>
      </c>
      <c r="D2843" s="180">
        <v>9885</v>
      </c>
      <c r="E2843" s="180" t="s">
        <v>3474</v>
      </c>
      <c r="F2843" s="180" t="s">
        <v>727</v>
      </c>
      <c r="G2843" s="180">
        <v>3.2143774000000001</v>
      </c>
      <c r="H2843" s="180">
        <v>35.9</v>
      </c>
      <c r="I2843" s="180">
        <v>35.9</v>
      </c>
      <c r="J2843" s="180">
        <v>0</v>
      </c>
      <c r="K2843" s="181">
        <f t="shared" si="44"/>
        <v>115.39614865999999</v>
      </c>
      <c r="L2843" s="180" t="s">
        <v>707</v>
      </c>
    </row>
    <row r="2844" spans="3:12">
      <c r="C2844" s="180">
        <v>764</v>
      </c>
      <c r="D2844" s="180">
        <v>9886</v>
      </c>
      <c r="E2844" s="180" t="s">
        <v>2891</v>
      </c>
      <c r="F2844" s="180" t="s">
        <v>727</v>
      </c>
      <c r="G2844" s="180">
        <v>3.3247754</v>
      </c>
      <c r="H2844" s="180">
        <v>37.130000000000003</v>
      </c>
      <c r="I2844" s="180">
        <v>37.130000000000003</v>
      </c>
      <c r="J2844" s="180">
        <v>0</v>
      </c>
      <c r="K2844" s="181">
        <f t="shared" si="44"/>
        <v>123.44891060200001</v>
      </c>
      <c r="L2844" s="180" t="s">
        <v>704</v>
      </c>
    </row>
    <row r="2845" spans="3:12">
      <c r="C2845" s="180">
        <v>764</v>
      </c>
      <c r="D2845" s="180">
        <v>9887</v>
      </c>
      <c r="E2845" s="180" t="s">
        <v>3475</v>
      </c>
      <c r="F2845" s="180" t="s">
        <v>727</v>
      </c>
      <c r="G2845" s="180">
        <v>10.1797176</v>
      </c>
      <c r="H2845" s="180">
        <v>113.7</v>
      </c>
      <c r="I2845" s="180">
        <v>113.7</v>
      </c>
      <c r="J2845" s="180">
        <v>0</v>
      </c>
      <c r="K2845" s="181">
        <f t="shared" si="44"/>
        <v>1157.43389112</v>
      </c>
      <c r="L2845" s="180" t="s">
        <v>707</v>
      </c>
    </row>
    <row r="2846" spans="3:12">
      <c r="C2846" s="180">
        <v>764</v>
      </c>
      <c r="D2846" s="180">
        <v>9888</v>
      </c>
      <c r="E2846" s="180" t="s">
        <v>3476</v>
      </c>
      <c r="F2846" s="180" t="s">
        <v>727</v>
      </c>
      <c r="G2846" s="180">
        <v>5.5622593</v>
      </c>
      <c r="H2846" s="180">
        <v>62.13</v>
      </c>
      <c r="I2846" s="180">
        <v>62.13</v>
      </c>
      <c r="J2846" s="180">
        <v>0</v>
      </c>
      <c r="K2846" s="181">
        <f t="shared" si="44"/>
        <v>345.58317030900002</v>
      </c>
      <c r="L2846" s="180" t="s">
        <v>707</v>
      </c>
    </row>
    <row r="2847" spans="3:12">
      <c r="C2847" s="180">
        <v>764</v>
      </c>
      <c r="D2847" s="180">
        <v>9889</v>
      </c>
      <c r="E2847" s="180" t="s">
        <v>3477</v>
      </c>
      <c r="F2847" s="180" t="s">
        <v>727</v>
      </c>
      <c r="G2847" s="180">
        <v>16.8421053</v>
      </c>
      <c r="H2847" s="180">
        <v>188.12</v>
      </c>
      <c r="I2847" s="180">
        <v>188.12</v>
      </c>
      <c r="J2847" s="180">
        <v>0</v>
      </c>
      <c r="K2847" s="181">
        <f t="shared" si="44"/>
        <v>3168.3368490359999</v>
      </c>
      <c r="L2847" s="180" t="s">
        <v>707</v>
      </c>
    </row>
    <row r="2848" spans="3:12">
      <c r="C2848" s="180">
        <v>764</v>
      </c>
      <c r="D2848" s="180">
        <v>9890</v>
      </c>
      <c r="E2848" s="180" t="s">
        <v>3478</v>
      </c>
      <c r="F2848" s="180" t="s">
        <v>727</v>
      </c>
      <c r="G2848" s="180">
        <v>26.092426199999998</v>
      </c>
      <c r="H2848" s="180">
        <v>291.45</v>
      </c>
      <c r="I2848" s="180">
        <v>291.45</v>
      </c>
      <c r="J2848" s="180">
        <v>0</v>
      </c>
      <c r="K2848" s="181">
        <f t="shared" si="44"/>
        <v>7604.6376159899992</v>
      </c>
      <c r="L2848" s="180" t="s">
        <v>707</v>
      </c>
    </row>
    <row r="2849" spans="3:12">
      <c r="C2849" s="180">
        <v>764</v>
      </c>
      <c r="D2849" s="180">
        <v>9891</v>
      </c>
      <c r="E2849" s="180" t="s">
        <v>2899</v>
      </c>
      <c r="F2849" s="180" t="s">
        <v>727</v>
      </c>
      <c r="G2849" s="180">
        <v>36.629011599999998</v>
      </c>
      <c r="H2849" s="180">
        <v>409.14</v>
      </c>
      <c r="I2849" s="180">
        <v>409.14</v>
      </c>
      <c r="J2849" s="180">
        <v>0</v>
      </c>
      <c r="K2849" s="181">
        <f t="shared" si="44"/>
        <v>14986.393806023998</v>
      </c>
      <c r="L2849" s="180" t="s">
        <v>707</v>
      </c>
    </row>
    <row r="2850" spans="3:12">
      <c r="C2850" s="180">
        <v>764</v>
      </c>
      <c r="D2850" s="180">
        <v>12394</v>
      </c>
      <c r="E2850" s="180" t="s">
        <v>3479</v>
      </c>
      <c r="F2850" s="180" t="s">
        <v>727</v>
      </c>
      <c r="G2850" s="180">
        <v>0.57381260000000001</v>
      </c>
      <c r="H2850" s="180">
        <v>6.4</v>
      </c>
      <c r="I2850" s="180">
        <v>6.4</v>
      </c>
      <c r="J2850" s="180">
        <v>0</v>
      </c>
      <c r="K2850" s="181">
        <f t="shared" si="44"/>
        <v>3.6724006400000002</v>
      </c>
      <c r="L2850" s="180" t="s">
        <v>707</v>
      </c>
    </row>
    <row r="2851" spans="3:12">
      <c r="C2851" s="180">
        <v>764</v>
      </c>
      <c r="D2851" s="180">
        <v>12395</v>
      </c>
      <c r="E2851" s="180" t="s">
        <v>3480</v>
      </c>
      <c r="F2851" s="180" t="s">
        <v>727</v>
      </c>
      <c r="G2851" s="180">
        <v>0.5250321</v>
      </c>
      <c r="H2851" s="180">
        <v>5.86</v>
      </c>
      <c r="I2851" s="180">
        <v>5.86</v>
      </c>
      <c r="J2851" s="180">
        <v>0</v>
      </c>
      <c r="K2851" s="181">
        <f t="shared" si="44"/>
        <v>3.0766881060000002</v>
      </c>
      <c r="L2851" s="180" t="s">
        <v>707</v>
      </c>
    </row>
    <row r="2852" spans="3:12">
      <c r="C2852" s="180">
        <v>764</v>
      </c>
      <c r="D2852" s="180">
        <v>12396</v>
      </c>
      <c r="E2852" s="180" t="s">
        <v>3481</v>
      </c>
      <c r="F2852" s="180" t="s">
        <v>727</v>
      </c>
      <c r="G2852" s="180">
        <v>0.5250321</v>
      </c>
      <c r="H2852" s="180">
        <v>5.86</v>
      </c>
      <c r="I2852" s="180">
        <v>5.86</v>
      </c>
      <c r="J2852" s="180">
        <v>0</v>
      </c>
      <c r="K2852" s="181">
        <f t="shared" si="44"/>
        <v>3.0766881060000002</v>
      </c>
      <c r="L2852" s="180" t="s">
        <v>707</v>
      </c>
    </row>
    <row r="2853" spans="3:12">
      <c r="C2853" s="180">
        <v>764</v>
      </c>
      <c r="D2853" s="180">
        <v>12402</v>
      </c>
      <c r="E2853" s="180" t="s">
        <v>3482</v>
      </c>
      <c r="F2853" s="180" t="s">
        <v>727</v>
      </c>
      <c r="G2853" s="180">
        <v>10.080872899999999</v>
      </c>
      <c r="H2853" s="180">
        <v>112.6</v>
      </c>
      <c r="I2853" s="180">
        <v>112.6</v>
      </c>
      <c r="J2853" s="180">
        <v>0</v>
      </c>
      <c r="K2853" s="181">
        <f t="shared" si="44"/>
        <v>1135.1062885399999</v>
      </c>
      <c r="L2853" s="180" t="s">
        <v>707</v>
      </c>
    </row>
    <row r="2854" spans="3:12">
      <c r="C2854" s="180">
        <v>764</v>
      </c>
      <c r="D2854" s="180">
        <v>12403</v>
      </c>
      <c r="E2854" s="180" t="s">
        <v>3483</v>
      </c>
      <c r="F2854" s="180" t="s">
        <v>727</v>
      </c>
      <c r="G2854" s="180">
        <v>3.0231064999999999</v>
      </c>
      <c r="H2854" s="180">
        <v>33.76</v>
      </c>
      <c r="I2854" s="180">
        <v>33.76</v>
      </c>
      <c r="J2854" s="180">
        <v>0</v>
      </c>
      <c r="K2854" s="181">
        <f t="shared" si="44"/>
        <v>102.06007543999999</v>
      </c>
      <c r="L2854" s="180" t="s">
        <v>707</v>
      </c>
    </row>
    <row r="2855" spans="3:12">
      <c r="C2855" s="180">
        <v>764</v>
      </c>
      <c r="D2855" s="180">
        <v>12404</v>
      </c>
      <c r="E2855" s="180" t="s">
        <v>3484</v>
      </c>
      <c r="F2855" s="180" t="s">
        <v>727</v>
      </c>
      <c r="G2855" s="180">
        <v>1.1129652999999999</v>
      </c>
      <c r="H2855" s="180">
        <v>12.43</v>
      </c>
      <c r="I2855" s="180">
        <v>12.43</v>
      </c>
      <c r="J2855" s="180">
        <v>0</v>
      </c>
      <c r="K2855" s="181">
        <f t="shared" si="44"/>
        <v>13.834158679</v>
      </c>
      <c r="L2855" s="180" t="s">
        <v>707</v>
      </c>
    </row>
    <row r="2856" spans="3:12">
      <c r="C2856" s="180">
        <v>764</v>
      </c>
      <c r="D2856" s="180">
        <v>12406</v>
      </c>
      <c r="E2856" s="180" t="s">
        <v>3485</v>
      </c>
      <c r="F2856" s="180" t="s">
        <v>727</v>
      </c>
      <c r="G2856" s="180">
        <v>0.95763799999999999</v>
      </c>
      <c r="H2856" s="180">
        <v>10.69</v>
      </c>
      <c r="I2856" s="180">
        <v>10.69</v>
      </c>
      <c r="J2856" s="180">
        <v>0</v>
      </c>
      <c r="K2856" s="181">
        <f t="shared" si="44"/>
        <v>10.23715022</v>
      </c>
      <c r="L2856" s="180" t="s">
        <v>707</v>
      </c>
    </row>
    <row r="2857" spans="3:12">
      <c r="C2857" s="180">
        <v>764</v>
      </c>
      <c r="D2857" s="180">
        <v>12407</v>
      </c>
      <c r="E2857" s="180" t="s">
        <v>3486</v>
      </c>
      <c r="F2857" s="180" t="s">
        <v>727</v>
      </c>
      <c r="G2857" s="180">
        <v>3.4659819999999999</v>
      </c>
      <c r="H2857" s="180">
        <v>38.71</v>
      </c>
      <c r="I2857" s="180">
        <v>38.71</v>
      </c>
      <c r="J2857" s="180">
        <v>0</v>
      </c>
      <c r="K2857" s="181">
        <f t="shared" si="44"/>
        <v>134.16816322</v>
      </c>
      <c r="L2857" s="180" t="s">
        <v>707</v>
      </c>
    </row>
    <row r="2858" spans="3:12">
      <c r="C2858" s="180">
        <v>764</v>
      </c>
      <c r="D2858" s="180">
        <v>12408</v>
      </c>
      <c r="E2858" s="180" t="s">
        <v>3487</v>
      </c>
      <c r="F2858" s="180" t="s">
        <v>727</v>
      </c>
      <c r="G2858" s="180">
        <v>1.9563543000000001</v>
      </c>
      <c r="H2858" s="180">
        <v>21.85</v>
      </c>
      <c r="I2858" s="180">
        <v>21.85</v>
      </c>
      <c r="J2858" s="180">
        <v>0</v>
      </c>
      <c r="K2858" s="181">
        <f t="shared" si="44"/>
        <v>42.746341455000007</v>
      </c>
      <c r="L2858" s="180" t="s">
        <v>707</v>
      </c>
    </row>
    <row r="2859" spans="3:12">
      <c r="C2859" s="180">
        <v>764</v>
      </c>
      <c r="D2859" s="180">
        <v>12409</v>
      </c>
      <c r="E2859" s="180" t="s">
        <v>3488</v>
      </c>
      <c r="F2859" s="180" t="s">
        <v>727</v>
      </c>
      <c r="G2859" s="180">
        <v>1.9563543000000001</v>
      </c>
      <c r="H2859" s="180">
        <v>21.85</v>
      </c>
      <c r="I2859" s="180">
        <v>21.85</v>
      </c>
      <c r="J2859" s="180">
        <v>0</v>
      </c>
      <c r="K2859" s="181">
        <f t="shared" si="44"/>
        <v>42.746341455000007</v>
      </c>
      <c r="L2859" s="180" t="s">
        <v>707</v>
      </c>
    </row>
    <row r="2860" spans="3:12">
      <c r="C2860" s="180">
        <v>764</v>
      </c>
      <c r="D2860" s="180">
        <v>12410</v>
      </c>
      <c r="E2860" s="180" t="s">
        <v>3489</v>
      </c>
      <c r="F2860" s="180" t="s">
        <v>727</v>
      </c>
      <c r="G2860" s="180">
        <v>1.3478819</v>
      </c>
      <c r="H2860" s="180">
        <v>15.05</v>
      </c>
      <c r="I2860" s="180">
        <v>15.05</v>
      </c>
      <c r="J2860" s="180">
        <v>0</v>
      </c>
      <c r="K2860" s="181">
        <f t="shared" si="44"/>
        <v>20.285622595</v>
      </c>
      <c r="L2860" s="180" t="s">
        <v>707</v>
      </c>
    </row>
    <row r="2861" spans="3:12">
      <c r="C2861" s="180">
        <v>764</v>
      </c>
      <c r="D2861" s="180">
        <v>12411</v>
      </c>
      <c r="E2861" s="180" t="s">
        <v>3490</v>
      </c>
      <c r="F2861" s="180" t="s">
        <v>727</v>
      </c>
      <c r="G2861" s="180">
        <v>4.1668805999999998</v>
      </c>
      <c r="H2861" s="180">
        <v>46.54</v>
      </c>
      <c r="I2861" s="180">
        <v>46.54</v>
      </c>
      <c r="J2861" s="180">
        <v>0</v>
      </c>
      <c r="K2861" s="181">
        <f t="shared" si="44"/>
        <v>193.92662312399997</v>
      </c>
      <c r="L2861" s="180" t="s">
        <v>707</v>
      </c>
    </row>
    <row r="2862" spans="3:12">
      <c r="C2862" s="180">
        <v>764</v>
      </c>
      <c r="D2862" s="180">
        <v>12412</v>
      </c>
      <c r="E2862" s="180" t="s">
        <v>3491</v>
      </c>
      <c r="F2862" s="180" t="s">
        <v>727</v>
      </c>
      <c r="G2862" s="180">
        <v>10.843389</v>
      </c>
      <c r="H2862" s="180">
        <v>121.12</v>
      </c>
      <c r="I2862" s="180">
        <v>121.12</v>
      </c>
      <c r="J2862" s="180">
        <v>0</v>
      </c>
      <c r="K2862" s="181">
        <f t="shared" si="44"/>
        <v>1313.3512756800001</v>
      </c>
      <c r="L2862" s="180" t="s">
        <v>707</v>
      </c>
    </row>
    <row r="2863" spans="3:12">
      <c r="C2863" s="180">
        <v>764</v>
      </c>
      <c r="D2863" s="180">
        <v>12424</v>
      </c>
      <c r="E2863" s="180" t="s">
        <v>3492</v>
      </c>
      <c r="F2863" s="180" t="s">
        <v>727</v>
      </c>
      <c r="G2863" s="180">
        <v>9.6020538999999996</v>
      </c>
      <c r="H2863" s="180">
        <v>107.25</v>
      </c>
      <c r="I2863" s="180">
        <v>107.25</v>
      </c>
      <c r="J2863" s="180">
        <v>0</v>
      </c>
      <c r="K2863" s="181">
        <f t="shared" si="44"/>
        <v>1029.8202807749999</v>
      </c>
      <c r="L2863" s="180" t="s">
        <v>707</v>
      </c>
    </row>
    <row r="2864" spans="3:12">
      <c r="C2864" s="180">
        <v>764</v>
      </c>
      <c r="D2864" s="180">
        <v>12425</v>
      </c>
      <c r="E2864" s="180" t="s">
        <v>3493</v>
      </c>
      <c r="F2864" s="180" t="s">
        <v>727</v>
      </c>
      <c r="G2864" s="180">
        <v>6.2362003000000001</v>
      </c>
      <c r="H2864" s="180">
        <v>69.650000000000006</v>
      </c>
      <c r="I2864" s="180">
        <v>69.650000000000006</v>
      </c>
      <c r="J2864" s="180">
        <v>0</v>
      </c>
      <c r="K2864" s="181">
        <f t="shared" si="44"/>
        <v>434.35135089500005</v>
      </c>
      <c r="L2864" s="180" t="s">
        <v>707</v>
      </c>
    </row>
    <row r="2865" spans="3:12">
      <c r="C2865" s="180">
        <v>764</v>
      </c>
      <c r="D2865" s="180">
        <v>12426</v>
      </c>
      <c r="E2865" s="180" t="s">
        <v>3494</v>
      </c>
      <c r="F2865" s="180" t="s">
        <v>727</v>
      </c>
      <c r="G2865" s="180">
        <v>4.5391528000000001</v>
      </c>
      <c r="H2865" s="180">
        <v>50.7</v>
      </c>
      <c r="I2865" s="180">
        <v>50.7</v>
      </c>
      <c r="J2865" s="180">
        <v>0</v>
      </c>
      <c r="K2865" s="181">
        <f t="shared" si="44"/>
        <v>230.13504696000001</v>
      </c>
      <c r="L2865" s="180" t="s">
        <v>704</v>
      </c>
    </row>
    <row r="2866" spans="3:12">
      <c r="C2866" s="180">
        <v>764</v>
      </c>
      <c r="D2866" s="180">
        <v>12427</v>
      </c>
      <c r="E2866" s="180" t="s">
        <v>3495</v>
      </c>
      <c r="F2866" s="180" t="s">
        <v>727</v>
      </c>
      <c r="G2866" s="180">
        <v>25.883183599999999</v>
      </c>
      <c r="H2866" s="180">
        <v>289.11</v>
      </c>
      <c r="I2866" s="180">
        <v>289.11</v>
      </c>
      <c r="J2866" s="180">
        <v>0</v>
      </c>
      <c r="K2866" s="181">
        <f t="shared" si="44"/>
        <v>7483.0872105959997</v>
      </c>
      <c r="L2866" s="180" t="s">
        <v>704</v>
      </c>
    </row>
    <row r="2867" spans="3:12">
      <c r="C2867" s="180">
        <v>764</v>
      </c>
      <c r="D2867" s="180">
        <v>12428</v>
      </c>
      <c r="E2867" s="180" t="s">
        <v>3496</v>
      </c>
      <c r="F2867" s="180" t="s">
        <v>727</v>
      </c>
      <c r="G2867" s="180">
        <v>16.613607200000001</v>
      </c>
      <c r="H2867" s="180">
        <v>185.57</v>
      </c>
      <c r="I2867" s="180">
        <v>185.57</v>
      </c>
      <c r="J2867" s="180">
        <v>0</v>
      </c>
      <c r="K2867" s="181">
        <f t="shared" si="44"/>
        <v>3082.9870881040001</v>
      </c>
      <c r="L2867" s="180" t="s">
        <v>704</v>
      </c>
    </row>
    <row r="2868" spans="3:12">
      <c r="C2868" s="180">
        <v>764</v>
      </c>
      <c r="D2868" s="180">
        <v>12429</v>
      </c>
      <c r="E2868" s="180" t="s">
        <v>3497</v>
      </c>
      <c r="F2868" s="180" t="s">
        <v>727</v>
      </c>
      <c r="G2868" s="180">
        <v>41.853658500000002</v>
      </c>
      <c r="H2868" s="180">
        <v>467.5</v>
      </c>
      <c r="I2868" s="180">
        <v>467.5</v>
      </c>
      <c r="J2868" s="180">
        <v>0</v>
      </c>
      <c r="K2868" s="181">
        <f t="shared" si="44"/>
        <v>19566.585348749999</v>
      </c>
      <c r="L2868" s="180" t="s">
        <v>704</v>
      </c>
    </row>
    <row r="2869" spans="3:12">
      <c r="C2869" s="180">
        <v>764</v>
      </c>
      <c r="D2869" s="180">
        <v>12430</v>
      </c>
      <c r="E2869" s="180" t="s">
        <v>3498</v>
      </c>
      <c r="F2869" s="180" t="s">
        <v>727</v>
      </c>
      <c r="G2869" s="180">
        <v>5.5648267000000002</v>
      </c>
      <c r="H2869" s="180">
        <v>62.15</v>
      </c>
      <c r="I2869" s="180">
        <v>62.15</v>
      </c>
      <c r="J2869" s="180">
        <v>0</v>
      </c>
      <c r="K2869" s="181">
        <f t="shared" si="44"/>
        <v>345.85397940500002</v>
      </c>
      <c r="L2869" s="180" t="s">
        <v>704</v>
      </c>
    </row>
    <row r="2870" spans="3:12">
      <c r="C2870" s="180">
        <v>764</v>
      </c>
      <c r="D2870" s="180">
        <v>12431</v>
      </c>
      <c r="E2870" s="180" t="s">
        <v>3499</v>
      </c>
      <c r="F2870" s="180" t="s">
        <v>727</v>
      </c>
      <c r="G2870" s="180">
        <v>71.227214399999994</v>
      </c>
      <c r="H2870" s="180">
        <v>795.6</v>
      </c>
      <c r="I2870" s="180">
        <v>795.6</v>
      </c>
      <c r="J2870" s="180">
        <v>0</v>
      </c>
      <c r="K2870" s="181">
        <f t="shared" si="44"/>
        <v>56668.37177664</v>
      </c>
      <c r="L2870" s="180" t="s">
        <v>704</v>
      </c>
    </row>
    <row r="2871" spans="3:12">
      <c r="C2871" s="180">
        <v>764</v>
      </c>
      <c r="D2871" s="180">
        <v>12432</v>
      </c>
      <c r="E2871" s="180" t="s">
        <v>3500</v>
      </c>
      <c r="F2871" s="180" t="s">
        <v>727</v>
      </c>
      <c r="G2871" s="180">
        <v>14.649550700000001</v>
      </c>
      <c r="H2871" s="180">
        <v>163.63</v>
      </c>
      <c r="I2871" s="180">
        <v>163.63</v>
      </c>
      <c r="J2871" s="180">
        <v>0</v>
      </c>
      <c r="K2871" s="181">
        <f t="shared" si="44"/>
        <v>2397.1059810410002</v>
      </c>
      <c r="L2871" s="180" t="s">
        <v>704</v>
      </c>
    </row>
    <row r="2872" spans="3:12">
      <c r="C2872" s="180">
        <v>764</v>
      </c>
      <c r="D2872" s="180">
        <v>12433</v>
      </c>
      <c r="E2872" s="180" t="s">
        <v>3501</v>
      </c>
      <c r="F2872" s="180" t="s">
        <v>727</v>
      </c>
      <c r="G2872" s="180">
        <v>9.3260591000000002</v>
      </c>
      <c r="H2872" s="180">
        <v>104.17</v>
      </c>
      <c r="I2872" s="180">
        <v>104.17</v>
      </c>
      <c r="J2872" s="180">
        <v>0</v>
      </c>
      <c r="K2872" s="181">
        <f t="shared" si="44"/>
        <v>971.49557644700008</v>
      </c>
      <c r="L2872" s="180" t="s">
        <v>704</v>
      </c>
    </row>
    <row r="2873" spans="3:12">
      <c r="C2873" s="180">
        <v>764</v>
      </c>
      <c r="D2873" s="180">
        <v>12434</v>
      </c>
      <c r="E2873" s="180" t="s">
        <v>3502</v>
      </c>
      <c r="F2873" s="180" t="s">
        <v>727</v>
      </c>
      <c r="G2873" s="180">
        <v>4.7740692999999998</v>
      </c>
      <c r="H2873" s="180">
        <v>53.32</v>
      </c>
      <c r="I2873" s="180">
        <v>53.32</v>
      </c>
      <c r="J2873" s="180">
        <v>0</v>
      </c>
      <c r="K2873" s="181">
        <f t="shared" si="44"/>
        <v>254.55337507599998</v>
      </c>
      <c r="L2873" s="180" t="s">
        <v>704</v>
      </c>
    </row>
    <row r="2874" spans="3:12">
      <c r="C2874" s="180">
        <v>764</v>
      </c>
      <c r="D2874" s="180">
        <v>12435</v>
      </c>
      <c r="E2874" s="180" t="s">
        <v>3503</v>
      </c>
      <c r="F2874" s="180" t="s">
        <v>727</v>
      </c>
      <c r="G2874" s="180">
        <v>28.861360699999999</v>
      </c>
      <c r="H2874" s="180">
        <v>322.38</v>
      </c>
      <c r="I2874" s="180">
        <v>322.38</v>
      </c>
      <c r="J2874" s="180">
        <v>0</v>
      </c>
      <c r="K2874" s="181">
        <f t="shared" si="44"/>
        <v>9304.3254624660003</v>
      </c>
      <c r="L2874" s="180" t="s">
        <v>704</v>
      </c>
    </row>
    <row r="2875" spans="3:12">
      <c r="C2875" s="180">
        <v>764</v>
      </c>
      <c r="D2875" s="180">
        <v>12436</v>
      </c>
      <c r="E2875" s="180" t="s">
        <v>3504</v>
      </c>
      <c r="F2875" s="180" t="s">
        <v>727</v>
      </c>
      <c r="G2875" s="180">
        <v>53.284980699999998</v>
      </c>
      <c r="H2875" s="180">
        <v>595.19000000000005</v>
      </c>
      <c r="I2875" s="180">
        <v>595.19000000000005</v>
      </c>
      <c r="J2875" s="180">
        <v>0</v>
      </c>
      <c r="K2875" s="181">
        <f t="shared" si="44"/>
        <v>31714.687662833003</v>
      </c>
      <c r="L2875" s="180" t="s">
        <v>704</v>
      </c>
    </row>
    <row r="2876" spans="3:12">
      <c r="C2876" s="180">
        <v>764</v>
      </c>
      <c r="D2876" s="180">
        <v>12437</v>
      </c>
      <c r="E2876" s="180" t="s">
        <v>3505</v>
      </c>
      <c r="F2876" s="180" t="s">
        <v>727</v>
      </c>
      <c r="G2876" s="180">
        <v>23.309370999999999</v>
      </c>
      <c r="H2876" s="180">
        <v>260.36</v>
      </c>
      <c r="I2876" s="180">
        <v>260.36</v>
      </c>
      <c r="J2876" s="180">
        <v>0</v>
      </c>
      <c r="K2876" s="181">
        <f t="shared" si="44"/>
        <v>6068.8278335599998</v>
      </c>
      <c r="L2876" s="180" t="s">
        <v>704</v>
      </c>
    </row>
    <row r="2877" spans="3:12">
      <c r="C2877" s="180">
        <v>764</v>
      </c>
      <c r="D2877" s="180">
        <v>12438</v>
      </c>
      <c r="E2877" s="180" t="s">
        <v>3506</v>
      </c>
      <c r="F2877" s="180" t="s">
        <v>727</v>
      </c>
      <c r="G2877" s="180">
        <v>42.182285</v>
      </c>
      <c r="H2877" s="180">
        <v>471.17</v>
      </c>
      <c r="I2877" s="180">
        <v>471.17</v>
      </c>
      <c r="J2877" s="180">
        <v>0</v>
      </c>
      <c r="K2877" s="181">
        <f t="shared" si="44"/>
        <v>19875.027223450001</v>
      </c>
      <c r="L2877" s="180" t="s">
        <v>704</v>
      </c>
    </row>
    <row r="2878" spans="3:12">
      <c r="C2878" s="180">
        <v>764</v>
      </c>
      <c r="D2878" s="180">
        <v>12439</v>
      </c>
      <c r="E2878" s="180" t="s">
        <v>3507</v>
      </c>
      <c r="F2878" s="180" t="s">
        <v>727</v>
      </c>
      <c r="G2878" s="180">
        <v>7.4813863999999999</v>
      </c>
      <c r="H2878" s="180">
        <v>83.56</v>
      </c>
      <c r="I2878" s="180">
        <v>83.56</v>
      </c>
      <c r="J2878" s="180">
        <v>0</v>
      </c>
      <c r="K2878" s="181">
        <f t="shared" si="44"/>
        <v>625.14464758400004</v>
      </c>
      <c r="L2878" s="180" t="s">
        <v>704</v>
      </c>
    </row>
    <row r="2879" spans="3:12">
      <c r="C2879" s="180">
        <v>764</v>
      </c>
      <c r="D2879" s="180">
        <v>12440</v>
      </c>
      <c r="E2879" s="180" t="s">
        <v>3508</v>
      </c>
      <c r="F2879" s="180" t="s">
        <v>727</v>
      </c>
      <c r="G2879" s="180">
        <v>9.2811296999999993</v>
      </c>
      <c r="H2879" s="180">
        <v>103.67</v>
      </c>
      <c r="I2879" s="180">
        <v>103.67</v>
      </c>
      <c r="J2879" s="180">
        <v>0</v>
      </c>
      <c r="K2879" s="181">
        <f t="shared" si="44"/>
        <v>962.17471599899989</v>
      </c>
      <c r="L2879" s="180" t="s">
        <v>704</v>
      </c>
    </row>
    <row r="2880" spans="3:12">
      <c r="C2880" s="180">
        <v>764</v>
      </c>
      <c r="D2880" s="180">
        <v>21116</v>
      </c>
      <c r="E2880" s="180" t="s">
        <v>3509</v>
      </c>
      <c r="F2880" s="180" t="s">
        <v>727</v>
      </c>
      <c r="G2880" s="180">
        <v>3.7240050999999998</v>
      </c>
      <c r="H2880" s="180">
        <v>41.59</v>
      </c>
      <c r="I2880" s="180">
        <v>41.59</v>
      </c>
      <c r="J2880" s="180">
        <v>0</v>
      </c>
      <c r="K2880" s="181">
        <f t="shared" si="44"/>
        <v>154.88137210900001</v>
      </c>
      <c r="L2880" s="180" t="s">
        <v>704</v>
      </c>
    </row>
    <row r="2881" spans="3:12">
      <c r="C2881" s="180">
        <v>981</v>
      </c>
      <c r="D2881" s="180">
        <v>981</v>
      </c>
      <c r="E2881" s="180" t="s">
        <v>2383</v>
      </c>
      <c r="F2881" s="180" t="s">
        <v>826</v>
      </c>
      <c r="G2881" s="180">
        <v>1</v>
      </c>
      <c r="H2881" s="180">
        <v>3.6</v>
      </c>
      <c r="I2881" s="180">
        <v>3.6</v>
      </c>
      <c r="J2881" s="180">
        <v>0</v>
      </c>
      <c r="K2881" s="181">
        <f t="shared" si="44"/>
        <v>3.6</v>
      </c>
      <c r="L2881" s="180" t="s">
        <v>704</v>
      </c>
    </row>
    <row r="2882" spans="3:12">
      <c r="C2882" s="180">
        <v>981</v>
      </c>
      <c r="D2882" s="180">
        <v>841</v>
      </c>
      <c r="E2882" s="180" t="s">
        <v>3510</v>
      </c>
      <c r="F2882" s="180" t="s">
        <v>828</v>
      </c>
      <c r="G2882" s="180">
        <v>13.2918132</v>
      </c>
      <c r="H2882" s="180">
        <v>47.85</v>
      </c>
      <c r="I2882" s="180">
        <v>47.85</v>
      </c>
      <c r="J2882" s="180">
        <v>0</v>
      </c>
      <c r="K2882" s="181">
        <f t="shared" si="44"/>
        <v>636.01326161999998</v>
      </c>
      <c r="L2882" s="180" t="s">
        <v>704</v>
      </c>
    </row>
    <row r="2883" spans="3:12">
      <c r="C2883" s="180">
        <v>981</v>
      </c>
      <c r="D2883" s="180">
        <v>842</v>
      </c>
      <c r="E2883" s="180" t="s">
        <v>3511</v>
      </c>
      <c r="F2883" s="180" t="s">
        <v>828</v>
      </c>
      <c r="G2883" s="180">
        <v>14.6137619</v>
      </c>
      <c r="H2883" s="180">
        <v>52.6</v>
      </c>
      <c r="I2883" s="180">
        <v>52.6</v>
      </c>
      <c r="J2883" s="180">
        <v>0</v>
      </c>
      <c r="K2883" s="181">
        <f t="shared" si="44"/>
        <v>768.68387594000001</v>
      </c>
      <c r="L2883" s="180" t="s">
        <v>704</v>
      </c>
    </row>
    <row r="2884" spans="3:12">
      <c r="C2884" s="180">
        <v>981</v>
      </c>
      <c r="D2884" s="180">
        <v>857</v>
      </c>
      <c r="E2884" s="180" t="s">
        <v>3512</v>
      </c>
      <c r="F2884" s="180" t="s">
        <v>826</v>
      </c>
      <c r="G2884" s="180">
        <v>4.7533903000000004</v>
      </c>
      <c r="H2884" s="180">
        <v>17.11</v>
      </c>
      <c r="I2884" s="180">
        <v>17.11</v>
      </c>
      <c r="J2884" s="180">
        <v>0</v>
      </c>
      <c r="K2884" s="181">
        <f t="shared" si="44"/>
        <v>81.330508033000001</v>
      </c>
      <c r="L2884" s="180" t="s">
        <v>704</v>
      </c>
    </row>
    <row r="2885" spans="3:12">
      <c r="C2885" s="180">
        <v>981</v>
      </c>
      <c r="D2885" s="180">
        <v>862</v>
      </c>
      <c r="E2885" s="180" t="s">
        <v>3513</v>
      </c>
      <c r="F2885" s="180" t="s">
        <v>826</v>
      </c>
      <c r="G2885" s="180">
        <v>2.8419970000000001</v>
      </c>
      <c r="H2885" s="180">
        <v>10.23</v>
      </c>
      <c r="I2885" s="180">
        <v>10.23</v>
      </c>
      <c r="J2885" s="180">
        <v>0</v>
      </c>
      <c r="K2885" s="181">
        <f t="shared" si="44"/>
        <v>29.073629310000001</v>
      </c>
      <c r="L2885" s="180" t="s">
        <v>704</v>
      </c>
    </row>
    <row r="2886" spans="3:12">
      <c r="C2886" s="180">
        <v>981</v>
      </c>
      <c r="D2886" s="180">
        <v>863</v>
      </c>
      <c r="E2886" s="180" t="s">
        <v>2624</v>
      </c>
      <c r="F2886" s="180" t="s">
        <v>826</v>
      </c>
      <c r="G2886" s="180">
        <v>9.976896</v>
      </c>
      <c r="H2886" s="180">
        <v>35.909999999999997</v>
      </c>
      <c r="I2886" s="180">
        <v>35.909999999999997</v>
      </c>
      <c r="J2886" s="180">
        <v>0</v>
      </c>
      <c r="K2886" s="181">
        <f t="shared" ref="K2886:K2949" si="45">H2886*G2886</f>
        <v>358.27033535999999</v>
      </c>
      <c r="L2886" s="180" t="s">
        <v>707</v>
      </c>
    </row>
    <row r="2887" spans="3:12">
      <c r="C2887" s="180">
        <v>981</v>
      </c>
      <c r="D2887" s="180">
        <v>864</v>
      </c>
      <c r="E2887" s="180" t="s">
        <v>2650</v>
      </c>
      <c r="F2887" s="180" t="s">
        <v>826</v>
      </c>
      <c r="G2887" s="180">
        <v>18.772476099999999</v>
      </c>
      <c r="H2887" s="180">
        <v>67.58</v>
      </c>
      <c r="I2887" s="180">
        <v>67.58</v>
      </c>
      <c r="J2887" s="180">
        <v>0</v>
      </c>
      <c r="K2887" s="181">
        <f t="shared" si="45"/>
        <v>1268.643934838</v>
      </c>
      <c r="L2887" s="180" t="s">
        <v>707</v>
      </c>
    </row>
    <row r="2888" spans="3:12">
      <c r="C2888" s="180">
        <v>981</v>
      </c>
      <c r="D2888" s="180">
        <v>865</v>
      </c>
      <c r="E2888" s="180" t="s">
        <v>2651</v>
      </c>
      <c r="F2888" s="180" t="s">
        <v>826</v>
      </c>
      <c r="G2888" s="180">
        <v>27.001506800000001</v>
      </c>
      <c r="H2888" s="180">
        <v>97.2</v>
      </c>
      <c r="I2888" s="180">
        <v>97.2</v>
      </c>
      <c r="J2888" s="180">
        <v>0</v>
      </c>
      <c r="K2888" s="181">
        <f t="shared" si="45"/>
        <v>2624.5464609600003</v>
      </c>
      <c r="L2888" s="180" t="s">
        <v>707</v>
      </c>
    </row>
    <row r="2889" spans="3:12">
      <c r="C2889" s="180">
        <v>981</v>
      </c>
      <c r="D2889" s="180">
        <v>866</v>
      </c>
      <c r="E2889" s="180" t="s">
        <v>3514</v>
      </c>
      <c r="F2889" s="180" t="s">
        <v>826</v>
      </c>
      <c r="G2889" s="180">
        <v>36.102461099999999</v>
      </c>
      <c r="H2889" s="180">
        <v>129.96</v>
      </c>
      <c r="I2889" s="180">
        <v>129.96</v>
      </c>
      <c r="J2889" s="180">
        <v>0</v>
      </c>
      <c r="K2889" s="181">
        <f t="shared" si="45"/>
        <v>4691.8758445560006</v>
      </c>
      <c r="L2889" s="180" t="s">
        <v>707</v>
      </c>
    </row>
    <row r="2890" spans="3:12">
      <c r="C2890" s="180">
        <v>981</v>
      </c>
      <c r="D2890" s="180">
        <v>867</v>
      </c>
      <c r="E2890" s="180" t="s">
        <v>2649</v>
      </c>
      <c r="F2890" s="180" t="s">
        <v>826</v>
      </c>
      <c r="G2890" s="180">
        <v>14.2119538</v>
      </c>
      <c r="H2890" s="180">
        <v>51.16</v>
      </c>
      <c r="I2890" s="180">
        <v>51.16</v>
      </c>
      <c r="J2890" s="180">
        <v>0</v>
      </c>
      <c r="K2890" s="181">
        <f t="shared" si="45"/>
        <v>727.08355640799994</v>
      </c>
      <c r="L2890" s="180" t="s">
        <v>707</v>
      </c>
    </row>
    <row r="2891" spans="3:12">
      <c r="C2891" s="180">
        <v>981</v>
      </c>
      <c r="D2891" s="180">
        <v>868</v>
      </c>
      <c r="E2891" s="180" t="s">
        <v>3515</v>
      </c>
      <c r="F2891" s="180" t="s">
        <v>826</v>
      </c>
      <c r="G2891" s="180">
        <v>6.7744852</v>
      </c>
      <c r="H2891" s="180">
        <v>24.38</v>
      </c>
      <c r="I2891" s="180">
        <v>24.38</v>
      </c>
      <c r="J2891" s="180">
        <v>0</v>
      </c>
      <c r="K2891" s="181">
        <f t="shared" si="45"/>
        <v>165.16194917599998</v>
      </c>
      <c r="L2891" s="180" t="s">
        <v>707</v>
      </c>
    </row>
    <row r="2892" spans="3:12">
      <c r="C2892" s="180">
        <v>981</v>
      </c>
      <c r="D2892" s="180">
        <v>892</v>
      </c>
      <c r="E2892" s="180" t="s">
        <v>3516</v>
      </c>
      <c r="F2892" s="180" t="s">
        <v>826</v>
      </c>
      <c r="G2892" s="180">
        <v>43.701295799999997</v>
      </c>
      <c r="H2892" s="180">
        <v>157.32</v>
      </c>
      <c r="I2892" s="180">
        <v>157.32</v>
      </c>
      <c r="J2892" s="180">
        <v>0</v>
      </c>
      <c r="K2892" s="181">
        <f t="shared" si="45"/>
        <v>6875.0878552559989</v>
      </c>
      <c r="L2892" s="180" t="s">
        <v>707</v>
      </c>
    </row>
    <row r="2893" spans="3:12">
      <c r="C2893" s="180">
        <v>981</v>
      </c>
      <c r="D2893" s="180">
        <v>937</v>
      </c>
      <c r="E2893" s="180" t="s">
        <v>3517</v>
      </c>
      <c r="F2893" s="180" t="s">
        <v>826</v>
      </c>
      <c r="G2893" s="180">
        <v>2.4279658</v>
      </c>
      <c r="H2893" s="180">
        <v>8.74</v>
      </c>
      <c r="I2893" s="180">
        <v>8.74</v>
      </c>
      <c r="J2893" s="180">
        <v>0</v>
      </c>
      <c r="K2893" s="181">
        <f t="shared" si="45"/>
        <v>21.220421091999999</v>
      </c>
      <c r="L2893" s="180" t="s">
        <v>707</v>
      </c>
    </row>
    <row r="2894" spans="3:12">
      <c r="C2894" s="180">
        <v>981</v>
      </c>
      <c r="D2894" s="180">
        <v>938</v>
      </c>
      <c r="E2894" s="180" t="s">
        <v>3518</v>
      </c>
      <c r="F2894" s="180" t="s">
        <v>826</v>
      </c>
      <c r="G2894" s="180">
        <v>0.41711700000000002</v>
      </c>
      <c r="H2894" s="180">
        <v>1.5</v>
      </c>
      <c r="I2894" s="180">
        <v>1.5</v>
      </c>
      <c r="J2894" s="180">
        <v>0</v>
      </c>
      <c r="K2894" s="181">
        <f t="shared" si="45"/>
        <v>0.62567550000000005</v>
      </c>
      <c r="L2894" s="180" t="s">
        <v>707</v>
      </c>
    </row>
    <row r="2895" spans="3:12">
      <c r="C2895" s="180">
        <v>981</v>
      </c>
      <c r="D2895" s="180">
        <v>939</v>
      </c>
      <c r="E2895" s="180" t="s">
        <v>3519</v>
      </c>
      <c r="F2895" s="180" t="s">
        <v>826</v>
      </c>
      <c r="G2895" s="180">
        <v>0.67431439999999998</v>
      </c>
      <c r="H2895" s="180">
        <v>2.42</v>
      </c>
      <c r="I2895" s="180">
        <v>2.42</v>
      </c>
      <c r="J2895" s="180">
        <v>0</v>
      </c>
      <c r="K2895" s="181">
        <f t="shared" si="45"/>
        <v>1.631840848</v>
      </c>
      <c r="L2895" s="180" t="s">
        <v>707</v>
      </c>
    </row>
    <row r="2896" spans="3:12">
      <c r="C2896" s="180">
        <v>981</v>
      </c>
      <c r="D2896" s="180">
        <v>940</v>
      </c>
      <c r="E2896" s="180" t="s">
        <v>3520</v>
      </c>
      <c r="F2896" s="180" t="s">
        <v>826</v>
      </c>
      <c r="G2896" s="180">
        <v>1.5369562999999999</v>
      </c>
      <c r="H2896" s="180">
        <v>5.53</v>
      </c>
      <c r="I2896" s="180">
        <v>5.53</v>
      </c>
      <c r="J2896" s="180">
        <v>0</v>
      </c>
      <c r="K2896" s="181">
        <f t="shared" si="45"/>
        <v>8.4993683390000001</v>
      </c>
      <c r="L2896" s="180" t="s">
        <v>707</v>
      </c>
    </row>
    <row r="2897" spans="3:12">
      <c r="C2897" s="180">
        <v>981</v>
      </c>
      <c r="D2897" s="180">
        <v>944</v>
      </c>
      <c r="E2897" s="180" t="s">
        <v>3521</v>
      </c>
      <c r="F2897" s="180" t="s">
        <v>826</v>
      </c>
      <c r="G2897" s="180">
        <v>1.0649120999999999</v>
      </c>
      <c r="H2897" s="180">
        <v>3.83</v>
      </c>
      <c r="I2897" s="180">
        <v>3.83</v>
      </c>
      <c r="J2897" s="180">
        <v>0</v>
      </c>
      <c r="K2897" s="181">
        <f t="shared" si="45"/>
        <v>4.0786133429999998</v>
      </c>
      <c r="L2897" s="180" t="s">
        <v>707</v>
      </c>
    </row>
    <row r="2898" spans="3:12">
      <c r="C2898" s="180">
        <v>981</v>
      </c>
      <c r="D2898" s="180">
        <v>977</v>
      </c>
      <c r="E2898" s="180" t="s">
        <v>2394</v>
      </c>
      <c r="F2898" s="180" t="s">
        <v>826</v>
      </c>
      <c r="G2898" s="180">
        <v>18.909090899999999</v>
      </c>
      <c r="H2898" s="180">
        <v>68.069999999999993</v>
      </c>
      <c r="I2898" s="180">
        <v>68.069999999999993</v>
      </c>
      <c r="J2898" s="180">
        <v>0</v>
      </c>
      <c r="K2898" s="181">
        <f t="shared" si="45"/>
        <v>1287.1418175629999</v>
      </c>
      <c r="L2898" s="180" t="s">
        <v>707</v>
      </c>
    </row>
    <row r="2899" spans="3:12">
      <c r="C2899" s="180">
        <v>981</v>
      </c>
      <c r="D2899" s="180">
        <v>979</v>
      </c>
      <c r="E2899" s="180" t="s">
        <v>2389</v>
      </c>
      <c r="F2899" s="180" t="s">
        <v>826</v>
      </c>
      <c r="G2899" s="180">
        <v>3.9263083999999999</v>
      </c>
      <c r="H2899" s="180">
        <v>14.13</v>
      </c>
      <c r="I2899" s="180">
        <v>14.13</v>
      </c>
      <c r="J2899" s="180">
        <v>0</v>
      </c>
      <c r="K2899" s="181">
        <f t="shared" si="45"/>
        <v>55.478737692000003</v>
      </c>
      <c r="L2899" s="180" t="s">
        <v>707</v>
      </c>
    </row>
    <row r="2900" spans="3:12">
      <c r="C2900" s="180">
        <v>981</v>
      </c>
      <c r="D2900" s="180">
        <v>980</v>
      </c>
      <c r="E2900" s="180" t="s">
        <v>2387</v>
      </c>
      <c r="F2900" s="180" t="s">
        <v>826</v>
      </c>
      <c r="G2900" s="180">
        <v>2.7483677000000002</v>
      </c>
      <c r="H2900" s="180">
        <v>9.89</v>
      </c>
      <c r="I2900" s="180">
        <v>9.89</v>
      </c>
      <c r="J2900" s="180">
        <v>0</v>
      </c>
      <c r="K2900" s="181">
        <f t="shared" si="45"/>
        <v>27.181356553000004</v>
      </c>
      <c r="L2900" s="180" t="s">
        <v>707</v>
      </c>
    </row>
    <row r="2901" spans="3:12">
      <c r="C2901" s="180">
        <v>981</v>
      </c>
      <c r="D2901" s="180">
        <v>982</v>
      </c>
      <c r="E2901" s="180" t="s">
        <v>2385</v>
      </c>
      <c r="F2901" s="180" t="s">
        <v>826</v>
      </c>
      <c r="G2901" s="180">
        <v>1.4384730999999999</v>
      </c>
      <c r="H2901" s="180">
        <v>5.17</v>
      </c>
      <c r="I2901" s="180">
        <v>5.17</v>
      </c>
      <c r="J2901" s="180">
        <v>0</v>
      </c>
      <c r="K2901" s="181">
        <f t="shared" si="45"/>
        <v>7.4369059269999997</v>
      </c>
      <c r="L2901" s="180" t="s">
        <v>707</v>
      </c>
    </row>
    <row r="2902" spans="3:12">
      <c r="C2902" s="180">
        <v>981</v>
      </c>
      <c r="D2902" s="180">
        <v>986</v>
      </c>
      <c r="E2902" s="180" t="s">
        <v>3522</v>
      </c>
      <c r="F2902" s="180" t="s">
        <v>826</v>
      </c>
      <c r="G2902" s="180">
        <v>6.7286590000000004</v>
      </c>
      <c r="H2902" s="180">
        <v>24.22</v>
      </c>
      <c r="I2902" s="180">
        <v>24.22</v>
      </c>
      <c r="J2902" s="180">
        <v>0</v>
      </c>
      <c r="K2902" s="181">
        <f t="shared" si="45"/>
        <v>162.96812098000001</v>
      </c>
      <c r="L2902" s="180" t="s">
        <v>707</v>
      </c>
    </row>
    <row r="2903" spans="3:12">
      <c r="C2903" s="180">
        <v>981</v>
      </c>
      <c r="D2903" s="180">
        <v>987</v>
      </c>
      <c r="E2903" s="180" t="s">
        <v>3523</v>
      </c>
      <c r="F2903" s="180" t="s">
        <v>826</v>
      </c>
      <c r="G2903" s="180">
        <v>9.2108287000000004</v>
      </c>
      <c r="H2903" s="180">
        <v>33.15</v>
      </c>
      <c r="I2903" s="180">
        <v>33.15</v>
      </c>
      <c r="J2903" s="180">
        <v>0</v>
      </c>
      <c r="K2903" s="181">
        <f t="shared" si="45"/>
        <v>305.338971405</v>
      </c>
      <c r="L2903" s="180" t="s">
        <v>707</v>
      </c>
    </row>
    <row r="2904" spans="3:12">
      <c r="C2904" s="180">
        <v>981</v>
      </c>
      <c r="D2904" s="180">
        <v>988</v>
      </c>
      <c r="E2904" s="180" t="s">
        <v>3524</v>
      </c>
      <c r="F2904" s="180" t="s">
        <v>826</v>
      </c>
      <c r="G2904" s="180">
        <v>17.579105999999999</v>
      </c>
      <c r="H2904" s="180">
        <v>63.28</v>
      </c>
      <c r="I2904" s="180">
        <v>63.28</v>
      </c>
      <c r="J2904" s="180">
        <v>0</v>
      </c>
      <c r="K2904" s="181">
        <f t="shared" si="45"/>
        <v>1112.4058276799999</v>
      </c>
      <c r="L2904" s="180" t="s">
        <v>707</v>
      </c>
    </row>
    <row r="2905" spans="3:12">
      <c r="C2905" s="180">
        <v>981</v>
      </c>
      <c r="D2905" s="180">
        <v>989</v>
      </c>
      <c r="E2905" s="180" t="s">
        <v>3525</v>
      </c>
      <c r="F2905" s="180" t="s">
        <v>826</v>
      </c>
      <c r="G2905" s="180">
        <v>24.265193400000001</v>
      </c>
      <c r="H2905" s="180">
        <v>87.35</v>
      </c>
      <c r="I2905" s="180">
        <v>87.35</v>
      </c>
      <c r="J2905" s="180">
        <v>0</v>
      </c>
      <c r="K2905" s="181">
        <f t="shared" si="45"/>
        <v>2119.56464349</v>
      </c>
      <c r="L2905" s="180" t="s">
        <v>707</v>
      </c>
    </row>
    <row r="2906" spans="3:12">
      <c r="C2906" s="180">
        <v>981</v>
      </c>
      <c r="D2906" s="180">
        <v>990</v>
      </c>
      <c r="E2906" s="180" t="s">
        <v>3526</v>
      </c>
      <c r="F2906" s="180" t="s">
        <v>826</v>
      </c>
      <c r="G2906" s="180">
        <v>43.2546459</v>
      </c>
      <c r="H2906" s="180">
        <v>155.71</v>
      </c>
      <c r="I2906" s="180">
        <v>155.71</v>
      </c>
      <c r="J2906" s="180">
        <v>0</v>
      </c>
      <c r="K2906" s="181">
        <f t="shared" si="45"/>
        <v>6735.1809130890006</v>
      </c>
      <c r="L2906" s="180" t="s">
        <v>707</v>
      </c>
    </row>
    <row r="2907" spans="3:12">
      <c r="C2907" s="180">
        <v>981</v>
      </c>
      <c r="D2907" s="180">
        <v>991</v>
      </c>
      <c r="E2907" s="180" t="s">
        <v>3527</v>
      </c>
      <c r="F2907" s="180" t="s">
        <v>826</v>
      </c>
      <c r="G2907" s="180">
        <v>70.537418400000007</v>
      </c>
      <c r="H2907" s="180">
        <v>253.93</v>
      </c>
      <c r="I2907" s="180">
        <v>253.93</v>
      </c>
      <c r="J2907" s="180">
        <v>0</v>
      </c>
      <c r="K2907" s="181">
        <f t="shared" si="45"/>
        <v>17911.566654312002</v>
      </c>
      <c r="L2907" s="180" t="s">
        <v>707</v>
      </c>
    </row>
    <row r="2908" spans="3:12">
      <c r="C2908" s="180">
        <v>981</v>
      </c>
      <c r="D2908" s="180">
        <v>993</v>
      </c>
      <c r="E2908" s="180" t="s">
        <v>2380</v>
      </c>
      <c r="F2908" s="180" t="s">
        <v>826</v>
      </c>
      <c r="G2908" s="180">
        <v>0.51431439999999995</v>
      </c>
      <c r="H2908" s="180">
        <v>1.85</v>
      </c>
      <c r="I2908" s="180">
        <v>1.85</v>
      </c>
      <c r="J2908" s="180">
        <v>0</v>
      </c>
      <c r="K2908" s="181">
        <f t="shared" si="45"/>
        <v>0.95148163999999991</v>
      </c>
      <c r="L2908" s="180" t="s">
        <v>707</v>
      </c>
    </row>
    <row r="2909" spans="3:12">
      <c r="C2909" s="180">
        <v>981</v>
      </c>
      <c r="D2909" s="180">
        <v>994</v>
      </c>
      <c r="E2909" s="180" t="s">
        <v>2386</v>
      </c>
      <c r="F2909" s="180" t="s">
        <v>826</v>
      </c>
      <c r="G2909" s="180">
        <v>1.5991964000000001</v>
      </c>
      <c r="H2909" s="180">
        <v>5.75</v>
      </c>
      <c r="I2909" s="180">
        <v>5.75</v>
      </c>
      <c r="J2909" s="180">
        <v>0</v>
      </c>
      <c r="K2909" s="181">
        <f t="shared" si="45"/>
        <v>9.1953793000000008</v>
      </c>
      <c r="L2909" s="180" t="s">
        <v>707</v>
      </c>
    </row>
    <row r="2910" spans="3:12">
      <c r="C2910" s="180">
        <v>981</v>
      </c>
      <c r="D2910" s="180">
        <v>995</v>
      </c>
      <c r="E2910" s="180" t="s">
        <v>2390</v>
      </c>
      <c r="F2910" s="180" t="s">
        <v>826</v>
      </c>
      <c r="G2910" s="180">
        <v>4.1721747999999996</v>
      </c>
      <c r="H2910" s="180">
        <v>15.01</v>
      </c>
      <c r="I2910" s="180">
        <v>15.01</v>
      </c>
      <c r="J2910" s="180">
        <v>0</v>
      </c>
      <c r="K2910" s="181">
        <f t="shared" si="45"/>
        <v>62.624343747999994</v>
      </c>
      <c r="L2910" s="180" t="s">
        <v>707</v>
      </c>
    </row>
    <row r="2911" spans="3:12">
      <c r="C2911" s="180">
        <v>981</v>
      </c>
      <c r="D2911" s="180">
        <v>996</v>
      </c>
      <c r="E2911" s="180" t="s">
        <v>2391</v>
      </c>
      <c r="F2911" s="180" t="s">
        <v>826</v>
      </c>
      <c r="G2911" s="180">
        <v>6.4691109999999998</v>
      </c>
      <c r="H2911" s="180">
        <v>23.28</v>
      </c>
      <c r="I2911" s="180">
        <v>23.28</v>
      </c>
      <c r="J2911" s="180">
        <v>0</v>
      </c>
      <c r="K2911" s="181">
        <f t="shared" si="45"/>
        <v>150.60090407999999</v>
      </c>
      <c r="L2911" s="180" t="s">
        <v>707</v>
      </c>
    </row>
    <row r="2912" spans="3:12">
      <c r="C2912" s="180">
        <v>981</v>
      </c>
      <c r="D2912" s="180">
        <v>998</v>
      </c>
      <c r="E2912" s="180" t="s">
        <v>2395</v>
      </c>
      <c r="F2912" s="180" t="s">
        <v>826</v>
      </c>
      <c r="G2912" s="180">
        <v>24.550477099999998</v>
      </c>
      <c r="H2912" s="180">
        <v>88.38</v>
      </c>
      <c r="I2912" s="180">
        <v>88.38</v>
      </c>
      <c r="J2912" s="180">
        <v>0</v>
      </c>
      <c r="K2912" s="181">
        <f t="shared" si="45"/>
        <v>2169.7711660979999</v>
      </c>
      <c r="L2912" s="180" t="s">
        <v>707</v>
      </c>
    </row>
    <row r="2913" spans="3:12">
      <c r="C2913" s="180">
        <v>981</v>
      </c>
      <c r="D2913" s="180">
        <v>999</v>
      </c>
      <c r="E2913" s="180" t="s">
        <v>2397</v>
      </c>
      <c r="F2913" s="180" t="s">
        <v>826</v>
      </c>
      <c r="G2913" s="180">
        <v>38.895027599999999</v>
      </c>
      <c r="H2913" s="180">
        <v>140.02000000000001</v>
      </c>
      <c r="I2913" s="180">
        <v>140.02000000000001</v>
      </c>
      <c r="J2913" s="180">
        <v>0</v>
      </c>
      <c r="K2913" s="181">
        <f t="shared" si="45"/>
        <v>5446.0817645520001</v>
      </c>
      <c r="L2913" s="180" t="s">
        <v>707</v>
      </c>
    </row>
    <row r="2914" spans="3:12">
      <c r="C2914" s="180">
        <v>981</v>
      </c>
      <c r="D2914" s="180">
        <v>1000</v>
      </c>
      <c r="E2914" s="180" t="s">
        <v>2398</v>
      </c>
      <c r="F2914" s="180" t="s">
        <v>826</v>
      </c>
      <c r="G2914" s="180">
        <v>47.774987400000001</v>
      </c>
      <c r="H2914" s="180">
        <v>171.98</v>
      </c>
      <c r="I2914" s="180">
        <v>171.98</v>
      </c>
      <c r="J2914" s="180">
        <v>0</v>
      </c>
      <c r="K2914" s="181">
        <f t="shared" si="45"/>
        <v>8216.342333052</v>
      </c>
      <c r="L2914" s="180" t="s">
        <v>707</v>
      </c>
    </row>
    <row r="2915" spans="3:12">
      <c r="C2915" s="180">
        <v>981</v>
      </c>
      <c r="D2915" s="180">
        <v>1001</v>
      </c>
      <c r="E2915" s="180" t="s">
        <v>2400</v>
      </c>
      <c r="F2915" s="180" t="s">
        <v>826</v>
      </c>
      <c r="G2915" s="180">
        <v>82.370667999999995</v>
      </c>
      <c r="H2915" s="180">
        <v>296.52999999999997</v>
      </c>
      <c r="I2915" s="180">
        <v>296.52999999999997</v>
      </c>
      <c r="J2915" s="180">
        <v>0</v>
      </c>
      <c r="K2915" s="181">
        <f t="shared" si="45"/>
        <v>24425.374182039996</v>
      </c>
      <c r="L2915" s="180" t="s">
        <v>707</v>
      </c>
    </row>
    <row r="2916" spans="3:12">
      <c r="C2916" s="180">
        <v>981</v>
      </c>
      <c r="D2916" s="180">
        <v>1005</v>
      </c>
      <c r="E2916" s="180" t="s">
        <v>3528</v>
      </c>
      <c r="F2916" s="180" t="s">
        <v>826</v>
      </c>
      <c r="G2916" s="180">
        <v>53.854344599999997</v>
      </c>
      <c r="H2916" s="180">
        <v>193.87</v>
      </c>
      <c r="I2916" s="180">
        <v>193.87</v>
      </c>
      <c r="J2916" s="180">
        <v>0</v>
      </c>
      <c r="K2916" s="181">
        <f t="shared" si="45"/>
        <v>10440.741787601999</v>
      </c>
      <c r="L2916" s="180" t="s">
        <v>704</v>
      </c>
    </row>
    <row r="2917" spans="3:12">
      <c r="C2917" s="180">
        <v>981</v>
      </c>
      <c r="D2917" s="180">
        <v>1006</v>
      </c>
      <c r="E2917" s="180" t="s">
        <v>3529</v>
      </c>
      <c r="F2917" s="180" t="s">
        <v>826</v>
      </c>
      <c r="G2917" s="180">
        <v>32.530386700000001</v>
      </c>
      <c r="H2917" s="180">
        <v>117.1</v>
      </c>
      <c r="I2917" s="180">
        <v>117.1</v>
      </c>
      <c r="J2917" s="180">
        <v>0</v>
      </c>
      <c r="K2917" s="181">
        <f t="shared" si="45"/>
        <v>3809.3082825699998</v>
      </c>
      <c r="L2917" s="180" t="s">
        <v>707</v>
      </c>
    </row>
    <row r="2918" spans="3:12">
      <c r="C2918" s="180">
        <v>981</v>
      </c>
      <c r="D2918" s="180">
        <v>1007</v>
      </c>
      <c r="E2918" s="180" t="s">
        <v>3530</v>
      </c>
      <c r="F2918" s="180" t="s">
        <v>826</v>
      </c>
      <c r="G2918" s="180">
        <v>12.7493722</v>
      </c>
      <c r="H2918" s="180">
        <v>45.89</v>
      </c>
      <c r="I2918" s="180">
        <v>45.89</v>
      </c>
      <c r="J2918" s="180">
        <v>0</v>
      </c>
      <c r="K2918" s="181">
        <f t="shared" si="45"/>
        <v>585.06869025799995</v>
      </c>
      <c r="L2918" s="180" t="s">
        <v>707</v>
      </c>
    </row>
    <row r="2919" spans="3:12">
      <c r="C2919" s="180">
        <v>981</v>
      </c>
      <c r="D2919" s="180">
        <v>1008</v>
      </c>
      <c r="E2919" s="180" t="s">
        <v>3531</v>
      </c>
      <c r="F2919" s="180" t="s">
        <v>826</v>
      </c>
      <c r="G2919" s="180">
        <v>1.6192868</v>
      </c>
      <c r="H2919" s="180">
        <v>5.82</v>
      </c>
      <c r="I2919" s="180">
        <v>5.82</v>
      </c>
      <c r="J2919" s="180">
        <v>0</v>
      </c>
      <c r="K2919" s="181">
        <f t="shared" si="45"/>
        <v>9.424249176</v>
      </c>
      <c r="L2919" s="180" t="s">
        <v>707</v>
      </c>
    </row>
    <row r="2920" spans="3:12">
      <c r="C2920" s="180">
        <v>981</v>
      </c>
      <c r="D2920" s="180">
        <v>1011</v>
      </c>
      <c r="E2920" s="180" t="s">
        <v>3532</v>
      </c>
      <c r="F2920" s="180" t="s">
        <v>826</v>
      </c>
      <c r="G2920" s="180">
        <v>0.24253140000000001</v>
      </c>
      <c r="H2920" s="180">
        <v>0.87</v>
      </c>
      <c r="I2920" s="180">
        <v>0.87</v>
      </c>
      <c r="J2920" s="180">
        <v>0</v>
      </c>
      <c r="K2920" s="181">
        <f t="shared" si="45"/>
        <v>0.21100231799999999</v>
      </c>
      <c r="L2920" s="180" t="s">
        <v>707</v>
      </c>
    </row>
    <row r="2921" spans="3:12">
      <c r="C2921" s="180">
        <v>981</v>
      </c>
      <c r="D2921" s="180">
        <v>1013</v>
      </c>
      <c r="E2921" s="180" t="s">
        <v>2378</v>
      </c>
      <c r="F2921" s="180" t="s">
        <v>826</v>
      </c>
      <c r="G2921" s="180">
        <v>0.38171769999999999</v>
      </c>
      <c r="H2921" s="180">
        <v>1.37</v>
      </c>
      <c r="I2921" s="180">
        <v>1.37</v>
      </c>
      <c r="J2921" s="180">
        <v>0</v>
      </c>
      <c r="K2921" s="181">
        <f t="shared" si="45"/>
        <v>0.52295324900000006</v>
      </c>
      <c r="L2921" s="180" t="s">
        <v>707</v>
      </c>
    </row>
    <row r="2922" spans="3:12">
      <c r="C2922" s="180">
        <v>981</v>
      </c>
      <c r="D2922" s="180">
        <v>1014</v>
      </c>
      <c r="E2922" s="180" t="s">
        <v>2381</v>
      </c>
      <c r="F2922" s="180" t="s">
        <v>826</v>
      </c>
      <c r="G2922" s="180">
        <v>0.60407840000000002</v>
      </c>
      <c r="H2922" s="180">
        <v>2.17</v>
      </c>
      <c r="I2922" s="180">
        <v>2.17</v>
      </c>
      <c r="J2922" s="180">
        <v>0</v>
      </c>
      <c r="K2922" s="181">
        <f t="shared" si="45"/>
        <v>1.310850128</v>
      </c>
      <c r="L2922" s="180" t="s">
        <v>707</v>
      </c>
    </row>
    <row r="2923" spans="3:12">
      <c r="C2923" s="180">
        <v>981</v>
      </c>
      <c r="D2923" s="180">
        <v>1015</v>
      </c>
      <c r="E2923" s="180" t="s">
        <v>2399</v>
      </c>
      <c r="F2923" s="180" t="s">
        <v>826</v>
      </c>
      <c r="G2923" s="180">
        <v>63.485685599999996</v>
      </c>
      <c r="H2923" s="180">
        <v>228.54</v>
      </c>
      <c r="I2923" s="180">
        <v>228.54</v>
      </c>
      <c r="J2923" s="180">
        <v>0</v>
      </c>
      <c r="K2923" s="181">
        <f t="shared" si="45"/>
        <v>14509.018587023998</v>
      </c>
      <c r="L2923" s="180" t="s">
        <v>707</v>
      </c>
    </row>
    <row r="2924" spans="3:12">
      <c r="C2924" s="180">
        <v>981</v>
      </c>
      <c r="D2924" s="180">
        <v>1017</v>
      </c>
      <c r="E2924" s="180" t="s">
        <v>2396</v>
      </c>
      <c r="F2924" s="180" t="s">
        <v>826</v>
      </c>
      <c r="G2924" s="180">
        <v>32.1044701</v>
      </c>
      <c r="H2924" s="180">
        <v>115.57</v>
      </c>
      <c r="I2924" s="180">
        <v>115.57</v>
      </c>
      <c r="J2924" s="180">
        <v>0</v>
      </c>
      <c r="K2924" s="181">
        <f t="shared" si="45"/>
        <v>3710.313609457</v>
      </c>
      <c r="L2924" s="180" t="s">
        <v>707</v>
      </c>
    </row>
    <row r="2925" spans="3:12">
      <c r="C2925" s="180">
        <v>981</v>
      </c>
      <c r="D2925" s="180">
        <v>1018</v>
      </c>
      <c r="E2925" s="180" t="s">
        <v>2393</v>
      </c>
      <c r="F2925" s="180" t="s">
        <v>826</v>
      </c>
      <c r="G2925" s="180">
        <v>13.5168257</v>
      </c>
      <c r="H2925" s="180">
        <v>48.66</v>
      </c>
      <c r="I2925" s="180">
        <v>48.66</v>
      </c>
      <c r="J2925" s="180">
        <v>0</v>
      </c>
      <c r="K2925" s="181">
        <f t="shared" si="45"/>
        <v>657.72873856199999</v>
      </c>
      <c r="L2925" s="180" t="s">
        <v>707</v>
      </c>
    </row>
    <row r="2926" spans="3:12">
      <c r="C2926" s="180">
        <v>981</v>
      </c>
      <c r="D2926" s="180">
        <v>1019</v>
      </c>
      <c r="E2926" s="180" t="s">
        <v>2392</v>
      </c>
      <c r="F2926" s="180" t="s">
        <v>826</v>
      </c>
      <c r="G2926" s="180">
        <v>9.1411350999999996</v>
      </c>
      <c r="H2926" s="180">
        <v>32.9</v>
      </c>
      <c r="I2926" s="180">
        <v>32.9</v>
      </c>
      <c r="J2926" s="180">
        <v>0</v>
      </c>
      <c r="K2926" s="181">
        <f t="shared" si="45"/>
        <v>300.74334478999998</v>
      </c>
      <c r="L2926" s="180" t="s">
        <v>707</v>
      </c>
    </row>
    <row r="2927" spans="3:12">
      <c r="C2927" s="180">
        <v>981</v>
      </c>
      <c r="D2927" s="180">
        <v>1020</v>
      </c>
      <c r="E2927" s="180" t="s">
        <v>2388</v>
      </c>
      <c r="F2927" s="180" t="s">
        <v>826</v>
      </c>
      <c r="G2927" s="180">
        <v>2.6203314999999998</v>
      </c>
      <c r="H2927" s="180">
        <v>9.43</v>
      </c>
      <c r="I2927" s="180">
        <v>9.43</v>
      </c>
      <c r="J2927" s="180">
        <v>0</v>
      </c>
      <c r="K2927" s="181">
        <f t="shared" si="45"/>
        <v>24.709726044999996</v>
      </c>
      <c r="L2927" s="180" t="s">
        <v>707</v>
      </c>
    </row>
    <row r="2928" spans="3:12">
      <c r="C2928" s="180">
        <v>981</v>
      </c>
      <c r="D2928" s="180">
        <v>1021</v>
      </c>
      <c r="E2928" s="180" t="s">
        <v>2384</v>
      </c>
      <c r="F2928" s="180" t="s">
        <v>826</v>
      </c>
      <c r="G2928" s="180">
        <v>1.0997891</v>
      </c>
      <c r="H2928" s="180">
        <v>3.95</v>
      </c>
      <c r="I2928" s="180">
        <v>3.95</v>
      </c>
      <c r="J2928" s="180">
        <v>0</v>
      </c>
      <c r="K2928" s="181">
        <f t="shared" si="45"/>
        <v>4.3441669450000004</v>
      </c>
      <c r="L2928" s="180" t="s">
        <v>707</v>
      </c>
    </row>
    <row r="2929" spans="3:12">
      <c r="C2929" s="180">
        <v>981</v>
      </c>
      <c r="D2929" s="180">
        <v>1022</v>
      </c>
      <c r="E2929" s="180" t="s">
        <v>2382</v>
      </c>
      <c r="F2929" s="180" t="s">
        <v>826</v>
      </c>
      <c r="G2929" s="180">
        <v>0.71716729999999995</v>
      </c>
      <c r="H2929" s="180">
        <v>2.58</v>
      </c>
      <c r="I2929" s="180">
        <v>2.58</v>
      </c>
      <c r="J2929" s="180">
        <v>0</v>
      </c>
      <c r="K2929" s="181">
        <f t="shared" si="45"/>
        <v>1.850291634</v>
      </c>
      <c r="L2929" s="180" t="s">
        <v>707</v>
      </c>
    </row>
    <row r="2930" spans="3:12">
      <c r="C2930" s="180">
        <v>981</v>
      </c>
      <c r="D2930" s="180">
        <v>11889</v>
      </c>
      <c r="E2930" s="180" t="s">
        <v>3533</v>
      </c>
      <c r="F2930" s="180" t="s">
        <v>826</v>
      </c>
      <c r="G2930" s="180">
        <v>0.49808140000000001</v>
      </c>
      <c r="H2930" s="180">
        <v>1.79</v>
      </c>
      <c r="I2930" s="180">
        <v>1.79</v>
      </c>
      <c r="J2930" s="180">
        <v>0</v>
      </c>
      <c r="K2930" s="181">
        <f t="shared" si="45"/>
        <v>0.89156570600000007</v>
      </c>
      <c r="L2930" s="180" t="s">
        <v>707</v>
      </c>
    </row>
    <row r="2931" spans="3:12">
      <c r="C2931" s="180">
        <v>981</v>
      </c>
      <c r="D2931" s="180">
        <v>11890</v>
      </c>
      <c r="E2931" s="180" t="s">
        <v>3534</v>
      </c>
      <c r="F2931" s="180" t="s">
        <v>826</v>
      </c>
      <c r="G2931" s="180">
        <v>0.88008039999999998</v>
      </c>
      <c r="H2931" s="180">
        <v>3.16</v>
      </c>
      <c r="I2931" s="180">
        <v>3.16</v>
      </c>
      <c r="J2931" s="180">
        <v>0</v>
      </c>
      <c r="K2931" s="181">
        <f t="shared" si="45"/>
        <v>2.7810540640000001</v>
      </c>
      <c r="L2931" s="180" t="s">
        <v>707</v>
      </c>
    </row>
    <row r="2932" spans="3:12">
      <c r="C2932" s="180">
        <v>981</v>
      </c>
      <c r="D2932" s="180">
        <v>11891</v>
      </c>
      <c r="E2932" s="180" t="s">
        <v>3535</v>
      </c>
      <c r="F2932" s="180" t="s">
        <v>826</v>
      </c>
      <c r="G2932" s="180">
        <v>1.42666</v>
      </c>
      <c r="H2932" s="180">
        <v>5.13</v>
      </c>
      <c r="I2932" s="180">
        <v>5.13</v>
      </c>
      <c r="J2932" s="180">
        <v>0</v>
      </c>
      <c r="K2932" s="181">
        <f t="shared" si="45"/>
        <v>7.3187658000000004</v>
      </c>
      <c r="L2932" s="180" t="s">
        <v>707</v>
      </c>
    </row>
    <row r="2933" spans="3:12">
      <c r="C2933" s="180">
        <v>981</v>
      </c>
      <c r="D2933" s="180">
        <v>11892</v>
      </c>
      <c r="E2933" s="180" t="s">
        <v>3536</v>
      </c>
      <c r="F2933" s="180" t="s">
        <v>826</v>
      </c>
      <c r="G2933" s="180">
        <v>2.3313511</v>
      </c>
      <c r="H2933" s="180">
        <v>8.39</v>
      </c>
      <c r="I2933" s="180">
        <v>8.39</v>
      </c>
      <c r="J2933" s="180">
        <v>0</v>
      </c>
      <c r="K2933" s="181">
        <f t="shared" si="45"/>
        <v>19.560035729000003</v>
      </c>
      <c r="L2933" s="180" t="s">
        <v>707</v>
      </c>
    </row>
    <row r="2934" spans="3:12">
      <c r="C2934" s="180">
        <v>981</v>
      </c>
      <c r="D2934" s="180">
        <v>12329</v>
      </c>
      <c r="E2934" s="180" t="s">
        <v>3537</v>
      </c>
      <c r="F2934" s="180" t="s">
        <v>828</v>
      </c>
      <c r="G2934" s="180">
        <v>34.354595699999997</v>
      </c>
      <c r="H2934" s="180">
        <v>123.67</v>
      </c>
      <c r="I2934" s="180">
        <v>123.67</v>
      </c>
      <c r="J2934" s="180">
        <v>0</v>
      </c>
      <c r="K2934" s="181">
        <f t="shared" si="45"/>
        <v>4248.6328502189999</v>
      </c>
      <c r="L2934" s="180" t="s">
        <v>707</v>
      </c>
    </row>
    <row r="2935" spans="3:12">
      <c r="C2935" s="180">
        <v>981</v>
      </c>
      <c r="D2935" s="180">
        <v>25002</v>
      </c>
      <c r="E2935" s="180" t="s">
        <v>3538</v>
      </c>
      <c r="F2935" s="180" t="s">
        <v>828</v>
      </c>
      <c r="G2935" s="180">
        <v>13.131089899999999</v>
      </c>
      <c r="H2935" s="180">
        <v>47.27</v>
      </c>
      <c r="I2935" s="180">
        <v>47.27</v>
      </c>
      <c r="J2935" s="180">
        <v>0</v>
      </c>
      <c r="K2935" s="181">
        <f t="shared" si="45"/>
        <v>620.70661957300001</v>
      </c>
      <c r="L2935" s="180" t="s">
        <v>704</v>
      </c>
    </row>
    <row r="2936" spans="3:12">
      <c r="C2936" s="180">
        <v>981</v>
      </c>
      <c r="D2936" s="180">
        <v>25003</v>
      </c>
      <c r="E2936" s="180" t="s">
        <v>3539</v>
      </c>
      <c r="F2936" s="180" t="s">
        <v>828</v>
      </c>
      <c r="G2936" s="180">
        <v>14.625816199999999</v>
      </c>
      <c r="H2936" s="180">
        <v>52.65</v>
      </c>
      <c r="I2936" s="180">
        <v>52.65</v>
      </c>
      <c r="J2936" s="180">
        <v>0</v>
      </c>
      <c r="K2936" s="181">
        <f t="shared" si="45"/>
        <v>770.04922292999993</v>
      </c>
      <c r="L2936" s="180" t="s">
        <v>704</v>
      </c>
    </row>
    <row r="2937" spans="3:12">
      <c r="C2937" s="180">
        <v>981</v>
      </c>
      <c r="D2937" s="180">
        <v>25004</v>
      </c>
      <c r="E2937" s="180" t="s">
        <v>3540</v>
      </c>
      <c r="F2937" s="180" t="s">
        <v>828</v>
      </c>
      <c r="G2937" s="180">
        <v>13.131089899999999</v>
      </c>
      <c r="H2937" s="180">
        <v>47.27</v>
      </c>
      <c r="I2937" s="180">
        <v>47.27</v>
      </c>
      <c r="J2937" s="180">
        <v>0</v>
      </c>
      <c r="K2937" s="181">
        <f t="shared" si="45"/>
        <v>620.70661957300001</v>
      </c>
      <c r="L2937" s="180" t="s">
        <v>704</v>
      </c>
    </row>
    <row r="2938" spans="3:12">
      <c r="C2938" s="180">
        <v>981</v>
      </c>
      <c r="D2938" s="180">
        <v>25005</v>
      </c>
      <c r="E2938" s="180" t="s">
        <v>3541</v>
      </c>
      <c r="F2938" s="180" t="s">
        <v>828</v>
      </c>
      <c r="G2938" s="180">
        <v>14.408839800000001</v>
      </c>
      <c r="H2938" s="180">
        <v>51.87</v>
      </c>
      <c r="I2938" s="180">
        <v>51.87</v>
      </c>
      <c r="J2938" s="180">
        <v>0</v>
      </c>
      <c r="K2938" s="181">
        <f t="shared" si="45"/>
        <v>747.38652042600006</v>
      </c>
      <c r="L2938" s="180" t="s">
        <v>704</v>
      </c>
    </row>
    <row r="2939" spans="3:12">
      <c r="C2939" s="180">
        <v>981</v>
      </c>
      <c r="D2939" s="180">
        <v>34602</v>
      </c>
      <c r="E2939" s="180" t="s">
        <v>3542</v>
      </c>
      <c r="F2939" s="180" t="s">
        <v>826</v>
      </c>
      <c r="G2939" s="180">
        <v>1.1139729</v>
      </c>
      <c r="H2939" s="180">
        <v>4.01</v>
      </c>
      <c r="I2939" s="180">
        <v>4.01</v>
      </c>
      <c r="J2939" s="180">
        <v>0</v>
      </c>
      <c r="K2939" s="181">
        <f t="shared" si="45"/>
        <v>4.4670313290000001</v>
      </c>
      <c r="L2939" s="180" t="s">
        <v>704</v>
      </c>
    </row>
    <row r="2940" spans="3:12">
      <c r="C2940" s="180">
        <v>981</v>
      </c>
      <c r="D2940" s="180">
        <v>34607</v>
      </c>
      <c r="E2940" s="180" t="s">
        <v>3543</v>
      </c>
      <c r="F2940" s="180" t="s">
        <v>826</v>
      </c>
      <c r="G2940" s="180">
        <v>2.7282772</v>
      </c>
      <c r="H2940" s="180">
        <v>9.82</v>
      </c>
      <c r="I2940" s="180">
        <v>9.82</v>
      </c>
      <c r="J2940" s="180">
        <v>0</v>
      </c>
      <c r="K2940" s="181">
        <f t="shared" si="45"/>
        <v>26.791682103999999</v>
      </c>
      <c r="L2940" s="180" t="s">
        <v>704</v>
      </c>
    </row>
    <row r="2941" spans="3:12">
      <c r="C2941" s="180">
        <v>981</v>
      </c>
      <c r="D2941" s="180">
        <v>34609</v>
      </c>
      <c r="E2941" s="180" t="s">
        <v>3544</v>
      </c>
      <c r="F2941" s="180" t="s">
        <v>826</v>
      </c>
      <c r="G2941" s="180">
        <v>3.9684982</v>
      </c>
      <c r="H2941" s="180">
        <v>14.28</v>
      </c>
      <c r="I2941" s="180">
        <v>14.28</v>
      </c>
      <c r="J2941" s="180">
        <v>0</v>
      </c>
      <c r="K2941" s="181">
        <f t="shared" si="45"/>
        <v>56.670154296</v>
      </c>
      <c r="L2941" s="180" t="s">
        <v>704</v>
      </c>
    </row>
    <row r="2942" spans="3:12">
      <c r="C2942" s="180">
        <v>981</v>
      </c>
      <c r="D2942" s="180">
        <v>34618</v>
      </c>
      <c r="E2942" s="180" t="s">
        <v>3545</v>
      </c>
      <c r="F2942" s="180" t="s">
        <v>826</v>
      </c>
      <c r="G2942" s="180">
        <v>1.5182521</v>
      </c>
      <c r="H2942" s="180">
        <v>5.46</v>
      </c>
      <c r="I2942" s="180">
        <v>5.46</v>
      </c>
      <c r="J2942" s="180">
        <v>0</v>
      </c>
      <c r="K2942" s="181">
        <f t="shared" si="45"/>
        <v>8.2896564660000003</v>
      </c>
      <c r="L2942" s="180" t="s">
        <v>704</v>
      </c>
    </row>
    <row r="2943" spans="3:12">
      <c r="C2943" s="180">
        <v>981</v>
      </c>
      <c r="D2943" s="180">
        <v>34621</v>
      </c>
      <c r="E2943" s="180" t="s">
        <v>3546</v>
      </c>
      <c r="F2943" s="180" t="s">
        <v>826</v>
      </c>
      <c r="G2943" s="180">
        <v>3.7612858</v>
      </c>
      <c r="H2943" s="180">
        <v>13.54</v>
      </c>
      <c r="I2943" s="180">
        <v>13.54</v>
      </c>
      <c r="J2943" s="180">
        <v>0</v>
      </c>
      <c r="K2943" s="181">
        <f t="shared" si="45"/>
        <v>50.927809732</v>
      </c>
      <c r="L2943" s="180" t="s">
        <v>704</v>
      </c>
    </row>
    <row r="2944" spans="3:12">
      <c r="C2944" s="180">
        <v>981</v>
      </c>
      <c r="D2944" s="180">
        <v>34622</v>
      </c>
      <c r="E2944" s="180" t="s">
        <v>3547</v>
      </c>
      <c r="F2944" s="180" t="s">
        <v>826</v>
      </c>
      <c r="G2944" s="180">
        <v>5.5873029000000001</v>
      </c>
      <c r="H2944" s="180">
        <v>20.11</v>
      </c>
      <c r="I2944" s="180">
        <v>20.11</v>
      </c>
      <c r="J2944" s="180">
        <v>0</v>
      </c>
      <c r="K2944" s="181">
        <f t="shared" si="45"/>
        <v>112.360661319</v>
      </c>
      <c r="L2944" s="180" t="s">
        <v>704</v>
      </c>
    </row>
    <row r="2945" spans="3:12">
      <c r="C2945" s="180">
        <v>981</v>
      </c>
      <c r="D2945" s="180">
        <v>34624</v>
      </c>
      <c r="E2945" s="180" t="s">
        <v>3548</v>
      </c>
      <c r="F2945" s="180" t="s">
        <v>826</v>
      </c>
      <c r="G2945" s="180">
        <v>2.0269813999999999</v>
      </c>
      <c r="H2945" s="180">
        <v>7.29</v>
      </c>
      <c r="I2945" s="180">
        <v>7.29</v>
      </c>
      <c r="J2945" s="180">
        <v>0</v>
      </c>
      <c r="K2945" s="181">
        <f t="shared" si="45"/>
        <v>14.776694405999999</v>
      </c>
      <c r="L2945" s="180" t="s">
        <v>704</v>
      </c>
    </row>
    <row r="2946" spans="3:12">
      <c r="C2946" s="180">
        <v>981</v>
      </c>
      <c r="D2946" s="180">
        <v>34627</v>
      </c>
      <c r="E2946" s="180" t="s">
        <v>3549</v>
      </c>
      <c r="F2946" s="180" t="s">
        <v>826</v>
      </c>
      <c r="G2946" s="180">
        <v>4.886228</v>
      </c>
      <c r="H2946" s="180">
        <v>17.59</v>
      </c>
      <c r="I2946" s="180">
        <v>17.59</v>
      </c>
      <c r="J2946" s="180">
        <v>0</v>
      </c>
      <c r="K2946" s="181">
        <f t="shared" si="45"/>
        <v>85.948750520000004</v>
      </c>
      <c r="L2946" s="180" t="s">
        <v>704</v>
      </c>
    </row>
    <row r="2947" spans="3:12">
      <c r="C2947" s="180">
        <v>981</v>
      </c>
      <c r="D2947" s="180">
        <v>34629</v>
      </c>
      <c r="E2947" s="180" t="s">
        <v>3550</v>
      </c>
      <c r="F2947" s="180" t="s">
        <v>826</v>
      </c>
      <c r="G2947" s="180">
        <v>7.4647715000000003</v>
      </c>
      <c r="H2947" s="180">
        <v>26.87</v>
      </c>
      <c r="I2947" s="180">
        <v>26.87</v>
      </c>
      <c r="J2947" s="180">
        <v>0</v>
      </c>
      <c r="K2947" s="181">
        <f t="shared" si="45"/>
        <v>200.57841020500001</v>
      </c>
      <c r="L2947" s="180" t="s">
        <v>704</v>
      </c>
    </row>
    <row r="2948" spans="3:12">
      <c r="C2948" s="180">
        <v>981</v>
      </c>
      <c r="D2948" s="180">
        <v>37404</v>
      </c>
      <c r="E2948" s="180" t="s">
        <v>3551</v>
      </c>
      <c r="F2948" s="180" t="s">
        <v>826</v>
      </c>
      <c r="G2948" s="180">
        <v>50.561526899999997</v>
      </c>
      <c r="H2948" s="180">
        <v>182.02</v>
      </c>
      <c r="I2948" s="180">
        <v>182.02</v>
      </c>
      <c r="J2948" s="180">
        <v>0</v>
      </c>
      <c r="K2948" s="181">
        <f t="shared" si="45"/>
        <v>9203.2091263380007</v>
      </c>
      <c r="L2948" s="180" t="s">
        <v>704</v>
      </c>
    </row>
    <row r="2949" spans="3:12">
      <c r="C2949" s="180">
        <v>981</v>
      </c>
      <c r="D2949" s="180">
        <v>37409</v>
      </c>
      <c r="E2949" s="180" t="s">
        <v>3552</v>
      </c>
      <c r="F2949" s="180" t="s">
        <v>828</v>
      </c>
      <c r="G2949" s="180">
        <v>13.131089899999999</v>
      </c>
      <c r="H2949" s="180">
        <v>47.27</v>
      </c>
      <c r="I2949" s="180">
        <v>47.27</v>
      </c>
      <c r="J2949" s="180">
        <v>0</v>
      </c>
      <c r="K2949" s="181">
        <f t="shared" si="45"/>
        <v>620.70661957300001</v>
      </c>
      <c r="L2949" s="180" t="s">
        <v>704</v>
      </c>
    </row>
    <row r="2950" spans="3:12">
      <c r="C2950" s="180">
        <v>981</v>
      </c>
      <c r="D2950" s="180">
        <v>37410</v>
      </c>
      <c r="E2950" s="180" t="s">
        <v>3553</v>
      </c>
      <c r="F2950" s="180" t="s">
        <v>828</v>
      </c>
      <c r="G2950" s="180">
        <v>14.408839800000001</v>
      </c>
      <c r="H2950" s="180">
        <v>51.87</v>
      </c>
      <c r="I2950" s="180">
        <v>51.87</v>
      </c>
      <c r="J2950" s="180">
        <v>0</v>
      </c>
      <c r="K2950" s="181">
        <f t="shared" ref="K2950:K3013" si="46">H2950*G2950</f>
        <v>747.38652042600006</v>
      </c>
      <c r="L2950" s="180" t="s">
        <v>704</v>
      </c>
    </row>
    <row r="2951" spans="3:12">
      <c r="C2951" s="180">
        <v>981</v>
      </c>
      <c r="D2951" s="180">
        <v>39232</v>
      </c>
      <c r="E2951" s="180" t="s">
        <v>2401</v>
      </c>
      <c r="F2951" s="180" t="s">
        <v>826</v>
      </c>
      <c r="G2951" s="180">
        <v>6.1476645000000003</v>
      </c>
      <c r="H2951" s="180">
        <v>22.13</v>
      </c>
      <c r="I2951" s="180">
        <v>22.13</v>
      </c>
      <c r="J2951" s="180">
        <v>0</v>
      </c>
      <c r="K2951" s="181">
        <f t="shared" si="46"/>
        <v>136.04781538500001</v>
      </c>
      <c r="L2951" s="180" t="s">
        <v>704</v>
      </c>
    </row>
    <row r="2952" spans="3:12">
      <c r="C2952" s="180">
        <v>981</v>
      </c>
      <c r="D2952" s="180">
        <v>39233</v>
      </c>
      <c r="E2952" s="180" t="s">
        <v>3554</v>
      </c>
      <c r="F2952" s="180" t="s">
        <v>826</v>
      </c>
      <c r="G2952" s="180">
        <v>8.9603213999999998</v>
      </c>
      <c r="H2952" s="180">
        <v>32.25</v>
      </c>
      <c r="I2952" s="180">
        <v>32.25</v>
      </c>
      <c r="J2952" s="180">
        <v>0</v>
      </c>
      <c r="K2952" s="181">
        <f t="shared" si="46"/>
        <v>288.97036515000002</v>
      </c>
      <c r="L2952" s="180" t="s">
        <v>704</v>
      </c>
    </row>
    <row r="2953" spans="3:12">
      <c r="C2953" s="180">
        <v>981</v>
      </c>
      <c r="D2953" s="180">
        <v>39234</v>
      </c>
      <c r="E2953" s="180" t="s">
        <v>3555</v>
      </c>
      <c r="F2953" s="180" t="s">
        <v>826</v>
      </c>
      <c r="G2953" s="180">
        <v>12.472124600000001</v>
      </c>
      <c r="H2953" s="180">
        <v>44.89</v>
      </c>
      <c r="I2953" s="180">
        <v>44.89</v>
      </c>
      <c r="J2953" s="180">
        <v>0</v>
      </c>
      <c r="K2953" s="181">
        <f t="shared" si="46"/>
        <v>559.87367329400001</v>
      </c>
      <c r="L2953" s="180" t="s">
        <v>704</v>
      </c>
    </row>
    <row r="2954" spans="3:12">
      <c r="C2954" s="180">
        <v>981</v>
      </c>
      <c r="D2954" s="180">
        <v>39235</v>
      </c>
      <c r="E2954" s="180" t="s">
        <v>3556</v>
      </c>
      <c r="F2954" s="180" t="s">
        <v>826</v>
      </c>
      <c r="G2954" s="180">
        <v>18.394776499999999</v>
      </c>
      <c r="H2954" s="180">
        <v>66.22</v>
      </c>
      <c r="I2954" s="180">
        <v>66.22</v>
      </c>
      <c r="J2954" s="180">
        <v>0</v>
      </c>
      <c r="K2954" s="181">
        <f t="shared" si="46"/>
        <v>1218.1020998299998</v>
      </c>
      <c r="L2954" s="180" t="s">
        <v>704</v>
      </c>
    </row>
    <row r="2955" spans="3:12">
      <c r="C2955" s="180">
        <v>981</v>
      </c>
      <c r="D2955" s="180">
        <v>39236</v>
      </c>
      <c r="E2955" s="180" t="s">
        <v>3557</v>
      </c>
      <c r="F2955" s="180" t="s">
        <v>826</v>
      </c>
      <c r="G2955" s="180">
        <v>24.3776996</v>
      </c>
      <c r="H2955" s="180">
        <v>87.75</v>
      </c>
      <c r="I2955" s="180">
        <v>87.75</v>
      </c>
      <c r="J2955" s="180">
        <v>0</v>
      </c>
      <c r="K2955" s="181">
        <f t="shared" si="46"/>
        <v>2139.1431398999998</v>
      </c>
      <c r="L2955" s="180" t="s">
        <v>704</v>
      </c>
    </row>
    <row r="2956" spans="3:12">
      <c r="C2956" s="180">
        <v>981</v>
      </c>
      <c r="D2956" s="180">
        <v>39237</v>
      </c>
      <c r="E2956" s="180" t="s">
        <v>3558</v>
      </c>
      <c r="F2956" s="180" t="s">
        <v>826</v>
      </c>
      <c r="G2956" s="180">
        <v>29.227523900000001</v>
      </c>
      <c r="H2956" s="180">
        <v>105.21</v>
      </c>
      <c r="I2956" s="180">
        <v>105.21</v>
      </c>
      <c r="J2956" s="180">
        <v>0</v>
      </c>
      <c r="K2956" s="181">
        <f t="shared" si="46"/>
        <v>3075.0277895190002</v>
      </c>
      <c r="L2956" s="180" t="s">
        <v>704</v>
      </c>
    </row>
    <row r="2957" spans="3:12">
      <c r="C2957" s="180">
        <v>981</v>
      </c>
      <c r="D2957" s="180">
        <v>39238</v>
      </c>
      <c r="E2957" s="180" t="s">
        <v>3559</v>
      </c>
      <c r="F2957" s="180" t="s">
        <v>826</v>
      </c>
      <c r="G2957" s="180">
        <v>36.861878500000003</v>
      </c>
      <c r="H2957" s="180">
        <v>132.69999999999999</v>
      </c>
      <c r="I2957" s="180">
        <v>132.69999999999999</v>
      </c>
      <c r="J2957" s="180">
        <v>0</v>
      </c>
      <c r="K2957" s="181">
        <f t="shared" si="46"/>
        <v>4891.5712769499996</v>
      </c>
      <c r="L2957" s="180" t="s">
        <v>704</v>
      </c>
    </row>
    <row r="2958" spans="3:12">
      <c r="C2958" s="180">
        <v>981</v>
      </c>
      <c r="D2958" s="180">
        <v>39239</v>
      </c>
      <c r="E2958" s="180" t="s">
        <v>3560</v>
      </c>
      <c r="F2958" s="180" t="s">
        <v>826</v>
      </c>
      <c r="G2958" s="180">
        <v>44.532395800000003</v>
      </c>
      <c r="H2958" s="180">
        <v>160.31</v>
      </c>
      <c r="I2958" s="180">
        <v>160.31</v>
      </c>
      <c r="J2958" s="180">
        <v>0</v>
      </c>
      <c r="K2958" s="181">
        <f t="shared" si="46"/>
        <v>7138.9883706980008</v>
      </c>
      <c r="L2958" s="180" t="s">
        <v>704</v>
      </c>
    </row>
    <row r="2959" spans="3:12">
      <c r="C2959" s="180">
        <v>981</v>
      </c>
      <c r="D2959" s="180">
        <v>39240</v>
      </c>
      <c r="E2959" s="180" t="s">
        <v>3561</v>
      </c>
      <c r="F2959" s="180" t="s">
        <v>826</v>
      </c>
      <c r="G2959" s="180">
        <v>58.571572099999997</v>
      </c>
      <c r="H2959" s="180">
        <v>210.85</v>
      </c>
      <c r="I2959" s="180">
        <v>210.85</v>
      </c>
      <c r="J2959" s="180">
        <v>0</v>
      </c>
      <c r="K2959" s="181">
        <f t="shared" si="46"/>
        <v>12349.815977284999</v>
      </c>
      <c r="L2959" s="180" t="s">
        <v>704</v>
      </c>
    </row>
    <row r="2960" spans="3:12">
      <c r="C2960" s="180">
        <v>981</v>
      </c>
      <c r="D2960" s="180">
        <v>39241</v>
      </c>
      <c r="E2960" s="180" t="s">
        <v>3562</v>
      </c>
      <c r="F2960" s="180" t="s">
        <v>826</v>
      </c>
      <c r="G2960" s="180">
        <v>4.2591662000000001</v>
      </c>
      <c r="H2960" s="180">
        <v>15.33</v>
      </c>
      <c r="I2960" s="180">
        <v>15.33</v>
      </c>
      <c r="J2960" s="180">
        <v>0</v>
      </c>
      <c r="K2960" s="181">
        <f t="shared" si="46"/>
        <v>65.293017845999998</v>
      </c>
      <c r="L2960" s="180" t="s">
        <v>704</v>
      </c>
    </row>
    <row r="2961" spans="3:12">
      <c r="C2961" s="180">
        <v>981</v>
      </c>
      <c r="D2961" s="180">
        <v>39249</v>
      </c>
      <c r="E2961" s="180" t="s">
        <v>3563</v>
      </c>
      <c r="F2961" s="180" t="s">
        <v>826</v>
      </c>
      <c r="G2961" s="180">
        <v>110.7523857</v>
      </c>
      <c r="H2961" s="180">
        <v>398.7</v>
      </c>
      <c r="I2961" s="180">
        <v>398.7</v>
      </c>
      <c r="J2961" s="180">
        <v>0</v>
      </c>
      <c r="K2961" s="181">
        <f t="shared" si="46"/>
        <v>44156.976178589997</v>
      </c>
      <c r="L2961" s="180" t="s">
        <v>704</v>
      </c>
    </row>
    <row r="2962" spans="3:12">
      <c r="C2962" s="180">
        <v>981</v>
      </c>
      <c r="D2962" s="180">
        <v>39250</v>
      </c>
      <c r="E2962" s="180" t="s">
        <v>3564</v>
      </c>
      <c r="F2962" s="180" t="s">
        <v>826</v>
      </c>
      <c r="G2962" s="180">
        <v>132.4841788</v>
      </c>
      <c r="H2962" s="180">
        <v>476.94</v>
      </c>
      <c r="I2962" s="180">
        <v>476.94</v>
      </c>
      <c r="J2962" s="180">
        <v>0</v>
      </c>
      <c r="K2962" s="181">
        <f t="shared" si="46"/>
        <v>63187.004236871995</v>
      </c>
      <c r="L2962" s="180" t="s">
        <v>704</v>
      </c>
    </row>
    <row r="2963" spans="3:12">
      <c r="C2963" s="180">
        <v>981</v>
      </c>
      <c r="D2963" s="180">
        <v>39251</v>
      </c>
      <c r="E2963" s="180" t="s">
        <v>3565</v>
      </c>
      <c r="F2963" s="180" t="s">
        <v>826</v>
      </c>
      <c r="G2963" s="180">
        <v>0.1781818</v>
      </c>
      <c r="H2963" s="180">
        <v>0.64</v>
      </c>
      <c r="I2963" s="180">
        <v>0.64</v>
      </c>
      <c r="J2963" s="180">
        <v>0</v>
      </c>
      <c r="K2963" s="181">
        <f t="shared" si="46"/>
        <v>0.11403635200000001</v>
      </c>
      <c r="L2963" s="180" t="s">
        <v>704</v>
      </c>
    </row>
    <row r="2964" spans="3:12">
      <c r="C2964" s="180">
        <v>981</v>
      </c>
      <c r="D2964" s="180">
        <v>39252</v>
      </c>
      <c r="E2964" s="180" t="s">
        <v>3566</v>
      </c>
      <c r="F2964" s="180" t="s">
        <v>826</v>
      </c>
      <c r="G2964" s="180">
        <v>0.3180713</v>
      </c>
      <c r="H2964" s="180">
        <v>1.1399999999999999</v>
      </c>
      <c r="I2964" s="180">
        <v>1.1399999999999999</v>
      </c>
      <c r="J2964" s="180">
        <v>0</v>
      </c>
      <c r="K2964" s="181">
        <f t="shared" si="46"/>
        <v>0.36260128199999997</v>
      </c>
      <c r="L2964" s="180" t="s">
        <v>704</v>
      </c>
    </row>
    <row r="2965" spans="3:12">
      <c r="C2965" s="180">
        <v>981</v>
      </c>
      <c r="D2965" s="180">
        <v>39257</v>
      </c>
      <c r="E2965" s="180" t="s">
        <v>3567</v>
      </c>
      <c r="F2965" s="180" t="s">
        <v>826</v>
      </c>
      <c r="G2965" s="180">
        <v>1.5198191999999999</v>
      </c>
      <c r="H2965" s="180">
        <v>5.47</v>
      </c>
      <c r="I2965" s="180">
        <v>5.47</v>
      </c>
      <c r="J2965" s="180">
        <v>0</v>
      </c>
      <c r="K2965" s="181">
        <f t="shared" si="46"/>
        <v>8.3134110239999988</v>
      </c>
      <c r="L2965" s="180" t="s">
        <v>704</v>
      </c>
    </row>
    <row r="2966" spans="3:12">
      <c r="C2966" s="180">
        <v>981</v>
      </c>
      <c r="D2966" s="180">
        <v>39258</v>
      </c>
      <c r="E2966" s="180" t="s">
        <v>3568</v>
      </c>
      <c r="F2966" s="180" t="s">
        <v>826</v>
      </c>
      <c r="G2966" s="180">
        <v>2.2901858000000002</v>
      </c>
      <c r="H2966" s="180">
        <v>8.24</v>
      </c>
      <c r="I2966" s="180">
        <v>8.24</v>
      </c>
      <c r="J2966" s="180">
        <v>0</v>
      </c>
      <c r="K2966" s="181">
        <f t="shared" si="46"/>
        <v>18.871130992000001</v>
      </c>
      <c r="L2966" s="180" t="s">
        <v>704</v>
      </c>
    </row>
    <row r="2967" spans="3:12">
      <c r="C2967" s="180">
        <v>981</v>
      </c>
      <c r="D2967" s="180">
        <v>39259</v>
      </c>
      <c r="E2967" s="180" t="s">
        <v>3569</v>
      </c>
      <c r="F2967" s="180" t="s">
        <v>826</v>
      </c>
      <c r="G2967" s="180">
        <v>3.5261878000000002</v>
      </c>
      <c r="H2967" s="180">
        <v>12.69</v>
      </c>
      <c r="I2967" s="180">
        <v>12.69</v>
      </c>
      <c r="J2967" s="180">
        <v>0</v>
      </c>
      <c r="K2967" s="181">
        <f t="shared" si="46"/>
        <v>44.747323182000002</v>
      </c>
      <c r="L2967" s="180" t="s">
        <v>704</v>
      </c>
    </row>
    <row r="2968" spans="3:12">
      <c r="C2968" s="180">
        <v>981</v>
      </c>
      <c r="D2968" s="180">
        <v>39260</v>
      </c>
      <c r="E2968" s="180" t="s">
        <v>3570</v>
      </c>
      <c r="F2968" s="180" t="s">
        <v>826</v>
      </c>
      <c r="G2968" s="180">
        <v>5.3986941000000002</v>
      </c>
      <c r="H2968" s="180">
        <v>19.43</v>
      </c>
      <c r="I2968" s="180">
        <v>19.43</v>
      </c>
      <c r="J2968" s="180">
        <v>0</v>
      </c>
      <c r="K2968" s="181">
        <f t="shared" si="46"/>
        <v>104.896626363</v>
      </c>
      <c r="L2968" s="180" t="s">
        <v>704</v>
      </c>
    </row>
    <row r="2969" spans="3:12">
      <c r="C2969" s="180">
        <v>981</v>
      </c>
      <c r="D2969" s="180">
        <v>39261</v>
      </c>
      <c r="E2969" s="180" t="s">
        <v>3571</v>
      </c>
      <c r="F2969" s="180" t="s">
        <v>826</v>
      </c>
      <c r="G2969" s="180">
        <v>8.6971170000000004</v>
      </c>
      <c r="H2969" s="180">
        <v>31.3</v>
      </c>
      <c r="I2969" s="180">
        <v>31.3</v>
      </c>
      <c r="J2969" s="180">
        <v>0</v>
      </c>
      <c r="K2969" s="181">
        <f t="shared" si="46"/>
        <v>272.21976210000003</v>
      </c>
      <c r="L2969" s="180" t="s">
        <v>704</v>
      </c>
    </row>
    <row r="2970" spans="3:12">
      <c r="C2970" s="180">
        <v>981</v>
      </c>
      <c r="D2970" s="180">
        <v>39262</v>
      </c>
      <c r="E2970" s="180" t="s">
        <v>3572</v>
      </c>
      <c r="F2970" s="180" t="s">
        <v>826</v>
      </c>
      <c r="G2970" s="180">
        <v>13.848317400000001</v>
      </c>
      <c r="H2970" s="180">
        <v>49.85</v>
      </c>
      <c r="I2970" s="180">
        <v>49.85</v>
      </c>
      <c r="J2970" s="180">
        <v>0</v>
      </c>
      <c r="K2970" s="181">
        <f t="shared" si="46"/>
        <v>690.33862239000007</v>
      </c>
      <c r="L2970" s="180" t="s">
        <v>704</v>
      </c>
    </row>
    <row r="2971" spans="3:12">
      <c r="C2971" s="180">
        <v>981</v>
      </c>
      <c r="D2971" s="180">
        <v>39263</v>
      </c>
      <c r="E2971" s="180" t="s">
        <v>3573</v>
      </c>
      <c r="F2971" s="180" t="s">
        <v>826</v>
      </c>
      <c r="G2971" s="180">
        <v>23.945755900000002</v>
      </c>
      <c r="H2971" s="180">
        <v>86.2</v>
      </c>
      <c r="I2971" s="180">
        <v>86.2</v>
      </c>
      <c r="J2971" s="180">
        <v>0</v>
      </c>
      <c r="K2971" s="181">
        <f t="shared" si="46"/>
        <v>2064.1241585800003</v>
      </c>
      <c r="L2971" s="180" t="s">
        <v>704</v>
      </c>
    </row>
    <row r="2972" spans="3:12">
      <c r="C2972" s="180">
        <v>981</v>
      </c>
      <c r="D2972" s="180">
        <v>39264</v>
      </c>
      <c r="E2972" s="180" t="s">
        <v>3574</v>
      </c>
      <c r="F2972" s="180" t="s">
        <v>826</v>
      </c>
      <c r="G2972" s="180">
        <v>33.171270700000001</v>
      </c>
      <c r="H2972" s="180">
        <v>119.41</v>
      </c>
      <c r="I2972" s="180">
        <v>119.41</v>
      </c>
      <c r="J2972" s="180">
        <v>0</v>
      </c>
      <c r="K2972" s="181">
        <f t="shared" si="46"/>
        <v>3960.981434287</v>
      </c>
      <c r="L2972" s="180" t="s">
        <v>707</v>
      </c>
    </row>
    <row r="2973" spans="3:12">
      <c r="C2973" s="180">
        <v>981</v>
      </c>
      <c r="D2973" s="180">
        <v>39265</v>
      </c>
      <c r="E2973" s="180" t="s">
        <v>3575</v>
      </c>
      <c r="F2973" s="180" t="s">
        <v>826</v>
      </c>
      <c r="G2973" s="180">
        <v>45.034655999999998</v>
      </c>
      <c r="H2973" s="180">
        <v>162.12</v>
      </c>
      <c r="I2973" s="180">
        <v>162.12</v>
      </c>
      <c r="J2973" s="180">
        <v>0</v>
      </c>
      <c r="K2973" s="181">
        <f t="shared" si="46"/>
        <v>7301.0184307199997</v>
      </c>
      <c r="L2973" s="180" t="s">
        <v>707</v>
      </c>
    </row>
    <row r="2974" spans="3:12">
      <c r="C2974" s="180">
        <v>981</v>
      </c>
      <c r="D2974" s="180">
        <v>39266</v>
      </c>
      <c r="E2974" s="180" t="s">
        <v>3576</v>
      </c>
      <c r="F2974" s="180" t="s">
        <v>826</v>
      </c>
      <c r="G2974" s="180">
        <v>67.955801100000002</v>
      </c>
      <c r="H2974" s="180">
        <v>244.64</v>
      </c>
      <c r="I2974" s="180">
        <v>244.64</v>
      </c>
      <c r="J2974" s="180">
        <v>0</v>
      </c>
      <c r="K2974" s="181">
        <f t="shared" si="46"/>
        <v>16624.707181104</v>
      </c>
      <c r="L2974" s="180" t="s">
        <v>704</v>
      </c>
    </row>
    <row r="2975" spans="3:12">
      <c r="C2975" s="180">
        <v>981</v>
      </c>
      <c r="D2975" s="180">
        <v>39267</v>
      </c>
      <c r="E2975" s="180" t="s">
        <v>3577</v>
      </c>
      <c r="F2975" s="180" t="s">
        <v>826</v>
      </c>
      <c r="G2975" s="180">
        <v>84.962330499999993</v>
      </c>
      <c r="H2975" s="180">
        <v>305.86</v>
      </c>
      <c r="I2975" s="180">
        <v>305.86</v>
      </c>
      <c r="J2975" s="180">
        <v>0</v>
      </c>
      <c r="K2975" s="181">
        <f t="shared" si="46"/>
        <v>25986.578406729997</v>
      </c>
      <c r="L2975" s="180" t="s">
        <v>707</v>
      </c>
    </row>
    <row r="2976" spans="3:12">
      <c r="C2976" s="180">
        <v>981</v>
      </c>
      <c r="D2976" s="180">
        <v>39268</v>
      </c>
      <c r="E2976" s="180" t="s">
        <v>3578</v>
      </c>
      <c r="F2976" s="180" t="s">
        <v>826</v>
      </c>
      <c r="G2976" s="180">
        <v>135.92164740000001</v>
      </c>
      <c r="H2976" s="180">
        <v>489.31</v>
      </c>
      <c r="I2976" s="180">
        <v>489.31</v>
      </c>
      <c r="J2976" s="180">
        <v>0</v>
      </c>
      <c r="K2976" s="181">
        <f t="shared" si="46"/>
        <v>66507.821289294006</v>
      </c>
      <c r="L2976" s="180" t="s">
        <v>704</v>
      </c>
    </row>
    <row r="2977" spans="3:12">
      <c r="C2977" s="180">
        <v>981</v>
      </c>
      <c r="D2977" s="180">
        <v>39269</v>
      </c>
      <c r="E2977" s="180" t="s">
        <v>3579</v>
      </c>
      <c r="F2977" s="180" t="s">
        <v>826</v>
      </c>
      <c r="G2977" s="180">
        <v>0.36281269999999999</v>
      </c>
      <c r="H2977" s="180">
        <v>1.3</v>
      </c>
      <c r="I2977" s="180">
        <v>1.3</v>
      </c>
      <c r="J2977" s="180">
        <v>0</v>
      </c>
      <c r="K2977" s="181">
        <f t="shared" si="46"/>
        <v>0.47165650999999997</v>
      </c>
      <c r="L2977" s="180" t="s">
        <v>707</v>
      </c>
    </row>
    <row r="2978" spans="3:12">
      <c r="C2978" s="180">
        <v>981</v>
      </c>
      <c r="D2978" s="180">
        <v>39270</v>
      </c>
      <c r="E2978" s="180" t="s">
        <v>3580</v>
      </c>
      <c r="F2978" s="180" t="s">
        <v>826</v>
      </c>
      <c r="G2978" s="180">
        <v>0.64701160000000002</v>
      </c>
      <c r="H2978" s="180">
        <v>2.3199999999999998</v>
      </c>
      <c r="I2978" s="180">
        <v>2.3199999999999998</v>
      </c>
      <c r="J2978" s="180">
        <v>0</v>
      </c>
      <c r="K2978" s="181">
        <f t="shared" si="46"/>
        <v>1.501066912</v>
      </c>
      <c r="L2978" s="180" t="s">
        <v>707</v>
      </c>
    </row>
    <row r="2979" spans="3:12">
      <c r="C2979" s="180">
        <v>981</v>
      </c>
      <c r="D2979" s="180">
        <v>44388</v>
      </c>
      <c r="E2979" s="180" t="s">
        <v>3581</v>
      </c>
      <c r="F2979" s="180" t="s">
        <v>826</v>
      </c>
      <c r="G2979" s="180">
        <v>0.67503769999999996</v>
      </c>
      <c r="H2979" s="180">
        <v>2.4300000000000002</v>
      </c>
      <c r="I2979" s="180">
        <v>2.4300000000000002</v>
      </c>
      <c r="J2979" s="180">
        <v>0</v>
      </c>
      <c r="K2979" s="181">
        <f t="shared" si="46"/>
        <v>1.640341611</v>
      </c>
      <c r="L2979" s="180" t="s">
        <v>707</v>
      </c>
    </row>
    <row r="2980" spans="3:12">
      <c r="C2980" s="180">
        <v>981</v>
      </c>
      <c r="D2980" s="180">
        <v>44389</v>
      </c>
      <c r="E2980" s="180" t="s">
        <v>3582</v>
      </c>
      <c r="F2980" s="180" t="s">
        <v>826</v>
      </c>
      <c r="G2980" s="180">
        <v>1.5517428</v>
      </c>
      <c r="H2980" s="180">
        <v>5.58</v>
      </c>
      <c r="I2980" s="180">
        <v>5.58</v>
      </c>
      <c r="J2980" s="180">
        <v>0</v>
      </c>
      <c r="K2980" s="181">
        <f t="shared" si="46"/>
        <v>8.6587248240000001</v>
      </c>
      <c r="L2980" s="180" t="s">
        <v>707</v>
      </c>
    </row>
    <row r="2981" spans="3:12">
      <c r="C2981" s="180">
        <v>981</v>
      </c>
      <c r="D2981" s="180">
        <v>44390</v>
      </c>
      <c r="E2981" s="180" t="s">
        <v>3583</v>
      </c>
      <c r="F2981" s="180" t="s">
        <v>826</v>
      </c>
      <c r="G2981" s="180">
        <v>13.137117</v>
      </c>
      <c r="H2981" s="180">
        <v>47.29</v>
      </c>
      <c r="I2981" s="180">
        <v>47.29</v>
      </c>
      <c r="J2981" s="180">
        <v>0</v>
      </c>
      <c r="K2981" s="181">
        <f t="shared" si="46"/>
        <v>621.25426292999998</v>
      </c>
      <c r="L2981" s="180" t="s">
        <v>707</v>
      </c>
    </row>
    <row r="2982" spans="3:12">
      <c r="C2982" s="180">
        <v>981</v>
      </c>
      <c r="D2982" s="180">
        <v>44391</v>
      </c>
      <c r="E2982" s="180" t="s">
        <v>3584</v>
      </c>
      <c r="F2982" s="180" t="s">
        <v>826</v>
      </c>
      <c r="G2982" s="180">
        <v>31.1381215</v>
      </c>
      <c r="H2982" s="180">
        <v>112.09</v>
      </c>
      <c r="I2982" s="180">
        <v>112.09</v>
      </c>
      <c r="J2982" s="180">
        <v>0</v>
      </c>
      <c r="K2982" s="181">
        <f t="shared" si="46"/>
        <v>3490.2720389350002</v>
      </c>
      <c r="L2982" s="180" t="s">
        <v>707</v>
      </c>
    </row>
    <row r="2983" spans="3:12">
      <c r="C2983" s="180">
        <v>981</v>
      </c>
      <c r="D2983" s="180">
        <v>44392</v>
      </c>
      <c r="E2983" s="180" t="s">
        <v>3585</v>
      </c>
      <c r="F2983" s="180" t="s">
        <v>826</v>
      </c>
      <c r="G2983" s="180">
        <v>61.998995499999999</v>
      </c>
      <c r="H2983" s="180">
        <v>223.19</v>
      </c>
      <c r="I2983" s="180">
        <v>223.19</v>
      </c>
      <c r="J2983" s="180">
        <v>0</v>
      </c>
      <c r="K2983" s="181">
        <f t="shared" si="46"/>
        <v>13837.555805644999</v>
      </c>
      <c r="L2983" s="180" t="s">
        <v>707</v>
      </c>
    </row>
    <row r="2984" spans="3:12">
      <c r="C2984" s="180">
        <v>1030</v>
      </c>
      <c r="D2984" s="180">
        <v>1030</v>
      </c>
      <c r="E2984" s="180" t="s">
        <v>3586</v>
      </c>
      <c r="F2984" s="180" t="s">
        <v>727</v>
      </c>
      <c r="G2984" s="180">
        <v>1</v>
      </c>
      <c r="H2984" s="180">
        <v>51.73</v>
      </c>
      <c r="I2984" s="180">
        <v>51.73</v>
      </c>
      <c r="J2984" s="180">
        <v>0</v>
      </c>
      <c r="K2984" s="181">
        <f t="shared" si="46"/>
        <v>51.73</v>
      </c>
      <c r="L2984" s="180" t="s">
        <v>707</v>
      </c>
    </row>
    <row r="2985" spans="3:12">
      <c r="C2985" s="180">
        <v>1030</v>
      </c>
      <c r="D2985" s="180">
        <v>1031</v>
      </c>
      <c r="E2985" s="180" t="s">
        <v>3587</v>
      </c>
      <c r="F2985" s="180" t="s">
        <v>727</v>
      </c>
      <c r="G2985" s="180">
        <v>0.30315779999999998</v>
      </c>
      <c r="H2985" s="180">
        <v>15.68</v>
      </c>
      <c r="I2985" s="180">
        <v>15.68</v>
      </c>
      <c r="J2985" s="180">
        <v>0</v>
      </c>
      <c r="K2985" s="181">
        <f t="shared" si="46"/>
        <v>4.7535143039999994</v>
      </c>
      <c r="L2985" s="180" t="s">
        <v>707</v>
      </c>
    </row>
    <row r="2986" spans="3:12">
      <c r="C2986" s="180">
        <v>1030</v>
      </c>
      <c r="D2986" s="180">
        <v>6140</v>
      </c>
      <c r="E2986" s="180" t="s">
        <v>3588</v>
      </c>
      <c r="F2986" s="180" t="s">
        <v>727</v>
      </c>
      <c r="G2986" s="180">
        <v>8.7105199999999994E-2</v>
      </c>
      <c r="H2986" s="180">
        <v>4.5</v>
      </c>
      <c r="I2986" s="180">
        <v>4.5</v>
      </c>
      <c r="J2986" s="180">
        <v>0</v>
      </c>
      <c r="K2986" s="181">
        <f t="shared" si="46"/>
        <v>0.39197339999999997</v>
      </c>
      <c r="L2986" s="180" t="s">
        <v>707</v>
      </c>
    </row>
    <row r="2987" spans="3:12">
      <c r="C2987" s="180">
        <v>1030</v>
      </c>
      <c r="D2987" s="180">
        <v>6142</v>
      </c>
      <c r="E2987" s="180" t="s">
        <v>3589</v>
      </c>
      <c r="F2987" s="180" t="s">
        <v>727</v>
      </c>
      <c r="G2987" s="180">
        <v>0.1892105</v>
      </c>
      <c r="H2987" s="180">
        <v>9.7799999999999994</v>
      </c>
      <c r="I2987" s="180">
        <v>9.7799999999999994</v>
      </c>
      <c r="J2987" s="180">
        <v>0</v>
      </c>
      <c r="K2987" s="181">
        <f t="shared" si="46"/>
        <v>1.8504786899999999</v>
      </c>
      <c r="L2987" s="180" t="s">
        <v>707</v>
      </c>
    </row>
    <row r="2988" spans="3:12">
      <c r="C2988" s="180">
        <v>1030</v>
      </c>
      <c r="D2988" s="180">
        <v>11686</v>
      </c>
      <c r="E2988" s="180" t="s">
        <v>3590</v>
      </c>
      <c r="F2988" s="180" t="s">
        <v>727</v>
      </c>
      <c r="G2988" s="180">
        <v>0.26263150000000002</v>
      </c>
      <c r="H2988" s="180">
        <v>13.58</v>
      </c>
      <c r="I2988" s="180">
        <v>13.58</v>
      </c>
      <c r="J2988" s="180">
        <v>0</v>
      </c>
      <c r="K2988" s="181">
        <f t="shared" si="46"/>
        <v>3.5665357700000002</v>
      </c>
      <c r="L2988" s="180" t="s">
        <v>707</v>
      </c>
    </row>
    <row r="2989" spans="3:12">
      <c r="C2989" s="180">
        <v>1030</v>
      </c>
      <c r="D2989" s="180">
        <v>11694</v>
      </c>
      <c r="E2989" s="180" t="s">
        <v>3591</v>
      </c>
      <c r="F2989" s="180" t="s">
        <v>727</v>
      </c>
      <c r="G2989" s="180">
        <v>22.105263099999998</v>
      </c>
      <c r="H2989" s="182">
        <v>1143.5</v>
      </c>
      <c r="I2989" s="182">
        <v>1143.5</v>
      </c>
      <c r="J2989" s="180">
        <v>0</v>
      </c>
      <c r="K2989" s="181">
        <f t="shared" si="46"/>
        <v>25277.368354849998</v>
      </c>
      <c r="L2989" s="180" t="s">
        <v>707</v>
      </c>
    </row>
    <row r="2990" spans="3:12">
      <c r="C2990" s="180">
        <v>1092</v>
      </c>
      <c r="D2990" s="180">
        <v>1092</v>
      </c>
      <c r="E2990" s="180" t="s">
        <v>2601</v>
      </c>
      <c r="F2990" s="180" t="s">
        <v>727</v>
      </c>
      <c r="G2990" s="180">
        <v>1</v>
      </c>
      <c r="H2990" s="180">
        <v>30</v>
      </c>
      <c r="I2990" s="180">
        <v>30</v>
      </c>
      <c r="J2990" s="180">
        <v>0</v>
      </c>
      <c r="K2990" s="181">
        <f t="shared" si="46"/>
        <v>30</v>
      </c>
      <c r="L2990" s="180" t="s">
        <v>707</v>
      </c>
    </row>
    <row r="2991" spans="3:12">
      <c r="C2991" s="180">
        <v>1092</v>
      </c>
      <c r="D2991" s="180">
        <v>402</v>
      </c>
      <c r="E2991" s="180" t="s">
        <v>3592</v>
      </c>
      <c r="F2991" s="180" t="s">
        <v>727</v>
      </c>
      <c r="G2991" s="180">
        <v>0.40393440000000003</v>
      </c>
      <c r="H2991" s="180">
        <v>12.11</v>
      </c>
      <c r="I2991" s="180">
        <v>12.11</v>
      </c>
      <c r="J2991" s="180">
        <v>0</v>
      </c>
      <c r="K2991" s="181">
        <f t="shared" si="46"/>
        <v>4.8916455839999999</v>
      </c>
      <c r="L2991" s="180" t="s">
        <v>707</v>
      </c>
    </row>
    <row r="2992" spans="3:12">
      <c r="C2992" s="180">
        <v>1092</v>
      </c>
      <c r="D2992" s="180">
        <v>417</v>
      </c>
      <c r="E2992" s="180" t="s">
        <v>3593</v>
      </c>
      <c r="F2992" s="180" t="s">
        <v>727</v>
      </c>
      <c r="G2992" s="180">
        <v>0.1029508</v>
      </c>
      <c r="H2992" s="180">
        <v>3.08</v>
      </c>
      <c r="I2992" s="180">
        <v>3.08</v>
      </c>
      <c r="J2992" s="180">
        <v>0</v>
      </c>
      <c r="K2992" s="181">
        <f t="shared" si="46"/>
        <v>0.31708846400000001</v>
      </c>
      <c r="L2992" s="180" t="s">
        <v>707</v>
      </c>
    </row>
    <row r="2993" spans="3:12">
      <c r="C2993" s="180">
        <v>1092</v>
      </c>
      <c r="D2993" s="180">
        <v>420</v>
      </c>
      <c r="E2993" s="180" t="s">
        <v>3594</v>
      </c>
      <c r="F2993" s="180" t="s">
        <v>727</v>
      </c>
      <c r="G2993" s="180">
        <v>0.90688519999999995</v>
      </c>
      <c r="H2993" s="180">
        <v>27.2</v>
      </c>
      <c r="I2993" s="180">
        <v>27.2</v>
      </c>
      <c r="J2993" s="180">
        <v>0</v>
      </c>
      <c r="K2993" s="181">
        <f t="shared" si="46"/>
        <v>24.667277439999999</v>
      </c>
      <c r="L2993" s="180" t="s">
        <v>707</v>
      </c>
    </row>
    <row r="2994" spans="3:12">
      <c r="C2994" s="180">
        <v>1092</v>
      </c>
      <c r="D2994" s="180">
        <v>427</v>
      </c>
      <c r="E2994" s="180" t="s">
        <v>3595</v>
      </c>
      <c r="F2994" s="180" t="s">
        <v>727</v>
      </c>
      <c r="G2994" s="180">
        <v>0.21836059999999999</v>
      </c>
      <c r="H2994" s="180">
        <v>6.55</v>
      </c>
      <c r="I2994" s="180">
        <v>6.55</v>
      </c>
      <c r="J2994" s="180">
        <v>0</v>
      </c>
      <c r="K2994" s="181">
        <f t="shared" si="46"/>
        <v>1.4302619299999999</v>
      </c>
      <c r="L2994" s="180" t="s">
        <v>707</v>
      </c>
    </row>
    <row r="2995" spans="3:12">
      <c r="C2995" s="180">
        <v>1092</v>
      </c>
      <c r="D2995" s="180">
        <v>444</v>
      </c>
      <c r="E2995" s="180" t="s">
        <v>3596</v>
      </c>
      <c r="F2995" s="180" t="s">
        <v>727</v>
      </c>
      <c r="G2995" s="180">
        <v>0.8</v>
      </c>
      <c r="H2995" s="180">
        <v>24</v>
      </c>
      <c r="I2995" s="180">
        <v>24</v>
      </c>
      <c r="J2995" s="180">
        <v>0</v>
      </c>
      <c r="K2995" s="181">
        <f t="shared" si="46"/>
        <v>19.200000000000003</v>
      </c>
      <c r="L2995" s="180" t="s">
        <v>707</v>
      </c>
    </row>
    <row r="2996" spans="3:12">
      <c r="C2996" s="180">
        <v>1092</v>
      </c>
      <c r="D2996" s="180">
        <v>445</v>
      </c>
      <c r="E2996" s="180" t="s">
        <v>3597</v>
      </c>
      <c r="F2996" s="180" t="s">
        <v>727</v>
      </c>
      <c r="G2996" s="180">
        <v>1.0950819000000001</v>
      </c>
      <c r="H2996" s="180">
        <v>32.85</v>
      </c>
      <c r="I2996" s="180">
        <v>32.85</v>
      </c>
      <c r="J2996" s="180">
        <v>0</v>
      </c>
      <c r="K2996" s="181">
        <f t="shared" si="46"/>
        <v>35.973440415000006</v>
      </c>
      <c r="L2996" s="180" t="s">
        <v>707</v>
      </c>
    </row>
    <row r="2997" spans="3:12">
      <c r="C2997" s="180">
        <v>1092</v>
      </c>
      <c r="D2997" s="180">
        <v>1090</v>
      </c>
      <c r="E2997" s="180" t="s">
        <v>2602</v>
      </c>
      <c r="F2997" s="180" t="s">
        <v>727</v>
      </c>
      <c r="G2997" s="180">
        <v>1.6721311000000001</v>
      </c>
      <c r="H2997" s="180">
        <v>50.16</v>
      </c>
      <c r="I2997" s="180">
        <v>50.16</v>
      </c>
      <c r="J2997" s="180">
        <v>0</v>
      </c>
      <c r="K2997" s="181">
        <f t="shared" si="46"/>
        <v>83.874095975999992</v>
      </c>
      <c r="L2997" s="180" t="s">
        <v>707</v>
      </c>
    </row>
    <row r="2998" spans="3:12">
      <c r="C2998" s="180">
        <v>1092</v>
      </c>
      <c r="D2998" s="180">
        <v>1091</v>
      </c>
      <c r="E2998" s="180" t="s">
        <v>2597</v>
      </c>
      <c r="F2998" s="180" t="s">
        <v>727</v>
      </c>
      <c r="G2998" s="180">
        <v>0.86950810000000001</v>
      </c>
      <c r="H2998" s="180">
        <v>26.08</v>
      </c>
      <c r="I2998" s="180">
        <v>26.08</v>
      </c>
      <c r="J2998" s="180">
        <v>0</v>
      </c>
      <c r="K2998" s="181">
        <f t="shared" si="46"/>
        <v>22.676771247999998</v>
      </c>
      <c r="L2998" s="180" t="s">
        <v>707</v>
      </c>
    </row>
    <row r="2999" spans="3:12">
      <c r="C2999" s="180">
        <v>1092</v>
      </c>
      <c r="D2999" s="180">
        <v>1093</v>
      </c>
      <c r="E2999" s="180" t="s">
        <v>2599</v>
      </c>
      <c r="F2999" s="180" t="s">
        <v>727</v>
      </c>
      <c r="G2999" s="180">
        <v>2.3354097999999999</v>
      </c>
      <c r="H2999" s="180">
        <v>70.06</v>
      </c>
      <c r="I2999" s="180">
        <v>70.06</v>
      </c>
      <c r="J2999" s="180">
        <v>0</v>
      </c>
      <c r="K2999" s="181">
        <f t="shared" si="46"/>
        <v>163.618810588</v>
      </c>
      <c r="L2999" s="180" t="s">
        <v>707</v>
      </c>
    </row>
    <row r="3000" spans="3:12">
      <c r="C3000" s="180">
        <v>1092</v>
      </c>
      <c r="D3000" s="180">
        <v>1094</v>
      </c>
      <c r="E3000" s="180" t="s">
        <v>2566</v>
      </c>
      <c r="F3000" s="180" t="s">
        <v>727</v>
      </c>
      <c r="G3000" s="180">
        <v>0.60819670000000003</v>
      </c>
      <c r="H3000" s="180">
        <v>18.239999999999998</v>
      </c>
      <c r="I3000" s="180">
        <v>18.239999999999998</v>
      </c>
      <c r="J3000" s="180">
        <v>0</v>
      </c>
      <c r="K3000" s="181">
        <f t="shared" si="46"/>
        <v>11.093507808</v>
      </c>
      <c r="L3000" s="180" t="s">
        <v>707</v>
      </c>
    </row>
    <row r="3001" spans="3:12">
      <c r="C3001" s="180">
        <v>1092</v>
      </c>
      <c r="D3001" s="180">
        <v>1095</v>
      </c>
      <c r="E3001" s="180" t="s">
        <v>2598</v>
      </c>
      <c r="F3001" s="180" t="s">
        <v>727</v>
      </c>
      <c r="G3001" s="180">
        <v>1.292459</v>
      </c>
      <c r="H3001" s="180">
        <v>38.770000000000003</v>
      </c>
      <c r="I3001" s="180">
        <v>38.770000000000003</v>
      </c>
      <c r="J3001" s="180">
        <v>0</v>
      </c>
      <c r="K3001" s="181">
        <f t="shared" si="46"/>
        <v>50.108635430000007</v>
      </c>
      <c r="L3001" s="180" t="s">
        <v>707</v>
      </c>
    </row>
    <row r="3002" spans="3:12">
      <c r="C3002" s="180">
        <v>1092</v>
      </c>
      <c r="D3002" s="180">
        <v>1096</v>
      </c>
      <c r="E3002" s="180" t="s">
        <v>2600</v>
      </c>
      <c r="F3002" s="180" t="s">
        <v>727</v>
      </c>
      <c r="G3002" s="180">
        <v>3.0091803000000001</v>
      </c>
      <c r="H3002" s="180">
        <v>90.27</v>
      </c>
      <c r="I3002" s="180">
        <v>90.27</v>
      </c>
      <c r="J3002" s="180">
        <v>0</v>
      </c>
      <c r="K3002" s="181">
        <f t="shared" si="46"/>
        <v>271.63870568099998</v>
      </c>
      <c r="L3002" s="180" t="s">
        <v>707</v>
      </c>
    </row>
    <row r="3003" spans="3:12">
      <c r="C3003" s="180">
        <v>1092</v>
      </c>
      <c r="D3003" s="180">
        <v>1097</v>
      </c>
      <c r="E3003" s="180" t="s">
        <v>2603</v>
      </c>
      <c r="F3003" s="180" t="s">
        <v>727</v>
      </c>
      <c r="G3003" s="180">
        <v>2.5544262</v>
      </c>
      <c r="H3003" s="180">
        <v>76.63</v>
      </c>
      <c r="I3003" s="180">
        <v>76.63</v>
      </c>
      <c r="J3003" s="180">
        <v>0</v>
      </c>
      <c r="K3003" s="181">
        <f t="shared" si="46"/>
        <v>195.74567970599998</v>
      </c>
      <c r="L3003" s="180" t="s">
        <v>707</v>
      </c>
    </row>
    <row r="3004" spans="3:12">
      <c r="C3004" s="180">
        <v>1092</v>
      </c>
      <c r="D3004" s="180">
        <v>7569</v>
      </c>
      <c r="E3004" s="180" t="s">
        <v>3598</v>
      </c>
      <c r="F3004" s="180" t="s">
        <v>727</v>
      </c>
      <c r="G3004" s="180">
        <v>1.8862295</v>
      </c>
      <c r="H3004" s="180">
        <v>56.58</v>
      </c>
      <c r="I3004" s="180">
        <v>56.58</v>
      </c>
      <c r="J3004" s="180">
        <v>0</v>
      </c>
      <c r="K3004" s="181">
        <f t="shared" si="46"/>
        <v>106.72286511</v>
      </c>
      <c r="L3004" s="180" t="s">
        <v>707</v>
      </c>
    </row>
    <row r="3005" spans="3:12">
      <c r="C3005" s="180">
        <v>1092</v>
      </c>
      <c r="D3005" s="180">
        <v>7576</v>
      </c>
      <c r="E3005" s="180" t="s">
        <v>2643</v>
      </c>
      <c r="F3005" s="180" t="s">
        <v>727</v>
      </c>
      <c r="G3005" s="180">
        <v>4.7101639000000004</v>
      </c>
      <c r="H3005" s="180">
        <v>141.30000000000001</v>
      </c>
      <c r="I3005" s="180">
        <v>141.30000000000001</v>
      </c>
      <c r="J3005" s="180">
        <v>0</v>
      </c>
      <c r="K3005" s="181">
        <f t="shared" si="46"/>
        <v>665.54615907000016</v>
      </c>
      <c r="L3005" s="180" t="s">
        <v>707</v>
      </c>
    </row>
    <row r="3006" spans="3:12">
      <c r="C3006" s="180">
        <v>1092</v>
      </c>
      <c r="D3006" s="180">
        <v>7581</v>
      </c>
      <c r="E3006" s="180" t="s">
        <v>3599</v>
      </c>
      <c r="F3006" s="180" t="s">
        <v>727</v>
      </c>
      <c r="G3006" s="180">
        <v>0.11475399999999999</v>
      </c>
      <c r="H3006" s="180">
        <v>3.44</v>
      </c>
      <c r="I3006" s="180">
        <v>3.44</v>
      </c>
      <c r="J3006" s="180">
        <v>0</v>
      </c>
      <c r="K3006" s="181">
        <f t="shared" si="46"/>
        <v>0.39475375999999995</v>
      </c>
      <c r="L3006" s="180" t="s">
        <v>707</v>
      </c>
    </row>
    <row r="3007" spans="3:12">
      <c r="C3007" s="180">
        <v>1092</v>
      </c>
      <c r="D3007" s="180">
        <v>11272</v>
      </c>
      <c r="E3007" s="180" t="s">
        <v>2608</v>
      </c>
      <c r="F3007" s="180" t="s">
        <v>727</v>
      </c>
      <c r="G3007" s="180">
        <v>0.19278680000000001</v>
      </c>
      <c r="H3007" s="180">
        <v>5.78</v>
      </c>
      <c r="I3007" s="180">
        <v>5.78</v>
      </c>
      <c r="J3007" s="180">
        <v>0</v>
      </c>
      <c r="K3007" s="181">
        <f t="shared" si="46"/>
        <v>1.114307704</v>
      </c>
      <c r="L3007" s="180" t="s">
        <v>707</v>
      </c>
    </row>
    <row r="3008" spans="3:12">
      <c r="C3008" s="180">
        <v>1092</v>
      </c>
      <c r="D3008" s="180">
        <v>11273</v>
      </c>
      <c r="E3008" s="180" t="s">
        <v>2607</v>
      </c>
      <c r="F3008" s="180" t="s">
        <v>727</v>
      </c>
      <c r="G3008" s="180">
        <v>0.31934420000000002</v>
      </c>
      <c r="H3008" s="180">
        <v>9.58</v>
      </c>
      <c r="I3008" s="180">
        <v>9.58</v>
      </c>
      <c r="J3008" s="180">
        <v>0</v>
      </c>
      <c r="K3008" s="181">
        <f t="shared" si="46"/>
        <v>3.0593174360000002</v>
      </c>
      <c r="L3008" s="180" t="s">
        <v>707</v>
      </c>
    </row>
    <row r="3009" spans="3:12">
      <c r="C3009" s="180">
        <v>1092</v>
      </c>
      <c r="D3009" s="180">
        <v>11274</v>
      </c>
      <c r="E3009" s="180" t="s">
        <v>2610</v>
      </c>
      <c r="F3009" s="180" t="s">
        <v>727</v>
      </c>
      <c r="G3009" s="180">
        <v>5.9016300000000001E-2</v>
      </c>
      <c r="H3009" s="180">
        <v>1.77</v>
      </c>
      <c r="I3009" s="180">
        <v>1.77</v>
      </c>
      <c r="J3009" s="180">
        <v>0</v>
      </c>
      <c r="K3009" s="181">
        <f t="shared" si="46"/>
        <v>0.10445885100000001</v>
      </c>
      <c r="L3009" s="180" t="s">
        <v>707</v>
      </c>
    </row>
    <row r="3010" spans="3:12">
      <c r="C3010" s="180">
        <v>1092</v>
      </c>
      <c r="D3010" s="180">
        <v>11275</v>
      </c>
      <c r="E3010" s="180" t="s">
        <v>2609</v>
      </c>
      <c r="F3010" s="180" t="s">
        <v>727</v>
      </c>
      <c r="G3010" s="180">
        <v>7.7377000000000001E-2</v>
      </c>
      <c r="H3010" s="180">
        <v>2.3199999999999998</v>
      </c>
      <c r="I3010" s="180">
        <v>2.3199999999999998</v>
      </c>
      <c r="J3010" s="180">
        <v>0</v>
      </c>
      <c r="K3010" s="181">
        <f t="shared" si="46"/>
        <v>0.17951464</v>
      </c>
      <c r="L3010" s="180" t="s">
        <v>707</v>
      </c>
    </row>
    <row r="3011" spans="3:12">
      <c r="C3011" s="180">
        <v>1092</v>
      </c>
      <c r="D3011" s="180">
        <v>11789</v>
      </c>
      <c r="E3011" s="180" t="s">
        <v>3600</v>
      </c>
      <c r="F3011" s="180" t="s">
        <v>727</v>
      </c>
      <c r="G3011" s="180">
        <v>2.9180299999999999E-2</v>
      </c>
      <c r="H3011" s="180">
        <v>0.87</v>
      </c>
      <c r="I3011" s="180">
        <v>0.87</v>
      </c>
      <c r="J3011" s="180">
        <v>0</v>
      </c>
      <c r="K3011" s="181">
        <f t="shared" si="46"/>
        <v>2.5386861E-2</v>
      </c>
      <c r="L3011" s="180" t="s">
        <v>707</v>
      </c>
    </row>
    <row r="3012" spans="3:12">
      <c r="C3012" s="180">
        <v>1092</v>
      </c>
      <c r="D3012" s="180">
        <v>12327</v>
      </c>
      <c r="E3012" s="180" t="s">
        <v>2642</v>
      </c>
      <c r="F3012" s="180" t="s">
        <v>727</v>
      </c>
      <c r="G3012" s="180">
        <v>1.0803278000000001</v>
      </c>
      <c r="H3012" s="180">
        <v>32.4</v>
      </c>
      <c r="I3012" s="180">
        <v>32.4</v>
      </c>
      <c r="J3012" s="180">
        <v>0</v>
      </c>
      <c r="K3012" s="181">
        <f t="shared" si="46"/>
        <v>35.002620720000003</v>
      </c>
      <c r="L3012" s="180" t="s">
        <v>707</v>
      </c>
    </row>
    <row r="3013" spans="3:12">
      <c r="C3013" s="180">
        <v>1092</v>
      </c>
      <c r="D3013" s="180">
        <v>12362</v>
      </c>
      <c r="E3013" s="180" t="s">
        <v>3601</v>
      </c>
      <c r="F3013" s="180" t="s">
        <v>727</v>
      </c>
      <c r="G3013" s="180">
        <v>0.43475399999999997</v>
      </c>
      <c r="H3013" s="180">
        <v>13.04</v>
      </c>
      <c r="I3013" s="180">
        <v>13.04</v>
      </c>
      <c r="J3013" s="180">
        <v>0</v>
      </c>
      <c r="K3013" s="181">
        <f t="shared" si="46"/>
        <v>5.6691921599999997</v>
      </c>
      <c r="L3013" s="180" t="s">
        <v>707</v>
      </c>
    </row>
    <row r="3014" spans="3:12">
      <c r="C3014" s="180">
        <v>1106</v>
      </c>
      <c r="D3014" s="180">
        <v>1106</v>
      </c>
      <c r="E3014" s="180" t="s">
        <v>2232</v>
      </c>
      <c r="F3014" s="180" t="s">
        <v>828</v>
      </c>
      <c r="G3014" s="180">
        <v>1</v>
      </c>
      <c r="H3014" s="180">
        <v>0.95</v>
      </c>
      <c r="I3014" s="180">
        <v>0.95</v>
      </c>
      <c r="J3014" s="180">
        <v>0</v>
      </c>
      <c r="K3014" s="181">
        <f t="shared" ref="K3014:K3077" si="47">H3014*G3014</f>
        <v>0.95</v>
      </c>
      <c r="L3014" s="180" t="s">
        <v>707</v>
      </c>
    </row>
    <row r="3015" spans="3:12">
      <c r="C3015" s="180">
        <v>1106</v>
      </c>
      <c r="D3015" s="180">
        <v>1107</v>
      </c>
      <c r="E3015" s="180" t="s">
        <v>3602</v>
      </c>
      <c r="F3015" s="180" t="s">
        <v>828</v>
      </c>
      <c r="G3015" s="180">
        <v>0.85294119999999995</v>
      </c>
      <c r="H3015" s="180">
        <v>0.81</v>
      </c>
      <c r="I3015" s="180">
        <v>0.81</v>
      </c>
      <c r="J3015" s="180">
        <v>0</v>
      </c>
      <c r="K3015" s="181">
        <f t="shared" si="47"/>
        <v>0.69088237200000002</v>
      </c>
      <c r="L3015" s="180" t="s">
        <v>707</v>
      </c>
    </row>
    <row r="3016" spans="3:12">
      <c r="C3016" s="180">
        <v>1106</v>
      </c>
      <c r="D3016" s="180">
        <v>11161</v>
      </c>
      <c r="E3016" s="180" t="s">
        <v>3603</v>
      </c>
      <c r="F3016" s="180" t="s">
        <v>828</v>
      </c>
      <c r="G3016" s="180">
        <v>1.6727941</v>
      </c>
      <c r="H3016" s="180">
        <v>1.58</v>
      </c>
      <c r="I3016" s="180">
        <v>1.58</v>
      </c>
      <c r="J3016" s="180">
        <v>0</v>
      </c>
      <c r="K3016" s="181">
        <f t="shared" si="47"/>
        <v>2.6430146780000001</v>
      </c>
      <c r="L3016" s="180" t="s">
        <v>707</v>
      </c>
    </row>
    <row r="3017" spans="3:12">
      <c r="C3017" s="180">
        <v>1159</v>
      </c>
      <c r="D3017" s="180">
        <v>1159</v>
      </c>
      <c r="E3017" s="180" t="s">
        <v>1601</v>
      </c>
      <c r="F3017" s="180" t="s">
        <v>727</v>
      </c>
      <c r="G3017" s="180">
        <v>1</v>
      </c>
      <c r="H3017" s="182">
        <v>265590.67</v>
      </c>
      <c r="I3017" s="180">
        <v>0</v>
      </c>
      <c r="J3017" s="182">
        <v>265590.67</v>
      </c>
      <c r="K3017" s="181">
        <f t="shared" si="47"/>
        <v>265590.67</v>
      </c>
      <c r="L3017" s="180" t="s">
        <v>707</v>
      </c>
    </row>
    <row r="3018" spans="3:12">
      <c r="C3018" s="180">
        <v>1159</v>
      </c>
      <c r="D3018" s="180">
        <v>13617</v>
      </c>
      <c r="E3018" s="180" t="s">
        <v>1602</v>
      </c>
      <c r="F3018" s="180" t="s">
        <v>727</v>
      </c>
      <c r="G3018" s="180">
        <v>0.36641499999999999</v>
      </c>
      <c r="H3018" s="182">
        <v>97316.4</v>
      </c>
      <c r="I3018" s="180">
        <v>0</v>
      </c>
      <c r="J3018" s="182">
        <v>97316.4</v>
      </c>
      <c r="K3018" s="181">
        <f t="shared" si="47"/>
        <v>35658.188705999994</v>
      </c>
      <c r="L3018" s="180" t="s">
        <v>707</v>
      </c>
    </row>
    <row r="3019" spans="3:12">
      <c r="C3019" s="180">
        <v>1213</v>
      </c>
      <c r="D3019" s="180">
        <v>1213</v>
      </c>
      <c r="E3019" s="180" t="s">
        <v>3604</v>
      </c>
      <c r="F3019" s="180" t="s">
        <v>852</v>
      </c>
      <c r="G3019" s="180">
        <v>1</v>
      </c>
      <c r="H3019" s="180">
        <v>21.23</v>
      </c>
      <c r="I3019" s="180">
        <v>0</v>
      </c>
      <c r="J3019" s="180">
        <v>21.23</v>
      </c>
      <c r="K3019" s="181">
        <f t="shared" si="47"/>
        <v>21.23</v>
      </c>
      <c r="L3019" s="180" t="s">
        <v>707</v>
      </c>
    </row>
    <row r="3020" spans="3:12">
      <c r="C3020" s="180">
        <v>1213</v>
      </c>
      <c r="D3020" s="180">
        <v>1214</v>
      </c>
      <c r="E3020" s="180" t="s">
        <v>3605</v>
      </c>
      <c r="F3020" s="180" t="s">
        <v>852</v>
      </c>
      <c r="G3020" s="180">
        <v>0.94165080000000001</v>
      </c>
      <c r="H3020" s="180">
        <v>21.23</v>
      </c>
      <c r="I3020" s="180">
        <v>0</v>
      </c>
      <c r="J3020" s="180">
        <v>21.23</v>
      </c>
      <c r="K3020" s="181">
        <f t="shared" si="47"/>
        <v>19.991246484000001</v>
      </c>
      <c r="L3020" s="180" t="s">
        <v>707</v>
      </c>
    </row>
    <row r="3021" spans="3:12">
      <c r="C3021" s="180">
        <v>1213</v>
      </c>
      <c r="D3021" s="180">
        <v>12868</v>
      </c>
      <c r="E3021" s="180" t="s">
        <v>3606</v>
      </c>
      <c r="F3021" s="180" t="s">
        <v>852</v>
      </c>
      <c r="G3021" s="180">
        <v>0.92678930000000004</v>
      </c>
      <c r="H3021" s="180">
        <v>21.23</v>
      </c>
      <c r="I3021" s="180">
        <v>0</v>
      </c>
      <c r="J3021" s="180">
        <v>21.23</v>
      </c>
      <c r="K3021" s="181">
        <f t="shared" si="47"/>
        <v>19.675736839000002</v>
      </c>
      <c r="L3021" s="180" t="s">
        <v>707</v>
      </c>
    </row>
    <row r="3022" spans="3:12">
      <c r="C3022" s="180">
        <v>1213</v>
      </c>
      <c r="D3022" s="180">
        <v>12869</v>
      </c>
      <c r="E3022" s="180" t="s">
        <v>3607</v>
      </c>
      <c r="F3022" s="180" t="s">
        <v>852</v>
      </c>
      <c r="G3022" s="180">
        <v>0.98811400000000005</v>
      </c>
      <c r="H3022" s="180">
        <v>21.23</v>
      </c>
      <c r="I3022" s="180">
        <v>0</v>
      </c>
      <c r="J3022" s="180">
        <v>21.23</v>
      </c>
      <c r="K3022" s="181">
        <f t="shared" si="47"/>
        <v>20.977660220000001</v>
      </c>
      <c r="L3022" s="180" t="s">
        <v>707</v>
      </c>
    </row>
    <row r="3023" spans="3:12">
      <c r="C3023" s="180">
        <v>1213</v>
      </c>
      <c r="D3023" s="180">
        <v>40914</v>
      </c>
      <c r="E3023" s="180" t="s">
        <v>3608</v>
      </c>
      <c r="F3023" s="180" t="s">
        <v>3050</v>
      </c>
      <c r="G3023" s="180">
        <v>220</v>
      </c>
      <c r="H3023" s="182">
        <v>3715.07</v>
      </c>
      <c r="I3023" s="180">
        <v>0</v>
      </c>
      <c r="J3023" s="182">
        <v>3715.07</v>
      </c>
      <c r="K3023" s="181">
        <f t="shared" si="47"/>
        <v>817315.4</v>
      </c>
      <c r="L3023" s="180" t="s">
        <v>707</v>
      </c>
    </row>
    <row r="3024" spans="3:12">
      <c r="C3024" s="180">
        <v>1213</v>
      </c>
      <c r="D3024" s="180">
        <v>40915</v>
      </c>
      <c r="E3024" s="180" t="s">
        <v>3609</v>
      </c>
      <c r="F3024" s="180" t="s">
        <v>3050</v>
      </c>
      <c r="G3024" s="180">
        <v>207.1631726</v>
      </c>
      <c r="H3024" s="182">
        <v>3715.07</v>
      </c>
      <c r="I3024" s="180">
        <v>0</v>
      </c>
      <c r="J3024" s="182">
        <v>3715.07</v>
      </c>
      <c r="K3024" s="181">
        <f t="shared" si="47"/>
        <v>769625.68763108202</v>
      </c>
      <c r="L3024" s="180" t="s">
        <v>707</v>
      </c>
    </row>
    <row r="3025" spans="3:12">
      <c r="C3025" s="180">
        <v>1213</v>
      </c>
      <c r="D3025" s="180">
        <v>40916</v>
      </c>
      <c r="E3025" s="180" t="s">
        <v>3610</v>
      </c>
      <c r="F3025" s="180" t="s">
        <v>3050</v>
      </c>
      <c r="G3025" s="180">
        <v>203.89364</v>
      </c>
      <c r="H3025" s="182">
        <v>3715.07</v>
      </c>
      <c r="I3025" s="180">
        <v>0</v>
      </c>
      <c r="J3025" s="182">
        <v>3715.07</v>
      </c>
      <c r="K3025" s="181">
        <f t="shared" si="47"/>
        <v>757479.14515480003</v>
      </c>
      <c r="L3025" s="180" t="s">
        <v>707</v>
      </c>
    </row>
    <row r="3026" spans="3:12">
      <c r="C3026" s="180">
        <v>1213</v>
      </c>
      <c r="D3026" s="180">
        <v>41097</v>
      </c>
      <c r="E3026" s="180" t="s">
        <v>3611</v>
      </c>
      <c r="F3026" s="180" t="s">
        <v>3050</v>
      </c>
      <c r="G3026" s="180">
        <v>217.38509070000001</v>
      </c>
      <c r="H3026" s="182">
        <v>3715.07</v>
      </c>
      <c r="I3026" s="180">
        <v>0</v>
      </c>
      <c r="J3026" s="182">
        <v>3715.07</v>
      </c>
      <c r="K3026" s="181">
        <f t="shared" si="47"/>
        <v>807600.82890684903</v>
      </c>
      <c r="L3026" s="180" t="s">
        <v>707</v>
      </c>
    </row>
    <row r="3027" spans="3:12">
      <c r="C3027" s="180">
        <v>1338</v>
      </c>
      <c r="D3027" s="180">
        <v>1338</v>
      </c>
      <c r="E3027" s="180" t="s">
        <v>3612</v>
      </c>
      <c r="F3027" s="180" t="s">
        <v>838</v>
      </c>
      <c r="G3027" s="180">
        <v>1</v>
      </c>
      <c r="H3027" s="180">
        <v>37.409999999999997</v>
      </c>
      <c r="I3027" s="180">
        <v>37.409999999999997</v>
      </c>
      <c r="J3027" s="180">
        <v>0</v>
      </c>
      <c r="K3027" s="181">
        <f t="shared" si="47"/>
        <v>37.409999999999997</v>
      </c>
      <c r="L3027" s="180" t="s">
        <v>707</v>
      </c>
    </row>
    <row r="3028" spans="3:12">
      <c r="C3028" s="180">
        <v>1338</v>
      </c>
      <c r="D3028" s="180">
        <v>1339</v>
      </c>
      <c r="E3028" s="180" t="s">
        <v>3613</v>
      </c>
      <c r="F3028" s="180" t="s">
        <v>828</v>
      </c>
      <c r="G3028" s="180">
        <v>1.0026972999999999</v>
      </c>
      <c r="H3028" s="180">
        <v>37.51</v>
      </c>
      <c r="I3028" s="180">
        <v>37.51</v>
      </c>
      <c r="J3028" s="180">
        <v>0</v>
      </c>
      <c r="K3028" s="181">
        <f t="shared" si="47"/>
        <v>37.611175722999995</v>
      </c>
      <c r="L3028" s="180" t="s">
        <v>707</v>
      </c>
    </row>
    <row r="3029" spans="3:12">
      <c r="C3029" s="180">
        <v>1338</v>
      </c>
      <c r="D3029" s="180">
        <v>1340</v>
      </c>
      <c r="E3029" s="180" t="s">
        <v>3614</v>
      </c>
      <c r="F3029" s="180" t="s">
        <v>838</v>
      </c>
      <c r="G3029" s="180">
        <v>1.1561866000000001</v>
      </c>
      <c r="H3029" s="180">
        <v>43.25</v>
      </c>
      <c r="I3029" s="180">
        <v>43.25</v>
      </c>
      <c r="J3029" s="180">
        <v>0</v>
      </c>
      <c r="K3029" s="181">
        <f t="shared" si="47"/>
        <v>50.005070450000005</v>
      </c>
      <c r="L3029" s="180" t="s">
        <v>707</v>
      </c>
    </row>
    <row r="3030" spans="3:12">
      <c r="C3030" s="180">
        <v>1338</v>
      </c>
      <c r="D3030" s="180">
        <v>1341</v>
      </c>
      <c r="E3030" s="180" t="s">
        <v>3615</v>
      </c>
      <c r="F3030" s="180" t="s">
        <v>838</v>
      </c>
      <c r="G3030" s="180">
        <v>1.1135902</v>
      </c>
      <c r="H3030" s="180">
        <v>41.65</v>
      </c>
      <c r="I3030" s="180">
        <v>41.65</v>
      </c>
      <c r="J3030" s="180">
        <v>0</v>
      </c>
      <c r="K3030" s="181">
        <f t="shared" si="47"/>
        <v>46.381031829999998</v>
      </c>
      <c r="L3030" s="180" t="s">
        <v>707</v>
      </c>
    </row>
    <row r="3031" spans="3:12">
      <c r="C3031" s="180">
        <v>1338</v>
      </c>
      <c r="D3031" s="180">
        <v>10691</v>
      </c>
      <c r="E3031" s="180" t="s">
        <v>3616</v>
      </c>
      <c r="F3031" s="180" t="s">
        <v>1496</v>
      </c>
      <c r="G3031" s="180">
        <v>1.3395078</v>
      </c>
      <c r="H3031" s="180">
        <v>50.11</v>
      </c>
      <c r="I3031" s="180">
        <v>50.11</v>
      </c>
      <c r="J3031" s="180">
        <v>0</v>
      </c>
      <c r="K3031" s="181">
        <f t="shared" si="47"/>
        <v>67.122735857999999</v>
      </c>
      <c r="L3031" s="180" t="s">
        <v>707</v>
      </c>
    </row>
    <row r="3032" spans="3:12">
      <c r="C3032" s="180">
        <v>1368</v>
      </c>
      <c r="D3032" s="180">
        <v>1368</v>
      </c>
      <c r="E3032" s="180" t="s">
        <v>3617</v>
      </c>
      <c r="F3032" s="180" t="s">
        <v>727</v>
      </c>
      <c r="G3032" s="180">
        <v>1</v>
      </c>
      <c r="H3032" s="180">
        <v>87.9</v>
      </c>
      <c r="I3032" s="180">
        <v>87.9</v>
      </c>
      <c r="J3032" s="180">
        <v>0</v>
      </c>
      <c r="K3032" s="181">
        <f t="shared" si="47"/>
        <v>87.9</v>
      </c>
      <c r="L3032" s="180" t="s">
        <v>707</v>
      </c>
    </row>
    <row r="3033" spans="3:12">
      <c r="C3033" s="180">
        <v>1368</v>
      </c>
      <c r="D3033" s="180">
        <v>1367</v>
      </c>
      <c r="E3033" s="180" t="s">
        <v>3618</v>
      </c>
      <c r="F3033" s="180" t="s">
        <v>727</v>
      </c>
      <c r="G3033" s="180">
        <v>3.2347367999999999</v>
      </c>
      <c r="H3033" s="180">
        <v>284.33</v>
      </c>
      <c r="I3033" s="180">
        <v>284.33</v>
      </c>
      <c r="J3033" s="180">
        <v>0</v>
      </c>
      <c r="K3033" s="181">
        <f t="shared" si="47"/>
        <v>919.73271434399987</v>
      </c>
      <c r="L3033" s="180" t="s">
        <v>707</v>
      </c>
    </row>
    <row r="3034" spans="3:12">
      <c r="C3034" s="180">
        <v>1368</v>
      </c>
      <c r="D3034" s="180">
        <v>1370</v>
      </c>
      <c r="E3034" s="180" t="s">
        <v>3619</v>
      </c>
      <c r="F3034" s="180" t="s">
        <v>727</v>
      </c>
      <c r="G3034" s="180">
        <v>1.3617895</v>
      </c>
      <c r="H3034" s="180">
        <v>119.7</v>
      </c>
      <c r="I3034" s="180">
        <v>119.7</v>
      </c>
      <c r="J3034" s="180">
        <v>0</v>
      </c>
      <c r="K3034" s="181">
        <f t="shared" si="47"/>
        <v>163.00620315</v>
      </c>
      <c r="L3034" s="180" t="s">
        <v>707</v>
      </c>
    </row>
    <row r="3035" spans="3:12">
      <c r="C3035" s="180">
        <v>1368</v>
      </c>
      <c r="D3035" s="180">
        <v>11777</v>
      </c>
      <c r="E3035" s="180" t="s">
        <v>3620</v>
      </c>
      <c r="F3035" s="180" t="s">
        <v>727</v>
      </c>
      <c r="G3035" s="180">
        <v>2.1684211000000002</v>
      </c>
      <c r="H3035" s="180">
        <v>190.6</v>
      </c>
      <c r="I3035" s="180">
        <v>190.6</v>
      </c>
      <c r="J3035" s="180">
        <v>0</v>
      </c>
      <c r="K3035" s="181">
        <f t="shared" si="47"/>
        <v>413.30106166000002</v>
      </c>
      <c r="L3035" s="180" t="s">
        <v>707</v>
      </c>
    </row>
    <row r="3036" spans="3:12">
      <c r="C3036" s="180">
        <v>1379</v>
      </c>
      <c r="D3036" s="180">
        <v>1379</v>
      </c>
      <c r="E3036" s="180" t="s">
        <v>1782</v>
      </c>
      <c r="F3036" s="180" t="s">
        <v>828</v>
      </c>
      <c r="G3036" s="180">
        <v>1</v>
      </c>
      <c r="H3036" s="180">
        <v>0.6</v>
      </c>
      <c r="I3036" s="180">
        <v>0.6</v>
      </c>
      <c r="J3036" s="180">
        <v>0</v>
      </c>
      <c r="K3036" s="181">
        <f t="shared" si="47"/>
        <v>0.6</v>
      </c>
      <c r="L3036" s="180" t="s">
        <v>707</v>
      </c>
    </row>
    <row r="3037" spans="3:12">
      <c r="C3037" s="180">
        <v>1379</v>
      </c>
      <c r="D3037" s="180">
        <v>1380</v>
      </c>
      <c r="E3037" s="180" t="s">
        <v>3621</v>
      </c>
      <c r="F3037" s="180" t="s">
        <v>828</v>
      </c>
      <c r="G3037" s="180">
        <v>6.6946308999999999</v>
      </c>
      <c r="H3037" s="180">
        <v>4.01</v>
      </c>
      <c r="I3037" s="180">
        <v>4.01</v>
      </c>
      <c r="J3037" s="180">
        <v>0</v>
      </c>
      <c r="K3037" s="181">
        <f t="shared" si="47"/>
        <v>26.845469908999998</v>
      </c>
      <c r="L3037" s="180" t="s">
        <v>707</v>
      </c>
    </row>
    <row r="3038" spans="3:12">
      <c r="C3038" s="180">
        <v>1379</v>
      </c>
      <c r="D3038" s="180">
        <v>13284</v>
      </c>
      <c r="E3038" s="180" t="s">
        <v>3622</v>
      </c>
      <c r="F3038" s="180" t="s">
        <v>828</v>
      </c>
      <c r="G3038" s="180">
        <v>0.90570470000000003</v>
      </c>
      <c r="H3038" s="180">
        <v>0.54</v>
      </c>
      <c r="I3038" s="180">
        <v>0.54</v>
      </c>
      <c r="J3038" s="180">
        <v>0</v>
      </c>
      <c r="K3038" s="181">
        <f t="shared" si="47"/>
        <v>0.48908053800000006</v>
      </c>
      <c r="L3038" s="180" t="s">
        <v>707</v>
      </c>
    </row>
    <row r="3039" spans="3:12">
      <c r="C3039" s="180">
        <v>1379</v>
      </c>
      <c r="D3039" s="180">
        <v>34753</v>
      </c>
      <c r="E3039" s="180" t="s">
        <v>3623</v>
      </c>
      <c r="F3039" s="180" t="s">
        <v>828</v>
      </c>
      <c r="G3039" s="180">
        <v>0.97315439999999998</v>
      </c>
      <c r="H3039" s="180">
        <v>0.57999999999999996</v>
      </c>
      <c r="I3039" s="180">
        <v>0.57999999999999996</v>
      </c>
      <c r="J3039" s="180">
        <v>0</v>
      </c>
      <c r="K3039" s="181">
        <f t="shared" si="47"/>
        <v>0.564429552</v>
      </c>
      <c r="L3039" s="180" t="s">
        <v>707</v>
      </c>
    </row>
    <row r="3040" spans="3:12">
      <c r="C3040" s="180">
        <v>1379</v>
      </c>
      <c r="D3040" s="180">
        <v>44528</v>
      </c>
      <c r="E3040" s="180" t="s">
        <v>3624</v>
      </c>
      <c r="F3040" s="180" t="s">
        <v>828</v>
      </c>
      <c r="G3040" s="180">
        <v>5.3322148</v>
      </c>
      <c r="H3040" s="180">
        <v>3.19</v>
      </c>
      <c r="I3040" s="180">
        <v>3.19</v>
      </c>
      <c r="J3040" s="180">
        <v>0</v>
      </c>
      <c r="K3040" s="181">
        <f t="shared" si="47"/>
        <v>17.009765212000001</v>
      </c>
      <c r="L3040" s="180" t="s">
        <v>707</v>
      </c>
    </row>
    <row r="3041" spans="3:12">
      <c r="C3041" s="180">
        <v>1381</v>
      </c>
      <c r="D3041" s="180">
        <v>1381</v>
      </c>
      <c r="E3041" s="180" t="s">
        <v>3625</v>
      </c>
      <c r="F3041" s="180" t="s">
        <v>828</v>
      </c>
      <c r="G3041" s="180">
        <v>1</v>
      </c>
      <c r="H3041" s="180">
        <v>0.79</v>
      </c>
      <c r="I3041" s="180">
        <v>0.79</v>
      </c>
      <c r="J3041" s="180">
        <v>0</v>
      </c>
      <c r="K3041" s="181">
        <f t="shared" si="47"/>
        <v>0.79</v>
      </c>
      <c r="L3041" s="180" t="s">
        <v>707</v>
      </c>
    </row>
    <row r="3042" spans="3:12">
      <c r="C3042" s="180">
        <v>1381</v>
      </c>
      <c r="D3042" s="180">
        <v>371</v>
      </c>
      <c r="E3042" s="180" t="s">
        <v>3626</v>
      </c>
      <c r="F3042" s="180" t="s">
        <v>828</v>
      </c>
      <c r="G3042" s="180">
        <v>1.0932907000000001</v>
      </c>
      <c r="H3042" s="180">
        <v>0.86</v>
      </c>
      <c r="I3042" s="180">
        <v>0.86</v>
      </c>
      <c r="J3042" s="180">
        <v>0</v>
      </c>
      <c r="K3042" s="181">
        <f t="shared" si="47"/>
        <v>0.94023000200000006</v>
      </c>
      <c r="L3042" s="180" t="s">
        <v>707</v>
      </c>
    </row>
    <row r="3043" spans="3:12">
      <c r="C3043" s="180">
        <v>1381</v>
      </c>
      <c r="D3043" s="180">
        <v>34353</v>
      </c>
      <c r="E3043" s="180" t="s">
        <v>3627</v>
      </c>
      <c r="F3043" s="180" t="s">
        <v>828</v>
      </c>
      <c r="G3043" s="180">
        <v>1.8626199999999999</v>
      </c>
      <c r="H3043" s="180">
        <v>1.47</v>
      </c>
      <c r="I3043" s="180">
        <v>1.47</v>
      </c>
      <c r="J3043" s="180">
        <v>0</v>
      </c>
      <c r="K3043" s="181">
        <f t="shared" si="47"/>
        <v>2.7380513999999998</v>
      </c>
      <c r="L3043" s="180" t="s">
        <v>707</v>
      </c>
    </row>
    <row r="3044" spans="3:12">
      <c r="C3044" s="180">
        <v>1381</v>
      </c>
      <c r="D3044" s="180">
        <v>34355</v>
      </c>
      <c r="E3044" s="180" t="s">
        <v>3628</v>
      </c>
      <c r="F3044" s="180" t="s">
        <v>828</v>
      </c>
      <c r="G3044" s="180">
        <v>2.8753989999999998</v>
      </c>
      <c r="H3044" s="180">
        <v>2.27</v>
      </c>
      <c r="I3044" s="180">
        <v>2.27</v>
      </c>
      <c r="J3044" s="180">
        <v>0</v>
      </c>
      <c r="K3044" s="181">
        <f t="shared" si="47"/>
        <v>6.5271557299999996</v>
      </c>
      <c r="L3044" s="180" t="s">
        <v>707</v>
      </c>
    </row>
    <row r="3045" spans="3:12">
      <c r="C3045" s="180">
        <v>1381</v>
      </c>
      <c r="D3045" s="180">
        <v>34357</v>
      </c>
      <c r="E3045" s="180" t="s">
        <v>3629</v>
      </c>
      <c r="F3045" s="180" t="s">
        <v>828</v>
      </c>
      <c r="G3045" s="180">
        <v>5.8722050000000001</v>
      </c>
      <c r="H3045" s="180">
        <v>4.63</v>
      </c>
      <c r="I3045" s="180">
        <v>4.63</v>
      </c>
      <c r="J3045" s="180">
        <v>0</v>
      </c>
      <c r="K3045" s="181">
        <f t="shared" si="47"/>
        <v>27.188309149999998</v>
      </c>
      <c r="L3045" s="180" t="s">
        <v>707</v>
      </c>
    </row>
    <row r="3046" spans="3:12">
      <c r="C3046" s="180">
        <v>1381</v>
      </c>
      <c r="D3046" s="180">
        <v>36880</v>
      </c>
      <c r="E3046" s="180" t="s">
        <v>3630</v>
      </c>
      <c r="F3046" s="180" t="s">
        <v>828</v>
      </c>
      <c r="G3046" s="180">
        <v>3.3393890000000002</v>
      </c>
      <c r="H3046" s="180">
        <v>2.63</v>
      </c>
      <c r="I3046" s="180">
        <v>2.63</v>
      </c>
      <c r="J3046" s="180">
        <v>0</v>
      </c>
      <c r="K3046" s="181">
        <f t="shared" si="47"/>
        <v>8.7825930700000008</v>
      </c>
      <c r="L3046" s="180" t="s">
        <v>707</v>
      </c>
    </row>
    <row r="3047" spans="3:12">
      <c r="C3047" s="180">
        <v>1381</v>
      </c>
      <c r="D3047" s="180">
        <v>36886</v>
      </c>
      <c r="E3047" s="180" t="s">
        <v>3631</v>
      </c>
      <c r="F3047" s="180" t="s">
        <v>828</v>
      </c>
      <c r="G3047" s="180">
        <v>1.0383389999999999</v>
      </c>
      <c r="H3047" s="180">
        <v>0.82</v>
      </c>
      <c r="I3047" s="180">
        <v>0.82</v>
      </c>
      <c r="J3047" s="180">
        <v>0</v>
      </c>
      <c r="K3047" s="181">
        <f t="shared" si="47"/>
        <v>0.85143797999999982</v>
      </c>
      <c r="L3047" s="180" t="s">
        <v>707</v>
      </c>
    </row>
    <row r="3048" spans="3:12">
      <c r="C3048" s="180">
        <v>1381</v>
      </c>
      <c r="D3048" s="180">
        <v>37329</v>
      </c>
      <c r="E3048" s="180" t="s">
        <v>3632</v>
      </c>
      <c r="F3048" s="180" t="s">
        <v>828</v>
      </c>
      <c r="G3048" s="180">
        <v>123.674121</v>
      </c>
      <c r="H3048" s="180">
        <v>97.7</v>
      </c>
      <c r="I3048" s="180">
        <v>97.7</v>
      </c>
      <c r="J3048" s="180">
        <v>0</v>
      </c>
      <c r="K3048" s="181">
        <f t="shared" si="47"/>
        <v>12082.9616217</v>
      </c>
      <c r="L3048" s="180" t="s">
        <v>707</v>
      </c>
    </row>
    <row r="3049" spans="3:12">
      <c r="C3049" s="180">
        <v>1381</v>
      </c>
      <c r="D3049" s="180">
        <v>37552</v>
      </c>
      <c r="E3049" s="180" t="s">
        <v>3633</v>
      </c>
      <c r="F3049" s="180" t="s">
        <v>828</v>
      </c>
      <c r="G3049" s="180">
        <v>3.2875399999999999</v>
      </c>
      <c r="H3049" s="180">
        <v>2.59</v>
      </c>
      <c r="I3049" s="180">
        <v>2.59</v>
      </c>
      <c r="J3049" s="180">
        <v>0</v>
      </c>
      <c r="K3049" s="181">
        <f t="shared" si="47"/>
        <v>8.5147285999999998</v>
      </c>
      <c r="L3049" s="180" t="s">
        <v>707</v>
      </c>
    </row>
    <row r="3050" spans="3:12">
      <c r="C3050" s="180">
        <v>1381</v>
      </c>
      <c r="D3050" s="180">
        <v>37553</v>
      </c>
      <c r="E3050" s="180" t="s">
        <v>3634</v>
      </c>
      <c r="F3050" s="180" t="s">
        <v>828</v>
      </c>
      <c r="G3050" s="180">
        <v>2.0447280000000001</v>
      </c>
      <c r="H3050" s="180">
        <v>1.61</v>
      </c>
      <c r="I3050" s="180">
        <v>1.61</v>
      </c>
      <c r="J3050" s="180">
        <v>0</v>
      </c>
      <c r="K3050" s="181">
        <f t="shared" si="47"/>
        <v>3.2920120800000006</v>
      </c>
      <c r="L3050" s="180" t="s">
        <v>707</v>
      </c>
    </row>
    <row r="3051" spans="3:12">
      <c r="C3051" s="180">
        <v>1381</v>
      </c>
      <c r="D3051" s="180">
        <v>37595</v>
      </c>
      <c r="E3051" s="180" t="s">
        <v>3635</v>
      </c>
      <c r="F3051" s="180" t="s">
        <v>828</v>
      </c>
      <c r="G3051" s="180">
        <v>3.075879</v>
      </c>
      <c r="H3051" s="180">
        <v>2.42</v>
      </c>
      <c r="I3051" s="180">
        <v>2.42</v>
      </c>
      <c r="J3051" s="180">
        <v>0</v>
      </c>
      <c r="K3051" s="181">
        <f t="shared" si="47"/>
        <v>7.44362718</v>
      </c>
      <c r="L3051" s="180" t="s">
        <v>707</v>
      </c>
    </row>
    <row r="3052" spans="3:12">
      <c r="C3052" s="180">
        <v>1381</v>
      </c>
      <c r="D3052" s="180">
        <v>37596</v>
      </c>
      <c r="E3052" s="180" t="s">
        <v>3636</v>
      </c>
      <c r="F3052" s="180" t="s">
        <v>828</v>
      </c>
      <c r="G3052" s="180">
        <v>3.5287540000000002</v>
      </c>
      <c r="H3052" s="180">
        <v>2.78</v>
      </c>
      <c r="I3052" s="180">
        <v>2.78</v>
      </c>
      <c r="J3052" s="180">
        <v>0</v>
      </c>
      <c r="K3052" s="181">
        <f t="shared" si="47"/>
        <v>9.8099361199999997</v>
      </c>
      <c r="L3052" s="180" t="s">
        <v>707</v>
      </c>
    </row>
    <row r="3053" spans="3:12">
      <c r="C3053" s="180">
        <v>1518</v>
      </c>
      <c r="D3053" s="180">
        <v>1518</v>
      </c>
      <c r="E3053" s="180" t="s">
        <v>3637</v>
      </c>
      <c r="F3053" s="180" t="s">
        <v>3040</v>
      </c>
      <c r="G3053" s="180">
        <v>1</v>
      </c>
      <c r="H3053" s="180">
        <v>510</v>
      </c>
      <c r="I3053" s="180">
        <v>510</v>
      </c>
      <c r="J3053" s="180">
        <v>0</v>
      </c>
      <c r="K3053" s="181">
        <f t="shared" si="47"/>
        <v>510</v>
      </c>
      <c r="L3053" s="180" t="s">
        <v>707</v>
      </c>
    </row>
    <row r="3054" spans="3:12">
      <c r="C3054" s="180">
        <v>1518</v>
      </c>
      <c r="D3054" s="180">
        <v>34770</v>
      </c>
      <c r="E3054" s="180" t="s">
        <v>3638</v>
      </c>
      <c r="F3054" s="180" t="s">
        <v>3040</v>
      </c>
      <c r="G3054" s="180">
        <v>0.98089170000000003</v>
      </c>
      <c r="H3054" s="180">
        <v>500.25</v>
      </c>
      <c r="I3054" s="180">
        <v>500.25</v>
      </c>
      <c r="J3054" s="180">
        <v>0</v>
      </c>
      <c r="K3054" s="181">
        <f t="shared" si="47"/>
        <v>490.69107292500001</v>
      </c>
      <c r="L3054" s="180" t="s">
        <v>707</v>
      </c>
    </row>
    <row r="3055" spans="3:12">
      <c r="C3055" s="180">
        <v>1518</v>
      </c>
      <c r="D3055" s="180">
        <v>41965</v>
      </c>
      <c r="E3055" s="180" t="s">
        <v>3639</v>
      </c>
      <c r="F3055" s="180" t="s">
        <v>3040</v>
      </c>
      <c r="G3055" s="180">
        <v>0.87684070000000003</v>
      </c>
      <c r="H3055" s="180">
        <v>447.18</v>
      </c>
      <c r="I3055" s="180">
        <v>447.18</v>
      </c>
      <c r="J3055" s="180">
        <v>0</v>
      </c>
      <c r="K3055" s="181">
        <f t="shared" si="47"/>
        <v>392.10562422600003</v>
      </c>
      <c r="L3055" s="180" t="s">
        <v>707</v>
      </c>
    </row>
    <row r="3056" spans="3:12">
      <c r="C3056" s="180">
        <v>1612</v>
      </c>
      <c r="D3056" s="180">
        <v>1612</v>
      </c>
      <c r="E3056" s="180" t="s">
        <v>3640</v>
      </c>
      <c r="F3056" s="180" t="s">
        <v>727</v>
      </c>
      <c r="G3056" s="180">
        <v>1</v>
      </c>
      <c r="H3056" s="180">
        <v>145</v>
      </c>
      <c r="I3056" s="180">
        <v>145</v>
      </c>
      <c r="J3056" s="180">
        <v>0</v>
      </c>
      <c r="K3056" s="181">
        <f t="shared" si="47"/>
        <v>145</v>
      </c>
      <c r="L3056" s="180" t="s">
        <v>707</v>
      </c>
    </row>
    <row r="3057" spans="3:12">
      <c r="C3057" s="180">
        <v>1612</v>
      </c>
      <c r="D3057" s="180">
        <v>1613</v>
      </c>
      <c r="E3057" s="180" t="s">
        <v>3641</v>
      </c>
      <c r="F3057" s="180" t="s">
        <v>727</v>
      </c>
      <c r="G3057" s="180">
        <v>12.4642857</v>
      </c>
      <c r="H3057" s="182">
        <v>1807.32</v>
      </c>
      <c r="I3057" s="182">
        <v>1807.32</v>
      </c>
      <c r="J3057" s="180">
        <v>0</v>
      </c>
      <c r="K3057" s="181">
        <f t="shared" si="47"/>
        <v>22526.952831323997</v>
      </c>
      <c r="L3057" s="180" t="s">
        <v>707</v>
      </c>
    </row>
    <row r="3058" spans="3:12">
      <c r="C3058" s="180">
        <v>1612</v>
      </c>
      <c r="D3058" s="180">
        <v>1614</v>
      </c>
      <c r="E3058" s="180" t="s">
        <v>3642</v>
      </c>
      <c r="F3058" s="180" t="s">
        <v>727</v>
      </c>
      <c r="G3058" s="180">
        <v>2.2607141999999998</v>
      </c>
      <c r="H3058" s="180">
        <v>327.8</v>
      </c>
      <c r="I3058" s="180">
        <v>327.8</v>
      </c>
      <c r="J3058" s="180">
        <v>0</v>
      </c>
      <c r="K3058" s="181">
        <f t="shared" si="47"/>
        <v>741.06211475999999</v>
      </c>
      <c r="L3058" s="180" t="s">
        <v>707</v>
      </c>
    </row>
    <row r="3059" spans="3:12">
      <c r="C3059" s="180">
        <v>1612</v>
      </c>
      <c r="D3059" s="180">
        <v>1615</v>
      </c>
      <c r="E3059" s="180" t="s">
        <v>3643</v>
      </c>
      <c r="F3059" s="180" t="s">
        <v>727</v>
      </c>
      <c r="G3059" s="180">
        <v>7.5925000000000002</v>
      </c>
      <c r="H3059" s="182">
        <v>1100.9100000000001</v>
      </c>
      <c r="I3059" s="182">
        <v>1100.9100000000001</v>
      </c>
      <c r="J3059" s="180">
        <v>0</v>
      </c>
      <c r="K3059" s="181">
        <f t="shared" si="47"/>
        <v>8358.6591750000007</v>
      </c>
      <c r="L3059" s="180" t="s">
        <v>707</v>
      </c>
    </row>
    <row r="3060" spans="3:12">
      <c r="C3060" s="180">
        <v>1612</v>
      </c>
      <c r="D3060" s="180">
        <v>1616</v>
      </c>
      <c r="E3060" s="180" t="s">
        <v>3644</v>
      </c>
      <c r="F3060" s="180" t="s">
        <v>727</v>
      </c>
      <c r="G3060" s="180">
        <v>49.464285699999998</v>
      </c>
      <c r="H3060" s="182">
        <v>7172.32</v>
      </c>
      <c r="I3060" s="182">
        <v>7172.32</v>
      </c>
      <c r="J3060" s="180">
        <v>0</v>
      </c>
      <c r="K3060" s="181">
        <f t="shared" si="47"/>
        <v>354773.68561182398</v>
      </c>
      <c r="L3060" s="180" t="s">
        <v>707</v>
      </c>
    </row>
    <row r="3061" spans="3:12">
      <c r="C3061" s="180">
        <v>1612</v>
      </c>
      <c r="D3061" s="180">
        <v>1617</v>
      </c>
      <c r="E3061" s="180" t="s">
        <v>3645</v>
      </c>
      <c r="F3061" s="180" t="s">
        <v>727</v>
      </c>
      <c r="G3061" s="180">
        <v>59.049642800000001</v>
      </c>
      <c r="H3061" s="182">
        <v>8562.19</v>
      </c>
      <c r="I3061" s="182">
        <v>8562.19</v>
      </c>
      <c r="J3061" s="180">
        <v>0</v>
      </c>
      <c r="K3061" s="181">
        <f t="shared" si="47"/>
        <v>505594.26108573203</v>
      </c>
      <c r="L3061" s="180" t="s">
        <v>707</v>
      </c>
    </row>
    <row r="3062" spans="3:12">
      <c r="C3062" s="180">
        <v>1612</v>
      </c>
      <c r="D3062" s="180">
        <v>1618</v>
      </c>
      <c r="E3062" s="180" t="s">
        <v>2495</v>
      </c>
      <c r="F3062" s="180" t="s">
        <v>727</v>
      </c>
      <c r="G3062" s="180">
        <v>10.4332142</v>
      </c>
      <c r="H3062" s="182">
        <v>1512.81</v>
      </c>
      <c r="I3062" s="182">
        <v>1512.81</v>
      </c>
      <c r="J3062" s="180">
        <v>0</v>
      </c>
      <c r="K3062" s="181">
        <f t="shared" si="47"/>
        <v>15783.470773902</v>
      </c>
      <c r="L3062" s="180" t="s">
        <v>707</v>
      </c>
    </row>
    <row r="3063" spans="3:12">
      <c r="C3063" s="180">
        <v>1612</v>
      </c>
      <c r="D3063" s="180">
        <v>1619</v>
      </c>
      <c r="E3063" s="180" t="s">
        <v>3646</v>
      </c>
      <c r="F3063" s="180" t="s">
        <v>727</v>
      </c>
      <c r="G3063" s="180">
        <v>1.4607142</v>
      </c>
      <c r="H3063" s="180">
        <v>211.8</v>
      </c>
      <c r="I3063" s="180">
        <v>211.8</v>
      </c>
      <c r="J3063" s="180">
        <v>0</v>
      </c>
      <c r="K3063" s="181">
        <f t="shared" si="47"/>
        <v>309.37926756000002</v>
      </c>
      <c r="L3063" s="180" t="s">
        <v>707</v>
      </c>
    </row>
    <row r="3064" spans="3:12">
      <c r="C3064" s="180">
        <v>1612</v>
      </c>
      <c r="D3064" s="180">
        <v>1620</v>
      </c>
      <c r="E3064" s="180" t="s">
        <v>2494</v>
      </c>
      <c r="F3064" s="180" t="s">
        <v>727</v>
      </c>
      <c r="G3064" s="180">
        <v>2.7428571000000002</v>
      </c>
      <c r="H3064" s="180">
        <v>397.71</v>
      </c>
      <c r="I3064" s="180">
        <v>397.71</v>
      </c>
      <c r="J3064" s="180">
        <v>0</v>
      </c>
      <c r="K3064" s="181">
        <f t="shared" si="47"/>
        <v>1090.861697241</v>
      </c>
      <c r="L3064" s="180" t="s">
        <v>707</v>
      </c>
    </row>
    <row r="3065" spans="3:12">
      <c r="C3065" s="180">
        <v>1612</v>
      </c>
      <c r="D3065" s="180">
        <v>1621</v>
      </c>
      <c r="E3065" s="180" t="s">
        <v>3647</v>
      </c>
      <c r="F3065" s="180" t="s">
        <v>727</v>
      </c>
      <c r="G3065" s="180">
        <v>4.0432142000000004</v>
      </c>
      <c r="H3065" s="180">
        <v>586.26</v>
      </c>
      <c r="I3065" s="180">
        <v>586.26</v>
      </c>
      <c r="J3065" s="180">
        <v>0</v>
      </c>
      <c r="K3065" s="181">
        <f t="shared" si="47"/>
        <v>2370.3747568920003</v>
      </c>
      <c r="L3065" s="180" t="s">
        <v>707</v>
      </c>
    </row>
    <row r="3066" spans="3:12">
      <c r="C3066" s="180">
        <v>1612</v>
      </c>
      <c r="D3066" s="180">
        <v>1622</v>
      </c>
      <c r="E3066" s="180" t="s">
        <v>3648</v>
      </c>
      <c r="F3066" s="180" t="s">
        <v>727</v>
      </c>
      <c r="G3066" s="180">
        <v>42.066964200000001</v>
      </c>
      <c r="H3066" s="182">
        <v>6099.7</v>
      </c>
      <c r="I3066" s="182">
        <v>6099.7</v>
      </c>
      <c r="J3066" s="180">
        <v>0</v>
      </c>
      <c r="K3066" s="181">
        <f t="shared" si="47"/>
        <v>256595.86153073999</v>
      </c>
      <c r="L3066" s="180" t="s">
        <v>707</v>
      </c>
    </row>
    <row r="3067" spans="3:12">
      <c r="C3067" s="180">
        <v>1612</v>
      </c>
      <c r="D3067" s="180">
        <v>1623</v>
      </c>
      <c r="E3067" s="180" t="s">
        <v>2492</v>
      </c>
      <c r="F3067" s="180" t="s">
        <v>727</v>
      </c>
      <c r="G3067" s="180">
        <v>1.0619046999999999</v>
      </c>
      <c r="H3067" s="180">
        <v>153.97</v>
      </c>
      <c r="I3067" s="180">
        <v>153.97</v>
      </c>
      <c r="J3067" s="180">
        <v>0</v>
      </c>
      <c r="K3067" s="181">
        <f t="shared" si="47"/>
        <v>163.50146665899999</v>
      </c>
      <c r="L3067" s="180" t="s">
        <v>707</v>
      </c>
    </row>
    <row r="3068" spans="3:12">
      <c r="C3068" s="180">
        <v>1612</v>
      </c>
      <c r="D3068" s="180">
        <v>1624</v>
      </c>
      <c r="E3068" s="180" t="s">
        <v>3649</v>
      </c>
      <c r="F3068" s="180" t="s">
        <v>727</v>
      </c>
      <c r="G3068" s="180">
        <v>145.1468452</v>
      </c>
      <c r="H3068" s="182">
        <v>21046.29</v>
      </c>
      <c r="I3068" s="182">
        <v>21046.29</v>
      </c>
      <c r="J3068" s="180">
        <v>0</v>
      </c>
      <c r="K3068" s="181">
        <f t="shared" si="47"/>
        <v>3054802.5966643081</v>
      </c>
      <c r="L3068" s="180" t="s">
        <v>707</v>
      </c>
    </row>
    <row r="3069" spans="3:12">
      <c r="C3069" s="180">
        <v>1612</v>
      </c>
      <c r="D3069" s="180">
        <v>1625</v>
      </c>
      <c r="E3069" s="180" t="s">
        <v>2493</v>
      </c>
      <c r="F3069" s="180" t="s">
        <v>727</v>
      </c>
      <c r="G3069" s="180">
        <v>1.3020833000000001</v>
      </c>
      <c r="H3069" s="180">
        <v>188.8</v>
      </c>
      <c r="I3069" s="180">
        <v>188.8</v>
      </c>
      <c r="J3069" s="180">
        <v>0</v>
      </c>
      <c r="K3069" s="181">
        <f t="shared" si="47"/>
        <v>245.83332704000003</v>
      </c>
      <c r="L3069" s="180" t="s">
        <v>707</v>
      </c>
    </row>
    <row r="3070" spans="3:12">
      <c r="C3070" s="180">
        <v>1612</v>
      </c>
      <c r="D3070" s="180">
        <v>1626</v>
      </c>
      <c r="E3070" s="180" t="s">
        <v>3650</v>
      </c>
      <c r="F3070" s="180" t="s">
        <v>727</v>
      </c>
      <c r="G3070" s="180">
        <v>18.641845199999999</v>
      </c>
      <c r="H3070" s="182">
        <v>2703.06</v>
      </c>
      <c r="I3070" s="182">
        <v>2703.06</v>
      </c>
      <c r="J3070" s="180">
        <v>0</v>
      </c>
      <c r="K3070" s="181">
        <f t="shared" si="47"/>
        <v>50390.026086311998</v>
      </c>
      <c r="L3070" s="180" t="s">
        <v>707</v>
      </c>
    </row>
    <row r="3071" spans="3:12">
      <c r="C3071" s="180">
        <v>1612</v>
      </c>
      <c r="D3071" s="180">
        <v>1627</v>
      </c>
      <c r="E3071" s="180" t="s">
        <v>3651</v>
      </c>
      <c r="F3071" s="180" t="s">
        <v>727</v>
      </c>
      <c r="G3071" s="180">
        <v>5.2428571000000002</v>
      </c>
      <c r="H3071" s="180">
        <v>760.21</v>
      </c>
      <c r="I3071" s="180">
        <v>760.21</v>
      </c>
      <c r="J3071" s="180">
        <v>0</v>
      </c>
      <c r="K3071" s="181">
        <f t="shared" si="47"/>
        <v>3985.6723959910005</v>
      </c>
      <c r="L3071" s="180" t="s">
        <v>707</v>
      </c>
    </row>
    <row r="3072" spans="3:12">
      <c r="C3072" s="180">
        <v>1612</v>
      </c>
      <c r="D3072" s="180">
        <v>1629</v>
      </c>
      <c r="E3072" s="180" t="s">
        <v>3652</v>
      </c>
      <c r="F3072" s="180" t="s">
        <v>727</v>
      </c>
      <c r="G3072" s="180">
        <v>102.3809523</v>
      </c>
      <c r="H3072" s="182">
        <v>14845.23</v>
      </c>
      <c r="I3072" s="182">
        <v>14845.23</v>
      </c>
      <c r="J3072" s="180">
        <v>0</v>
      </c>
      <c r="K3072" s="181">
        <f t="shared" si="47"/>
        <v>1519868.7845125289</v>
      </c>
      <c r="L3072" s="180" t="s">
        <v>707</v>
      </c>
    </row>
    <row r="3073" spans="3:12">
      <c r="C3073" s="180">
        <v>1612</v>
      </c>
      <c r="D3073" s="180">
        <v>1630</v>
      </c>
      <c r="E3073" s="180" t="s">
        <v>3653</v>
      </c>
      <c r="F3073" s="180" t="s">
        <v>727</v>
      </c>
      <c r="G3073" s="180">
        <v>32.161071399999997</v>
      </c>
      <c r="H3073" s="182">
        <v>4663.3500000000004</v>
      </c>
      <c r="I3073" s="182">
        <v>4663.3500000000004</v>
      </c>
      <c r="J3073" s="180">
        <v>0</v>
      </c>
      <c r="K3073" s="181">
        <f t="shared" si="47"/>
        <v>149978.33231319001</v>
      </c>
      <c r="L3073" s="180" t="s">
        <v>707</v>
      </c>
    </row>
    <row r="3074" spans="3:12">
      <c r="C3074" s="180">
        <v>1612</v>
      </c>
      <c r="D3074" s="180">
        <v>1631</v>
      </c>
      <c r="E3074" s="180" t="s">
        <v>3654</v>
      </c>
      <c r="F3074" s="180" t="s">
        <v>727</v>
      </c>
      <c r="G3074" s="180">
        <v>1.2419047000000001</v>
      </c>
      <c r="H3074" s="180">
        <v>180.07</v>
      </c>
      <c r="I3074" s="180">
        <v>180.07</v>
      </c>
      <c r="J3074" s="180">
        <v>0</v>
      </c>
      <c r="K3074" s="181">
        <f t="shared" si="47"/>
        <v>223.629779329</v>
      </c>
      <c r="L3074" s="180" t="s">
        <v>707</v>
      </c>
    </row>
    <row r="3075" spans="3:12">
      <c r="C3075" s="180">
        <v>1612</v>
      </c>
      <c r="D3075" s="180">
        <v>1633</v>
      </c>
      <c r="E3075" s="180" t="s">
        <v>3655</v>
      </c>
      <c r="F3075" s="180" t="s">
        <v>727</v>
      </c>
      <c r="G3075" s="180">
        <v>2.1100595000000002</v>
      </c>
      <c r="H3075" s="180">
        <v>305.95</v>
      </c>
      <c r="I3075" s="180">
        <v>305.95</v>
      </c>
      <c r="J3075" s="180">
        <v>0</v>
      </c>
      <c r="K3075" s="181">
        <f t="shared" si="47"/>
        <v>645.57270402500001</v>
      </c>
      <c r="L3075" s="180" t="s">
        <v>707</v>
      </c>
    </row>
    <row r="3076" spans="3:12">
      <c r="C3076" s="180">
        <v>1612</v>
      </c>
      <c r="D3076" s="180">
        <v>12359</v>
      </c>
      <c r="E3076" s="180" t="s">
        <v>3656</v>
      </c>
      <c r="F3076" s="180" t="s">
        <v>727</v>
      </c>
      <c r="G3076" s="180">
        <v>1.0809523000000001</v>
      </c>
      <c r="H3076" s="180">
        <v>156.72999999999999</v>
      </c>
      <c r="I3076" s="180">
        <v>156.72999999999999</v>
      </c>
      <c r="J3076" s="180">
        <v>0</v>
      </c>
      <c r="K3076" s="181">
        <f t="shared" si="47"/>
        <v>169.41765397899999</v>
      </c>
      <c r="L3076" s="180" t="s">
        <v>707</v>
      </c>
    </row>
    <row r="3077" spans="3:12">
      <c r="C3077" s="180">
        <v>1746</v>
      </c>
      <c r="D3077" s="180">
        <v>1746</v>
      </c>
      <c r="E3077" s="180" t="s">
        <v>3657</v>
      </c>
      <c r="F3077" s="180" t="s">
        <v>727</v>
      </c>
      <c r="G3077" s="180">
        <v>1</v>
      </c>
      <c r="H3077" s="180">
        <v>224.36</v>
      </c>
      <c r="I3077" s="180">
        <v>224.36</v>
      </c>
      <c r="J3077" s="180">
        <v>0</v>
      </c>
      <c r="K3077" s="181">
        <f t="shared" si="47"/>
        <v>224.36</v>
      </c>
      <c r="L3077" s="180" t="s">
        <v>707</v>
      </c>
    </row>
    <row r="3078" spans="3:12">
      <c r="C3078" s="180">
        <v>1746</v>
      </c>
      <c r="D3078" s="180">
        <v>406</v>
      </c>
      <c r="E3078" s="180" t="s">
        <v>3658</v>
      </c>
      <c r="F3078" s="180" t="s">
        <v>727</v>
      </c>
      <c r="G3078" s="180">
        <v>0.34470460000000003</v>
      </c>
      <c r="H3078" s="180">
        <v>77.33</v>
      </c>
      <c r="I3078" s="180">
        <v>77.33</v>
      </c>
      <c r="J3078" s="180">
        <v>0</v>
      </c>
      <c r="K3078" s="181">
        <f t="shared" ref="K3078:K3141" si="48">H3078*G3078</f>
        <v>26.656006718</v>
      </c>
      <c r="L3078" s="180" t="s">
        <v>707</v>
      </c>
    </row>
    <row r="3079" spans="3:12">
      <c r="C3079" s="180">
        <v>1746</v>
      </c>
      <c r="D3079" s="180">
        <v>1743</v>
      </c>
      <c r="E3079" s="180" t="s">
        <v>3659</v>
      </c>
      <c r="F3079" s="180" t="s">
        <v>727</v>
      </c>
      <c r="G3079" s="180">
        <v>0.72555999999999998</v>
      </c>
      <c r="H3079" s="180">
        <v>162.78</v>
      </c>
      <c r="I3079" s="180">
        <v>162.78</v>
      </c>
      <c r="J3079" s="180">
        <v>0</v>
      </c>
      <c r="K3079" s="181">
        <f t="shared" si="48"/>
        <v>118.1066568</v>
      </c>
      <c r="L3079" s="180" t="s">
        <v>707</v>
      </c>
    </row>
    <row r="3080" spans="3:12">
      <c r="C3080" s="180">
        <v>1746</v>
      </c>
      <c r="D3080" s="180">
        <v>1744</v>
      </c>
      <c r="E3080" s="180" t="s">
        <v>3660</v>
      </c>
      <c r="F3080" s="180" t="s">
        <v>727</v>
      </c>
      <c r="G3080" s="180">
        <v>0.55252880000000004</v>
      </c>
      <c r="H3080" s="180">
        <v>123.96</v>
      </c>
      <c r="I3080" s="180">
        <v>123.96</v>
      </c>
      <c r="J3080" s="180">
        <v>0</v>
      </c>
      <c r="K3080" s="181">
        <f t="shared" si="48"/>
        <v>68.491470047999996</v>
      </c>
      <c r="L3080" s="180" t="s">
        <v>707</v>
      </c>
    </row>
    <row r="3081" spans="3:12">
      <c r="C3081" s="180">
        <v>1746</v>
      </c>
      <c r="D3081" s="180">
        <v>1745</v>
      </c>
      <c r="E3081" s="180" t="s">
        <v>3661</v>
      </c>
      <c r="F3081" s="180" t="s">
        <v>727</v>
      </c>
      <c r="G3081" s="180">
        <v>1.1623810999999999</v>
      </c>
      <c r="H3081" s="180">
        <v>260.79000000000002</v>
      </c>
      <c r="I3081" s="180">
        <v>260.79000000000002</v>
      </c>
      <c r="J3081" s="180">
        <v>0</v>
      </c>
      <c r="K3081" s="181">
        <f t="shared" si="48"/>
        <v>303.13736706899999</v>
      </c>
      <c r="L3081" s="180" t="s">
        <v>707</v>
      </c>
    </row>
    <row r="3082" spans="3:12">
      <c r="C3082" s="180">
        <v>1746</v>
      </c>
      <c r="D3082" s="180">
        <v>1747</v>
      </c>
      <c r="E3082" s="180" t="s">
        <v>3662</v>
      </c>
      <c r="F3082" s="180" t="s">
        <v>727</v>
      </c>
      <c r="G3082" s="180">
        <v>0.7976917</v>
      </c>
      <c r="H3082" s="180">
        <v>178.97</v>
      </c>
      <c r="I3082" s="180">
        <v>178.97</v>
      </c>
      <c r="J3082" s="180">
        <v>0</v>
      </c>
      <c r="K3082" s="181">
        <f t="shared" si="48"/>
        <v>142.76288354900001</v>
      </c>
      <c r="L3082" s="180" t="s">
        <v>707</v>
      </c>
    </row>
    <row r="3083" spans="3:12">
      <c r="C3083" s="180">
        <v>1746</v>
      </c>
      <c r="D3083" s="180">
        <v>1748</v>
      </c>
      <c r="E3083" s="180" t="s">
        <v>3663</v>
      </c>
      <c r="F3083" s="180" t="s">
        <v>727</v>
      </c>
      <c r="G3083" s="180">
        <v>1.3297691</v>
      </c>
      <c r="H3083" s="180">
        <v>298.33999999999997</v>
      </c>
      <c r="I3083" s="180">
        <v>298.33999999999997</v>
      </c>
      <c r="J3083" s="180">
        <v>0</v>
      </c>
      <c r="K3083" s="181">
        <f t="shared" si="48"/>
        <v>396.72331329399998</v>
      </c>
      <c r="L3083" s="180" t="s">
        <v>707</v>
      </c>
    </row>
    <row r="3084" spans="3:12">
      <c r="C3084" s="180">
        <v>1746</v>
      </c>
      <c r="D3084" s="180">
        <v>1749</v>
      </c>
      <c r="E3084" s="180" t="s">
        <v>3664</v>
      </c>
      <c r="F3084" s="180" t="s">
        <v>727</v>
      </c>
      <c r="G3084" s="180">
        <v>1.9265953</v>
      </c>
      <c r="H3084" s="180">
        <v>432.25</v>
      </c>
      <c r="I3084" s="180">
        <v>432.25</v>
      </c>
      <c r="J3084" s="180">
        <v>0</v>
      </c>
      <c r="K3084" s="181">
        <f t="shared" si="48"/>
        <v>832.77081842500002</v>
      </c>
      <c r="L3084" s="180" t="s">
        <v>707</v>
      </c>
    </row>
    <row r="3085" spans="3:12">
      <c r="C3085" s="180">
        <v>1746</v>
      </c>
      <c r="D3085" s="180">
        <v>1750</v>
      </c>
      <c r="E3085" s="180" t="s">
        <v>3665</v>
      </c>
      <c r="F3085" s="180" t="s">
        <v>727</v>
      </c>
      <c r="G3085" s="180">
        <v>2.7163102000000001</v>
      </c>
      <c r="H3085" s="180">
        <v>609.42999999999995</v>
      </c>
      <c r="I3085" s="180">
        <v>609.42999999999995</v>
      </c>
      <c r="J3085" s="180">
        <v>0</v>
      </c>
      <c r="K3085" s="181">
        <f t="shared" si="48"/>
        <v>1655.400925186</v>
      </c>
      <c r="L3085" s="180" t="s">
        <v>707</v>
      </c>
    </row>
    <row r="3086" spans="3:12">
      <c r="C3086" s="180">
        <v>1746</v>
      </c>
      <c r="D3086" s="180">
        <v>10853</v>
      </c>
      <c r="E3086" s="180" t="s">
        <v>3666</v>
      </c>
      <c r="F3086" s="180" t="s">
        <v>727</v>
      </c>
      <c r="G3086" s="180">
        <v>0.40733190000000002</v>
      </c>
      <c r="H3086" s="180">
        <v>91.38</v>
      </c>
      <c r="I3086" s="180">
        <v>91.38</v>
      </c>
      <c r="J3086" s="180">
        <v>0</v>
      </c>
      <c r="K3086" s="181">
        <f t="shared" si="48"/>
        <v>37.221989022000002</v>
      </c>
      <c r="L3086" s="180" t="s">
        <v>707</v>
      </c>
    </row>
    <row r="3087" spans="3:12">
      <c r="C3087" s="180">
        <v>1746</v>
      </c>
      <c r="D3087" s="180">
        <v>11687</v>
      </c>
      <c r="E3087" s="180" t="s">
        <v>3667</v>
      </c>
      <c r="F3087" s="180" t="s">
        <v>826</v>
      </c>
      <c r="G3087" s="180">
        <v>4.3279021999999996</v>
      </c>
      <c r="H3087" s="180">
        <v>971</v>
      </c>
      <c r="I3087" s="180">
        <v>971</v>
      </c>
      <c r="J3087" s="180">
        <v>0</v>
      </c>
      <c r="K3087" s="181">
        <f t="shared" si="48"/>
        <v>4202.3930361999992</v>
      </c>
      <c r="L3087" s="180" t="s">
        <v>707</v>
      </c>
    </row>
    <row r="3088" spans="3:12">
      <c r="C3088" s="180">
        <v>1746</v>
      </c>
      <c r="D3088" s="180">
        <v>11688</v>
      </c>
      <c r="E3088" s="180" t="s">
        <v>3668</v>
      </c>
      <c r="F3088" s="180" t="s">
        <v>727</v>
      </c>
      <c r="G3088" s="180">
        <v>1.9954175000000001</v>
      </c>
      <c r="H3088" s="180">
        <v>447.69</v>
      </c>
      <c r="I3088" s="180">
        <v>447.69</v>
      </c>
      <c r="J3088" s="180">
        <v>0</v>
      </c>
      <c r="K3088" s="181">
        <f t="shared" si="48"/>
        <v>893.32846057500001</v>
      </c>
      <c r="L3088" s="180" t="s">
        <v>707</v>
      </c>
    </row>
    <row r="3089" spans="3:12">
      <c r="C3089" s="180">
        <v>1746</v>
      </c>
      <c r="D3089" s="180">
        <v>11689</v>
      </c>
      <c r="E3089" s="180" t="s">
        <v>3669</v>
      </c>
      <c r="F3089" s="180" t="s">
        <v>826</v>
      </c>
      <c r="G3089" s="180">
        <v>5.4226068999999999</v>
      </c>
      <c r="H3089" s="182">
        <v>1216.6099999999999</v>
      </c>
      <c r="I3089" s="182">
        <v>1216.6099999999999</v>
      </c>
      <c r="J3089" s="180">
        <v>0</v>
      </c>
      <c r="K3089" s="181">
        <f t="shared" si="48"/>
        <v>6597.197780608999</v>
      </c>
      <c r="L3089" s="180" t="s">
        <v>707</v>
      </c>
    </row>
    <row r="3090" spans="3:12">
      <c r="C3090" s="180">
        <v>1746</v>
      </c>
      <c r="D3090" s="180">
        <v>11697</v>
      </c>
      <c r="E3090" s="180" t="s">
        <v>3670</v>
      </c>
      <c r="F3090" s="180" t="s">
        <v>727</v>
      </c>
      <c r="G3090" s="180">
        <v>2.7869144000000001</v>
      </c>
      <c r="H3090" s="180">
        <v>625.27</v>
      </c>
      <c r="I3090" s="180">
        <v>625.27</v>
      </c>
      <c r="J3090" s="180">
        <v>0</v>
      </c>
      <c r="K3090" s="181">
        <f t="shared" si="48"/>
        <v>1742.5739668880001</v>
      </c>
      <c r="L3090" s="180" t="s">
        <v>707</v>
      </c>
    </row>
    <row r="3091" spans="3:12">
      <c r="C3091" s="180">
        <v>1746</v>
      </c>
      <c r="D3091" s="180">
        <v>11698</v>
      </c>
      <c r="E3091" s="180" t="s">
        <v>3671</v>
      </c>
      <c r="F3091" s="180" t="s">
        <v>727</v>
      </c>
      <c r="G3091" s="180">
        <v>3.3246349999999998</v>
      </c>
      <c r="H3091" s="180">
        <v>745.91</v>
      </c>
      <c r="I3091" s="180">
        <v>745.91</v>
      </c>
      <c r="J3091" s="180">
        <v>0</v>
      </c>
      <c r="K3091" s="181">
        <f t="shared" si="48"/>
        <v>2479.8784928499999</v>
      </c>
      <c r="L3091" s="180" t="s">
        <v>707</v>
      </c>
    </row>
    <row r="3092" spans="3:12">
      <c r="C3092" s="180">
        <v>1746</v>
      </c>
      <c r="D3092" s="180">
        <v>11699</v>
      </c>
      <c r="E3092" s="180" t="s">
        <v>3672</v>
      </c>
      <c r="F3092" s="180" t="s">
        <v>727</v>
      </c>
      <c r="G3092" s="180">
        <v>3.6744737999999999</v>
      </c>
      <c r="H3092" s="180">
        <v>824.4</v>
      </c>
      <c r="I3092" s="180">
        <v>824.4</v>
      </c>
      <c r="J3092" s="180">
        <v>0</v>
      </c>
      <c r="K3092" s="181">
        <f t="shared" si="48"/>
        <v>3029.2362007199999</v>
      </c>
      <c r="L3092" s="180" t="s">
        <v>704</v>
      </c>
    </row>
    <row r="3093" spans="3:12">
      <c r="C3093" s="180">
        <v>1746</v>
      </c>
      <c r="D3093" s="180">
        <v>12759</v>
      </c>
      <c r="E3093" s="180" t="s">
        <v>3673</v>
      </c>
      <c r="F3093" s="180" t="s">
        <v>838</v>
      </c>
      <c r="G3093" s="180">
        <v>3.8766123000000001</v>
      </c>
      <c r="H3093" s="180">
        <v>869.75</v>
      </c>
      <c r="I3093" s="180">
        <v>869.75</v>
      </c>
      <c r="J3093" s="180">
        <v>0</v>
      </c>
      <c r="K3093" s="181">
        <f t="shared" si="48"/>
        <v>3371.6835479250003</v>
      </c>
      <c r="L3093" s="180" t="s">
        <v>704</v>
      </c>
    </row>
    <row r="3094" spans="3:12">
      <c r="C3094" s="180">
        <v>1746</v>
      </c>
      <c r="D3094" s="180">
        <v>12760</v>
      </c>
      <c r="E3094" s="180" t="s">
        <v>3674</v>
      </c>
      <c r="F3094" s="180" t="s">
        <v>838</v>
      </c>
      <c r="G3094" s="180">
        <v>5.8150032999999999</v>
      </c>
      <c r="H3094" s="182">
        <v>1304.6500000000001</v>
      </c>
      <c r="I3094" s="182">
        <v>1304.6500000000001</v>
      </c>
      <c r="J3094" s="180">
        <v>0</v>
      </c>
      <c r="K3094" s="181">
        <f t="shared" si="48"/>
        <v>7586.5440553450007</v>
      </c>
      <c r="L3094" s="180" t="s">
        <v>704</v>
      </c>
    </row>
    <row r="3095" spans="3:12">
      <c r="C3095" s="180">
        <v>1746</v>
      </c>
      <c r="D3095" s="180">
        <v>37412</v>
      </c>
      <c r="E3095" s="180" t="s">
        <v>3675</v>
      </c>
      <c r="F3095" s="180" t="s">
        <v>727</v>
      </c>
      <c r="G3095" s="180">
        <v>0.97751180000000004</v>
      </c>
      <c r="H3095" s="180">
        <v>219.31</v>
      </c>
      <c r="I3095" s="180">
        <v>219.31</v>
      </c>
      <c r="J3095" s="180">
        <v>0</v>
      </c>
      <c r="K3095" s="181">
        <f t="shared" si="48"/>
        <v>214.37811285800001</v>
      </c>
      <c r="L3095" s="180" t="s">
        <v>704</v>
      </c>
    </row>
    <row r="3096" spans="3:12">
      <c r="C3096" s="180">
        <v>1870</v>
      </c>
      <c r="D3096" s="180">
        <v>1870</v>
      </c>
      <c r="E3096" s="180" t="s">
        <v>2358</v>
      </c>
      <c r="F3096" s="180" t="s">
        <v>727</v>
      </c>
      <c r="G3096" s="180">
        <v>1</v>
      </c>
      <c r="H3096" s="180">
        <v>2.21</v>
      </c>
      <c r="I3096" s="180">
        <v>2.21</v>
      </c>
      <c r="J3096" s="180">
        <v>0</v>
      </c>
      <c r="K3096" s="181">
        <f t="shared" si="48"/>
        <v>2.21</v>
      </c>
      <c r="L3096" s="180" t="s">
        <v>704</v>
      </c>
    </row>
    <row r="3097" spans="3:12">
      <c r="C3097" s="180">
        <v>1870</v>
      </c>
      <c r="D3097" s="180">
        <v>1871</v>
      </c>
      <c r="E3097" s="180" t="s">
        <v>2403</v>
      </c>
      <c r="F3097" s="180" t="s">
        <v>727</v>
      </c>
      <c r="G3097" s="180">
        <v>1.5652174000000001</v>
      </c>
      <c r="H3097" s="180">
        <v>3.45</v>
      </c>
      <c r="I3097" s="180">
        <v>3.45</v>
      </c>
      <c r="J3097" s="180">
        <v>0</v>
      </c>
      <c r="K3097" s="181">
        <f t="shared" si="48"/>
        <v>5.4000000300000002</v>
      </c>
      <c r="L3097" s="180" t="s">
        <v>704</v>
      </c>
    </row>
    <row r="3098" spans="3:12">
      <c r="C3098" s="180">
        <v>1870</v>
      </c>
      <c r="D3098" s="180">
        <v>1872</v>
      </c>
      <c r="E3098" s="180" t="s">
        <v>2404</v>
      </c>
      <c r="F3098" s="180" t="s">
        <v>727</v>
      </c>
      <c r="G3098" s="180">
        <v>0.87536230000000004</v>
      </c>
      <c r="H3098" s="180">
        <v>1.93</v>
      </c>
      <c r="I3098" s="180">
        <v>1.93</v>
      </c>
      <c r="J3098" s="180">
        <v>0</v>
      </c>
      <c r="K3098" s="181">
        <f t="shared" si="48"/>
        <v>1.689449239</v>
      </c>
      <c r="L3098" s="180" t="s">
        <v>704</v>
      </c>
    </row>
    <row r="3099" spans="3:12">
      <c r="C3099" s="180">
        <v>1870</v>
      </c>
      <c r="D3099" s="180">
        <v>1873</v>
      </c>
      <c r="E3099" s="180" t="s">
        <v>2405</v>
      </c>
      <c r="F3099" s="180" t="s">
        <v>727</v>
      </c>
      <c r="G3099" s="180">
        <v>1.7391304000000001</v>
      </c>
      <c r="H3099" s="180">
        <v>3.84</v>
      </c>
      <c r="I3099" s="180">
        <v>3.84</v>
      </c>
      <c r="J3099" s="180">
        <v>0</v>
      </c>
      <c r="K3099" s="181">
        <f t="shared" si="48"/>
        <v>6.6782607360000004</v>
      </c>
      <c r="L3099" s="180" t="s">
        <v>704</v>
      </c>
    </row>
    <row r="3100" spans="3:12">
      <c r="C3100" s="180">
        <v>1870</v>
      </c>
      <c r="D3100" s="180">
        <v>1874</v>
      </c>
      <c r="E3100" s="180" t="s">
        <v>2364</v>
      </c>
      <c r="F3100" s="180" t="s">
        <v>727</v>
      </c>
      <c r="G3100" s="180">
        <v>1.7333333</v>
      </c>
      <c r="H3100" s="180">
        <v>3.83</v>
      </c>
      <c r="I3100" s="180">
        <v>3.83</v>
      </c>
      <c r="J3100" s="180">
        <v>0</v>
      </c>
      <c r="K3100" s="181">
        <f t="shared" si="48"/>
        <v>6.6386665389999999</v>
      </c>
      <c r="L3100" s="180" t="s">
        <v>704</v>
      </c>
    </row>
    <row r="3101" spans="3:12">
      <c r="C3101" s="180">
        <v>1870</v>
      </c>
      <c r="D3101" s="180">
        <v>1875</v>
      </c>
      <c r="E3101" s="180" t="s">
        <v>2371</v>
      </c>
      <c r="F3101" s="180" t="s">
        <v>727</v>
      </c>
      <c r="G3101" s="180">
        <v>2.0985507000000001</v>
      </c>
      <c r="H3101" s="180">
        <v>4.63</v>
      </c>
      <c r="I3101" s="180">
        <v>4.63</v>
      </c>
      <c r="J3101" s="180">
        <v>0</v>
      </c>
      <c r="K3101" s="181">
        <f t="shared" si="48"/>
        <v>9.7162897410000006</v>
      </c>
      <c r="L3101" s="180" t="s">
        <v>707</v>
      </c>
    </row>
    <row r="3102" spans="3:12">
      <c r="C3102" s="180">
        <v>1870</v>
      </c>
      <c r="D3102" s="180">
        <v>1876</v>
      </c>
      <c r="E3102" s="180" t="s">
        <v>2372</v>
      </c>
      <c r="F3102" s="180" t="s">
        <v>727</v>
      </c>
      <c r="G3102" s="180">
        <v>3.4086957</v>
      </c>
      <c r="H3102" s="180">
        <v>7.53</v>
      </c>
      <c r="I3102" s="180">
        <v>7.53</v>
      </c>
      <c r="J3102" s="180">
        <v>0</v>
      </c>
      <c r="K3102" s="181">
        <f t="shared" si="48"/>
        <v>25.667478621000001</v>
      </c>
      <c r="L3102" s="180" t="s">
        <v>707</v>
      </c>
    </row>
    <row r="3103" spans="3:12">
      <c r="C3103" s="180">
        <v>1870</v>
      </c>
      <c r="D3103" s="180">
        <v>1877</v>
      </c>
      <c r="E3103" s="180" t="s">
        <v>2374</v>
      </c>
      <c r="F3103" s="180" t="s">
        <v>727</v>
      </c>
      <c r="G3103" s="180">
        <v>8.7072464000000007</v>
      </c>
      <c r="H3103" s="180">
        <v>19.239999999999998</v>
      </c>
      <c r="I3103" s="180">
        <v>19.239999999999998</v>
      </c>
      <c r="J3103" s="180">
        <v>0</v>
      </c>
      <c r="K3103" s="181">
        <f t="shared" si="48"/>
        <v>167.52742073600001</v>
      </c>
      <c r="L3103" s="180" t="s">
        <v>707</v>
      </c>
    </row>
    <row r="3104" spans="3:12">
      <c r="C3104" s="180">
        <v>1870</v>
      </c>
      <c r="D3104" s="180">
        <v>1878</v>
      </c>
      <c r="E3104" s="180" t="s">
        <v>2375</v>
      </c>
      <c r="F3104" s="180" t="s">
        <v>727</v>
      </c>
      <c r="G3104" s="180">
        <v>17.4927536</v>
      </c>
      <c r="H3104" s="180">
        <v>38.65</v>
      </c>
      <c r="I3104" s="180">
        <v>38.65</v>
      </c>
      <c r="J3104" s="180">
        <v>0</v>
      </c>
      <c r="K3104" s="181">
        <f t="shared" si="48"/>
        <v>676.09492664000004</v>
      </c>
      <c r="L3104" s="180" t="s">
        <v>707</v>
      </c>
    </row>
    <row r="3105" spans="3:12">
      <c r="C3105" s="180">
        <v>1870</v>
      </c>
      <c r="D3105" s="180">
        <v>1879</v>
      </c>
      <c r="E3105" s="180" t="s">
        <v>2360</v>
      </c>
      <c r="F3105" s="180" t="s">
        <v>727</v>
      </c>
      <c r="G3105" s="180">
        <v>1.0144928</v>
      </c>
      <c r="H3105" s="180">
        <v>2.2400000000000002</v>
      </c>
      <c r="I3105" s="180">
        <v>2.2400000000000002</v>
      </c>
      <c r="J3105" s="180">
        <v>0</v>
      </c>
      <c r="K3105" s="181">
        <f t="shared" si="48"/>
        <v>2.2724638720000003</v>
      </c>
      <c r="L3105" s="180" t="s">
        <v>707</v>
      </c>
    </row>
    <row r="3106" spans="3:12">
      <c r="C3106" s="180">
        <v>1870</v>
      </c>
      <c r="D3106" s="180">
        <v>1880</v>
      </c>
      <c r="E3106" s="180" t="s">
        <v>3676</v>
      </c>
      <c r="F3106" s="180" t="s">
        <v>727</v>
      </c>
      <c r="G3106" s="180">
        <v>1.2028985999999999</v>
      </c>
      <c r="H3106" s="180">
        <v>2.65</v>
      </c>
      <c r="I3106" s="180">
        <v>2.65</v>
      </c>
      <c r="J3106" s="180">
        <v>0</v>
      </c>
      <c r="K3106" s="181">
        <f t="shared" si="48"/>
        <v>3.1876812899999996</v>
      </c>
      <c r="L3106" s="180" t="s">
        <v>707</v>
      </c>
    </row>
    <row r="3107" spans="3:12">
      <c r="C3107" s="180">
        <v>1870</v>
      </c>
      <c r="D3107" s="180">
        <v>1884</v>
      </c>
      <c r="E3107" s="180" t="s">
        <v>2362</v>
      </c>
      <c r="F3107" s="180" t="s">
        <v>727</v>
      </c>
      <c r="G3107" s="180">
        <v>1.5362319</v>
      </c>
      <c r="H3107" s="180">
        <v>3.39</v>
      </c>
      <c r="I3107" s="180">
        <v>3.39</v>
      </c>
      <c r="J3107" s="180">
        <v>0</v>
      </c>
      <c r="K3107" s="181">
        <f t="shared" si="48"/>
        <v>5.207826141</v>
      </c>
      <c r="L3107" s="180" t="s">
        <v>707</v>
      </c>
    </row>
    <row r="3108" spans="3:12">
      <c r="C3108" s="180">
        <v>1870</v>
      </c>
      <c r="D3108" s="180">
        <v>1887</v>
      </c>
      <c r="E3108" s="180" t="s">
        <v>2373</v>
      </c>
      <c r="F3108" s="180" t="s">
        <v>727</v>
      </c>
      <c r="G3108" s="180">
        <v>8.6956521999999996</v>
      </c>
      <c r="H3108" s="180">
        <v>19.21</v>
      </c>
      <c r="I3108" s="180">
        <v>19.21</v>
      </c>
      <c r="J3108" s="180">
        <v>0</v>
      </c>
      <c r="K3108" s="181">
        <f t="shared" si="48"/>
        <v>167.04347876200001</v>
      </c>
      <c r="L3108" s="180" t="s">
        <v>707</v>
      </c>
    </row>
    <row r="3109" spans="3:12">
      <c r="C3109" s="180">
        <v>1870</v>
      </c>
      <c r="D3109" s="180">
        <v>1891</v>
      </c>
      <c r="E3109" s="180" t="s">
        <v>2355</v>
      </c>
      <c r="F3109" s="180" t="s">
        <v>727</v>
      </c>
      <c r="G3109" s="180">
        <v>0.44057970000000002</v>
      </c>
      <c r="H3109" s="180">
        <v>0.97</v>
      </c>
      <c r="I3109" s="180">
        <v>0.97</v>
      </c>
      <c r="J3109" s="180">
        <v>0</v>
      </c>
      <c r="K3109" s="181">
        <f t="shared" si="48"/>
        <v>0.427362309</v>
      </c>
      <c r="L3109" s="180" t="s">
        <v>707</v>
      </c>
    </row>
    <row r="3110" spans="3:12">
      <c r="C3110" s="180">
        <v>1870</v>
      </c>
      <c r="D3110" s="180">
        <v>1892</v>
      </c>
      <c r="E3110" s="180" t="s">
        <v>2356</v>
      </c>
      <c r="F3110" s="180" t="s">
        <v>727</v>
      </c>
      <c r="G3110" s="180">
        <v>0.61449279999999995</v>
      </c>
      <c r="H3110" s="180">
        <v>1.35</v>
      </c>
      <c r="I3110" s="180">
        <v>1.35</v>
      </c>
      <c r="J3110" s="180">
        <v>0</v>
      </c>
      <c r="K3110" s="181">
        <f t="shared" si="48"/>
        <v>0.82956527999999996</v>
      </c>
      <c r="L3110" s="180" t="s">
        <v>707</v>
      </c>
    </row>
    <row r="3111" spans="3:12">
      <c r="C3111" s="180">
        <v>1870</v>
      </c>
      <c r="D3111" s="180">
        <v>1893</v>
      </c>
      <c r="E3111" s="180" t="s">
        <v>2366</v>
      </c>
      <c r="F3111" s="180" t="s">
        <v>727</v>
      </c>
      <c r="G3111" s="180">
        <v>1.3101449000000001</v>
      </c>
      <c r="H3111" s="180">
        <v>2.89</v>
      </c>
      <c r="I3111" s="180">
        <v>2.89</v>
      </c>
      <c r="J3111" s="180">
        <v>0</v>
      </c>
      <c r="K3111" s="181">
        <f t="shared" si="48"/>
        <v>3.7863187610000004</v>
      </c>
      <c r="L3111" s="180" t="s">
        <v>707</v>
      </c>
    </row>
    <row r="3112" spans="3:12">
      <c r="C3112" s="180">
        <v>1870</v>
      </c>
      <c r="D3112" s="180">
        <v>1894</v>
      </c>
      <c r="E3112" s="180" t="s">
        <v>2367</v>
      </c>
      <c r="F3112" s="180" t="s">
        <v>727</v>
      </c>
      <c r="G3112" s="180">
        <v>1.8956522</v>
      </c>
      <c r="H3112" s="180">
        <v>4.18</v>
      </c>
      <c r="I3112" s="180">
        <v>4.18</v>
      </c>
      <c r="J3112" s="180">
        <v>0</v>
      </c>
      <c r="K3112" s="181">
        <f t="shared" si="48"/>
        <v>7.9238261959999994</v>
      </c>
      <c r="L3112" s="180" t="s">
        <v>707</v>
      </c>
    </row>
    <row r="3113" spans="3:12">
      <c r="C3113" s="180">
        <v>1870</v>
      </c>
      <c r="D3113" s="180">
        <v>1895</v>
      </c>
      <c r="E3113" s="180" t="s">
        <v>2370</v>
      </c>
      <c r="F3113" s="180" t="s">
        <v>727</v>
      </c>
      <c r="G3113" s="180">
        <v>9.9420289999999998</v>
      </c>
      <c r="H3113" s="180">
        <v>21.97</v>
      </c>
      <c r="I3113" s="180">
        <v>21.97</v>
      </c>
      <c r="J3113" s="180">
        <v>0</v>
      </c>
      <c r="K3113" s="181">
        <f t="shared" si="48"/>
        <v>218.42637712999999</v>
      </c>
      <c r="L3113" s="180" t="s">
        <v>707</v>
      </c>
    </row>
    <row r="3114" spans="3:12">
      <c r="C3114" s="180">
        <v>1870</v>
      </c>
      <c r="D3114" s="180">
        <v>1896</v>
      </c>
      <c r="E3114" s="180" t="s">
        <v>2369</v>
      </c>
      <c r="F3114" s="180" t="s">
        <v>727</v>
      </c>
      <c r="G3114" s="180">
        <v>5.6579709999999999</v>
      </c>
      <c r="H3114" s="180">
        <v>12.5</v>
      </c>
      <c r="I3114" s="180">
        <v>12.5</v>
      </c>
      <c r="J3114" s="180">
        <v>0</v>
      </c>
      <c r="K3114" s="181">
        <f t="shared" si="48"/>
        <v>70.7246375</v>
      </c>
      <c r="L3114" s="180" t="s">
        <v>707</v>
      </c>
    </row>
    <row r="3115" spans="3:12">
      <c r="C3115" s="180">
        <v>1870</v>
      </c>
      <c r="D3115" s="180">
        <v>1899</v>
      </c>
      <c r="E3115" s="180" t="s">
        <v>3677</v>
      </c>
      <c r="F3115" s="180" t="s">
        <v>727</v>
      </c>
      <c r="G3115" s="180">
        <v>0.39420290000000002</v>
      </c>
      <c r="H3115" s="180">
        <v>0.87</v>
      </c>
      <c r="I3115" s="180">
        <v>0.87</v>
      </c>
      <c r="J3115" s="180">
        <v>0</v>
      </c>
      <c r="K3115" s="181">
        <f t="shared" si="48"/>
        <v>0.34295652300000001</v>
      </c>
      <c r="L3115" s="180" t="s">
        <v>707</v>
      </c>
    </row>
    <row r="3116" spans="3:12">
      <c r="C3116" s="180">
        <v>1870</v>
      </c>
      <c r="D3116" s="180">
        <v>1900</v>
      </c>
      <c r="E3116" s="180" t="s">
        <v>3678</v>
      </c>
      <c r="F3116" s="180" t="s">
        <v>727</v>
      </c>
      <c r="G3116" s="180">
        <v>0.63768119999999995</v>
      </c>
      <c r="H3116" s="180">
        <v>1.4</v>
      </c>
      <c r="I3116" s="180">
        <v>1.4</v>
      </c>
      <c r="J3116" s="180">
        <v>0</v>
      </c>
      <c r="K3116" s="181">
        <f t="shared" si="48"/>
        <v>0.89275367999999988</v>
      </c>
      <c r="L3116" s="180" t="s">
        <v>707</v>
      </c>
    </row>
    <row r="3117" spans="3:12">
      <c r="C3117" s="180">
        <v>1870</v>
      </c>
      <c r="D3117" s="180">
        <v>1901</v>
      </c>
      <c r="E3117" s="180" t="s">
        <v>2354</v>
      </c>
      <c r="F3117" s="180" t="s">
        <v>727</v>
      </c>
      <c r="G3117" s="180">
        <v>0.2985507</v>
      </c>
      <c r="H3117" s="180">
        <v>0.65</v>
      </c>
      <c r="I3117" s="180">
        <v>0.65</v>
      </c>
      <c r="J3117" s="180">
        <v>0</v>
      </c>
      <c r="K3117" s="181">
        <f t="shared" si="48"/>
        <v>0.194057955</v>
      </c>
      <c r="L3117" s="180" t="s">
        <v>707</v>
      </c>
    </row>
    <row r="3118" spans="3:12">
      <c r="C3118" s="180">
        <v>1870</v>
      </c>
      <c r="D3118" s="180">
        <v>1902</v>
      </c>
      <c r="E3118" s="180" t="s">
        <v>2357</v>
      </c>
      <c r="F3118" s="180" t="s">
        <v>727</v>
      </c>
      <c r="G3118" s="180">
        <v>0.9536232</v>
      </c>
      <c r="H3118" s="180">
        <v>2.1</v>
      </c>
      <c r="I3118" s="180">
        <v>2.1</v>
      </c>
      <c r="J3118" s="180">
        <v>0</v>
      </c>
      <c r="K3118" s="181">
        <f t="shared" si="48"/>
        <v>2.00260872</v>
      </c>
      <c r="L3118" s="180" t="s">
        <v>707</v>
      </c>
    </row>
    <row r="3119" spans="3:12">
      <c r="C3119" s="180">
        <v>1870</v>
      </c>
      <c r="D3119" s="180">
        <v>1904</v>
      </c>
      <c r="E3119" s="180" t="s">
        <v>3679</v>
      </c>
      <c r="F3119" s="180" t="s">
        <v>727</v>
      </c>
      <c r="G3119" s="180">
        <v>0.34782610000000003</v>
      </c>
      <c r="H3119" s="180">
        <v>0.76</v>
      </c>
      <c r="I3119" s="180">
        <v>0.76</v>
      </c>
      <c r="J3119" s="180">
        <v>0</v>
      </c>
      <c r="K3119" s="181">
        <f t="shared" si="48"/>
        <v>0.264347836</v>
      </c>
      <c r="L3119" s="180" t="s">
        <v>707</v>
      </c>
    </row>
    <row r="3120" spans="3:12">
      <c r="C3120" s="180">
        <v>1870</v>
      </c>
      <c r="D3120" s="180">
        <v>1907</v>
      </c>
      <c r="E3120" s="180" t="s">
        <v>2368</v>
      </c>
      <c r="F3120" s="180" t="s">
        <v>727</v>
      </c>
      <c r="G3120" s="180">
        <v>4.2144928000000004</v>
      </c>
      <c r="H3120" s="180">
        <v>9.31</v>
      </c>
      <c r="I3120" s="180">
        <v>9.31</v>
      </c>
      <c r="J3120" s="180">
        <v>0</v>
      </c>
      <c r="K3120" s="181">
        <f t="shared" si="48"/>
        <v>39.236927968000003</v>
      </c>
      <c r="L3120" s="180" t="s">
        <v>707</v>
      </c>
    </row>
    <row r="3121" spans="3:12">
      <c r="C3121" s="180">
        <v>1870</v>
      </c>
      <c r="D3121" s="180">
        <v>7543</v>
      </c>
      <c r="E3121" s="180" t="s">
        <v>3680</v>
      </c>
      <c r="F3121" s="180" t="s">
        <v>727</v>
      </c>
      <c r="G3121" s="180">
        <v>1.9710144999999999</v>
      </c>
      <c r="H3121" s="180">
        <v>4.3499999999999996</v>
      </c>
      <c r="I3121" s="180">
        <v>4.3499999999999996</v>
      </c>
      <c r="J3121" s="180">
        <v>0</v>
      </c>
      <c r="K3121" s="181">
        <f t="shared" si="48"/>
        <v>8.5739130749999983</v>
      </c>
      <c r="L3121" s="180" t="s">
        <v>707</v>
      </c>
    </row>
    <row r="3122" spans="3:12">
      <c r="C3122" s="180">
        <v>1870</v>
      </c>
      <c r="D3122" s="180">
        <v>12001</v>
      </c>
      <c r="E3122" s="180" t="s">
        <v>2402</v>
      </c>
      <c r="F3122" s="180" t="s">
        <v>727</v>
      </c>
      <c r="G3122" s="180">
        <v>2.2608695999999999</v>
      </c>
      <c r="H3122" s="180">
        <v>4.99</v>
      </c>
      <c r="I3122" s="180">
        <v>4.99</v>
      </c>
      <c r="J3122" s="180">
        <v>0</v>
      </c>
      <c r="K3122" s="181">
        <f t="shared" si="48"/>
        <v>11.281739304</v>
      </c>
      <c r="L3122" s="180" t="s">
        <v>707</v>
      </c>
    </row>
    <row r="3123" spans="3:12">
      <c r="C3123" s="180">
        <v>1870</v>
      </c>
      <c r="D3123" s="180">
        <v>12010</v>
      </c>
      <c r="E3123" s="180" t="s">
        <v>2426</v>
      </c>
      <c r="F3123" s="180" t="s">
        <v>727</v>
      </c>
      <c r="G3123" s="180">
        <v>3.6753623000000002</v>
      </c>
      <c r="H3123" s="180">
        <v>8.1199999999999992</v>
      </c>
      <c r="I3123" s="180">
        <v>8.1199999999999992</v>
      </c>
      <c r="J3123" s="180">
        <v>0</v>
      </c>
      <c r="K3123" s="181">
        <f t="shared" si="48"/>
        <v>29.843941875999999</v>
      </c>
      <c r="L3123" s="180" t="s">
        <v>704</v>
      </c>
    </row>
    <row r="3124" spans="3:12">
      <c r="C3124" s="180">
        <v>1870</v>
      </c>
      <c r="D3124" s="180">
        <v>12015</v>
      </c>
      <c r="E3124" s="180" t="s">
        <v>2431</v>
      </c>
      <c r="F3124" s="180" t="s">
        <v>727</v>
      </c>
      <c r="G3124" s="180">
        <v>4.7130435000000004</v>
      </c>
      <c r="H3124" s="180">
        <v>10.41</v>
      </c>
      <c r="I3124" s="180">
        <v>10.41</v>
      </c>
      <c r="J3124" s="180">
        <v>0</v>
      </c>
      <c r="K3124" s="181">
        <f t="shared" si="48"/>
        <v>49.062782835000007</v>
      </c>
      <c r="L3124" s="180" t="s">
        <v>707</v>
      </c>
    </row>
    <row r="3125" spans="3:12">
      <c r="C3125" s="180">
        <v>1870</v>
      </c>
      <c r="D3125" s="180">
        <v>12016</v>
      </c>
      <c r="E3125" s="180" t="s">
        <v>2430</v>
      </c>
      <c r="F3125" s="180" t="s">
        <v>727</v>
      </c>
      <c r="G3125" s="180">
        <v>4.0492754</v>
      </c>
      <c r="H3125" s="180">
        <v>8.94</v>
      </c>
      <c r="I3125" s="180">
        <v>8.94</v>
      </c>
      <c r="J3125" s="180">
        <v>0</v>
      </c>
      <c r="K3125" s="181">
        <f t="shared" si="48"/>
        <v>36.200522075999999</v>
      </c>
      <c r="L3125" s="180" t="s">
        <v>707</v>
      </c>
    </row>
    <row r="3126" spans="3:12">
      <c r="C3126" s="180">
        <v>1870</v>
      </c>
      <c r="D3126" s="180">
        <v>12019</v>
      </c>
      <c r="E3126" s="180" t="s">
        <v>2429</v>
      </c>
      <c r="F3126" s="180" t="s">
        <v>727</v>
      </c>
      <c r="G3126" s="180">
        <v>4.7130435000000004</v>
      </c>
      <c r="H3126" s="180">
        <v>10.41</v>
      </c>
      <c r="I3126" s="180">
        <v>10.41</v>
      </c>
      <c r="J3126" s="180">
        <v>0</v>
      </c>
      <c r="K3126" s="181">
        <f t="shared" si="48"/>
        <v>49.062782835000007</v>
      </c>
      <c r="L3126" s="180" t="s">
        <v>707</v>
      </c>
    </row>
    <row r="3127" spans="3:12">
      <c r="C3127" s="180">
        <v>1870</v>
      </c>
      <c r="D3127" s="180">
        <v>12020</v>
      </c>
      <c r="E3127" s="180" t="s">
        <v>2428</v>
      </c>
      <c r="F3127" s="180" t="s">
        <v>727</v>
      </c>
      <c r="G3127" s="180">
        <v>4.0492754</v>
      </c>
      <c r="H3127" s="180">
        <v>8.94</v>
      </c>
      <c r="I3127" s="180">
        <v>8.94</v>
      </c>
      <c r="J3127" s="180">
        <v>0</v>
      </c>
      <c r="K3127" s="181">
        <f t="shared" si="48"/>
        <v>36.200522075999999</v>
      </c>
      <c r="L3127" s="180" t="s">
        <v>707</v>
      </c>
    </row>
    <row r="3128" spans="3:12">
      <c r="C3128" s="180">
        <v>1870</v>
      </c>
      <c r="D3128" s="180">
        <v>12025</v>
      </c>
      <c r="E3128" s="180" t="s">
        <v>2432</v>
      </c>
      <c r="F3128" s="180" t="s">
        <v>727</v>
      </c>
      <c r="G3128" s="180">
        <v>4.4666667000000002</v>
      </c>
      <c r="H3128" s="180">
        <v>9.8699999999999992</v>
      </c>
      <c r="I3128" s="180">
        <v>9.8699999999999992</v>
      </c>
      <c r="J3128" s="180">
        <v>0</v>
      </c>
      <c r="K3128" s="181">
        <f t="shared" si="48"/>
        <v>44.086000329000001</v>
      </c>
      <c r="L3128" s="180" t="s">
        <v>707</v>
      </c>
    </row>
    <row r="3129" spans="3:12">
      <c r="C3129" s="180">
        <v>1870</v>
      </c>
      <c r="D3129" s="180">
        <v>12033</v>
      </c>
      <c r="E3129" s="180" t="s">
        <v>3681</v>
      </c>
      <c r="F3129" s="180" t="s">
        <v>727</v>
      </c>
      <c r="G3129" s="180">
        <v>3.8376812</v>
      </c>
      <c r="H3129" s="180">
        <v>8.48</v>
      </c>
      <c r="I3129" s="180">
        <v>8.48</v>
      </c>
      <c r="J3129" s="180">
        <v>0</v>
      </c>
      <c r="K3129" s="181">
        <f t="shared" si="48"/>
        <v>32.543536576000001</v>
      </c>
      <c r="L3129" s="180" t="s">
        <v>707</v>
      </c>
    </row>
    <row r="3130" spans="3:12">
      <c r="C3130" s="180">
        <v>1870</v>
      </c>
      <c r="D3130" s="180">
        <v>12034</v>
      </c>
      <c r="E3130" s="180" t="s">
        <v>2361</v>
      </c>
      <c r="F3130" s="180" t="s">
        <v>727</v>
      </c>
      <c r="G3130" s="180">
        <v>1.7391304000000001</v>
      </c>
      <c r="H3130" s="180">
        <v>3.84</v>
      </c>
      <c r="I3130" s="180">
        <v>3.84</v>
      </c>
      <c r="J3130" s="180">
        <v>0</v>
      </c>
      <c r="K3130" s="181">
        <f t="shared" si="48"/>
        <v>6.6782607360000004</v>
      </c>
      <c r="L3130" s="180" t="s">
        <v>707</v>
      </c>
    </row>
    <row r="3131" spans="3:12">
      <c r="C3131" s="180">
        <v>1870</v>
      </c>
      <c r="D3131" s="180">
        <v>39271</v>
      </c>
      <c r="E3131" s="180" t="s">
        <v>3682</v>
      </c>
      <c r="F3131" s="180" t="s">
        <v>727</v>
      </c>
      <c r="G3131" s="180">
        <v>0.77391299999999996</v>
      </c>
      <c r="H3131" s="180">
        <v>1.71</v>
      </c>
      <c r="I3131" s="180">
        <v>1.71</v>
      </c>
      <c r="J3131" s="180">
        <v>0</v>
      </c>
      <c r="K3131" s="181">
        <f t="shared" si="48"/>
        <v>1.3233912299999999</v>
      </c>
      <c r="L3131" s="180" t="s">
        <v>707</v>
      </c>
    </row>
    <row r="3132" spans="3:12">
      <c r="C3132" s="180">
        <v>1870</v>
      </c>
      <c r="D3132" s="180">
        <v>39272</v>
      </c>
      <c r="E3132" s="180" t="s">
        <v>3683</v>
      </c>
      <c r="F3132" s="180" t="s">
        <v>727</v>
      </c>
      <c r="G3132" s="180">
        <v>0.95072460000000003</v>
      </c>
      <c r="H3132" s="180">
        <v>2.1</v>
      </c>
      <c r="I3132" s="180">
        <v>2.1</v>
      </c>
      <c r="J3132" s="180">
        <v>0</v>
      </c>
      <c r="K3132" s="181">
        <f t="shared" si="48"/>
        <v>1.9965216600000002</v>
      </c>
      <c r="L3132" s="180" t="s">
        <v>707</v>
      </c>
    </row>
    <row r="3133" spans="3:12">
      <c r="C3133" s="180">
        <v>1870</v>
      </c>
      <c r="D3133" s="180">
        <v>39273</v>
      </c>
      <c r="E3133" s="180" t="s">
        <v>3684</v>
      </c>
      <c r="F3133" s="180" t="s">
        <v>727</v>
      </c>
      <c r="G3133" s="180">
        <v>1.3130435</v>
      </c>
      <c r="H3133" s="180">
        <v>2.9</v>
      </c>
      <c r="I3133" s="180">
        <v>2.9</v>
      </c>
      <c r="J3133" s="180">
        <v>0</v>
      </c>
      <c r="K3133" s="181">
        <f t="shared" si="48"/>
        <v>3.8078261499999999</v>
      </c>
      <c r="L3133" s="180" t="s">
        <v>707</v>
      </c>
    </row>
    <row r="3134" spans="3:12">
      <c r="C3134" s="180">
        <v>1870</v>
      </c>
      <c r="D3134" s="180">
        <v>39274</v>
      </c>
      <c r="E3134" s="180" t="s">
        <v>2376</v>
      </c>
      <c r="F3134" s="180" t="s">
        <v>727</v>
      </c>
      <c r="G3134" s="180">
        <v>0.93333330000000003</v>
      </c>
      <c r="H3134" s="180">
        <v>2.06</v>
      </c>
      <c r="I3134" s="180">
        <v>2.06</v>
      </c>
      <c r="J3134" s="180">
        <v>0</v>
      </c>
      <c r="K3134" s="181">
        <f t="shared" si="48"/>
        <v>1.9226665980000002</v>
      </c>
      <c r="L3134" s="180" t="s">
        <v>707</v>
      </c>
    </row>
    <row r="3135" spans="3:12">
      <c r="C3135" s="180">
        <v>1870</v>
      </c>
      <c r="D3135" s="180">
        <v>39276</v>
      </c>
      <c r="E3135" s="180" t="s">
        <v>2363</v>
      </c>
      <c r="F3135" s="180" t="s">
        <v>727</v>
      </c>
      <c r="G3135" s="180">
        <v>2.2724638000000001</v>
      </c>
      <c r="H3135" s="180">
        <v>5.0199999999999996</v>
      </c>
      <c r="I3135" s="180">
        <v>5.0199999999999996</v>
      </c>
      <c r="J3135" s="180">
        <v>0</v>
      </c>
      <c r="K3135" s="181">
        <f t="shared" si="48"/>
        <v>11.407768276000001</v>
      </c>
      <c r="L3135" s="180" t="s">
        <v>707</v>
      </c>
    </row>
    <row r="3136" spans="3:12">
      <c r="C3136" s="180">
        <v>1870</v>
      </c>
      <c r="D3136" s="180">
        <v>39277</v>
      </c>
      <c r="E3136" s="180" t="s">
        <v>3685</v>
      </c>
      <c r="F3136" s="180" t="s">
        <v>727</v>
      </c>
      <c r="G3136" s="180">
        <v>6.1333333000000003</v>
      </c>
      <c r="H3136" s="180">
        <v>13.55</v>
      </c>
      <c r="I3136" s="180">
        <v>13.55</v>
      </c>
      <c r="J3136" s="180">
        <v>0</v>
      </c>
      <c r="K3136" s="181">
        <f t="shared" si="48"/>
        <v>83.106666215000004</v>
      </c>
      <c r="L3136" s="180" t="s">
        <v>707</v>
      </c>
    </row>
    <row r="3137" spans="3:12">
      <c r="C3137" s="180">
        <v>1870</v>
      </c>
      <c r="D3137" s="180">
        <v>39329</v>
      </c>
      <c r="E3137" s="180" t="s">
        <v>2427</v>
      </c>
      <c r="F3137" s="180" t="s">
        <v>727</v>
      </c>
      <c r="G3137" s="180">
        <v>3.8434783000000001</v>
      </c>
      <c r="H3137" s="180">
        <v>8.49</v>
      </c>
      <c r="I3137" s="180">
        <v>8.49</v>
      </c>
      <c r="J3137" s="180">
        <v>0</v>
      </c>
      <c r="K3137" s="181">
        <f t="shared" si="48"/>
        <v>32.631130767000002</v>
      </c>
      <c r="L3137" s="180" t="s">
        <v>707</v>
      </c>
    </row>
    <row r="3138" spans="3:12">
      <c r="C3138" s="180">
        <v>1870</v>
      </c>
      <c r="D3138" s="180">
        <v>39330</v>
      </c>
      <c r="E3138" s="180" t="s">
        <v>2448</v>
      </c>
      <c r="F3138" s="180" t="s">
        <v>727</v>
      </c>
      <c r="G3138" s="180">
        <v>4.0434783000000003</v>
      </c>
      <c r="H3138" s="180">
        <v>8.93</v>
      </c>
      <c r="I3138" s="180">
        <v>8.93</v>
      </c>
      <c r="J3138" s="180">
        <v>0</v>
      </c>
      <c r="K3138" s="181">
        <f t="shared" si="48"/>
        <v>36.108261218999999</v>
      </c>
      <c r="L3138" s="180" t="s">
        <v>707</v>
      </c>
    </row>
    <row r="3139" spans="3:12">
      <c r="C3139" s="180">
        <v>1870</v>
      </c>
      <c r="D3139" s="180">
        <v>39331</v>
      </c>
      <c r="E3139" s="180" t="s">
        <v>2449</v>
      </c>
      <c r="F3139" s="180" t="s">
        <v>727</v>
      </c>
      <c r="G3139" s="180">
        <v>3.5971014000000001</v>
      </c>
      <c r="H3139" s="180">
        <v>7.94</v>
      </c>
      <c r="I3139" s="180">
        <v>7.94</v>
      </c>
      <c r="J3139" s="180">
        <v>0</v>
      </c>
      <c r="K3139" s="181">
        <f t="shared" si="48"/>
        <v>28.560985116000001</v>
      </c>
      <c r="L3139" s="180" t="s">
        <v>704</v>
      </c>
    </row>
    <row r="3140" spans="3:12">
      <c r="C3140" s="180">
        <v>1870</v>
      </c>
      <c r="D3140" s="180">
        <v>39332</v>
      </c>
      <c r="E3140" s="180" t="s">
        <v>2450</v>
      </c>
      <c r="F3140" s="180" t="s">
        <v>727</v>
      </c>
      <c r="G3140" s="180">
        <v>4.5188405999999999</v>
      </c>
      <c r="H3140" s="180">
        <v>9.98</v>
      </c>
      <c r="I3140" s="180">
        <v>9.98</v>
      </c>
      <c r="J3140" s="180">
        <v>0</v>
      </c>
      <c r="K3140" s="181">
        <f t="shared" si="48"/>
        <v>45.098029187999998</v>
      </c>
      <c r="L3140" s="180" t="s">
        <v>704</v>
      </c>
    </row>
    <row r="3141" spans="3:12">
      <c r="C3141" s="180">
        <v>1870</v>
      </c>
      <c r="D3141" s="180">
        <v>39333</v>
      </c>
      <c r="E3141" s="180" t="s">
        <v>2377</v>
      </c>
      <c r="F3141" s="180" t="s">
        <v>727</v>
      </c>
      <c r="G3141" s="180">
        <v>3.5072464000000001</v>
      </c>
      <c r="H3141" s="180">
        <v>7.75</v>
      </c>
      <c r="I3141" s="180">
        <v>7.75</v>
      </c>
      <c r="J3141" s="180">
        <v>0</v>
      </c>
      <c r="K3141" s="181">
        <f t="shared" si="48"/>
        <v>27.181159600000001</v>
      </c>
      <c r="L3141" s="180" t="s">
        <v>704</v>
      </c>
    </row>
    <row r="3142" spans="3:12">
      <c r="C3142" s="180">
        <v>1870</v>
      </c>
      <c r="D3142" s="180">
        <v>39334</v>
      </c>
      <c r="E3142" s="180" t="s">
        <v>2443</v>
      </c>
      <c r="F3142" s="180" t="s">
        <v>727</v>
      </c>
      <c r="G3142" s="180">
        <v>3.2260870000000001</v>
      </c>
      <c r="H3142" s="180">
        <v>7.12</v>
      </c>
      <c r="I3142" s="180">
        <v>7.12</v>
      </c>
      <c r="J3142" s="180">
        <v>0</v>
      </c>
      <c r="K3142" s="181">
        <f t="shared" ref="K3142:K3205" si="49">H3142*G3142</f>
        <v>22.969739440000001</v>
      </c>
      <c r="L3142" s="180" t="s">
        <v>707</v>
      </c>
    </row>
    <row r="3143" spans="3:12">
      <c r="C3143" s="180">
        <v>1870</v>
      </c>
      <c r="D3143" s="180">
        <v>39335</v>
      </c>
      <c r="E3143" s="180" t="s">
        <v>2444</v>
      </c>
      <c r="F3143" s="180" t="s">
        <v>727</v>
      </c>
      <c r="G3143" s="180">
        <v>4.0579710000000002</v>
      </c>
      <c r="H3143" s="180">
        <v>8.9600000000000009</v>
      </c>
      <c r="I3143" s="180">
        <v>8.9600000000000009</v>
      </c>
      <c r="J3143" s="180">
        <v>0</v>
      </c>
      <c r="K3143" s="181">
        <f t="shared" si="49"/>
        <v>36.359420160000006</v>
      </c>
      <c r="L3143" s="180" t="s">
        <v>707</v>
      </c>
    </row>
    <row r="3144" spans="3:12">
      <c r="C3144" s="180">
        <v>1870</v>
      </c>
      <c r="D3144" s="180">
        <v>39336</v>
      </c>
      <c r="E3144" s="180" t="s">
        <v>2445</v>
      </c>
      <c r="F3144" s="180" t="s">
        <v>727</v>
      </c>
      <c r="G3144" s="180">
        <v>4.0434783000000003</v>
      </c>
      <c r="H3144" s="180">
        <v>8.93</v>
      </c>
      <c r="I3144" s="180">
        <v>8.93</v>
      </c>
      <c r="J3144" s="180">
        <v>0</v>
      </c>
      <c r="K3144" s="181">
        <f t="shared" si="49"/>
        <v>36.108261218999999</v>
      </c>
      <c r="L3144" s="180" t="s">
        <v>707</v>
      </c>
    </row>
    <row r="3145" spans="3:12">
      <c r="C3145" s="180">
        <v>1870</v>
      </c>
      <c r="D3145" s="180">
        <v>39337</v>
      </c>
      <c r="E3145" s="180" t="s">
        <v>2446</v>
      </c>
      <c r="F3145" s="180" t="s">
        <v>727</v>
      </c>
      <c r="G3145" s="180">
        <v>3.5971014000000001</v>
      </c>
      <c r="H3145" s="180">
        <v>7.94</v>
      </c>
      <c r="I3145" s="180">
        <v>7.94</v>
      </c>
      <c r="J3145" s="180">
        <v>0</v>
      </c>
      <c r="K3145" s="181">
        <f t="shared" si="49"/>
        <v>28.560985116000001</v>
      </c>
      <c r="L3145" s="180" t="s">
        <v>707</v>
      </c>
    </row>
    <row r="3146" spans="3:12">
      <c r="C3146" s="180">
        <v>1870</v>
      </c>
      <c r="D3146" s="180">
        <v>39338</v>
      </c>
      <c r="E3146" s="180" t="s">
        <v>2447</v>
      </c>
      <c r="F3146" s="180" t="s">
        <v>727</v>
      </c>
      <c r="G3146" s="180">
        <v>4.5188405999999999</v>
      </c>
      <c r="H3146" s="180">
        <v>9.98</v>
      </c>
      <c r="I3146" s="180">
        <v>9.98</v>
      </c>
      <c r="J3146" s="180">
        <v>0</v>
      </c>
      <c r="K3146" s="181">
        <f t="shared" si="49"/>
        <v>45.098029187999998</v>
      </c>
      <c r="L3146" s="180" t="s">
        <v>707</v>
      </c>
    </row>
    <row r="3147" spans="3:12">
      <c r="C3147" s="180">
        <v>1870</v>
      </c>
      <c r="D3147" s="180">
        <v>39340</v>
      </c>
      <c r="E3147" s="180" t="s">
        <v>2451</v>
      </c>
      <c r="F3147" s="180" t="s">
        <v>727</v>
      </c>
      <c r="G3147" s="180">
        <v>4.3246377000000003</v>
      </c>
      <c r="H3147" s="180">
        <v>9.5500000000000007</v>
      </c>
      <c r="I3147" s="180">
        <v>9.5500000000000007</v>
      </c>
      <c r="J3147" s="180">
        <v>0</v>
      </c>
      <c r="K3147" s="181">
        <f t="shared" si="49"/>
        <v>41.300290035000003</v>
      </c>
      <c r="L3147" s="180" t="s">
        <v>707</v>
      </c>
    </row>
    <row r="3148" spans="3:12">
      <c r="C3148" s="180">
        <v>1870</v>
      </c>
      <c r="D3148" s="180">
        <v>39341</v>
      </c>
      <c r="E3148" s="180" t="s">
        <v>2452</v>
      </c>
      <c r="F3148" s="180" t="s">
        <v>727</v>
      </c>
      <c r="G3148" s="180">
        <v>5.8898551000000001</v>
      </c>
      <c r="H3148" s="180">
        <v>13.01</v>
      </c>
      <c r="I3148" s="180">
        <v>13.01</v>
      </c>
      <c r="J3148" s="180">
        <v>0</v>
      </c>
      <c r="K3148" s="181">
        <f t="shared" si="49"/>
        <v>76.627014850999998</v>
      </c>
      <c r="L3148" s="180" t="s">
        <v>707</v>
      </c>
    </row>
    <row r="3149" spans="3:12">
      <c r="C3149" s="180">
        <v>1870</v>
      </c>
      <c r="D3149" s="180">
        <v>39342</v>
      </c>
      <c r="E3149" s="180" t="s">
        <v>2433</v>
      </c>
      <c r="F3149" s="180" t="s">
        <v>727</v>
      </c>
      <c r="G3149" s="180">
        <v>5.8898551000000001</v>
      </c>
      <c r="H3149" s="180">
        <v>13.01</v>
      </c>
      <c r="I3149" s="180">
        <v>13.01</v>
      </c>
      <c r="J3149" s="180">
        <v>0</v>
      </c>
      <c r="K3149" s="181">
        <f t="shared" si="49"/>
        <v>76.627014850999998</v>
      </c>
      <c r="L3149" s="180" t="s">
        <v>707</v>
      </c>
    </row>
    <row r="3150" spans="3:12">
      <c r="C3150" s="180">
        <v>1870</v>
      </c>
      <c r="D3150" s="180">
        <v>39343</v>
      </c>
      <c r="E3150" s="180" t="s">
        <v>2434</v>
      </c>
      <c r="F3150" s="180" t="s">
        <v>727</v>
      </c>
      <c r="G3150" s="180">
        <v>4.9739129999999996</v>
      </c>
      <c r="H3150" s="180">
        <v>10.99</v>
      </c>
      <c r="I3150" s="180">
        <v>10.99</v>
      </c>
      <c r="J3150" s="180">
        <v>0</v>
      </c>
      <c r="K3150" s="181">
        <f t="shared" si="49"/>
        <v>54.66330387</v>
      </c>
      <c r="L3150" s="180" t="s">
        <v>707</v>
      </c>
    </row>
    <row r="3151" spans="3:12">
      <c r="C3151" s="180">
        <v>1870</v>
      </c>
      <c r="D3151" s="180">
        <v>39344</v>
      </c>
      <c r="E3151" s="180" t="s">
        <v>2435</v>
      </c>
      <c r="F3151" s="180" t="s">
        <v>727</v>
      </c>
      <c r="G3151" s="180">
        <v>4.8086957000000004</v>
      </c>
      <c r="H3151" s="180">
        <v>10.62</v>
      </c>
      <c r="I3151" s="180">
        <v>10.62</v>
      </c>
      <c r="J3151" s="180">
        <v>0</v>
      </c>
      <c r="K3151" s="181">
        <f t="shared" si="49"/>
        <v>51.068348334</v>
      </c>
      <c r="L3151" s="180" t="s">
        <v>707</v>
      </c>
    </row>
    <row r="3152" spans="3:12">
      <c r="C3152" s="180">
        <v>1870</v>
      </c>
      <c r="D3152" s="180">
        <v>39345</v>
      </c>
      <c r="E3152" s="180" t="s">
        <v>2436</v>
      </c>
      <c r="F3152" s="180" t="s">
        <v>727</v>
      </c>
      <c r="G3152" s="180">
        <v>6.7304348000000003</v>
      </c>
      <c r="H3152" s="180">
        <v>14.87</v>
      </c>
      <c r="I3152" s="180">
        <v>14.87</v>
      </c>
      <c r="J3152" s="180">
        <v>0</v>
      </c>
      <c r="K3152" s="181">
        <f t="shared" si="49"/>
        <v>100.08156547599999</v>
      </c>
      <c r="L3152" s="180" t="s">
        <v>707</v>
      </c>
    </row>
    <row r="3153" spans="3:12">
      <c r="C3153" s="180">
        <v>1870</v>
      </c>
      <c r="D3153" s="180">
        <v>39346</v>
      </c>
      <c r="E3153" s="180" t="s">
        <v>3686</v>
      </c>
      <c r="F3153" s="180" t="s">
        <v>727</v>
      </c>
      <c r="G3153" s="180">
        <v>1.2173913000000001</v>
      </c>
      <c r="H3153" s="180">
        <v>2.69</v>
      </c>
      <c r="I3153" s="180">
        <v>2.69</v>
      </c>
      <c r="J3153" s="180">
        <v>0</v>
      </c>
      <c r="K3153" s="181">
        <f t="shared" si="49"/>
        <v>3.2747825970000002</v>
      </c>
      <c r="L3153" s="180" t="s">
        <v>707</v>
      </c>
    </row>
    <row r="3154" spans="3:12">
      <c r="C3154" s="180">
        <v>1870</v>
      </c>
      <c r="D3154" s="180">
        <v>39350</v>
      </c>
      <c r="E3154" s="180" t="s">
        <v>3687</v>
      </c>
      <c r="F3154" s="180" t="s">
        <v>727</v>
      </c>
      <c r="G3154" s="180">
        <v>1.3101449000000001</v>
      </c>
      <c r="H3154" s="180">
        <v>2.89</v>
      </c>
      <c r="I3154" s="180">
        <v>2.89</v>
      </c>
      <c r="J3154" s="180">
        <v>0</v>
      </c>
      <c r="K3154" s="181">
        <f t="shared" si="49"/>
        <v>3.7863187610000004</v>
      </c>
      <c r="L3154" s="180" t="s">
        <v>707</v>
      </c>
    </row>
    <row r="3155" spans="3:12">
      <c r="C3155" s="180">
        <v>1870</v>
      </c>
      <c r="D3155" s="180">
        <v>39351</v>
      </c>
      <c r="E3155" s="180" t="s">
        <v>3688</v>
      </c>
      <c r="F3155" s="180" t="s">
        <v>727</v>
      </c>
      <c r="G3155" s="180">
        <v>1.5159419999999999</v>
      </c>
      <c r="H3155" s="180">
        <v>3.35</v>
      </c>
      <c r="I3155" s="180">
        <v>3.35</v>
      </c>
      <c r="J3155" s="180">
        <v>0</v>
      </c>
      <c r="K3155" s="181">
        <f t="shared" si="49"/>
        <v>5.0784057000000002</v>
      </c>
      <c r="L3155" s="180" t="s">
        <v>707</v>
      </c>
    </row>
    <row r="3156" spans="3:12">
      <c r="C3156" s="180">
        <v>1870</v>
      </c>
      <c r="D3156" s="180">
        <v>39352</v>
      </c>
      <c r="E3156" s="180" t="s">
        <v>3689</v>
      </c>
      <c r="F3156" s="180" t="s">
        <v>727</v>
      </c>
      <c r="G3156" s="180">
        <v>1.2173913000000001</v>
      </c>
      <c r="H3156" s="180">
        <v>2.69</v>
      </c>
      <c r="I3156" s="180">
        <v>2.69</v>
      </c>
      <c r="J3156" s="180">
        <v>0</v>
      </c>
      <c r="K3156" s="181">
        <f t="shared" si="49"/>
        <v>3.2747825970000002</v>
      </c>
      <c r="L3156" s="180" t="s">
        <v>707</v>
      </c>
    </row>
    <row r="3157" spans="3:12">
      <c r="C3157" s="180">
        <v>1870</v>
      </c>
      <c r="D3157" s="180">
        <v>40408</v>
      </c>
      <c r="E3157" s="180" t="s">
        <v>2365</v>
      </c>
      <c r="F3157" s="180" t="s">
        <v>727</v>
      </c>
      <c r="G3157" s="180">
        <v>2.5217391</v>
      </c>
      <c r="H3157" s="180">
        <v>5.57</v>
      </c>
      <c r="I3157" s="180">
        <v>5.57</v>
      </c>
      <c r="J3157" s="180">
        <v>0</v>
      </c>
      <c r="K3157" s="181">
        <f t="shared" si="49"/>
        <v>14.046086787</v>
      </c>
      <c r="L3157" s="180" t="s">
        <v>707</v>
      </c>
    </row>
    <row r="3158" spans="3:12">
      <c r="C3158" s="180">
        <v>1870</v>
      </c>
      <c r="D3158" s="180">
        <v>40409</v>
      </c>
      <c r="E3158" s="180" t="s">
        <v>2359</v>
      </c>
      <c r="F3158" s="180" t="s">
        <v>727</v>
      </c>
      <c r="G3158" s="180">
        <v>0.89275360000000004</v>
      </c>
      <c r="H3158" s="180">
        <v>1.97</v>
      </c>
      <c r="I3158" s="180">
        <v>1.97</v>
      </c>
      <c r="J3158" s="180">
        <v>0</v>
      </c>
      <c r="K3158" s="181">
        <f t="shared" si="49"/>
        <v>1.7587245920000001</v>
      </c>
      <c r="L3158" s="180" t="s">
        <v>707</v>
      </c>
    </row>
    <row r="3159" spans="3:12">
      <c r="C3159" s="180">
        <v>2370</v>
      </c>
      <c r="D3159" s="180">
        <v>2370</v>
      </c>
      <c r="E3159" s="180" t="s">
        <v>2477</v>
      </c>
      <c r="F3159" s="180" t="s">
        <v>727</v>
      </c>
      <c r="G3159" s="180">
        <v>1</v>
      </c>
      <c r="H3159" s="180">
        <v>10.59</v>
      </c>
      <c r="I3159" s="180">
        <v>10.59</v>
      </c>
      <c r="J3159" s="180">
        <v>0</v>
      </c>
      <c r="K3159" s="181">
        <f t="shared" si="49"/>
        <v>10.59</v>
      </c>
      <c r="L3159" s="180" t="s">
        <v>707</v>
      </c>
    </row>
    <row r="3160" spans="3:12">
      <c r="C3160" s="180">
        <v>2370</v>
      </c>
      <c r="D3160" s="180">
        <v>2373</v>
      </c>
      <c r="E3160" s="180" t="s">
        <v>2482</v>
      </c>
      <c r="F3160" s="180" t="s">
        <v>727</v>
      </c>
      <c r="G3160" s="180">
        <v>9.4580558999999997</v>
      </c>
      <c r="H3160" s="180">
        <v>100.16</v>
      </c>
      <c r="I3160" s="180">
        <v>100.16</v>
      </c>
      <c r="J3160" s="180">
        <v>0</v>
      </c>
      <c r="K3160" s="181">
        <f t="shared" si="49"/>
        <v>947.31887894399995</v>
      </c>
      <c r="L3160" s="180" t="s">
        <v>707</v>
      </c>
    </row>
    <row r="3161" spans="3:12">
      <c r="C3161" s="180">
        <v>2370</v>
      </c>
      <c r="D3161" s="180">
        <v>2374</v>
      </c>
      <c r="E3161" s="180" t="s">
        <v>3690</v>
      </c>
      <c r="F3161" s="180" t="s">
        <v>727</v>
      </c>
      <c r="G3161" s="180">
        <v>33.555259700000001</v>
      </c>
      <c r="H3161" s="180">
        <v>355.35</v>
      </c>
      <c r="I3161" s="180">
        <v>355.35</v>
      </c>
      <c r="J3161" s="180">
        <v>0</v>
      </c>
      <c r="K3161" s="181">
        <f t="shared" si="49"/>
        <v>11923.861534395</v>
      </c>
      <c r="L3161" s="180" t="s">
        <v>707</v>
      </c>
    </row>
    <row r="3162" spans="3:12">
      <c r="C3162" s="180">
        <v>2370</v>
      </c>
      <c r="D3162" s="180">
        <v>2376</v>
      </c>
      <c r="E3162" s="180" t="s">
        <v>2490</v>
      </c>
      <c r="F3162" s="180" t="s">
        <v>727</v>
      </c>
      <c r="G3162" s="180">
        <v>178.41011979999999</v>
      </c>
      <c r="H3162" s="182">
        <v>1889.36</v>
      </c>
      <c r="I3162" s="182">
        <v>1889.36</v>
      </c>
      <c r="J3162" s="180">
        <v>0</v>
      </c>
      <c r="K3162" s="181">
        <f t="shared" si="49"/>
        <v>337080.94394532795</v>
      </c>
      <c r="L3162" s="180" t="s">
        <v>707</v>
      </c>
    </row>
    <row r="3163" spans="3:12">
      <c r="C3163" s="180">
        <v>2370</v>
      </c>
      <c r="D3163" s="180">
        <v>2377</v>
      </c>
      <c r="E3163" s="180" t="s">
        <v>2486</v>
      </c>
      <c r="F3163" s="180" t="s">
        <v>727</v>
      </c>
      <c r="G3163" s="180">
        <v>47.091211700000002</v>
      </c>
      <c r="H3163" s="180">
        <v>498.69</v>
      </c>
      <c r="I3163" s="180">
        <v>498.69</v>
      </c>
      <c r="J3163" s="180">
        <v>0</v>
      </c>
      <c r="K3163" s="181">
        <f t="shared" si="49"/>
        <v>23483.916362673001</v>
      </c>
      <c r="L3163" s="180" t="s">
        <v>707</v>
      </c>
    </row>
    <row r="3164" spans="3:12">
      <c r="C3164" s="180">
        <v>2370</v>
      </c>
      <c r="D3164" s="180">
        <v>2378</v>
      </c>
      <c r="E3164" s="180" t="s">
        <v>3691</v>
      </c>
      <c r="F3164" s="180" t="s">
        <v>727</v>
      </c>
      <c r="G3164" s="180">
        <v>108.32490009999999</v>
      </c>
      <c r="H3164" s="182">
        <v>1147.1600000000001</v>
      </c>
      <c r="I3164" s="182">
        <v>1147.1600000000001</v>
      </c>
      <c r="J3164" s="180">
        <v>0</v>
      </c>
      <c r="K3164" s="181">
        <f t="shared" si="49"/>
        <v>124265.992398716</v>
      </c>
      <c r="L3164" s="180" t="s">
        <v>707</v>
      </c>
    </row>
    <row r="3165" spans="3:12">
      <c r="C3165" s="180">
        <v>2370</v>
      </c>
      <c r="D3165" s="180">
        <v>2379</v>
      </c>
      <c r="E3165" s="180" t="s">
        <v>2489</v>
      </c>
      <c r="F3165" s="180" t="s">
        <v>727</v>
      </c>
      <c r="G3165" s="180">
        <v>108.32490009999999</v>
      </c>
      <c r="H3165" s="182">
        <v>1147.1600000000001</v>
      </c>
      <c r="I3165" s="182">
        <v>1147.1600000000001</v>
      </c>
      <c r="J3165" s="180">
        <v>0</v>
      </c>
      <c r="K3165" s="181">
        <f t="shared" si="49"/>
        <v>124265.992398716</v>
      </c>
      <c r="L3165" s="180" t="s">
        <v>707</v>
      </c>
    </row>
    <row r="3166" spans="3:12">
      <c r="C3166" s="180">
        <v>2370</v>
      </c>
      <c r="D3166" s="180">
        <v>2386</v>
      </c>
      <c r="E3166" s="180" t="s">
        <v>2478</v>
      </c>
      <c r="F3166" s="180" t="s">
        <v>727</v>
      </c>
      <c r="G3166" s="180">
        <v>1.6777629999999999</v>
      </c>
      <c r="H3166" s="180">
        <v>17.760000000000002</v>
      </c>
      <c r="I3166" s="180">
        <v>17.760000000000002</v>
      </c>
      <c r="J3166" s="180">
        <v>0</v>
      </c>
      <c r="K3166" s="181">
        <f t="shared" si="49"/>
        <v>29.79707088</v>
      </c>
      <c r="L3166" s="180" t="s">
        <v>707</v>
      </c>
    </row>
    <row r="3167" spans="3:12">
      <c r="C3167" s="180">
        <v>2370</v>
      </c>
      <c r="D3167" s="180">
        <v>2388</v>
      </c>
      <c r="E3167" s="180" t="s">
        <v>2479</v>
      </c>
      <c r="F3167" s="180" t="s">
        <v>727</v>
      </c>
      <c r="G3167" s="180">
        <v>5.3821570999999997</v>
      </c>
      <c r="H3167" s="180">
        <v>56.99</v>
      </c>
      <c r="I3167" s="180">
        <v>56.99</v>
      </c>
      <c r="J3167" s="180">
        <v>0</v>
      </c>
      <c r="K3167" s="181">
        <f t="shared" si="49"/>
        <v>306.72913312899999</v>
      </c>
      <c r="L3167" s="180" t="s">
        <v>707</v>
      </c>
    </row>
    <row r="3168" spans="3:12">
      <c r="C3168" s="180">
        <v>2370</v>
      </c>
      <c r="D3168" s="180">
        <v>2391</v>
      </c>
      <c r="E3168" s="180" t="s">
        <v>2484</v>
      </c>
      <c r="F3168" s="180" t="s">
        <v>727</v>
      </c>
      <c r="G3168" s="180">
        <v>29.5778961</v>
      </c>
      <c r="H3168" s="180">
        <v>313.22000000000003</v>
      </c>
      <c r="I3168" s="180">
        <v>313.22000000000003</v>
      </c>
      <c r="J3168" s="180">
        <v>0</v>
      </c>
      <c r="K3168" s="181">
        <f t="shared" si="49"/>
        <v>9264.3886164420001</v>
      </c>
      <c r="L3168" s="180" t="s">
        <v>707</v>
      </c>
    </row>
    <row r="3169" spans="3:12">
      <c r="C3169" s="180">
        <v>2370</v>
      </c>
      <c r="D3169" s="180">
        <v>2392</v>
      </c>
      <c r="E3169" s="180" t="s">
        <v>2480</v>
      </c>
      <c r="F3169" s="180" t="s">
        <v>727</v>
      </c>
      <c r="G3169" s="180">
        <v>6.7130492999999998</v>
      </c>
      <c r="H3169" s="180">
        <v>71.09</v>
      </c>
      <c r="I3169" s="180">
        <v>71.09</v>
      </c>
      <c r="J3169" s="180">
        <v>0</v>
      </c>
      <c r="K3169" s="181">
        <f t="shared" si="49"/>
        <v>477.23067473700002</v>
      </c>
      <c r="L3169" s="180" t="s">
        <v>707</v>
      </c>
    </row>
    <row r="3170" spans="3:12">
      <c r="C3170" s="180">
        <v>2370</v>
      </c>
      <c r="D3170" s="180">
        <v>2393</v>
      </c>
      <c r="E3170" s="180" t="s">
        <v>2488</v>
      </c>
      <c r="F3170" s="180" t="s">
        <v>727</v>
      </c>
      <c r="G3170" s="180">
        <v>78.860186400000003</v>
      </c>
      <c r="H3170" s="180">
        <v>835.12</v>
      </c>
      <c r="I3170" s="180">
        <v>835.12</v>
      </c>
      <c r="J3170" s="180">
        <v>0</v>
      </c>
      <c r="K3170" s="181">
        <f t="shared" si="49"/>
        <v>65857.718866367999</v>
      </c>
      <c r="L3170" s="180" t="s">
        <v>707</v>
      </c>
    </row>
    <row r="3171" spans="3:12">
      <c r="C3171" s="180">
        <v>2370</v>
      </c>
      <c r="D3171" s="180">
        <v>2394</v>
      </c>
      <c r="E3171" s="180" t="s">
        <v>2491</v>
      </c>
      <c r="F3171" s="180" t="s">
        <v>727</v>
      </c>
      <c r="G3171" s="180">
        <v>381.40812249999999</v>
      </c>
      <c r="H3171" s="182">
        <v>4039.11</v>
      </c>
      <c r="I3171" s="182">
        <v>4039.11</v>
      </c>
      <c r="J3171" s="180">
        <v>0</v>
      </c>
      <c r="K3171" s="181">
        <f t="shared" si="49"/>
        <v>1540549.3616709751</v>
      </c>
      <c r="L3171" s="180" t="s">
        <v>707</v>
      </c>
    </row>
    <row r="3172" spans="3:12">
      <c r="C3172" s="180">
        <v>2370</v>
      </c>
      <c r="D3172" s="180">
        <v>34544</v>
      </c>
      <c r="E3172" s="180" t="s">
        <v>3692</v>
      </c>
      <c r="F3172" s="180" t="s">
        <v>727</v>
      </c>
      <c r="G3172" s="180">
        <v>127.7976032</v>
      </c>
      <c r="H3172" s="182">
        <v>1353.37</v>
      </c>
      <c r="I3172" s="182">
        <v>1353.37</v>
      </c>
      <c r="J3172" s="180">
        <v>0</v>
      </c>
      <c r="K3172" s="181">
        <f t="shared" si="49"/>
        <v>172957.44224278399</v>
      </c>
      <c r="L3172" s="180" t="s">
        <v>707</v>
      </c>
    </row>
    <row r="3173" spans="3:12">
      <c r="C3173" s="180">
        <v>2370</v>
      </c>
      <c r="D3173" s="180">
        <v>34606</v>
      </c>
      <c r="E3173" s="180" t="s">
        <v>3693</v>
      </c>
      <c r="F3173" s="180" t="s">
        <v>727</v>
      </c>
      <c r="G3173" s="180">
        <v>8.2556591000000008</v>
      </c>
      <c r="H3173" s="180">
        <v>87.42</v>
      </c>
      <c r="I3173" s="180">
        <v>87.42</v>
      </c>
      <c r="J3173" s="180">
        <v>0</v>
      </c>
      <c r="K3173" s="181">
        <f t="shared" si="49"/>
        <v>721.70971852200012</v>
      </c>
      <c r="L3173" s="180" t="s">
        <v>707</v>
      </c>
    </row>
    <row r="3174" spans="3:12">
      <c r="C3174" s="180">
        <v>2370</v>
      </c>
      <c r="D3174" s="180">
        <v>34616</v>
      </c>
      <c r="E3174" s="180" t="s">
        <v>2460</v>
      </c>
      <c r="F3174" s="180" t="s">
        <v>727</v>
      </c>
      <c r="G3174" s="180">
        <v>4.4260985000000002</v>
      </c>
      <c r="H3174" s="180">
        <v>46.87</v>
      </c>
      <c r="I3174" s="180">
        <v>46.87</v>
      </c>
      <c r="J3174" s="180">
        <v>0</v>
      </c>
      <c r="K3174" s="181">
        <f t="shared" si="49"/>
        <v>207.45123669500001</v>
      </c>
      <c r="L3174" s="180" t="s">
        <v>707</v>
      </c>
    </row>
    <row r="3175" spans="3:12">
      <c r="C3175" s="180">
        <v>2370</v>
      </c>
      <c r="D3175" s="180">
        <v>34623</v>
      </c>
      <c r="E3175" s="180" t="s">
        <v>2461</v>
      </c>
      <c r="F3175" s="180" t="s">
        <v>727</v>
      </c>
      <c r="G3175" s="180">
        <v>4.3581890999999997</v>
      </c>
      <c r="H3175" s="180">
        <v>46.15</v>
      </c>
      <c r="I3175" s="180">
        <v>46.15</v>
      </c>
      <c r="J3175" s="180">
        <v>0</v>
      </c>
      <c r="K3175" s="181">
        <f t="shared" si="49"/>
        <v>201.13042696499997</v>
      </c>
      <c r="L3175" s="180" t="s">
        <v>704</v>
      </c>
    </row>
    <row r="3176" spans="3:12">
      <c r="C3176" s="180">
        <v>2370</v>
      </c>
      <c r="D3176" s="180">
        <v>34628</v>
      </c>
      <c r="E3176" s="180" t="s">
        <v>3694</v>
      </c>
      <c r="F3176" s="180" t="s">
        <v>727</v>
      </c>
      <c r="G3176" s="180">
        <v>6.2423434999999996</v>
      </c>
      <c r="H3176" s="180">
        <v>66.099999999999994</v>
      </c>
      <c r="I3176" s="180">
        <v>66.099999999999994</v>
      </c>
      <c r="J3176" s="180">
        <v>0</v>
      </c>
      <c r="K3176" s="181">
        <f t="shared" si="49"/>
        <v>412.61890534999992</v>
      </c>
      <c r="L3176" s="180" t="s">
        <v>704</v>
      </c>
    </row>
    <row r="3177" spans="3:12">
      <c r="C3177" s="180">
        <v>2370</v>
      </c>
      <c r="D3177" s="180">
        <v>34653</v>
      </c>
      <c r="E3177" s="180" t="s">
        <v>2454</v>
      </c>
      <c r="F3177" s="180" t="s">
        <v>727</v>
      </c>
      <c r="G3177" s="180">
        <v>0.77230359999999998</v>
      </c>
      <c r="H3177" s="180">
        <v>8.17</v>
      </c>
      <c r="I3177" s="180">
        <v>8.17</v>
      </c>
      <c r="J3177" s="180">
        <v>0</v>
      </c>
      <c r="K3177" s="181">
        <f t="shared" si="49"/>
        <v>6.3097204119999999</v>
      </c>
      <c r="L3177" s="180" t="s">
        <v>704</v>
      </c>
    </row>
    <row r="3178" spans="3:12">
      <c r="C3178" s="180">
        <v>2370</v>
      </c>
      <c r="D3178" s="180">
        <v>34686</v>
      </c>
      <c r="E3178" s="180" t="s">
        <v>2458</v>
      </c>
      <c r="F3178" s="180" t="s">
        <v>727</v>
      </c>
      <c r="G3178" s="180">
        <v>1.1451397999999999</v>
      </c>
      <c r="H3178" s="180">
        <v>12.12</v>
      </c>
      <c r="I3178" s="180">
        <v>12.12</v>
      </c>
      <c r="J3178" s="180">
        <v>0</v>
      </c>
      <c r="K3178" s="181">
        <f t="shared" si="49"/>
        <v>13.879094375999998</v>
      </c>
      <c r="L3178" s="180" t="s">
        <v>704</v>
      </c>
    </row>
    <row r="3179" spans="3:12">
      <c r="C3179" s="180">
        <v>2370</v>
      </c>
      <c r="D3179" s="180">
        <v>34688</v>
      </c>
      <c r="E3179" s="180" t="s">
        <v>3695</v>
      </c>
      <c r="F3179" s="180" t="s">
        <v>727</v>
      </c>
      <c r="G3179" s="180">
        <v>1.3994674</v>
      </c>
      <c r="H3179" s="180">
        <v>14.82</v>
      </c>
      <c r="I3179" s="180">
        <v>14.82</v>
      </c>
      <c r="J3179" s="180">
        <v>0</v>
      </c>
      <c r="K3179" s="181">
        <f t="shared" si="49"/>
        <v>20.740106868000002</v>
      </c>
      <c r="L3179" s="180" t="s">
        <v>704</v>
      </c>
    </row>
    <row r="3180" spans="3:12">
      <c r="C3180" s="180">
        <v>2370</v>
      </c>
      <c r="D3180" s="180">
        <v>34689</v>
      </c>
      <c r="E3180" s="180" t="s">
        <v>3696</v>
      </c>
      <c r="F3180" s="180" t="s">
        <v>727</v>
      </c>
      <c r="G3180" s="180">
        <v>2.6284953</v>
      </c>
      <c r="H3180" s="180">
        <v>27.83</v>
      </c>
      <c r="I3180" s="180">
        <v>27.83</v>
      </c>
      <c r="J3180" s="180">
        <v>0</v>
      </c>
      <c r="K3180" s="181">
        <f t="shared" si="49"/>
        <v>73.151024198999991</v>
      </c>
      <c r="L3180" s="180" t="s">
        <v>704</v>
      </c>
    </row>
    <row r="3181" spans="3:12">
      <c r="C3181" s="180">
        <v>2370</v>
      </c>
      <c r="D3181" s="180">
        <v>34705</v>
      </c>
      <c r="E3181" s="180" t="s">
        <v>3697</v>
      </c>
      <c r="F3181" s="180" t="s">
        <v>727</v>
      </c>
      <c r="G3181" s="180">
        <v>68.974700400000003</v>
      </c>
      <c r="H3181" s="180">
        <v>730.44</v>
      </c>
      <c r="I3181" s="180">
        <v>730.44</v>
      </c>
      <c r="J3181" s="180">
        <v>0</v>
      </c>
      <c r="K3181" s="181">
        <f t="shared" si="49"/>
        <v>50381.880160176006</v>
      </c>
      <c r="L3181" s="180" t="s">
        <v>704</v>
      </c>
    </row>
    <row r="3182" spans="3:12">
      <c r="C3182" s="180">
        <v>2370</v>
      </c>
      <c r="D3182" s="180">
        <v>34707</v>
      </c>
      <c r="E3182" s="180" t="s">
        <v>3698</v>
      </c>
      <c r="F3182" s="180" t="s">
        <v>727</v>
      </c>
      <c r="G3182" s="180">
        <v>127.8109188</v>
      </c>
      <c r="H3182" s="182">
        <v>1353.51</v>
      </c>
      <c r="I3182" s="182">
        <v>1353.51</v>
      </c>
      <c r="J3182" s="180">
        <v>0</v>
      </c>
      <c r="K3182" s="181">
        <f t="shared" si="49"/>
        <v>172993.35670498799</v>
      </c>
      <c r="L3182" s="180" t="s">
        <v>704</v>
      </c>
    </row>
    <row r="3183" spans="3:12">
      <c r="C3183" s="180">
        <v>2370</v>
      </c>
      <c r="D3183" s="180">
        <v>34709</v>
      </c>
      <c r="E3183" s="180" t="s">
        <v>2462</v>
      </c>
      <c r="F3183" s="180" t="s">
        <v>727</v>
      </c>
      <c r="G3183" s="180">
        <v>5.4227695999999996</v>
      </c>
      <c r="H3183" s="180">
        <v>57.42</v>
      </c>
      <c r="I3183" s="180">
        <v>57.42</v>
      </c>
      <c r="J3183" s="180">
        <v>0</v>
      </c>
      <c r="K3183" s="181">
        <f t="shared" si="49"/>
        <v>311.37543043199997</v>
      </c>
      <c r="L3183" s="180" t="s">
        <v>704</v>
      </c>
    </row>
    <row r="3184" spans="3:12">
      <c r="C3184" s="180">
        <v>2370</v>
      </c>
      <c r="D3184" s="180">
        <v>34714</v>
      </c>
      <c r="E3184" s="180" t="s">
        <v>3699</v>
      </c>
      <c r="F3184" s="180" t="s">
        <v>727</v>
      </c>
      <c r="G3184" s="180">
        <v>6.4766976999999999</v>
      </c>
      <c r="H3184" s="180">
        <v>68.58</v>
      </c>
      <c r="I3184" s="180">
        <v>68.58</v>
      </c>
      <c r="J3184" s="180">
        <v>0</v>
      </c>
      <c r="K3184" s="181">
        <f t="shared" si="49"/>
        <v>444.17192826600001</v>
      </c>
      <c r="L3184" s="180" t="s">
        <v>704</v>
      </c>
    </row>
    <row r="3185" spans="3:12">
      <c r="C3185" s="180">
        <v>2370</v>
      </c>
      <c r="D3185" s="180">
        <v>34729</v>
      </c>
      <c r="E3185" s="180" t="s">
        <v>3700</v>
      </c>
      <c r="F3185" s="180" t="s">
        <v>727</v>
      </c>
      <c r="G3185" s="180">
        <v>100.5326232</v>
      </c>
      <c r="H3185" s="182">
        <v>1064.6400000000001</v>
      </c>
      <c r="I3185" s="182">
        <v>1064.6400000000001</v>
      </c>
      <c r="J3185" s="180">
        <v>0</v>
      </c>
      <c r="K3185" s="181">
        <f t="shared" si="49"/>
        <v>107031.05196364802</v>
      </c>
      <c r="L3185" s="180" t="s">
        <v>704</v>
      </c>
    </row>
    <row r="3186" spans="3:12">
      <c r="C3186" s="180">
        <v>2370</v>
      </c>
      <c r="D3186" s="180">
        <v>34734</v>
      </c>
      <c r="E3186" s="180" t="s">
        <v>3701</v>
      </c>
      <c r="F3186" s="180" t="s">
        <v>727</v>
      </c>
      <c r="G3186" s="180">
        <v>155.65645810000001</v>
      </c>
      <c r="H3186" s="182">
        <v>1648.4</v>
      </c>
      <c r="I3186" s="182">
        <v>1648.4</v>
      </c>
      <c r="J3186" s="180">
        <v>0</v>
      </c>
      <c r="K3186" s="181">
        <f t="shared" si="49"/>
        <v>256584.10553204003</v>
      </c>
      <c r="L3186" s="180" t="s">
        <v>704</v>
      </c>
    </row>
    <row r="3187" spans="3:12">
      <c r="C3187" s="180">
        <v>2370</v>
      </c>
      <c r="D3187" s="180">
        <v>34738</v>
      </c>
      <c r="E3187" s="180" t="s">
        <v>3702</v>
      </c>
      <c r="F3187" s="180" t="s">
        <v>727</v>
      </c>
      <c r="G3187" s="180">
        <v>363.66178430000002</v>
      </c>
      <c r="H3187" s="182">
        <v>3851.17</v>
      </c>
      <c r="I3187" s="182">
        <v>3851.17</v>
      </c>
      <c r="J3187" s="180">
        <v>0</v>
      </c>
      <c r="K3187" s="181">
        <f t="shared" si="49"/>
        <v>1400523.3538426312</v>
      </c>
      <c r="L3187" s="180" t="s">
        <v>704</v>
      </c>
    </row>
    <row r="3188" spans="3:12">
      <c r="C3188" s="180">
        <v>2370</v>
      </c>
      <c r="D3188" s="180">
        <v>39445</v>
      </c>
      <c r="E3188" s="180" t="s">
        <v>3703</v>
      </c>
      <c r="F3188" s="180" t="s">
        <v>727</v>
      </c>
      <c r="G3188" s="180">
        <v>11.8888889</v>
      </c>
      <c r="H3188" s="180">
        <v>125.9</v>
      </c>
      <c r="I3188" s="180">
        <v>125.9</v>
      </c>
      <c r="J3188" s="180">
        <v>0</v>
      </c>
      <c r="K3188" s="181">
        <f t="shared" si="49"/>
        <v>1496.8111125099999</v>
      </c>
      <c r="L3188" s="180" t="s">
        <v>704</v>
      </c>
    </row>
    <row r="3189" spans="3:12">
      <c r="C3189" s="180">
        <v>2370</v>
      </c>
      <c r="D3189" s="180">
        <v>39446</v>
      </c>
      <c r="E3189" s="180" t="s">
        <v>3704</v>
      </c>
      <c r="F3189" s="180" t="s">
        <v>727</v>
      </c>
      <c r="G3189" s="180">
        <v>12.1005556</v>
      </c>
      <c r="H3189" s="180">
        <v>128.13999999999999</v>
      </c>
      <c r="I3189" s="180">
        <v>128.13999999999999</v>
      </c>
      <c r="J3189" s="180">
        <v>0</v>
      </c>
      <c r="K3189" s="181">
        <f t="shared" si="49"/>
        <v>1550.5651945839998</v>
      </c>
      <c r="L3189" s="180" t="s">
        <v>704</v>
      </c>
    </row>
    <row r="3190" spans="3:12">
      <c r="C3190" s="180">
        <v>2370</v>
      </c>
      <c r="D3190" s="180">
        <v>39447</v>
      </c>
      <c r="E3190" s="180" t="s">
        <v>3705</v>
      </c>
      <c r="F3190" s="180" t="s">
        <v>727</v>
      </c>
      <c r="G3190" s="180">
        <v>12.94</v>
      </c>
      <c r="H3190" s="180">
        <v>137.03</v>
      </c>
      <c r="I3190" s="180">
        <v>137.03</v>
      </c>
      <c r="J3190" s="180">
        <v>0</v>
      </c>
      <c r="K3190" s="181">
        <f t="shared" si="49"/>
        <v>1773.1681999999998</v>
      </c>
      <c r="L3190" s="180" t="s">
        <v>704</v>
      </c>
    </row>
    <row r="3191" spans="3:12">
      <c r="C3191" s="180">
        <v>2370</v>
      </c>
      <c r="D3191" s="180">
        <v>39448</v>
      </c>
      <c r="E3191" s="180" t="s">
        <v>3706</v>
      </c>
      <c r="F3191" s="180" t="s">
        <v>727</v>
      </c>
      <c r="G3191" s="180">
        <v>22.065000000000001</v>
      </c>
      <c r="H3191" s="180">
        <v>233.66</v>
      </c>
      <c r="I3191" s="180">
        <v>233.66</v>
      </c>
      <c r="J3191" s="180">
        <v>0</v>
      </c>
      <c r="K3191" s="181">
        <f t="shared" si="49"/>
        <v>5155.7079000000003</v>
      </c>
      <c r="L3191" s="180" t="s">
        <v>704</v>
      </c>
    </row>
    <row r="3192" spans="3:12">
      <c r="C3192" s="180">
        <v>2370</v>
      </c>
      <c r="D3192" s="180">
        <v>39449</v>
      </c>
      <c r="E3192" s="180" t="s">
        <v>3707</v>
      </c>
      <c r="F3192" s="180" t="s">
        <v>727</v>
      </c>
      <c r="G3192" s="180">
        <v>27.374444400000002</v>
      </c>
      <c r="H3192" s="180">
        <v>289.89</v>
      </c>
      <c r="I3192" s="180">
        <v>289.89</v>
      </c>
      <c r="J3192" s="180">
        <v>0</v>
      </c>
      <c r="K3192" s="181">
        <f t="shared" si="49"/>
        <v>7935.5776871159997</v>
      </c>
      <c r="L3192" s="180" t="s">
        <v>704</v>
      </c>
    </row>
    <row r="3193" spans="3:12">
      <c r="C3193" s="180">
        <v>2370</v>
      </c>
      <c r="D3193" s="180">
        <v>39450</v>
      </c>
      <c r="E3193" s="180" t="s">
        <v>3708</v>
      </c>
      <c r="F3193" s="180" t="s">
        <v>727</v>
      </c>
      <c r="G3193" s="180">
        <v>13.462222199999999</v>
      </c>
      <c r="H3193" s="180">
        <v>142.56</v>
      </c>
      <c r="I3193" s="180">
        <v>142.56</v>
      </c>
      <c r="J3193" s="180">
        <v>0</v>
      </c>
      <c r="K3193" s="181">
        <f t="shared" si="49"/>
        <v>1919.174396832</v>
      </c>
      <c r="L3193" s="180" t="s">
        <v>704</v>
      </c>
    </row>
    <row r="3194" spans="3:12">
      <c r="C3194" s="180">
        <v>2370</v>
      </c>
      <c r="D3194" s="180">
        <v>39451</v>
      </c>
      <c r="E3194" s="180" t="s">
        <v>3709</v>
      </c>
      <c r="F3194" s="180" t="s">
        <v>727</v>
      </c>
      <c r="G3194" s="180">
        <v>14.683333299999999</v>
      </c>
      <c r="H3194" s="180">
        <v>155.49</v>
      </c>
      <c r="I3194" s="180">
        <v>155.49</v>
      </c>
      <c r="J3194" s="180">
        <v>0</v>
      </c>
      <c r="K3194" s="181">
        <f t="shared" si="49"/>
        <v>2283.1114948170002</v>
      </c>
      <c r="L3194" s="180" t="s">
        <v>704</v>
      </c>
    </row>
    <row r="3195" spans="3:12">
      <c r="C3195" s="180">
        <v>2370</v>
      </c>
      <c r="D3195" s="180">
        <v>39452</v>
      </c>
      <c r="E3195" s="180" t="s">
        <v>3710</v>
      </c>
      <c r="F3195" s="180" t="s">
        <v>727</v>
      </c>
      <c r="G3195" s="180">
        <v>14.771111100000001</v>
      </c>
      <c r="H3195" s="180">
        <v>156.41999999999999</v>
      </c>
      <c r="I3195" s="180">
        <v>156.41999999999999</v>
      </c>
      <c r="J3195" s="180">
        <v>0</v>
      </c>
      <c r="K3195" s="181">
        <f t="shared" si="49"/>
        <v>2310.497198262</v>
      </c>
      <c r="L3195" s="180" t="s">
        <v>704</v>
      </c>
    </row>
    <row r="3196" spans="3:12">
      <c r="C3196" s="180">
        <v>2370</v>
      </c>
      <c r="D3196" s="180">
        <v>39455</v>
      </c>
      <c r="E3196" s="180" t="s">
        <v>3711</v>
      </c>
      <c r="F3196" s="180" t="s">
        <v>727</v>
      </c>
      <c r="G3196" s="180">
        <v>13.5455556</v>
      </c>
      <c r="H3196" s="180">
        <v>143.44</v>
      </c>
      <c r="I3196" s="180">
        <v>143.44</v>
      </c>
      <c r="J3196" s="180">
        <v>0</v>
      </c>
      <c r="K3196" s="181">
        <f t="shared" si="49"/>
        <v>1942.9744952640001</v>
      </c>
      <c r="L3196" s="180" t="s">
        <v>704</v>
      </c>
    </row>
    <row r="3197" spans="3:12">
      <c r="C3197" s="180">
        <v>2370</v>
      </c>
      <c r="D3197" s="180">
        <v>39456</v>
      </c>
      <c r="E3197" s="180" t="s">
        <v>3712</v>
      </c>
      <c r="F3197" s="180" t="s">
        <v>727</v>
      </c>
      <c r="G3197" s="180">
        <v>13.5555556</v>
      </c>
      <c r="H3197" s="180">
        <v>143.55000000000001</v>
      </c>
      <c r="I3197" s="180">
        <v>143.55000000000001</v>
      </c>
      <c r="J3197" s="180">
        <v>0</v>
      </c>
      <c r="K3197" s="181">
        <f t="shared" si="49"/>
        <v>1945.9000063800001</v>
      </c>
      <c r="L3197" s="180" t="s">
        <v>704</v>
      </c>
    </row>
    <row r="3198" spans="3:12">
      <c r="C3198" s="180">
        <v>2370</v>
      </c>
      <c r="D3198" s="180">
        <v>39457</v>
      </c>
      <c r="E3198" s="180" t="s">
        <v>3713</v>
      </c>
      <c r="F3198" s="180" t="s">
        <v>727</v>
      </c>
      <c r="G3198" s="180">
        <v>14.777777800000001</v>
      </c>
      <c r="H3198" s="180">
        <v>156.49</v>
      </c>
      <c r="I3198" s="180">
        <v>156.49</v>
      </c>
      <c r="J3198" s="180">
        <v>0</v>
      </c>
      <c r="K3198" s="181">
        <f t="shared" si="49"/>
        <v>2312.5744479220002</v>
      </c>
      <c r="L3198" s="180" t="s">
        <v>704</v>
      </c>
    </row>
    <row r="3199" spans="3:12">
      <c r="C3199" s="180">
        <v>2370</v>
      </c>
      <c r="D3199" s="180">
        <v>39458</v>
      </c>
      <c r="E3199" s="180" t="s">
        <v>3714</v>
      </c>
      <c r="F3199" s="180" t="s">
        <v>727</v>
      </c>
      <c r="G3199" s="180">
        <v>27.576111099999999</v>
      </c>
      <c r="H3199" s="180">
        <v>292.02999999999997</v>
      </c>
      <c r="I3199" s="180">
        <v>292.02999999999997</v>
      </c>
      <c r="J3199" s="180">
        <v>0</v>
      </c>
      <c r="K3199" s="181">
        <f t="shared" si="49"/>
        <v>8053.0517245329984</v>
      </c>
      <c r="L3199" s="180" t="s">
        <v>704</v>
      </c>
    </row>
    <row r="3200" spans="3:12">
      <c r="C3200" s="180">
        <v>2370</v>
      </c>
      <c r="D3200" s="180">
        <v>39459</v>
      </c>
      <c r="E3200" s="180" t="s">
        <v>3715</v>
      </c>
      <c r="F3200" s="180" t="s">
        <v>727</v>
      </c>
      <c r="G3200" s="180">
        <v>23.678333299999998</v>
      </c>
      <c r="H3200" s="180">
        <v>250.75</v>
      </c>
      <c r="I3200" s="180">
        <v>250.75</v>
      </c>
      <c r="J3200" s="180">
        <v>0</v>
      </c>
      <c r="K3200" s="181">
        <f t="shared" si="49"/>
        <v>5937.3420749749994</v>
      </c>
      <c r="L3200" s="180" t="s">
        <v>704</v>
      </c>
    </row>
    <row r="3201" spans="3:12">
      <c r="C3201" s="180">
        <v>2370</v>
      </c>
      <c r="D3201" s="180">
        <v>39460</v>
      </c>
      <c r="E3201" s="180" t="s">
        <v>3716</v>
      </c>
      <c r="F3201" s="180" t="s">
        <v>727</v>
      </c>
      <c r="G3201" s="180">
        <v>16.818888900000001</v>
      </c>
      <c r="H3201" s="180">
        <v>178.11</v>
      </c>
      <c r="I3201" s="180">
        <v>178.11</v>
      </c>
      <c r="J3201" s="180">
        <v>0</v>
      </c>
      <c r="K3201" s="181">
        <f t="shared" si="49"/>
        <v>2995.6123019790002</v>
      </c>
      <c r="L3201" s="180" t="s">
        <v>707</v>
      </c>
    </row>
    <row r="3202" spans="3:12">
      <c r="C3202" s="180">
        <v>2370</v>
      </c>
      <c r="D3202" s="180">
        <v>39461</v>
      </c>
      <c r="E3202" s="180" t="s">
        <v>3717</v>
      </c>
      <c r="F3202" s="180" t="s">
        <v>727</v>
      </c>
      <c r="G3202" s="180">
        <v>19.707777799999999</v>
      </c>
      <c r="H3202" s="180">
        <v>208.7</v>
      </c>
      <c r="I3202" s="180">
        <v>208.7</v>
      </c>
      <c r="J3202" s="180">
        <v>0</v>
      </c>
      <c r="K3202" s="181">
        <f t="shared" si="49"/>
        <v>4113.0132268599991</v>
      </c>
      <c r="L3202" s="180" t="s">
        <v>704</v>
      </c>
    </row>
    <row r="3203" spans="3:12">
      <c r="C3203" s="180">
        <v>2370</v>
      </c>
      <c r="D3203" s="180">
        <v>39462</v>
      </c>
      <c r="E3203" s="180" t="s">
        <v>3718</v>
      </c>
      <c r="F3203" s="180" t="s">
        <v>727</v>
      </c>
      <c r="G3203" s="180">
        <v>18.9933333</v>
      </c>
      <c r="H3203" s="180">
        <v>201.13</v>
      </c>
      <c r="I3203" s="180">
        <v>201.13</v>
      </c>
      <c r="J3203" s="180">
        <v>0</v>
      </c>
      <c r="K3203" s="181">
        <f t="shared" si="49"/>
        <v>3820.129126629</v>
      </c>
      <c r="L3203" s="180" t="s">
        <v>707</v>
      </c>
    </row>
    <row r="3204" spans="3:12">
      <c r="C3204" s="180">
        <v>2370</v>
      </c>
      <c r="D3204" s="180">
        <v>39463</v>
      </c>
      <c r="E3204" s="180" t="s">
        <v>3719</v>
      </c>
      <c r="F3204" s="180" t="s">
        <v>727</v>
      </c>
      <c r="G3204" s="180">
        <v>44</v>
      </c>
      <c r="H3204" s="180">
        <v>465.96</v>
      </c>
      <c r="I3204" s="180">
        <v>465.96</v>
      </c>
      <c r="J3204" s="180">
        <v>0</v>
      </c>
      <c r="K3204" s="181">
        <f t="shared" si="49"/>
        <v>20502.239999999998</v>
      </c>
      <c r="L3204" s="180" t="s">
        <v>704</v>
      </c>
    </row>
    <row r="3205" spans="3:12">
      <c r="C3205" s="180">
        <v>2370</v>
      </c>
      <c r="D3205" s="180">
        <v>39464</v>
      </c>
      <c r="E3205" s="180" t="s">
        <v>3720</v>
      </c>
      <c r="F3205" s="180" t="s">
        <v>727</v>
      </c>
      <c r="G3205" s="180">
        <v>44.3444444</v>
      </c>
      <c r="H3205" s="180">
        <v>469.6</v>
      </c>
      <c r="I3205" s="180">
        <v>469.6</v>
      </c>
      <c r="J3205" s="180">
        <v>0</v>
      </c>
      <c r="K3205" s="181">
        <f t="shared" si="49"/>
        <v>20824.15109024</v>
      </c>
      <c r="L3205" s="180" t="s">
        <v>704</v>
      </c>
    </row>
    <row r="3206" spans="3:12">
      <c r="C3206" s="180">
        <v>2370</v>
      </c>
      <c r="D3206" s="180">
        <v>39465</v>
      </c>
      <c r="E3206" s="180" t="s">
        <v>3721</v>
      </c>
      <c r="F3206" s="180" t="s">
        <v>727</v>
      </c>
      <c r="G3206" s="180">
        <v>5.7777778</v>
      </c>
      <c r="H3206" s="180">
        <v>61.18</v>
      </c>
      <c r="I3206" s="180">
        <v>61.18</v>
      </c>
      <c r="J3206" s="180">
        <v>0</v>
      </c>
      <c r="K3206" s="181">
        <f t="shared" ref="K3206:K3269" si="50">H3206*G3206</f>
        <v>353.48444580400002</v>
      </c>
      <c r="L3206" s="180" t="s">
        <v>704</v>
      </c>
    </row>
    <row r="3207" spans="3:12">
      <c r="C3207" s="180">
        <v>2370</v>
      </c>
      <c r="D3207" s="180">
        <v>39466</v>
      </c>
      <c r="E3207" s="180" t="s">
        <v>3722</v>
      </c>
      <c r="F3207" s="180" t="s">
        <v>727</v>
      </c>
      <c r="G3207" s="180">
        <v>6.5</v>
      </c>
      <c r="H3207" s="180">
        <v>68.83</v>
      </c>
      <c r="I3207" s="180">
        <v>68.83</v>
      </c>
      <c r="J3207" s="180">
        <v>0</v>
      </c>
      <c r="K3207" s="181">
        <f t="shared" si="50"/>
        <v>447.39499999999998</v>
      </c>
      <c r="L3207" s="180" t="s">
        <v>704</v>
      </c>
    </row>
    <row r="3208" spans="3:12">
      <c r="C3208" s="180">
        <v>2370</v>
      </c>
      <c r="D3208" s="180">
        <v>39467</v>
      </c>
      <c r="E3208" s="180" t="s">
        <v>3723</v>
      </c>
      <c r="F3208" s="180" t="s">
        <v>727</v>
      </c>
      <c r="G3208" s="180">
        <v>8.3144443999999993</v>
      </c>
      <c r="H3208" s="180">
        <v>88.04</v>
      </c>
      <c r="I3208" s="180">
        <v>88.04</v>
      </c>
      <c r="J3208" s="180">
        <v>0</v>
      </c>
      <c r="K3208" s="181">
        <f t="shared" si="50"/>
        <v>732.00368497600005</v>
      </c>
      <c r="L3208" s="180" t="s">
        <v>704</v>
      </c>
    </row>
    <row r="3209" spans="3:12">
      <c r="C3209" s="180">
        <v>2370</v>
      </c>
      <c r="D3209" s="180">
        <v>39468</v>
      </c>
      <c r="E3209" s="180" t="s">
        <v>3724</v>
      </c>
      <c r="F3209" s="180" t="s">
        <v>727</v>
      </c>
      <c r="G3209" s="180">
        <v>14.7783333</v>
      </c>
      <c r="H3209" s="180">
        <v>156.5</v>
      </c>
      <c r="I3209" s="180">
        <v>156.5</v>
      </c>
      <c r="J3209" s="180">
        <v>0</v>
      </c>
      <c r="K3209" s="181">
        <f t="shared" si="50"/>
        <v>2312.8091614499999</v>
      </c>
      <c r="L3209" s="180" t="s">
        <v>704</v>
      </c>
    </row>
    <row r="3210" spans="3:12">
      <c r="C3210" s="180">
        <v>2370</v>
      </c>
      <c r="D3210" s="180">
        <v>39469</v>
      </c>
      <c r="E3210" s="180" t="s">
        <v>3725</v>
      </c>
      <c r="F3210" s="180" t="s">
        <v>727</v>
      </c>
      <c r="G3210" s="180">
        <v>6.02</v>
      </c>
      <c r="H3210" s="180">
        <v>63.75</v>
      </c>
      <c r="I3210" s="180">
        <v>63.75</v>
      </c>
      <c r="J3210" s="180">
        <v>0</v>
      </c>
      <c r="K3210" s="181">
        <f t="shared" si="50"/>
        <v>383.77499999999998</v>
      </c>
      <c r="L3210" s="180" t="s">
        <v>704</v>
      </c>
    </row>
    <row r="3211" spans="3:12">
      <c r="C3211" s="180">
        <v>2370</v>
      </c>
      <c r="D3211" s="180">
        <v>39470</v>
      </c>
      <c r="E3211" s="180" t="s">
        <v>3726</v>
      </c>
      <c r="F3211" s="180" t="s">
        <v>727</v>
      </c>
      <c r="G3211" s="180">
        <v>7.3966666999999999</v>
      </c>
      <c r="H3211" s="180">
        <v>78.33</v>
      </c>
      <c r="I3211" s="180">
        <v>78.33</v>
      </c>
      <c r="J3211" s="180">
        <v>0</v>
      </c>
      <c r="K3211" s="181">
        <f t="shared" si="50"/>
        <v>579.38090261100001</v>
      </c>
      <c r="L3211" s="180" t="s">
        <v>704</v>
      </c>
    </row>
    <row r="3212" spans="3:12">
      <c r="C3212" s="180">
        <v>2370</v>
      </c>
      <c r="D3212" s="180">
        <v>39471</v>
      </c>
      <c r="E3212" s="180" t="s">
        <v>3727</v>
      </c>
      <c r="F3212" s="180" t="s">
        <v>727</v>
      </c>
      <c r="G3212" s="180">
        <v>8.8888888999999995</v>
      </c>
      <c r="H3212" s="180">
        <v>94.13</v>
      </c>
      <c r="I3212" s="180">
        <v>94.13</v>
      </c>
      <c r="J3212" s="180">
        <v>0</v>
      </c>
      <c r="K3212" s="181">
        <f t="shared" si="50"/>
        <v>836.71111215699989</v>
      </c>
      <c r="L3212" s="180" t="s">
        <v>704</v>
      </c>
    </row>
    <row r="3213" spans="3:12">
      <c r="C3213" s="180">
        <v>2370</v>
      </c>
      <c r="D3213" s="180">
        <v>39472</v>
      </c>
      <c r="E3213" s="180" t="s">
        <v>3728</v>
      </c>
      <c r="F3213" s="180" t="s">
        <v>727</v>
      </c>
      <c r="G3213" s="180">
        <v>15.4444444</v>
      </c>
      <c r="H3213" s="180">
        <v>163.55000000000001</v>
      </c>
      <c r="I3213" s="180">
        <v>163.55000000000001</v>
      </c>
      <c r="J3213" s="180">
        <v>0</v>
      </c>
      <c r="K3213" s="181">
        <f t="shared" si="50"/>
        <v>2525.9388816200003</v>
      </c>
      <c r="L3213" s="180" t="s">
        <v>704</v>
      </c>
    </row>
    <row r="3214" spans="3:12">
      <c r="C3214" s="180">
        <v>2370</v>
      </c>
      <c r="D3214" s="180">
        <v>39473</v>
      </c>
      <c r="E3214" s="180" t="s">
        <v>3729</v>
      </c>
      <c r="F3214" s="180" t="s">
        <v>727</v>
      </c>
      <c r="G3214" s="180">
        <v>9.9772221999999999</v>
      </c>
      <c r="H3214" s="180">
        <v>105.65</v>
      </c>
      <c r="I3214" s="180">
        <v>105.65</v>
      </c>
      <c r="J3214" s="180">
        <v>0</v>
      </c>
      <c r="K3214" s="181">
        <f t="shared" si="50"/>
        <v>1054.09352543</v>
      </c>
      <c r="L3214" s="180" t="s">
        <v>704</v>
      </c>
    </row>
    <row r="3215" spans="3:12">
      <c r="C3215" s="180">
        <v>2370</v>
      </c>
      <c r="D3215" s="180">
        <v>39474</v>
      </c>
      <c r="E3215" s="180" t="s">
        <v>3730</v>
      </c>
      <c r="F3215" s="180" t="s">
        <v>727</v>
      </c>
      <c r="G3215" s="180">
        <v>10.636111100000001</v>
      </c>
      <c r="H3215" s="180">
        <v>112.63</v>
      </c>
      <c r="I3215" s="180">
        <v>112.63</v>
      </c>
      <c r="J3215" s="180">
        <v>0</v>
      </c>
      <c r="K3215" s="181">
        <f t="shared" si="50"/>
        <v>1197.945193193</v>
      </c>
      <c r="L3215" s="180" t="s">
        <v>707</v>
      </c>
    </row>
    <row r="3216" spans="3:12">
      <c r="C3216" s="180">
        <v>2370</v>
      </c>
      <c r="D3216" s="180">
        <v>39475</v>
      </c>
      <c r="E3216" s="180" t="s">
        <v>3731</v>
      </c>
      <c r="F3216" s="180" t="s">
        <v>727</v>
      </c>
      <c r="G3216" s="180">
        <v>12.0677778</v>
      </c>
      <c r="H3216" s="180">
        <v>127.79</v>
      </c>
      <c r="I3216" s="180">
        <v>127.79</v>
      </c>
      <c r="J3216" s="180">
        <v>0</v>
      </c>
      <c r="K3216" s="181">
        <f t="shared" si="50"/>
        <v>1542.1413250620001</v>
      </c>
      <c r="L3216" s="180" t="s">
        <v>707</v>
      </c>
    </row>
    <row r="3217" spans="3:12">
      <c r="C3217" s="180">
        <v>2370</v>
      </c>
      <c r="D3217" s="180">
        <v>39476</v>
      </c>
      <c r="E3217" s="180" t="s">
        <v>3732</v>
      </c>
      <c r="F3217" s="180" t="s">
        <v>727</v>
      </c>
      <c r="G3217" s="180">
        <v>22.716666700000001</v>
      </c>
      <c r="H3217" s="180">
        <v>240.56</v>
      </c>
      <c r="I3217" s="180">
        <v>240.56</v>
      </c>
      <c r="J3217" s="180">
        <v>0</v>
      </c>
      <c r="K3217" s="181">
        <f t="shared" si="50"/>
        <v>5464.7213413520003</v>
      </c>
      <c r="L3217" s="180" t="s">
        <v>707</v>
      </c>
    </row>
    <row r="3218" spans="3:12">
      <c r="C3218" s="180">
        <v>2370</v>
      </c>
      <c r="D3218" s="180">
        <v>39477</v>
      </c>
      <c r="E3218" s="180" t="s">
        <v>3733</v>
      </c>
      <c r="F3218" s="180" t="s">
        <v>727</v>
      </c>
      <c r="G3218" s="180">
        <v>11.130555599999999</v>
      </c>
      <c r="H3218" s="180">
        <v>117.87</v>
      </c>
      <c r="I3218" s="180">
        <v>117.87</v>
      </c>
      <c r="J3218" s="180">
        <v>0</v>
      </c>
      <c r="K3218" s="181">
        <f t="shared" si="50"/>
        <v>1311.9585885720001</v>
      </c>
      <c r="L3218" s="180" t="s">
        <v>704</v>
      </c>
    </row>
    <row r="3219" spans="3:12">
      <c r="C3219" s="180">
        <v>2370</v>
      </c>
      <c r="D3219" s="180">
        <v>39478</v>
      </c>
      <c r="E3219" s="180" t="s">
        <v>3734</v>
      </c>
      <c r="F3219" s="180" t="s">
        <v>727</v>
      </c>
      <c r="G3219" s="180">
        <v>11.475</v>
      </c>
      <c r="H3219" s="180">
        <v>121.52</v>
      </c>
      <c r="I3219" s="180">
        <v>121.52</v>
      </c>
      <c r="J3219" s="180">
        <v>0</v>
      </c>
      <c r="K3219" s="181">
        <f t="shared" si="50"/>
        <v>1394.442</v>
      </c>
      <c r="L3219" s="180" t="s">
        <v>707</v>
      </c>
    </row>
    <row r="3220" spans="3:12">
      <c r="C3220" s="180">
        <v>2370</v>
      </c>
      <c r="D3220" s="180">
        <v>39479</v>
      </c>
      <c r="E3220" s="180" t="s">
        <v>3735</v>
      </c>
      <c r="F3220" s="180" t="s">
        <v>727</v>
      </c>
      <c r="G3220" s="180">
        <v>13.52</v>
      </c>
      <c r="H3220" s="180">
        <v>143.16999999999999</v>
      </c>
      <c r="I3220" s="180">
        <v>143.16999999999999</v>
      </c>
      <c r="J3220" s="180">
        <v>0</v>
      </c>
      <c r="K3220" s="181">
        <f t="shared" si="50"/>
        <v>1935.6583999999998</v>
      </c>
      <c r="L3220" s="180" t="s">
        <v>707</v>
      </c>
    </row>
    <row r="3221" spans="3:12">
      <c r="C3221" s="180">
        <v>2370</v>
      </c>
      <c r="D3221" s="180">
        <v>39480</v>
      </c>
      <c r="E3221" s="180" t="s">
        <v>3736</v>
      </c>
      <c r="F3221" s="180" t="s">
        <v>727</v>
      </c>
      <c r="G3221" s="180">
        <v>27.8977778</v>
      </c>
      <c r="H3221" s="180">
        <v>295.43</v>
      </c>
      <c r="I3221" s="180">
        <v>295.43</v>
      </c>
      <c r="J3221" s="180">
        <v>0</v>
      </c>
      <c r="K3221" s="181">
        <f t="shared" si="50"/>
        <v>8241.8404954540001</v>
      </c>
      <c r="L3221" s="180" t="s">
        <v>707</v>
      </c>
    </row>
    <row r="3222" spans="3:12">
      <c r="C3222" s="180">
        <v>2370</v>
      </c>
      <c r="D3222" s="180">
        <v>39523</v>
      </c>
      <c r="E3222" s="180" t="s">
        <v>3737</v>
      </c>
      <c r="F3222" s="180" t="s">
        <v>727</v>
      </c>
      <c r="G3222" s="180">
        <v>24.7188889</v>
      </c>
      <c r="H3222" s="180">
        <v>261.77</v>
      </c>
      <c r="I3222" s="180">
        <v>261.77</v>
      </c>
      <c r="J3222" s="180">
        <v>0</v>
      </c>
      <c r="K3222" s="181">
        <f t="shared" si="50"/>
        <v>6470.6635473529996</v>
      </c>
      <c r="L3222" s="180" t="s">
        <v>707</v>
      </c>
    </row>
    <row r="3223" spans="3:12">
      <c r="C3223" s="180">
        <v>2418</v>
      </c>
      <c r="D3223" s="180">
        <v>2418</v>
      </c>
      <c r="E3223" s="180" t="s">
        <v>3738</v>
      </c>
      <c r="F3223" s="180" t="s">
        <v>727</v>
      </c>
      <c r="G3223" s="180">
        <v>1</v>
      </c>
      <c r="H3223" s="180">
        <v>16.63</v>
      </c>
      <c r="I3223" s="180">
        <v>16.63</v>
      </c>
      <c r="J3223" s="180">
        <v>0</v>
      </c>
      <c r="K3223" s="181">
        <f t="shared" si="50"/>
        <v>16.63</v>
      </c>
      <c r="L3223" s="180" t="s">
        <v>707</v>
      </c>
    </row>
    <row r="3224" spans="3:12">
      <c r="C3224" s="180">
        <v>2418</v>
      </c>
      <c r="D3224" s="180">
        <v>2420</v>
      </c>
      <c r="E3224" s="180" t="s">
        <v>2065</v>
      </c>
      <c r="F3224" s="180" t="s">
        <v>727</v>
      </c>
      <c r="G3224" s="180">
        <v>1.2544848</v>
      </c>
      <c r="H3224" s="180">
        <v>20.86</v>
      </c>
      <c r="I3224" s="180">
        <v>20.86</v>
      </c>
      <c r="J3224" s="180">
        <v>0</v>
      </c>
      <c r="K3224" s="181">
        <f t="shared" si="50"/>
        <v>26.168552927999997</v>
      </c>
      <c r="L3224" s="180" t="s">
        <v>707</v>
      </c>
    </row>
    <row r="3225" spans="3:12">
      <c r="C3225" s="180">
        <v>2418</v>
      </c>
      <c r="D3225" s="180">
        <v>2432</v>
      </c>
      <c r="E3225" s="180" t="s">
        <v>1961</v>
      </c>
      <c r="F3225" s="180" t="s">
        <v>727</v>
      </c>
      <c r="G3225" s="180">
        <v>2.1560283999999998</v>
      </c>
      <c r="H3225" s="180">
        <v>35.85</v>
      </c>
      <c r="I3225" s="180">
        <v>35.85</v>
      </c>
      <c r="J3225" s="180">
        <v>0</v>
      </c>
      <c r="K3225" s="181">
        <f t="shared" si="50"/>
        <v>77.293618139999992</v>
      </c>
      <c r="L3225" s="180" t="s">
        <v>707</v>
      </c>
    </row>
    <row r="3226" spans="3:12">
      <c r="C3226" s="180">
        <v>2418</v>
      </c>
      <c r="D3226" s="180">
        <v>2433</v>
      </c>
      <c r="E3226" s="180" t="s">
        <v>2015</v>
      </c>
      <c r="F3226" s="180" t="s">
        <v>727</v>
      </c>
      <c r="G3226" s="180">
        <v>0.73049649999999999</v>
      </c>
      <c r="H3226" s="180">
        <v>12.14</v>
      </c>
      <c r="I3226" s="180">
        <v>12.14</v>
      </c>
      <c r="J3226" s="180">
        <v>0</v>
      </c>
      <c r="K3226" s="181">
        <f t="shared" si="50"/>
        <v>8.8682275100000005</v>
      </c>
      <c r="L3226" s="180" t="s">
        <v>707</v>
      </c>
    </row>
    <row r="3227" spans="3:12">
      <c r="C3227" s="180">
        <v>2418</v>
      </c>
      <c r="D3227" s="180">
        <v>11447</v>
      </c>
      <c r="E3227" s="180" t="s">
        <v>3739</v>
      </c>
      <c r="F3227" s="180" t="s">
        <v>727</v>
      </c>
      <c r="G3227" s="180">
        <v>2.4789319999999999</v>
      </c>
      <c r="H3227" s="180">
        <v>41.22</v>
      </c>
      <c r="I3227" s="180">
        <v>41.22</v>
      </c>
      <c r="J3227" s="180">
        <v>0</v>
      </c>
      <c r="K3227" s="181">
        <f t="shared" si="50"/>
        <v>102.18157703999999</v>
      </c>
      <c r="L3227" s="180" t="s">
        <v>707</v>
      </c>
    </row>
    <row r="3228" spans="3:12">
      <c r="C3228" s="180">
        <v>2418</v>
      </c>
      <c r="D3228" s="180">
        <v>11451</v>
      </c>
      <c r="E3228" s="180" t="s">
        <v>2066</v>
      </c>
      <c r="F3228" s="180" t="s">
        <v>727</v>
      </c>
      <c r="G3228" s="180">
        <v>6.6451881000000004</v>
      </c>
      <c r="H3228" s="180">
        <v>110.5</v>
      </c>
      <c r="I3228" s="180">
        <v>110.5</v>
      </c>
      <c r="J3228" s="180">
        <v>0</v>
      </c>
      <c r="K3228" s="181">
        <f t="shared" si="50"/>
        <v>734.29328505000001</v>
      </c>
      <c r="L3228" s="180" t="s">
        <v>707</v>
      </c>
    </row>
    <row r="3229" spans="3:12">
      <c r="C3229" s="180">
        <v>2436</v>
      </c>
      <c r="D3229" s="180">
        <v>2436</v>
      </c>
      <c r="E3229" s="180" t="s">
        <v>3740</v>
      </c>
      <c r="F3229" s="180" t="s">
        <v>852</v>
      </c>
      <c r="G3229" s="180">
        <v>1</v>
      </c>
      <c r="H3229" s="180">
        <v>28.78</v>
      </c>
      <c r="I3229" s="180">
        <v>0</v>
      </c>
      <c r="J3229" s="180">
        <v>28.78</v>
      </c>
      <c r="K3229" s="181">
        <f t="shared" si="50"/>
        <v>28.78</v>
      </c>
      <c r="L3229" s="180" t="s">
        <v>707</v>
      </c>
    </row>
    <row r="3230" spans="3:12">
      <c r="C3230" s="180">
        <v>2436</v>
      </c>
      <c r="D3230" s="180">
        <v>2438</v>
      </c>
      <c r="E3230" s="180" t="s">
        <v>3741</v>
      </c>
      <c r="F3230" s="180" t="s">
        <v>852</v>
      </c>
      <c r="G3230" s="180">
        <v>1.2981853999999999</v>
      </c>
      <c r="H3230" s="180">
        <v>33.85</v>
      </c>
      <c r="I3230" s="180">
        <v>0</v>
      </c>
      <c r="J3230" s="180">
        <v>33.85</v>
      </c>
      <c r="K3230" s="181">
        <f t="shared" si="50"/>
        <v>43.943575789999997</v>
      </c>
      <c r="L3230" s="180" t="s">
        <v>707</v>
      </c>
    </row>
    <row r="3231" spans="3:12">
      <c r="C3231" s="180">
        <v>2436</v>
      </c>
      <c r="D3231" s="180">
        <v>34761</v>
      </c>
      <c r="E3231" s="180" t="s">
        <v>3742</v>
      </c>
      <c r="F3231" s="180" t="s">
        <v>852</v>
      </c>
      <c r="G3231" s="180">
        <v>0.84690469999999995</v>
      </c>
      <c r="H3231" s="180">
        <v>28.42</v>
      </c>
      <c r="I3231" s="180">
        <v>0</v>
      </c>
      <c r="J3231" s="180">
        <v>28.42</v>
      </c>
      <c r="K3231" s="181">
        <f t="shared" si="50"/>
        <v>24.069031574</v>
      </c>
      <c r="L3231" s="180" t="s">
        <v>707</v>
      </c>
    </row>
    <row r="3232" spans="3:12">
      <c r="C3232" s="180">
        <v>2436</v>
      </c>
      <c r="D3232" s="180">
        <v>34794</v>
      </c>
      <c r="E3232" s="180" t="s">
        <v>3743</v>
      </c>
      <c r="F3232" s="180" t="s">
        <v>852</v>
      </c>
      <c r="G3232" s="180">
        <v>1.0691634000000001</v>
      </c>
      <c r="H3232" s="180">
        <v>28.79</v>
      </c>
      <c r="I3232" s="180">
        <v>0</v>
      </c>
      <c r="J3232" s="180">
        <v>28.79</v>
      </c>
      <c r="K3232" s="181">
        <f t="shared" si="50"/>
        <v>30.781214286000001</v>
      </c>
      <c r="L3232" s="180" t="s">
        <v>707</v>
      </c>
    </row>
    <row r="3233" spans="3:12">
      <c r="C3233" s="180">
        <v>2436</v>
      </c>
      <c r="D3233" s="180">
        <v>40918</v>
      </c>
      <c r="E3233" s="180" t="s">
        <v>3744</v>
      </c>
      <c r="F3233" s="180" t="s">
        <v>3050</v>
      </c>
      <c r="G3233" s="180">
        <v>220</v>
      </c>
      <c r="H3233" s="182">
        <v>5034.68</v>
      </c>
      <c r="I3233" s="180">
        <v>0</v>
      </c>
      <c r="J3233" s="182">
        <v>5034.68</v>
      </c>
      <c r="K3233" s="181">
        <f t="shared" si="50"/>
        <v>1107629.6000000001</v>
      </c>
      <c r="L3233" s="180" t="s">
        <v>707</v>
      </c>
    </row>
    <row r="3234" spans="3:12">
      <c r="C3234" s="180">
        <v>2436</v>
      </c>
      <c r="D3234" s="180">
        <v>40922</v>
      </c>
      <c r="E3234" s="180" t="s">
        <v>3745</v>
      </c>
      <c r="F3234" s="180" t="s">
        <v>3050</v>
      </c>
      <c r="G3234" s="180">
        <v>285.60079050000002</v>
      </c>
      <c r="H3234" s="182">
        <v>5924.38</v>
      </c>
      <c r="I3234" s="180">
        <v>0</v>
      </c>
      <c r="J3234" s="182">
        <v>5924.38</v>
      </c>
      <c r="K3234" s="181">
        <f t="shared" si="50"/>
        <v>1692007.6112223901</v>
      </c>
      <c r="L3234" s="180" t="s">
        <v>707</v>
      </c>
    </row>
    <row r="3235" spans="3:12">
      <c r="C3235" s="180">
        <v>2436</v>
      </c>
      <c r="D3235" s="180">
        <v>40924</v>
      </c>
      <c r="E3235" s="180" t="s">
        <v>3746</v>
      </c>
      <c r="F3235" s="180" t="s">
        <v>3050</v>
      </c>
      <c r="G3235" s="180">
        <v>186.3190276</v>
      </c>
      <c r="H3235" s="182">
        <v>4974</v>
      </c>
      <c r="I3235" s="180">
        <v>0</v>
      </c>
      <c r="J3235" s="182">
        <v>4974</v>
      </c>
      <c r="K3235" s="181">
        <f t="shared" si="50"/>
        <v>926750.84328240005</v>
      </c>
      <c r="L3235" s="180" t="s">
        <v>707</v>
      </c>
    </row>
    <row r="3236" spans="3:12">
      <c r="C3236" s="180">
        <v>2436</v>
      </c>
      <c r="D3236" s="180">
        <v>40925</v>
      </c>
      <c r="E3236" s="180" t="s">
        <v>3747</v>
      </c>
      <c r="F3236" s="180" t="s">
        <v>3050</v>
      </c>
      <c r="G3236" s="180">
        <v>235.2159533</v>
      </c>
      <c r="H3236" s="182">
        <v>5040.72</v>
      </c>
      <c r="I3236" s="180">
        <v>0</v>
      </c>
      <c r="J3236" s="182">
        <v>5040.72</v>
      </c>
      <c r="K3236" s="181">
        <f t="shared" si="50"/>
        <v>1185657.760118376</v>
      </c>
      <c r="L3236" s="180" t="s">
        <v>707</v>
      </c>
    </row>
    <row r="3237" spans="3:12">
      <c r="C3237" s="180">
        <v>2446</v>
      </c>
      <c r="D3237" s="180">
        <v>2446</v>
      </c>
      <c r="E3237" s="180" t="s">
        <v>2351</v>
      </c>
      <c r="F3237" s="180" t="s">
        <v>826</v>
      </c>
      <c r="G3237" s="180">
        <v>1</v>
      </c>
      <c r="H3237" s="180">
        <v>7.15</v>
      </c>
      <c r="I3237" s="180">
        <v>7.15</v>
      </c>
      <c r="J3237" s="180">
        <v>0</v>
      </c>
      <c r="K3237" s="181">
        <f t="shared" si="50"/>
        <v>7.15</v>
      </c>
      <c r="L3237" s="180" t="s">
        <v>707</v>
      </c>
    </row>
    <row r="3238" spans="3:12">
      <c r="C3238" s="180">
        <v>2446</v>
      </c>
      <c r="D3238" s="180">
        <v>2442</v>
      </c>
      <c r="E3238" s="180" t="s">
        <v>2352</v>
      </c>
      <c r="F3238" s="180" t="s">
        <v>826</v>
      </c>
      <c r="G3238" s="180">
        <v>1.4013841</v>
      </c>
      <c r="H3238" s="180">
        <v>10.01</v>
      </c>
      <c r="I3238" s="180">
        <v>10.01</v>
      </c>
      <c r="J3238" s="180">
        <v>0</v>
      </c>
      <c r="K3238" s="181">
        <f t="shared" si="50"/>
        <v>14.027854841</v>
      </c>
      <c r="L3238" s="180" t="s">
        <v>707</v>
      </c>
    </row>
    <row r="3239" spans="3:12">
      <c r="C3239" s="180">
        <v>2446</v>
      </c>
      <c r="D3239" s="180">
        <v>2662</v>
      </c>
      <c r="E3239" s="180" t="s">
        <v>3748</v>
      </c>
      <c r="F3239" s="180" t="s">
        <v>727</v>
      </c>
      <c r="G3239" s="180">
        <v>2.0858131000000002</v>
      </c>
      <c r="H3239" s="180">
        <v>14.91</v>
      </c>
      <c r="I3239" s="180">
        <v>14.91</v>
      </c>
      <c r="J3239" s="180">
        <v>0</v>
      </c>
      <c r="K3239" s="181">
        <f t="shared" si="50"/>
        <v>31.099473321000005</v>
      </c>
      <c r="L3239" s="180" t="s">
        <v>707</v>
      </c>
    </row>
    <row r="3240" spans="3:12">
      <c r="C3240" s="180">
        <v>2446</v>
      </c>
      <c r="D3240" s="180">
        <v>2664</v>
      </c>
      <c r="E3240" s="180" t="s">
        <v>3749</v>
      </c>
      <c r="F3240" s="180" t="s">
        <v>727</v>
      </c>
      <c r="G3240" s="180">
        <v>1.7003459999999999</v>
      </c>
      <c r="H3240" s="180">
        <v>12.15</v>
      </c>
      <c r="I3240" s="180">
        <v>12.15</v>
      </c>
      <c r="J3240" s="180">
        <v>0</v>
      </c>
      <c r="K3240" s="181">
        <f t="shared" si="50"/>
        <v>20.659203899999998</v>
      </c>
      <c r="L3240" s="180" t="s">
        <v>707</v>
      </c>
    </row>
    <row r="3241" spans="3:12">
      <c r="C3241" s="180">
        <v>2446</v>
      </c>
      <c r="D3241" s="180">
        <v>2666</v>
      </c>
      <c r="E3241" s="180" t="s">
        <v>3750</v>
      </c>
      <c r="F3241" s="180" t="s">
        <v>727</v>
      </c>
      <c r="G3241" s="180">
        <v>1.0096886</v>
      </c>
      <c r="H3241" s="180">
        <v>7.21</v>
      </c>
      <c r="I3241" s="180">
        <v>7.21</v>
      </c>
      <c r="J3241" s="180">
        <v>0</v>
      </c>
      <c r="K3241" s="181">
        <f t="shared" si="50"/>
        <v>7.2798548060000003</v>
      </c>
      <c r="L3241" s="180" t="s">
        <v>707</v>
      </c>
    </row>
    <row r="3242" spans="3:12">
      <c r="C3242" s="180">
        <v>2446</v>
      </c>
      <c r="D3242" s="180">
        <v>2668</v>
      </c>
      <c r="E3242" s="180" t="s">
        <v>3751</v>
      </c>
      <c r="F3242" s="180" t="s">
        <v>727</v>
      </c>
      <c r="G3242" s="180">
        <v>1.1529412000000001</v>
      </c>
      <c r="H3242" s="180">
        <v>8.24</v>
      </c>
      <c r="I3242" s="180">
        <v>8.24</v>
      </c>
      <c r="J3242" s="180">
        <v>0</v>
      </c>
      <c r="K3242" s="181">
        <f t="shared" si="50"/>
        <v>9.5002354880000013</v>
      </c>
      <c r="L3242" s="180" t="s">
        <v>707</v>
      </c>
    </row>
    <row r="3243" spans="3:12">
      <c r="C3243" s="180">
        <v>2446</v>
      </c>
      <c r="D3243" s="180">
        <v>39246</v>
      </c>
      <c r="E3243" s="180" t="s">
        <v>2350</v>
      </c>
      <c r="F3243" s="180" t="s">
        <v>826</v>
      </c>
      <c r="G3243" s="180">
        <v>0.6968858</v>
      </c>
      <c r="H3243" s="180">
        <v>4.9800000000000004</v>
      </c>
      <c r="I3243" s="180">
        <v>4.9800000000000004</v>
      </c>
      <c r="J3243" s="180">
        <v>0</v>
      </c>
      <c r="K3243" s="181">
        <f t="shared" si="50"/>
        <v>3.4704912840000004</v>
      </c>
      <c r="L3243" s="180" t="s">
        <v>707</v>
      </c>
    </row>
    <row r="3244" spans="3:12">
      <c r="C3244" s="180">
        <v>2446</v>
      </c>
      <c r="D3244" s="180">
        <v>39247</v>
      </c>
      <c r="E3244" s="180" t="s">
        <v>2336</v>
      </c>
      <c r="F3244" s="180" t="s">
        <v>826</v>
      </c>
      <c r="G3244" s="180">
        <v>0.6076125</v>
      </c>
      <c r="H3244" s="180">
        <v>4.34</v>
      </c>
      <c r="I3244" s="180">
        <v>4.34</v>
      </c>
      <c r="J3244" s="180">
        <v>0</v>
      </c>
      <c r="K3244" s="181">
        <f t="shared" si="50"/>
        <v>2.6370382499999998</v>
      </c>
      <c r="L3244" s="180" t="s">
        <v>707</v>
      </c>
    </row>
    <row r="3245" spans="3:12">
      <c r="C3245" s="180">
        <v>2446</v>
      </c>
      <c r="D3245" s="180">
        <v>39248</v>
      </c>
      <c r="E3245" s="180" t="s">
        <v>2353</v>
      </c>
      <c r="F3245" s="180" t="s">
        <v>826</v>
      </c>
      <c r="G3245" s="180">
        <v>1.9529411999999999</v>
      </c>
      <c r="H3245" s="180">
        <v>13.96</v>
      </c>
      <c r="I3245" s="180">
        <v>13.96</v>
      </c>
      <c r="J3245" s="180">
        <v>0</v>
      </c>
      <c r="K3245" s="181">
        <f t="shared" si="50"/>
        <v>27.263059152</v>
      </c>
      <c r="L3245" s="180" t="s">
        <v>704</v>
      </c>
    </row>
    <row r="3246" spans="3:12">
      <c r="C3246" s="180">
        <v>2446</v>
      </c>
      <c r="D3246" s="180">
        <v>40400</v>
      </c>
      <c r="E3246" s="180" t="s">
        <v>3752</v>
      </c>
      <c r="F3246" s="180" t="s">
        <v>826</v>
      </c>
      <c r="G3246" s="180">
        <v>0.27266439999999997</v>
      </c>
      <c r="H3246" s="180">
        <v>1.94</v>
      </c>
      <c r="I3246" s="180">
        <v>1.94</v>
      </c>
      <c r="J3246" s="180">
        <v>0</v>
      </c>
      <c r="K3246" s="181">
        <f t="shared" si="50"/>
        <v>0.52896893599999995</v>
      </c>
      <c r="L3246" s="180" t="s">
        <v>707</v>
      </c>
    </row>
    <row r="3247" spans="3:12">
      <c r="C3247" s="180">
        <v>2446</v>
      </c>
      <c r="D3247" s="180">
        <v>40401</v>
      </c>
      <c r="E3247" s="180" t="s">
        <v>2335</v>
      </c>
      <c r="F3247" s="180" t="s">
        <v>826</v>
      </c>
      <c r="G3247" s="180">
        <v>0.40138410000000002</v>
      </c>
      <c r="H3247" s="180">
        <v>2.86</v>
      </c>
      <c r="I3247" s="180">
        <v>2.86</v>
      </c>
      <c r="J3247" s="180">
        <v>0</v>
      </c>
      <c r="K3247" s="181">
        <f t="shared" si="50"/>
        <v>1.147958526</v>
      </c>
      <c r="L3247" s="180" t="s">
        <v>707</v>
      </c>
    </row>
    <row r="3248" spans="3:12">
      <c r="C3248" s="180">
        <v>2446</v>
      </c>
      <c r="D3248" s="180">
        <v>40402</v>
      </c>
      <c r="E3248" s="180" t="s">
        <v>2337</v>
      </c>
      <c r="F3248" s="180" t="s">
        <v>826</v>
      </c>
      <c r="G3248" s="180">
        <v>0.51487890000000003</v>
      </c>
      <c r="H3248" s="180">
        <v>3.68</v>
      </c>
      <c r="I3248" s="180">
        <v>3.68</v>
      </c>
      <c r="J3248" s="180">
        <v>0</v>
      </c>
      <c r="K3248" s="181">
        <f t="shared" si="50"/>
        <v>1.8947543520000001</v>
      </c>
      <c r="L3248" s="180" t="s">
        <v>707</v>
      </c>
    </row>
    <row r="3249" spans="3:12">
      <c r="C3249" s="180">
        <v>2446</v>
      </c>
      <c r="D3249" s="180">
        <v>41779</v>
      </c>
      <c r="E3249" s="180" t="s">
        <v>741</v>
      </c>
      <c r="F3249" s="180" t="s">
        <v>826</v>
      </c>
      <c r="G3249" s="180">
        <v>18.375209399999999</v>
      </c>
      <c r="H3249" s="180">
        <v>131.38</v>
      </c>
      <c r="I3249" s="180">
        <v>131.38</v>
      </c>
      <c r="J3249" s="180">
        <v>0</v>
      </c>
      <c r="K3249" s="181">
        <f t="shared" si="50"/>
        <v>2414.1350109719997</v>
      </c>
      <c r="L3249" s="180" t="s">
        <v>707</v>
      </c>
    </row>
    <row r="3250" spans="3:12">
      <c r="C3250" s="180">
        <v>2446</v>
      </c>
      <c r="D3250" s="180">
        <v>41780</v>
      </c>
      <c r="E3250" s="180" t="s">
        <v>742</v>
      </c>
      <c r="F3250" s="180" t="s">
        <v>826</v>
      </c>
      <c r="G3250" s="180">
        <v>28.788107199999999</v>
      </c>
      <c r="H3250" s="180">
        <v>205.83</v>
      </c>
      <c r="I3250" s="180">
        <v>205.83</v>
      </c>
      <c r="J3250" s="180">
        <v>0</v>
      </c>
      <c r="K3250" s="181">
        <f t="shared" si="50"/>
        <v>5925.4561049760005</v>
      </c>
      <c r="L3250" s="180" t="s">
        <v>707</v>
      </c>
    </row>
    <row r="3251" spans="3:12">
      <c r="C3251" s="180">
        <v>2446</v>
      </c>
      <c r="D3251" s="180">
        <v>41781</v>
      </c>
      <c r="E3251" s="180" t="s">
        <v>3753</v>
      </c>
      <c r="F3251" s="180" t="s">
        <v>826</v>
      </c>
      <c r="G3251" s="180">
        <v>46.656616399999997</v>
      </c>
      <c r="H3251" s="180">
        <v>333.59</v>
      </c>
      <c r="I3251" s="180">
        <v>333.59</v>
      </c>
      <c r="J3251" s="180">
        <v>0</v>
      </c>
      <c r="K3251" s="181">
        <f t="shared" si="50"/>
        <v>15564.180664875998</v>
      </c>
      <c r="L3251" s="180" t="s">
        <v>707</v>
      </c>
    </row>
    <row r="3252" spans="3:12">
      <c r="C3252" s="180">
        <v>2446</v>
      </c>
      <c r="D3252" s="180">
        <v>41782</v>
      </c>
      <c r="E3252" s="180" t="s">
        <v>739</v>
      </c>
      <c r="F3252" s="180" t="s">
        <v>826</v>
      </c>
      <c r="G3252" s="180">
        <v>103.12311560000001</v>
      </c>
      <c r="H3252" s="180">
        <v>737.33</v>
      </c>
      <c r="I3252" s="180">
        <v>737.33</v>
      </c>
      <c r="J3252" s="180">
        <v>0</v>
      </c>
      <c r="K3252" s="181">
        <f t="shared" si="50"/>
        <v>76035.766825348008</v>
      </c>
      <c r="L3252" s="180" t="s">
        <v>704</v>
      </c>
    </row>
    <row r="3253" spans="3:12">
      <c r="C3253" s="180">
        <v>2446</v>
      </c>
      <c r="D3253" s="180">
        <v>41783</v>
      </c>
      <c r="E3253" s="180" t="s">
        <v>743</v>
      </c>
      <c r="F3253" s="180" t="s">
        <v>826</v>
      </c>
      <c r="G3253" s="180">
        <v>167.73283079999999</v>
      </c>
      <c r="H3253" s="182">
        <v>1199.28</v>
      </c>
      <c r="I3253" s="182">
        <v>1199.28</v>
      </c>
      <c r="J3253" s="180">
        <v>0</v>
      </c>
      <c r="K3253" s="181">
        <f t="shared" si="50"/>
        <v>201158.62932182397</v>
      </c>
      <c r="L3253" s="180" t="s">
        <v>707</v>
      </c>
    </row>
    <row r="3254" spans="3:12">
      <c r="C3254" s="180">
        <v>2446</v>
      </c>
      <c r="D3254" s="180">
        <v>41785</v>
      </c>
      <c r="E3254" s="180" t="s">
        <v>744</v>
      </c>
      <c r="F3254" s="180" t="s">
        <v>826</v>
      </c>
      <c r="G3254" s="180">
        <v>258.38860970000002</v>
      </c>
      <c r="H3254" s="182">
        <v>1847.47</v>
      </c>
      <c r="I3254" s="182">
        <v>1847.47</v>
      </c>
      <c r="J3254" s="180">
        <v>0</v>
      </c>
      <c r="K3254" s="181">
        <f t="shared" si="50"/>
        <v>477365.20476245903</v>
      </c>
      <c r="L3254" s="180" t="s">
        <v>707</v>
      </c>
    </row>
    <row r="3255" spans="3:12">
      <c r="C3255" s="180">
        <v>2446</v>
      </c>
      <c r="D3255" s="180">
        <v>41786</v>
      </c>
      <c r="E3255" s="180" t="s">
        <v>745</v>
      </c>
      <c r="F3255" s="180" t="s">
        <v>826</v>
      </c>
      <c r="G3255" s="180">
        <v>357.10887769999999</v>
      </c>
      <c r="H3255" s="182">
        <v>2553.3200000000002</v>
      </c>
      <c r="I3255" s="182">
        <v>2553.3200000000002</v>
      </c>
      <c r="J3255" s="180">
        <v>0</v>
      </c>
      <c r="K3255" s="181">
        <f t="shared" si="50"/>
        <v>911813.23960896407</v>
      </c>
      <c r="L3255" s="180" t="s">
        <v>707</v>
      </c>
    </row>
    <row r="3256" spans="3:12">
      <c r="C3256" s="180">
        <v>2446</v>
      </c>
      <c r="D3256" s="180">
        <v>44812</v>
      </c>
      <c r="E3256" s="180" t="s">
        <v>3754</v>
      </c>
      <c r="F3256" s="180" t="s">
        <v>826</v>
      </c>
      <c r="G3256" s="180">
        <v>69.723618099999996</v>
      </c>
      <c r="H3256" s="180">
        <v>498.52</v>
      </c>
      <c r="I3256" s="180">
        <v>498.52</v>
      </c>
      <c r="J3256" s="180">
        <v>0</v>
      </c>
      <c r="K3256" s="181">
        <f t="shared" si="50"/>
        <v>34758.618095211998</v>
      </c>
      <c r="L3256" s="180" t="s">
        <v>707</v>
      </c>
    </row>
    <row r="3257" spans="3:12">
      <c r="C3257" s="180">
        <v>2559</v>
      </c>
      <c r="D3257" s="180">
        <v>2559</v>
      </c>
      <c r="E3257" s="180" t="s">
        <v>2411</v>
      </c>
      <c r="F3257" s="180" t="s">
        <v>727</v>
      </c>
      <c r="G3257" s="180">
        <v>1</v>
      </c>
      <c r="H3257" s="180">
        <v>14.69</v>
      </c>
      <c r="I3257" s="180">
        <v>14.69</v>
      </c>
      <c r="J3257" s="180">
        <v>0</v>
      </c>
      <c r="K3257" s="181">
        <f t="shared" si="50"/>
        <v>14.69</v>
      </c>
      <c r="L3257" s="180" t="s">
        <v>707</v>
      </c>
    </row>
    <row r="3258" spans="3:12">
      <c r="C3258" s="180">
        <v>2559</v>
      </c>
      <c r="D3258" s="180">
        <v>1049</v>
      </c>
      <c r="E3258" s="180" t="s">
        <v>3755</v>
      </c>
      <c r="F3258" s="180" t="s">
        <v>727</v>
      </c>
      <c r="G3258" s="180">
        <v>0.67298579999999997</v>
      </c>
      <c r="H3258" s="180">
        <v>9.8800000000000008</v>
      </c>
      <c r="I3258" s="180">
        <v>9.8800000000000008</v>
      </c>
      <c r="J3258" s="180">
        <v>0</v>
      </c>
      <c r="K3258" s="181">
        <f t="shared" si="50"/>
        <v>6.6490997040000002</v>
      </c>
      <c r="L3258" s="180" t="s">
        <v>707</v>
      </c>
    </row>
    <row r="3259" spans="3:12">
      <c r="C3259" s="180">
        <v>2559</v>
      </c>
      <c r="D3259" s="180">
        <v>1050</v>
      </c>
      <c r="E3259" s="180" t="s">
        <v>3756</v>
      </c>
      <c r="F3259" s="180" t="s">
        <v>727</v>
      </c>
      <c r="G3259" s="180">
        <v>0.35229070000000001</v>
      </c>
      <c r="H3259" s="180">
        <v>5.17</v>
      </c>
      <c r="I3259" s="180">
        <v>5.17</v>
      </c>
      <c r="J3259" s="180">
        <v>0</v>
      </c>
      <c r="K3259" s="181">
        <f t="shared" si="50"/>
        <v>1.8213429190000001</v>
      </c>
      <c r="L3259" s="180" t="s">
        <v>707</v>
      </c>
    </row>
    <row r="3260" spans="3:12">
      <c r="C3260" s="180">
        <v>2559</v>
      </c>
      <c r="D3260" s="180">
        <v>1051</v>
      </c>
      <c r="E3260" s="180" t="s">
        <v>3757</v>
      </c>
      <c r="F3260" s="180" t="s">
        <v>727</v>
      </c>
      <c r="G3260" s="180">
        <v>4.8104265000000002</v>
      </c>
      <c r="H3260" s="180">
        <v>70.66</v>
      </c>
      <c r="I3260" s="180">
        <v>70.66</v>
      </c>
      <c r="J3260" s="180">
        <v>0</v>
      </c>
      <c r="K3260" s="181">
        <f t="shared" si="50"/>
        <v>339.90473649</v>
      </c>
      <c r="L3260" s="180" t="s">
        <v>707</v>
      </c>
    </row>
    <row r="3261" spans="3:12">
      <c r="C3261" s="180">
        <v>2559</v>
      </c>
      <c r="D3261" s="180">
        <v>1098</v>
      </c>
      <c r="E3261" s="180" t="s">
        <v>3758</v>
      </c>
      <c r="F3261" s="180" t="s">
        <v>727</v>
      </c>
      <c r="G3261" s="180">
        <v>0.2748815</v>
      </c>
      <c r="H3261" s="180">
        <v>4.03</v>
      </c>
      <c r="I3261" s="180">
        <v>4.03</v>
      </c>
      <c r="J3261" s="180">
        <v>0</v>
      </c>
      <c r="K3261" s="181">
        <f t="shared" si="50"/>
        <v>1.1077724450000002</v>
      </c>
      <c r="L3261" s="180" t="s">
        <v>707</v>
      </c>
    </row>
    <row r="3262" spans="3:12">
      <c r="C3262" s="180">
        <v>2559</v>
      </c>
      <c r="D3262" s="180">
        <v>1099</v>
      </c>
      <c r="E3262" s="180" t="s">
        <v>3759</v>
      </c>
      <c r="F3262" s="180" t="s">
        <v>727</v>
      </c>
      <c r="G3262" s="180">
        <v>0.51500789999999996</v>
      </c>
      <c r="H3262" s="180">
        <v>7.56</v>
      </c>
      <c r="I3262" s="180">
        <v>7.56</v>
      </c>
      <c r="J3262" s="180">
        <v>0</v>
      </c>
      <c r="K3262" s="181">
        <f t="shared" si="50"/>
        <v>3.8934597239999995</v>
      </c>
      <c r="L3262" s="180" t="s">
        <v>707</v>
      </c>
    </row>
    <row r="3263" spans="3:12">
      <c r="C3263" s="180">
        <v>2559</v>
      </c>
      <c r="D3263" s="180">
        <v>1100</v>
      </c>
      <c r="E3263" s="180" t="s">
        <v>3760</v>
      </c>
      <c r="F3263" s="180" t="s">
        <v>727</v>
      </c>
      <c r="G3263" s="180">
        <v>1.1453397000000001</v>
      </c>
      <c r="H3263" s="180">
        <v>16.82</v>
      </c>
      <c r="I3263" s="180">
        <v>16.82</v>
      </c>
      <c r="J3263" s="180">
        <v>0</v>
      </c>
      <c r="K3263" s="181">
        <f t="shared" si="50"/>
        <v>19.264613754000003</v>
      </c>
      <c r="L3263" s="180" t="s">
        <v>704</v>
      </c>
    </row>
    <row r="3264" spans="3:12">
      <c r="C3264" s="180">
        <v>2559</v>
      </c>
      <c r="D3264" s="180">
        <v>1101</v>
      </c>
      <c r="E3264" s="180" t="s">
        <v>3761</v>
      </c>
      <c r="F3264" s="180" t="s">
        <v>727</v>
      </c>
      <c r="G3264" s="180">
        <v>2.2195893</v>
      </c>
      <c r="H3264" s="180">
        <v>32.6</v>
      </c>
      <c r="I3264" s="180">
        <v>32.6</v>
      </c>
      <c r="J3264" s="180">
        <v>0</v>
      </c>
      <c r="K3264" s="181">
        <f t="shared" si="50"/>
        <v>72.358611179999997</v>
      </c>
      <c r="L3264" s="180" t="s">
        <v>707</v>
      </c>
    </row>
    <row r="3265" spans="3:12">
      <c r="C3265" s="180">
        <v>2559</v>
      </c>
      <c r="D3265" s="180">
        <v>1102</v>
      </c>
      <c r="E3265" s="180" t="s">
        <v>3762</v>
      </c>
      <c r="F3265" s="180" t="s">
        <v>727</v>
      </c>
      <c r="G3265" s="180">
        <v>3.3096367</v>
      </c>
      <c r="H3265" s="180">
        <v>48.61</v>
      </c>
      <c r="I3265" s="180">
        <v>48.61</v>
      </c>
      <c r="J3265" s="180">
        <v>0</v>
      </c>
      <c r="K3265" s="181">
        <f t="shared" si="50"/>
        <v>160.88143998699999</v>
      </c>
      <c r="L3265" s="180" t="s">
        <v>707</v>
      </c>
    </row>
    <row r="3266" spans="3:12">
      <c r="C3266" s="180">
        <v>2559</v>
      </c>
      <c r="D3266" s="180">
        <v>2483</v>
      </c>
      <c r="E3266" s="180" t="s">
        <v>3763</v>
      </c>
      <c r="F3266" s="180" t="s">
        <v>727</v>
      </c>
      <c r="G3266" s="180">
        <v>0.29002800000000001</v>
      </c>
      <c r="H3266" s="180">
        <v>4.26</v>
      </c>
      <c r="I3266" s="180">
        <v>4.26</v>
      </c>
      <c r="J3266" s="180">
        <v>0</v>
      </c>
      <c r="K3266" s="181">
        <f t="shared" si="50"/>
        <v>1.2355192799999999</v>
      </c>
      <c r="L3266" s="180" t="s">
        <v>707</v>
      </c>
    </row>
    <row r="3267" spans="3:12">
      <c r="C3267" s="180">
        <v>2559</v>
      </c>
      <c r="D3267" s="180">
        <v>2484</v>
      </c>
      <c r="E3267" s="180" t="s">
        <v>3764</v>
      </c>
      <c r="F3267" s="180" t="s">
        <v>727</v>
      </c>
      <c r="G3267" s="180">
        <v>2.3223313999999999</v>
      </c>
      <c r="H3267" s="180">
        <v>34.11</v>
      </c>
      <c r="I3267" s="180">
        <v>34.11</v>
      </c>
      <c r="J3267" s="180">
        <v>0</v>
      </c>
      <c r="K3267" s="181">
        <f t="shared" si="50"/>
        <v>79.214724054000001</v>
      </c>
      <c r="L3267" s="180" t="s">
        <v>707</v>
      </c>
    </row>
    <row r="3268" spans="3:12">
      <c r="C3268" s="180">
        <v>2559</v>
      </c>
      <c r="D3268" s="180">
        <v>2485</v>
      </c>
      <c r="E3268" s="180" t="s">
        <v>3765</v>
      </c>
      <c r="F3268" s="180" t="s">
        <v>727</v>
      </c>
      <c r="G3268" s="180">
        <v>3.6397471000000001</v>
      </c>
      <c r="H3268" s="180">
        <v>53.46</v>
      </c>
      <c r="I3268" s="180">
        <v>53.46</v>
      </c>
      <c r="J3268" s="180">
        <v>0</v>
      </c>
      <c r="K3268" s="181">
        <f t="shared" si="50"/>
        <v>194.580879966</v>
      </c>
      <c r="L3268" s="180" t="s">
        <v>704</v>
      </c>
    </row>
    <row r="3269" spans="3:12">
      <c r="C3269" s="180">
        <v>2559</v>
      </c>
      <c r="D3269" s="180">
        <v>2487</v>
      </c>
      <c r="E3269" s="180" t="s">
        <v>3766</v>
      </c>
      <c r="F3269" s="180" t="s">
        <v>727</v>
      </c>
      <c r="G3269" s="180">
        <v>0.1390449</v>
      </c>
      <c r="H3269" s="180">
        <v>2.04</v>
      </c>
      <c r="I3269" s="180">
        <v>2.04</v>
      </c>
      <c r="J3269" s="180">
        <v>0</v>
      </c>
      <c r="K3269" s="181">
        <f t="shared" si="50"/>
        <v>0.28365159600000001</v>
      </c>
      <c r="L3269" s="180" t="s">
        <v>707</v>
      </c>
    </row>
    <row r="3270" spans="3:12">
      <c r="C3270" s="180">
        <v>2559</v>
      </c>
      <c r="D3270" s="180">
        <v>2488</v>
      </c>
      <c r="E3270" s="180" t="s">
        <v>3767</v>
      </c>
      <c r="F3270" s="180" t="s">
        <v>727</v>
      </c>
      <c r="G3270" s="180">
        <v>0.16292129999999999</v>
      </c>
      <c r="H3270" s="180">
        <v>2.39</v>
      </c>
      <c r="I3270" s="180">
        <v>2.39</v>
      </c>
      <c r="J3270" s="180">
        <v>0</v>
      </c>
      <c r="K3270" s="181">
        <f t="shared" ref="K3270:K3333" si="51">H3270*G3270</f>
        <v>0.38938190699999997</v>
      </c>
      <c r="L3270" s="180" t="s">
        <v>707</v>
      </c>
    </row>
    <row r="3271" spans="3:12">
      <c r="C3271" s="180">
        <v>2559</v>
      </c>
      <c r="D3271" s="180">
        <v>2489</v>
      </c>
      <c r="E3271" s="180" t="s">
        <v>3768</v>
      </c>
      <c r="F3271" s="180" t="s">
        <v>727</v>
      </c>
      <c r="G3271" s="180">
        <v>0.70435389999999998</v>
      </c>
      <c r="H3271" s="180">
        <v>10.34</v>
      </c>
      <c r="I3271" s="180">
        <v>10.34</v>
      </c>
      <c r="J3271" s="180">
        <v>0</v>
      </c>
      <c r="K3271" s="181">
        <f t="shared" si="51"/>
        <v>7.2830193259999998</v>
      </c>
      <c r="L3271" s="180" t="s">
        <v>707</v>
      </c>
    </row>
    <row r="3272" spans="3:12">
      <c r="C3272" s="180">
        <v>2559</v>
      </c>
      <c r="D3272" s="180">
        <v>2515</v>
      </c>
      <c r="E3272" s="180" t="s">
        <v>3769</v>
      </c>
      <c r="F3272" s="180" t="s">
        <v>727</v>
      </c>
      <c r="G3272" s="180">
        <v>0.76685389999999998</v>
      </c>
      <c r="H3272" s="180">
        <v>11.26</v>
      </c>
      <c r="I3272" s="180">
        <v>11.26</v>
      </c>
      <c r="J3272" s="180">
        <v>0</v>
      </c>
      <c r="K3272" s="181">
        <f t="shared" si="51"/>
        <v>8.6347749139999994</v>
      </c>
      <c r="L3272" s="180" t="s">
        <v>707</v>
      </c>
    </row>
    <row r="3273" spans="3:12">
      <c r="C3273" s="180">
        <v>2559</v>
      </c>
      <c r="D3273" s="180">
        <v>2516</v>
      </c>
      <c r="E3273" s="180" t="s">
        <v>3770</v>
      </c>
      <c r="F3273" s="180" t="s">
        <v>727</v>
      </c>
      <c r="G3273" s="180">
        <v>0.92134830000000001</v>
      </c>
      <c r="H3273" s="180">
        <v>13.53</v>
      </c>
      <c r="I3273" s="180">
        <v>13.53</v>
      </c>
      <c r="J3273" s="180">
        <v>0</v>
      </c>
      <c r="K3273" s="181">
        <f t="shared" si="51"/>
        <v>12.465842498999999</v>
      </c>
      <c r="L3273" s="180" t="s">
        <v>707</v>
      </c>
    </row>
    <row r="3274" spans="3:12">
      <c r="C3274" s="180">
        <v>2559</v>
      </c>
      <c r="D3274" s="180">
        <v>2517</v>
      </c>
      <c r="E3274" s="180" t="s">
        <v>3771</v>
      </c>
      <c r="F3274" s="180" t="s">
        <v>727</v>
      </c>
      <c r="G3274" s="180">
        <v>1.7752808</v>
      </c>
      <c r="H3274" s="180">
        <v>26.07</v>
      </c>
      <c r="I3274" s="180">
        <v>26.07</v>
      </c>
      <c r="J3274" s="180">
        <v>0</v>
      </c>
      <c r="K3274" s="181">
        <f t="shared" si="51"/>
        <v>46.281570455999997</v>
      </c>
      <c r="L3274" s="180" t="s">
        <v>707</v>
      </c>
    </row>
    <row r="3275" spans="3:12">
      <c r="C3275" s="180">
        <v>2559</v>
      </c>
      <c r="D3275" s="180">
        <v>2518</v>
      </c>
      <c r="E3275" s="180" t="s">
        <v>3772</v>
      </c>
      <c r="F3275" s="180" t="s">
        <v>727</v>
      </c>
      <c r="G3275" s="180">
        <v>8.4494381999999995</v>
      </c>
      <c r="H3275" s="180">
        <v>124.12</v>
      </c>
      <c r="I3275" s="180">
        <v>124.12</v>
      </c>
      <c r="J3275" s="180">
        <v>0</v>
      </c>
      <c r="K3275" s="181">
        <f t="shared" si="51"/>
        <v>1048.7442693840001</v>
      </c>
      <c r="L3275" s="180" t="s">
        <v>707</v>
      </c>
    </row>
    <row r="3276" spans="3:12">
      <c r="C3276" s="180">
        <v>2559</v>
      </c>
      <c r="D3276" s="180">
        <v>2519</v>
      </c>
      <c r="E3276" s="180" t="s">
        <v>3773</v>
      </c>
      <c r="F3276" s="180" t="s">
        <v>727</v>
      </c>
      <c r="G3276" s="180">
        <v>10.188202199999999</v>
      </c>
      <c r="H3276" s="180">
        <v>149.66</v>
      </c>
      <c r="I3276" s="180">
        <v>149.66</v>
      </c>
      <c r="J3276" s="180">
        <v>0</v>
      </c>
      <c r="K3276" s="181">
        <f t="shared" si="51"/>
        <v>1524.7663412519998</v>
      </c>
      <c r="L3276" s="180" t="s">
        <v>707</v>
      </c>
    </row>
    <row r="3277" spans="3:12">
      <c r="C3277" s="180">
        <v>2559</v>
      </c>
      <c r="D3277" s="180">
        <v>2520</v>
      </c>
      <c r="E3277" s="180" t="s">
        <v>3774</v>
      </c>
      <c r="F3277" s="180" t="s">
        <v>727</v>
      </c>
      <c r="G3277" s="180">
        <v>18.751404399999998</v>
      </c>
      <c r="H3277" s="180">
        <v>275.45</v>
      </c>
      <c r="I3277" s="180">
        <v>275.45</v>
      </c>
      <c r="J3277" s="180">
        <v>0</v>
      </c>
      <c r="K3277" s="181">
        <f t="shared" si="51"/>
        <v>5165.0743419799992</v>
      </c>
      <c r="L3277" s="180" t="s">
        <v>707</v>
      </c>
    </row>
    <row r="3278" spans="3:12">
      <c r="C3278" s="180">
        <v>2559</v>
      </c>
      <c r="D3278" s="180">
        <v>2521</v>
      </c>
      <c r="E3278" s="180" t="s">
        <v>3775</v>
      </c>
      <c r="F3278" s="180" t="s">
        <v>727</v>
      </c>
      <c r="G3278" s="180">
        <v>3.5969101000000001</v>
      </c>
      <c r="H3278" s="180">
        <v>52.83</v>
      </c>
      <c r="I3278" s="180">
        <v>52.83</v>
      </c>
      <c r="J3278" s="180">
        <v>0</v>
      </c>
      <c r="K3278" s="181">
        <f t="shared" si="51"/>
        <v>190.02476058299999</v>
      </c>
      <c r="L3278" s="180" t="s">
        <v>707</v>
      </c>
    </row>
    <row r="3279" spans="3:12">
      <c r="C3279" s="180">
        <v>2559</v>
      </c>
      <c r="D3279" s="180">
        <v>2522</v>
      </c>
      <c r="E3279" s="180" t="s">
        <v>3776</v>
      </c>
      <c r="F3279" s="180" t="s">
        <v>727</v>
      </c>
      <c r="G3279" s="180">
        <v>1.1474719</v>
      </c>
      <c r="H3279" s="180">
        <v>16.850000000000001</v>
      </c>
      <c r="I3279" s="180">
        <v>16.850000000000001</v>
      </c>
      <c r="J3279" s="180">
        <v>0</v>
      </c>
      <c r="K3279" s="181">
        <f t="shared" si="51"/>
        <v>19.334901515000002</v>
      </c>
      <c r="L3279" s="180" t="s">
        <v>707</v>
      </c>
    </row>
    <row r="3280" spans="3:12">
      <c r="C3280" s="180">
        <v>2559</v>
      </c>
      <c r="D3280" s="180">
        <v>2526</v>
      </c>
      <c r="E3280" s="180" t="s">
        <v>3777</v>
      </c>
      <c r="F3280" s="180" t="s">
        <v>727</v>
      </c>
      <c r="G3280" s="180">
        <v>0.40730329999999998</v>
      </c>
      <c r="H3280" s="180">
        <v>5.98</v>
      </c>
      <c r="I3280" s="180">
        <v>5.98</v>
      </c>
      <c r="J3280" s="180">
        <v>0</v>
      </c>
      <c r="K3280" s="181">
        <f t="shared" si="51"/>
        <v>2.4356737339999999</v>
      </c>
      <c r="L3280" s="180" t="s">
        <v>707</v>
      </c>
    </row>
    <row r="3281" spans="3:12">
      <c r="C3281" s="180">
        <v>2559</v>
      </c>
      <c r="D3281" s="180">
        <v>2527</v>
      </c>
      <c r="E3281" s="180" t="s">
        <v>3778</v>
      </c>
      <c r="F3281" s="180" t="s">
        <v>727</v>
      </c>
      <c r="G3281" s="180">
        <v>0.63553369999999998</v>
      </c>
      <c r="H3281" s="180">
        <v>9.33</v>
      </c>
      <c r="I3281" s="180">
        <v>9.33</v>
      </c>
      <c r="J3281" s="180">
        <v>0</v>
      </c>
      <c r="K3281" s="181">
        <f t="shared" si="51"/>
        <v>5.9295294209999998</v>
      </c>
      <c r="L3281" s="180" t="s">
        <v>707</v>
      </c>
    </row>
    <row r="3282" spans="3:12">
      <c r="C3282" s="180">
        <v>2559</v>
      </c>
      <c r="D3282" s="180">
        <v>2528</v>
      </c>
      <c r="E3282" s="180" t="s">
        <v>3779</v>
      </c>
      <c r="F3282" s="180" t="s">
        <v>727</v>
      </c>
      <c r="G3282" s="180">
        <v>1.5990168</v>
      </c>
      <c r="H3282" s="180">
        <v>23.48</v>
      </c>
      <c r="I3282" s="180">
        <v>23.48</v>
      </c>
      <c r="J3282" s="180">
        <v>0</v>
      </c>
      <c r="K3282" s="181">
        <f t="shared" si="51"/>
        <v>37.544914464000001</v>
      </c>
      <c r="L3282" s="180" t="s">
        <v>707</v>
      </c>
    </row>
    <row r="3283" spans="3:12">
      <c r="C3283" s="180">
        <v>2559</v>
      </c>
      <c r="D3283" s="180">
        <v>2548</v>
      </c>
      <c r="E3283" s="180" t="s">
        <v>3780</v>
      </c>
      <c r="F3283" s="180" t="s">
        <v>727</v>
      </c>
      <c r="G3283" s="180">
        <v>0.70575840000000001</v>
      </c>
      <c r="H3283" s="180">
        <v>10.36</v>
      </c>
      <c r="I3283" s="180">
        <v>10.36</v>
      </c>
      <c r="J3283" s="180">
        <v>0</v>
      </c>
      <c r="K3283" s="181">
        <f t="shared" si="51"/>
        <v>7.3116570239999996</v>
      </c>
      <c r="L3283" s="180" t="s">
        <v>707</v>
      </c>
    </row>
    <row r="3284" spans="3:12">
      <c r="C3284" s="180">
        <v>2559</v>
      </c>
      <c r="D3284" s="180">
        <v>2558</v>
      </c>
      <c r="E3284" s="180" t="s">
        <v>3781</v>
      </c>
      <c r="F3284" s="180" t="s">
        <v>727</v>
      </c>
      <c r="G3284" s="180">
        <v>0.71067409999999998</v>
      </c>
      <c r="H3284" s="180">
        <v>10.43</v>
      </c>
      <c r="I3284" s="180">
        <v>10.43</v>
      </c>
      <c r="J3284" s="180">
        <v>0</v>
      </c>
      <c r="K3284" s="181">
        <f t="shared" si="51"/>
        <v>7.4123308629999993</v>
      </c>
      <c r="L3284" s="180" t="s">
        <v>707</v>
      </c>
    </row>
    <row r="3285" spans="3:12">
      <c r="C3285" s="180">
        <v>2559</v>
      </c>
      <c r="D3285" s="180">
        <v>2560</v>
      </c>
      <c r="E3285" s="180" t="s">
        <v>2414</v>
      </c>
      <c r="F3285" s="180" t="s">
        <v>727</v>
      </c>
      <c r="G3285" s="180">
        <v>1.2507022000000001</v>
      </c>
      <c r="H3285" s="180">
        <v>18.37</v>
      </c>
      <c r="I3285" s="180">
        <v>18.37</v>
      </c>
      <c r="J3285" s="180">
        <v>0</v>
      </c>
      <c r="K3285" s="181">
        <f t="shared" si="51"/>
        <v>22.975399414000002</v>
      </c>
      <c r="L3285" s="180" t="s">
        <v>707</v>
      </c>
    </row>
    <row r="3286" spans="3:12">
      <c r="C3286" s="180">
        <v>2559</v>
      </c>
      <c r="D3286" s="180">
        <v>2565</v>
      </c>
      <c r="E3286" s="180" t="s">
        <v>2412</v>
      </c>
      <c r="F3286" s="180" t="s">
        <v>727</v>
      </c>
      <c r="G3286" s="180">
        <v>0.81039320000000004</v>
      </c>
      <c r="H3286" s="180">
        <v>11.9</v>
      </c>
      <c r="I3286" s="180">
        <v>11.9</v>
      </c>
      <c r="J3286" s="180">
        <v>0</v>
      </c>
      <c r="K3286" s="181">
        <f t="shared" si="51"/>
        <v>9.6436790800000001</v>
      </c>
      <c r="L3286" s="180" t="s">
        <v>707</v>
      </c>
    </row>
    <row r="3287" spans="3:12">
      <c r="C3287" s="180">
        <v>2559</v>
      </c>
      <c r="D3287" s="180">
        <v>2566</v>
      </c>
      <c r="E3287" s="180" t="s">
        <v>2416</v>
      </c>
      <c r="F3287" s="180" t="s">
        <v>727</v>
      </c>
      <c r="G3287" s="180">
        <v>1.6685392999999999</v>
      </c>
      <c r="H3287" s="180">
        <v>24.51</v>
      </c>
      <c r="I3287" s="180">
        <v>24.51</v>
      </c>
      <c r="J3287" s="180">
        <v>0</v>
      </c>
      <c r="K3287" s="181">
        <f t="shared" si="51"/>
        <v>40.895898243000005</v>
      </c>
      <c r="L3287" s="180" t="s">
        <v>707</v>
      </c>
    </row>
    <row r="3288" spans="3:12">
      <c r="C3288" s="180">
        <v>2559</v>
      </c>
      <c r="D3288" s="180">
        <v>2567</v>
      </c>
      <c r="E3288" s="180" t="s">
        <v>3782</v>
      </c>
      <c r="F3288" s="180" t="s">
        <v>727</v>
      </c>
      <c r="G3288" s="180">
        <v>3.2528088999999998</v>
      </c>
      <c r="H3288" s="180">
        <v>47.78</v>
      </c>
      <c r="I3288" s="180">
        <v>47.78</v>
      </c>
      <c r="J3288" s="180">
        <v>0</v>
      </c>
      <c r="K3288" s="181">
        <f t="shared" si="51"/>
        <v>155.41920924199999</v>
      </c>
      <c r="L3288" s="180" t="s">
        <v>707</v>
      </c>
    </row>
    <row r="3289" spans="3:12">
      <c r="C3289" s="180">
        <v>2559</v>
      </c>
      <c r="D3289" s="180">
        <v>2568</v>
      </c>
      <c r="E3289" s="180" t="s">
        <v>3783</v>
      </c>
      <c r="F3289" s="180" t="s">
        <v>727</v>
      </c>
      <c r="G3289" s="180">
        <v>9.0323033000000006</v>
      </c>
      <c r="H3289" s="180">
        <v>132.68</v>
      </c>
      <c r="I3289" s="180">
        <v>132.68</v>
      </c>
      <c r="J3289" s="180">
        <v>0</v>
      </c>
      <c r="K3289" s="181">
        <f t="shared" si="51"/>
        <v>1198.4060018440002</v>
      </c>
      <c r="L3289" s="180" t="s">
        <v>707</v>
      </c>
    </row>
    <row r="3290" spans="3:12">
      <c r="C3290" s="180">
        <v>2559</v>
      </c>
      <c r="D3290" s="180">
        <v>2569</v>
      </c>
      <c r="E3290" s="180" t="s">
        <v>3784</v>
      </c>
      <c r="F3290" s="180" t="s">
        <v>727</v>
      </c>
      <c r="G3290" s="180">
        <v>0.78511229999999999</v>
      </c>
      <c r="H3290" s="180">
        <v>11.53</v>
      </c>
      <c r="I3290" s="180">
        <v>11.53</v>
      </c>
      <c r="J3290" s="180">
        <v>0</v>
      </c>
      <c r="K3290" s="181">
        <f t="shared" si="51"/>
        <v>9.052344819</v>
      </c>
      <c r="L3290" s="180" t="s">
        <v>707</v>
      </c>
    </row>
    <row r="3291" spans="3:12">
      <c r="C3291" s="180">
        <v>2559</v>
      </c>
      <c r="D3291" s="180">
        <v>2570</v>
      </c>
      <c r="E3291" s="180" t="s">
        <v>2418</v>
      </c>
      <c r="F3291" s="180" t="s">
        <v>727</v>
      </c>
      <c r="G3291" s="180">
        <v>1.3160111999999999</v>
      </c>
      <c r="H3291" s="180">
        <v>19.329999999999998</v>
      </c>
      <c r="I3291" s="180">
        <v>19.329999999999998</v>
      </c>
      <c r="J3291" s="180">
        <v>0</v>
      </c>
      <c r="K3291" s="181">
        <f t="shared" si="51"/>
        <v>25.438496495999996</v>
      </c>
      <c r="L3291" s="180" t="s">
        <v>707</v>
      </c>
    </row>
    <row r="3292" spans="3:12">
      <c r="C3292" s="180">
        <v>2559</v>
      </c>
      <c r="D3292" s="180">
        <v>2571</v>
      </c>
      <c r="E3292" s="180" t="s">
        <v>3785</v>
      </c>
      <c r="F3292" s="180" t="s">
        <v>727</v>
      </c>
      <c r="G3292" s="180">
        <v>3.9058988000000001</v>
      </c>
      <c r="H3292" s="180">
        <v>57.37</v>
      </c>
      <c r="I3292" s="180">
        <v>57.37</v>
      </c>
      <c r="J3292" s="180">
        <v>0</v>
      </c>
      <c r="K3292" s="181">
        <f t="shared" si="51"/>
        <v>224.08141415599999</v>
      </c>
      <c r="L3292" s="180" t="s">
        <v>707</v>
      </c>
    </row>
    <row r="3293" spans="3:12">
      <c r="C3293" s="180">
        <v>2559</v>
      </c>
      <c r="D3293" s="180">
        <v>2572</v>
      </c>
      <c r="E3293" s="180" t="s">
        <v>3786</v>
      </c>
      <c r="F3293" s="180" t="s">
        <v>727</v>
      </c>
      <c r="G3293" s="180">
        <v>11.550561699999999</v>
      </c>
      <c r="H3293" s="180">
        <v>169.67</v>
      </c>
      <c r="I3293" s="180">
        <v>169.67</v>
      </c>
      <c r="J3293" s="180">
        <v>0</v>
      </c>
      <c r="K3293" s="181">
        <f t="shared" si="51"/>
        <v>1959.7838036389996</v>
      </c>
      <c r="L3293" s="180" t="s">
        <v>707</v>
      </c>
    </row>
    <row r="3294" spans="3:12">
      <c r="C3294" s="180">
        <v>2559</v>
      </c>
      <c r="D3294" s="180">
        <v>2573</v>
      </c>
      <c r="E3294" s="180" t="s">
        <v>3787</v>
      </c>
      <c r="F3294" s="180" t="s">
        <v>727</v>
      </c>
      <c r="G3294" s="180">
        <v>0.95926959999999994</v>
      </c>
      <c r="H3294" s="180">
        <v>14.09</v>
      </c>
      <c r="I3294" s="180">
        <v>14.09</v>
      </c>
      <c r="J3294" s="180">
        <v>0</v>
      </c>
      <c r="K3294" s="181">
        <f t="shared" si="51"/>
        <v>13.516108663999999</v>
      </c>
      <c r="L3294" s="180" t="s">
        <v>707</v>
      </c>
    </row>
    <row r="3295" spans="3:12">
      <c r="C3295" s="180">
        <v>2559</v>
      </c>
      <c r="D3295" s="180">
        <v>2574</v>
      </c>
      <c r="E3295" s="180" t="s">
        <v>2420</v>
      </c>
      <c r="F3295" s="180" t="s">
        <v>727</v>
      </c>
      <c r="G3295" s="180">
        <v>0.96558980000000005</v>
      </c>
      <c r="H3295" s="180">
        <v>14.18</v>
      </c>
      <c r="I3295" s="180">
        <v>14.18</v>
      </c>
      <c r="J3295" s="180">
        <v>0</v>
      </c>
      <c r="K3295" s="181">
        <f t="shared" si="51"/>
        <v>13.692063364000001</v>
      </c>
      <c r="L3295" s="180" t="s">
        <v>707</v>
      </c>
    </row>
    <row r="3296" spans="3:12">
      <c r="C3296" s="180">
        <v>2559</v>
      </c>
      <c r="D3296" s="180">
        <v>2575</v>
      </c>
      <c r="E3296" s="180" t="s">
        <v>2422</v>
      </c>
      <c r="F3296" s="180" t="s">
        <v>727</v>
      </c>
      <c r="G3296" s="180">
        <v>2.3096909999999999</v>
      </c>
      <c r="H3296" s="180">
        <v>33.92</v>
      </c>
      <c r="I3296" s="180">
        <v>33.92</v>
      </c>
      <c r="J3296" s="180">
        <v>0</v>
      </c>
      <c r="K3296" s="181">
        <f t="shared" si="51"/>
        <v>78.344718720000003</v>
      </c>
      <c r="L3296" s="180" t="s">
        <v>707</v>
      </c>
    </row>
    <row r="3297" spans="3:12">
      <c r="C3297" s="180">
        <v>2559</v>
      </c>
      <c r="D3297" s="180">
        <v>2576</v>
      </c>
      <c r="E3297" s="180" t="s">
        <v>3788</v>
      </c>
      <c r="F3297" s="180" t="s">
        <v>727</v>
      </c>
      <c r="G3297" s="180">
        <v>3.0723313999999999</v>
      </c>
      <c r="H3297" s="180">
        <v>45.13</v>
      </c>
      <c r="I3297" s="180">
        <v>45.13</v>
      </c>
      <c r="J3297" s="180">
        <v>0</v>
      </c>
      <c r="K3297" s="181">
        <f t="shared" si="51"/>
        <v>138.65431608200001</v>
      </c>
      <c r="L3297" s="180" t="s">
        <v>704</v>
      </c>
    </row>
    <row r="3298" spans="3:12">
      <c r="C3298" s="180">
        <v>2559</v>
      </c>
      <c r="D3298" s="180">
        <v>2577</v>
      </c>
      <c r="E3298" s="180" t="s">
        <v>3789</v>
      </c>
      <c r="F3298" s="180" t="s">
        <v>727</v>
      </c>
      <c r="G3298" s="180">
        <v>4.1629212999999998</v>
      </c>
      <c r="H3298" s="180">
        <v>61.15</v>
      </c>
      <c r="I3298" s="180">
        <v>61.15</v>
      </c>
      <c r="J3298" s="180">
        <v>0</v>
      </c>
      <c r="K3298" s="181">
        <f t="shared" si="51"/>
        <v>254.56263749499999</v>
      </c>
      <c r="L3298" s="180" t="s">
        <v>704</v>
      </c>
    </row>
    <row r="3299" spans="3:12">
      <c r="C3299" s="180">
        <v>2559</v>
      </c>
      <c r="D3299" s="180">
        <v>2578</v>
      </c>
      <c r="E3299" s="180" t="s">
        <v>3790</v>
      </c>
      <c r="F3299" s="180" t="s">
        <v>727</v>
      </c>
      <c r="G3299" s="180">
        <v>12.9964887</v>
      </c>
      <c r="H3299" s="180">
        <v>190.91</v>
      </c>
      <c r="I3299" s="180">
        <v>190.91</v>
      </c>
      <c r="J3299" s="180">
        <v>0</v>
      </c>
      <c r="K3299" s="181">
        <f t="shared" si="51"/>
        <v>2481.1596577169998</v>
      </c>
      <c r="L3299" s="180" t="s">
        <v>704</v>
      </c>
    </row>
    <row r="3300" spans="3:12">
      <c r="C3300" s="180">
        <v>2559</v>
      </c>
      <c r="D3300" s="180">
        <v>2579</v>
      </c>
      <c r="E3300" s="180" t="s">
        <v>3791</v>
      </c>
      <c r="F3300" s="180" t="s">
        <v>727</v>
      </c>
      <c r="G3300" s="180">
        <v>1.1629213</v>
      </c>
      <c r="H3300" s="180">
        <v>17.079999999999998</v>
      </c>
      <c r="I3300" s="180">
        <v>17.079999999999998</v>
      </c>
      <c r="J3300" s="180">
        <v>0</v>
      </c>
      <c r="K3300" s="181">
        <f t="shared" si="51"/>
        <v>19.862695803999998</v>
      </c>
      <c r="L3300" s="180" t="s">
        <v>704</v>
      </c>
    </row>
    <row r="3301" spans="3:12">
      <c r="C3301" s="180">
        <v>2559</v>
      </c>
      <c r="D3301" s="180">
        <v>2580</v>
      </c>
      <c r="E3301" s="180" t="s">
        <v>2423</v>
      </c>
      <c r="F3301" s="180" t="s">
        <v>727</v>
      </c>
      <c r="G3301" s="180">
        <v>1.2745785999999999</v>
      </c>
      <c r="H3301" s="180">
        <v>18.72</v>
      </c>
      <c r="I3301" s="180">
        <v>18.72</v>
      </c>
      <c r="J3301" s="180">
        <v>0</v>
      </c>
      <c r="K3301" s="181">
        <f t="shared" si="51"/>
        <v>23.860111391999997</v>
      </c>
      <c r="L3301" s="180" t="s">
        <v>704</v>
      </c>
    </row>
    <row r="3302" spans="3:12">
      <c r="C3302" s="180">
        <v>2559</v>
      </c>
      <c r="D3302" s="180">
        <v>2581</v>
      </c>
      <c r="E3302" s="180" t="s">
        <v>2424</v>
      </c>
      <c r="F3302" s="180" t="s">
        <v>727</v>
      </c>
      <c r="G3302" s="180">
        <v>1.4880617</v>
      </c>
      <c r="H3302" s="180">
        <v>21.85</v>
      </c>
      <c r="I3302" s="180">
        <v>21.85</v>
      </c>
      <c r="J3302" s="180">
        <v>0</v>
      </c>
      <c r="K3302" s="181">
        <f t="shared" si="51"/>
        <v>32.514148145</v>
      </c>
      <c r="L3302" s="180" t="s">
        <v>704</v>
      </c>
    </row>
    <row r="3303" spans="3:12">
      <c r="C3303" s="180">
        <v>2559</v>
      </c>
      <c r="D3303" s="180">
        <v>2582</v>
      </c>
      <c r="E3303" s="180" t="s">
        <v>3792</v>
      </c>
      <c r="F3303" s="180" t="s">
        <v>727</v>
      </c>
      <c r="G3303" s="180">
        <v>2.8497191000000002</v>
      </c>
      <c r="H3303" s="180">
        <v>41.86</v>
      </c>
      <c r="I3303" s="180">
        <v>41.86</v>
      </c>
      <c r="J3303" s="180">
        <v>0</v>
      </c>
      <c r="K3303" s="181">
        <f t="shared" si="51"/>
        <v>119.28924152600001</v>
      </c>
      <c r="L3303" s="180" t="s">
        <v>704</v>
      </c>
    </row>
    <row r="3304" spans="3:12">
      <c r="C3304" s="180">
        <v>2559</v>
      </c>
      <c r="D3304" s="180">
        <v>2583</v>
      </c>
      <c r="E3304" s="180" t="s">
        <v>3793</v>
      </c>
      <c r="F3304" s="180" t="s">
        <v>727</v>
      </c>
      <c r="G3304" s="180">
        <v>10.702247099999999</v>
      </c>
      <c r="H3304" s="180">
        <v>157.21</v>
      </c>
      <c r="I3304" s="180">
        <v>157.21</v>
      </c>
      <c r="J3304" s="180">
        <v>0</v>
      </c>
      <c r="K3304" s="181">
        <f t="shared" si="51"/>
        <v>1682.5002665909999</v>
      </c>
      <c r="L3304" s="180" t="s">
        <v>707</v>
      </c>
    </row>
    <row r="3305" spans="3:12">
      <c r="C3305" s="180">
        <v>2559</v>
      </c>
      <c r="D3305" s="180">
        <v>2584</v>
      </c>
      <c r="E3305" s="180" t="s">
        <v>3794</v>
      </c>
      <c r="F3305" s="180" t="s">
        <v>727</v>
      </c>
      <c r="G3305" s="180">
        <v>17.816011199999998</v>
      </c>
      <c r="H3305" s="180">
        <v>261.70999999999998</v>
      </c>
      <c r="I3305" s="180">
        <v>261.70999999999998</v>
      </c>
      <c r="J3305" s="180">
        <v>0</v>
      </c>
      <c r="K3305" s="181">
        <f t="shared" si="51"/>
        <v>4662.6282911519993</v>
      </c>
      <c r="L3305" s="180" t="s">
        <v>704</v>
      </c>
    </row>
    <row r="3306" spans="3:12">
      <c r="C3306" s="180">
        <v>2559</v>
      </c>
      <c r="D3306" s="180">
        <v>2585</v>
      </c>
      <c r="E3306" s="180" t="s">
        <v>3795</v>
      </c>
      <c r="F3306" s="180" t="s">
        <v>727</v>
      </c>
      <c r="G3306" s="180">
        <v>17.834269599999999</v>
      </c>
      <c r="H3306" s="180">
        <v>261.98</v>
      </c>
      <c r="I3306" s="180">
        <v>261.98</v>
      </c>
      <c r="J3306" s="180">
        <v>0</v>
      </c>
      <c r="K3306" s="181">
        <f t="shared" si="51"/>
        <v>4672.2219498080003</v>
      </c>
      <c r="L3306" s="180" t="s">
        <v>704</v>
      </c>
    </row>
    <row r="3307" spans="3:12">
      <c r="C3307" s="180">
        <v>2559</v>
      </c>
      <c r="D3307" s="180">
        <v>2586</v>
      </c>
      <c r="E3307" s="180" t="s">
        <v>2421</v>
      </c>
      <c r="F3307" s="180" t="s">
        <v>727</v>
      </c>
      <c r="G3307" s="180">
        <v>1.5547751999999999</v>
      </c>
      <c r="H3307" s="180">
        <v>22.83</v>
      </c>
      <c r="I3307" s="180">
        <v>22.83</v>
      </c>
      <c r="J3307" s="180">
        <v>0</v>
      </c>
      <c r="K3307" s="181">
        <f t="shared" si="51"/>
        <v>35.495517815999996</v>
      </c>
      <c r="L3307" s="180" t="s">
        <v>704</v>
      </c>
    </row>
    <row r="3308" spans="3:12">
      <c r="C3308" s="180">
        <v>2559</v>
      </c>
      <c r="D3308" s="180">
        <v>2587</v>
      </c>
      <c r="E3308" s="180" t="s">
        <v>3796</v>
      </c>
      <c r="F3308" s="180" t="s">
        <v>727</v>
      </c>
      <c r="G3308" s="180">
        <v>2.5646067000000001</v>
      </c>
      <c r="H3308" s="180">
        <v>37.67</v>
      </c>
      <c r="I3308" s="180">
        <v>37.67</v>
      </c>
      <c r="J3308" s="180">
        <v>0</v>
      </c>
      <c r="K3308" s="181">
        <f t="shared" si="51"/>
        <v>96.608734389000006</v>
      </c>
      <c r="L3308" s="180" t="s">
        <v>704</v>
      </c>
    </row>
    <row r="3309" spans="3:12">
      <c r="C3309" s="180">
        <v>2559</v>
      </c>
      <c r="D3309" s="180">
        <v>2588</v>
      </c>
      <c r="E3309" s="180" t="s">
        <v>2419</v>
      </c>
      <c r="F3309" s="180" t="s">
        <v>727</v>
      </c>
      <c r="G3309" s="180">
        <v>2.0372191000000002</v>
      </c>
      <c r="H3309" s="180">
        <v>29.92</v>
      </c>
      <c r="I3309" s="180">
        <v>29.92</v>
      </c>
      <c r="J3309" s="180">
        <v>0</v>
      </c>
      <c r="K3309" s="181">
        <f t="shared" si="51"/>
        <v>60.953595472000011</v>
      </c>
      <c r="L3309" s="180" t="s">
        <v>704</v>
      </c>
    </row>
    <row r="3310" spans="3:12">
      <c r="C3310" s="180">
        <v>2559</v>
      </c>
      <c r="D3310" s="180">
        <v>2589</v>
      </c>
      <c r="E3310" s="180" t="s">
        <v>3797</v>
      </c>
      <c r="F3310" s="180" t="s">
        <v>727</v>
      </c>
      <c r="G3310" s="180">
        <v>2.2176966</v>
      </c>
      <c r="H3310" s="180">
        <v>32.57</v>
      </c>
      <c r="I3310" s="180">
        <v>32.57</v>
      </c>
      <c r="J3310" s="180">
        <v>0</v>
      </c>
      <c r="K3310" s="181">
        <f t="shared" si="51"/>
        <v>72.230378262000002</v>
      </c>
      <c r="L3310" s="180" t="s">
        <v>704</v>
      </c>
    </row>
    <row r="3311" spans="3:12">
      <c r="C3311" s="180">
        <v>2559</v>
      </c>
      <c r="D3311" s="180">
        <v>2590</v>
      </c>
      <c r="E3311" s="180" t="s">
        <v>2415</v>
      </c>
      <c r="F3311" s="180" t="s">
        <v>727</v>
      </c>
      <c r="G3311" s="180">
        <v>1.3609549999999999</v>
      </c>
      <c r="H3311" s="180">
        <v>19.989999999999998</v>
      </c>
      <c r="I3311" s="180">
        <v>19.989999999999998</v>
      </c>
      <c r="J3311" s="180">
        <v>0</v>
      </c>
      <c r="K3311" s="181">
        <f t="shared" si="51"/>
        <v>27.205490449999996</v>
      </c>
      <c r="L3311" s="180" t="s">
        <v>704</v>
      </c>
    </row>
    <row r="3312" spans="3:12">
      <c r="C3312" s="180">
        <v>2559</v>
      </c>
      <c r="D3312" s="180">
        <v>2591</v>
      </c>
      <c r="E3312" s="180" t="s">
        <v>3798</v>
      </c>
      <c r="F3312" s="180" t="s">
        <v>727</v>
      </c>
      <c r="G3312" s="180">
        <v>0.80898870000000001</v>
      </c>
      <c r="H3312" s="180">
        <v>11.88</v>
      </c>
      <c r="I3312" s="180">
        <v>11.88</v>
      </c>
      <c r="J3312" s="180">
        <v>0</v>
      </c>
      <c r="K3312" s="181">
        <f t="shared" si="51"/>
        <v>9.6107857560000003</v>
      </c>
      <c r="L3312" s="180" t="s">
        <v>707</v>
      </c>
    </row>
    <row r="3313" spans="3:12">
      <c r="C3313" s="180">
        <v>2559</v>
      </c>
      <c r="D3313" s="180">
        <v>2592</v>
      </c>
      <c r="E3313" s="180" t="s">
        <v>3799</v>
      </c>
      <c r="F3313" s="180" t="s">
        <v>727</v>
      </c>
      <c r="G3313" s="180">
        <v>16.577949400000001</v>
      </c>
      <c r="H3313" s="180">
        <v>243.53</v>
      </c>
      <c r="I3313" s="180">
        <v>243.53</v>
      </c>
      <c r="J3313" s="180">
        <v>0</v>
      </c>
      <c r="K3313" s="181">
        <f t="shared" si="51"/>
        <v>4037.2280173820004</v>
      </c>
      <c r="L3313" s="180" t="s">
        <v>704</v>
      </c>
    </row>
    <row r="3314" spans="3:12">
      <c r="C3314" s="180">
        <v>2559</v>
      </c>
      <c r="D3314" s="180">
        <v>2593</v>
      </c>
      <c r="E3314" s="180" t="s">
        <v>2417</v>
      </c>
      <c r="F3314" s="180" t="s">
        <v>727</v>
      </c>
      <c r="G3314" s="180">
        <v>0.83707860000000001</v>
      </c>
      <c r="H3314" s="180">
        <v>12.29</v>
      </c>
      <c r="I3314" s="180">
        <v>12.29</v>
      </c>
      <c r="J3314" s="180">
        <v>0</v>
      </c>
      <c r="K3314" s="181">
        <f t="shared" si="51"/>
        <v>10.287695994</v>
      </c>
      <c r="L3314" s="180" t="s">
        <v>704</v>
      </c>
    </row>
    <row r="3315" spans="3:12">
      <c r="C3315" s="180">
        <v>2559</v>
      </c>
      <c r="D3315" s="180">
        <v>2594</v>
      </c>
      <c r="E3315" s="180" t="s">
        <v>3800</v>
      </c>
      <c r="F3315" s="180" t="s">
        <v>727</v>
      </c>
      <c r="G3315" s="180">
        <v>15.047050499999999</v>
      </c>
      <c r="H3315" s="180">
        <v>221.04</v>
      </c>
      <c r="I3315" s="180">
        <v>221.04</v>
      </c>
      <c r="J3315" s="180">
        <v>0</v>
      </c>
      <c r="K3315" s="181">
        <f t="shared" si="51"/>
        <v>3326.0000425199996</v>
      </c>
      <c r="L3315" s="180" t="s">
        <v>707</v>
      </c>
    </row>
    <row r="3316" spans="3:12">
      <c r="C3316" s="180">
        <v>2559</v>
      </c>
      <c r="D3316" s="180">
        <v>2595</v>
      </c>
      <c r="E3316" s="180" t="s">
        <v>3801</v>
      </c>
      <c r="F3316" s="180" t="s">
        <v>727</v>
      </c>
      <c r="G3316" s="180">
        <v>18.0210674</v>
      </c>
      <c r="H3316" s="180">
        <v>264.72000000000003</v>
      </c>
      <c r="I3316" s="180">
        <v>264.72000000000003</v>
      </c>
      <c r="J3316" s="180">
        <v>0</v>
      </c>
      <c r="K3316" s="181">
        <f t="shared" si="51"/>
        <v>4770.5369621280006</v>
      </c>
      <c r="L3316" s="180" t="s">
        <v>707</v>
      </c>
    </row>
    <row r="3317" spans="3:12">
      <c r="C3317" s="180">
        <v>2559</v>
      </c>
      <c r="D3317" s="180">
        <v>2596</v>
      </c>
      <c r="E3317" s="180" t="s">
        <v>3802</v>
      </c>
      <c r="F3317" s="180" t="s">
        <v>727</v>
      </c>
      <c r="G3317" s="180">
        <v>4.4002808</v>
      </c>
      <c r="H3317" s="180">
        <v>64.64</v>
      </c>
      <c r="I3317" s="180">
        <v>64.64</v>
      </c>
      <c r="J3317" s="180">
        <v>0</v>
      </c>
      <c r="K3317" s="181">
        <f t="shared" si="51"/>
        <v>284.43415091200001</v>
      </c>
      <c r="L3317" s="180" t="s">
        <v>707</v>
      </c>
    </row>
    <row r="3318" spans="3:12">
      <c r="C3318" s="180">
        <v>2559</v>
      </c>
      <c r="D3318" s="180">
        <v>2597</v>
      </c>
      <c r="E3318" s="180" t="s">
        <v>2425</v>
      </c>
      <c r="F3318" s="180" t="s">
        <v>727</v>
      </c>
      <c r="G3318" s="180">
        <v>2.4424157000000002</v>
      </c>
      <c r="H3318" s="180">
        <v>35.869999999999997</v>
      </c>
      <c r="I3318" s="180">
        <v>35.869999999999997</v>
      </c>
      <c r="J3318" s="180">
        <v>0</v>
      </c>
      <c r="K3318" s="181">
        <f t="shared" si="51"/>
        <v>87.609451159000002</v>
      </c>
      <c r="L3318" s="180" t="s">
        <v>707</v>
      </c>
    </row>
    <row r="3319" spans="3:12">
      <c r="C3319" s="180">
        <v>2559</v>
      </c>
      <c r="D3319" s="180">
        <v>12008</v>
      </c>
      <c r="E3319" s="180" t="s">
        <v>3803</v>
      </c>
      <c r="F3319" s="180" t="s">
        <v>727</v>
      </c>
      <c r="G3319" s="180">
        <v>9.5688201999999993</v>
      </c>
      <c r="H3319" s="180">
        <v>140.56</v>
      </c>
      <c r="I3319" s="180">
        <v>140.56</v>
      </c>
      <c r="J3319" s="180">
        <v>0</v>
      </c>
      <c r="K3319" s="181">
        <f t="shared" si="51"/>
        <v>1344.9933673119999</v>
      </c>
      <c r="L3319" s="180" t="s">
        <v>707</v>
      </c>
    </row>
    <row r="3320" spans="3:12">
      <c r="C3320" s="180">
        <v>2559</v>
      </c>
      <c r="D3320" s="180">
        <v>14052</v>
      </c>
      <c r="E3320" s="180" t="s">
        <v>3804</v>
      </c>
      <c r="F3320" s="180" t="s">
        <v>727</v>
      </c>
      <c r="G3320" s="180">
        <v>0.92977520000000002</v>
      </c>
      <c r="H3320" s="180">
        <v>13.65</v>
      </c>
      <c r="I3320" s="180">
        <v>13.65</v>
      </c>
      <c r="J3320" s="180">
        <v>0</v>
      </c>
      <c r="K3320" s="181">
        <f t="shared" si="51"/>
        <v>12.69143148</v>
      </c>
      <c r="L3320" s="180" t="s">
        <v>707</v>
      </c>
    </row>
    <row r="3321" spans="3:12">
      <c r="C3321" s="180">
        <v>2559</v>
      </c>
      <c r="D3321" s="180">
        <v>14053</v>
      </c>
      <c r="E3321" s="180" t="s">
        <v>2410</v>
      </c>
      <c r="F3321" s="180" t="s">
        <v>727</v>
      </c>
      <c r="G3321" s="180">
        <v>0.9438202</v>
      </c>
      <c r="H3321" s="180">
        <v>13.86</v>
      </c>
      <c r="I3321" s="180">
        <v>13.86</v>
      </c>
      <c r="J3321" s="180">
        <v>0</v>
      </c>
      <c r="K3321" s="181">
        <f t="shared" si="51"/>
        <v>13.081347972</v>
      </c>
      <c r="L3321" s="180" t="s">
        <v>707</v>
      </c>
    </row>
    <row r="3322" spans="3:12">
      <c r="C3322" s="180">
        <v>2559</v>
      </c>
      <c r="D3322" s="180">
        <v>14054</v>
      </c>
      <c r="E3322" s="180" t="s">
        <v>2413</v>
      </c>
      <c r="F3322" s="180" t="s">
        <v>727</v>
      </c>
      <c r="G3322" s="180">
        <v>1.2085674</v>
      </c>
      <c r="H3322" s="180">
        <v>17.75</v>
      </c>
      <c r="I3322" s="180">
        <v>17.75</v>
      </c>
      <c r="J3322" s="180">
        <v>0</v>
      </c>
      <c r="K3322" s="181">
        <f t="shared" si="51"/>
        <v>21.452071350000001</v>
      </c>
      <c r="L3322" s="180" t="s">
        <v>707</v>
      </c>
    </row>
    <row r="3323" spans="3:12">
      <c r="C3323" s="180">
        <v>2559</v>
      </c>
      <c r="D3323" s="180">
        <v>39174</v>
      </c>
      <c r="E3323" s="180" t="s">
        <v>3805</v>
      </c>
      <c r="F3323" s="180" t="s">
        <v>727</v>
      </c>
      <c r="G3323" s="180">
        <v>7.109E-2</v>
      </c>
      <c r="H3323" s="180">
        <v>1.04</v>
      </c>
      <c r="I3323" s="180">
        <v>1.04</v>
      </c>
      <c r="J3323" s="180">
        <v>0</v>
      </c>
      <c r="K3323" s="181">
        <f t="shared" si="51"/>
        <v>7.3933600000000002E-2</v>
      </c>
      <c r="L3323" s="180" t="s">
        <v>707</v>
      </c>
    </row>
    <row r="3324" spans="3:12">
      <c r="C3324" s="180">
        <v>2559</v>
      </c>
      <c r="D3324" s="180">
        <v>39175</v>
      </c>
      <c r="E3324" s="180" t="s">
        <v>3806</v>
      </c>
      <c r="F3324" s="180" t="s">
        <v>727</v>
      </c>
      <c r="G3324" s="180">
        <v>8.6887800000000001E-2</v>
      </c>
      <c r="H3324" s="180">
        <v>1.27</v>
      </c>
      <c r="I3324" s="180">
        <v>1.27</v>
      </c>
      <c r="J3324" s="180">
        <v>0</v>
      </c>
      <c r="K3324" s="181">
        <f t="shared" si="51"/>
        <v>0.110347506</v>
      </c>
      <c r="L3324" s="180" t="s">
        <v>707</v>
      </c>
    </row>
    <row r="3325" spans="3:12">
      <c r="C3325" s="180">
        <v>2559</v>
      </c>
      <c r="D3325" s="180">
        <v>39176</v>
      </c>
      <c r="E3325" s="180" t="s">
        <v>3807</v>
      </c>
      <c r="F3325" s="180" t="s">
        <v>727</v>
      </c>
      <c r="G3325" s="180">
        <v>9.3206999999999998E-2</v>
      </c>
      <c r="H3325" s="180">
        <v>1.36</v>
      </c>
      <c r="I3325" s="180">
        <v>1.36</v>
      </c>
      <c r="J3325" s="180">
        <v>0</v>
      </c>
      <c r="K3325" s="181">
        <f t="shared" si="51"/>
        <v>0.12676152000000002</v>
      </c>
      <c r="L3325" s="180" t="s">
        <v>707</v>
      </c>
    </row>
    <row r="3326" spans="3:12">
      <c r="C3326" s="180">
        <v>2559</v>
      </c>
      <c r="D3326" s="180">
        <v>39177</v>
      </c>
      <c r="E3326" s="180" t="s">
        <v>3808</v>
      </c>
      <c r="F3326" s="180" t="s">
        <v>727</v>
      </c>
      <c r="G3326" s="180">
        <v>0.1421801</v>
      </c>
      <c r="H3326" s="180">
        <v>2.08</v>
      </c>
      <c r="I3326" s="180">
        <v>2.08</v>
      </c>
      <c r="J3326" s="180">
        <v>0</v>
      </c>
      <c r="K3326" s="181">
        <f t="shared" si="51"/>
        <v>0.29573460800000001</v>
      </c>
      <c r="L3326" s="180" t="s">
        <v>707</v>
      </c>
    </row>
    <row r="3327" spans="3:12">
      <c r="C3327" s="180">
        <v>2559</v>
      </c>
      <c r="D3327" s="180">
        <v>39178</v>
      </c>
      <c r="E3327" s="180" t="s">
        <v>3809</v>
      </c>
      <c r="F3327" s="180" t="s">
        <v>727</v>
      </c>
      <c r="G3327" s="180">
        <v>0.15718799999999999</v>
      </c>
      <c r="H3327" s="180">
        <v>2.2999999999999998</v>
      </c>
      <c r="I3327" s="180">
        <v>2.2999999999999998</v>
      </c>
      <c r="J3327" s="180">
        <v>0</v>
      </c>
      <c r="K3327" s="181">
        <f t="shared" si="51"/>
        <v>0.36153239999999998</v>
      </c>
      <c r="L3327" s="180" t="s">
        <v>707</v>
      </c>
    </row>
    <row r="3328" spans="3:12">
      <c r="C3328" s="180">
        <v>2559</v>
      </c>
      <c r="D3328" s="180">
        <v>39179</v>
      </c>
      <c r="E3328" s="180" t="s">
        <v>3810</v>
      </c>
      <c r="F3328" s="180" t="s">
        <v>727</v>
      </c>
      <c r="G3328" s="180">
        <v>0.37756709999999999</v>
      </c>
      <c r="H3328" s="180">
        <v>5.54</v>
      </c>
      <c r="I3328" s="180">
        <v>5.54</v>
      </c>
      <c r="J3328" s="180">
        <v>0</v>
      </c>
      <c r="K3328" s="181">
        <f t="shared" si="51"/>
        <v>2.0917217340000001</v>
      </c>
      <c r="L3328" s="180" t="s">
        <v>704</v>
      </c>
    </row>
    <row r="3329" spans="3:12">
      <c r="C3329" s="180">
        <v>2559</v>
      </c>
      <c r="D3329" s="180">
        <v>39180</v>
      </c>
      <c r="E3329" s="180" t="s">
        <v>3811</v>
      </c>
      <c r="F3329" s="180" t="s">
        <v>727</v>
      </c>
      <c r="G3329" s="180">
        <v>0.42654029999999998</v>
      </c>
      <c r="H3329" s="180">
        <v>6.26</v>
      </c>
      <c r="I3329" s="180">
        <v>6.26</v>
      </c>
      <c r="J3329" s="180">
        <v>0</v>
      </c>
      <c r="K3329" s="181">
        <f t="shared" si="51"/>
        <v>2.6701422779999997</v>
      </c>
      <c r="L3329" s="180" t="s">
        <v>704</v>
      </c>
    </row>
    <row r="3330" spans="3:12">
      <c r="C3330" s="180">
        <v>2559</v>
      </c>
      <c r="D3330" s="180">
        <v>39181</v>
      </c>
      <c r="E3330" s="180" t="s">
        <v>3812</v>
      </c>
      <c r="F3330" s="180" t="s">
        <v>727</v>
      </c>
      <c r="G3330" s="180">
        <v>0.5718799</v>
      </c>
      <c r="H3330" s="180">
        <v>8.4</v>
      </c>
      <c r="I3330" s="180">
        <v>8.4</v>
      </c>
      <c r="J3330" s="180">
        <v>0</v>
      </c>
      <c r="K3330" s="181">
        <f t="shared" si="51"/>
        <v>4.8037911600000003</v>
      </c>
      <c r="L3330" s="180" t="s">
        <v>704</v>
      </c>
    </row>
    <row r="3331" spans="3:12">
      <c r="C3331" s="180">
        <v>2559</v>
      </c>
      <c r="D3331" s="180">
        <v>39182</v>
      </c>
      <c r="E3331" s="180" t="s">
        <v>3813</v>
      </c>
      <c r="F3331" s="180" t="s">
        <v>727</v>
      </c>
      <c r="G3331" s="180">
        <v>0.80410740000000003</v>
      </c>
      <c r="H3331" s="180">
        <v>11.81</v>
      </c>
      <c r="I3331" s="180">
        <v>11.81</v>
      </c>
      <c r="J3331" s="180">
        <v>0</v>
      </c>
      <c r="K3331" s="181">
        <f t="shared" si="51"/>
        <v>9.496508394000001</v>
      </c>
      <c r="L3331" s="180" t="s">
        <v>704</v>
      </c>
    </row>
    <row r="3332" spans="3:12">
      <c r="C3332" s="180">
        <v>2559</v>
      </c>
      <c r="D3332" s="180">
        <v>39184</v>
      </c>
      <c r="E3332" s="180" t="s">
        <v>3814</v>
      </c>
      <c r="F3332" s="180" t="s">
        <v>727</v>
      </c>
      <c r="G3332" s="180">
        <v>0.46603480000000003</v>
      </c>
      <c r="H3332" s="180">
        <v>6.84</v>
      </c>
      <c r="I3332" s="180">
        <v>6.84</v>
      </c>
      <c r="J3332" s="180">
        <v>0</v>
      </c>
      <c r="K3332" s="181">
        <f t="shared" si="51"/>
        <v>3.187678032</v>
      </c>
      <c r="L3332" s="180" t="s">
        <v>704</v>
      </c>
    </row>
    <row r="3333" spans="3:12">
      <c r="C3333" s="180">
        <v>2559</v>
      </c>
      <c r="D3333" s="180">
        <v>39185</v>
      </c>
      <c r="E3333" s="180" t="s">
        <v>3815</v>
      </c>
      <c r="F3333" s="180" t="s">
        <v>727</v>
      </c>
      <c r="G3333" s="180">
        <v>0.42496050000000002</v>
      </c>
      <c r="H3333" s="180">
        <v>6.24</v>
      </c>
      <c r="I3333" s="180">
        <v>6.24</v>
      </c>
      <c r="J3333" s="180">
        <v>0</v>
      </c>
      <c r="K3333" s="181">
        <f t="shared" si="51"/>
        <v>2.6517535200000002</v>
      </c>
      <c r="L3333" s="180" t="s">
        <v>704</v>
      </c>
    </row>
    <row r="3334" spans="3:12">
      <c r="C3334" s="180">
        <v>2559</v>
      </c>
      <c r="D3334" s="180">
        <v>39186</v>
      </c>
      <c r="E3334" s="180" t="s">
        <v>3816</v>
      </c>
      <c r="F3334" s="180" t="s">
        <v>727</v>
      </c>
      <c r="G3334" s="180">
        <v>1.4360189999999999</v>
      </c>
      <c r="H3334" s="180">
        <v>21.09</v>
      </c>
      <c r="I3334" s="180">
        <v>21.09</v>
      </c>
      <c r="J3334" s="180">
        <v>0</v>
      </c>
      <c r="K3334" s="181">
        <f t="shared" ref="K3334:K3397" si="52">H3334*G3334</f>
        <v>30.285640709999999</v>
      </c>
      <c r="L3334" s="180" t="s">
        <v>704</v>
      </c>
    </row>
    <row r="3335" spans="3:12">
      <c r="C3335" s="180">
        <v>2559</v>
      </c>
      <c r="D3335" s="180">
        <v>39187</v>
      </c>
      <c r="E3335" s="180" t="s">
        <v>3817</v>
      </c>
      <c r="F3335" s="180" t="s">
        <v>727</v>
      </c>
      <c r="G3335" s="180">
        <v>1.2385466000000001</v>
      </c>
      <c r="H3335" s="180">
        <v>18.190000000000001</v>
      </c>
      <c r="I3335" s="180">
        <v>18.190000000000001</v>
      </c>
      <c r="J3335" s="180">
        <v>0</v>
      </c>
      <c r="K3335" s="181">
        <f t="shared" si="52"/>
        <v>22.529162654000004</v>
      </c>
      <c r="L3335" s="180" t="s">
        <v>704</v>
      </c>
    </row>
    <row r="3336" spans="3:12">
      <c r="C3336" s="180">
        <v>2559</v>
      </c>
      <c r="D3336" s="180">
        <v>39188</v>
      </c>
      <c r="E3336" s="180" t="s">
        <v>3818</v>
      </c>
      <c r="F3336" s="180" t="s">
        <v>727</v>
      </c>
      <c r="G3336" s="180">
        <v>1.1816746</v>
      </c>
      <c r="H3336" s="180">
        <v>17.350000000000001</v>
      </c>
      <c r="I3336" s="180">
        <v>17.350000000000001</v>
      </c>
      <c r="J3336" s="180">
        <v>0</v>
      </c>
      <c r="K3336" s="181">
        <f t="shared" si="52"/>
        <v>20.502054310000002</v>
      </c>
      <c r="L3336" s="180" t="s">
        <v>707</v>
      </c>
    </row>
    <row r="3337" spans="3:12">
      <c r="C3337" s="180">
        <v>2559</v>
      </c>
      <c r="D3337" s="180">
        <v>39189</v>
      </c>
      <c r="E3337" s="180" t="s">
        <v>3819</v>
      </c>
      <c r="F3337" s="180" t="s">
        <v>727</v>
      </c>
      <c r="G3337" s="180">
        <v>1.6050553000000001</v>
      </c>
      <c r="H3337" s="180">
        <v>23.57</v>
      </c>
      <c r="I3337" s="180">
        <v>23.57</v>
      </c>
      <c r="J3337" s="180">
        <v>0</v>
      </c>
      <c r="K3337" s="181">
        <f t="shared" si="52"/>
        <v>37.831153421000003</v>
      </c>
      <c r="L3337" s="180" t="s">
        <v>707</v>
      </c>
    </row>
    <row r="3338" spans="3:12">
      <c r="C3338" s="180">
        <v>2559</v>
      </c>
      <c r="D3338" s="180">
        <v>39190</v>
      </c>
      <c r="E3338" s="180" t="s">
        <v>3820</v>
      </c>
      <c r="F3338" s="180" t="s">
        <v>727</v>
      </c>
      <c r="G3338" s="180">
        <v>1.5165877000000001</v>
      </c>
      <c r="H3338" s="180">
        <v>22.27</v>
      </c>
      <c r="I3338" s="180">
        <v>22.27</v>
      </c>
      <c r="J3338" s="180">
        <v>0</v>
      </c>
      <c r="K3338" s="181">
        <f t="shared" si="52"/>
        <v>33.774408079000004</v>
      </c>
      <c r="L3338" s="180" t="s">
        <v>707</v>
      </c>
    </row>
    <row r="3339" spans="3:12">
      <c r="C3339" s="180">
        <v>2559</v>
      </c>
      <c r="D3339" s="180">
        <v>39191</v>
      </c>
      <c r="E3339" s="180" t="s">
        <v>3821</v>
      </c>
      <c r="F3339" s="180" t="s">
        <v>727</v>
      </c>
      <c r="G3339" s="180">
        <v>1.4518167</v>
      </c>
      <c r="H3339" s="180">
        <v>21.32</v>
      </c>
      <c r="I3339" s="180">
        <v>21.32</v>
      </c>
      <c r="J3339" s="180">
        <v>0</v>
      </c>
      <c r="K3339" s="181">
        <f t="shared" si="52"/>
        <v>30.952732044000001</v>
      </c>
      <c r="L3339" s="180" t="s">
        <v>707</v>
      </c>
    </row>
    <row r="3340" spans="3:12">
      <c r="C3340" s="180">
        <v>2559</v>
      </c>
      <c r="D3340" s="180">
        <v>39192</v>
      </c>
      <c r="E3340" s="180" t="s">
        <v>3822</v>
      </c>
      <c r="F3340" s="180" t="s">
        <v>727</v>
      </c>
      <c r="G3340" s="180">
        <v>3.2274881999999998</v>
      </c>
      <c r="H3340" s="180">
        <v>47.41</v>
      </c>
      <c r="I3340" s="180">
        <v>47.41</v>
      </c>
      <c r="J3340" s="180">
        <v>0</v>
      </c>
      <c r="K3340" s="181">
        <f t="shared" si="52"/>
        <v>153.01521556199998</v>
      </c>
      <c r="L3340" s="180" t="s">
        <v>707</v>
      </c>
    </row>
    <row r="3341" spans="3:12">
      <c r="C3341" s="180">
        <v>2559</v>
      </c>
      <c r="D3341" s="180">
        <v>39193</v>
      </c>
      <c r="E3341" s="180" t="s">
        <v>3823</v>
      </c>
      <c r="F3341" s="180" t="s">
        <v>727</v>
      </c>
      <c r="G3341" s="180">
        <v>3.1026856</v>
      </c>
      <c r="H3341" s="180">
        <v>45.57</v>
      </c>
      <c r="I3341" s="180">
        <v>45.57</v>
      </c>
      <c r="J3341" s="180">
        <v>0</v>
      </c>
      <c r="K3341" s="181">
        <f t="shared" si="52"/>
        <v>141.38938279199999</v>
      </c>
      <c r="L3341" s="180" t="s">
        <v>707</v>
      </c>
    </row>
    <row r="3342" spans="3:12">
      <c r="C3342" s="180">
        <v>2559</v>
      </c>
      <c r="D3342" s="180">
        <v>39194</v>
      </c>
      <c r="E3342" s="180" t="s">
        <v>3824</v>
      </c>
      <c r="F3342" s="180" t="s">
        <v>727</v>
      </c>
      <c r="G3342" s="180">
        <v>2.8309636999999999</v>
      </c>
      <c r="H3342" s="180">
        <v>41.58</v>
      </c>
      <c r="I3342" s="180">
        <v>41.58</v>
      </c>
      <c r="J3342" s="180">
        <v>0</v>
      </c>
      <c r="K3342" s="181">
        <f t="shared" si="52"/>
        <v>117.711470646</v>
      </c>
      <c r="L3342" s="180" t="s">
        <v>707</v>
      </c>
    </row>
    <row r="3343" spans="3:12">
      <c r="C3343" s="180">
        <v>2559</v>
      </c>
      <c r="D3343" s="180">
        <v>39195</v>
      </c>
      <c r="E3343" s="180" t="s">
        <v>3825</v>
      </c>
      <c r="F3343" s="180" t="s">
        <v>727</v>
      </c>
      <c r="G3343" s="180">
        <v>2.6453397000000001</v>
      </c>
      <c r="H3343" s="180">
        <v>38.86</v>
      </c>
      <c r="I3343" s="180">
        <v>38.86</v>
      </c>
      <c r="J3343" s="180">
        <v>0</v>
      </c>
      <c r="K3343" s="181">
        <f t="shared" si="52"/>
        <v>102.797900742</v>
      </c>
      <c r="L3343" s="180" t="s">
        <v>707</v>
      </c>
    </row>
    <row r="3344" spans="3:12">
      <c r="C3344" s="180">
        <v>2559</v>
      </c>
      <c r="D3344" s="180">
        <v>39196</v>
      </c>
      <c r="E3344" s="180" t="s">
        <v>3826</v>
      </c>
      <c r="F3344" s="180" t="s">
        <v>727</v>
      </c>
      <c r="G3344" s="180">
        <v>5.1303318000000004</v>
      </c>
      <c r="H3344" s="180">
        <v>75.36</v>
      </c>
      <c r="I3344" s="180">
        <v>75.36</v>
      </c>
      <c r="J3344" s="180">
        <v>0</v>
      </c>
      <c r="K3344" s="181">
        <f t="shared" si="52"/>
        <v>386.62180444800003</v>
      </c>
      <c r="L3344" s="180" t="s">
        <v>707</v>
      </c>
    </row>
    <row r="3345" spans="3:12">
      <c r="C3345" s="180">
        <v>2559</v>
      </c>
      <c r="D3345" s="180">
        <v>39197</v>
      </c>
      <c r="E3345" s="180" t="s">
        <v>3827</v>
      </c>
      <c r="F3345" s="180" t="s">
        <v>727</v>
      </c>
      <c r="G3345" s="180">
        <v>4.9747234999999996</v>
      </c>
      <c r="H3345" s="180">
        <v>73.069999999999993</v>
      </c>
      <c r="I3345" s="180">
        <v>73.069999999999993</v>
      </c>
      <c r="J3345" s="180">
        <v>0</v>
      </c>
      <c r="K3345" s="181">
        <f t="shared" si="52"/>
        <v>363.50304614499993</v>
      </c>
      <c r="L3345" s="180" t="s">
        <v>704</v>
      </c>
    </row>
    <row r="3346" spans="3:12">
      <c r="C3346" s="180">
        <v>2559</v>
      </c>
      <c r="D3346" s="180">
        <v>39198</v>
      </c>
      <c r="E3346" s="180" t="s">
        <v>3828</v>
      </c>
      <c r="F3346" s="180" t="s">
        <v>727</v>
      </c>
      <c r="G3346" s="180">
        <v>4.7622432999999997</v>
      </c>
      <c r="H3346" s="180">
        <v>69.95</v>
      </c>
      <c r="I3346" s="180">
        <v>69.95</v>
      </c>
      <c r="J3346" s="180">
        <v>0</v>
      </c>
      <c r="K3346" s="181">
        <f t="shared" si="52"/>
        <v>333.11891883499999</v>
      </c>
      <c r="L3346" s="180" t="s">
        <v>704</v>
      </c>
    </row>
    <row r="3347" spans="3:12">
      <c r="C3347" s="180">
        <v>2559</v>
      </c>
      <c r="D3347" s="180">
        <v>39199</v>
      </c>
      <c r="E3347" s="180" t="s">
        <v>3829</v>
      </c>
      <c r="F3347" s="180" t="s">
        <v>727</v>
      </c>
      <c r="G3347" s="180">
        <v>4.5829383999999997</v>
      </c>
      <c r="H3347" s="180">
        <v>67.319999999999993</v>
      </c>
      <c r="I3347" s="180">
        <v>67.319999999999993</v>
      </c>
      <c r="J3347" s="180">
        <v>0</v>
      </c>
      <c r="K3347" s="181">
        <f t="shared" si="52"/>
        <v>308.52341308799993</v>
      </c>
      <c r="L3347" s="180" t="s">
        <v>707</v>
      </c>
    </row>
    <row r="3348" spans="3:12">
      <c r="C3348" s="180">
        <v>2559</v>
      </c>
      <c r="D3348" s="180">
        <v>39200</v>
      </c>
      <c r="E3348" s="180" t="s">
        <v>3830</v>
      </c>
      <c r="F3348" s="180" t="s">
        <v>727</v>
      </c>
      <c r="G3348" s="180">
        <v>5.7393365000000003</v>
      </c>
      <c r="H3348" s="180">
        <v>84.31</v>
      </c>
      <c r="I3348" s="180">
        <v>84.31</v>
      </c>
      <c r="J3348" s="180">
        <v>0</v>
      </c>
      <c r="K3348" s="181">
        <f t="shared" si="52"/>
        <v>483.88346031500004</v>
      </c>
      <c r="L3348" s="180" t="s">
        <v>707</v>
      </c>
    </row>
    <row r="3349" spans="3:12">
      <c r="C3349" s="180">
        <v>2559</v>
      </c>
      <c r="D3349" s="180">
        <v>39201</v>
      </c>
      <c r="E3349" s="180" t="s">
        <v>3831</v>
      </c>
      <c r="F3349" s="180" t="s">
        <v>727</v>
      </c>
      <c r="G3349" s="180">
        <v>5.6935228999999996</v>
      </c>
      <c r="H3349" s="180">
        <v>83.63</v>
      </c>
      <c r="I3349" s="180">
        <v>83.63</v>
      </c>
      <c r="J3349" s="180">
        <v>0</v>
      </c>
      <c r="K3349" s="181">
        <f t="shared" si="52"/>
        <v>476.14932012699995</v>
      </c>
      <c r="L3349" s="180" t="s">
        <v>707</v>
      </c>
    </row>
    <row r="3350" spans="3:12">
      <c r="C3350" s="180">
        <v>2559</v>
      </c>
      <c r="D3350" s="180">
        <v>39202</v>
      </c>
      <c r="E3350" s="180" t="s">
        <v>3832</v>
      </c>
      <c r="F3350" s="180" t="s">
        <v>727</v>
      </c>
      <c r="G3350" s="180">
        <v>5.4439178999999998</v>
      </c>
      <c r="H3350" s="180">
        <v>79.97</v>
      </c>
      <c r="I3350" s="180">
        <v>79.97</v>
      </c>
      <c r="J3350" s="180">
        <v>0</v>
      </c>
      <c r="K3350" s="181">
        <f t="shared" si="52"/>
        <v>435.35011446299995</v>
      </c>
      <c r="L3350" s="180" t="s">
        <v>704</v>
      </c>
    </row>
    <row r="3351" spans="3:12">
      <c r="C3351" s="180">
        <v>2559</v>
      </c>
      <c r="D3351" s="180">
        <v>39203</v>
      </c>
      <c r="E3351" s="180" t="s">
        <v>3833</v>
      </c>
      <c r="F3351" s="180" t="s">
        <v>727</v>
      </c>
      <c r="G3351" s="180">
        <v>4.6342812000000002</v>
      </c>
      <c r="H3351" s="180">
        <v>68.069999999999993</v>
      </c>
      <c r="I3351" s="180">
        <v>68.069999999999993</v>
      </c>
      <c r="J3351" s="180">
        <v>0</v>
      </c>
      <c r="K3351" s="181">
        <f t="shared" si="52"/>
        <v>315.45552128399999</v>
      </c>
      <c r="L3351" s="180" t="s">
        <v>704</v>
      </c>
    </row>
    <row r="3352" spans="3:12">
      <c r="C3352" s="180">
        <v>2559</v>
      </c>
      <c r="D3352" s="180">
        <v>39204</v>
      </c>
      <c r="E3352" s="180" t="s">
        <v>3834</v>
      </c>
      <c r="F3352" s="180" t="s">
        <v>727</v>
      </c>
      <c r="G3352" s="180">
        <v>9.3017377999999997</v>
      </c>
      <c r="H3352" s="180">
        <v>136.63999999999999</v>
      </c>
      <c r="I3352" s="180">
        <v>136.63999999999999</v>
      </c>
      <c r="J3352" s="180">
        <v>0</v>
      </c>
      <c r="K3352" s="181">
        <f t="shared" si="52"/>
        <v>1270.9894529919998</v>
      </c>
      <c r="L3352" s="180" t="s">
        <v>704</v>
      </c>
    </row>
    <row r="3353" spans="3:12">
      <c r="C3353" s="180">
        <v>2559</v>
      </c>
      <c r="D3353" s="180">
        <v>39205</v>
      </c>
      <c r="E3353" s="180" t="s">
        <v>3835</v>
      </c>
      <c r="F3353" s="180" t="s">
        <v>727</v>
      </c>
      <c r="G3353" s="180">
        <v>9.0821485000000006</v>
      </c>
      <c r="H3353" s="180">
        <v>133.41</v>
      </c>
      <c r="I3353" s="180">
        <v>133.41</v>
      </c>
      <c r="J3353" s="180">
        <v>0</v>
      </c>
      <c r="K3353" s="181">
        <f t="shared" si="52"/>
        <v>1211.6494313850001</v>
      </c>
      <c r="L3353" s="180" t="s">
        <v>704</v>
      </c>
    </row>
    <row r="3354" spans="3:12">
      <c r="C3354" s="180">
        <v>2559</v>
      </c>
      <c r="D3354" s="180">
        <v>39206</v>
      </c>
      <c r="E3354" s="180" t="s">
        <v>3836</v>
      </c>
      <c r="F3354" s="180" t="s">
        <v>727</v>
      </c>
      <c r="G3354" s="180">
        <v>8.8246444999999998</v>
      </c>
      <c r="H3354" s="180">
        <v>129.63</v>
      </c>
      <c r="I3354" s="180">
        <v>129.63</v>
      </c>
      <c r="J3354" s="180">
        <v>0</v>
      </c>
      <c r="K3354" s="181">
        <f t="shared" si="52"/>
        <v>1143.938666535</v>
      </c>
      <c r="L3354" s="180" t="s">
        <v>704</v>
      </c>
    </row>
    <row r="3355" spans="3:12">
      <c r="C3355" s="180">
        <v>2559</v>
      </c>
      <c r="D3355" s="180">
        <v>39207</v>
      </c>
      <c r="E3355" s="180" t="s">
        <v>3837</v>
      </c>
      <c r="F3355" s="180" t="s">
        <v>727</v>
      </c>
      <c r="G3355" s="180">
        <v>6.9510299999999997E-2</v>
      </c>
      <c r="H3355" s="180">
        <v>1.02</v>
      </c>
      <c r="I3355" s="180">
        <v>1.02</v>
      </c>
      <c r="J3355" s="180">
        <v>0</v>
      </c>
      <c r="K3355" s="181">
        <f t="shared" si="52"/>
        <v>7.0900506000000002E-2</v>
      </c>
      <c r="L3355" s="180" t="s">
        <v>704</v>
      </c>
    </row>
    <row r="3356" spans="3:12">
      <c r="C3356" s="180">
        <v>2559</v>
      </c>
      <c r="D3356" s="180">
        <v>39208</v>
      </c>
      <c r="E3356" s="180" t="s">
        <v>3838</v>
      </c>
      <c r="F3356" s="180" t="s">
        <v>727</v>
      </c>
      <c r="G3356" s="180">
        <v>3.7914700000000003E-2</v>
      </c>
      <c r="H3356" s="180">
        <v>0.55000000000000004</v>
      </c>
      <c r="I3356" s="180">
        <v>0.55000000000000004</v>
      </c>
      <c r="J3356" s="180">
        <v>0</v>
      </c>
      <c r="K3356" s="181">
        <f t="shared" si="52"/>
        <v>2.0853085000000004E-2</v>
      </c>
      <c r="L3356" s="180" t="s">
        <v>704</v>
      </c>
    </row>
    <row r="3357" spans="3:12">
      <c r="C3357" s="180">
        <v>2559</v>
      </c>
      <c r="D3357" s="180">
        <v>39209</v>
      </c>
      <c r="E3357" s="180" t="s">
        <v>3839</v>
      </c>
      <c r="F3357" s="180" t="s">
        <v>727</v>
      </c>
      <c r="G3357" s="180">
        <v>4.50237E-2</v>
      </c>
      <c r="H3357" s="180">
        <v>0.66</v>
      </c>
      <c r="I3357" s="180">
        <v>0.66</v>
      </c>
      <c r="J3357" s="180">
        <v>0</v>
      </c>
      <c r="K3357" s="181">
        <f t="shared" si="52"/>
        <v>2.9715642E-2</v>
      </c>
      <c r="L3357" s="180" t="s">
        <v>704</v>
      </c>
    </row>
    <row r="3358" spans="3:12">
      <c r="C3358" s="180">
        <v>2559</v>
      </c>
      <c r="D3358" s="180">
        <v>39210</v>
      </c>
      <c r="E3358" s="180" t="s">
        <v>3840</v>
      </c>
      <c r="F3358" s="180" t="s">
        <v>727</v>
      </c>
      <c r="G3358" s="180">
        <v>6.9510299999999997E-2</v>
      </c>
      <c r="H3358" s="180">
        <v>1.02</v>
      </c>
      <c r="I3358" s="180">
        <v>1.02</v>
      </c>
      <c r="J3358" s="180">
        <v>0</v>
      </c>
      <c r="K3358" s="181">
        <f t="shared" si="52"/>
        <v>7.0900506000000002E-2</v>
      </c>
      <c r="L3358" s="180" t="s">
        <v>704</v>
      </c>
    </row>
    <row r="3359" spans="3:12">
      <c r="C3359" s="180">
        <v>2559</v>
      </c>
      <c r="D3359" s="180">
        <v>39211</v>
      </c>
      <c r="E3359" s="180" t="s">
        <v>3841</v>
      </c>
      <c r="F3359" s="180" t="s">
        <v>727</v>
      </c>
      <c r="G3359" s="180">
        <v>0.1240126</v>
      </c>
      <c r="H3359" s="180">
        <v>1.82</v>
      </c>
      <c r="I3359" s="180">
        <v>1.82</v>
      </c>
      <c r="J3359" s="180">
        <v>0</v>
      </c>
      <c r="K3359" s="181">
        <f t="shared" si="52"/>
        <v>0.225702932</v>
      </c>
      <c r="L3359" s="180" t="s">
        <v>704</v>
      </c>
    </row>
    <row r="3360" spans="3:12">
      <c r="C3360" s="180">
        <v>2559</v>
      </c>
      <c r="D3360" s="180">
        <v>39212</v>
      </c>
      <c r="E3360" s="180" t="s">
        <v>3842</v>
      </c>
      <c r="F3360" s="180" t="s">
        <v>727</v>
      </c>
      <c r="G3360" s="180">
        <v>0.13823060000000001</v>
      </c>
      <c r="H3360" s="180">
        <v>2.0299999999999998</v>
      </c>
      <c r="I3360" s="180">
        <v>2.0299999999999998</v>
      </c>
      <c r="J3360" s="180">
        <v>0</v>
      </c>
      <c r="K3360" s="181">
        <f t="shared" si="52"/>
        <v>0.28060811800000002</v>
      </c>
      <c r="L3360" s="180" t="s">
        <v>704</v>
      </c>
    </row>
    <row r="3361" spans="3:12">
      <c r="C3361" s="180">
        <v>2559</v>
      </c>
      <c r="D3361" s="180">
        <v>39213</v>
      </c>
      <c r="E3361" s="180" t="s">
        <v>3843</v>
      </c>
      <c r="F3361" s="180" t="s">
        <v>727</v>
      </c>
      <c r="G3361" s="180">
        <v>0.18088470000000001</v>
      </c>
      <c r="H3361" s="180">
        <v>2.65</v>
      </c>
      <c r="I3361" s="180">
        <v>2.65</v>
      </c>
      <c r="J3361" s="180">
        <v>0</v>
      </c>
      <c r="K3361" s="181">
        <f t="shared" si="52"/>
        <v>0.479344455</v>
      </c>
      <c r="L3361" s="180" t="s">
        <v>707</v>
      </c>
    </row>
    <row r="3362" spans="3:12">
      <c r="C3362" s="180">
        <v>2559</v>
      </c>
      <c r="D3362" s="180">
        <v>39214</v>
      </c>
      <c r="E3362" s="180" t="s">
        <v>3844</v>
      </c>
      <c r="F3362" s="180" t="s">
        <v>727</v>
      </c>
      <c r="G3362" s="180">
        <v>0.25592419999999999</v>
      </c>
      <c r="H3362" s="180">
        <v>3.75</v>
      </c>
      <c r="I3362" s="180">
        <v>3.75</v>
      </c>
      <c r="J3362" s="180">
        <v>0</v>
      </c>
      <c r="K3362" s="181">
        <f t="shared" si="52"/>
        <v>0.95971574999999998</v>
      </c>
      <c r="L3362" s="180" t="s">
        <v>704</v>
      </c>
    </row>
    <row r="3363" spans="3:12">
      <c r="C3363" s="180">
        <v>2559</v>
      </c>
      <c r="D3363" s="180">
        <v>39215</v>
      </c>
      <c r="E3363" s="180" t="s">
        <v>3845</v>
      </c>
      <c r="F3363" s="180" t="s">
        <v>727</v>
      </c>
      <c r="G3363" s="180">
        <v>0.46603480000000003</v>
      </c>
      <c r="H3363" s="180">
        <v>6.84</v>
      </c>
      <c r="I3363" s="180">
        <v>6.84</v>
      </c>
      <c r="J3363" s="180">
        <v>0</v>
      </c>
      <c r="K3363" s="181">
        <f t="shared" si="52"/>
        <v>3.187678032</v>
      </c>
      <c r="L3363" s="180" t="s">
        <v>707</v>
      </c>
    </row>
    <row r="3364" spans="3:12">
      <c r="C3364" s="180">
        <v>2559</v>
      </c>
      <c r="D3364" s="180">
        <v>39216</v>
      </c>
      <c r="E3364" s="180" t="s">
        <v>3846</v>
      </c>
      <c r="F3364" s="180" t="s">
        <v>727</v>
      </c>
      <c r="G3364" s="180">
        <v>0.65007899999999996</v>
      </c>
      <c r="H3364" s="180">
        <v>9.5399999999999991</v>
      </c>
      <c r="I3364" s="180">
        <v>9.5399999999999991</v>
      </c>
      <c r="J3364" s="180">
        <v>0</v>
      </c>
      <c r="K3364" s="181">
        <f t="shared" si="52"/>
        <v>6.2017536599999987</v>
      </c>
      <c r="L3364" s="180" t="s">
        <v>707</v>
      </c>
    </row>
    <row r="3365" spans="3:12">
      <c r="C3365" s="180">
        <v>2559</v>
      </c>
      <c r="D3365" s="180">
        <v>39217</v>
      </c>
      <c r="E3365" s="180" t="s">
        <v>3847</v>
      </c>
      <c r="F3365" s="180" t="s">
        <v>727</v>
      </c>
      <c r="G3365" s="180">
        <v>6.7140599999999995E-2</v>
      </c>
      <c r="H3365" s="180">
        <v>0.98</v>
      </c>
      <c r="I3365" s="180">
        <v>0.98</v>
      </c>
      <c r="J3365" s="180">
        <v>0</v>
      </c>
      <c r="K3365" s="181">
        <f t="shared" si="52"/>
        <v>6.5797787999999996E-2</v>
      </c>
      <c r="L3365" s="180" t="s">
        <v>707</v>
      </c>
    </row>
    <row r="3366" spans="3:12">
      <c r="C3366" s="180">
        <v>2559</v>
      </c>
      <c r="D3366" s="180">
        <v>39678</v>
      </c>
      <c r="E3366" s="180" t="s">
        <v>3848</v>
      </c>
      <c r="F3366" s="180" t="s">
        <v>727</v>
      </c>
      <c r="G3366" s="180">
        <v>0.20774090000000001</v>
      </c>
      <c r="H3366" s="180">
        <v>3.05</v>
      </c>
      <c r="I3366" s="180">
        <v>3.05</v>
      </c>
      <c r="J3366" s="180">
        <v>0</v>
      </c>
      <c r="K3366" s="181">
        <f t="shared" si="52"/>
        <v>0.633609745</v>
      </c>
      <c r="L3366" s="180" t="s">
        <v>704</v>
      </c>
    </row>
    <row r="3367" spans="3:12">
      <c r="C3367" s="180">
        <v>2559</v>
      </c>
      <c r="D3367" s="180">
        <v>39679</v>
      </c>
      <c r="E3367" s="180" t="s">
        <v>3849</v>
      </c>
      <c r="F3367" s="180" t="s">
        <v>727</v>
      </c>
      <c r="G3367" s="180">
        <v>4.4233807000000001</v>
      </c>
      <c r="H3367" s="180">
        <v>64.97</v>
      </c>
      <c r="I3367" s="180">
        <v>64.97</v>
      </c>
      <c r="J3367" s="180">
        <v>0</v>
      </c>
      <c r="K3367" s="181">
        <f t="shared" si="52"/>
        <v>287.38704407900002</v>
      </c>
      <c r="L3367" s="180" t="s">
        <v>704</v>
      </c>
    </row>
    <row r="3368" spans="3:12">
      <c r="C3368" s="180">
        <v>2559</v>
      </c>
      <c r="D3368" s="180">
        <v>39920</v>
      </c>
      <c r="E3368" s="180" t="s">
        <v>3850</v>
      </c>
      <c r="F3368" s="180" t="s">
        <v>727</v>
      </c>
      <c r="G3368" s="180">
        <v>0.39099529999999999</v>
      </c>
      <c r="H3368" s="180">
        <v>5.74</v>
      </c>
      <c r="I3368" s="180">
        <v>5.74</v>
      </c>
      <c r="J3368" s="180">
        <v>0</v>
      </c>
      <c r="K3368" s="181">
        <f t="shared" si="52"/>
        <v>2.244313022</v>
      </c>
      <c r="L3368" s="180" t="s">
        <v>704</v>
      </c>
    </row>
    <row r="3369" spans="3:12">
      <c r="C3369" s="180">
        <v>2673</v>
      </c>
      <c r="D3369" s="180">
        <v>2673</v>
      </c>
      <c r="E3369" s="180" t="s">
        <v>2338</v>
      </c>
      <c r="F3369" s="180" t="s">
        <v>826</v>
      </c>
      <c r="G3369" s="180">
        <v>1</v>
      </c>
      <c r="H3369" s="180">
        <v>3.66</v>
      </c>
      <c r="I3369" s="180">
        <v>3.66</v>
      </c>
      <c r="J3369" s="180">
        <v>0</v>
      </c>
      <c r="K3369" s="181">
        <f t="shared" si="52"/>
        <v>3.66</v>
      </c>
      <c r="L3369" s="180" t="s">
        <v>704</v>
      </c>
    </row>
    <row r="3370" spans="3:12">
      <c r="C3370" s="180">
        <v>2673</v>
      </c>
      <c r="D3370" s="180">
        <v>2674</v>
      </c>
      <c r="E3370" s="180" t="s">
        <v>2339</v>
      </c>
      <c r="F3370" s="180" t="s">
        <v>826</v>
      </c>
      <c r="G3370" s="180">
        <v>1.2457627</v>
      </c>
      <c r="H3370" s="180">
        <v>4.55</v>
      </c>
      <c r="I3370" s="180">
        <v>4.55</v>
      </c>
      <c r="J3370" s="180">
        <v>0</v>
      </c>
      <c r="K3370" s="181">
        <f t="shared" si="52"/>
        <v>5.6682202849999994</v>
      </c>
      <c r="L3370" s="180" t="s">
        <v>704</v>
      </c>
    </row>
    <row r="3371" spans="3:12">
      <c r="C3371" s="180">
        <v>2673</v>
      </c>
      <c r="D3371" s="180">
        <v>2675</v>
      </c>
      <c r="E3371" s="180" t="s">
        <v>3851</v>
      </c>
      <c r="F3371" s="180" t="s">
        <v>826</v>
      </c>
      <c r="G3371" s="180">
        <v>2.0322034000000002</v>
      </c>
      <c r="H3371" s="180">
        <v>7.43</v>
      </c>
      <c r="I3371" s="180">
        <v>7.43</v>
      </c>
      <c r="J3371" s="180">
        <v>0</v>
      </c>
      <c r="K3371" s="181">
        <f t="shared" si="52"/>
        <v>15.099271262</v>
      </c>
      <c r="L3371" s="180" t="s">
        <v>704</v>
      </c>
    </row>
    <row r="3372" spans="3:12">
      <c r="C3372" s="180">
        <v>2673</v>
      </c>
      <c r="D3372" s="180">
        <v>2676</v>
      </c>
      <c r="E3372" s="180" t="s">
        <v>2347</v>
      </c>
      <c r="F3372" s="180" t="s">
        <v>826</v>
      </c>
      <c r="G3372" s="180">
        <v>0.58220340000000004</v>
      </c>
      <c r="H3372" s="180">
        <v>2.13</v>
      </c>
      <c r="I3372" s="180">
        <v>2.13</v>
      </c>
      <c r="J3372" s="180">
        <v>0</v>
      </c>
      <c r="K3372" s="181">
        <f t="shared" si="52"/>
        <v>1.2400932419999999</v>
      </c>
      <c r="L3372" s="180" t="s">
        <v>704</v>
      </c>
    </row>
    <row r="3373" spans="3:12">
      <c r="C3373" s="180">
        <v>2673</v>
      </c>
      <c r="D3373" s="180">
        <v>2678</v>
      </c>
      <c r="E3373" s="180" t="s">
        <v>2348</v>
      </c>
      <c r="F3373" s="180" t="s">
        <v>826</v>
      </c>
      <c r="G3373" s="180">
        <v>0.72881359999999995</v>
      </c>
      <c r="H3373" s="180">
        <v>2.66</v>
      </c>
      <c r="I3373" s="180">
        <v>2.66</v>
      </c>
      <c r="J3373" s="180">
        <v>0</v>
      </c>
      <c r="K3373" s="181">
        <f t="shared" si="52"/>
        <v>1.9386441759999999</v>
      </c>
      <c r="L3373" s="180" t="s">
        <v>704</v>
      </c>
    </row>
    <row r="3374" spans="3:12">
      <c r="C3374" s="180">
        <v>2673</v>
      </c>
      <c r="D3374" s="180">
        <v>2679</v>
      </c>
      <c r="E3374" s="180" t="s">
        <v>2349</v>
      </c>
      <c r="F3374" s="180" t="s">
        <v>826</v>
      </c>
      <c r="G3374" s="180">
        <v>1.1237288000000001</v>
      </c>
      <c r="H3374" s="180">
        <v>4.1100000000000003</v>
      </c>
      <c r="I3374" s="180">
        <v>4.1100000000000003</v>
      </c>
      <c r="J3374" s="180">
        <v>0</v>
      </c>
      <c r="K3374" s="181">
        <f t="shared" si="52"/>
        <v>4.6185253680000011</v>
      </c>
      <c r="L3374" s="180" t="s">
        <v>704</v>
      </c>
    </row>
    <row r="3375" spans="3:12">
      <c r="C3375" s="180">
        <v>2673</v>
      </c>
      <c r="D3375" s="180">
        <v>2680</v>
      </c>
      <c r="E3375" s="180" t="s">
        <v>2342</v>
      </c>
      <c r="F3375" s="180" t="s">
        <v>826</v>
      </c>
      <c r="G3375" s="180">
        <v>2.8483051000000001</v>
      </c>
      <c r="H3375" s="180">
        <v>10.42</v>
      </c>
      <c r="I3375" s="180">
        <v>10.42</v>
      </c>
      <c r="J3375" s="180">
        <v>0</v>
      </c>
      <c r="K3375" s="181">
        <f t="shared" si="52"/>
        <v>29.679339142</v>
      </c>
      <c r="L3375" s="180" t="s">
        <v>704</v>
      </c>
    </row>
    <row r="3376" spans="3:12">
      <c r="C3376" s="180">
        <v>2673</v>
      </c>
      <c r="D3376" s="180">
        <v>2681</v>
      </c>
      <c r="E3376" s="180" t="s">
        <v>2343</v>
      </c>
      <c r="F3376" s="180" t="s">
        <v>826</v>
      </c>
      <c r="G3376" s="180">
        <v>4.6542373000000001</v>
      </c>
      <c r="H3376" s="180">
        <v>17.03</v>
      </c>
      <c r="I3376" s="180">
        <v>17.03</v>
      </c>
      <c r="J3376" s="180">
        <v>0</v>
      </c>
      <c r="K3376" s="181">
        <f t="shared" si="52"/>
        <v>79.261661219000004</v>
      </c>
      <c r="L3376" s="180" t="s">
        <v>704</v>
      </c>
    </row>
    <row r="3377" spans="3:12">
      <c r="C3377" s="180">
        <v>2673</v>
      </c>
      <c r="D3377" s="180">
        <v>2682</v>
      </c>
      <c r="E3377" s="180" t="s">
        <v>2344</v>
      </c>
      <c r="F3377" s="180" t="s">
        <v>826</v>
      </c>
      <c r="G3377" s="180">
        <v>6.7898304999999999</v>
      </c>
      <c r="H3377" s="180">
        <v>24.85</v>
      </c>
      <c r="I3377" s="180">
        <v>24.85</v>
      </c>
      <c r="J3377" s="180">
        <v>0</v>
      </c>
      <c r="K3377" s="181">
        <f t="shared" si="52"/>
        <v>168.72728792500001</v>
      </c>
      <c r="L3377" s="180" t="s">
        <v>707</v>
      </c>
    </row>
    <row r="3378" spans="3:12">
      <c r="C3378" s="180">
        <v>2673</v>
      </c>
      <c r="D3378" s="180">
        <v>2683</v>
      </c>
      <c r="E3378" s="180" t="s">
        <v>2346</v>
      </c>
      <c r="F3378" s="180" t="s">
        <v>826</v>
      </c>
      <c r="G3378" s="180">
        <v>13.4161017</v>
      </c>
      <c r="H3378" s="180">
        <v>49.1</v>
      </c>
      <c r="I3378" s="180">
        <v>49.1</v>
      </c>
      <c r="J3378" s="180">
        <v>0</v>
      </c>
      <c r="K3378" s="181">
        <f t="shared" si="52"/>
        <v>658.73059347000003</v>
      </c>
      <c r="L3378" s="180" t="s">
        <v>704</v>
      </c>
    </row>
    <row r="3379" spans="3:12">
      <c r="C3379" s="180">
        <v>2673</v>
      </c>
      <c r="D3379" s="180">
        <v>2684</v>
      </c>
      <c r="E3379" s="180" t="s">
        <v>2341</v>
      </c>
      <c r="F3379" s="180" t="s">
        <v>826</v>
      </c>
      <c r="G3379" s="180">
        <v>2.5915254000000001</v>
      </c>
      <c r="H3379" s="180">
        <v>9.48</v>
      </c>
      <c r="I3379" s="180">
        <v>9.48</v>
      </c>
      <c r="J3379" s="180">
        <v>0</v>
      </c>
      <c r="K3379" s="181">
        <f t="shared" si="52"/>
        <v>24.567660792000002</v>
      </c>
      <c r="L3379" s="180" t="s">
        <v>707</v>
      </c>
    </row>
    <row r="3380" spans="3:12">
      <c r="C3380" s="180">
        <v>2673</v>
      </c>
      <c r="D3380" s="180">
        <v>2685</v>
      </c>
      <c r="E3380" s="180" t="s">
        <v>2340</v>
      </c>
      <c r="F3380" s="180" t="s">
        <v>826</v>
      </c>
      <c r="G3380" s="180">
        <v>1.9466102000000001</v>
      </c>
      <c r="H3380" s="180">
        <v>7.12</v>
      </c>
      <c r="I3380" s="180">
        <v>7.12</v>
      </c>
      <c r="J3380" s="180">
        <v>0</v>
      </c>
      <c r="K3380" s="181">
        <f t="shared" si="52"/>
        <v>13.859864624</v>
      </c>
      <c r="L3380" s="180" t="s">
        <v>707</v>
      </c>
    </row>
    <row r="3381" spans="3:12">
      <c r="C3381" s="180">
        <v>2673</v>
      </c>
      <c r="D3381" s="180">
        <v>2686</v>
      </c>
      <c r="E3381" s="180" t="s">
        <v>2345</v>
      </c>
      <c r="F3381" s="180" t="s">
        <v>826</v>
      </c>
      <c r="G3381" s="180">
        <v>8.5144067999999997</v>
      </c>
      <c r="H3381" s="180">
        <v>31.16</v>
      </c>
      <c r="I3381" s="180">
        <v>31.16</v>
      </c>
      <c r="J3381" s="180">
        <v>0</v>
      </c>
      <c r="K3381" s="181">
        <f t="shared" si="52"/>
        <v>265.308915888</v>
      </c>
      <c r="L3381" s="180" t="s">
        <v>707</v>
      </c>
    </row>
    <row r="3382" spans="3:12">
      <c r="C3382" s="180">
        <v>2673</v>
      </c>
      <c r="D3382" s="180">
        <v>2687</v>
      </c>
      <c r="E3382" s="180" t="s">
        <v>3852</v>
      </c>
      <c r="F3382" s="180" t="s">
        <v>826</v>
      </c>
      <c r="G3382" s="180">
        <v>0.50847969999999998</v>
      </c>
      <c r="H3382" s="180">
        <v>1.86</v>
      </c>
      <c r="I3382" s="180">
        <v>1.86</v>
      </c>
      <c r="J3382" s="180">
        <v>0</v>
      </c>
      <c r="K3382" s="181">
        <f t="shared" si="52"/>
        <v>0.94577224199999999</v>
      </c>
      <c r="L3382" s="180" t="s">
        <v>707</v>
      </c>
    </row>
    <row r="3383" spans="3:12">
      <c r="C3383" s="180">
        <v>2673</v>
      </c>
      <c r="D3383" s="180">
        <v>2688</v>
      </c>
      <c r="E3383" s="180" t="s">
        <v>2331</v>
      </c>
      <c r="F3383" s="180" t="s">
        <v>826</v>
      </c>
      <c r="G3383" s="180">
        <v>0.65543030000000002</v>
      </c>
      <c r="H3383" s="180">
        <v>2.39</v>
      </c>
      <c r="I3383" s="180">
        <v>2.39</v>
      </c>
      <c r="J3383" s="180">
        <v>0</v>
      </c>
      <c r="K3383" s="181">
        <f t="shared" si="52"/>
        <v>1.5664784170000001</v>
      </c>
      <c r="L3383" s="180" t="s">
        <v>707</v>
      </c>
    </row>
    <row r="3384" spans="3:12">
      <c r="C3384" s="180">
        <v>2673</v>
      </c>
      <c r="D3384" s="180">
        <v>2689</v>
      </c>
      <c r="E3384" s="180" t="s">
        <v>2328</v>
      </c>
      <c r="F3384" s="180" t="s">
        <v>826</v>
      </c>
      <c r="G3384" s="180">
        <v>0.60509080000000004</v>
      </c>
      <c r="H3384" s="180">
        <v>2.21</v>
      </c>
      <c r="I3384" s="180">
        <v>2.21</v>
      </c>
      <c r="J3384" s="180">
        <v>0</v>
      </c>
      <c r="K3384" s="181">
        <f t="shared" si="52"/>
        <v>1.337250668</v>
      </c>
      <c r="L3384" s="180" t="s">
        <v>707</v>
      </c>
    </row>
    <row r="3385" spans="3:12">
      <c r="C3385" s="180">
        <v>2673</v>
      </c>
      <c r="D3385" s="180">
        <v>2690</v>
      </c>
      <c r="E3385" s="180" t="s">
        <v>2333</v>
      </c>
      <c r="F3385" s="180" t="s">
        <v>826</v>
      </c>
      <c r="G3385" s="180">
        <v>1.1211977</v>
      </c>
      <c r="H3385" s="180">
        <v>4.0999999999999996</v>
      </c>
      <c r="I3385" s="180">
        <v>4.0999999999999996</v>
      </c>
      <c r="J3385" s="180">
        <v>0</v>
      </c>
      <c r="K3385" s="181">
        <f t="shared" si="52"/>
        <v>4.5969105699999995</v>
      </c>
      <c r="L3385" s="180" t="s">
        <v>707</v>
      </c>
    </row>
    <row r="3386" spans="3:12">
      <c r="C3386" s="180">
        <v>2673</v>
      </c>
      <c r="D3386" s="180">
        <v>12067</v>
      </c>
      <c r="E3386" s="180" t="s">
        <v>3853</v>
      </c>
      <c r="F3386" s="180" t="s">
        <v>826</v>
      </c>
      <c r="G3386" s="180">
        <v>2.7567797000000001</v>
      </c>
      <c r="H3386" s="180">
        <v>10.08</v>
      </c>
      <c r="I3386" s="180">
        <v>10.08</v>
      </c>
      <c r="J3386" s="180">
        <v>0</v>
      </c>
      <c r="K3386" s="181">
        <f t="shared" si="52"/>
        <v>27.788339376</v>
      </c>
      <c r="L3386" s="180" t="s">
        <v>707</v>
      </c>
    </row>
    <row r="3387" spans="3:12">
      <c r="C3387" s="180">
        <v>2673</v>
      </c>
      <c r="D3387" s="180">
        <v>12070</v>
      </c>
      <c r="E3387" s="180" t="s">
        <v>2652</v>
      </c>
      <c r="F3387" s="180" t="s">
        <v>826</v>
      </c>
      <c r="G3387" s="180">
        <v>1.5635593000000001</v>
      </c>
      <c r="H3387" s="180">
        <v>5.72</v>
      </c>
      <c r="I3387" s="180">
        <v>5.72</v>
      </c>
      <c r="J3387" s="180">
        <v>0</v>
      </c>
      <c r="K3387" s="181">
        <f t="shared" si="52"/>
        <v>8.9435591960000007</v>
      </c>
      <c r="L3387" s="180" t="s">
        <v>707</v>
      </c>
    </row>
    <row r="3388" spans="3:12">
      <c r="C3388" s="180">
        <v>2673</v>
      </c>
      <c r="D3388" s="180">
        <v>39243</v>
      </c>
      <c r="E3388" s="180" t="s">
        <v>2330</v>
      </c>
      <c r="F3388" s="180" t="s">
        <v>826</v>
      </c>
      <c r="G3388" s="180">
        <v>0.73912599999999995</v>
      </c>
      <c r="H3388" s="180">
        <v>2.7</v>
      </c>
      <c r="I3388" s="180">
        <v>2.7</v>
      </c>
      <c r="J3388" s="180">
        <v>0</v>
      </c>
      <c r="K3388" s="181">
        <f t="shared" si="52"/>
        <v>1.9956402</v>
      </c>
      <c r="L3388" s="180" t="s">
        <v>707</v>
      </c>
    </row>
    <row r="3389" spans="3:12">
      <c r="C3389" s="180">
        <v>2673</v>
      </c>
      <c r="D3389" s="180">
        <v>39244</v>
      </c>
      <c r="E3389" s="180" t="s">
        <v>2332</v>
      </c>
      <c r="F3389" s="180" t="s">
        <v>826</v>
      </c>
      <c r="G3389" s="180">
        <v>0.99865409999999999</v>
      </c>
      <c r="H3389" s="180">
        <v>3.65</v>
      </c>
      <c r="I3389" s="180">
        <v>3.65</v>
      </c>
      <c r="J3389" s="180">
        <v>0</v>
      </c>
      <c r="K3389" s="181">
        <f t="shared" si="52"/>
        <v>3.645087465</v>
      </c>
      <c r="L3389" s="180" t="s">
        <v>707</v>
      </c>
    </row>
    <row r="3390" spans="3:12">
      <c r="C3390" s="180">
        <v>2673</v>
      </c>
      <c r="D3390" s="180">
        <v>39245</v>
      </c>
      <c r="E3390" s="180" t="s">
        <v>2334</v>
      </c>
      <c r="F3390" s="180" t="s">
        <v>826</v>
      </c>
      <c r="G3390" s="180">
        <v>1.9210362000000001</v>
      </c>
      <c r="H3390" s="180">
        <v>7.03</v>
      </c>
      <c r="I3390" s="180">
        <v>7.03</v>
      </c>
      <c r="J3390" s="180">
        <v>0</v>
      </c>
      <c r="K3390" s="181">
        <f t="shared" si="52"/>
        <v>13.504884486000002</v>
      </c>
      <c r="L3390" s="180" t="s">
        <v>707</v>
      </c>
    </row>
    <row r="3391" spans="3:12">
      <c r="C3391" s="180">
        <v>2673</v>
      </c>
      <c r="D3391" s="180">
        <v>39253</v>
      </c>
      <c r="E3391" s="180" t="s">
        <v>3854</v>
      </c>
      <c r="F3391" s="180" t="s">
        <v>826</v>
      </c>
      <c r="G3391" s="180">
        <v>3.6610168999999999</v>
      </c>
      <c r="H3391" s="180">
        <v>13.39</v>
      </c>
      <c r="I3391" s="180">
        <v>13.39</v>
      </c>
      <c r="J3391" s="180">
        <v>0</v>
      </c>
      <c r="K3391" s="181">
        <f t="shared" si="52"/>
        <v>49.021016291000002</v>
      </c>
      <c r="L3391" s="180" t="s">
        <v>707</v>
      </c>
    </row>
    <row r="3392" spans="3:12">
      <c r="C3392" s="180">
        <v>2673</v>
      </c>
      <c r="D3392" s="180">
        <v>39254</v>
      </c>
      <c r="E3392" s="180" t="s">
        <v>3855</v>
      </c>
      <c r="F3392" s="180" t="s">
        <v>826</v>
      </c>
      <c r="G3392" s="180">
        <v>2.8728813999999998</v>
      </c>
      <c r="H3392" s="180">
        <v>10.51</v>
      </c>
      <c r="I3392" s="180">
        <v>10.51</v>
      </c>
      <c r="J3392" s="180">
        <v>0</v>
      </c>
      <c r="K3392" s="181">
        <f t="shared" si="52"/>
        <v>30.193983513999996</v>
      </c>
      <c r="L3392" s="180" t="s">
        <v>707</v>
      </c>
    </row>
    <row r="3393" spans="3:12">
      <c r="C3393" s="180">
        <v>2673</v>
      </c>
      <c r="D3393" s="180">
        <v>39255</v>
      </c>
      <c r="E3393" s="180" t="s">
        <v>3856</v>
      </c>
      <c r="F3393" s="180" t="s">
        <v>826</v>
      </c>
      <c r="G3393" s="180">
        <v>5.3152542</v>
      </c>
      <c r="H3393" s="180">
        <v>19.45</v>
      </c>
      <c r="I3393" s="180">
        <v>19.45</v>
      </c>
      <c r="J3393" s="180">
        <v>0</v>
      </c>
      <c r="K3393" s="181">
        <f t="shared" si="52"/>
        <v>103.38169418999999</v>
      </c>
      <c r="L3393" s="180" t="s">
        <v>707</v>
      </c>
    </row>
    <row r="3394" spans="3:12">
      <c r="C3394" s="180">
        <v>2696</v>
      </c>
      <c r="D3394" s="180">
        <v>2696</v>
      </c>
      <c r="E3394" s="180" t="s">
        <v>3857</v>
      </c>
      <c r="F3394" s="180" t="s">
        <v>852</v>
      </c>
      <c r="G3394" s="180">
        <v>1</v>
      </c>
      <c r="H3394" s="180">
        <v>25.26</v>
      </c>
      <c r="I3394" s="180">
        <v>0</v>
      </c>
      <c r="J3394" s="180">
        <v>25.26</v>
      </c>
      <c r="K3394" s="181">
        <f t="shared" si="52"/>
        <v>25.26</v>
      </c>
      <c r="L3394" s="180" t="s">
        <v>707</v>
      </c>
    </row>
    <row r="3395" spans="3:12">
      <c r="C3395" s="180">
        <v>2696</v>
      </c>
      <c r="D3395" s="180">
        <v>40928</v>
      </c>
      <c r="E3395" s="180" t="s">
        <v>3858</v>
      </c>
      <c r="F3395" s="180" t="s">
        <v>3050</v>
      </c>
      <c r="G3395" s="180">
        <v>220</v>
      </c>
      <c r="H3395" s="182">
        <v>4420.38</v>
      </c>
      <c r="I3395" s="180">
        <v>0</v>
      </c>
      <c r="J3395" s="182">
        <v>4420.38</v>
      </c>
      <c r="K3395" s="181">
        <f t="shared" si="52"/>
        <v>972483.6</v>
      </c>
      <c r="L3395" s="180" t="s">
        <v>707</v>
      </c>
    </row>
    <row r="3396" spans="3:12">
      <c r="C3396" s="180">
        <v>2706</v>
      </c>
      <c r="D3396" s="180">
        <v>2706</v>
      </c>
      <c r="E3396" s="180" t="s">
        <v>3859</v>
      </c>
      <c r="F3396" s="180" t="s">
        <v>852</v>
      </c>
      <c r="G3396" s="180">
        <v>1</v>
      </c>
      <c r="H3396" s="180">
        <v>101.35</v>
      </c>
      <c r="I3396" s="180">
        <v>0</v>
      </c>
      <c r="J3396" s="180">
        <v>101.35</v>
      </c>
      <c r="K3396" s="181">
        <f t="shared" si="52"/>
        <v>101.35</v>
      </c>
      <c r="L3396" s="180" t="s">
        <v>707</v>
      </c>
    </row>
    <row r="3397" spans="3:12">
      <c r="C3397" s="180">
        <v>2706</v>
      </c>
      <c r="D3397" s="180">
        <v>532</v>
      </c>
      <c r="E3397" s="180" t="s">
        <v>3860</v>
      </c>
      <c r="F3397" s="180" t="s">
        <v>852</v>
      </c>
      <c r="G3397" s="180">
        <v>0.27591860000000001</v>
      </c>
      <c r="H3397" s="180">
        <v>29.44</v>
      </c>
      <c r="I3397" s="180">
        <v>0</v>
      </c>
      <c r="J3397" s="180">
        <v>29.44</v>
      </c>
      <c r="K3397" s="181">
        <f t="shared" si="52"/>
        <v>8.1230435840000013</v>
      </c>
      <c r="L3397" s="180" t="s">
        <v>707</v>
      </c>
    </row>
    <row r="3398" spans="3:12">
      <c r="C3398" s="180">
        <v>2706</v>
      </c>
      <c r="D3398" s="180">
        <v>2707</v>
      </c>
      <c r="E3398" s="180" t="s">
        <v>3861</v>
      </c>
      <c r="F3398" s="180" t="s">
        <v>852</v>
      </c>
      <c r="G3398" s="180">
        <v>1.1834777000000001</v>
      </c>
      <c r="H3398" s="180">
        <v>103.1</v>
      </c>
      <c r="I3398" s="180">
        <v>0</v>
      </c>
      <c r="J3398" s="180">
        <v>103.1</v>
      </c>
      <c r="K3398" s="181">
        <f t="shared" ref="K3398:K3461" si="53">H3398*G3398</f>
        <v>122.01655087</v>
      </c>
      <c r="L3398" s="180" t="s">
        <v>704</v>
      </c>
    </row>
    <row r="3399" spans="3:12">
      <c r="C3399" s="180">
        <v>2706</v>
      </c>
      <c r="D3399" s="180">
        <v>2708</v>
      </c>
      <c r="E3399" s="180" t="s">
        <v>3862</v>
      </c>
      <c r="F3399" s="180" t="s">
        <v>852</v>
      </c>
      <c r="G3399" s="180">
        <v>1.6651065</v>
      </c>
      <c r="H3399" s="180">
        <v>144.41999999999999</v>
      </c>
      <c r="I3399" s="180">
        <v>0</v>
      </c>
      <c r="J3399" s="180">
        <v>144.41999999999999</v>
      </c>
      <c r="K3399" s="181">
        <f t="shared" si="53"/>
        <v>240.47468072999999</v>
      </c>
      <c r="L3399" s="180" t="s">
        <v>704</v>
      </c>
    </row>
    <row r="3400" spans="3:12">
      <c r="C3400" s="180">
        <v>2706</v>
      </c>
      <c r="D3400" s="180">
        <v>33939</v>
      </c>
      <c r="E3400" s="180" t="s">
        <v>3863</v>
      </c>
      <c r="F3400" s="180" t="s">
        <v>852</v>
      </c>
      <c r="G3400" s="180">
        <v>0.99555349999999998</v>
      </c>
      <c r="H3400" s="180">
        <v>98.17</v>
      </c>
      <c r="I3400" s="180">
        <v>0</v>
      </c>
      <c r="J3400" s="180">
        <v>98.17</v>
      </c>
      <c r="K3400" s="181">
        <f t="shared" si="53"/>
        <v>97.733487095000001</v>
      </c>
      <c r="L3400" s="180" t="s">
        <v>707</v>
      </c>
    </row>
    <row r="3401" spans="3:12">
      <c r="C3401" s="180">
        <v>2706</v>
      </c>
      <c r="D3401" s="180">
        <v>33952</v>
      </c>
      <c r="E3401" s="180" t="s">
        <v>3864</v>
      </c>
      <c r="F3401" s="180" t="s">
        <v>852</v>
      </c>
      <c r="G3401" s="180">
        <v>1.0398240000000001</v>
      </c>
      <c r="H3401" s="180">
        <v>103.58</v>
      </c>
      <c r="I3401" s="180">
        <v>0</v>
      </c>
      <c r="J3401" s="180">
        <v>103.58</v>
      </c>
      <c r="K3401" s="181">
        <f t="shared" si="53"/>
        <v>107.70496992000001</v>
      </c>
      <c r="L3401" s="180" t="s">
        <v>707</v>
      </c>
    </row>
    <row r="3402" spans="3:12">
      <c r="C3402" s="180">
        <v>2706</v>
      </c>
      <c r="D3402" s="180">
        <v>33953</v>
      </c>
      <c r="E3402" s="180" t="s">
        <v>3865</v>
      </c>
      <c r="F3402" s="180" t="s">
        <v>852</v>
      </c>
      <c r="G3402" s="180">
        <v>1.089769</v>
      </c>
      <c r="H3402" s="180">
        <v>110.73</v>
      </c>
      <c r="I3402" s="180">
        <v>0</v>
      </c>
      <c r="J3402" s="180">
        <v>110.73</v>
      </c>
      <c r="K3402" s="181">
        <f t="shared" si="53"/>
        <v>120.67012137</v>
      </c>
      <c r="L3402" s="180" t="s">
        <v>707</v>
      </c>
    </row>
    <row r="3403" spans="3:12">
      <c r="C3403" s="180">
        <v>2706</v>
      </c>
      <c r="D3403" s="180">
        <v>40811</v>
      </c>
      <c r="E3403" s="180" t="s">
        <v>3866</v>
      </c>
      <c r="F3403" s="180" t="s">
        <v>3050</v>
      </c>
      <c r="G3403" s="180">
        <v>220</v>
      </c>
      <c r="H3403" s="182">
        <v>17730.27</v>
      </c>
      <c r="I3403" s="180">
        <v>0</v>
      </c>
      <c r="J3403" s="182">
        <v>17730.27</v>
      </c>
      <c r="K3403" s="181">
        <f t="shared" si="53"/>
        <v>3900659.4</v>
      </c>
      <c r="L3403" s="180" t="s">
        <v>707</v>
      </c>
    </row>
    <row r="3404" spans="3:12">
      <c r="C3404" s="180">
        <v>2706</v>
      </c>
      <c r="D3404" s="180">
        <v>40813</v>
      </c>
      <c r="E3404" s="180" t="s">
        <v>3867</v>
      </c>
      <c r="F3404" s="180" t="s">
        <v>3050</v>
      </c>
      <c r="G3404" s="180">
        <v>260.36508309999999</v>
      </c>
      <c r="H3404" s="182">
        <v>18036.349999999999</v>
      </c>
      <c r="I3404" s="180">
        <v>0</v>
      </c>
      <c r="J3404" s="182">
        <v>18036.349999999999</v>
      </c>
      <c r="K3404" s="181">
        <f t="shared" si="53"/>
        <v>4696035.7665706845</v>
      </c>
      <c r="L3404" s="180" t="s">
        <v>704</v>
      </c>
    </row>
    <row r="3405" spans="3:12">
      <c r="C3405" s="180">
        <v>2706</v>
      </c>
      <c r="D3405" s="180">
        <v>40814</v>
      </c>
      <c r="E3405" s="180" t="s">
        <v>3868</v>
      </c>
      <c r="F3405" s="180" t="s">
        <v>3050</v>
      </c>
      <c r="G3405" s="180">
        <v>366.32342619999997</v>
      </c>
      <c r="H3405" s="182">
        <v>25265.25</v>
      </c>
      <c r="I3405" s="180">
        <v>0</v>
      </c>
      <c r="J3405" s="182">
        <v>25265.25</v>
      </c>
      <c r="K3405" s="181">
        <f t="shared" si="53"/>
        <v>9255252.9437995497</v>
      </c>
      <c r="L3405" s="180" t="s">
        <v>707</v>
      </c>
    </row>
    <row r="3406" spans="3:12">
      <c r="C3406" s="180">
        <v>2706</v>
      </c>
      <c r="D3406" s="180">
        <v>40815</v>
      </c>
      <c r="E3406" s="180" t="s">
        <v>3869</v>
      </c>
      <c r="F3406" s="180" t="s">
        <v>3050</v>
      </c>
      <c r="G3406" s="180">
        <v>219.02176460000001</v>
      </c>
      <c r="H3406" s="182">
        <v>17176.91</v>
      </c>
      <c r="I3406" s="180">
        <v>0</v>
      </c>
      <c r="J3406" s="182">
        <v>17176.91</v>
      </c>
      <c r="K3406" s="181">
        <f t="shared" si="53"/>
        <v>3762117.1385753863</v>
      </c>
      <c r="L3406" s="180" t="s">
        <v>707</v>
      </c>
    </row>
    <row r="3407" spans="3:12">
      <c r="C3407" s="180">
        <v>2706</v>
      </c>
      <c r="D3407" s="180">
        <v>40816</v>
      </c>
      <c r="E3407" s="180" t="s">
        <v>3870</v>
      </c>
      <c r="F3407" s="180" t="s">
        <v>3050</v>
      </c>
      <c r="G3407" s="180">
        <v>228.7612761</v>
      </c>
      <c r="H3407" s="182">
        <v>18122.23</v>
      </c>
      <c r="I3407" s="180">
        <v>0</v>
      </c>
      <c r="J3407" s="182">
        <v>18122.23</v>
      </c>
      <c r="K3407" s="181">
        <f t="shared" si="53"/>
        <v>4145664.4605777031</v>
      </c>
      <c r="L3407" s="180" t="s">
        <v>707</v>
      </c>
    </row>
    <row r="3408" spans="3:12">
      <c r="C3408" s="180">
        <v>2706</v>
      </c>
      <c r="D3408" s="180">
        <v>40817</v>
      </c>
      <c r="E3408" s="180" t="s">
        <v>3871</v>
      </c>
      <c r="F3408" s="180" t="s">
        <v>3050</v>
      </c>
      <c r="G3408" s="180">
        <v>239.74917490000001</v>
      </c>
      <c r="H3408" s="182">
        <v>19374.060000000001</v>
      </c>
      <c r="I3408" s="180">
        <v>0</v>
      </c>
      <c r="J3408" s="182">
        <v>19374.060000000001</v>
      </c>
      <c r="K3408" s="181">
        <f t="shared" si="53"/>
        <v>4644914.8994630948</v>
      </c>
      <c r="L3408" s="180" t="s">
        <v>704</v>
      </c>
    </row>
    <row r="3409" spans="3:12">
      <c r="C3409" s="180">
        <v>2706</v>
      </c>
      <c r="D3409" s="180">
        <v>40931</v>
      </c>
      <c r="E3409" s="180" t="s">
        <v>3872</v>
      </c>
      <c r="F3409" s="180" t="s">
        <v>3050</v>
      </c>
      <c r="G3409" s="180">
        <v>60.702082799999999</v>
      </c>
      <c r="H3409" s="182">
        <v>5154.32</v>
      </c>
      <c r="I3409" s="180">
        <v>0</v>
      </c>
      <c r="J3409" s="182">
        <v>5154.32</v>
      </c>
      <c r="K3409" s="181">
        <f t="shared" si="53"/>
        <v>312877.95941769599</v>
      </c>
      <c r="L3409" s="180" t="s">
        <v>704</v>
      </c>
    </row>
    <row r="3410" spans="3:12">
      <c r="C3410" s="180">
        <v>2711</v>
      </c>
      <c r="D3410" s="180">
        <v>2711</v>
      </c>
      <c r="E3410" s="180" t="s">
        <v>3873</v>
      </c>
      <c r="F3410" s="180" t="s">
        <v>727</v>
      </c>
      <c r="G3410" s="180">
        <v>1</v>
      </c>
      <c r="H3410" s="180">
        <v>199.9</v>
      </c>
      <c r="I3410" s="180">
        <v>199.9</v>
      </c>
      <c r="J3410" s="180">
        <v>0</v>
      </c>
      <c r="K3410" s="181">
        <f t="shared" si="53"/>
        <v>199.9</v>
      </c>
      <c r="L3410" s="180" t="s">
        <v>707</v>
      </c>
    </row>
    <row r="3411" spans="3:12">
      <c r="C3411" s="180">
        <v>2711</v>
      </c>
      <c r="D3411" s="180">
        <v>38367</v>
      </c>
      <c r="E3411" s="180" t="s">
        <v>3874</v>
      </c>
      <c r="F3411" s="180" t="s">
        <v>727</v>
      </c>
      <c r="G3411" s="180">
        <v>0.1000501</v>
      </c>
      <c r="H3411" s="180">
        <v>20</v>
      </c>
      <c r="I3411" s="180">
        <v>20</v>
      </c>
      <c r="J3411" s="180">
        <v>0</v>
      </c>
      <c r="K3411" s="181">
        <f t="shared" si="53"/>
        <v>2.0010020000000002</v>
      </c>
      <c r="L3411" s="180" t="s">
        <v>707</v>
      </c>
    </row>
    <row r="3412" spans="3:12">
      <c r="C3412" s="180">
        <v>2711</v>
      </c>
      <c r="D3412" s="180">
        <v>38369</v>
      </c>
      <c r="E3412" s="180" t="s">
        <v>3875</v>
      </c>
      <c r="F3412" s="180" t="s">
        <v>727</v>
      </c>
      <c r="G3412" s="180">
        <v>0.1001001</v>
      </c>
      <c r="H3412" s="180">
        <v>20.010000000000002</v>
      </c>
      <c r="I3412" s="180">
        <v>20.010000000000002</v>
      </c>
      <c r="J3412" s="180">
        <v>0</v>
      </c>
      <c r="K3412" s="181">
        <f t="shared" si="53"/>
        <v>2.0030030010000002</v>
      </c>
      <c r="L3412" s="180" t="s">
        <v>707</v>
      </c>
    </row>
    <row r="3413" spans="3:12">
      <c r="C3413" s="180">
        <v>2711</v>
      </c>
      <c r="D3413" s="180">
        <v>38370</v>
      </c>
      <c r="E3413" s="180" t="s">
        <v>3876</v>
      </c>
      <c r="F3413" s="180" t="s">
        <v>727</v>
      </c>
      <c r="G3413" s="180">
        <v>0.1001001</v>
      </c>
      <c r="H3413" s="180">
        <v>20.010000000000002</v>
      </c>
      <c r="I3413" s="180">
        <v>20.010000000000002</v>
      </c>
      <c r="J3413" s="180">
        <v>0</v>
      </c>
      <c r="K3413" s="181">
        <f t="shared" si="53"/>
        <v>2.0030030010000002</v>
      </c>
      <c r="L3413" s="180" t="s">
        <v>707</v>
      </c>
    </row>
    <row r="3414" spans="3:12">
      <c r="C3414" s="180">
        <v>2711</v>
      </c>
      <c r="D3414" s="180">
        <v>38376</v>
      </c>
      <c r="E3414" s="180" t="s">
        <v>3877</v>
      </c>
      <c r="F3414" s="180" t="s">
        <v>727</v>
      </c>
      <c r="G3414" s="180">
        <v>0.22922919999999999</v>
      </c>
      <c r="H3414" s="180">
        <v>45.82</v>
      </c>
      <c r="I3414" s="180">
        <v>45.82</v>
      </c>
      <c r="J3414" s="180">
        <v>0</v>
      </c>
      <c r="K3414" s="181">
        <f t="shared" si="53"/>
        <v>10.503281943999999</v>
      </c>
      <c r="L3414" s="180" t="s">
        <v>707</v>
      </c>
    </row>
    <row r="3415" spans="3:12">
      <c r="C3415" s="180">
        <v>2711</v>
      </c>
      <c r="D3415" s="180">
        <v>38377</v>
      </c>
      <c r="E3415" s="180" t="s">
        <v>3878</v>
      </c>
      <c r="F3415" s="180" t="s">
        <v>727</v>
      </c>
      <c r="G3415" s="180">
        <v>0.20105110000000001</v>
      </c>
      <c r="H3415" s="180">
        <v>40.19</v>
      </c>
      <c r="I3415" s="180">
        <v>40.19</v>
      </c>
      <c r="J3415" s="180">
        <v>0</v>
      </c>
      <c r="K3415" s="181">
        <f t="shared" si="53"/>
        <v>8.0802437089999994</v>
      </c>
      <c r="L3415" s="180" t="s">
        <v>707</v>
      </c>
    </row>
    <row r="3416" spans="3:12">
      <c r="C3416" s="180">
        <v>2711</v>
      </c>
      <c r="D3416" s="180">
        <v>38379</v>
      </c>
      <c r="E3416" s="180" t="s">
        <v>3879</v>
      </c>
      <c r="F3416" s="180" t="s">
        <v>826</v>
      </c>
      <c r="G3416" s="180">
        <v>0.26896900000000001</v>
      </c>
      <c r="H3416" s="180">
        <v>53.76</v>
      </c>
      <c r="I3416" s="180">
        <v>53.76</v>
      </c>
      <c r="J3416" s="180">
        <v>0</v>
      </c>
      <c r="K3416" s="181">
        <f t="shared" si="53"/>
        <v>14.459773439999999</v>
      </c>
      <c r="L3416" s="180" t="s">
        <v>707</v>
      </c>
    </row>
    <row r="3417" spans="3:12">
      <c r="C3417" s="180">
        <v>2711</v>
      </c>
      <c r="D3417" s="180">
        <v>38380</v>
      </c>
      <c r="E3417" s="180" t="s">
        <v>3880</v>
      </c>
      <c r="F3417" s="180" t="s">
        <v>727</v>
      </c>
      <c r="G3417" s="180">
        <v>0.15895899999999999</v>
      </c>
      <c r="H3417" s="180">
        <v>31.77</v>
      </c>
      <c r="I3417" s="180">
        <v>31.77</v>
      </c>
      <c r="J3417" s="180">
        <v>0</v>
      </c>
      <c r="K3417" s="181">
        <f t="shared" si="53"/>
        <v>5.0501274299999999</v>
      </c>
      <c r="L3417" s="180" t="s">
        <v>707</v>
      </c>
    </row>
    <row r="3418" spans="3:12">
      <c r="C3418" s="180">
        <v>2711</v>
      </c>
      <c r="D3418" s="180">
        <v>38399</v>
      </c>
      <c r="E3418" s="180" t="s">
        <v>3881</v>
      </c>
      <c r="F3418" s="180" t="s">
        <v>727</v>
      </c>
      <c r="G3418" s="180">
        <v>1.2357357</v>
      </c>
      <c r="H3418" s="180">
        <v>247.02</v>
      </c>
      <c r="I3418" s="180">
        <v>247.02</v>
      </c>
      <c r="J3418" s="180">
        <v>0</v>
      </c>
      <c r="K3418" s="181">
        <f t="shared" si="53"/>
        <v>305.25143261400001</v>
      </c>
      <c r="L3418" s="180" t="s">
        <v>704</v>
      </c>
    </row>
    <row r="3419" spans="3:12">
      <c r="C3419" s="180">
        <v>2711</v>
      </c>
      <c r="D3419" s="180">
        <v>38403</v>
      </c>
      <c r="E3419" s="180" t="s">
        <v>3882</v>
      </c>
      <c r="F3419" s="180" t="s">
        <v>727</v>
      </c>
      <c r="G3419" s="180">
        <v>0.24774769999999999</v>
      </c>
      <c r="H3419" s="180">
        <v>49.52</v>
      </c>
      <c r="I3419" s="180">
        <v>49.52</v>
      </c>
      <c r="J3419" s="180">
        <v>0</v>
      </c>
      <c r="K3419" s="181">
        <f t="shared" si="53"/>
        <v>12.268466104</v>
      </c>
      <c r="L3419" s="180" t="s">
        <v>704</v>
      </c>
    </row>
    <row r="3420" spans="3:12">
      <c r="C3420" s="180">
        <v>2711</v>
      </c>
      <c r="D3420" s="180">
        <v>38476</v>
      </c>
      <c r="E3420" s="180" t="s">
        <v>3883</v>
      </c>
      <c r="F3420" s="180" t="s">
        <v>727</v>
      </c>
      <c r="G3420" s="180">
        <v>1.8618619000000001</v>
      </c>
      <c r="H3420" s="180">
        <v>372.18</v>
      </c>
      <c r="I3420" s="180">
        <v>372.18</v>
      </c>
      <c r="J3420" s="180">
        <v>0</v>
      </c>
      <c r="K3420" s="181">
        <f t="shared" si="53"/>
        <v>692.94776194200006</v>
      </c>
      <c r="L3420" s="180" t="s">
        <v>707</v>
      </c>
    </row>
    <row r="3421" spans="3:12">
      <c r="C3421" s="180">
        <v>2711</v>
      </c>
      <c r="D3421" s="180">
        <v>38477</v>
      </c>
      <c r="E3421" s="180" t="s">
        <v>3884</v>
      </c>
      <c r="F3421" s="180" t="s">
        <v>727</v>
      </c>
      <c r="G3421" s="180">
        <v>5.2727728000000003</v>
      </c>
      <c r="H3421" s="182">
        <v>1054.02</v>
      </c>
      <c r="I3421" s="182">
        <v>1054.02</v>
      </c>
      <c r="J3421" s="180">
        <v>0</v>
      </c>
      <c r="K3421" s="181">
        <f t="shared" si="53"/>
        <v>5557.6079866560003</v>
      </c>
      <c r="L3421" s="180" t="s">
        <v>707</v>
      </c>
    </row>
    <row r="3422" spans="3:12">
      <c r="C3422" s="180">
        <v>2759</v>
      </c>
      <c r="D3422" s="180">
        <v>2759</v>
      </c>
      <c r="E3422" s="180" t="s">
        <v>3885</v>
      </c>
      <c r="F3422" s="180" t="s">
        <v>727</v>
      </c>
      <c r="G3422" s="180">
        <v>1</v>
      </c>
      <c r="H3422" s="180">
        <v>9.18</v>
      </c>
      <c r="I3422" s="180">
        <v>9.18</v>
      </c>
      <c r="J3422" s="180">
        <v>0</v>
      </c>
      <c r="K3422" s="181">
        <f t="shared" si="53"/>
        <v>9.18</v>
      </c>
      <c r="L3422" s="180" t="s">
        <v>707</v>
      </c>
    </row>
    <row r="3423" spans="3:12">
      <c r="C3423" s="180">
        <v>2759</v>
      </c>
      <c r="D3423" s="180">
        <v>1634</v>
      </c>
      <c r="E3423" s="180" t="s">
        <v>3886</v>
      </c>
      <c r="F3423" s="180" t="s">
        <v>826</v>
      </c>
      <c r="G3423" s="180">
        <v>0.90416660000000004</v>
      </c>
      <c r="H3423" s="180">
        <v>8.3000000000000007</v>
      </c>
      <c r="I3423" s="180">
        <v>8.3000000000000007</v>
      </c>
      <c r="J3423" s="180">
        <v>0</v>
      </c>
      <c r="K3423" s="181">
        <f t="shared" si="53"/>
        <v>7.5045827800000007</v>
      </c>
      <c r="L3423" s="180" t="s">
        <v>707</v>
      </c>
    </row>
    <row r="3424" spans="3:12">
      <c r="C3424" s="180">
        <v>2759</v>
      </c>
      <c r="D3424" s="180">
        <v>2762</v>
      </c>
      <c r="E3424" s="180" t="s">
        <v>3887</v>
      </c>
      <c r="F3424" s="180" t="s">
        <v>826</v>
      </c>
      <c r="G3424" s="180">
        <v>1.25</v>
      </c>
      <c r="H3424" s="180">
        <v>11.47</v>
      </c>
      <c r="I3424" s="180">
        <v>11.47</v>
      </c>
      <c r="J3424" s="180">
        <v>0</v>
      </c>
      <c r="K3424" s="181">
        <f t="shared" si="53"/>
        <v>14.3375</v>
      </c>
      <c r="L3424" s="180" t="s">
        <v>707</v>
      </c>
    </row>
    <row r="3425" spans="3:12">
      <c r="C3425" s="180">
        <v>2759</v>
      </c>
      <c r="D3425" s="180">
        <v>10518</v>
      </c>
      <c r="E3425" s="180" t="s">
        <v>3888</v>
      </c>
      <c r="F3425" s="180" t="s">
        <v>727</v>
      </c>
      <c r="G3425" s="180">
        <v>12.0833333</v>
      </c>
      <c r="H3425" s="180">
        <v>110.92</v>
      </c>
      <c r="I3425" s="180">
        <v>110.92</v>
      </c>
      <c r="J3425" s="180">
        <v>0</v>
      </c>
      <c r="K3425" s="181">
        <f t="shared" si="53"/>
        <v>1340.283329636</v>
      </c>
      <c r="L3425" s="180" t="s">
        <v>707</v>
      </c>
    </row>
    <row r="3426" spans="3:12">
      <c r="C3426" s="180">
        <v>2759</v>
      </c>
      <c r="D3426" s="180">
        <v>37598</v>
      </c>
      <c r="E3426" s="180" t="s">
        <v>3889</v>
      </c>
      <c r="F3426" s="180" t="s">
        <v>727</v>
      </c>
      <c r="G3426" s="180">
        <v>3.9375</v>
      </c>
      <c r="H3426" s="180">
        <v>36.14</v>
      </c>
      <c r="I3426" s="180">
        <v>36.14</v>
      </c>
      <c r="J3426" s="180">
        <v>0</v>
      </c>
      <c r="K3426" s="181">
        <f t="shared" si="53"/>
        <v>142.30125000000001</v>
      </c>
      <c r="L3426" s="180" t="s">
        <v>707</v>
      </c>
    </row>
    <row r="3427" spans="3:12">
      <c r="C3427" s="180">
        <v>2759</v>
      </c>
      <c r="D3427" s="180">
        <v>37599</v>
      </c>
      <c r="E3427" s="180" t="s">
        <v>3890</v>
      </c>
      <c r="F3427" s="180" t="s">
        <v>727</v>
      </c>
      <c r="G3427" s="180">
        <v>10.0833333</v>
      </c>
      <c r="H3427" s="180">
        <v>92.56</v>
      </c>
      <c r="I3427" s="180">
        <v>92.56</v>
      </c>
      <c r="J3427" s="180">
        <v>0</v>
      </c>
      <c r="K3427" s="181">
        <f t="shared" si="53"/>
        <v>933.31333024799994</v>
      </c>
      <c r="L3427" s="180" t="s">
        <v>704</v>
      </c>
    </row>
    <row r="3428" spans="3:12">
      <c r="C3428" s="180">
        <v>2759</v>
      </c>
      <c r="D3428" s="180">
        <v>37600</v>
      </c>
      <c r="E3428" s="180" t="s">
        <v>3891</v>
      </c>
      <c r="F3428" s="180" t="s">
        <v>727</v>
      </c>
      <c r="G3428" s="180">
        <v>10.8333333</v>
      </c>
      <c r="H3428" s="180">
        <v>99.44</v>
      </c>
      <c r="I3428" s="180">
        <v>99.44</v>
      </c>
      <c r="J3428" s="180">
        <v>0</v>
      </c>
      <c r="K3428" s="181">
        <f t="shared" si="53"/>
        <v>1077.266663352</v>
      </c>
      <c r="L3428" s="180" t="s">
        <v>707</v>
      </c>
    </row>
    <row r="3429" spans="3:12">
      <c r="C3429" s="180">
        <v>2759</v>
      </c>
      <c r="D3429" s="180">
        <v>37601</v>
      </c>
      <c r="E3429" s="180" t="s">
        <v>3892</v>
      </c>
      <c r="F3429" s="180" t="s">
        <v>826</v>
      </c>
      <c r="G3429" s="180">
        <v>0.875</v>
      </c>
      <c r="H3429" s="180">
        <v>8.0299999999999994</v>
      </c>
      <c r="I3429" s="180">
        <v>8.0299999999999994</v>
      </c>
      <c r="J3429" s="180">
        <v>0</v>
      </c>
      <c r="K3429" s="181">
        <f t="shared" si="53"/>
        <v>7.0262499999999992</v>
      </c>
      <c r="L3429" s="180" t="s">
        <v>707</v>
      </c>
    </row>
    <row r="3430" spans="3:12">
      <c r="C3430" s="180">
        <v>3080</v>
      </c>
      <c r="D3430" s="180">
        <v>3080</v>
      </c>
      <c r="E3430" s="180" t="s">
        <v>1997</v>
      </c>
      <c r="F3430" s="180" t="s">
        <v>1688</v>
      </c>
      <c r="G3430" s="180">
        <v>1</v>
      </c>
      <c r="H3430" s="180">
        <v>78</v>
      </c>
      <c r="I3430" s="180">
        <v>78</v>
      </c>
      <c r="J3430" s="180">
        <v>0</v>
      </c>
      <c r="K3430" s="181">
        <f t="shared" si="53"/>
        <v>78</v>
      </c>
      <c r="L3430" s="180" t="s">
        <v>707</v>
      </c>
    </row>
    <row r="3431" spans="3:12">
      <c r="C3431" s="180">
        <v>3080</v>
      </c>
      <c r="D3431" s="180">
        <v>3081</v>
      </c>
      <c r="E3431" s="180" t="s">
        <v>1969</v>
      </c>
      <c r="F3431" s="180" t="s">
        <v>1688</v>
      </c>
      <c r="G3431" s="180">
        <v>1.9785203</v>
      </c>
      <c r="H3431" s="180">
        <v>154.32</v>
      </c>
      <c r="I3431" s="180">
        <v>154.32</v>
      </c>
      <c r="J3431" s="180">
        <v>0</v>
      </c>
      <c r="K3431" s="181">
        <f t="shared" si="53"/>
        <v>305.32525269600001</v>
      </c>
      <c r="L3431" s="180" t="s">
        <v>707</v>
      </c>
    </row>
    <row r="3432" spans="3:12">
      <c r="C3432" s="180">
        <v>3080</v>
      </c>
      <c r="D3432" s="180">
        <v>3090</v>
      </c>
      <c r="E3432" s="180" t="s">
        <v>2000</v>
      </c>
      <c r="F3432" s="180" t="s">
        <v>1688</v>
      </c>
      <c r="G3432" s="180">
        <v>0.89260139999999999</v>
      </c>
      <c r="H3432" s="180">
        <v>69.62</v>
      </c>
      <c r="I3432" s="180">
        <v>69.62</v>
      </c>
      <c r="J3432" s="180">
        <v>0</v>
      </c>
      <c r="K3432" s="181">
        <f t="shared" si="53"/>
        <v>62.142909468000006</v>
      </c>
      <c r="L3432" s="180" t="s">
        <v>707</v>
      </c>
    </row>
    <row r="3433" spans="3:12">
      <c r="C3433" s="180">
        <v>3080</v>
      </c>
      <c r="D3433" s="180">
        <v>3093</v>
      </c>
      <c r="E3433" s="180" t="s">
        <v>1999</v>
      </c>
      <c r="F3433" s="180" t="s">
        <v>1688</v>
      </c>
      <c r="G3433" s="180">
        <v>1.7928401</v>
      </c>
      <c r="H3433" s="180">
        <v>139.84</v>
      </c>
      <c r="I3433" s="180">
        <v>139.84</v>
      </c>
      <c r="J3433" s="180">
        <v>0</v>
      </c>
      <c r="K3433" s="181">
        <f t="shared" si="53"/>
        <v>250.71075958400002</v>
      </c>
      <c r="L3433" s="180" t="s">
        <v>707</v>
      </c>
    </row>
    <row r="3434" spans="3:12">
      <c r="C3434" s="180">
        <v>3080</v>
      </c>
      <c r="D3434" s="180">
        <v>3097</v>
      </c>
      <c r="E3434" s="180" t="s">
        <v>1998</v>
      </c>
      <c r="F3434" s="180" t="s">
        <v>1688</v>
      </c>
      <c r="G3434" s="180">
        <v>1.1196896999999999</v>
      </c>
      <c r="H3434" s="180">
        <v>87.33</v>
      </c>
      <c r="I3434" s="180">
        <v>87.33</v>
      </c>
      <c r="J3434" s="180">
        <v>0</v>
      </c>
      <c r="K3434" s="181">
        <f t="shared" si="53"/>
        <v>97.782501500999985</v>
      </c>
      <c r="L3434" s="180" t="s">
        <v>707</v>
      </c>
    </row>
    <row r="3435" spans="3:12">
      <c r="C3435" s="180">
        <v>3080</v>
      </c>
      <c r="D3435" s="180">
        <v>3099</v>
      </c>
      <c r="E3435" s="180" t="s">
        <v>1970</v>
      </c>
      <c r="F3435" s="180" t="s">
        <v>1688</v>
      </c>
      <c r="G3435" s="180">
        <v>1.7928401</v>
      </c>
      <c r="H3435" s="180">
        <v>139.84</v>
      </c>
      <c r="I3435" s="180">
        <v>139.84</v>
      </c>
      <c r="J3435" s="180">
        <v>0</v>
      </c>
      <c r="K3435" s="181">
        <f t="shared" si="53"/>
        <v>250.71075958400002</v>
      </c>
      <c r="L3435" s="180" t="s">
        <v>707</v>
      </c>
    </row>
    <row r="3436" spans="3:12">
      <c r="C3436" s="180">
        <v>3080</v>
      </c>
      <c r="D3436" s="180">
        <v>3103</v>
      </c>
      <c r="E3436" s="180" t="s">
        <v>3893</v>
      </c>
      <c r="F3436" s="180" t="s">
        <v>727</v>
      </c>
      <c r="G3436" s="180">
        <v>0.74009550000000002</v>
      </c>
      <c r="H3436" s="180">
        <v>57.72</v>
      </c>
      <c r="I3436" s="180">
        <v>57.72</v>
      </c>
      <c r="J3436" s="180">
        <v>0</v>
      </c>
      <c r="K3436" s="181">
        <f t="shared" si="53"/>
        <v>42.718312259999998</v>
      </c>
      <c r="L3436" s="180" t="s">
        <v>707</v>
      </c>
    </row>
    <row r="3437" spans="3:12">
      <c r="C3437" s="180">
        <v>3080</v>
      </c>
      <c r="D3437" s="180">
        <v>3104</v>
      </c>
      <c r="E3437" s="180" t="s">
        <v>2057</v>
      </c>
      <c r="F3437" s="180" t="s">
        <v>1688</v>
      </c>
      <c r="G3437" s="180">
        <v>2.3048926000000001</v>
      </c>
      <c r="H3437" s="180">
        <v>179.78</v>
      </c>
      <c r="I3437" s="180">
        <v>179.78</v>
      </c>
      <c r="J3437" s="180">
        <v>0</v>
      </c>
      <c r="K3437" s="181">
        <f t="shared" si="53"/>
        <v>414.37359162800004</v>
      </c>
      <c r="L3437" s="180" t="s">
        <v>707</v>
      </c>
    </row>
    <row r="3438" spans="3:12">
      <c r="C3438" s="180">
        <v>3080</v>
      </c>
      <c r="D3438" s="180">
        <v>11467</v>
      </c>
      <c r="E3438" s="180" t="s">
        <v>3894</v>
      </c>
      <c r="F3438" s="180" t="s">
        <v>727</v>
      </c>
      <c r="G3438" s="180">
        <v>0.30787589999999998</v>
      </c>
      <c r="H3438" s="180">
        <v>24.01</v>
      </c>
      <c r="I3438" s="180">
        <v>24.01</v>
      </c>
      <c r="J3438" s="180">
        <v>0</v>
      </c>
      <c r="K3438" s="181">
        <f t="shared" si="53"/>
        <v>7.3921003589999996</v>
      </c>
      <c r="L3438" s="180" t="s">
        <v>707</v>
      </c>
    </row>
    <row r="3439" spans="3:12">
      <c r="C3439" s="180">
        <v>3080</v>
      </c>
      <c r="D3439" s="180">
        <v>11468</v>
      </c>
      <c r="E3439" s="180" t="s">
        <v>3895</v>
      </c>
      <c r="F3439" s="180" t="s">
        <v>727</v>
      </c>
      <c r="G3439" s="180">
        <v>0.19761339999999999</v>
      </c>
      <c r="H3439" s="180">
        <v>15.41</v>
      </c>
      <c r="I3439" s="180">
        <v>15.41</v>
      </c>
      <c r="J3439" s="180">
        <v>0</v>
      </c>
      <c r="K3439" s="181">
        <f t="shared" si="53"/>
        <v>3.0452224939999999</v>
      </c>
      <c r="L3439" s="180" t="s">
        <v>707</v>
      </c>
    </row>
    <row r="3440" spans="3:12">
      <c r="C3440" s="180">
        <v>3080</v>
      </c>
      <c r="D3440" s="180">
        <v>11469</v>
      </c>
      <c r="E3440" s="180" t="s">
        <v>3896</v>
      </c>
      <c r="F3440" s="180" t="s">
        <v>727</v>
      </c>
      <c r="G3440" s="180">
        <v>0.197494</v>
      </c>
      <c r="H3440" s="180">
        <v>15.4</v>
      </c>
      <c r="I3440" s="180">
        <v>15.4</v>
      </c>
      <c r="J3440" s="180">
        <v>0</v>
      </c>
      <c r="K3440" s="181">
        <f t="shared" si="53"/>
        <v>3.0414076000000003</v>
      </c>
      <c r="L3440" s="180" t="s">
        <v>707</v>
      </c>
    </row>
    <row r="3441" spans="3:12">
      <c r="C3441" s="180">
        <v>3080</v>
      </c>
      <c r="D3441" s="180">
        <v>11476</v>
      </c>
      <c r="E3441" s="180" t="s">
        <v>3897</v>
      </c>
      <c r="F3441" s="180" t="s">
        <v>727</v>
      </c>
      <c r="G3441" s="180">
        <v>0.68806679999999998</v>
      </c>
      <c r="H3441" s="180">
        <v>53.66</v>
      </c>
      <c r="I3441" s="180">
        <v>53.66</v>
      </c>
      <c r="J3441" s="180">
        <v>0</v>
      </c>
      <c r="K3441" s="181">
        <f t="shared" si="53"/>
        <v>36.921664487999998</v>
      </c>
      <c r="L3441" s="180" t="s">
        <v>707</v>
      </c>
    </row>
    <row r="3442" spans="3:12">
      <c r="C3442" s="180">
        <v>3080</v>
      </c>
      <c r="D3442" s="180">
        <v>11478</v>
      </c>
      <c r="E3442" s="180" t="s">
        <v>3898</v>
      </c>
      <c r="F3442" s="180" t="s">
        <v>727</v>
      </c>
      <c r="G3442" s="180">
        <v>0.90167059999999999</v>
      </c>
      <c r="H3442" s="180">
        <v>70.33</v>
      </c>
      <c r="I3442" s="180">
        <v>70.33</v>
      </c>
      <c r="J3442" s="180">
        <v>0</v>
      </c>
      <c r="K3442" s="181">
        <f t="shared" si="53"/>
        <v>63.414493297999996</v>
      </c>
      <c r="L3442" s="180" t="s">
        <v>707</v>
      </c>
    </row>
    <row r="3443" spans="3:12">
      <c r="C3443" s="180">
        <v>3080</v>
      </c>
      <c r="D3443" s="180">
        <v>11479</v>
      </c>
      <c r="E3443" s="180" t="s">
        <v>3899</v>
      </c>
      <c r="F3443" s="180" t="s">
        <v>727</v>
      </c>
      <c r="G3443" s="180">
        <v>0.52553700000000003</v>
      </c>
      <c r="H3443" s="180">
        <v>40.99</v>
      </c>
      <c r="I3443" s="180">
        <v>40.99</v>
      </c>
      <c r="J3443" s="180">
        <v>0</v>
      </c>
      <c r="K3443" s="181">
        <f t="shared" si="53"/>
        <v>21.541761630000003</v>
      </c>
      <c r="L3443" s="180" t="s">
        <v>707</v>
      </c>
    </row>
    <row r="3444" spans="3:12">
      <c r="C3444" s="180">
        <v>3080</v>
      </c>
      <c r="D3444" s="180">
        <v>11480</v>
      </c>
      <c r="E3444" s="180" t="s">
        <v>3900</v>
      </c>
      <c r="F3444" s="180" t="s">
        <v>1688</v>
      </c>
      <c r="G3444" s="180">
        <v>1.849642</v>
      </c>
      <c r="H3444" s="180">
        <v>144.27000000000001</v>
      </c>
      <c r="I3444" s="180">
        <v>144.27000000000001</v>
      </c>
      <c r="J3444" s="180">
        <v>0</v>
      </c>
      <c r="K3444" s="181">
        <f t="shared" si="53"/>
        <v>266.84785134000003</v>
      </c>
      <c r="L3444" s="180" t="s">
        <v>707</v>
      </c>
    </row>
    <row r="3445" spans="3:12">
      <c r="C3445" s="180">
        <v>3080</v>
      </c>
      <c r="D3445" s="180">
        <v>11481</v>
      </c>
      <c r="E3445" s="180" t="s">
        <v>3901</v>
      </c>
      <c r="F3445" s="180" t="s">
        <v>727</v>
      </c>
      <c r="G3445" s="180">
        <v>0.4754177</v>
      </c>
      <c r="H3445" s="180">
        <v>37.08</v>
      </c>
      <c r="I3445" s="180">
        <v>37.08</v>
      </c>
      <c r="J3445" s="180">
        <v>0</v>
      </c>
      <c r="K3445" s="181">
        <f t="shared" si="53"/>
        <v>17.628488315999999</v>
      </c>
      <c r="L3445" s="180" t="s">
        <v>707</v>
      </c>
    </row>
    <row r="3446" spans="3:12">
      <c r="C3446" s="180">
        <v>3080</v>
      </c>
      <c r="D3446" s="180">
        <v>11484</v>
      </c>
      <c r="E3446" s="180" t="s">
        <v>3902</v>
      </c>
      <c r="F3446" s="180" t="s">
        <v>727</v>
      </c>
      <c r="G3446" s="180">
        <v>0.86778040000000001</v>
      </c>
      <c r="H3446" s="180">
        <v>67.680000000000007</v>
      </c>
      <c r="I3446" s="180">
        <v>67.680000000000007</v>
      </c>
      <c r="J3446" s="180">
        <v>0</v>
      </c>
      <c r="K3446" s="181">
        <f t="shared" si="53"/>
        <v>58.731377472000005</v>
      </c>
      <c r="L3446" s="180" t="s">
        <v>707</v>
      </c>
    </row>
    <row r="3447" spans="3:12">
      <c r="C3447" s="180">
        <v>3080</v>
      </c>
      <c r="D3447" s="180">
        <v>11499</v>
      </c>
      <c r="E3447" s="180" t="s">
        <v>2055</v>
      </c>
      <c r="F3447" s="180" t="s">
        <v>727</v>
      </c>
      <c r="G3447" s="180">
        <v>12.4211217</v>
      </c>
      <c r="H3447" s="180">
        <v>968.84</v>
      </c>
      <c r="I3447" s="180">
        <v>968.84</v>
      </c>
      <c r="J3447" s="180">
        <v>0</v>
      </c>
      <c r="K3447" s="181">
        <f t="shared" si="53"/>
        <v>12034.079547828002</v>
      </c>
      <c r="L3447" s="180" t="s">
        <v>707</v>
      </c>
    </row>
    <row r="3448" spans="3:12">
      <c r="C3448" s="180">
        <v>3080</v>
      </c>
      <c r="D3448" s="180">
        <v>11518</v>
      </c>
      <c r="E3448" s="180" t="s">
        <v>3903</v>
      </c>
      <c r="F3448" s="180" t="s">
        <v>3904</v>
      </c>
      <c r="G3448" s="180">
        <v>1.2581146000000001</v>
      </c>
      <c r="H3448" s="180">
        <v>98.13</v>
      </c>
      <c r="I3448" s="180">
        <v>98.13</v>
      </c>
      <c r="J3448" s="180">
        <v>0</v>
      </c>
      <c r="K3448" s="181">
        <f t="shared" si="53"/>
        <v>123.458785698</v>
      </c>
      <c r="L3448" s="180" t="s">
        <v>707</v>
      </c>
    </row>
    <row r="3449" spans="3:12">
      <c r="C3449" s="180">
        <v>3080</v>
      </c>
      <c r="D3449" s="180">
        <v>11519</v>
      </c>
      <c r="E3449" s="180" t="s">
        <v>3905</v>
      </c>
      <c r="F3449" s="180" t="s">
        <v>3904</v>
      </c>
      <c r="G3449" s="180">
        <v>0.74844869999999997</v>
      </c>
      <c r="H3449" s="180">
        <v>58.37</v>
      </c>
      <c r="I3449" s="180">
        <v>58.37</v>
      </c>
      <c r="J3449" s="180">
        <v>0</v>
      </c>
      <c r="K3449" s="181">
        <f t="shared" si="53"/>
        <v>43.686950618999994</v>
      </c>
      <c r="L3449" s="180" t="s">
        <v>707</v>
      </c>
    </row>
    <row r="3450" spans="3:12">
      <c r="C3450" s="180">
        <v>3080</v>
      </c>
      <c r="D3450" s="180">
        <v>11520</v>
      </c>
      <c r="E3450" s="180" t="s">
        <v>3906</v>
      </c>
      <c r="F3450" s="180" t="s">
        <v>3904</v>
      </c>
      <c r="G3450" s="180">
        <v>0.34606209999999998</v>
      </c>
      <c r="H3450" s="180">
        <v>26.99</v>
      </c>
      <c r="I3450" s="180">
        <v>26.99</v>
      </c>
      <c r="J3450" s="180">
        <v>0</v>
      </c>
      <c r="K3450" s="181">
        <f t="shared" si="53"/>
        <v>9.3402160789999993</v>
      </c>
      <c r="L3450" s="180" t="s">
        <v>707</v>
      </c>
    </row>
    <row r="3451" spans="3:12">
      <c r="C3451" s="180">
        <v>3080</v>
      </c>
      <c r="D3451" s="180">
        <v>38151</v>
      </c>
      <c r="E3451" s="180" t="s">
        <v>3907</v>
      </c>
      <c r="F3451" s="180" t="s">
        <v>1688</v>
      </c>
      <c r="G3451" s="180">
        <v>1.2997612999999999</v>
      </c>
      <c r="H3451" s="180">
        <v>101.38</v>
      </c>
      <c r="I3451" s="180">
        <v>101.38</v>
      </c>
      <c r="J3451" s="180">
        <v>0</v>
      </c>
      <c r="K3451" s="181">
        <f t="shared" si="53"/>
        <v>131.76980059399997</v>
      </c>
      <c r="L3451" s="180" t="s">
        <v>707</v>
      </c>
    </row>
    <row r="3452" spans="3:12">
      <c r="C3452" s="180">
        <v>3080</v>
      </c>
      <c r="D3452" s="180">
        <v>38152</v>
      </c>
      <c r="E3452" s="180" t="s">
        <v>3908</v>
      </c>
      <c r="F3452" s="180" t="s">
        <v>1688</v>
      </c>
      <c r="G3452" s="180">
        <v>2.0966586999999999</v>
      </c>
      <c r="H3452" s="180">
        <v>163.53</v>
      </c>
      <c r="I3452" s="180">
        <v>163.53</v>
      </c>
      <c r="J3452" s="180">
        <v>0</v>
      </c>
      <c r="K3452" s="181">
        <f t="shared" si="53"/>
        <v>342.866597211</v>
      </c>
      <c r="L3452" s="180" t="s">
        <v>707</v>
      </c>
    </row>
    <row r="3453" spans="3:12">
      <c r="C3453" s="180">
        <v>3080</v>
      </c>
      <c r="D3453" s="180">
        <v>38153</v>
      </c>
      <c r="E3453" s="180" t="s">
        <v>3909</v>
      </c>
      <c r="F3453" s="180" t="s">
        <v>1688</v>
      </c>
      <c r="G3453" s="180">
        <v>0.78639619999999999</v>
      </c>
      <c r="H3453" s="180">
        <v>61.33</v>
      </c>
      <c r="I3453" s="180">
        <v>61.33</v>
      </c>
      <c r="J3453" s="180">
        <v>0</v>
      </c>
      <c r="K3453" s="181">
        <f t="shared" si="53"/>
        <v>48.229678946</v>
      </c>
      <c r="L3453" s="180" t="s">
        <v>707</v>
      </c>
    </row>
    <row r="3454" spans="3:12">
      <c r="C3454" s="180">
        <v>3080</v>
      </c>
      <c r="D3454" s="180">
        <v>38155</v>
      </c>
      <c r="E3454" s="180" t="s">
        <v>3910</v>
      </c>
      <c r="F3454" s="180" t="s">
        <v>727</v>
      </c>
      <c r="G3454" s="180">
        <v>1.3472554000000001</v>
      </c>
      <c r="H3454" s="180">
        <v>105.08</v>
      </c>
      <c r="I3454" s="180">
        <v>105.08</v>
      </c>
      <c r="J3454" s="180">
        <v>0</v>
      </c>
      <c r="K3454" s="181">
        <f t="shared" si="53"/>
        <v>141.56959743199999</v>
      </c>
      <c r="L3454" s="180" t="s">
        <v>707</v>
      </c>
    </row>
    <row r="3455" spans="3:12">
      <c r="C3455" s="180">
        <v>3080</v>
      </c>
      <c r="D3455" s="180">
        <v>39615</v>
      </c>
      <c r="E3455" s="180" t="s">
        <v>3911</v>
      </c>
      <c r="F3455" s="180" t="s">
        <v>727</v>
      </c>
      <c r="G3455" s="180">
        <v>7.7435561000000002</v>
      </c>
      <c r="H3455" s="180">
        <v>603.99</v>
      </c>
      <c r="I3455" s="180">
        <v>603.99</v>
      </c>
      <c r="J3455" s="180">
        <v>0</v>
      </c>
      <c r="K3455" s="181">
        <f t="shared" si="53"/>
        <v>4677.0304488390002</v>
      </c>
      <c r="L3455" s="180" t="s">
        <v>707</v>
      </c>
    </row>
    <row r="3456" spans="3:12">
      <c r="C3456" s="180">
        <v>3080</v>
      </c>
      <c r="D3456" s="180">
        <v>39620</v>
      </c>
      <c r="E3456" s="180" t="s">
        <v>3912</v>
      </c>
      <c r="F3456" s="180" t="s">
        <v>727</v>
      </c>
      <c r="G3456" s="180">
        <v>11.826491600000001</v>
      </c>
      <c r="H3456" s="180">
        <v>922.46</v>
      </c>
      <c r="I3456" s="180">
        <v>922.46</v>
      </c>
      <c r="J3456" s="180">
        <v>0</v>
      </c>
      <c r="K3456" s="181">
        <f t="shared" si="53"/>
        <v>10909.465441336</v>
      </c>
      <c r="L3456" s="180" t="s">
        <v>707</v>
      </c>
    </row>
    <row r="3457" spans="3:12">
      <c r="C3457" s="180">
        <v>3080</v>
      </c>
      <c r="D3457" s="180">
        <v>39621</v>
      </c>
      <c r="E3457" s="180" t="s">
        <v>3913</v>
      </c>
      <c r="F3457" s="180" t="s">
        <v>3904</v>
      </c>
      <c r="G3457" s="180">
        <v>17.371599</v>
      </c>
      <c r="H3457" s="182">
        <v>1354.98</v>
      </c>
      <c r="I3457" s="182">
        <v>1354.98</v>
      </c>
      <c r="J3457" s="180">
        <v>0</v>
      </c>
      <c r="K3457" s="181">
        <f t="shared" si="53"/>
        <v>23538.169213019999</v>
      </c>
      <c r="L3457" s="180" t="s">
        <v>707</v>
      </c>
    </row>
    <row r="3458" spans="3:12">
      <c r="C3458" s="180">
        <v>3080</v>
      </c>
      <c r="D3458" s="180">
        <v>39623</v>
      </c>
      <c r="E3458" s="180" t="s">
        <v>3914</v>
      </c>
      <c r="F3458" s="180" t="s">
        <v>727</v>
      </c>
      <c r="G3458" s="180">
        <v>12.6671838</v>
      </c>
      <c r="H3458" s="180">
        <v>988.04</v>
      </c>
      <c r="I3458" s="180">
        <v>988.04</v>
      </c>
      <c r="J3458" s="180">
        <v>0</v>
      </c>
      <c r="K3458" s="181">
        <f t="shared" si="53"/>
        <v>12515.684281751999</v>
      </c>
      <c r="L3458" s="180" t="s">
        <v>707</v>
      </c>
    </row>
    <row r="3459" spans="3:12">
      <c r="C3459" s="180">
        <v>3080</v>
      </c>
      <c r="D3459" s="180">
        <v>39624</v>
      </c>
      <c r="E3459" s="180" t="s">
        <v>3915</v>
      </c>
      <c r="F3459" s="180" t="s">
        <v>3904</v>
      </c>
      <c r="G3459" s="180">
        <v>19.162768499999999</v>
      </c>
      <c r="H3459" s="182">
        <v>1494.69</v>
      </c>
      <c r="I3459" s="182">
        <v>1494.69</v>
      </c>
      <c r="J3459" s="180">
        <v>0</v>
      </c>
      <c r="K3459" s="181">
        <f t="shared" si="53"/>
        <v>28642.398449264998</v>
      </c>
      <c r="L3459" s="180" t="s">
        <v>707</v>
      </c>
    </row>
    <row r="3460" spans="3:12">
      <c r="C3460" s="180">
        <v>3080</v>
      </c>
      <c r="D3460" s="180">
        <v>43607</v>
      </c>
      <c r="E3460" s="180" t="s">
        <v>3916</v>
      </c>
      <c r="F3460" s="180" t="s">
        <v>1688</v>
      </c>
      <c r="G3460" s="180">
        <v>1.4873508</v>
      </c>
      <c r="H3460" s="180">
        <v>116.01</v>
      </c>
      <c r="I3460" s="180">
        <v>116.01</v>
      </c>
      <c r="J3460" s="180">
        <v>0</v>
      </c>
      <c r="K3460" s="181">
        <f t="shared" si="53"/>
        <v>172.547566308</v>
      </c>
      <c r="L3460" s="180" t="s">
        <v>704</v>
      </c>
    </row>
    <row r="3461" spans="3:12">
      <c r="C3461" s="180">
        <v>3080</v>
      </c>
      <c r="D3461" s="180">
        <v>43608</v>
      </c>
      <c r="E3461" s="180" t="s">
        <v>3917</v>
      </c>
      <c r="F3461" s="180" t="s">
        <v>727</v>
      </c>
      <c r="G3461" s="180">
        <v>0.68806679999999998</v>
      </c>
      <c r="H3461" s="180">
        <v>53.66</v>
      </c>
      <c r="I3461" s="180">
        <v>53.66</v>
      </c>
      <c r="J3461" s="180">
        <v>0</v>
      </c>
      <c r="K3461" s="181">
        <f t="shared" si="53"/>
        <v>36.921664487999998</v>
      </c>
      <c r="L3461" s="180" t="s">
        <v>704</v>
      </c>
    </row>
    <row r="3462" spans="3:12">
      <c r="C3462" s="180">
        <v>3080</v>
      </c>
      <c r="D3462" s="180">
        <v>43609</v>
      </c>
      <c r="E3462" s="180" t="s">
        <v>3918</v>
      </c>
      <c r="F3462" s="180" t="s">
        <v>727</v>
      </c>
      <c r="G3462" s="180">
        <v>0.4754177</v>
      </c>
      <c r="H3462" s="180">
        <v>37.08</v>
      </c>
      <c r="I3462" s="180">
        <v>37.08</v>
      </c>
      <c r="J3462" s="180">
        <v>0</v>
      </c>
      <c r="K3462" s="181">
        <f t="shared" ref="K3462:K3525" si="54">H3462*G3462</f>
        <v>17.628488315999999</v>
      </c>
      <c r="L3462" s="180" t="s">
        <v>704</v>
      </c>
    </row>
    <row r="3463" spans="3:12">
      <c r="C3463" s="180">
        <v>3080</v>
      </c>
      <c r="D3463" s="180">
        <v>43610</v>
      </c>
      <c r="E3463" s="180" t="s">
        <v>3919</v>
      </c>
      <c r="F3463" s="180" t="s">
        <v>1688</v>
      </c>
      <c r="G3463" s="180">
        <v>1.1109785000000001</v>
      </c>
      <c r="H3463" s="180">
        <v>86.65</v>
      </c>
      <c r="I3463" s="180">
        <v>86.65</v>
      </c>
      <c r="J3463" s="180">
        <v>0</v>
      </c>
      <c r="K3463" s="181">
        <f t="shared" si="54"/>
        <v>96.266287025000011</v>
      </c>
      <c r="L3463" s="180" t="s">
        <v>704</v>
      </c>
    </row>
    <row r="3464" spans="3:12">
      <c r="C3464" s="180">
        <v>3080</v>
      </c>
      <c r="D3464" s="180">
        <v>43611</v>
      </c>
      <c r="E3464" s="180" t="s">
        <v>3920</v>
      </c>
      <c r="F3464" s="180" t="s">
        <v>1688</v>
      </c>
      <c r="G3464" s="180">
        <v>1.4811456000000001</v>
      </c>
      <c r="H3464" s="180">
        <v>115.52</v>
      </c>
      <c r="I3464" s="180">
        <v>115.52</v>
      </c>
      <c r="J3464" s="180">
        <v>0</v>
      </c>
      <c r="K3464" s="181">
        <f t="shared" si="54"/>
        <v>171.10193971199999</v>
      </c>
      <c r="L3464" s="180" t="s">
        <v>707</v>
      </c>
    </row>
    <row r="3465" spans="3:12">
      <c r="C3465" s="180">
        <v>3080</v>
      </c>
      <c r="D3465" s="180">
        <v>43612</v>
      </c>
      <c r="E3465" s="180" t="s">
        <v>3921</v>
      </c>
      <c r="F3465" s="180" t="s">
        <v>1688</v>
      </c>
      <c r="G3465" s="180">
        <v>1.4558473000000001</v>
      </c>
      <c r="H3465" s="180">
        <v>113.55</v>
      </c>
      <c r="I3465" s="180">
        <v>113.55</v>
      </c>
      <c r="J3465" s="180">
        <v>0</v>
      </c>
      <c r="K3465" s="181">
        <f t="shared" si="54"/>
        <v>165.311460915</v>
      </c>
      <c r="L3465" s="180" t="s">
        <v>707</v>
      </c>
    </row>
    <row r="3466" spans="3:12">
      <c r="C3466" s="180">
        <v>3080</v>
      </c>
      <c r="D3466" s="180">
        <v>43613</v>
      </c>
      <c r="E3466" s="180" t="s">
        <v>3922</v>
      </c>
      <c r="F3466" s="180" t="s">
        <v>1688</v>
      </c>
      <c r="G3466" s="180">
        <v>1.2052506000000001</v>
      </c>
      <c r="H3466" s="180">
        <v>94</v>
      </c>
      <c r="I3466" s="180">
        <v>94</v>
      </c>
      <c r="J3466" s="180">
        <v>0</v>
      </c>
      <c r="K3466" s="181">
        <f t="shared" si="54"/>
        <v>113.2935564</v>
      </c>
      <c r="L3466" s="180" t="s">
        <v>707</v>
      </c>
    </row>
    <row r="3467" spans="3:12">
      <c r="C3467" s="180">
        <v>3123</v>
      </c>
      <c r="D3467" s="180">
        <v>3123</v>
      </c>
      <c r="E3467" s="180" t="s">
        <v>3923</v>
      </c>
      <c r="F3467" s="180" t="s">
        <v>828</v>
      </c>
      <c r="G3467" s="180">
        <v>1</v>
      </c>
      <c r="H3467" s="180">
        <v>2.92</v>
      </c>
      <c r="I3467" s="180">
        <v>2.92</v>
      </c>
      <c r="J3467" s="180">
        <v>0</v>
      </c>
      <c r="K3467" s="181">
        <f t="shared" si="54"/>
        <v>2.92</v>
      </c>
      <c r="L3467" s="180" t="s">
        <v>704</v>
      </c>
    </row>
    <row r="3468" spans="3:12">
      <c r="C3468" s="180">
        <v>3123</v>
      </c>
      <c r="D3468" s="180">
        <v>44539</v>
      </c>
      <c r="E3468" s="180" t="s">
        <v>3924</v>
      </c>
      <c r="F3468" s="180" t="s">
        <v>828</v>
      </c>
      <c r="G3468" s="180">
        <v>1.0733945</v>
      </c>
      <c r="H3468" s="180">
        <v>3.13</v>
      </c>
      <c r="I3468" s="180">
        <v>3.13</v>
      </c>
      <c r="J3468" s="180">
        <v>0</v>
      </c>
      <c r="K3468" s="181">
        <f t="shared" si="54"/>
        <v>3.359724785</v>
      </c>
      <c r="L3468" s="180" t="s">
        <v>704</v>
      </c>
    </row>
    <row r="3469" spans="3:12">
      <c r="C3469" s="180">
        <v>3146</v>
      </c>
      <c r="D3469" s="180">
        <v>3146</v>
      </c>
      <c r="E3469" s="180" t="s">
        <v>2693</v>
      </c>
      <c r="F3469" s="180" t="s">
        <v>727</v>
      </c>
      <c r="G3469" s="180">
        <v>1</v>
      </c>
      <c r="H3469" s="180">
        <v>2.41</v>
      </c>
      <c r="I3469" s="180">
        <v>2.41</v>
      </c>
      <c r="J3469" s="180">
        <v>0</v>
      </c>
      <c r="K3469" s="181">
        <f t="shared" si="54"/>
        <v>2.41</v>
      </c>
      <c r="L3469" s="180" t="s">
        <v>704</v>
      </c>
    </row>
    <row r="3470" spans="3:12">
      <c r="C3470" s="180">
        <v>3146</v>
      </c>
      <c r="D3470" s="180">
        <v>3143</v>
      </c>
      <c r="E3470" s="180" t="s">
        <v>3925</v>
      </c>
      <c r="F3470" s="180" t="s">
        <v>727</v>
      </c>
      <c r="G3470" s="180">
        <v>2.2753622999999998</v>
      </c>
      <c r="H3470" s="180">
        <v>5.48</v>
      </c>
      <c r="I3470" s="180">
        <v>5.48</v>
      </c>
      <c r="J3470" s="180">
        <v>0</v>
      </c>
      <c r="K3470" s="181">
        <f t="shared" si="54"/>
        <v>12.468985404</v>
      </c>
      <c r="L3470" s="180" t="s">
        <v>704</v>
      </c>
    </row>
    <row r="3471" spans="3:12">
      <c r="C3471" s="180">
        <v>3146</v>
      </c>
      <c r="D3471" s="180">
        <v>3148</v>
      </c>
      <c r="E3471" s="180" t="s">
        <v>2690</v>
      </c>
      <c r="F3471" s="180" t="s">
        <v>727</v>
      </c>
      <c r="G3471" s="180">
        <v>3.6884057000000001</v>
      </c>
      <c r="H3471" s="180">
        <v>8.8800000000000008</v>
      </c>
      <c r="I3471" s="180">
        <v>8.8800000000000008</v>
      </c>
      <c r="J3471" s="180">
        <v>0</v>
      </c>
      <c r="K3471" s="181">
        <f t="shared" si="54"/>
        <v>32.753042616000002</v>
      </c>
      <c r="L3471" s="180" t="s">
        <v>704</v>
      </c>
    </row>
    <row r="3472" spans="3:12">
      <c r="C3472" s="180">
        <v>3146</v>
      </c>
      <c r="D3472" s="180">
        <v>39634</v>
      </c>
      <c r="E3472" s="180" t="s">
        <v>3926</v>
      </c>
      <c r="F3472" s="180" t="s">
        <v>826</v>
      </c>
      <c r="G3472" s="180">
        <v>1.9489920999999999</v>
      </c>
      <c r="H3472" s="180">
        <v>4.6900000000000004</v>
      </c>
      <c r="I3472" s="180">
        <v>4.6900000000000004</v>
      </c>
      <c r="J3472" s="180">
        <v>0</v>
      </c>
      <c r="K3472" s="181">
        <f t="shared" si="54"/>
        <v>9.1407729490000005</v>
      </c>
      <c r="L3472" s="180" t="s">
        <v>704</v>
      </c>
    </row>
    <row r="3473" spans="3:12">
      <c r="C3473" s="180">
        <v>3288</v>
      </c>
      <c r="D3473" s="180">
        <v>3288</v>
      </c>
      <c r="E3473" s="180" t="s">
        <v>3927</v>
      </c>
      <c r="F3473" s="180" t="s">
        <v>826</v>
      </c>
      <c r="G3473" s="180">
        <v>1</v>
      </c>
      <c r="H3473" s="180">
        <v>6.5</v>
      </c>
      <c r="I3473" s="180">
        <v>6.5</v>
      </c>
      <c r="J3473" s="180">
        <v>0</v>
      </c>
      <c r="K3473" s="181">
        <f t="shared" si="54"/>
        <v>6.5</v>
      </c>
      <c r="L3473" s="180" t="s">
        <v>704</v>
      </c>
    </row>
    <row r="3474" spans="3:12">
      <c r="C3474" s="180">
        <v>3288</v>
      </c>
      <c r="D3474" s="180">
        <v>3283</v>
      </c>
      <c r="E3474" s="180" t="s">
        <v>3928</v>
      </c>
      <c r="F3474" s="180" t="s">
        <v>838</v>
      </c>
      <c r="G3474" s="180">
        <v>4.2014705000000001</v>
      </c>
      <c r="H3474" s="180">
        <v>27.3</v>
      </c>
      <c r="I3474" s="180">
        <v>27.3</v>
      </c>
      <c r="J3474" s="180">
        <v>0</v>
      </c>
      <c r="K3474" s="181">
        <f t="shared" si="54"/>
        <v>114.70014465000001</v>
      </c>
      <c r="L3474" s="180" t="s">
        <v>704</v>
      </c>
    </row>
    <row r="3475" spans="3:12">
      <c r="C3475" s="180">
        <v>3288</v>
      </c>
      <c r="D3475" s="180">
        <v>3286</v>
      </c>
      <c r="E3475" s="180" t="s">
        <v>3929</v>
      </c>
      <c r="F3475" s="180" t="s">
        <v>838</v>
      </c>
      <c r="G3475" s="180">
        <v>13.235294100000001</v>
      </c>
      <c r="H3475" s="180">
        <v>86.02</v>
      </c>
      <c r="I3475" s="180">
        <v>86.02</v>
      </c>
      <c r="J3475" s="180">
        <v>0</v>
      </c>
      <c r="K3475" s="181">
        <f t="shared" si="54"/>
        <v>1138.4999984819999</v>
      </c>
      <c r="L3475" s="180" t="s">
        <v>704</v>
      </c>
    </row>
    <row r="3476" spans="3:12">
      <c r="C3476" s="180">
        <v>3288</v>
      </c>
      <c r="D3476" s="180">
        <v>3287</v>
      </c>
      <c r="E3476" s="180" t="s">
        <v>3930</v>
      </c>
      <c r="F3476" s="180" t="s">
        <v>838</v>
      </c>
      <c r="G3476" s="180">
        <v>20</v>
      </c>
      <c r="H3476" s="180">
        <v>130</v>
      </c>
      <c r="I3476" s="180">
        <v>130</v>
      </c>
      <c r="J3476" s="180">
        <v>0</v>
      </c>
      <c r="K3476" s="181">
        <f t="shared" si="54"/>
        <v>2600</v>
      </c>
      <c r="L3476" s="180" t="s">
        <v>704</v>
      </c>
    </row>
    <row r="3477" spans="3:12">
      <c r="C3477" s="180">
        <v>3288</v>
      </c>
      <c r="D3477" s="180">
        <v>13587</v>
      </c>
      <c r="E3477" s="180" t="s">
        <v>3931</v>
      </c>
      <c r="F3477" s="180" t="s">
        <v>826</v>
      </c>
      <c r="G3477" s="180">
        <v>0.6044117</v>
      </c>
      <c r="H3477" s="180">
        <v>3.92</v>
      </c>
      <c r="I3477" s="180">
        <v>3.92</v>
      </c>
      <c r="J3477" s="180">
        <v>0</v>
      </c>
      <c r="K3477" s="181">
        <f t="shared" si="54"/>
        <v>2.3692938639999999</v>
      </c>
      <c r="L3477" s="180" t="s">
        <v>707</v>
      </c>
    </row>
    <row r="3478" spans="3:12">
      <c r="C3478" s="180">
        <v>3292</v>
      </c>
      <c r="D3478" s="180">
        <v>3292</v>
      </c>
      <c r="E3478" s="180" t="s">
        <v>3932</v>
      </c>
      <c r="F3478" s="180" t="s">
        <v>727</v>
      </c>
      <c r="G3478" s="180">
        <v>1</v>
      </c>
      <c r="H3478" s="180">
        <v>25.9</v>
      </c>
      <c r="I3478" s="180">
        <v>25.9</v>
      </c>
      <c r="J3478" s="180">
        <v>0</v>
      </c>
      <c r="K3478" s="181">
        <f t="shared" si="54"/>
        <v>25.9</v>
      </c>
      <c r="L3478" s="180" t="s">
        <v>704</v>
      </c>
    </row>
    <row r="3479" spans="3:12">
      <c r="C3479" s="180">
        <v>3292</v>
      </c>
      <c r="D3479" s="180">
        <v>3294</v>
      </c>
      <c r="E3479" s="180" t="s">
        <v>3933</v>
      </c>
      <c r="F3479" s="180" t="s">
        <v>727</v>
      </c>
      <c r="G3479" s="180">
        <v>1.0645833</v>
      </c>
      <c r="H3479" s="180">
        <v>27.57</v>
      </c>
      <c r="I3479" s="180">
        <v>27.57</v>
      </c>
      <c r="J3479" s="180">
        <v>0</v>
      </c>
      <c r="K3479" s="181">
        <f t="shared" si="54"/>
        <v>29.350561581000001</v>
      </c>
      <c r="L3479" s="180" t="s">
        <v>704</v>
      </c>
    </row>
    <row r="3480" spans="3:12">
      <c r="C3480" s="180">
        <v>3292</v>
      </c>
      <c r="D3480" s="180">
        <v>3295</v>
      </c>
      <c r="E3480" s="180" t="s">
        <v>3934</v>
      </c>
      <c r="F3480" s="180" t="s">
        <v>727</v>
      </c>
      <c r="G3480" s="180">
        <v>0.93958330000000001</v>
      </c>
      <c r="H3480" s="180">
        <v>24.33</v>
      </c>
      <c r="I3480" s="180">
        <v>24.33</v>
      </c>
      <c r="J3480" s="180">
        <v>0</v>
      </c>
      <c r="K3480" s="181">
        <f t="shared" si="54"/>
        <v>22.860061688999998</v>
      </c>
      <c r="L3480" s="180" t="s">
        <v>704</v>
      </c>
    </row>
    <row r="3481" spans="3:12">
      <c r="C3481" s="180">
        <v>3292</v>
      </c>
      <c r="D3481" s="180">
        <v>3297</v>
      </c>
      <c r="E3481" s="180" t="s">
        <v>3935</v>
      </c>
      <c r="F3481" s="180" t="s">
        <v>727</v>
      </c>
      <c r="G3481" s="180">
        <v>1.0486111</v>
      </c>
      <c r="H3481" s="180">
        <v>27.15</v>
      </c>
      <c r="I3481" s="180">
        <v>27.15</v>
      </c>
      <c r="J3481" s="180">
        <v>0</v>
      </c>
      <c r="K3481" s="181">
        <f t="shared" si="54"/>
        <v>28.469791364999999</v>
      </c>
      <c r="L3481" s="180" t="s">
        <v>707</v>
      </c>
    </row>
    <row r="3482" spans="3:12">
      <c r="C3482" s="180">
        <v>3292</v>
      </c>
      <c r="D3482" s="180">
        <v>3298</v>
      </c>
      <c r="E3482" s="180" t="s">
        <v>3936</v>
      </c>
      <c r="F3482" s="180" t="s">
        <v>727</v>
      </c>
      <c r="G3482" s="180">
        <v>2.34375</v>
      </c>
      <c r="H3482" s="180">
        <v>60.7</v>
      </c>
      <c r="I3482" s="180">
        <v>60.7</v>
      </c>
      <c r="J3482" s="180">
        <v>0</v>
      </c>
      <c r="K3482" s="181">
        <f t="shared" si="54"/>
        <v>142.265625</v>
      </c>
      <c r="L3482" s="180" t="s">
        <v>707</v>
      </c>
    </row>
    <row r="3483" spans="3:12">
      <c r="C3483" s="180">
        <v>3292</v>
      </c>
      <c r="D3483" s="180">
        <v>3302</v>
      </c>
      <c r="E3483" s="180" t="s">
        <v>3937</v>
      </c>
      <c r="F3483" s="180" t="s">
        <v>727</v>
      </c>
      <c r="G3483" s="180">
        <v>0.98229160000000004</v>
      </c>
      <c r="H3483" s="180">
        <v>25.44</v>
      </c>
      <c r="I3483" s="180">
        <v>25.44</v>
      </c>
      <c r="J3483" s="180">
        <v>0</v>
      </c>
      <c r="K3483" s="181">
        <f t="shared" si="54"/>
        <v>24.989498304000001</v>
      </c>
      <c r="L3483" s="180" t="s">
        <v>704</v>
      </c>
    </row>
    <row r="3484" spans="3:12">
      <c r="C3484" s="180">
        <v>3292</v>
      </c>
      <c r="D3484" s="180">
        <v>12343</v>
      </c>
      <c r="E3484" s="180" t="s">
        <v>3938</v>
      </c>
      <c r="F3484" s="180" t="s">
        <v>727</v>
      </c>
      <c r="G3484" s="180">
        <v>0.26909719999999998</v>
      </c>
      <c r="H3484" s="180">
        <v>6.96</v>
      </c>
      <c r="I3484" s="180">
        <v>6.96</v>
      </c>
      <c r="J3484" s="180">
        <v>0</v>
      </c>
      <c r="K3484" s="181">
        <f t="shared" si="54"/>
        <v>1.8729165119999998</v>
      </c>
      <c r="L3484" s="180" t="s">
        <v>704</v>
      </c>
    </row>
    <row r="3485" spans="3:12">
      <c r="C3485" s="180">
        <v>3292</v>
      </c>
      <c r="D3485" s="180">
        <v>12344</v>
      </c>
      <c r="E3485" s="180" t="s">
        <v>3939</v>
      </c>
      <c r="F3485" s="180" t="s">
        <v>727</v>
      </c>
      <c r="G3485" s="180">
        <v>0.17361109999999999</v>
      </c>
      <c r="H3485" s="180">
        <v>4.49</v>
      </c>
      <c r="I3485" s="180">
        <v>4.49</v>
      </c>
      <c r="J3485" s="180">
        <v>0</v>
      </c>
      <c r="K3485" s="181">
        <f t="shared" si="54"/>
        <v>0.77951383900000004</v>
      </c>
      <c r="L3485" s="180" t="s">
        <v>707</v>
      </c>
    </row>
    <row r="3486" spans="3:12">
      <c r="C3486" s="180">
        <v>3318</v>
      </c>
      <c r="D3486" s="180">
        <v>3318</v>
      </c>
      <c r="E3486" s="180" t="s">
        <v>1535</v>
      </c>
      <c r="F3486" s="180" t="s">
        <v>727</v>
      </c>
      <c r="G3486" s="180">
        <v>1</v>
      </c>
      <c r="H3486" s="182">
        <v>49100</v>
      </c>
      <c r="I3486" s="180">
        <v>0</v>
      </c>
      <c r="J3486" s="182">
        <v>49100</v>
      </c>
      <c r="K3486" s="181">
        <f t="shared" si="54"/>
        <v>49100</v>
      </c>
      <c r="L3486" s="180" t="s">
        <v>707</v>
      </c>
    </row>
    <row r="3487" spans="3:12">
      <c r="C3487" s="180">
        <v>3318</v>
      </c>
      <c r="D3487" s="180">
        <v>10700</v>
      </c>
      <c r="E3487" s="180" t="s">
        <v>3940</v>
      </c>
      <c r="F3487" s="180" t="s">
        <v>727</v>
      </c>
      <c r="G3487" s="180">
        <v>0.46295910000000001</v>
      </c>
      <c r="H3487" s="182">
        <v>22731.29</v>
      </c>
      <c r="I3487" s="180">
        <v>0</v>
      </c>
      <c r="J3487" s="182">
        <v>22731.29</v>
      </c>
      <c r="K3487" s="181">
        <f t="shared" si="54"/>
        <v>10523.657560239</v>
      </c>
      <c r="L3487" s="180" t="s">
        <v>707</v>
      </c>
    </row>
    <row r="3488" spans="3:12">
      <c r="C3488" s="180">
        <v>3318</v>
      </c>
      <c r="D3488" s="180">
        <v>13726</v>
      </c>
      <c r="E3488" s="180" t="s">
        <v>1531</v>
      </c>
      <c r="F3488" s="180" t="s">
        <v>727</v>
      </c>
      <c r="G3488" s="180">
        <v>1.3520407999999999</v>
      </c>
      <c r="H3488" s="182">
        <v>66385.2</v>
      </c>
      <c r="I3488" s="180">
        <v>0</v>
      </c>
      <c r="J3488" s="182">
        <v>66385.2</v>
      </c>
      <c r="K3488" s="181">
        <f t="shared" si="54"/>
        <v>89755.498916159995</v>
      </c>
      <c r="L3488" s="180" t="s">
        <v>707</v>
      </c>
    </row>
    <row r="3489" spans="3:12">
      <c r="C3489" s="180">
        <v>3318</v>
      </c>
      <c r="D3489" s="180">
        <v>36529</v>
      </c>
      <c r="E3489" s="180" t="s">
        <v>1497</v>
      </c>
      <c r="F3489" s="180" t="s">
        <v>727</v>
      </c>
      <c r="G3489" s="180">
        <v>1.2755102</v>
      </c>
      <c r="H3489" s="182">
        <v>62627.55</v>
      </c>
      <c r="I3489" s="180">
        <v>0</v>
      </c>
      <c r="J3489" s="182">
        <v>62627.55</v>
      </c>
      <c r="K3489" s="181">
        <f t="shared" si="54"/>
        <v>79882.078826010009</v>
      </c>
      <c r="L3489" s="180" t="s">
        <v>707</v>
      </c>
    </row>
    <row r="3490" spans="3:12">
      <c r="C3490" s="180">
        <v>3322</v>
      </c>
      <c r="D3490" s="180">
        <v>3322</v>
      </c>
      <c r="E3490" s="180" t="s">
        <v>3941</v>
      </c>
      <c r="F3490" s="180" t="s">
        <v>838</v>
      </c>
      <c r="G3490" s="180">
        <v>1</v>
      </c>
      <c r="H3490" s="180">
        <v>16.899999999999999</v>
      </c>
      <c r="I3490" s="180">
        <v>16.899999999999999</v>
      </c>
      <c r="J3490" s="180">
        <v>0</v>
      </c>
      <c r="K3490" s="181">
        <f t="shared" si="54"/>
        <v>16.899999999999999</v>
      </c>
      <c r="L3490" s="180" t="s">
        <v>707</v>
      </c>
    </row>
    <row r="3491" spans="3:12">
      <c r="C3491" s="180">
        <v>3322</v>
      </c>
      <c r="D3491" s="180">
        <v>3324</v>
      </c>
      <c r="E3491" s="180" t="s">
        <v>3942</v>
      </c>
      <c r="F3491" s="180" t="s">
        <v>838</v>
      </c>
      <c r="G3491" s="180">
        <v>0.71428570000000002</v>
      </c>
      <c r="H3491" s="180">
        <v>12.07</v>
      </c>
      <c r="I3491" s="180">
        <v>12.07</v>
      </c>
      <c r="J3491" s="180">
        <v>0</v>
      </c>
      <c r="K3491" s="181">
        <f t="shared" si="54"/>
        <v>8.6214283990000009</v>
      </c>
      <c r="L3491" s="180" t="s">
        <v>704</v>
      </c>
    </row>
    <row r="3492" spans="3:12">
      <c r="C3492" s="180">
        <v>3322</v>
      </c>
      <c r="D3492" s="180">
        <v>10818</v>
      </c>
      <c r="E3492" s="180" t="s">
        <v>3943</v>
      </c>
      <c r="F3492" s="180" t="s">
        <v>828</v>
      </c>
      <c r="G3492" s="180">
        <v>3.2857143</v>
      </c>
      <c r="H3492" s="180">
        <v>55.52</v>
      </c>
      <c r="I3492" s="180">
        <v>55.52</v>
      </c>
      <c r="J3492" s="180">
        <v>0</v>
      </c>
      <c r="K3492" s="181">
        <f t="shared" si="54"/>
        <v>182.42285793600001</v>
      </c>
      <c r="L3492" s="180" t="s">
        <v>707</v>
      </c>
    </row>
    <row r="3493" spans="3:12">
      <c r="C3493" s="180">
        <v>3346</v>
      </c>
      <c r="D3493" s="180">
        <v>3346</v>
      </c>
      <c r="E3493" s="180" t="s">
        <v>3944</v>
      </c>
      <c r="F3493" s="180" t="s">
        <v>852</v>
      </c>
      <c r="G3493" s="180">
        <v>1</v>
      </c>
      <c r="H3493" s="180">
        <v>19.309999999999999</v>
      </c>
      <c r="I3493" s="180">
        <v>0</v>
      </c>
      <c r="J3493" s="180">
        <v>19.309999999999999</v>
      </c>
      <c r="K3493" s="181">
        <f t="shared" si="54"/>
        <v>19.309999999999999</v>
      </c>
      <c r="L3493" s="180" t="s">
        <v>707</v>
      </c>
    </row>
    <row r="3494" spans="3:12">
      <c r="C3494" s="180">
        <v>3346</v>
      </c>
      <c r="D3494" s="180">
        <v>3348</v>
      </c>
      <c r="E3494" s="180" t="s">
        <v>3945</v>
      </c>
      <c r="F3494" s="180" t="s">
        <v>852</v>
      </c>
      <c r="G3494" s="180">
        <v>1.1964286</v>
      </c>
      <c r="H3494" s="180">
        <v>23.1</v>
      </c>
      <c r="I3494" s="180">
        <v>0</v>
      </c>
      <c r="J3494" s="180">
        <v>23.1</v>
      </c>
      <c r="K3494" s="181">
        <f t="shared" si="54"/>
        <v>27.637500660000001</v>
      </c>
      <c r="L3494" s="180" t="s">
        <v>707</v>
      </c>
    </row>
    <row r="3495" spans="3:12">
      <c r="C3495" s="180">
        <v>3346</v>
      </c>
      <c r="D3495" s="180">
        <v>39833</v>
      </c>
      <c r="E3495" s="180" t="s">
        <v>3946</v>
      </c>
      <c r="F3495" s="180" t="s">
        <v>852</v>
      </c>
      <c r="G3495" s="180">
        <v>1.6387499999999999</v>
      </c>
      <c r="H3495" s="180">
        <v>31.64</v>
      </c>
      <c r="I3495" s="180">
        <v>0</v>
      </c>
      <c r="J3495" s="180">
        <v>31.64</v>
      </c>
      <c r="K3495" s="181">
        <f t="shared" si="54"/>
        <v>51.850049999999996</v>
      </c>
      <c r="L3495" s="180" t="s">
        <v>707</v>
      </c>
    </row>
    <row r="3496" spans="3:12">
      <c r="C3496" s="180">
        <v>3363</v>
      </c>
      <c r="D3496" s="180">
        <v>3363</v>
      </c>
      <c r="E3496" s="180" t="s">
        <v>1562</v>
      </c>
      <c r="F3496" s="180" t="s">
        <v>727</v>
      </c>
      <c r="G3496" s="180">
        <v>1</v>
      </c>
      <c r="H3496" s="182">
        <v>144875</v>
      </c>
      <c r="I3496" s="180">
        <v>0</v>
      </c>
      <c r="J3496" s="182">
        <v>144875</v>
      </c>
      <c r="K3496" s="181">
        <f t="shared" si="54"/>
        <v>144875</v>
      </c>
      <c r="L3496" s="180" t="s">
        <v>707</v>
      </c>
    </row>
    <row r="3497" spans="3:12">
      <c r="C3497" s="180">
        <v>3363</v>
      </c>
      <c r="D3497" s="180">
        <v>3365</v>
      </c>
      <c r="E3497" s="180" t="s">
        <v>3947</v>
      </c>
      <c r="F3497" s="180" t="s">
        <v>727</v>
      </c>
      <c r="G3497" s="180">
        <v>2.3374999999999999</v>
      </c>
      <c r="H3497" s="182">
        <v>338645.31</v>
      </c>
      <c r="I3497" s="180">
        <v>0</v>
      </c>
      <c r="J3497" s="182">
        <v>338645.31</v>
      </c>
      <c r="K3497" s="181">
        <f t="shared" si="54"/>
        <v>791583.41212499992</v>
      </c>
      <c r="L3497" s="180" t="s">
        <v>707</v>
      </c>
    </row>
    <row r="3498" spans="3:12">
      <c r="C3498" s="180">
        <v>3363</v>
      </c>
      <c r="D3498" s="180">
        <v>10712</v>
      </c>
      <c r="E3498" s="180" t="s">
        <v>1592</v>
      </c>
      <c r="F3498" s="180" t="s">
        <v>727</v>
      </c>
      <c r="G3498" s="180">
        <v>0.7109375</v>
      </c>
      <c r="H3498" s="182">
        <v>102997.07</v>
      </c>
      <c r="I3498" s="180">
        <v>0</v>
      </c>
      <c r="J3498" s="182">
        <v>102997.07</v>
      </c>
      <c r="K3498" s="181">
        <f t="shared" si="54"/>
        <v>73224.479453125008</v>
      </c>
      <c r="L3498" s="180" t="s">
        <v>707</v>
      </c>
    </row>
    <row r="3499" spans="3:12">
      <c r="C3499" s="180">
        <v>3363</v>
      </c>
      <c r="D3499" s="180">
        <v>36486</v>
      </c>
      <c r="E3499" s="180" t="s">
        <v>3948</v>
      </c>
      <c r="F3499" s="180" t="s">
        <v>727</v>
      </c>
      <c r="G3499" s="180">
        <v>0.50225390000000003</v>
      </c>
      <c r="H3499" s="182">
        <v>72764.03</v>
      </c>
      <c r="I3499" s="180">
        <v>0</v>
      </c>
      <c r="J3499" s="182">
        <v>72764.03</v>
      </c>
      <c r="K3499" s="181">
        <f t="shared" si="54"/>
        <v>36546.017847217001</v>
      </c>
      <c r="L3499" s="180" t="s">
        <v>707</v>
      </c>
    </row>
    <row r="3500" spans="3:12">
      <c r="C3500" s="180">
        <v>3363</v>
      </c>
      <c r="D3500" s="180">
        <v>36491</v>
      </c>
      <c r="E3500" s="180" t="s">
        <v>3949</v>
      </c>
      <c r="F3500" s="180" t="s">
        <v>727</v>
      </c>
      <c r="G3500" s="180">
        <v>10.53125</v>
      </c>
      <c r="H3500" s="182">
        <v>1525714.84</v>
      </c>
      <c r="I3500" s="180">
        <v>0</v>
      </c>
      <c r="J3500" s="182">
        <v>1525714.84</v>
      </c>
      <c r="K3500" s="181">
        <f t="shared" si="54"/>
        <v>16067684.408750001</v>
      </c>
      <c r="L3500" s="180" t="s">
        <v>707</v>
      </c>
    </row>
    <row r="3501" spans="3:12">
      <c r="C3501" s="180">
        <v>3363</v>
      </c>
      <c r="D3501" s="180">
        <v>36492</v>
      </c>
      <c r="E3501" s="180" t="s">
        <v>3950</v>
      </c>
      <c r="F3501" s="180" t="s">
        <v>727</v>
      </c>
      <c r="G3501" s="180">
        <v>10.8453125</v>
      </c>
      <c r="H3501" s="182">
        <v>1571214.64</v>
      </c>
      <c r="I3501" s="180">
        <v>0</v>
      </c>
      <c r="J3501" s="182">
        <v>1571214.64</v>
      </c>
      <c r="K3501" s="181">
        <f t="shared" si="54"/>
        <v>17040313.775375001</v>
      </c>
      <c r="L3501" s="180" t="s">
        <v>707</v>
      </c>
    </row>
    <row r="3502" spans="3:12">
      <c r="C3502" s="180">
        <v>3363</v>
      </c>
      <c r="D3502" s="180">
        <v>36493</v>
      </c>
      <c r="E3502" s="180" t="s">
        <v>1623</v>
      </c>
      <c r="F3502" s="180" t="s">
        <v>727</v>
      </c>
      <c r="G3502" s="180">
        <v>5.8382813000000002</v>
      </c>
      <c r="H3502" s="182">
        <v>845821</v>
      </c>
      <c r="I3502" s="180">
        <v>0</v>
      </c>
      <c r="J3502" s="182">
        <v>845821</v>
      </c>
      <c r="K3502" s="181">
        <f t="shared" si="54"/>
        <v>4938140.9274473004</v>
      </c>
      <c r="L3502" s="180" t="s">
        <v>704</v>
      </c>
    </row>
    <row r="3503" spans="3:12">
      <c r="C3503" s="180">
        <v>3363</v>
      </c>
      <c r="D3503" s="180">
        <v>36494</v>
      </c>
      <c r="E3503" s="180" t="s">
        <v>1611</v>
      </c>
      <c r="F3503" s="180" t="s">
        <v>727</v>
      </c>
      <c r="G3503" s="180">
        <v>5.1531250000000002</v>
      </c>
      <c r="H3503" s="182">
        <v>746558.98</v>
      </c>
      <c r="I3503" s="180">
        <v>0</v>
      </c>
      <c r="J3503" s="182">
        <v>746558.98</v>
      </c>
      <c r="K3503" s="181">
        <f t="shared" si="54"/>
        <v>3847111.7438125</v>
      </c>
      <c r="L3503" s="180" t="s">
        <v>707</v>
      </c>
    </row>
    <row r="3504" spans="3:12">
      <c r="C3504" s="180">
        <v>3363</v>
      </c>
      <c r="D3504" s="180">
        <v>37597</v>
      </c>
      <c r="E3504" s="180" t="s">
        <v>1556</v>
      </c>
      <c r="F3504" s="180" t="s">
        <v>727</v>
      </c>
      <c r="G3504" s="180">
        <v>4.53125</v>
      </c>
      <c r="H3504" s="182">
        <v>656464.84</v>
      </c>
      <c r="I3504" s="180">
        <v>0</v>
      </c>
      <c r="J3504" s="182">
        <v>656464.84</v>
      </c>
      <c r="K3504" s="181">
        <f t="shared" si="54"/>
        <v>2974606.3062499999</v>
      </c>
      <c r="L3504" s="180" t="s">
        <v>707</v>
      </c>
    </row>
    <row r="3505" spans="3:12">
      <c r="C3505" s="180">
        <v>3363</v>
      </c>
      <c r="D3505" s="180">
        <v>37775</v>
      </c>
      <c r="E3505" s="180" t="s">
        <v>3951</v>
      </c>
      <c r="F3505" s="180" t="s">
        <v>727</v>
      </c>
      <c r="G3505" s="180">
        <v>2.84375</v>
      </c>
      <c r="H3505" s="182">
        <v>411988.28</v>
      </c>
      <c r="I3505" s="180">
        <v>0</v>
      </c>
      <c r="J3505" s="182">
        <v>411988.28</v>
      </c>
      <c r="K3505" s="181">
        <f t="shared" si="54"/>
        <v>1171591.6712500001</v>
      </c>
      <c r="L3505" s="180" t="s">
        <v>707</v>
      </c>
    </row>
    <row r="3506" spans="3:12">
      <c r="C3506" s="180">
        <v>3363</v>
      </c>
      <c r="D3506" s="180">
        <v>37776</v>
      </c>
      <c r="E3506" s="180" t="s">
        <v>3952</v>
      </c>
      <c r="F3506" s="180" t="s">
        <v>727</v>
      </c>
      <c r="G3506" s="180">
        <v>1.8054688000000001</v>
      </c>
      <c r="H3506" s="182">
        <v>261567.29</v>
      </c>
      <c r="I3506" s="180">
        <v>0</v>
      </c>
      <c r="J3506" s="182">
        <v>261567.29</v>
      </c>
      <c r="K3506" s="181">
        <f t="shared" si="54"/>
        <v>472251.58119555202</v>
      </c>
      <c r="L3506" s="180" t="s">
        <v>707</v>
      </c>
    </row>
    <row r="3507" spans="3:12">
      <c r="C3507" s="180">
        <v>3363</v>
      </c>
      <c r="D3507" s="180">
        <v>37777</v>
      </c>
      <c r="E3507" s="180" t="s">
        <v>3953</v>
      </c>
      <c r="F3507" s="180" t="s">
        <v>727</v>
      </c>
      <c r="G3507" s="180">
        <v>2.3646015999999999</v>
      </c>
      <c r="H3507" s="182">
        <v>342571.65</v>
      </c>
      <c r="I3507" s="180">
        <v>0</v>
      </c>
      <c r="J3507" s="182">
        <v>342571.65</v>
      </c>
      <c r="K3507" s="181">
        <f t="shared" si="54"/>
        <v>810045.47170463996</v>
      </c>
      <c r="L3507" s="180" t="s">
        <v>707</v>
      </c>
    </row>
    <row r="3508" spans="3:12">
      <c r="C3508" s="180">
        <v>3363</v>
      </c>
      <c r="D3508" s="180">
        <v>44474</v>
      </c>
      <c r="E3508" s="180" t="s">
        <v>1613</v>
      </c>
      <c r="F3508" s="180" t="s">
        <v>727</v>
      </c>
      <c r="G3508" s="180">
        <v>17.3289063</v>
      </c>
      <c r="H3508" s="182">
        <v>2510525.2999999998</v>
      </c>
      <c r="I3508" s="180">
        <v>0</v>
      </c>
      <c r="J3508" s="182">
        <v>2510525.2999999998</v>
      </c>
      <c r="K3508" s="181">
        <f t="shared" si="54"/>
        <v>43504657.687479384</v>
      </c>
      <c r="L3508" s="180" t="s">
        <v>704</v>
      </c>
    </row>
    <row r="3509" spans="3:12">
      <c r="C3509" s="180">
        <v>3363</v>
      </c>
      <c r="D3509" s="180">
        <v>44475</v>
      </c>
      <c r="E3509" s="180" t="s">
        <v>1563</v>
      </c>
      <c r="F3509" s="180" t="s">
        <v>727</v>
      </c>
      <c r="G3509" s="180">
        <v>9.0110313000000009</v>
      </c>
      <c r="H3509" s="182">
        <v>1305473.1499999999</v>
      </c>
      <c r="I3509" s="180">
        <v>0</v>
      </c>
      <c r="J3509" s="182">
        <v>1305473.1499999999</v>
      </c>
      <c r="K3509" s="181">
        <f t="shared" si="54"/>
        <v>11763659.415959595</v>
      </c>
      <c r="L3509" s="180" t="s">
        <v>704</v>
      </c>
    </row>
    <row r="3510" spans="3:12">
      <c r="C3510" s="180">
        <v>3363</v>
      </c>
      <c r="D3510" s="180">
        <v>44490</v>
      </c>
      <c r="E3510" s="180" t="s">
        <v>3954</v>
      </c>
      <c r="F3510" s="180" t="s">
        <v>727</v>
      </c>
      <c r="G3510" s="180">
        <v>29.459140600000001</v>
      </c>
      <c r="H3510" s="182">
        <v>4267892.99</v>
      </c>
      <c r="I3510" s="180">
        <v>0</v>
      </c>
      <c r="J3510" s="182">
        <v>4267892.99</v>
      </c>
      <c r="K3510" s="181">
        <f t="shared" si="54"/>
        <v>125728459.65816441</v>
      </c>
      <c r="L3510" s="180" t="s">
        <v>704</v>
      </c>
    </row>
    <row r="3511" spans="3:12">
      <c r="C3511" s="180">
        <v>3380</v>
      </c>
      <c r="D3511" s="180">
        <v>3380</v>
      </c>
      <c r="E3511" s="180" t="s">
        <v>3955</v>
      </c>
      <c r="F3511" s="180" t="s">
        <v>727</v>
      </c>
      <c r="G3511" s="180">
        <v>1</v>
      </c>
      <c r="H3511" s="180">
        <v>93.44</v>
      </c>
      <c r="I3511" s="180">
        <v>93.44</v>
      </c>
      <c r="J3511" s="180">
        <v>0</v>
      </c>
      <c r="K3511" s="181">
        <f t="shared" si="54"/>
        <v>93.44</v>
      </c>
      <c r="L3511" s="180" t="s">
        <v>704</v>
      </c>
    </row>
    <row r="3512" spans="3:12">
      <c r="C3512" s="180">
        <v>3380</v>
      </c>
      <c r="D3512" s="180">
        <v>415</v>
      </c>
      <c r="E3512" s="180" t="s">
        <v>3956</v>
      </c>
      <c r="F3512" s="180" t="s">
        <v>727</v>
      </c>
      <c r="G3512" s="180">
        <v>0.40361249999999999</v>
      </c>
      <c r="H3512" s="180">
        <v>37.71</v>
      </c>
      <c r="I3512" s="180">
        <v>37.71</v>
      </c>
      <c r="J3512" s="180">
        <v>0</v>
      </c>
      <c r="K3512" s="181">
        <f t="shared" si="54"/>
        <v>15.220227375</v>
      </c>
      <c r="L3512" s="180" t="s">
        <v>704</v>
      </c>
    </row>
    <row r="3513" spans="3:12">
      <c r="C3513" s="180">
        <v>3380</v>
      </c>
      <c r="D3513" s="180">
        <v>416</v>
      </c>
      <c r="E3513" s="180" t="s">
        <v>2661</v>
      </c>
      <c r="F3513" s="180" t="s">
        <v>727</v>
      </c>
      <c r="G3513" s="180">
        <v>0.14778330000000001</v>
      </c>
      <c r="H3513" s="180">
        <v>13.8</v>
      </c>
      <c r="I3513" s="180">
        <v>13.8</v>
      </c>
      <c r="J3513" s="180">
        <v>0</v>
      </c>
      <c r="K3513" s="181">
        <f t="shared" si="54"/>
        <v>2.0394095400000003</v>
      </c>
      <c r="L3513" s="180" t="s">
        <v>704</v>
      </c>
    </row>
    <row r="3514" spans="3:12">
      <c r="C3514" s="180">
        <v>3380</v>
      </c>
      <c r="D3514" s="180">
        <v>425</v>
      </c>
      <c r="E3514" s="180" t="s">
        <v>2662</v>
      </c>
      <c r="F3514" s="180" t="s">
        <v>727</v>
      </c>
      <c r="G3514" s="180">
        <v>9.1625600000000001E-2</v>
      </c>
      <c r="H3514" s="180">
        <v>8.56</v>
      </c>
      <c r="I3514" s="180">
        <v>8.56</v>
      </c>
      <c r="J3514" s="180">
        <v>0</v>
      </c>
      <c r="K3514" s="181">
        <f t="shared" si="54"/>
        <v>0.78431513600000002</v>
      </c>
      <c r="L3514" s="180" t="s">
        <v>707</v>
      </c>
    </row>
    <row r="3515" spans="3:12">
      <c r="C3515" s="180">
        <v>3380</v>
      </c>
      <c r="D3515" s="180">
        <v>426</v>
      </c>
      <c r="E3515" s="180" t="s">
        <v>3957</v>
      </c>
      <c r="F3515" s="180" t="s">
        <v>727</v>
      </c>
      <c r="G3515" s="180">
        <v>0.50443349999999998</v>
      </c>
      <c r="H3515" s="180">
        <v>47.13</v>
      </c>
      <c r="I3515" s="180">
        <v>47.13</v>
      </c>
      <c r="J3515" s="180">
        <v>0</v>
      </c>
      <c r="K3515" s="181">
        <f t="shared" si="54"/>
        <v>23.773950854999999</v>
      </c>
      <c r="L3515" s="180" t="s">
        <v>707</v>
      </c>
    </row>
    <row r="3516" spans="3:12">
      <c r="C3516" s="180">
        <v>3380</v>
      </c>
      <c r="D3516" s="180">
        <v>1564</v>
      </c>
      <c r="E3516" s="180" t="s">
        <v>2606</v>
      </c>
      <c r="F3516" s="180" t="s">
        <v>727</v>
      </c>
      <c r="G3516" s="180">
        <v>0.18801309999999999</v>
      </c>
      <c r="H3516" s="180">
        <v>17.559999999999999</v>
      </c>
      <c r="I3516" s="180">
        <v>17.559999999999999</v>
      </c>
      <c r="J3516" s="180">
        <v>0</v>
      </c>
      <c r="K3516" s="181">
        <f t="shared" si="54"/>
        <v>3.3015100359999994</v>
      </c>
      <c r="L3516" s="180" t="s">
        <v>707</v>
      </c>
    </row>
    <row r="3517" spans="3:12">
      <c r="C3517" s="180">
        <v>3380</v>
      </c>
      <c r="D3517" s="180">
        <v>3378</v>
      </c>
      <c r="E3517" s="180" t="s">
        <v>2654</v>
      </c>
      <c r="F3517" s="180" t="s">
        <v>727</v>
      </c>
      <c r="G3517" s="180">
        <v>1.4285714</v>
      </c>
      <c r="H3517" s="180">
        <v>133.47999999999999</v>
      </c>
      <c r="I3517" s="180">
        <v>133.47999999999999</v>
      </c>
      <c r="J3517" s="180">
        <v>0</v>
      </c>
      <c r="K3517" s="181">
        <f t="shared" si="54"/>
        <v>190.68571047199998</v>
      </c>
      <c r="L3517" s="180" t="s">
        <v>707</v>
      </c>
    </row>
    <row r="3518" spans="3:12">
      <c r="C3518" s="180">
        <v>3380</v>
      </c>
      <c r="D3518" s="180">
        <v>3379</v>
      </c>
      <c r="E3518" s="180" t="s">
        <v>2653</v>
      </c>
      <c r="F3518" s="180" t="s">
        <v>727</v>
      </c>
      <c r="G3518" s="180">
        <v>0.96551719999999996</v>
      </c>
      <c r="H3518" s="180">
        <v>90.21</v>
      </c>
      <c r="I3518" s="180">
        <v>90.21</v>
      </c>
      <c r="J3518" s="180">
        <v>0</v>
      </c>
      <c r="K3518" s="181">
        <f t="shared" si="54"/>
        <v>87.099306611999992</v>
      </c>
      <c r="L3518" s="180" t="s">
        <v>707</v>
      </c>
    </row>
    <row r="3519" spans="3:12">
      <c r="C3519" s="180">
        <v>3380</v>
      </c>
      <c r="D3519" s="180">
        <v>3384</v>
      </c>
      <c r="E3519" s="180" t="s">
        <v>3958</v>
      </c>
      <c r="F3519" s="180" t="s">
        <v>727</v>
      </c>
      <c r="G3519" s="180">
        <v>0.1146141</v>
      </c>
      <c r="H3519" s="180">
        <v>10.7</v>
      </c>
      <c r="I3519" s="180">
        <v>10.7</v>
      </c>
      <c r="J3519" s="180">
        <v>0</v>
      </c>
      <c r="K3519" s="181">
        <f t="shared" si="54"/>
        <v>1.2263708699999998</v>
      </c>
      <c r="L3519" s="180" t="s">
        <v>704</v>
      </c>
    </row>
    <row r="3520" spans="3:12">
      <c r="C3520" s="180">
        <v>3380</v>
      </c>
      <c r="D3520" s="180">
        <v>11837</v>
      </c>
      <c r="E3520" s="180" t="s">
        <v>3959</v>
      </c>
      <c r="F3520" s="180" t="s">
        <v>727</v>
      </c>
      <c r="G3520" s="180">
        <v>0.98423649999999996</v>
      </c>
      <c r="H3520" s="180">
        <v>91.96</v>
      </c>
      <c r="I3520" s="180">
        <v>91.96</v>
      </c>
      <c r="J3520" s="180">
        <v>0</v>
      </c>
      <c r="K3520" s="181">
        <f t="shared" si="54"/>
        <v>90.510388539999994</v>
      </c>
      <c r="L3520" s="180" t="s">
        <v>704</v>
      </c>
    </row>
    <row r="3521" spans="3:12">
      <c r="C3521" s="180">
        <v>3380</v>
      </c>
      <c r="D3521" s="180">
        <v>11991</v>
      </c>
      <c r="E3521" s="180" t="s">
        <v>3960</v>
      </c>
      <c r="F3521" s="180" t="s">
        <v>727</v>
      </c>
      <c r="G3521" s="180">
        <v>1.1210180999999999</v>
      </c>
      <c r="H3521" s="180">
        <v>104.74</v>
      </c>
      <c r="I3521" s="180">
        <v>104.74</v>
      </c>
      <c r="J3521" s="180">
        <v>0</v>
      </c>
      <c r="K3521" s="181">
        <f t="shared" si="54"/>
        <v>117.41543579399999</v>
      </c>
      <c r="L3521" s="180" t="s">
        <v>704</v>
      </c>
    </row>
    <row r="3522" spans="3:12">
      <c r="C3522" s="180">
        <v>3380</v>
      </c>
      <c r="D3522" s="180">
        <v>38055</v>
      </c>
      <c r="E3522" s="180" t="s">
        <v>3961</v>
      </c>
      <c r="F3522" s="180" t="s">
        <v>727</v>
      </c>
      <c r="G3522" s="180">
        <v>8.9326799999999998E-2</v>
      </c>
      <c r="H3522" s="180">
        <v>8.34</v>
      </c>
      <c r="I3522" s="180">
        <v>8.34</v>
      </c>
      <c r="J3522" s="180">
        <v>0</v>
      </c>
      <c r="K3522" s="181">
        <f t="shared" si="54"/>
        <v>0.74498551199999996</v>
      </c>
      <c r="L3522" s="180" t="s">
        <v>704</v>
      </c>
    </row>
    <row r="3523" spans="3:12">
      <c r="C3523" s="180">
        <v>3380</v>
      </c>
      <c r="D3523" s="180">
        <v>38056</v>
      </c>
      <c r="E3523" s="180" t="s">
        <v>3962</v>
      </c>
      <c r="F3523" s="180" t="s">
        <v>727</v>
      </c>
      <c r="G3523" s="180">
        <v>0.49261080000000002</v>
      </c>
      <c r="H3523" s="180">
        <v>46.02</v>
      </c>
      <c r="I3523" s="180">
        <v>46.02</v>
      </c>
      <c r="J3523" s="180">
        <v>0</v>
      </c>
      <c r="K3523" s="181">
        <f t="shared" si="54"/>
        <v>22.669949016000004</v>
      </c>
      <c r="L3523" s="180" t="s">
        <v>707</v>
      </c>
    </row>
    <row r="3524" spans="3:12">
      <c r="C3524" s="180">
        <v>3406</v>
      </c>
      <c r="D3524" s="180">
        <v>3406</v>
      </c>
      <c r="E3524" s="180" t="s">
        <v>2604</v>
      </c>
      <c r="F3524" s="180" t="s">
        <v>727</v>
      </c>
      <c r="G3524" s="180">
        <v>1</v>
      </c>
      <c r="H3524" s="180">
        <v>29.55</v>
      </c>
      <c r="I3524" s="180">
        <v>29.55</v>
      </c>
      <c r="J3524" s="180">
        <v>0</v>
      </c>
      <c r="K3524" s="181">
        <f t="shared" si="54"/>
        <v>29.55</v>
      </c>
      <c r="L3524" s="180" t="s">
        <v>704</v>
      </c>
    </row>
    <row r="3525" spans="3:12">
      <c r="C3525" s="180">
        <v>3406</v>
      </c>
      <c r="D3525" s="180">
        <v>3393</v>
      </c>
      <c r="E3525" s="180" t="s">
        <v>3963</v>
      </c>
      <c r="F3525" s="180" t="s">
        <v>727</v>
      </c>
      <c r="G3525" s="180">
        <v>29.362275400000001</v>
      </c>
      <c r="H3525" s="180">
        <v>867.65</v>
      </c>
      <c r="I3525" s="180">
        <v>867.65</v>
      </c>
      <c r="J3525" s="180">
        <v>0</v>
      </c>
      <c r="K3525" s="181">
        <f t="shared" si="54"/>
        <v>25476.17825081</v>
      </c>
      <c r="L3525" s="180" t="s">
        <v>704</v>
      </c>
    </row>
    <row r="3526" spans="3:12">
      <c r="C3526" s="180">
        <v>3406</v>
      </c>
      <c r="D3526" s="180">
        <v>3394</v>
      </c>
      <c r="E3526" s="180" t="s">
        <v>3964</v>
      </c>
      <c r="F3526" s="180" t="s">
        <v>727</v>
      </c>
      <c r="G3526" s="180">
        <v>17.245508900000001</v>
      </c>
      <c r="H3526" s="180">
        <v>509.6</v>
      </c>
      <c r="I3526" s="180">
        <v>509.6</v>
      </c>
      <c r="J3526" s="180">
        <v>0</v>
      </c>
      <c r="K3526" s="181">
        <f t="shared" ref="K3526:K3589" si="55">H3526*G3526</f>
        <v>8788.3113354400011</v>
      </c>
      <c r="L3526" s="180" t="s">
        <v>707</v>
      </c>
    </row>
    <row r="3527" spans="3:12">
      <c r="C3527" s="180">
        <v>3406</v>
      </c>
      <c r="D3527" s="180">
        <v>3395</v>
      </c>
      <c r="E3527" s="180" t="s">
        <v>3965</v>
      </c>
      <c r="F3527" s="180" t="s">
        <v>727</v>
      </c>
      <c r="G3527" s="180">
        <v>4.2185627999999999</v>
      </c>
      <c r="H3527" s="180">
        <v>124.65</v>
      </c>
      <c r="I3527" s="180">
        <v>124.65</v>
      </c>
      <c r="J3527" s="180">
        <v>0</v>
      </c>
      <c r="K3527" s="181">
        <f t="shared" si="55"/>
        <v>525.84385301999998</v>
      </c>
      <c r="L3527" s="180" t="s">
        <v>704</v>
      </c>
    </row>
    <row r="3528" spans="3:12">
      <c r="C3528" s="180">
        <v>3406</v>
      </c>
      <c r="D3528" s="180">
        <v>3398</v>
      </c>
      <c r="E3528" s="180" t="s">
        <v>2567</v>
      </c>
      <c r="F3528" s="180" t="s">
        <v>727</v>
      </c>
      <c r="G3528" s="180">
        <v>0.20059879999999999</v>
      </c>
      <c r="H3528" s="180">
        <v>5.92</v>
      </c>
      <c r="I3528" s="180">
        <v>5.92</v>
      </c>
      <c r="J3528" s="180">
        <v>0</v>
      </c>
      <c r="K3528" s="181">
        <f t="shared" si="55"/>
        <v>1.1875448959999999</v>
      </c>
      <c r="L3528" s="180" t="s">
        <v>704</v>
      </c>
    </row>
    <row r="3529" spans="3:12">
      <c r="C3529" s="180">
        <v>3406</v>
      </c>
      <c r="D3529" s="180">
        <v>3405</v>
      </c>
      <c r="E3529" s="180" t="s">
        <v>2605</v>
      </c>
      <c r="F3529" s="180" t="s">
        <v>727</v>
      </c>
      <c r="G3529" s="180">
        <v>3.2670658000000001</v>
      </c>
      <c r="H3529" s="180">
        <v>96.54</v>
      </c>
      <c r="I3529" s="180">
        <v>96.54</v>
      </c>
      <c r="J3529" s="180">
        <v>0</v>
      </c>
      <c r="K3529" s="181">
        <f t="shared" si="55"/>
        <v>315.40253233200002</v>
      </c>
      <c r="L3529" s="180" t="s">
        <v>704</v>
      </c>
    </row>
    <row r="3530" spans="3:12">
      <c r="C3530" s="180">
        <v>3408</v>
      </c>
      <c r="D3530" s="180">
        <v>3408</v>
      </c>
      <c r="E3530" s="180" t="s">
        <v>3966</v>
      </c>
      <c r="F3530" s="180" t="s">
        <v>838</v>
      </c>
      <c r="G3530" s="180">
        <v>1</v>
      </c>
      <c r="H3530" s="180">
        <v>9.7799999999999994</v>
      </c>
      <c r="I3530" s="180">
        <v>9.7799999999999994</v>
      </c>
      <c r="J3530" s="180">
        <v>0</v>
      </c>
      <c r="K3530" s="181">
        <f t="shared" si="55"/>
        <v>9.7799999999999994</v>
      </c>
      <c r="L3530" s="180" t="s">
        <v>704</v>
      </c>
    </row>
    <row r="3531" spans="3:12">
      <c r="C3531" s="180">
        <v>3408</v>
      </c>
      <c r="D3531" s="180">
        <v>3409</v>
      </c>
      <c r="E3531" s="180" t="s">
        <v>3967</v>
      </c>
      <c r="F3531" s="180" t="s">
        <v>838</v>
      </c>
      <c r="G3531" s="180">
        <v>2.5</v>
      </c>
      <c r="H3531" s="180">
        <v>24.45</v>
      </c>
      <c r="I3531" s="180">
        <v>24.45</v>
      </c>
      <c r="J3531" s="180">
        <v>0</v>
      </c>
      <c r="K3531" s="181">
        <f t="shared" si="55"/>
        <v>61.125</v>
      </c>
      <c r="L3531" s="180" t="s">
        <v>707</v>
      </c>
    </row>
    <row r="3532" spans="3:12">
      <c r="C3532" s="180">
        <v>3408</v>
      </c>
      <c r="D3532" s="180">
        <v>3411</v>
      </c>
      <c r="E3532" s="180" t="s">
        <v>3968</v>
      </c>
      <c r="F3532" s="180" t="s">
        <v>828</v>
      </c>
      <c r="G3532" s="180">
        <v>5.7705479000000004</v>
      </c>
      <c r="H3532" s="180">
        <v>56.43</v>
      </c>
      <c r="I3532" s="180">
        <v>56.43</v>
      </c>
      <c r="J3532" s="180">
        <v>0</v>
      </c>
      <c r="K3532" s="181">
        <f t="shared" si="55"/>
        <v>325.63201799700005</v>
      </c>
      <c r="L3532" s="180" t="s">
        <v>707</v>
      </c>
    </row>
    <row r="3533" spans="3:12">
      <c r="C3533" s="180">
        <v>3408</v>
      </c>
      <c r="D3533" s="180">
        <v>3412</v>
      </c>
      <c r="E3533" s="180" t="s">
        <v>3969</v>
      </c>
      <c r="F3533" s="180" t="s">
        <v>838</v>
      </c>
      <c r="G3533" s="180">
        <v>2.0559837999999999</v>
      </c>
      <c r="H3533" s="180">
        <v>20.100000000000001</v>
      </c>
      <c r="I3533" s="180">
        <v>20.100000000000001</v>
      </c>
      <c r="J3533" s="180">
        <v>0</v>
      </c>
      <c r="K3533" s="181">
        <f t="shared" si="55"/>
        <v>41.325274380000003</v>
      </c>
      <c r="L3533" s="180" t="s">
        <v>704</v>
      </c>
    </row>
    <row r="3534" spans="3:12">
      <c r="C3534" s="180">
        <v>3408</v>
      </c>
      <c r="D3534" s="180">
        <v>3413</v>
      </c>
      <c r="E3534" s="180" t="s">
        <v>3970</v>
      </c>
      <c r="F3534" s="180" t="s">
        <v>838</v>
      </c>
      <c r="G3534" s="180">
        <v>4.6280444999999997</v>
      </c>
      <c r="H3534" s="180">
        <v>45.26</v>
      </c>
      <c r="I3534" s="180">
        <v>45.26</v>
      </c>
      <c r="J3534" s="180">
        <v>0</v>
      </c>
      <c r="K3534" s="181">
        <f t="shared" si="55"/>
        <v>209.46529406999997</v>
      </c>
      <c r="L3534" s="180" t="s">
        <v>707</v>
      </c>
    </row>
    <row r="3535" spans="3:12">
      <c r="C3535" s="180">
        <v>3408</v>
      </c>
      <c r="D3535" s="180">
        <v>11615</v>
      </c>
      <c r="E3535" s="180" t="s">
        <v>3971</v>
      </c>
      <c r="F3535" s="180" t="s">
        <v>838</v>
      </c>
      <c r="G3535" s="180">
        <v>0.3767123</v>
      </c>
      <c r="H3535" s="180">
        <v>3.68</v>
      </c>
      <c r="I3535" s="180">
        <v>3.68</v>
      </c>
      <c r="J3535" s="180">
        <v>0</v>
      </c>
      <c r="K3535" s="181">
        <f t="shared" si="55"/>
        <v>1.3863012640000001</v>
      </c>
      <c r="L3535" s="180" t="s">
        <v>707</v>
      </c>
    </row>
    <row r="3536" spans="3:12">
      <c r="C3536" s="180">
        <v>3408</v>
      </c>
      <c r="D3536" s="180">
        <v>39744</v>
      </c>
      <c r="E3536" s="180" t="s">
        <v>3972</v>
      </c>
      <c r="F3536" s="180" t="s">
        <v>838</v>
      </c>
      <c r="G3536" s="180">
        <v>3.5935125000000001</v>
      </c>
      <c r="H3536" s="180">
        <v>35.14</v>
      </c>
      <c r="I3536" s="180">
        <v>35.14</v>
      </c>
      <c r="J3536" s="180">
        <v>0</v>
      </c>
      <c r="K3536" s="181">
        <f t="shared" si="55"/>
        <v>126.27602925000001</v>
      </c>
      <c r="L3536" s="180" t="s">
        <v>707</v>
      </c>
    </row>
    <row r="3537" spans="3:12">
      <c r="C3537" s="180">
        <v>3408</v>
      </c>
      <c r="D3537" s="180">
        <v>39745</v>
      </c>
      <c r="E3537" s="180" t="s">
        <v>3973</v>
      </c>
      <c r="F3537" s="180" t="s">
        <v>838</v>
      </c>
      <c r="G3537" s="180">
        <v>7.5841900999999998</v>
      </c>
      <c r="H3537" s="180">
        <v>74.17</v>
      </c>
      <c r="I3537" s="180">
        <v>74.17</v>
      </c>
      <c r="J3537" s="180">
        <v>0</v>
      </c>
      <c r="K3537" s="181">
        <f t="shared" si="55"/>
        <v>562.51937971699999</v>
      </c>
      <c r="L3537" s="180" t="s">
        <v>707</v>
      </c>
    </row>
    <row r="3538" spans="3:12">
      <c r="C3538" s="180">
        <v>3408</v>
      </c>
      <c r="D3538" s="180">
        <v>39995</v>
      </c>
      <c r="E3538" s="180" t="s">
        <v>2258</v>
      </c>
      <c r="F3538" s="180" t="s">
        <v>1606</v>
      </c>
      <c r="G3538" s="180">
        <v>44.392123300000002</v>
      </c>
      <c r="H3538" s="180">
        <v>434.15</v>
      </c>
      <c r="I3538" s="180">
        <v>434.15</v>
      </c>
      <c r="J3538" s="180">
        <v>0</v>
      </c>
      <c r="K3538" s="181">
        <f t="shared" si="55"/>
        <v>19272.840330694999</v>
      </c>
      <c r="L3538" s="180" t="s">
        <v>707</v>
      </c>
    </row>
    <row r="3539" spans="3:12">
      <c r="C3539" s="180">
        <v>3428</v>
      </c>
      <c r="D3539" s="180">
        <v>3428</v>
      </c>
      <c r="E3539" s="180" t="s">
        <v>2020</v>
      </c>
      <c r="F3539" s="180" t="s">
        <v>838</v>
      </c>
      <c r="G3539" s="180">
        <v>1</v>
      </c>
      <c r="H3539" s="180">
        <v>891.67</v>
      </c>
      <c r="I3539" s="180">
        <v>891.67</v>
      </c>
      <c r="J3539" s="180">
        <v>0</v>
      </c>
      <c r="K3539" s="181">
        <f t="shared" si="55"/>
        <v>891.67</v>
      </c>
      <c r="L3539" s="180" t="s">
        <v>707</v>
      </c>
    </row>
    <row r="3540" spans="3:12">
      <c r="C3540" s="180">
        <v>3428</v>
      </c>
      <c r="D3540" s="180">
        <v>3421</v>
      </c>
      <c r="E3540" s="180" t="s">
        <v>2017</v>
      </c>
      <c r="F3540" s="180" t="s">
        <v>838</v>
      </c>
      <c r="G3540" s="180">
        <v>0.74893960000000004</v>
      </c>
      <c r="H3540" s="180">
        <v>667.8</v>
      </c>
      <c r="I3540" s="180">
        <v>667.8</v>
      </c>
      <c r="J3540" s="180">
        <v>0</v>
      </c>
      <c r="K3540" s="181">
        <f t="shared" si="55"/>
        <v>500.14186488000001</v>
      </c>
      <c r="L3540" s="180" t="s">
        <v>707</v>
      </c>
    </row>
    <row r="3541" spans="3:12">
      <c r="C3541" s="180">
        <v>3428</v>
      </c>
      <c r="D3541" s="180">
        <v>3423</v>
      </c>
      <c r="E3541" s="180" t="s">
        <v>2021</v>
      </c>
      <c r="F3541" s="180" t="s">
        <v>838</v>
      </c>
      <c r="G3541" s="180">
        <v>1.0561836</v>
      </c>
      <c r="H3541" s="180">
        <v>941.76</v>
      </c>
      <c r="I3541" s="180">
        <v>941.76</v>
      </c>
      <c r="J3541" s="180">
        <v>0</v>
      </c>
      <c r="K3541" s="181">
        <f t="shared" si="55"/>
        <v>994.67146713600005</v>
      </c>
      <c r="L3541" s="180" t="s">
        <v>707</v>
      </c>
    </row>
    <row r="3542" spans="3:12">
      <c r="C3542" s="180">
        <v>3428</v>
      </c>
      <c r="D3542" s="180">
        <v>3429</v>
      </c>
      <c r="E3542" s="180" t="s">
        <v>2019</v>
      </c>
      <c r="F3542" s="180" t="s">
        <v>838</v>
      </c>
      <c r="G3542" s="180">
        <v>0.57134830000000003</v>
      </c>
      <c r="H3542" s="180">
        <v>509.45</v>
      </c>
      <c r="I3542" s="180">
        <v>509.45</v>
      </c>
      <c r="J3542" s="180">
        <v>0</v>
      </c>
      <c r="K3542" s="181">
        <f t="shared" si="55"/>
        <v>291.07339143500002</v>
      </c>
      <c r="L3542" s="180" t="s">
        <v>707</v>
      </c>
    </row>
    <row r="3543" spans="3:12">
      <c r="C3543" s="180">
        <v>3428</v>
      </c>
      <c r="D3543" s="180">
        <v>3437</v>
      </c>
      <c r="E3543" s="180" t="s">
        <v>2022</v>
      </c>
      <c r="F3543" s="180" t="s">
        <v>838</v>
      </c>
      <c r="G3543" s="180">
        <v>0.67416220000000004</v>
      </c>
      <c r="H3543" s="180">
        <v>601.13</v>
      </c>
      <c r="I3543" s="180">
        <v>601.13</v>
      </c>
      <c r="J3543" s="180">
        <v>0</v>
      </c>
      <c r="K3543" s="181">
        <f t="shared" si="55"/>
        <v>405.25912328600003</v>
      </c>
      <c r="L3543" s="180" t="s">
        <v>707</v>
      </c>
    </row>
    <row r="3544" spans="3:12">
      <c r="C3544" s="180">
        <v>3428</v>
      </c>
      <c r="D3544" s="180">
        <v>40659</v>
      </c>
      <c r="E3544" s="180" t="s">
        <v>2023</v>
      </c>
      <c r="F3544" s="180" t="s">
        <v>838</v>
      </c>
      <c r="G3544" s="180">
        <v>0.953843</v>
      </c>
      <c r="H3544" s="180">
        <v>850.51</v>
      </c>
      <c r="I3544" s="180">
        <v>850.51</v>
      </c>
      <c r="J3544" s="180">
        <v>0</v>
      </c>
      <c r="K3544" s="181">
        <f t="shared" si="55"/>
        <v>811.25300992999996</v>
      </c>
      <c r="L3544" s="180" t="s">
        <v>707</v>
      </c>
    </row>
    <row r="3545" spans="3:12">
      <c r="C3545" s="180">
        <v>3428</v>
      </c>
      <c r="D3545" s="180">
        <v>40660</v>
      </c>
      <c r="E3545" s="180" t="s">
        <v>2024</v>
      </c>
      <c r="F3545" s="180" t="s">
        <v>838</v>
      </c>
      <c r="G3545" s="180">
        <v>1.2088798000000001</v>
      </c>
      <c r="H3545" s="182">
        <v>1077.92</v>
      </c>
      <c r="I3545" s="182">
        <v>1077.92</v>
      </c>
      <c r="J3545" s="180">
        <v>0</v>
      </c>
      <c r="K3545" s="181">
        <f t="shared" si="55"/>
        <v>1303.0757140160001</v>
      </c>
      <c r="L3545" s="180" t="s">
        <v>704</v>
      </c>
    </row>
    <row r="3546" spans="3:12">
      <c r="C3546" s="180">
        <v>3428</v>
      </c>
      <c r="D3546" s="180">
        <v>40661</v>
      </c>
      <c r="E3546" s="180" t="s">
        <v>2025</v>
      </c>
      <c r="F3546" s="180" t="s">
        <v>838</v>
      </c>
      <c r="G3546" s="180">
        <v>0.74325430000000003</v>
      </c>
      <c r="H3546" s="180">
        <v>662.73</v>
      </c>
      <c r="I3546" s="180">
        <v>662.73</v>
      </c>
      <c r="J3546" s="180">
        <v>0</v>
      </c>
      <c r="K3546" s="181">
        <f t="shared" si="55"/>
        <v>492.57692223900006</v>
      </c>
      <c r="L3546" s="180" t="s">
        <v>707</v>
      </c>
    </row>
    <row r="3547" spans="3:12">
      <c r="C3547" s="180">
        <v>3428</v>
      </c>
      <c r="D3547" s="180">
        <v>40662</v>
      </c>
      <c r="E3547" s="180" t="s">
        <v>3974</v>
      </c>
      <c r="F3547" s="180" t="s">
        <v>727</v>
      </c>
      <c r="G3547" s="180">
        <v>0.2426982</v>
      </c>
      <c r="H3547" s="180">
        <v>216.4</v>
      </c>
      <c r="I3547" s="180">
        <v>216.4</v>
      </c>
      <c r="J3547" s="180">
        <v>0</v>
      </c>
      <c r="K3547" s="181">
        <f t="shared" si="55"/>
        <v>52.519890480000001</v>
      </c>
      <c r="L3547" s="180" t="s">
        <v>707</v>
      </c>
    </row>
    <row r="3548" spans="3:12">
      <c r="C3548" s="180">
        <v>3671</v>
      </c>
      <c r="D3548" s="180">
        <v>3671</v>
      </c>
      <c r="E3548" s="180" t="s">
        <v>3975</v>
      </c>
      <c r="F3548" s="180" t="s">
        <v>826</v>
      </c>
      <c r="G3548" s="180">
        <v>1</v>
      </c>
      <c r="H3548" s="180">
        <v>1.33</v>
      </c>
      <c r="I3548" s="180">
        <v>1.33</v>
      </c>
      <c r="J3548" s="180">
        <v>0</v>
      </c>
      <c r="K3548" s="181">
        <f t="shared" si="55"/>
        <v>1.33</v>
      </c>
      <c r="L3548" s="180" t="s">
        <v>707</v>
      </c>
    </row>
    <row r="3549" spans="3:12">
      <c r="C3549" s="180">
        <v>3671</v>
      </c>
      <c r="D3549" s="180">
        <v>3672</v>
      </c>
      <c r="E3549" s="180" t="s">
        <v>3976</v>
      </c>
      <c r="F3549" s="180" t="s">
        <v>826</v>
      </c>
      <c r="G3549" s="180">
        <v>1.0612245</v>
      </c>
      <c r="H3549" s="180">
        <v>1.41</v>
      </c>
      <c r="I3549" s="180">
        <v>1.41</v>
      </c>
      <c r="J3549" s="180">
        <v>0</v>
      </c>
      <c r="K3549" s="181">
        <f t="shared" si="55"/>
        <v>1.4963265449999998</v>
      </c>
      <c r="L3549" s="180" t="s">
        <v>704</v>
      </c>
    </row>
    <row r="3550" spans="3:12">
      <c r="C3550" s="180">
        <v>3671</v>
      </c>
      <c r="D3550" s="180">
        <v>3673</v>
      </c>
      <c r="E3550" s="180" t="s">
        <v>3977</v>
      </c>
      <c r="F3550" s="180" t="s">
        <v>826</v>
      </c>
      <c r="G3550" s="180">
        <v>1.5714286</v>
      </c>
      <c r="H3550" s="180">
        <v>2.09</v>
      </c>
      <c r="I3550" s="180">
        <v>2.09</v>
      </c>
      <c r="J3550" s="180">
        <v>0</v>
      </c>
      <c r="K3550" s="181">
        <f t="shared" si="55"/>
        <v>3.2842857739999998</v>
      </c>
      <c r="L3550" s="180" t="s">
        <v>704</v>
      </c>
    </row>
    <row r="3551" spans="3:12">
      <c r="C3551" s="180">
        <v>3671</v>
      </c>
      <c r="D3551" s="180">
        <v>3674</v>
      </c>
      <c r="E3551" s="180" t="s">
        <v>3978</v>
      </c>
      <c r="F3551" s="180" t="s">
        <v>826</v>
      </c>
      <c r="G3551" s="180">
        <v>67.102040799999997</v>
      </c>
      <c r="H3551" s="180">
        <v>89.24</v>
      </c>
      <c r="I3551" s="180">
        <v>89.24</v>
      </c>
      <c r="J3551" s="180">
        <v>0</v>
      </c>
      <c r="K3551" s="181">
        <f t="shared" si="55"/>
        <v>5988.1861209919998</v>
      </c>
      <c r="L3551" s="180" t="s">
        <v>704</v>
      </c>
    </row>
    <row r="3552" spans="3:12">
      <c r="C3552" s="180">
        <v>3671</v>
      </c>
      <c r="D3552" s="180">
        <v>3676</v>
      </c>
      <c r="E3552" s="180" t="s">
        <v>3979</v>
      </c>
      <c r="F3552" s="180" t="s">
        <v>826</v>
      </c>
      <c r="G3552" s="180">
        <v>375.7142857</v>
      </c>
      <c r="H3552" s="180">
        <v>499.69</v>
      </c>
      <c r="I3552" s="180">
        <v>499.69</v>
      </c>
      <c r="J3552" s="180">
        <v>0</v>
      </c>
      <c r="K3552" s="181">
        <f t="shared" si="55"/>
        <v>187740.67142143301</v>
      </c>
      <c r="L3552" s="180" t="s">
        <v>707</v>
      </c>
    </row>
    <row r="3553" spans="3:12">
      <c r="C3553" s="180">
        <v>3671</v>
      </c>
      <c r="D3553" s="180">
        <v>3678</v>
      </c>
      <c r="E3553" s="180" t="s">
        <v>3980</v>
      </c>
      <c r="F3553" s="180" t="s">
        <v>826</v>
      </c>
      <c r="G3553" s="180">
        <v>69.183673499999998</v>
      </c>
      <c r="H3553" s="180">
        <v>92.01</v>
      </c>
      <c r="I3553" s="180">
        <v>92.01</v>
      </c>
      <c r="J3553" s="180">
        <v>0</v>
      </c>
      <c r="K3553" s="181">
        <f t="shared" si="55"/>
        <v>6365.5897987349999</v>
      </c>
      <c r="L3553" s="180" t="s">
        <v>707</v>
      </c>
    </row>
    <row r="3554" spans="3:12">
      <c r="C3554" s="180">
        <v>3671</v>
      </c>
      <c r="D3554" s="180">
        <v>3679</v>
      </c>
      <c r="E3554" s="180" t="s">
        <v>3981</v>
      </c>
      <c r="F3554" s="180" t="s">
        <v>826</v>
      </c>
      <c r="G3554" s="180">
        <v>310.83673470000002</v>
      </c>
      <c r="H3554" s="180">
        <v>413.41</v>
      </c>
      <c r="I3554" s="180">
        <v>413.41</v>
      </c>
      <c r="J3554" s="180">
        <v>0</v>
      </c>
      <c r="K3554" s="181">
        <f t="shared" si="55"/>
        <v>128503.01449232701</v>
      </c>
      <c r="L3554" s="180" t="s">
        <v>704</v>
      </c>
    </row>
    <row r="3555" spans="3:12">
      <c r="C3555" s="180">
        <v>3671</v>
      </c>
      <c r="D3555" s="180">
        <v>3681</v>
      </c>
      <c r="E3555" s="180" t="s">
        <v>3982</v>
      </c>
      <c r="F3555" s="180" t="s">
        <v>826</v>
      </c>
      <c r="G3555" s="180">
        <v>99.836734699999994</v>
      </c>
      <c r="H3555" s="180">
        <v>132.78</v>
      </c>
      <c r="I3555" s="180">
        <v>132.78</v>
      </c>
      <c r="J3555" s="180">
        <v>0</v>
      </c>
      <c r="K3555" s="181">
        <f t="shared" si="55"/>
        <v>13256.321633465999</v>
      </c>
      <c r="L3555" s="180" t="s">
        <v>704</v>
      </c>
    </row>
    <row r="3556" spans="3:12">
      <c r="C3556" s="180">
        <v>3671</v>
      </c>
      <c r="D3556" s="180">
        <v>14077</v>
      </c>
      <c r="E3556" s="180" t="s">
        <v>3983</v>
      </c>
      <c r="F3556" s="180" t="s">
        <v>826</v>
      </c>
      <c r="G3556" s="180">
        <v>153.06122450000001</v>
      </c>
      <c r="H3556" s="180">
        <v>203.57</v>
      </c>
      <c r="I3556" s="180">
        <v>203.57</v>
      </c>
      <c r="J3556" s="180">
        <v>0</v>
      </c>
      <c r="K3556" s="181">
        <f t="shared" si="55"/>
        <v>31158.673471465001</v>
      </c>
      <c r="L3556" s="180" t="s">
        <v>704</v>
      </c>
    </row>
    <row r="3557" spans="3:12">
      <c r="C3557" s="180">
        <v>3671</v>
      </c>
      <c r="D3557" s="180">
        <v>20259</v>
      </c>
      <c r="E3557" s="180" t="s">
        <v>2042</v>
      </c>
      <c r="F3557" s="180" t="s">
        <v>826</v>
      </c>
      <c r="G3557" s="180">
        <v>10</v>
      </c>
      <c r="H3557" s="180">
        <v>13.3</v>
      </c>
      <c r="I3557" s="180">
        <v>13.3</v>
      </c>
      <c r="J3557" s="180">
        <v>0</v>
      </c>
      <c r="K3557" s="181">
        <f t="shared" si="55"/>
        <v>133</v>
      </c>
      <c r="L3557" s="180" t="s">
        <v>704</v>
      </c>
    </row>
    <row r="3558" spans="3:12">
      <c r="C3558" s="180">
        <v>3731</v>
      </c>
      <c r="D3558" s="180">
        <v>3731</v>
      </c>
      <c r="E3558" s="180" t="s">
        <v>3984</v>
      </c>
      <c r="F3558" s="180" t="s">
        <v>838</v>
      </c>
      <c r="G3558" s="180">
        <v>1</v>
      </c>
      <c r="H3558" s="180">
        <v>85</v>
      </c>
      <c r="I3558" s="180">
        <v>85</v>
      </c>
      <c r="J3558" s="180">
        <v>0</v>
      </c>
      <c r="K3558" s="181">
        <f t="shared" si="55"/>
        <v>85</v>
      </c>
      <c r="L3558" s="180" t="s">
        <v>704</v>
      </c>
    </row>
    <row r="3559" spans="3:12">
      <c r="C3559" s="180">
        <v>3731</v>
      </c>
      <c r="D3559" s="180">
        <v>3733</v>
      </c>
      <c r="E3559" s="180" t="s">
        <v>3985</v>
      </c>
      <c r="F3559" s="180" t="s">
        <v>838</v>
      </c>
      <c r="G3559" s="180">
        <v>1.077359</v>
      </c>
      <c r="H3559" s="180">
        <v>91.57</v>
      </c>
      <c r="I3559" s="180">
        <v>91.57</v>
      </c>
      <c r="J3559" s="180">
        <v>0</v>
      </c>
      <c r="K3559" s="181">
        <f t="shared" si="55"/>
        <v>98.653763629999986</v>
      </c>
      <c r="L3559" s="180" t="s">
        <v>704</v>
      </c>
    </row>
    <row r="3560" spans="3:12">
      <c r="C3560" s="180">
        <v>3731</v>
      </c>
      <c r="D3560" s="180">
        <v>38135</v>
      </c>
      <c r="E3560" s="180" t="s">
        <v>3986</v>
      </c>
      <c r="F3560" s="180" t="s">
        <v>838</v>
      </c>
      <c r="G3560" s="180">
        <v>1.2751488</v>
      </c>
      <c r="H3560" s="180">
        <v>108.38</v>
      </c>
      <c r="I3560" s="180">
        <v>108.38</v>
      </c>
      <c r="J3560" s="180">
        <v>0</v>
      </c>
      <c r="K3560" s="181">
        <f t="shared" si="55"/>
        <v>138.20062694399999</v>
      </c>
      <c r="L3560" s="180" t="s">
        <v>707</v>
      </c>
    </row>
    <row r="3561" spans="3:12">
      <c r="C3561" s="180">
        <v>3731</v>
      </c>
      <c r="D3561" s="180">
        <v>38137</v>
      </c>
      <c r="E3561" s="180" t="s">
        <v>3987</v>
      </c>
      <c r="F3561" s="180" t="s">
        <v>838</v>
      </c>
      <c r="G3561" s="180">
        <v>1.0059507000000001</v>
      </c>
      <c r="H3561" s="180">
        <v>85.5</v>
      </c>
      <c r="I3561" s="180">
        <v>85.5</v>
      </c>
      <c r="J3561" s="180">
        <v>0</v>
      </c>
      <c r="K3561" s="181">
        <f t="shared" si="55"/>
        <v>86.008784850000012</v>
      </c>
      <c r="L3561" s="180" t="s">
        <v>707</v>
      </c>
    </row>
    <row r="3562" spans="3:12">
      <c r="C3562" s="180">
        <v>3731</v>
      </c>
      <c r="D3562" s="180">
        <v>38138</v>
      </c>
      <c r="E3562" s="180" t="s">
        <v>3988</v>
      </c>
      <c r="F3562" s="180" t="s">
        <v>838</v>
      </c>
      <c r="G3562" s="180">
        <v>0.9878152</v>
      </c>
      <c r="H3562" s="180">
        <v>83.96</v>
      </c>
      <c r="I3562" s="180">
        <v>83.96</v>
      </c>
      <c r="J3562" s="180">
        <v>0</v>
      </c>
      <c r="K3562" s="181">
        <f t="shared" si="55"/>
        <v>82.936964191999991</v>
      </c>
      <c r="L3562" s="180" t="s">
        <v>707</v>
      </c>
    </row>
    <row r="3563" spans="3:12">
      <c r="C3563" s="180">
        <v>3736</v>
      </c>
      <c r="D3563" s="180">
        <v>3736</v>
      </c>
      <c r="E3563" s="180" t="s">
        <v>2244</v>
      </c>
      <c r="F3563" s="180" t="s">
        <v>838</v>
      </c>
      <c r="G3563" s="180">
        <v>1</v>
      </c>
      <c r="H3563" s="180">
        <v>47.8</v>
      </c>
      <c r="I3563" s="180">
        <v>47.8</v>
      </c>
      <c r="J3563" s="180">
        <v>0</v>
      </c>
      <c r="K3563" s="181">
        <f t="shared" si="55"/>
        <v>47.8</v>
      </c>
      <c r="L3563" s="180" t="s">
        <v>707</v>
      </c>
    </row>
    <row r="3564" spans="3:12">
      <c r="C3564" s="180">
        <v>3736</v>
      </c>
      <c r="D3564" s="180">
        <v>3737</v>
      </c>
      <c r="E3564" s="180" t="s">
        <v>3989</v>
      </c>
      <c r="F3564" s="180" t="s">
        <v>838</v>
      </c>
      <c r="G3564" s="180">
        <v>1.2596898999999999</v>
      </c>
      <c r="H3564" s="180">
        <v>60.21</v>
      </c>
      <c r="I3564" s="180">
        <v>60.21</v>
      </c>
      <c r="J3564" s="180">
        <v>0</v>
      </c>
      <c r="K3564" s="181">
        <f t="shared" si="55"/>
        <v>75.845928878999999</v>
      </c>
      <c r="L3564" s="180" t="s">
        <v>707</v>
      </c>
    </row>
    <row r="3565" spans="3:12">
      <c r="C3565" s="180">
        <v>3736</v>
      </c>
      <c r="D3565" s="180">
        <v>3738</v>
      </c>
      <c r="E3565" s="180" t="s">
        <v>3990</v>
      </c>
      <c r="F3565" s="180" t="s">
        <v>838</v>
      </c>
      <c r="G3565" s="180">
        <v>1.4534883999999999</v>
      </c>
      <c r="H3565" s="180">
        <v>69.47</v>
      </c>
      <c r="I3565" s="180">
        <v>69.47</v>
      </c>
      <c r="J3565" s="180">
        <v>0</v>
      </c>
      <c r="K3565" s="181">
        <f t="shared" si="55"/>
        <v>100.973839148</v>
      </c>
      <c r="L3565" s="180" t="s">
        <v>707</v>
      </c>
    </row>
    <row r="3566" spans="3:12">
      <c r="C3566" s="180">
        <v>3736</v>
      </c>
      <c r="D3566" s="180">
        <v>3739</v>
      </c>
      <c r="E3566" s="180" t="s">
        <v>3991</v>
      </c>
      <c r="F3566" s="180" t="s">
        <v>838</v>
      </c>
      <c r="G3566" s="180">
        <v>1.2015503999999999</v>
      </c>
      <c r="H3566" s="180">
        <v>57.43</v>
      </c>
      <c r="I3566" s="180">
        <v>57.43</v>
      </c>
      <c r="J3566" s="180">
        <v>0</v>
      </c>
      <c r="K3566" s="181">
        <f t="shared" si="55"/>
        <v>69.005039471999993</v>
      </c>
      <c r="L3566" s="180" t="s">
        <v>704</v>
      </c>
    </row>
    <row r="3567" spans="3:12">
      <c r="C3567" s="180">
        <v>3736</v>
      </c>
      <c r="D3567" s="180">
        <v>3741</v>
      </c>
      <c r="E3567" s="180" t="s">
        <v>3992</v>
      </c>
      <c r="F3567" s="180" t="s">
        <v>838</v>
      </c>
      <c r="G3567" s="180">
        <v>1.0424419</v>
      </c>
      <c r="H3567" s="180">
        <v>49.82</v>
      </c>
      <c r="I3567" s="180">
        <v>49.82</v>
      </c>
      <c r="J3567" s="180">
        <v>0</v>
      </c>
      <c r="K3567" s="181">
        <f t="shared" si="55"/>
        <v>51.934455458000002</v>
      </c>
      <c r="L3567" s="180" t="s">
        <v>707</v>
      </c>
    </row>
    <row r="3568" spans="3:12">
      <c r="C3568" s="180">
        <v>3736</v>
      </c>
      <c r="D3568" s="180">
        <v>3742</v>
      </c>
      <c r="E3568" s="180" t="s">
        <v>3993</v>
      </c>
      <c r="F3568" s="180" t="s">
        <v>838</v>
      </c>
      <c r="G3568" s="180">
        <v>1.5077518999999999</v>
      </c>
      <c r="H3568" s="180">
        <v>72.069999999999993</v>
      </c>
      <c r="I3568" s="180">
        <v>72.069999999999993</v>
      </c>
      <c r="J3568" s="180">
        <v>0</v>
      </c>
      <c r="K3568" s="181">
        <f t="shared" si="55"/>
        <v>108.66367943299998</v>
      </c>
      <c r="L3568" s="180" t="s">
        <v>707</v>
      </c>
    </row>
    <row r="3569" spans="3:12">
      <c r="C3569" s="180">
        <v>3736</v>
      </c>
      <c r="D3569" s="180">
        <v>3743</v>
      </c>
      <c r="E3569" s="180" t="s">
        <v>2242</v>
      </c>
      <c r="F3569" s="180" t="s">
        <v>838</v>
      </c>
      <c r="G3569" s="180">
        <v>1.0387597</v>
      </c>
      <c r="H3569" s="180">
        <v>49.65</v>
      </c>
      <c r="I3569" s="180">
        <v>49.65</v>
      </c>
      <c r="J3569" s="180">
        <v>0</v>
      </c>
      <c r="K3569" s="181">
        <f t="shared" si="55"/>
        <v>51.574419104999997</v>
      </c>
      <c r="L3569" s="180" t="s">
        <v>707</v>
      </c>
    </row>
    <row r="3570" spans="3:12">
      <c r="C3570" s="180">
        <v>3736</v>
      </c>
      <c r="D3570" s="180">
        <v>3744</v>
      </c>
      <c r="E3570" s="180" t="s">
        <v>3994</v>
      </c>
      <c r="F3570" s="180" t="s">
        <v>838</v>
      </c>
      <c r="G3570" s="180">
        <v>1.1434108999999999</v>
      </c>
      <c r="H3570" s="180">
        <v>54.65</v>
      </c>
      <c r="I3570" s="180">
        <v>54.65</v>
      </c>
      <c r="J3570" s="180">
        <v>0</v>
      </c>
      <c r="K3570" s="181">
        <f t="shared" si="55"/>
        <v>62.487405684999992</v>
      </c>
      <c r="L3570" s="180" t="s">
        <v>707</v>
      </c>
    </row>
    <row r="3571" spans="3:12">
      <c r="C3571" s="180">
        <v>3736</v>
      </c>
      <c r="D3571" s="180">
        <v>3745</v>
      </c>
      <c r="E3571" s="180" t="s">
        <v>3995</v>
      </c>
      <c r="F3571" s="180" t="s">
        <v>838</v>
      </c>
      <c r="G3571" s="180">
        <v>1.124031</v>
      </c>
      <c r="H3571" s="180">
        <v>53.72</v>
      </c>
      <c r="I3571" s="180">
        <v>53.72</v>
      </c>
      <c r="J3571" s="180">
        <v>0</v>
      </c>
      <c r="K3571" s="181">
        <f t="shared" si="55"/>
        <v>60.382945319999997</v>
      </c>
      <c r="L3571" s="180" t="s">
        <v>704</v>
      </c>
    </row>
    <row r="3572" spans="3:12">
      <c r="C3572" s="180">
        <v>3736</v>
      </c>
      <c r="D3572" s="180">
        <v>3746</v>
      </c>
      <c r="E3572" s="180" t="s">
        <v>3996</v>
      </c>
      <c r="F3572" s="180" t="s">
        <v>838</v>
      </c>
      <c r="G3572" s="180">
        <v>1.7604651</v>
      </c>
      <c r="H3572" s="180">
        <v>84.15</v>
      </c>
      <c r="I3572" s="180">
        <v>84.15</v>
      </c>
      <c r="J3572" s="180">
        <v>0</v>
      </c>
      <c r="K3572" s="181">
        <f t="shared" si="55"/>
        <v>148.14313816500001</v>
      </c>
      <c r="L3572" s="180" t="s">
        <v>707</v>
      </c>
    </row>
    <row r="3573" spans="3:12">
      <c r="C3573" s="180">
        <v>3736</v>
      </c>
      <c r="D3573" s="180">
        <v>3747</v>
      </c>
      <c r="E3573" s="180" t="s">
        <v>3997</v>
      </c>
      <c r="F3573" s="180" t="s">
        <v>838</v>
      </c>
      <c r="G3573" s="180">
        <v>1.1434108999999999</v>
      </c>
      <c r="H3573" s="180">
        <v>54.65</v>
      </c>
      <c r="I3573" s="180">
        <v>54.65</v>
      </c>
      <c r="J3573" s="180">
        <v>0</v>
      </c>
      <c r="K3573" s="181">
        <f t="shared" si="55"/>
        <v>62.487405684999992</v>
      </c>
      <c r="L3573" s="180" t="s">
        <v>707</v>
      </c>
    </row>
    <row r="3574" spans="3:12">
      <c r="C3574" s="180">
        <v>3736</v>
      </c>
      <c r="D3574" s="180">
        <v>11649</v>
      </c>
      <c r="E3574" s="180" t="s">
        <v>3998</v>
      </c>
      <c r="F3574" s="180" t="s">
        <v>727</v>
      </c>
      <c r="G3574" s="180">
        <v>8.2945735999999997</v>
      </c>
      <c r="H3574" s="180">
        <v>396.48</v>
      </c>
      <c r="I3574" s="180">
        <v>396.48</v>
      </c>
      <c r="J3574" s="180">
        <v>0</v>
      </c>
      <c r="K3574" s="181">
        <f t="shared" si="55"/>
        <v>3288.6325409279998</v>
      </c>
      <c r="L3574" s="180" t="s">
        <v>707</v>
      </c>
    </row>
    <row r="3575" spans="3:12">
      <c r="C3575" s="180">
        <v>3736</v>
      </c>
      <c r="D3575" s="180">
        <v>11650</v>
      </c>
      <c r="E3575" s="180" t="s">
        <v>3999</v>
      </c>
      <c r="F3575" s="180" t="s">
        <v>727</v>
      </c>
      <c r="G3575" s="180">
        <v>14.1375969</v>
      </c>
      <c r="H3575" s="180">
        <v>675.77</v>
      </c>
      <c r="I3575" s="180">
        <v>675.77</v>
      </c>
      <c r="J3575" s="180">
        <v>0</v>
      </c>
      <c r="K3575" s="181">
        <f t="shared" si="55"/>
        <v>9553.7638571129992</v>
      </c>
      <c r="L3575" s="180" t="s">
        <v>707</v>
      </c>
    </row>
    <row r="3576" spans="3:12">
      <c r="C3576" s="180">
        <v>3777</v>
      </c>
      <c r="D3576" s="180">
        <v>3777</v>
      </c>
      <c r="E3576" s="180" t="s">
        <v>4000</v>
      </c>
      <c r="F3576" s="180" t="s">
        <v>838</v>
      </c>
      <c r="G3576" s="180">
        <v>1</v>
      </c>
      <c r="H3576" s="180">
        <v>0.83</v>
      </c>
      <c r="I3576" s="180">
        <v>0.83</v>
      </c>
      <c r="J3576" s="180">
        <v>0</v>
      </c>
      <c r="K3576" s="181">
        <f t="shared" si="55"/>
        <v>0.83</v>
      </c>
      <c r="L3576" s="180" t="s">
        <v>707</v>
      </c>
    </row>
    <row r="3577" spans="3:12">
      <c r="C3577" s="180">
        <v>3777</v>
      </c>
      <c r="D3577" s="180">
        <v>42408</v>
      </c>
      <c r="E3577" s="180" t="s">
        <v>2124</v>
      </c>
      <c r="F3577" s="180" t="s">
        <v>838</v>
      </c>
      <c r="G3577" s="180">
        <v>1.3882353000000001</v>
      </c>
      <c r="H3577" s="180">
        <v>1.1499999999999999</v>
      </c>
      <c r="I3577" s="180">
        <v>1.1499999999999999</v>
      </c>
      <c r="J3577" s="180">
        <v>0</v>
      </c>
      <c r="K3577" s="181">
        <f t="shared" si="55"/>
        <v>1.596470595</v>
      </c>
      <c r="L3577" s="180" t="s">
        <v>707</v>
      </c>
    </row>
    <row r="3578" spans="3:12">
      <c r="C3578" s="180">
        <v>3780</v>
      </c>
      <c r="D3578" s="180">
        <v>3780</v>
      </c>
      <c r="E3578" s="180" t="s">
        <v>4001</v>
      </c>
      <c r="F3578" s="180" t="s">
        <v>727</v>
      </c>
      <c r="G3578" s="180">
        <v>1</v>
      </c>
      <c r="H3578" s="180">
        <v>102.9</v>
      </c>
      <c r="I3578" s="180">
        <v>102.9</v>
      </c>
      <c r="J3578" s="180">
        <v>0</v>
      </c>
      <c r="K3578" s="181">
        <f t="shared" si="55"/>
        <v>102.9</v>
      </c>
      <c r="L3578" s="180" t="s">
        <v>707</v>
      </c>
    </row>
    <row r="3579" spans="3:12">
      <c r="C3579" s="180">
        <v>3780</v>
      </c>
      <c r="D3579" s="180">
        <v>2510</v>
      </c>
      <c r="E3579" s="180" t="s">
        <v>2611</v>
      </c>
      <c r="F3579" s="180" t="s">
        <v>727</v>
      </c>
      <c r="G3579" s="180">
        <v>0.34466530000000001</v>
      </c>
      <c r="H3579" s="180">
        <v>35.46</v>
      </c>
      <c r="I3579" s="180">
        <v>35.46</v>
      </c>
      <c r="J3579" s="180">
        <v>0</v>
      </c>
      <c r="K3579" s="181">
        <f t="shared" si="55"/>
        <v>12.221831538</v>
      </c>
      <c r="L3579" s="180" t="s">
        <v>707</v>
      </c>
    </row>
    <row r="3580" spans="3:12">
      <c r="C3580" s="180">
        <v>3780</v>
      </c>
      <c r="D3580" s="180">
        <v>2512</v>
      </c>
      <c r="E3580" s="180" t="s">
        <v>2612</v>
      </c>
      <c r="F3580" s="180" t="s">
        <v>727</v>
      </c>
      <c r="G3580" s="180">
        <v>0.37901000000000001</v>
      </c>
      <c r="H3580" s="180">
        <v>39</v>
      </c>
      <c r="I3580" s="180">
        <v>39</v>
      </c>
      <c r="J3580" s="180">
        <v>0</v>
      </c>
      <c r="K3580" s="181">
        <f t="shared" si="55"/>
        <v>14.78139</v>
      </c>
      <c r="L3580" s="180" t="s">
        <v>707</v>
      </c>
    </row>
    <row r="3581" spans="3:12">
      <c r="C3581" s="180">
        <v>3780</v>
      </c>
      <c r="D3581" s="180">
        <v>3798</v>
      </c>
      <c r="E3581" s="180" t="s">
        <v>2613</v>
      </c>
      <c r="F3581" s="180" t="s">
        <v>727</v>
      </c>
      <c r="G3581" s="180">
        <v>0.81223999999999996</v>
      </c>
      <c r="H3581" s="180">
        <v>83.57</v>
      </c>
      <c r="I3581" s="180">
        <v>83.57</v>
      </c>
      <c r="J3581" s="180">
        <v>0</v>
      </c>
      <c r="K3581" s="181">
        <f t="shared" si="55"/>
        <v>67.878896799999993</v>
      </c>
      <c r="L3581" s="180" t="s">
        <v>707</v>
      </c>
    </row>
    <row r="3582" spans="3:12">
      <c r="C3582" s="180">
        <v>3780</v>
      </c>
      <c r="D3582" s="180">
        <v>3803</v>
      </c>
      <c r="E3582" s="180" t="s">
        <v>4002</v>
      </c>
      <c r="F3582" s="180" t="s">
        <v>727</v>
      </c>
      <c r="G3582" s="180">
        <v>0.60146440000000001</v>
      </c>
      <c r="H3582" s="180">
        <v>61.89</v>
      </c>
      <c r="I3582" s="180">
        <v>61.89</v>
      </c>
      <c r="J3582" s="180">
        <v>0</v>
      </c>
      <c r="K3582" s="181">
        <f t="shared" si="55"/>
        <v>37.224631715999998</v>
      </c>
      <c r="L3582" s="180" t="s">
        <v>707</v>
      </c>
    </row>
    <row r="3583" spans="3:12">
      <c r="C3583" s="180">
        <v>3780</v>
      </c>
      <c r="D3583" s="180">
        <v>12266</v>
      </c>
      <c r="E3583" s="180" t="s">
        <v>4003</v>
      </c>
      <c r="F3583" s="180" t="s">
        <v>727</v>
      </c>
      <c r="G3583" s="180">
        <v>1.0445606999999999</v>
      </c>
      <c r="H3583" s="180">
        <v>107.48</v>
      </c>
      <c r="I3583" s="180">
        <v>107.48</v>
      </c>
      <c r="J3583" s="180">
        <v>0</v>
      </c>
      <c r="K3583" s="181">
        <f t="shared" si="55"/>
        <v>112.26938403599999</v>
      </c>
      <c r="L3583" s="180" t="s">
        <v>704</v>
      </c>
    </row>
    <row r="3584" spans="3:12">
      <c r="C3584" s="180">
        <v>3780</v>
      </c>
      <c r="D3584" s="180">
        <v>12267</v>
      </c>
      <c r="E3584" s="180" t="s">
        <v>4004</v>
      </c>
      <c r="F3584" s="180" t="s">
        <v>727</v>
      </c>
      <c r="G3584" s="180">
        <v>2.0408200000000001</v>
      </c>
      <c r="H3584" s="180">
        <v>210</v>
      </c>
      <c r="I3584" s="180">
        <v>210</v>
      </c>
      <c r="J3584" s="180">
        <v>0</v>
      </c>
      <c r="K3584" s="181">
        <f t="shared" si="55"/>
        <v>428.57220000000001</v>
      </c>
      <c r="L3584" s="180" t="s">
        <v>704</v>
      </c>
    </row>
    <row r="3585" spans="3:12">
      <c r="C3585" s="180">
        <v>3780</v>
      </c>
      <c r="D3585" s="180">
        <v>12271</v>
      </c>
      <c r="E3585" s="180" t="s">
        <v>4005</v>
      </c>
      <c r="F3585" s="180" t="s">
        <v>727</v>
      </c>
      <c r="G3585" s="180">
        <v>3.5568499999999998</v>
      </c>
      <c r="H3585" s="180">
        <v>365.99</v>
      </c>
      <c r="I3585" s="180">
        <v>365.99</v>
      </c>
      <c r="J3585" s="180">
        <v>0</v>
      </c>
      <c r="K3585" s="181">
        <f t="shared" si="55"/>
        <v>1301.7715315</v>
      </c>
      <c r="L3585" s="180" t="s">
        <v>704</v>
      </c>
    </row>
    <row r="3586" spans="3:12">
      <c r="C3586" s="180">
        <v>3780</v>
      </c>
      <c r="D3586" s="180">
        <v>38769</v>
      </c>
      <c r="E3586" s="180" t="s">
        <v>2633</v>
      </c>
      <c r="F3586" s="180" t="s">
        <v>727</v>
      </c>
      <c r="G3586" s="180">
        <v>0.63430960000000003</v>
      </c>
      <c r="H3586" s="180">
        <v>65.27</v>
      </c>
      <c r="I3586" s="180">
        <v>65.27</v>
      </c>
      <c r="J3586" s="180">
        <v>0</v>
      </c>
      <c r="K3586" s="181">
        <f t="shared" si="55"/>
        <v>41.401387591999999</v>
      </c>
      <c r="L3586" s="180" t="s">
        <v>707</v>
      </c>
    </row>
    <row r="3587" spans="3:12">
      <c r="C3587" s="180">
        <v>3780</v>
      </c>
      <c r="D3587" s="180">
        <v>38770</v>
      </c>
      <c r="E3587" s="180" t="s">
        <v>4006</v>
      </c>
      <c r="F3587" s="180" t="s">
        <v>727</v>
      </c>
      <c r="G3587" s="180">
        <v>0.69644349999999999</v>
      </c>
      <c r="H3587" s="180">
        <v>71.66</v>
      </c>
      <c r="I3587" s="180">
        <v>71.66</v>
      </c>
      <c r="J3587" s="180">
        <v>0</v>
      </c>
      <c r="K3587" s="181">
        <f t="shared" si="55"/>
        <v>49.907141209999999</v>
      </c>
      <c r="L3587" s="180" t="s">
        <v>707</v>
      </c>
    </row>
    <row r="3588" spans="3:12">
      <c r="C3588" s="180">
        <v>3780</v>
      </c>
      <c r="D3588" s="180">
        <v>38773</v>
      </c>
      <c r="E3588" s="180" t="s">
        <v>4007</v>
      </c>
      <c r="F3588" s="180" t="s">
        <v>727</v>
      </c>
      <c r="G3588" s="180">
        <v>6.3807500000000003E-2</v>
      </c>
      <c r="H3588" s="180">
        <v>6.56</v>
      </c>
      <c r="I3588" s="180">
        <v>6.56</v>
      </c>
      <c r="J3588" s="180">
        <v>0</v>
      </c>
      <c r="K3588" s="181">
        <f t="shared" si="55"/>
        <v>0.41857719999999998</v>
      </c>
      <c r="L3588" s="180" t="s">
        <v>707</v>
      </c>
    </row>
    <row r="3589" spans="3:12">
      <c r="C3589" s="180">
        <v>3780</v>
      </c>
      <c r="D3589" s="180">
        <v>38775</v>
      </c>
      <c r="E3589" s="180" t="s">
        <v>2634</v>
      </c>
      <c r="F3589" s="180" t="s">
        <v>727</v>
      </c>
      <c r="G3589" s="180">
        <v>0.78514640000000002</v>
      </c>
      <c r="H3589" s="180">
        <v>80.790000000000006</v>
      </c>
      <c r="I3589" s="180">
        <v>80.790000000000006</v>
      </c>
      <c r="J3589" s="180">
        <v>0</v>
      </c>
      <c r="K3589" s="181">
        <f t="shared" si="55"/>
        <v>63.431977656000008</v>
      </c>
      <c r="L3589" s="180" t="s">
        <v>707</v>
      </c>
    </row>
    <row r="3590" spans="3:12">
      <c r="C3590" s="180">
        <v>3780</v>
      </c>
      <c r="D3590" s="180">
        <v>38784</v>
      </c>
      <c r="E3590" s="180" t="s">
        <v>4008</v>
      </c>
      <c r="F3590" s="180" t="s">
        <v>727</v>
      </c>
      <c r="G3590" s="180">
        <v>0.65041839999999995</v>
      </c>
      <c r="H3590" s="180">
        <v>66.92</v>
      </c>
      <c r="I3590" s="180">
        <v>66.92</v>
      </c>
      <c r="J3590" s="180">
        <v>0</v>
      </c>
      <c r="K3590" s="181">
        <f t="shared" ref="K3590:K3653" si="56">H3590*G3590</f>
        <v>43.525999327999997</v>
      </c>
      <c r="L3590" s="180" t="s">
        <v>707</v>
      </c>
    </row>
    <row r="3591" spans="3:12">
      <c r="C3591" s="180">
        <v>3780</v>
      </c>
      <c r="D3591" s="180">
        <v>38889</v>
      </c>
      <c r="E3591" s="180" t="s">
        <v>4009</v>
      </c>
      <c r="F3591" s="180" t="s">
        <v>727</v>
      </c>
      <c r="G3591" s="180">
        <v>0.48619250000000003</v>
      </c>
      <c r="H3591" s="180">
        <v>50.02</v>
      </c>
      <c r="I3591" s="180">
        <v>50.02</v>
      </c>
      <c r="J3591" s="180">
        <v>0</v>
      </c>
      <c r="K3591" s="181">
        <f t="shared" si="56"/>
        <v>24.319348850000004</v>
      </c>
      <c r="L3591" s="180" t="s">
        <v>707</v>
      </c>
    </row>
    <row r="3592" spans="3:12">
      <c r="C3592" s="180">
        <v>3780</v>
      </c>
      <c r="D3592" s="180">
        <v>39378</v>
      </c>
      <c r="E3592" s="180" t="s">
        <v>4010</v>
      </c>
      <c r="F3592" s="180" t="s">
        <v>727</v>
      </c>
      <c r="G3592" s="180">
        <v>0.74058579999999996</v>
      </c>
      <c r="H3592" s="180">
        <v>76.2</v>
      </c>
      <c r="I3592" s="180">
        <v>76.2</v>
      </c>
      <c r="J3592" s="180">
        <v>0</v>
      </c>
      <c r="K3592" s="181">
        <f t="shared" si="56"/>
        <v>56.432637960000001</v>
      </c>
      <c r="L3592" s="180" t="s">
        <v>707</v>
      </c>
    </row>
    <row r="3593" spans="3:12">
      <c r="C3593" s="180">
        <v>3780</v>
      </c>
      <c r="D3593" s="180">
        <v>39380</v>
      </c>
      <c r="E3593" s="180" t="s">
        <v>4011</v>
      </c>
      <c r="F3593" s="180" t="s">
        <v>727</v>
      </c>
      <c r="G3593" s="180">
        <v>0.19717570000000001</v>
      </c>
      <c r="H3593" s="180">
        <v>20.28</v>
      </c>
      <c r="I3593" s="180">
        <v>20.28</v>
      </c>
      <c r="J3593" s="180">
        <v>0</v>
      </c>
      <c r="K3593" s="181">
        <f t="shared" si="56"/>
        <v>3.9987231960000003</v>
      </c>
      <c r="L3593" s="180" t="s">
        <v>707</v>
      </c>
    </row>
    <row r="3594" spans="3:12">
      <c r="C3594" s="180">
        <v>3780</v>
      </c>
      <c r="D3594" s="180">
        <v>39392</v>
      </c>
      <c r="E3594" s="180" t="s">
        <v>2555</v>
      </c>
      <c r="F3594" s="180" t="s">
        <v>727</v>
      </c>
      <c r="G3594" s="180">
        <v>0.76129709999999995</v>
      </c>
      <c r="H3594" s="180">
        <v>78.33</v>
      </c>
      <c r="I3594" s="180">
        <v>78.33</v>
      </c>
      <c r="J3594" s="180">
        <v>0</v>
      </c>
      <c r="K3594" s="181">
        <f t="shared" si="56"/>
        <v>59.632401842999997</v>
      </c>
      <c r="L3594" s="180" t="s">
        <v>707</v>
      </c>
    </row>
    <row r="3595" spans="3:12">
      <c r="C3595" s="180">
        <v>3780</v>
      </c>
      <c r="D3595" s="180">
        <v>39393</v>
      </c>
      <c r="E3595" s="180" t="s">
        <v>2556</v>
      </c>
      <c r="F3595" s="180" t="s">
        <v>727</v>
      </c>
      <c r="G3595" s="180">
        <v>0.47081590000000001</v>
      </c>
      <c r="H3595" s="180">
        <v>48.44</v>
      </c>
      <c r="I3595" s="180">
        <v>48.44</v>
      </c>
      <c r="J3595" s="180">
        <v>0</v>
      </c>
      <c r="K3595" s="181">
        <f t="shared" si="56"/>
        <v>22.806322196</v>
      </c>
      <c r="L3595" s="180" t="s">
        <v>707</v>
      </c>
    </row>
    <row r="3596" spans="3:12">
      <c r="C3596" s="180">
        <v>3780</v>
      </c>
      <c r="D3596" s="180">
        <v>39394</v>
      </c>
      <c r="E3596" s="180" t="s">
        <v>2557</v>
      </c>
      <c r="F3596" s="180" t="s">
        <v>727</v>
      </c>
      <c r="G3596" s="180">
        <v>0.52991630000000001</v>
      </c>
      <c r="H3596" s="180">
        <v>54.52</v>
      </c>
      <c r="I3596" s="180">
        <v>54.52</v>
      </c>
      <c r="J3596" s="180">
        <v>0</v>
      </c>
      <c r="K3596" s="181">
        <f t="shared" si="56"/>
        <v>28.891036676000002</v>
      </c>
      <c r="L3596" s="180" t="s">
        <v>707</v>
      </c>
    </row>
    <row r="3597" spans="3:12">
      <c r="C3597" s="180">
        <v>3780</v>
      </c>
      <c r="D3597" s="180">
        <v>39395</v>
      </c>
      <c r="E3597" s="180" t="s">
        <v>2558</v>
      </c>
      <c r="F3597" s="180" t="s">
        <v>727</v>
      </c>
      <c r="G3597" s="180">
        <v>0.49278240000000001</v>
      </c>
      <c r="H3597" s="180">
        <v>50.7</v>
      </c>
      <c r="I3597" s="180">
        <v>50.7</v>
      </c>
      <c r="J3597" s="180">
        <v>0</v>
      </c>
      <c r="K3597" s="181">
        <f t="shared" si="56"/>
        <v>24.984067680000003</v>
      </c>
      <c r="L3597" s="180" t="s">
        <v>707</v>
      </c>
    </row>
    <row r="3598" spans="3:12">
      <c r="C3598" s="180">
        <v>3780</v>
      </c>
      <c r="D3598" s="180">
        <v>39396</v>
      </c>
      <c r="E3598" s="180" t="s">
        <v>4012</v>
      </c>
      <c r="F3598" s="180" t="s">
        <v>727</v>
      </c>
      <c r="G3598" s="180">
        <v>0.67489540000000003</v>
      </c>
      <c r="H3598" s="180">
        <v>69.44</v>
      </c>
      <c r="I3598" s="180">
        <v>69.44</v>
      </c>
      <c r="J3598" s="180">
        <v>0</v>
      </c>
      <c r="K3598" s="181">
        <f t="shared" si="56"/>
        <v>46.864736575999999</v>
      </c>
      <c r="L3598" s="180" t="s">
        <v>707</v>
      </c>
    </row>
    <row r="3599" spans="3:12">
      <c r="C3599" s="180">
        <v>3780</v>
      </c>
      <c r="D3599" s="180">
        <v>43543</v>
      </c>
      <c r="E3599" s="180" t="s">
        <v>4013</v>
      </c>
      <c r="F3599" s="180" t="s">
        <v>727</v>
      </c>
      <c r="G3599" s="180">
        <v>1.5428599999999999</v>
      </c>
      <c r="H3599" s="180">
        <v>158.76</v>
      </c>
      <c r="I3599" s="180">
        <v>158.76</v>
      </c>
      <c r="J3599" s="180">
        <v>0</v>
      </c>
      <c r="K3599" s="181">
        <f t="shared" si="56"/>
        <v>244.94445359999997</v>
      </c>
      <c r="L3599" s="180" t="s">
        <v>707</v>
      </c>
    </row>
    <row r="3600" spans="3:12">
      <c r="C3600" s="180">
        <v>4016</v>
      </c>
      <c r="D3600" s="180">
        <v>4016</v>
      </c>
      <c r="E3600" s="180" t="s">
        <v>4014</v>
      </c>
      <c r="F3600" s="180" t="s">
        <v>838</v>
      </c>
      <c r="G3600" s="180">
        <v>1</v>
      </c>
      <c r="H3600" s="180">
        <v>40.24</v>
      </c>
      <c r="I3600" s="180">
        <v>40.24</v>
      </c>
      <c r="J3600" s="180">
        <v>0</v>
      </c>
      <c r="K3600" s="181">
        <f t="shared" si="56"/>
        <v>40.24</v>
      </c>
      <c r="L3600" s="180" t="s">
        <v>704</v>
      </c>
    </row>
    <row r="3601" spans="3:12">
      <c r="C3601" s="180">
        <v>4016</v>
      </c>
      <c r="D3601" s="180">
        <v>4011</v>
      </c>
      <c r="E3601" s="180" t="s">
        <v>1766</v>
      </c>
      <c r="F3601" s="180" t="s">
        <v>838</v>
      </c>
      <c r="G3601" s="180">
        <v>0.20020019999999999</v>
      </c>
      <c r="H3601" s="180">
        <v>8.0500000000000007</v>
      </c>
      <c r="I3601" s="180">
        <v>8.0500000000000007</v>
      </c>
      <c r="J3601" s="180">
        <v>0</v>
      </c>
      <c r="K3601" s="181">
        <f t="shared" si="56"/>
        <v>1.6116116100000002</v>
      </c>
      <c r="L3601" s="180" t="s">
        <v>704</v>
      </c>
    </row>
    <row r="3602" spans="3:12">
      <c r="C3602" s="180">
        <v>4016</v>
      </c>
      <c r="D3602" s="180">
        <v>4012</v>
      </c>
      <c r="E3602" s="180" t="s">
        <v>4015</v>
      </c>
      <c r="F3602" s="180" t="s">
        <v>838</v>
      </c>
      <c r="G3602" s="180">
        <v>0.40156439999999999</v>
      </c>
      <c r="H3602" s="180">
        <v>16.149999999999999</v>
      </c>
      <c r="I3602" s="180">
        <v>16.149999999999999</v>
      </c>
      <c r="J3602" s="180">
        <v>0</v>
      </c>
      <c r="K3602" s="181">
        <f t="shared" si="56"/>
        <v>6.4852650599999988</v>
      </c>
      <c r="L3602" s="180" t="s">
        <v>704</v>
      </c>
    </row>
    <row r="3603" spans="3:12">
      <c r="C3603" s="180">
        <v>4016</v>
      </c>
      <c r="D3603" s="180">
        <v>4013</v>
      </c>
      <c r="E3603" s="180" t="s">
        <v>1759</v>
      </c>
      <c r="F3603" s="180" t="s">
        <v>838</v>
      </c>
      <c r="G3603" s="180">
        <v>0.17924899999999999</v>
      </c>
      <c r="H3603" s="180">
        <v>7.21</v>
      </c>
      <c r="I3603" s="180">
        <v>7.21</v>
      </c>
      <c r="J3603" s="180">
        <v>0</v>
      </c>
      <c r="K3603" s="181">
        <f t="shared" si="56"/>
        <v>1.2923852899999999</v>
      </c>
      <c r="L3603" s="180" t="s">
        <v>707</v>
      </c>
    </row>
    <row r="3604" spans="3:12">
      <c r="C3604" s="180">
        <v>4016</v>
      </c>
      <c r="D3604" s="180">
        <v>4014</v>
      </c>
      <c r="E3604" s="180" t="s">
        <v>2319</v>
      </c>
      <c r="F3604" s="180" t="s">
        <v>838</v>
      </c>
      <c r="G3604" s="180">
        <v>1.4170566</v>
      </c>
      <c r="H3604" s="180">
        <v>57.02</v>
      </c>
      <c r="I3604" s="180">
        <v>57.02</v>
      </c>
      <c r="J3604" s="180">
        <v>0</v>
      </c>
      <c r="K3604" s="181">
        <f t="shared" si="56"/>
        <v>80.800567332</v>
      </c>
      <c r="L3604" s="180" t="s">
        <v>707</v>
      </c>
    </row>
    <row r="3605" spans="3:12">
      <c r="C3605" s="180">
        <v>4016</v>
      </c>
      <c r="D3605" s="180">
        <v>4015</v>
      </c>
      <c r="E3605" s="180" t="s">
        <v>2318</v>
      </c>
      <c r="F3605" s="180" t="s">
        <v>838</v>
      </c>
      <c r="G3605" s="180">
        <v>1.7401122</v>
      </c>
      <c r="H3605" s="180">
        <v>70.02</v>
      </c>
      <c r="I3605" s="180">
        <v>70.02</v>
      </c>
      <c r="J3605" s="180">
        <v>0</v>
      </c>
      <c r="K3605" s="181">
        <f t="shared" si="56"/>
        <v>121.842656244</v>
      </c>
      <c r="L3605" s="180" t="s">
        <v>707</v>
      </c>
    </row>
    <row r="3606" spans="3:12">
      <c r="C3606" s="180">
        <v>4016</v>
      </c>
      <c r="D3606" s="180">
        <v>4017</v>
      </c>
      <c r="E3606" s="180" t="s">
        <v>4016</v>
      </c>
      <c r="F3606" s="180" t="s">
        <v>838</v>
      </c>
      <c r="G3606" s="180">
        <v>2.5319215000000002</v>
      </c>
      <c r="H3606" s="180">
        <v>101.88</v>
      </c>
      <c r="I3606" s="180">
        <v>101.88</v>
      </c>
      <c r="J3606" s="180">
        <v>0</v>
      </c>
      <c r="K3606" s="181">
        <f t="shared" si="56"/>
        <v>257.95216241999998</v>
      </c>
      <c r="L3606" s="180" t="s">
        <v>707</v>
      </c>
    </row>
    <row r="3607" spans="3:12">
      <c r="C3607" s="180">
        <v>4016</v>
      </c>
      <c r="D3607" s="180">
        <v>4018</v>
      </c>
      <c r="E3607" s="180" t="s">
        <v>1765</v>
      </c>
      <c r="F3607" s="180" t="s">
        <v>838</v>
      </c>
      <c r="G3607" s="180">
        <v>0.60234650000000001</v>
      </c>
      <c r="H3607" s="180">
        <v>24.23</v>
      </c>
      <c r="I3607" s="180">
        <v>24.23</v>
      </c>
      <c r="J3607" s="180">
        <v>0</v>
      </c>
      <c r="K3607" s="181">
        <f t="shared" si="56"/>
        <v>14.594855695</v>
      </c>
      <c r="L3607" s="180" t="s">
        <v>707</v>
      </c>
    </row>
    <row r="3608" spans="3:12">
      <c r="C3608" s="180">
        <v>4016</v>
      </c>
      <c r="D3608" s="180">
        <v>4019</v>
      </c>
      <c r="E3608" s="180" t="s">
        <v>4017</v>
      </c>
      <c r="F3608" s="180" t="s">
        <v>838</v>
      </c>
      <c r="G3608" s="180">
        <v>0.29971829999999999</v>
      </c>
      <c r="H3608" s="180">
        <v>12.06</v>
      </c>
      <c r="I3608" s="180">
        <v>12.06</v>
      </c>
      <c r="J3608" s="180">
        <v>0</v>
      </c>
      <c r="K3608" s="181">
        <f t="shared" si="56"/>
        <v>3.6146026980000001</v>
      </c>
      <c r="L3608" s="180" t="s">
        <v>707</v>
      </c>
    </row>
    <row r="3609" spans="3:12">
      <c r="C3609" s="180">
        <v>4016</v>
      </c>
      <c r="D3609" s="180">
        <v>4020</v>
      </c>
      <c r="E3609" s="180" t="s">
        <v>1760</v>
      </c>
      <c r="F3609" s="180" t="s">
        <v>838</v>
      </c>
      <c r="G3609" s="180">
        <v>0.50282839999999995</v>
      </c>
      <c r="H3609" s="180">
        <v>20.23</v>
      </c>
      <c r="I3609" s="180">
        <v>20.23</v>
      </c>
      <c r="J3609" s="180">
        <v>0</v>
      </c>
      <c r="K3609" s="181">
        <f t="shared" si="56"/>
        <v>10.172218531999999</v>
      </c>
      <c r="L3609" s="180" t="s">
        <v>707</v>
      </c>
    </row>
    <row r="3610" spans="3:12">
      <c r="C3610" s="180">
        <v>4016</v>
      </c>
      <c r="D3610" s="180">
        <v>4021</v>
      </c>
      <c r="E3610" s="180" t="s">
        <v>1754</v>
      </c>
      <c r="F3610" s="180" t="s">
        <v>838</v>
      </c>
      <c r="G3610" s="180">
        <v>0.24966830000000001</v>
      </c>
      <c r="H3610" s="180">
        <v>10.039999999999999</v>
      </c>
      <c r="I3610" s="180">
        <v>10.039999999999999</v>
      </c>
      <c r="J3610" s="180">
        <v>0</v>
      </c>
      <c r="K3610" s="181">
        <f t="shared" si="56"/>
        <v>2.5066697319999998</v>
      </c>
      <c r="L3610" s="180" t="s">
        <v>704</v>
      </c>
    </row>
    <row r="3611" spans="3:12">
      <c r="C3611" s="180">
        <v>4016</v>
      </c>
      <c r="D3611" s="180">
        <v>4030</v>
      </c>
      <c r="E3611" s="180" t="s">
        <v>2317</v>
      </c>
      <c r="F3611" s="180" t="s">
        <v>838</v>
      </c>
      <c r="G3611" s="180">
        <v>0.18576719999999999</v>
      </c>
      <c r="H3611" s="180">
        <v>7.47</v>
      </c>
      <c r="I3611" s="180">
        <v>7.47</v>
      </c>
      <c r="J3611" s="180">
        <v>0</v>
      </c>
      <c r="K3611" s="181">
        <f t="shared" si="56"/>
        <v>1.387680984</v>
      </c>
      <c r="L3611" s="180" t="s">
        <v>707</v>
      </c>
    </row>
    <row r="3612" spans="3:12">
      <c r="C3612" s="180">
        <v>4016</v>
      </c>
      <c r="D3612" s="180">
        <v>4031</v>
      </c>
      <c r="E3612" s="180" t="s">
        <v>4018</v>
      </c>
      <c r="F3612" s="180" t="s">
        <v>838</v>
      </c>
      <c r="G3612" s="180">
        <v>0.87296600000000002</v>
      </c>
      <c r="H3612" s="180">
        <v>35.119999999999997</v>
      </c>
      <c r="I3612" s="180">
        <v>35.119999999999997</v>
      </c>
      <c r="J3612" s="180">
        <v>0</v>
      </c>
      <c r="K3612" s="181">
        <f t="shared" si="56"/>
        <v>30.658565919999997</v>
      </c>
      <c r="L3612" s="180" t="s">
        <v>707</v>
      </c>
    </row>
    <row r="3613" spans="3:12">
      <c r="C3613" s="180">
        <v>4016</v>
      </c>
      <c r="D3613" s="180">
        <v>11621</v>
      </c>
      <c r="E3613" s="180" t="s">
        <v>2251</v>
      </c>
      <c r="F3613" s="180" t="s">
        <v>838</v>
      </c>
      <c r="G3613" s="180">
        <v>1.3695858999999999</v>
      </c>
      <c r="H3613" s="180">
        <v>55.11</v>
      </c>
      <c r="I3613" s="180">
        <v>55.11</v>
      </c>
      <c r="J3613" s="180">
        <v>0</v>
      </c>
      <c r="K3613" s="181">
        <f t="shared" si="56"/>
        <v>75.477878949000001</v>
      </c>
      <c r="L3613" s="180" t="s">
        <v>707</v>
      </c>
    </row>
    <row r="3614" spans="3:12">
      <c r="C3614" s="180">
        <v>4016</v>
      </c>
      <c r="D3614" s="180">
        <v>38365</v>
      </c>
      <c r="E3614" s="180" t="s">
        <v>2324</v>
      </c>
      <c r="F3614" s="180" t="s">
        <v>838</v>
      </c>
      <c r="G3614" s="180">
        <v>5.49387E-2</v>
      </c>
      <c r="H3614" s="180">
        <v>2.21</v>
      </c>
      <c r="I3614" s="180">
        <v>2.21</v>
      </c>
      <c r="J3614" s="180">
        <v>0</v>
      </c>
      <c r="K3614" s="181">
        <f t="shared" si="56"/>
        <v>0.12141452699999999</v>
      </c>
      <c r="L3614" s="180" t="s">
        <v>704</v>
      </c>
    </row>
    <row r="3615" spans="3:12">
      <c r="C3615" s="180">
        <v>4016</v>
      </c>
      <c r="D3615" s="180">
        <v>38366</v>
      </c>
      <c r="E3615" s="180" t="s">
        <v>4019</v>
      </c>
      <c r="F3615" s="180" t="s">
        <v>838</v>
      </c>
      <c r="G3615" s="180">
        <v>0.14549429999999999</v>
      </c>
      <c r="H3615" s="180">
        <v>5.85</v>
      </c>
      <c r="I3615" s="180">
        <v>5.85</v>
      </c>
      <c r="J3615" s="180">
        <v>0</v>
      </c>
      <c r="K3615" s="181">
        <f t="shared" si="56"/>
        <v>0.85114165499999994</v>
      </c>
      <c r="L3615" s="180" t="s">
        <v>707</v>
      </c>
    </row>
    <row r="3616" spans="3:12">
      <c r="C3616" s="180">
        <v>4016</v>
      </c>
      <c r="D3616" s="180">
        <v>38544</v>
      </c>
      <c r="E3616" s="180" t="s">
        <v>4020</v>
      </c>
      <c r="F3616" s="180" t="s">
        <v>838</v>
      </c>
      <c r="G3616" s="180">
        <v>0.25665199999999999</v>
      </c>
      <c r="H3616" s="180">
        <v>10.32</v>
      </c>
      <c r="I3616" s="180">
        <v>10.32</v>
      </c>
      <c r="J3616" s="180">
        <v>0</v>
      </c>
      <c r="K3616" s="181">
        <f t="shared" si="56"/>
        <v>2.6486486399999998</v>
      </c>
      <c r="L3616" s="180" t="s">
        <v>707</v>
      </c>
    </row>
    <row r="3617" spans="3:12">
      <c r="C3617" s="180">
        <v>4016</v>
      </c>
      <c r="D3617" s="180">
        <v>38545</v>
      </c>
      <c r="E3617" s="180" t="s">
        <v>4021</v>
      </c>
      <c r="F3617" s="180" t="s">
        <v>838</v>
      </c>
      <c r="G3617" s="180">
        <v>0.16499059999999999</v>
      </c>
      <c r="H3617" s="180">
        <v>6.63</v>
      </c>
      <c r="I3617" s="180">
        <v>6.63</v>
      </c>
      <c r="J3617" s="180">
        <v>0</v>
      </c>
      <c r="K3617" s="181">
        <f t="shared" si="56"/>
        <v>1.093887678</v>
      </c>
      <c r="L3617" s="180" t="s">
        <v>707</v>
      </c>
    </row>
    <row r="3618" spans="3:12">
      <c r="C3618" s="180">
        <v>4016</v>
      </c>
      <c r="D3618" s="180">
        <v>39323</v>
      </c>
      <c r="E3618" s="180" t="s">
        <v>1924</v>
      </c>
      <c r="F3618" s="180" t="s">
        <v>838</v>
      </c>
      <c r="G3618" s="180">
        <v>0.62915149999999997</v>
      </c>
      <c r="H3618" s="180">
        <v>25.31</v>
      </c>
      <c r="I3618" s="180">
        <v>25.31</v>
      </c>
      <c r="J3618" s="180">
        <v>0</v>
      </c>
      <c r="K3618" s="181">
        <f t="shared" si="56"/>
        <v>15.923824464999999</v>
      </c>
      <c r="L3618" s="180" t="s">
        <v>704</v>
      </c>
    </row>
    <row r="3619" spans="3:12">
      <c r="C3619" s="180">
        <v>4016</v>
      </c>
      <c r="D3619" s="180">
        <v>39700</v>
      </c>
      <c r="E3619" s="180" t="s">
        <v>4022</v>
      </c>
      <c r="F3619" s="180" t="s">
        <v>838</v>
      </c>
      <c r="G3619" s="180">
        <v>0.68835809999999997</v>
      </c>
      <c r="H3619" s="180">
        <v>27.69</v>
      </c>
      <c r="I3619" s="180">
        <v>27.69</v>
      </c>
      <c r="J3619" s="180">
        <v>0</v>
      </c>
      <c r="K3619" s="181">
        <f t="shared" si="56"/>
        <v>19.060635788999999</v>
      </c>
      <c r="L3619" s="180" t="s">
        <v>707</v>
      </c>
    </row>
    <row r="3620" spans="3:12">
      <c r="C3620" s="180">
        <v>4016</v>
      </c>
      <c r="D3620" s="180">
        <v>39701</v>
      </c>
      <c r="E3620" s="180" t="s">
        <v>4023</v>
      </c>
      <c r="F3620" s="180" t="s">
        <v>727</v>
      </c>
      <c r="G3620" s="180">
        <v>2.5403310000000001</v>
      </c>
      <c r="H3620" s="180">
        <v>102.22</v>
      </c>
      <c r="I3620" s="180">
        <v>102.22</v>
      </c>
      <c r="J3620" s="180">
        <v>0</v>
      </c>
      <c r="K3620" s="181">
        <f t="shared" si="56"/>
        <v>259.67263481999998</v>
      </c>
      <c r="L3620" s="180" t="s">
        <v>704</v>
      </c>
    </row>
    <row r="3621" spans="3:12">
      <c r="C3621" s="180">
        <v>4083</v>
      </c>
      <c r="D3621" s="180">
        <v>4083</v>
      </c>
      <c r="E3621" s="180" t="s">
        <v>4024</v>
      </c>
      <c r="F3621" s="180" t="s">
        <v>852</v>
      </c>
      <c r="G3621" s="180">
        <v>1</v>
      </c>
      <c r="H3621" s="180">
        <v>39.090000000000003</v>
      </c>
      <c r="I3621" s="180">
        <v>0</v>
      </c>
      <c r="J3621" s="180">
        <v>39.090000000000003</v>
      </c>
      <c r="K3621" s="181">
        <f t="shared" si="56"/>
        <v>39.090000000000003</v>
      </c>
      <c r="L3621" s="180" t="s">
        <v>707</v>
      </c>
    </row>
    <row r="3622" spans="3:12">
      <c r="C3622" s="180">
        <v>4083</v>
      </c>
      <c r="D3622" s="180">
        <v>4069</v>
      </c>
      <c r="E3622" s="180" t="s">
        <v>4025</v>
      </c>
      <c r="F3622" s="180" t="s">
        <v>852</v>
      </c>
      <c r="G3622" s="180">
        <v>2.1582867999999999</v>
      </c>
      <c r="H3622" s="180">
        <v>63.76</v>
      </c>
      <c r="I3622" s="180">
        <v>0</v>
      </c>
      <c r="J3622" s="180">
        <v>63.76</v>
      </c>
      <c r="K3622" s="181">
        <f t="shared" si="56"/>
        <v>137.61236636799998</v>
      </c>
      <c r="L3622" s="180" t="s">
        <v>704</v>
      </c>
    </row>
    <row r="3623" spans="3:12">
      <c r="C3623" s="180">
        <v>4083</v>
      </c>
      <c r="D3623" s="180">
        <v>40818</v>
      </c>
      <c r="E3623" s="180" t="s">
        <v>4026</v>
      </c>
      <c r="F3623" s="180" t="s">
        <v>3050</v>
      </c>
      <c r="G3623" s="180">
        <v>220</v>
      </c>
      <c r="H3623" s="182">
        <v>6838.58</v>
      </c>
      <c r="I3623" s="180">
        <v>0</v>
      </c>
      <c r="J3623" s="182">
        <v>6838.58</v>
      </c>
      <c r="K3623" s="181">
        <f t="shared" si="56"/>
        <v>1504487.6</v>
      </c>
      <c r="L3623" s="180" t="s">
        <v>707</v>
      </c>
    </row>
    <row r="3624" spans="3:12">
      <c r="C3624" s="180">
        <v>4083</v>
      </c>
      <c r="D3624" s="180">
        <v>40819</v>
      </c>
      <c r="E3624" s="180" t="s">
        <v>4027</v>
      </c>
      <c r="F3624" s="180" t="s">
        <v>3050</v>
      </c>
      <c r="G3624" s="180">
        <v>474.82309120000002</v>
      </c>
      <c r="H3624" s="182">
        <v>11155.38</v>
      </c>
      <c r="I3624" s="180">
        <v>0</v>
      </c>
      <c r="J3624" s="182">
        <v>11155.38</v>
      </c>
      <c r="K3624" s="181">
        <f t="shared" si="56"/>
        <v>5296832.0151106557</v>
      </c>
      <c r="L3624" s="180" t="s">
        <v>707</v>
      </c>
    </row>
    <row r="3625" spans="3:12">
      <c r="C3625" s="180">
        <v>4090</v>
      </c>
      <c r="D3625" s="180">
        <v>4090</v>
      </c>
      <c r="E3625" s="180" t="s">
        <v>1522</v>
      </c>
      <c r="F3625" s="180" t="s">
        <v>727</v>
      </c>
      <c r="G3625" s="180">
        <v>1</v>
      </c>
      <c r="H3625" s="182">
        <v>1170000</v>
      </c>
      <c r="I3625" s="180">
        <v>0</v>
      </c>
      <c r="J3625" s="182">
        <v>1170000</v>
      </c>
      <c r="K3625" s="181">
        <f t="shared" si="56"/>
        <v>1170000</v>
      </c>
      <c r="L3625" s="180" t="s">
        <v>707</v>
      </c>
    </row>
    <row r="3626" spans="3:12">
      <c r="C3626" s="180">
        <v>4090</v>
      </c>
      <c r="D3626" s="180">
        <v>10597</v>
      </c>
      <c r="E3626" s="180" t="s">
        <v>4028</v>
      </c>
      <c r="F3626" s="180" t="s">
        <v>727</v>
      </c>
      <c r="G3626" s="180">
        <v>1.3080228</v>
      </c>
      <c r="H3626" s="182">
        <v>1530386.67</v>
      </c>
      <c r="I3626" s="180">
        <v>0</v>
      </c>
      <c r="J3626" s="182">
        <v>1530386.67</v>
      </c>
      <c r="K3626" s="181">
        <f t="shared" si="56"/>
        <v>2001780.657176076</v>
      </c>
      <c r="L3626" s="180" t="s">
        <v>704</v>
      </c>
    </row>
    <row r="3627" spans="3:12">
      <c r="C3627" s="180">
        <v>4090</v>
      </c>
      <c r="D3627" s="180">
        <v>13227</v>
      </c>
      <c r="E3627" s="180" t="s">
        <v>4029</v>
      </c>
      <c r="F3627" s="180" t="s">
        <v>727</v>
      </c>
      <c r="G3627" s="180">
        <v>1.2426246999999999</v>
      </c>
      <c r="H3627" s="182">
        <v>1453870.89</v>
      </c>
      <c r="I3627" s="180">
        <v>0</v>
      </c>
      <c r="J3627" s="182">
        <v>1453870.89</v>
      </c>
      <c r="K3627" s="181">
        <f t="shared" si="56"/>
        <v>1806615.8785249828</v>
      </c>
      <c r="L3627" s="180" t="s">
        <v>707</v>
      </c>
    </row>
    <row r="3628" spans="3:12">
      <c r="C3628" s="180">
        <v>4093</v>
      </c>
      <c r="D3628" s="180">
        <v>4093</v>
      </c>
      <c r="E3628" s="180" t="s">
        <v>4030</v>
      </c>
      <c r="F3628" s="180" t="s">
        <v>852</v>
      </c>
      <c r="G3628" s="180">
        <v>1</v>
      </c>
      <c r="H3628" s="180">
        <v>24.43</v>
      </c>
      <c r="I3628" s="180">
        <v>0</v>
      </c>
      <c r="J3628" s="180">
        <v>24.43</v>
      </c>
      <c r="K3628" s="181">
        <f t="shared" si="56"/>
        <v>24.43</v>
      </c>
      <c r="L3628" s="180" t="s">
        <v>704</v>
      </c>
    </row>
    <row r="3629" spans="3:12">
      <c r="C3629" s="180">
        <v>4093</v>
      </c>
      <c r="D3629" s="180">
        <v>4094</v>
      </c>
      <c r="E3629" s="180" t="s">
        <v>4031</v>
      </c>
      <c r="F3629" s="180" t="s">
        <v>852</v>
      </c>
      <c r="G3629" s="180">
        <v>1.2438237999999999</v>
      </c>
      <c r="H3629" s="180">
        <v>30.37</v>
      </c>
      <c r="I3629" s="180">
        <v>0</v>
      </c>
      <c r="J3629" s="180">
        <v>30.37</v>
      </c>
      <c r="K3629" s="181">
        <f t="shared" si="56"/>
        <v>37.774928805999998</v>
      </c>
      <c r="L3629" s="180" t="s">
        <v>707</v>
      </c>
    </row>
    <row r="3630" spans="3:12">
      <c r="C3630" s="180">
        <v>4093</v>
      </c>
      <c r="D3630" s="180">
        <v>4095</v>
      </c>
      <c r="E3630" s="180" t="s">
        <v>4032</v>
      </c>
      <c r="F3630" s="180" t="s">
        <v>852</v>
      </c>
      <c r="G3630" s="180">
        <v>0.89558009999999999</v>
      </c>
      <c r="H3630" s="180">
        <v>20.34</v>
      </c>
      <c r="I3630" s="180">
        <v>0</v>
      </c>
      <c r="J3630" s="180">
        <v>20.34</v>
      </c>
      <c r="K3630" s="181">
        <f t="shared" si="56"/>
        <v>18.216099234000001</v>
      </c>
      <c r="L3630" s="180" t="s">
        <v>704</v>
      </c>
    </row>
    <row r="3631" spans="3:12">
      <c r="C3631" s="180">
        <v>4093</v>
      </c>
      <c r="D3631" s="180">
        <v>4096</v>
      </c>
      <c r="E3631" s="180" t="s">
        <v>4033</v>
      </c>
      <c r="F3631" s="180" t="s">
        <v>852</v>
      </c>
      <c r="G3631" s="180">
        <v>1.0574935000000001</v>
      </c>
      <c r="H3631" s="180">
        <v>27.38</v>
      </c>
      <c r="I3631" s="180">
        <v>0</v>
      </c>
      <c r="J3631" s="180">
        <v>27.38</v>
      </c>
      <c r="K3631" s="181">
        <f t="shared" si="56"/>
        <v>28.954172030000002</v>
      </c>
      <c r="L3631" s="180" t="s">
        <v>707</v>
      </c>
    </row>
    <row r="3632" spans="3:12">
      <c r="C3632" s="180">
        <v>4093</v>
      </c>
      <c r="D3632" s="180">
        <v>10512</v>
      </c>
      <c r="E3632" s="180" t="s">
        <v>4034</v>
      </c>
      <c r="F3632" s="180" t="s">
        <v>3050</v>
      </c>
      <c r="G3632" s="180">
        <v>220</v>
      </c>
      <c r="H3632" s="182">
        <v>4274.1099999999997</v>
      </c>
      <c r="I3632" s="180">
        <v>0</v>
      </c>
      <c r="J3632" s="182">
        <v>4274.1099999999997</v>
      </c>
      <c r="K3632" s="181">
        <f t="shared" si="56"/>
        <v>940304.2</v>
      </c>
      <c r="L3632" s="180" t="s">
        <v>707</v>
      </c>
    </row>
    <row r="3633" spans="3:12">
      <c r="C3633" s="180">
        <v>4093</v>
      </c>
      <c r="D3633" s="180">
        <v>20020</v>
      </c>
      <c r="E3633" s="180" t="s">
        <v>4035</v>
      </c>
      <c r="F3633" s="180" t="s">
        <v>852</v>
      </c>
      <c r="G3633" s="180">
        <v>1.0392052000000001</v>
      </c>
      <c r="H3633" s="180">
        <v>25.38</v>
      </c>
      <c r="I3633" s="180">
        <v>0</v>
      </c>
      <c r="J3633" s="180">
        <v>25.38</v>
      </c>
      <c r="K3633" s="181">
        <f t="shared" si="56"/>
        <v>26.375027976000002</v>
      </c>
      <c r="L3633" s="180" t="s">
        <v>707</v>
      </c>
    </row>
    <row r="3634" spans="3:12">
      <c r="C3634" s="180">
        <v>4093</v>
      </c>
      <c r="D3634" s="180">
        <v>40988</v>
      </c>
      <c r="E3634" s="180" t="s">
        <v>4036</v>
      </c>
      <c r="F3634" s="180" t="s">
        <v>3050</v>
      </c>
      <c r="G3634" s="180">
        <v>273.64124600000002</v>
      </c>
      <c r="H3634" s="182">
        <v>5316.24</v>
      </c>
      <c r="I3634" s="180">
        <v>0</v>
      </c>
      <c r="J3634" s="182">
        <v>5316.24</v>
      </c>
      <c r="K3634" s="181">
        <f t="shared" si="56"/>
        <v>1454742.53763504</v>
      </c>
      <c r="L3634" s="180" t="s">
        <v>704</v>
      </c>
    </row>
    <row r="3635" spans="3:12">
      <c r="C3635" s="180">
        <v>4093</v>
      </c>
      <c r="D3635" s="180">
        <v>40990</v>
      </c>
      <c r="E3635" s="180" t="s">
        <v>4037</v>
      </c>
      <c r="F3635" s="180" t="s">
        <v>3050</v>
      </c>
      <c r="G3635" s="180">
        <v>197.02762300000001</v>
      </c>
      <c r="H3635" s="182">
        <v>3560.22</v>
      </c>
      <c r="I3635" s="180">
        <v>0</v>
      </c>
      <c r="J3635" s="182">
        <v>3560.22</v>
      </c>
      <c r="K3635" s="181">
        <f t="shared" si="56"/>
        <v>701461.68395705998</v>
      </c>
      <c r="L3635" s="180" t="s">
        <v>707</v>
      </c>
    </row>
    <row r="3636" spans="3:12">
      <c r="C3636" s="180">
        <v>4093</v>
      </c>
      <c r="D3636" s="180">
        <v>40992</v>
      </c>
      <c r="E3636" s="180" t="s">
        <v>4038</v>
      </c>
      <c r="F3636" s="180" t="s">
        <v>3050</v>
      </c>
      <c r="G3636" s="180">
        <v>232.64856080000001</v>
      </c>
      <c r="H3636" s="182">
        <v>4792.87</v>
      </c>
      <c r="I3636" s="180">
        <v>0</v>
      </c>
      <c r="J3636" s="182">
        <v>4792.87</v>
      </c>
      <c r="K3636" s="181">
        <f t="shared" si="56"/>
        <v>1115054.3076014961</v>
      </c>
      <c r="L3636" s="180" t="s">
        <v>707</v>
      </c>
    </row>
    <row r="3637" spans="3:12">
      <c r="C3637" s="180">
        <v>4093</v>
      </c>
      <c r="D3637" s="180">
        <v>41038</v>
      </c>
      <c r="E3637" s="180" t="s">
        <v>4039</v>
      </c>
      <c r="F3637" s="180" t="s">
        <v>3050</v>
      </c>
      <c r="G3637" s="180">
        <v>228.62513430000001</v>
      </c>
      <c r="H3637" s="182">
        <v>4441.68</v>
      </c>
      <c r="I3637" s="180">
        <v>0</v>
      </c>
      <c r="J3637" s="182">
        <v>4441.68</v>
      </c>
      <c r="K3637" s="181">
        <f t="shared" si="56"/>
        <v>1015479.6865176241</v>
      </c>
      <c r="L3637" s="180" t="s">
        <v>707</v>
      </c>
    </row>
    <row r="3638" spans="3:12">
      <c r="C3638" s="180">
        <v>4102</v>
      </c>
      <c r="D3638" s="180">
        <v>4102</v>
      </c>
      <c r="E3638" s="180" t="s">
        <v>4040</v>
      </c>
      <c r="F3638" s="180" t="s">
        <v>727</v>
      </c>
      <c r="G3638" s="180">
        <v>1</v>
      </c>
      <c r="H3638" s="180">
        <v>69.23</v>
      </c>
      <c r="I3638" s="180">
        <v>69.23</v>
      </c>
      <c r="J3638" s="180">
        <v>0</v>
      </c>
      <c r="K3638" s="181">
        <f t="shared" si="56"/>
        <v>69.23</v>
      </c>
      <c r="L3638" s="180" t="s">
        <v>704</v>
      </c>
    </row>
    <row r="3639" spans="3:12">
      <c r="C3639" s="180">
        <v>4102</v>
      </c>
      <c r="D3639" s="180">
        <v>4059</v>
      </c>
      <c r="E3639" s="180" t="s">
        <v>1911</v>
      </c>
      <c r="F3639" s="180" t="s">
        <v>826</v>
      </c>
      <c r="G3639" s="180">
        <v>0.42578310000000003</v>
      </c>
      <c r="H3639" s="180">
        <v>29.47</v>
      </c>
      <c r="I3639" s="180">
        <v>29.47</v>
      </c>
      <c r="J3639" s="180">
        <v>0</v>
      </c>
      <c r="K3639" s="181">
        <f t="shared" si="56"/>
        <v>12.547827957000001</v>
      </c>
      <c r="L3639" s="180" t="s">
        <v>707</v>
      </c>
    </row>
    <row r="3640" spans="3:12">
      <c r="C3640" s="180">
        <v>4102</v>
      </c>
      <c r="D3640" s="180">
        <v>4061</v>
      </c>
      <c r="E3640" s="180" t="s">
        <v>4041</v>
      </c>
      <c r="F3640" s="180" t="s">
        <v>727</v>
      </c>
      <c r="G3640" s="180">
        <v>0.53012049999999999</v>
      </c>
      <c r="H3640" s="180">
        <v>36.700000000000003</v>
      </c>
      <c r="I3640" s="180">
        <v>36.700000000000003</v>
      </c>
      <c r="J3640" s="180">
        <v>0</v>
      </c>
      <c r="K3640" s="181">
        <f t="shared" si="56"/>
        <v>19.455422350000003</v>
      </c>
      <c r="L3640" s="180" t="s">
        <v>707</v>
      </c>
    </row>
    <row r="3641" spans="3:12">
      <c r="C3641" s="180">
        <v>4102</v>
      </c>
      <c r="D3641" s="180">
        <v>4062</v>
      </c>
      <c r="E3641" s="180" t="s">
        <v>4042</v>
      </c>
      <c r="F3641" s="180" t="s">
        <v>727</v>
      </c>
      <c r="G3641" s="180">
        <v>0.42578310000000003</v>
      </c>
      <c r="H3641" s="180">
        <v>29.47</v>
      </c>
      <c r="I3641" s="180">
        <v>29.47</v>
      </c>
      <c r="J3641" s="180">
        <v>0</v>
      </c>
      <c r="K3641" s="181">
        <f t="shared" si="56"/>
        <v>12.547827957000001</v>
      </c>
      <c r="L3641" s="180" t="s">
        <v>707</v>
      </c>
    </row>
    <row r="3642" spans="3:12">
      <c r="C3642" s="180">
        <v>4102</v>
      </c>
      <c r="D3642" s="180">
        <v>4107</v>
      </c>
      <c r="E3642" s="180" t="s">
        <v>4043</v>
      </c>
      <c r="F3642" s="180" t="s">
        <v>727</v>
      </c>
      <c r="G3642" s="180">
        <v>0.81927709999999998</v>
      </c>
      <c r="H3642" s="180">
        <v>56.71</v>
      </c>
      <c r="I3642" s="180">
        <v>56.71</v>
      </c>
      <c r="J3642" s="180">
        <v>0</v>
      </c>
      <c r="K3642" s="181">
        <f t="shared" si="56"/>
        <v>46.461204340999998</v>
      </c>
      <c r="L3642" s="180" t="s">
        <v>704</v>
      </c>
    </row>
    <row r="3643" spans="3:12">
      <c r="C3643" s="180">
        <v>4102</v>
      </c>
      <c r="D3643" s="180">
        <v>4111</v>
      </c>
      <c r="E3643" s="180" t="s">
        <v>4044</v>
      </c>
      <c r="F3643" s="180" t="s">
        <v>727</v>
      </c>
      <c r="G3643" s="180">
        <v>0.68746989999999997</v>
      </c>
      <c r="H3643" s="180">
        <v>47.59</v>
      </c>
      <c r="I3643" s="180">
        <v>47.59</v>
      </c>
      <c r="J3643" s="180">
        <v>0</v>
      </c>
      <c r="K3643" s="181">
        <f t="shared" si="56"/>
        <v>32.716692541</v>
      </c>
      <c r="L3643" s="180" t="s">
        <v>707</v>
      </c>
    </row>
    <row r="3644" spans="3:12">
      <c r="C3644" s="180">
        <v>4102</v>
      </c>
      <c r="D3644" s="180">
        <v>4114</v>
      </c>
      <c r="E3644" s="180" t="s">
        <v>4045</v>
      </c>
      <c r="F3644" s="180" t="s">
        <v>727</v>
      </c>
      <c r="G3644" s="180">
        <v>0.97590359999999998</v>
      </c>
      <c r="H3644" s="180">
        <v>67.56</v>
      </c>
      <c r="I3644" s="180">
        <v>67.56</v>
      </c>
      <c r="J3644" s="180">
        <v>0</v>
      </c>
      <c r="K3644" s="181">
        <f t="shared" si="56"/>
        <v>65.932047216000001</v>
      </c>
      <c r="L3644" s="180" t="s">
        <v>704</v>
      </c>
    </row>
    <row r="3645" spans="3:12">
      <c r="C3645" s="180">
        <v>4102</v>
      </c>
      <c r="D3645" s="180">
        <v>36797</v>
      </c>
      <c r="E3645" s="180" t="s">
        <v>4046</v>
      </c>
      <c r="F3645" s="180" t="s">
        <v>727</v>
      </c>
      <c r="G3645" s="180">
        <v>0.86891569999999996</v>
      </c>
      <c r="H3645" s="180">
        <v>60.15</v>
      </c>
      <c r="I3645" s="180">
        <v>60.15</v>
      </c>
      <c r="J3645" s="180">
        <v>0</v>
      </c>
      <c r="K3645" s="181">
        <f t="shared" si="56"/>
        <v>52.265279354999997</v>
      </c>
      <c r="L3645" s="180" t="s">
        <v>707</v>
      </c>
    </row>
    <row r="3646" spans="3:12">
      <c r="C3646" s="180">
        <v>4102</v>
      </c>
      <c r="D3646" s="180">
        <v>36799</v>
      </c>
      <c r="E3646" s="180" t="s">
        <v>4047</v>
      </c>
      <c r="F3646" s="180" t="s">
        <v>727</v>
      </c>
      <c r="G3646" s="180">
        <v>0.8433735</v>
      </c>
      <c r="H3646" s="180">
        <v>58.38</v>
      </c>
      <c r="I3646" s="180">
        <v>58.38</v>
      </c>
      <c r="J3646" s="180">
        <v>0</v>
      </c>
      <c r="K3646" s="181">
        <f t="shared" si="56"/>
        <v>49.236144930000002</v>
      </c>
      <c r="L3646" s="180" t="s">
        <v>704</v>
      </c>
    </row>
    <row r="3647" spans="3:12">
      <c r="C3647" s="180">
        <v>4102</v>
      </c>
      <c r="D3647" s="180">
        <v>41679</v>
      </c>
      <c r="E3647" s="180" t="s">
        <v>1912</v>
      </c>
      <c r="F3647" s="180" t="s">
        <v>727</v>
      </c>
      <c r="G3647" s="180">
        <v>0.3855422</v>
      </c>
      <c r="H3647" s="180">
        <v>26.69</v>
      </c>
      <c r="I3647" s="180">
        <v>26.69</v>
      </c>
      <c r="J3647" s="180">
        <v>0</v>
      </c>
      <c r="K3647" s="181">
        <f t="shared" si="56"/>
        <v>10.290121318000001</v>
      </c>
      <c r="L3647" s="180" t="s">
        <v>707</v>
      </c>
    </row>
    <row r="3648" spans="3:12">
      <c r="C3648" s="180">
        <v>4102</v>
      </c>
      <c r="D3648" s="180">
        <v>41680</v>
      </c>
      <c r="E3648" s="180" t="s">
        <v>1914</v>
      </c>
      <c r="F3648" s="180" t="s">
        <v>727</v>
      </c>
      <c r="G3648" s="180">
        <v>0.16867470000000001</v>
      </c>
      <c r="H3648" s="180">
        <v>11.67</v>
      </c>
      <c r="I3648" s="180">
        <v>11.67</v>
      </c>
      <c r="J3648" s="180">
        <v>0</v>
      </c>
      <c r="K3648" s="181">
        <f t="shared" si="56"/>
        <v>1.9684337490000001</v>
      </c>
      <c r="L3648" s="180" t="s">
        <v>704</v>
      </c>
    </row>
    <row r="3649" spans="3:12">
      <c r="C3649" s="180">
        <v>4102</v>
      </c>
      <c r="D3649" s="180">
        <v>41681</v>
      </c>
      <c r="E3649" s="180" t="s">
        <v>1913</v>
      </c>
      <c r="F3649" s="180" t="s">
        <v>727</v>
      </c>
      <c r="G3649" s="180">
        <v>0.26385540000000002</v>
      </c>
      <c r="H3649" s="180">
        <v>18.260000000000002</v>
      </c>
      <c r="I3649" s="180">
        <v>18.260000000000002</v>
      </c>
      <c r="J3649" s="180">
        <v>0</v>
      </c>
      <c r="K3649" s="181">
        <f t="shared" si="56"/>
        <v>4.8179996040000006</v>
      </c>
      <c r="L3649" s="180" t="s">
        <v>707</v>
      </c>
    </row>
    <row r="3650" spans="3:12">
      <c r="C3650" s="180">
        <v>4102</v>
      </c>
      <c r="D3650" s="180">
        <v>41682</v>
      </c>
      <c r="E3650" s="180" t="s">
        <v>4048</v>
      </c>
      <c r="F3650" s="180" t="s">
        <v>727</v>
      </c>
      <c r="G3650" s="180">
        <v>0.42578310000000003</v>
      </c>
      <c r="H3650" s="180">
        <v>29.47</v>
      </c>
      <c r="I3650" s="180">
        <v>29.47</v>
      </c>
      <c r="J3650" s="180">
        <v>0</v>
      </c>
      <c r="K3650" s="181">
        <f t="shared" si="56"/>
        <v>12.547827957000001</v>
      </c>
      <c r="L3650" s="180" t="s">
        <v>707</v>
      </c>
    </row>
    <row r="3651" spans="3:12">
      <c r="C3651" s="180">
        <v>4102</v>
      </c>
      <c r="D3651" s="180">
        <v>41683</v>
      </c>
      <c r="E3651" s="180" t="s">
        <v>4049</v>
      </c>
      <c r="F3651" s="180" t="s">
        <v>727</v>
      </c>
      <c r="G3651" s="180">
        <v>0.313253</v>
      </c>
      <c r="H3651" s="180">
        <v>21.68</v>
      </c>
      <c r="I3651" s="180">
        <v>21.68</v>
      </c>
      <c r="J3651" s="180">
        <v>0</v>
      </c>
      <c r="K3651" s="181">
        <f t="shared" si="56"/>
        <v>6.7913250400000003</v>
      </c>
      <c r="L3651" s="180" t="s">
        <v>707</v>
      </c>
    </row>
    <row r="3652" spans="3:12">
      <c r="C3652" s="180">
        <v>4102</v>
      </c>
      <c r="D3652" s="180">
        <v>43386</v>
      </c>
      <c r="E3652" s="180" t="s">
        <v>1878</v>
      </c>
      <c r="F3652" s="180" t="s">
        <v>727</v>
      </c>
      <c r="G3652" s="180">
        <v>0.60240959999999999</v>
      </c>
      <c r="H3652" s="180">
        <v>41.7</v>
      </c>
      <c r="I3652" s="180">
        <v>41.7</v>
      </c>
      <c r="J3652" s="180">
        <v>0</v>
      </c>
      <c r="K3652" s="181">
        <f t="shared" si="56"/>
        <v>25.120480320000002</v>
      </c>
      <c r="L3652" s="180" t="s">
        <v>704</v>
      </c>
    </row>
    <row r="3653" spans="3:12">
      <c r="C3653" s="180">
        <v>4221</v>
      </c>
      <c r="D3653" s="180">
        <v>4221</v>
      </c>
      <c r="E3653" s="180" t="s">
        <v>1495</v>
      </c>
      <c r="F3653" s="180" t="s">
        <v>1496</v>
      </c>
      <c r="G3653" s="180">
        <v>1</v>
      </c>
      <c r="H3653" s="180">
        <v>5.97</v>
      </c>
      <c r="I3653" s="180">
        <v>5.97</v>
      </c>
      <c r="J3653" s="180">
        <v>0</v>
      </c>
      <c r="K3653" s="181">
        <f t="shared" si="56"/>
        <v>5.97</v>
      </c>
      <c r="L3653" s="180" t="s">
        <v>707</v>
      </c>
    </row>
    <row r="3654" spans="3:12">
      <c r="C3654" s="180">
        <v>4221</v>
      </c>
      <c r="D3654" s="180">
        <v>4227</v>
      </c>
      <c r="E3654" s="180" t="s">
        <v>4050</v>
      </c>
      <c r="F3654" s="180" t="s">
        <v>1496</v>
      </c>
      <c r="G3654" s="180">
        <v>4.6635514000000002</v>
      </c>
      <c r="H3654" s="180">
        <v>27.84</v>
      </c>
      <c r="I3654" s="180">
        <v>27.84</v>
      </c>
      <c r="J3654" s="180">
        <v>0</v>
      </c>
      <c r="K3654" s="181">
        <f t="shared" ref="K3654:K3717" si="57">H3654*G3654</f>
        <v>129.83327097599999</v>
      </c>
      <c r="L3654" s="180" t="s">
        <v>707</v>
      </c>
    </row>
    <row r="3655" spans="3:12">
      <c r="C3655" s="180">
        <v>4221</v>
      </c>
      <c r="D3655" s="180">
        <v>4229</v>
      </c>
      <c r="E3655" s="180" t="s">
        <v>4051</v>
      </c>
      <c r="F3655" s="180" t="s">
        <v>828</v>
      </c>
      <c r="G3655" s="180">
        <v>7.4485980999999999</v>
      </c>
      <c r="H3655" s="180">
        <v>44.46</v>
      </c>
      <c r="I3655" s="180">
        <v>44.46</v>
      </c>
      <c r="J3655" s="180">
        <v>0</v>
      </c>
      <c r="K3655" s="181">
        <f t="shared" si="57"/>
        <v>331.16467152600001</v>
      </c>
      <c r="L3655" s="180" t="s">
        <v>707</v>
      </c>
    </row>
    <row r="3656" spans="3:12">
      <c r="C3656" s="180">
        <v>4221</v>
      </c>
      <c r="D3656" s="180">
        <v>44699</v>
      </c>
      <c r="E3656" s="180" t="s">
        <v>4052</v>
      </c>
      <c r="F3656" s="180" t="s">
        <v>828</v>
      </c>
      <c r="G3656" s="180">
        <v>7.9850466999999998</v>
      </c>
      <c r="H3656" s="180">
        <v>47.67</v>
      </c>
      <c r="I3656" s="180">
        <v>47.67</v>
      </c>
      <c r="J3656" s="180">
        <v>0</v>
      </c>
      <c r="K3656" s="181">
        <f t="shared" si="57"/>
        <v>380.64717618899999</v>
      </c>
      <c r="L3656" s="180" t="s">
        <v>704</v>
      </c>
    </row>
    <row r="3657" spans="3:12">
      <c r="C3657" s="180">
        <v>4222</v>
      </c>
      <c r="D3657" s="180">
        <v>4222</v>
      </c>
      <c r="E3657" s="180" t="s">
        <v>1502</v>
      </c>
      <c r="F3657" s="180" t="s">
        <v>1496</v>
      </c>
      <c r="G3657" s="180">
        <v>1</v>
      </c>
      <c r="H3657" s="180">
        <v>5.96</v>
      </c>
      <c r="I3657" s="180">
        <v>5.96</v>
      </c>
      <c r="J3657" s="180">
        <v>0</v>
      </c>
      <c r="K3657" s="181">
        <f t="shared" si="57"/>
        <v>5.96</v>
      </c>
      <c r="L3657" s="180" t="s">
        <v>707</v>
      </c>
    </row>
    <row r="3658" spans="3:12">
      <c r="C3658" s="180">
        <v>4223</v>
      </c>
      <c r="D3658" s="180">
        <v>4223</v>
      </c>
      <c r="E3658" s="180" t="s">
        <v>4053</v>
      </c>
      <c r="F3658" s="180" t="s">
        <v>1496</v>
      </c>
      <c r="G3658" s="180">
        <v>1</v>
      </c>
      <c r="H3658" s="180">
        <v>3.94</v>
      </c>
      <c r="I3658" s="180">
        <v>3.94</v>
      </c>
      <c r="J3658" s="180">
        <v>0</v>
      </c>
      <c r="K3658" s="181">
        <f t="shared" si="57"/>
        <v>3.94</v>
      </c>
      <c r="L3658" s="180" t="s">
        <v>704</v>
      </c>
    </row>
    <row r="3659" spans="3:12">
      <c r="C3659" s="180">
        <v>4226</v>
      </c>
      <c r="D3659" s="180">
        <v>4226</v>
      </c>
      <c r="E3659" s="180" t="s">
        <v>1642</v>
      </c>
      <c r="F3659" s="180" t="s">
        <v>828</v>
      </c>
      <c r="G3659" s="180">
        <v>1</v>
      </c>
      <c r="H3659" s="180">
        <v>8.35</v>
      </c>
      <c r="I3659" s="180">
        <v>8.35</v>
      </c>
      <c r="J3659" s="180">
        <v>0</v>
      </c>
      <c r="K3659" s="181">
        <f t="shared" si="57"/>
        <v>8.35</v>
      </c>
      <c r="L3659" s="180" t="s">
        <v>707</v>
      </c>
    </row>
    <row r="3660" spans="3:12">
      <c r="C3660" s="180">
        <v>4234</v>
      </c>
      <c r="D3660" s="180">
        <v>4234</v>
      </c>
      <c r="E3660" s="180" t="s">
        <v>4054</v>
      </c>
      <c r="F3660" s="180" t="s">
        <v>852</v>
      </c>
      <c r="G3660" s="180">
        <v>1</v>
      </c>
      <c r="H3660" s="180">
        <v>26.38</v>
      </c>
      <c r="I3660" s="180">
        <v>0</v>
      </c>
      <c r="J3660" s="180">
        <v>26.38</v>
      </c>
      <c r="K3660" s="181">
        <f t="shared" si="57"/>
        <v>26.38</v>
      </c>
      <c r="L3660" s="180" t="s">
        <v>704</v>
      </c>
    </row>
    <row r="3661" spans="3:12">
      <c r="C3661" s="180">
        <v>4234</v>
      </c>
      <c r="D3661" s="180">
        <v>647</v>
      </c>
      <c r="E3661" s="180" t="s">
        <v>4055</v>
      </c>
      <c r="F3661" s="180" t="s">
        <v>852</v>
      </c>
      <c r="G3661" s="180">
        <v>0.71092080000000002</v>
      </c>
      <c r="H3661" s="180">
        <v>22.16</v>
      </c>
      <c r="I3661" s="180">
        <v>0</v>
      </c>
      <c r="J3661" s="180">
        <v>22.16</v>
      </c>
      <c r="K3661" s="181">
        <f t="shared" si="57"/>
        <v>15.754004928000001</v>
      </c>
      <c r="L3661" s="180" t="s">
        <v>707</v>
      </c>
    </row>
    <row r="3662" spans="3:12">
      <c r="C3662" s="180">
        <v>4234</v>
      </c>
      <c r="D3662" s="180">
        <v>2437</v>
      </c>
      <c r="E3662" s="180" t="s">
        <v>4056</v>
      </c>
      <c r="F3662" s="180" t="s">
        <v>852</v>
      </c>
      <c r="G3662" s="180">
        <v>0.82488229999999996</v>
      </c>
      <c r="H3662" s="180">
        <v>21.94</v>
      </c>
      <c r="I3662" s="180">
        <v>0</v>
      </c>
      <c r="J3662" s="180">
        <v>21.94</v>
      </c>
      <c r="K3662" s="181">
        <f t="shared" si="57"/>
        <v>18.097917662</v>
      </c>
      <c r="L3662" s="180" t="s">
        <v>704</v>
      </c>
    </row>
    <row r="3663" spans="3:12">
      <c r="C3663" s="180">
        <v>4234</v>
      </c>
      <c r="D3663" s="180">
        <v>2701</v>
      </c>
      <c r="E3663" s="180" t="s">
        <v>4057</v>
      </c>
      <c r="F3663" s="180" t="s">
        <v>852</v>
      </c>
      <c r="G3663" s="180">
        <v>0.78077099999999999</v>
      </c>
      <c r="H3663" s="180">
        <v>23.41</v>
      </c>
      <c r="I3663" s="180">
        <v>0</v>
      </c>
      <c r="J3663" s="180">
        <v>23.41</v>
      </c>
      <c r="K3663" s="181">
        <f t="shared" si="57"/>
        <v>18.277849109999998</v>
      </c>
      <c r="L3663" s="180" t="s">
        <v>707</v>
      </c>
    </row>
    <row r="3664" spans="3:12">
      <c r="C3664" s="180">
        <v>4234</v>
      </c>
      <c r="D3664" s="180">
        <v>4058</v>
      </c>
      <c r="E3664" s="180" t="s">
        <v>4058</v>
      </c>
      <c r="F3664" s="180" t="s">
        <v>852</v>
      </c>
      <c r="G3664" s="180">
        <v>1.2676082</v>
      </c>
      <c r="H3664" s="180">
        <v>28.81</v>
      </c>
      <c r="I3664" s="180">
        <v>0</v>
      </c>
      <c r="J3664" s="180">
        <v>28.81</v>
      </c>
      <c r="K3664" s="181">
        <f t="shared" si="57"/>
        <v>36.519792241999994</v>
      </c>
      <c r="L3664" s="180" t="s">
        <v>704</v>
      </c>
    </row>
    <row r="3665" spans="3:12">
      <c r="C3665" s="180">
        <v>4234</v>
      </c>
      <c r="D3665" s="180">
        <v>4230</v>
      </c>
      <c r="E3665" s="180" t="s">
        <v>4059</v>
      </c>
      <c r="F3665" s="180" t="s">
        <v>852</v>
      </c>
      <c r="G3665" s="180">
        <v>0.82488229999999996</v>
      </c>
      <c r="H3665" s="180">
        <v>21.21</v>
      </c>
      <c r="I3665" s="180">
        <v>0</v>
      </c>
      <c r="J3665" s="180">
        <v>21.21</v>
      </c>
      <c r="K3665" s="181">
        <f t="shared" si="57"/>
        <v>17.495753582999999</v>
      </c>
      <c r="L3665" s="180" t="s">
        <v>707</v>
      </c>
    </row>
    <row r="3666" spans="3:12">
      <c r="C3666" s="180">
        <v>4234</v>
      </c>
      <c r="D3666" s="180">
        <v>4233</v>
      </c>
      <c r="E3666" s="180" t="s">
        <v>4060</v>
      </c>
      <c r="F3666" s="180" t="s">
        <v>852</v>
      </c>
      <c r="G3666" s="180">
        <v>1.4696579999999999</v>
      </c>
      <c r="H3666" s="180">
        <v>27.33</v>
      </c>
      <c r="I3666" s="180">
        <v>0</v>
      </c>
      <c r="J3666" s="180">
        <v>27.33</v>
      </c>
      <c r="K3666" s="181">
        <f t="shared" si="57"/>
        <v>40.165753139999993</v>
      </c>
      <c r="L3666" s="180" t="s">
        <v>704</v>
      </c>
    </row>
    <row r="3667" spans="3:12">
      <c r="C3667" s="180">
        <v>4234</v>
      </c>
      <c r="D3667" s="180">
        <v>4238</v>
      </c>
      <c r="E3667" s="180" t="s">
        <v>4061</v>
      </c>
      <c r="F3667" s="180" t="s">
        <v>852</v>
      </c>
      <c r="G3667" s="180">
        <v>0.82488229999999996</v>
      </c>
      <c r="H3667" s="180">
        <v>20.12</v>
      </c>
      <c r="I3667" s="180">
        <v>0</v>
      </c>
      <c r="J3667" s="180">
        <v>20.12</v>
      </c>
      <c r="K3667" s="181">
        <f t="shared" si="57"/>
        <v>16.596631876</v>
      </c>
      <c r="L3667" s="180" t="s">
        <v>707</v>
      </c>
    </row>
    <row r="3668" spans="3:12">
      <c r="C3668" s="180">
        <v>4234</v>
      </c>
      <c r="D3668" s="180">
        <v>4239</v>
      </c>
      <c r="E3668" s="180" t="s">
        <v>4062</v>
      </c>
      <c r="F3668" s="180" t="s">
        <v>852</v>
      </c>
      <c r="G3668" s="180">
        <v>1.4696579999999999</v>
      </c>
      <c r="H3668" s="180">
        <v>27.33</v>
      </c>
      <c r="I3668" s="180">
        <v>0</v>
      </c>
      <c r="J3668" s="180">
        <v>27.33</v>
      </c>
      <c r="K3668" s="181">
        <f t="shared" si="57"/>
        <v>40.165753139999993</v>
      </c>
      <c r="L3668" s="180" t="s">
        <v>704</v>
      </c>
    </row>
    <row r="3669" spans="3:12">
      <c r="C3669" s="180">
        <v>4234</v>
      </c>
      <c r="D3669" s="180">
        <v>4240</v>
      </c>
      <c r="E3669" s="180" t="s">
        <v>4063</v>
      </c>
      <c r="F3669" s="180" t="s">
        <v>852</v>
      </c>
      <c r="G3669" s="180">
        <v>1.4696579999999999</v>
      </c>
      <c r="H3669" s="180">
        <v>27.33</v>
      </c>
      <c r="I3669" s="180">
        <v>0</v>
      </c>
      <c r="J3669" s="180">
        <v>27.33</v>
      </c>
      <c r="K3669" s="181">
        <f t="shared" si="57"/>
        <v>40.165753139999993</v>
      </c>
      <c r="L3669" s="180" t="s">
        <v>707</v>
      </c>
    </row>
    <row r="3670" spans="3:12">
      <c r="C3670" s="180">
        <v>4234</v>
      </c>
      <c r="D3670" s="180">
        <v>4243</v>
      </c>
      <c r="E3670" s="180" t="s">
        <v>4064</v>
      </c>
      <c r="F3670" s="180" t="s">
        <v>852</v>
      </c>
      <c r="G3670" s="180">
        <v>0.82548670000000002</v>
      </c>
      <c r="H3670" s="180">
        <v>19.760000000000002</v>
      </c>
      <c r="I3670" s="180">
        <v>0</v>
      </c>
      <c r="J3670" s="180">
        <v>19.760000000000002</v>
      </c>
      <c r="K3670" s="181">
        <f t="shared" si="57"/>
        <v>16.311617192</v>
      </c>
      <c r="L3670" s="180" t="s">
        <v>704</v>
      </c>
    </row>
    <row r="3671" spans="3:12">
      <c r="C3671" s="180">
        <v>4234</v>
      </c>
      <c r="D3671" s="180">
        <v>4248</v>
      </c>
      <c r="E3671" s="180" t="s">
        <v>4065</v>
      </c>
      <c r="F3671" s="180" t="s">
        <v>852</v>
      </c>
      <c r="G3671" s="180">
        <v>0.82548670000000002</v>
      </c>
      <c r="H3671" s="180">
        <v>19.760000000000002</v>
      </c>
      <c r="I3671" s="180">
        <v>0</v>
      </c>
      <c r="J3671" s="180">
        <v>19.760000000000002</v>
      </c>
      <c r="K3671" s="181">
        <f t="shared" si="57"/>
        <v>16.311617192</v>
      </c>
      <c r="L3671" s="180" t="s">
        <v>707</v>
      </c>
    </row>
    <row r="3672" spans="3:12">
      <c r="C3672" s="180">
        <v>4234</v>
      </c>
      <c r="D3672" s="180">
        <v>4250</v>
      </c>
      <c r="E3672" s="180" t="s">
        <v>4066</v>
      </c>
      <c r="F3672" s="180" t="s">
        <v>852</v>
      </c>
      <c r="G3672" s="180">
        <v>0.68636410000000003</v>
      </c>
      <c r="H3672" s="180">
        <v>16.77</v>
      </c>
      <c r="I3672" s="180">
        <v>0</v>
      </c>
      <c r="J3672" s="180">
        <v>16.77</v>
      </c>
      <c r="K3672" s="181">
        <f t="shared" si="57"/>
        <v>11.510325957000001</v>
      </c>
      <c r="L3672" s="180" t="s">
        <v>704</v>
      </c>
    </row>
    <row r="3673" spans="3:12">
      <c r="C3673" s="180">
        <v>4234</v>
      </c>
      <c r="D3673" s="180">
        <v>4251</v>
      </c>
      <c r="E3673" s="180" t="s">
        <v>4067</v>
      </c>
      <c r="F3673" s="180" t="s">
        <v>852</v>
      </c>
      <c r="G3673" s="180">
        <v>0.72945159999999998</v>
      </c>
      <c r="H3673" s="180">
        <v>14.67</v>
      </c>
      <c r="I3673" s="180">
        <v>0</v>
      </c>
      <c r="J3673" s="180">
        <v>14.67</v>
      </c>
      <c r="K3673" s="181">
        <f t="shared" si="57"/>
        <v>10.701054972</v>
      </c>
      <c r="L3673" s="180" t="s">
        <v>707</v>
      </c>
    </row>
    <row r="3674" spans="3:12">
      <c r="C3674" s="180">
        <v>4234</v>
      </c>
      <c r="D3674" s="180">
        <v>4252</v>
      </c>
      <c r="E3674" s="180" t="s">
        <v>4068</v>
      </c>
      <c r="F3674" s="180" t="s">
        <v>852</v>
      </c>
      <c r="G3674" s="180">
        <v>0.89354719999999999</v>
      </c>
      <c r="H3674" s="180">
        <v>21.47</v>
      </c>
      <c r="I3674" s="180">
        <v>0</v>
      </c>
      <c r="J3674" s="180">
        <v>21.47</v>
      </c>
      <c r="K3674" s="181">
        <f t="shared" si="57"/>
        <v>19.184458383999999</v>
      </c>
      <c r="L3674" s="180" t="s">
        <v>704</v>
      </c>
    </row>
    <row r="3675" spans="3:12">
      <c r="C3675" s="180">
        <v>4234</v>
      </c>
      <c r="D3675" s="180">
        <v>4253</v>
      </c>
      <c r="E3675" s="180" t="s">
        <v>4069</v>
      </c>
      <c r="F3675" s="180" t="s">
        <v>852</v>
      </c>
      <c r="G3675" s="180">
        <v>0.82488229999999996</v>
      </c>
      <c r="H3675" s="180">
        <v>18.3</v>
      </c>
      <c r="I3675" s="180">
        <v>0</v>
      </c>
      <c r="J3675" s="180">
        <v>18.3</v>
      </c>
      <c r="K3675" s="181">
        <f t="shared" si="57"/>
        <v>15.09534609</v>
      </c>
      <c r="L3675" s="180" t="s">
        <v>707</v>
      </c>
    </row>
    <row r="3676" spans="3:12">
      <c r="C3676" s="180">
        <v>4234</v>
      </c>
      <c r="D3676" s="180">
        <v>4254</v>
      </c>
      <c r="E3676" s="180" t="s">
        <v>4070</v>
      </c>
      <c r="F3676" s="180" t="s">
        <v>852</v>
      </c>
      <c r="G3676" s="180">
        <v>0.82488229999999996</v>
      </c>
      <c r="H3676" s="180">
        <v>18.93</v>
      </c>
      <c r="I3676" s="180">
        <v>0</v>
      </c>
      <c r="J3676" s="180">
        <v>18.93</v>
      </c>
      <c r="K3676" s="181">
        <f t="shared" si="57"/>
        <v>15.615021938999998</v>
      </c>
      <c r="L3676" s="180" t="s">
        <v>704</v>
      </c>
    </row>
    <row r="3677" spans="3:12">
      <c r="C3677" s="180">
        <v>4234</v>
      </c>
      <c r="D3677" s="180">
        <v>4257</v>
      </c>
      <c r="E3677" s="180" t="s">
        <v>4071</v>
      </c>
      <c r="F3677" s="180" t="s">
        <v>852</v>
      </c>
      <c r="G3677" s="180">
        <v>0.82488229999999996</v>
      </c>
      <c r="H3677" s="180">
        <v>18.3</v>
      </c>
      <c r="I3677" s="180">
        <v>0</v>
      </c>
      <c r="J3677" s="180">
        <v>18.3</v>
      </c>
      <c r="K3677" s="181">
        <f t="shared" si="57"/>
        <v>15.09534609</v>
      </c>
      <c r="L3677" s="180" t="s">
        <v>707</v>
      </c>
    </row>
    <row r="3678" spans="3:12">
      <c r="C3678" s="180">
        <v>4234</v>
      </c>
      <c r="D3678" s="180">
        <v>4752</v>
      </c>
      <c r="E3678" s="180" t="s">
        <v>4072</v>
      </c>
      <c r="F3678" s="180" t="s">
        <v>852</v>
      </c>
      <c r="G3678" s="180">
        <v>0.82488229999999996</v>
      </c>
      <c r="H3678" s="180">
        <v>18.3</v>
      </c>
      <c r="I3678" s="180">
        <v>0</v>
      </c>
      <c r="J3678" s="180">
        <v>18.3</v>
      </c>
      <c r="K3678" s="181">
        <f t="shared" si="57"/>
        <v>15.09534609</v>
      </c>
      <c r="L3678" s="180" t="s">
        <v>704</v>
      </c>
    </row>
    <row r="3679" spans="3:12">
      <c r="C3679" s="180">
        <v>4234</v>
      </c>
      <c r="D3679" s="180">
        <v>6175</v>
      </c>
      <c r="E3679" s="180" t="s">
        <v>4073</v>
      </c>
      <c r="F3679" s="180" t="s">
        <v>852</v>
      </c>
      <c r="G3679" s="180">
        <v>1.4416674</v>
      </c>
      <c r="H3679" s="180">
        <v>23.18</v>
      </c>
      <c r="I3679" s="180">
        <v>0</v>
      </c>
      <c r="J3679" s="180">
        <v>23.18</v>
      </c>
      <c r="K3679" s="181">
        <f t="shared" si="57"/>
        <v>33.417850332</v>
      </c>
      <c r="L3679" s="180" t="s">
        <v>707</v>
      </c>
    </row>
    <row r="3680" spans="3:12">
      <c r="C3680" s="180">
        <v>4234</v>
      </c>
      <c r="D3680" s="180">
        <v>37666</v>
      </c>
      <c r="E3680" s="180" t="s">
        <v>4074</v>
      </c>
      <c r="F3680" s="180" t="s">
        <v>852</v>
      </c>
      <c r="G3680" s="180">
        <v>0.82488229999999996</v>
      </c>
      <c r="H3680" s="180">
        <v>17.920000000000002</v>
      </c>
      <c r="I3680" s="180">
        <v>0</v>
      </c>
      <c r="J3680" s="180">
        <v>17.920000000000002</v>
      </c>
      <c r="K3680" s="181">
        <f t="shared" si="57"/>
        <v>14.781890816000001</v>
      </c>
      <c r="L3680" s="180" t="s">
        <v>707</v>
      </c>
    </row>
    <row r="3681" spans="3:12">
      <c r="C3681" s="180">
        <v>4234</v>
      </c>
      <c r="D3681" s="180">
        <v>40331</v>
      </c>
      <c r="E3681" s="180" t="s">
        <v>4075</v>
      </c>
      <c r="F3681" s="180" t="s">
        <v>852</v>
      </c>
      <c r="G3681" s="180">
        <v>0.79576880000000005</v>
      </c>
      <c r="H3681" s="180">
        <v>16.399999999999999</v>
      </c>
      <c r="I3681" s="180">
        <v>0</v>
      </c>
      <c r="J3681" s="180">
        <v>16.399999999999999</v>
      </c>
      <c r="K3681" s="181">
        <f t="shared" si="57"/>
        <v>13.05060832</v>
      </c>
      <c r="L3681" s="180" t="s">
        <v>707</v>
      </c>
    </row>
    <row r="3682" spans="3:12">
      <c r="C3682" s="180">
        <v>4234</v>
      </c>
      <c r="D3682" s="180">
        <v>40920</v>
      </c>
      <c r="E3682" s="180" t="s">
        <v>4076</v>
      </c>
      <c r="F3682" s="180" t="s">
        <v>3050</v>
      </c>
      <c r="G3682" s="180">
        <v>156.4025771</v>
      </c>
      <c r="H3682" s="182">
        <v>3878.24</v>
      </c>
      <c r="I3682" s="180">
        <v>0</v>
      </c>
      <c r="J3682" s="182">
        <v>3878.24</v>
      </c>
      <c r="K3682" s="181">
        <f t="shared" si="57"/>
        <v>606566.73061230395</v>
      </c>
      <c r="L3682" s="180" t="s">
        <v>704</v>
      </c>
    </row>
    <row r="3683" spans="3:12">
      <c r="C3683" s="180">
        <v>4234</v>
      </c>
      <c r="D3683" s="180">
        <v>40921</v>
      </c>
      <c r="E3683" s="180" t="s">
        <v>4077</v>
      </c>
      <c r="F3683" s="180" t="s">
        <v>3050</v>
      </c>
      <c r="G3683" s="180">
        <v>181.4741133</v>
      </c>
      <c r="H3683" s="182">
        <v>3840.04</v>
      </c>
      <c r="I3683" s="180">
        <v>0</v>
      </c>
      <c r="J3683" s="182">
        <v>3840.04</v>
      </c>
      <c r="K3683" s="181">
        <f t="shared" si="57"/>
        <v>696867.85403653199</v>
      </c>
      <c r="L3683" s="180" t="s">
        <v>707</v>
      </c>
    </row>
    <row r="3684" spans="3:12">
      <c r="C3684" s="180">
        <v>4234</v>
      </c>
      <c r="D3684" s="180">
        <v>40929</v>
      </c>
      <c r="E3684" s="180" t="s">
        <v>4078</v>
      </c>
      <c r="F3684" s="180" t="s">
        <v>3050</v>
      </c>
      <c r="G3684" s="180">
        <v>171.7696152</v>
      </c>
      <c r="H3684" s="182">
        <v>4098.1000000000004</v>
      </c>
      <c r="I3684" s="180">
        <v>0</v>
      </c>
      <c r="J3684" s="182">
        <v>4098.1000000000004</v>
      </c>
      <c r="K3684" s="181">
        <f t="shared" si="57"/>
        <v>703929.06005112012</v>
      </c>
      <c r="L3684" s="180" t="s">
        <v>704</v>
      </c>
    </row>
    <row r="3685" spans="3:12">
      <c r="C3685" s="180">
        <v>4234</v>
      </c>
      <c r="D3685" s="180">
        <v>40930</v>
      </c>
      <c r="E3685" s="180" t="s">
        <v>4079</v>
      </c>
      <c r="F3685" s="180" t="s">
        <v>3050</v>
      </c>
      <c r="G3685" s="180">
        <v>175.06914449999999</v>
      </c>
      <c r="H3685" s="182">
        <v>2871.57</v>
      </c>
      <c r="I3685" s="180">
        <v>0</v>
      </c>
      <c r="J3685" s="182">
        <v>2871.57</v>
      </c>
      <c r="K3685" s="181">
        <f t="shared" si="57"/>
        <v>502723.30327186501</v>
      </c>
      <c r="L3685" s="180" t="s">
        <v>707</v>
      </c>
    </row>
    <row r="3686" spans="3:12">
      <c r="C3686" s="180">
        <v>4234</v>
      </c>
      <c r="D3686" s="180">
        <v>40974</v>
      </c>
      <c r="E3686" s="180" t="s">
        <v>4080</v>
      </c>
      <c r="F3686" s="180" t="s">
        <v>3050</v>
      </c>
      <c r="G3686" s="180">
        <v>278.87379299999998</v>
      </c>
      <c r="H3686" s="182">
        <v>5043.1400000000003</v>
      </c>
      <c r="I3686" s="180">
        <v>0</v>
      </c>
      <c r="J3686" s="182">
        <v>5043.1400000000003</v>
      </c>
      <c r="K3686" s="181">
        <f t="shared" si="57"/>
        <v>1406399.5804300199</v>
      </c>
      <c r="L3686" s="180" t="s">
        <v>704</v>
      </c>
    </row>
    <row r="3687" spans="3:12">
      <c r="C3687" s="180">
        <v>4234</v>
      </c>
      <c r="D3687" s="180">
        <v>40978</v>
      </c>
      <c r="E3687" s="180" t="s">
        <v>4081</v>
      </c>
      <c r="F3687" s="180" t="s">
        <v>3050</v>
      </c>
      <c r="G3687" s="180">
        <v>151.0001082</v>
      </c>
      <c r="H3687" s="182">
        <v>2937.57</v>
      </c>
      <c r="I3687" s="180">
        <v>0</v>
      </c>
      <c r="J3687" s="182">
        <v>2937.57</v>
      </c>
      <c r="K3687" s="181">
        <f t="shared" si="57"/>
        <v>443573.387845074</v>
      </c>
      <c r="L3687" s="180" t="s">
        <v>707</v>
      </c>
    </row>
    <row r="3688" spans="3:12">
      <c r="C3688" s="180">
        <v>4234</v>
      </c>
      <c r="D3688" s="180">
        <v>40979</v>
      </c>
      <c r="E3688" s="180" t="s">
        <v>4082</v>
      </c>
      <c r="F3688" s="180" t="s">
        <v>3050</v>
      </c>
      <c r="G3688" s="180">
        <v>160.4793463</v>
      </c>
      <c r="H3688" s="182">
        <v>2568.13</v>
      </c>
      <c r="I3688" s="180">
        <v>0</v>
      </c>
      <c r="J3688" s="182">
        <v>2568.13</v>
      </c>
      <c r="K3688" s="181">
        <f t="shared" si="57"/>
        <v>412131.82361341902</v>
      </c>
      <c r="L3688" s="180" t="s">
        <v>704</v>
      </c>
    </row>
    <row r="3689" spans="3:12">
      <c r="C3689" s="180">
        <v>4234</v>
      </c>
      <c r="D3689" s="180">
        <v>40980</v>
      </c>
      <c r="E3689" s="180" t="s">
        <v>4083</v>
      </c>
      <c r="F3689" s="180" t="s">
        <v>3050</v>
      </c>
      <c r="G3689" s="180">
        <v>196.5803947</v>
      </c>
      <c r="H3689" s="182">
        <v>3758.01</v>
      </c>
      <c r="I3689" s="180">
        <v>0</v>
      </c>
      <c r="J3689" s="182">
        <v>3758.01</v>
      </c>
      <c r="K3689" s="181">
        <f t="shared" si="57"/>
        <v>738751.08908654703</v>
      </c>
      <c r="L3689" s="180" t="s">
        <v>707</v>
      </c>
    </row>
    <row r="3690" spans="3:12">
      <c r="C3690" s="180">
        <v>4234</v>
      </c>
      <c r="D3690" s="180">
        <v>40981</v>
      </c>
      <c r="E3690" s="180" t="s">
        <v>4084</v>
      </c>
      <c r="F3690" s="180" t="s">
        <v>3050</v>
      </c>
      <c r="G3690" s="180">
        <v>181.4741133</v>
      </c>
      <c r="H3690" s="182">
        <v>3204.55</v>
      </c>
      <c r="I3690" s="180">
        <v>0</v>
      </c>
      <c r="J3690" s="182">
        <v>3204.55</v>
      </c>
      <c r="K3690" s="181">
        <f t="shared" si="57"/>
        <v>581542.86977551505</v>
      </c>
      <c r="L3690" s="180" t="s">
        <v>704</v>
      </c>
    </row>
    <row r="3691" spans="3:12">
      <c r="C3691" s="180">
        <v>4234</v>
      </c>
      <c r="D3691" s="180">
        <v>40982</v>
      </c>
      <c r="E3691" s="180" t="s">
        <v>4085</v>
      </c>
      <c r="F3691" s="180" t="s">
        <v>3050</v>
      </c>
      <c r="G3691" s="180">
        <v>181.4741133</v>
      </c>
      <c r="H3691" s="182">
        <v>3204.55</v>
      </c>
      <c r="I3691" s="180">
        <v>0</v>
      </c>
      <c r="J3691" s="182">
        <v>3204.55</v>
      </c>
      <c r="K3691" s="181">
        <f t="shared" si="57"/>
        <v>581542.86977551505</v>
      </c>
      <c r="L3691" s="180" t="s">
        <v>707</v>
      </c>
    </row>
    <row r="3692" spans="3:12">
      <c r="C3692" s="180">
        <v>4234</v>
      </c>
      <c r="D3692" s="180">
        <v>40983</v>
      </c>
      <c r="E3692" s="180" t="s">
        <v>4086</v>
      </c>
      <c r="F3692" s="180" t="s">
        <v>3050</v>
      </c>
      <c r="G3692" s="180">
        <v>177.33902660000001</v>
      </c>
      <c r="H3692" s="182">
        <v>3204.55</v>
      </c>
      <c r="I3692" s="180">
        <v>0</v>
      </c>
      <c r="J3692" s="182">
        <v>3204.55</v>
      </c>
      <c r="K3692" s="181">
        <f t="shared" si="57"/>
        <v>568291.77769103006</v>
      </c>
      <c r="L3692" s="180" t="s">
        <v>704</v>
      </c>
    </row>
    <row r="3693" spans="3:12">
      <c r="C3693" s="180">
        <v>4234</v>
      </c>
      <c r="D3693" s="180">
        <v>40986</v>
      </c>
      <c r="E3693" s="180" t="s">
        <v>4087</v>
      </c>
      <c r="F3693" s="180" t="s">
        <v>3050</v>
      </c>
      <c r="G3693" s="180">
        <v>181.4741133</v>
      </c>
      <c r="H3693" s="182">
        <v>3137.18</v>
      </c>
      <c r="I3693" s="180">
        <v>0</v>
      </c>
      <c r="J3693" s="182">
        <v>3137.18</v>
      </c>
      <c r="K3693" s="181">
        <f t="shared" si="57"/>
        <v>569316.95876249392</v>
      </c>
      <c r="L3693" s="180" t="s">
        <v>707</v>
      </c>
    </row>
    <row r="3694" spans="3:12">
      <c r="C3694" s="180">
        <v>4234</v>
      </c>
      <c r="D3694" s="180">
        <v>40987</v>
      </c>
      <c r="E3694" s="180" t="s">
        <v>4088</v>
      </c>
      <c r="F3694" s="180" t="s">
        <v>3050</v>
      </c>
      <c r="G3694" s="180">
        <v>220</v>
      </c>
      <c r="H3694" s="182">
        <v>4615.3900000000003</v>
      </c>
      <c r="I3694" s="180">
        <v>0</v>
      </c>
      <c r="J3694" s="182">
        <v>4615.3900000000003</v>
      </c>
      <c r="K3694" s="181">
        <f t="shared" si="57"/>
        <v>1015385.8</v>
      </c>
      <c r="L3694" s="180" t="s">
        <v>704</v>
      </c>
    </row>
    <row r="3695" spans="3:12">
      <c r="C3695" s="180">
        <v>4234</v>
      </c>
      <c r="D3695" s="180">
        <v>40998</v>
      </c>
      <c r="E3695" s="180" t="s">
        <v>4089</v>
      </c>
      <c r="F3695" s="180" t="s">
        <v>3050</v>
      </c>
      <c r="G3695" s="180">
        <v>181.4741133</v>
      </c>
      <c r="H3695" s="182">
        <v>3712.2</v>
      </c>
      <c r="I3695" s="180">
        <v>0</v>
      </c>
      <c r="J3695" s="182">
        <v>3712.2</v>
      </c>
      <c r="K3695" s="181">
        <f t="shared" si="57"/>
        <v>673668.20339226001</v>
      </c>
      <c r="L3695" s="180" t="s">
        <v>707</v>
      </c>
    </row>
    <row r="3696" spans="3:12">
      <c r="C3696" s="180">
        <v>4234</v>
      </c>
      <c r="D3696" s="180">
        <v>41001</v>
      </c>
      <c r="E3696" s="180" t="s">
        <v>4090</v>
      </c>
      <c r="F3696" s="180" t="s">
        <v>3050</v>
      </c>
      <c r="G3696" s="180">
        <v>323.32476100000002</v>
      </c>
      <c r="H3696" s="182">
        <v>4781.75</v>
      </c>
      <c r="I3696" s="180">
        <v>0</v>
      </c>
      <c r="J3696" s="182">
        <v>4781.75</v>
      </c>
      <c r="K3696" s="181">
        <f t="shared" si="57"/>
        <v>1546058.1759117502</v>
      </c>
      <c r="L3696" s="180" t="s">
        <v>704</v>
      </c>
    </row>
    <row r="3697" spans="3:12">
      <c r="C3697" s="180">
        <v>4234</v>
      </c>
      <c r="D3697" s="180">
        <v>41012</v>
      </c>
      <c r="E3697" s="180" t="s">
        <v>4091</v>
      </c>
      <c r="F3697" s="180" t="s">
        <v>3050</v>
      </c>
      <c r="G3697" s="180">
        <v>181.4741133</v>
      </c>
      <c r="H3697" s="182">
        <v>3521.2</v>
      </c>
      <c r="I3697" s="180">
        <v>0</v>
      </c>
      <c r="J3697" s="182">
        <v>3521.2</v>
      </c>
      <c r="K3697" s="181">
        <f t="shared" si="57"/>
        <v>639006.64775195997</v>
      </c>
      <c r="L3697" s="180" t="s">
        <v>707</v>
      </c>
    </row>
    <row r="3698" spans="3:12">
      <c r="C3698" s="180">
        <v>4234</v>
      </c>
      <c r="D3698" s="180">
        <v>41024</v>
      </c>
      <c r="E3698" s="180" t="s">
        <v>4092</v>
      </c>
      <c r="F3698" s="180" t="s">
        <v>3050</v>
      </c>
      <c r="G3698" s="180">
        <v>323.32476100000002</v>
      </c>
      <c r="H3698" s="182">
        <v>4781.75</v>
      </c>
      <c r="I3698" s="180">
        <v>0</v>
      </c>
      <c r="J3698" s="182">
        <v>4781.75</v>
      </c>
      <c r="K3698" s="181">
        <f t="shared" si="57"/>
        <v>1546058.1759117502</v>
      </c>
      <c r="L3698" s="180" t="s">
        <v>704</v>
      </c>
    </row>
    <row r="3699" spans="3:12">
      <c r="C3699" s="180">
        <v>4234</v>
      </c>
      <c r="D3699" s="180">
        <v>41026</v>
      </c>
      <c r="E3699" s="180" t="s">
        <v>4093</v>
      </c>
      <c r="F3699" s="180" t="s">
        <v>3050</v>
      </c>
      <c r="G3699" s="180">
        <v>323.32476100000002</v>
      </c>
      <c r="H3699" s="182">
        <v>4781.75</v>
      </c>
      <c r="I3699" s="180">
        <v>0</v>
      </c>
      <c r="J3699" s="182">
        <v>4781.75</v>
      </c>
      <c r="K3699" s="181">
        <f t="shared" si="57"/>
        <v>1546058.1759117502</v>
      </c>
      <c r="L3699" s="180" t="s">
        <v>707</v>
      </c>
    </row>
    <row r="3700" spans="3:12">
      <c r="C3700" s="180">
        <v>4234</v>
      </c>
      <c r="D3700" s="180">
        <v>41031</v>
      </c>
      <c r="E3700" s="180" t="s">
        <v>4094</v>
      </c>
      <c r="F3700" s="180" t="s">
        <v>3050</v>
      </c>
      <c r="G3700" s="180">
        <v>181.60706490000001</v>
      </c>
      <c r="H3700" s="182">
        <v>3459.76</v>
      </c>
      <c r="I3700" s="180">
        <v>0</v>
      </c>
      <c r="J3700" s="182">
        <v>3459.76</v>
      </c>
      <c r="K3700" s="181">
        <f t="shared" si="57"/>
        <v>628316.85885842412</v>
      </c>
      <c r="L3700" s="180" t="s">
        <v>704</v>
      </c>
    </row>
    <row r="3701" spans="3:12">
      <c r="C3701" s="180">
        <v>4234</v>
      </c>
      <c r="D3701" s="180">
        <v>41033</v>
      </c>
      <c r="E3701" s="180" t="s">
        <v>4095</v>
      </c>
      <c r="F3701" s="180" t="s">
        <v>3050</v>
      </c>
      <c r="G3701" s="180">
        <v>181.60706490000001</v>
      </c>
      <c r="H3701" s="182">
        <v>3459.76</v>
      </c>
      <c r="I3701" s="180">
        <v>0</v>
      </c>
      <c r="J3701" s="182">
        <v>3459.76</v>
      </c>
      <c r="K3701" s="181">
        <f t="shared" si="57"/>
        <v>628316.85885842412</v>
      </c>
      <c r="L3701" s="180" t="s">
        <v>707</v>
      </c>
    </row>
    <row r="3702" spans="3:12">
      <c r="C3702" s="180">
        <v>4234</v>
      </c>
      <c r="D3702" s="180">
        <v>41036</v>
      </c>
      <c r="E3702" s="180" t="s">
        <v>4096</v>
      </c>
      <c r="F3702" s="180" t="s">
        <v>3050</v>
      </c>
      <c r="G3702" s="180">
        <v>181.4741133</v>
      </c>
      <c r="H3702" s="182">
        <v>3314.73</v>
      </c>
      <c r="I3702" s="180">
        <v>0</v>
      </c>
      <c r="J3702" s="182">
        <v>3314.73</v>
      </c>
      <c r="K3702" s="181">
        <f t="shared" si="57"/>
        <v>601537.68757890898</v>
      </c>
      <c r="L3702" s="180" t="s">
        <v>704</v>
      </c>
    </row>
    <row r="3703" spans="3:12">
      <c r="C3703" s="180">
        <v>4234</v>
      </c>
      <c r="D3703" s="180">
        <v>41040</v>
      </c>
      <c r="E3703" s="180" t="s">
        <v>4097</v>
      </c>
      <c r="F3703" s="180" t="s">
        <v>3050</v>
      </c>
      <c r="G3703" s="180">
        <v>181.60706490000001</v>
      </c>
      <c r="H3703" s="182">
        <v>3459.76</v>
      </c>
      <c r="I3703" s="180">
        <v>0</v>
      </c>
      <c r="J3703" s="182">
        <v>3459.76</v>
      </c>
      <c r="K3703" s="181">
        <f t="shared" si="57"/>
        <v>628316.85885842412</v>
      </c>
      <c r="L3703" s="180" t="s">
        <v>707</v>
      </c>
    </row>
    <row r="3704" spans="3:12">
      <c r="C3704" s="180">
        <v>4234</v>
      </c>
      <c r="D3704" s="180">
        <v>41043</v>
      </c>
      <c r="E3704" s="180" t="s">
        <v>4098</v>
      </c>
      <c r="F3704" s="180" t="s">
        <v>3050</v>
      </c>
      <c r="G3704" s="180">
        <v>181.60706490000001</v>
      </c>
      <c r="H3704" s="182">
        <v>3459.76</v>
      </c>
      <c r="I3704" s="180">
        <v>0</v>
      </c>
      <c r="J3704" s="182">
        <v>3459.76</v>
      </c>
      <c r="K3704" s="181">
        <f t="shared" si="57"/>
        <v>628316.85885842412</v>
      </c>
      <c r="L3704" s="180" t="s">
        <v>704</v>
      </c>
    </row>
    <row r="3705" spans="3:12">
      <c r="C3705" s="180">
        <v>4234</v>
      </c>
      <c r="D3705" s="180">
        <v>41091</v>
      </c>
      <c r="E3705" s="180" t="s">
        <v>4099</v>
      </c>
      <c r="F3705" s="180" t="s">
        <v>3050</v>
      </c>
      <c r="G3705" s="180">
        <v>181.4741133</v>
      </c>
      <c r="H3705" s="182">
        <v>3204.55</v>
      </c>
      <c r="I3705" s="180">
        <v>0</v>
      </c>
      <c r="J3705" s="182">
        <v>3204.55</v>
      </c>
      <c r="K3705" s="181">
        <f t="shared" si="57"/>
        <v>581542.86977551505</v>
      </c>
      <c r="L3705" s="180" t="s">
        <v>707</v>
      </c>
    </row>
    <row r="3706" spans="3:12">
      <c r="C3706" s="180">
        <v>4234</v>
      </c>
      <c r="D3706" s="180">
        <v>41092</v>
      </c>
      <c r="E3706" s="180" t="s">
        <v>4100</v>
      </c>
      <c r="F3706" s="180" t="s">
        <v>3050</v>
      </c>
      <c r="G3706" s="180">
        <v>317.16682100000003</v>
      </c>
      <c r="H3706" s="182">
        <v>4056.43</v>
      </c>
      <c r="I3706" s="180">
        <v>0</v>
      </c>
      <c r="J3706" s="182">
        <v>4056.43</v>
      </c>
      <c r="K3706" s="181">
        <f t="shared" si="57"/>
        <v>1286565.0077090301</v>
      </c>
      <c r="L3706" s="180" t="s">
        <v>704</v>
      </c>
    </row>
    <row r="3707" spans="3:12">
      <c r="C3707" s="180">
        <v>4234</v>
      </c>
      <c r="D3707" s="180">
        <v>44497</v>
      </c>
      <c r="E3707" s="180" t="s">
        <v>4101</v>
      </c>
      <c r="F3707" s="180" t="s">
        <v>852</v>
      </c>
      <c r="G3707" s="180">
        <v>0.80608650000000004</v>
      </c>
      <c r="H3707" s="180">
        <v>18.3</v>
      </c>
      <c r="I3707" s="180">
        <v>0</v>
      </c>
      <c r="J3707" s="180">
        <v>18.3</v>
      </c>
      <c r="K3707" s="181">
        <f t="shared" si="57"/>
        <v>14.751382950000002</v>
      </c>
      <c r="L3707" s="180" t="s">
        <v>707</v>
      </c>
    </row>
    <row r="3708" spans="3:12">
      <c r="C3708" s="180">
        <v>4234</v>
      </c>
      <c r="D3708" s="180">
        <v>44500</v>
      </c>
      <c r="E3708" s="180" t="s">
        <v>4102</v>
      </c>
      <c r="F3708" s="180" t="s">
        <v>852</v>
      </c>
      <c r="G3708" s="180">
        <v>0.82548670000000002</v>
      </c>
      <c r="H3708" s="180">
        <v>19.760000000000002</v>
      </c>
      <c r="I3708" s="180">
        <v>0</v>
      </c>
      <c r="J3708" s="180">
        <v>19.760000000000002</v>
      </c>
      <c r="K3708" s="181">
        <f t="shared" si="57"/>
        <v>16.311617192</v>
      </c>
      <c r="L3708" s="180" t="s">
        <v>704</v>
      </c>
    </row>
    <row r="3709" spans="3:12">
      <c r="C3709" s="180">
        <v>4234</v>
      </c>
      <c r="D3709" s="180">
        <v>44501</v>
      </c>
      <c r="E3709" s="180" t="s">
        <v>4103</v>
      </c>
      <c r="F3709" s="180" t="s">
        <v>852</v>
      </c>
      <c r="G3709" s="180">
        <v>0.82548670000000002</v>
      </c>
      <c r="H3709" s="180">
        <v>19.760000000000002</v>
      </c>
      <c r="I3709" s="180">
        <v>0</v>
      </c>
      <c r="J3709" s="180">
        <v>19.760000000000002</v>
      </c>
      <c r="K3709" s="181">
        <f t="shared" si="57"/>
        <v>16.311617192</v>
      </c>
      <c r="L3709" s="180" t="s">
        <v>707</v>
      </c>
    </row>
    <row r="3710" spans="3:12">
      <c r="C3710" s="180">
        <v>4262</v>
      </c>
      <c r="D3710" s="180">
        <v>4262</v>
      </c>
      <c r="E3710" s="180" t="s">
        <v>1536</v>
      </c>
      <c r="F3710" s="180" t="s">
        <v>727</v>
      </c>
      <c r="G3710" s="180">
        <v>1</v>
      </c>
      <c r="H3710" s="182">
        <v>665000</v>
      </c>
      <c r="I3710" s="180">
        <v>0</v>
      </c>
      <c r="J3710" s="182">
        <v>665000</v>
      </c>
      <c r="K3710" s="181">
        <f t="shared" si="57"/>
        <v>665000</v>
      </c>
      <c r="L3710" s="180" t="s">
        <v>704</v>
      </c>
    </row>
    <row r="3711" spans="3:12">
      <c r="C3711" s="180">
        <v>4262</v>
      </c>
      <c r="D3711" s="180">
        <v>4263</v>
      </c>
      <c r="E3711" s="180" t="s">
        <v>1537</v>
      </c>
      <c r="F3711" s="180" t="s">
        <v>727</v>
      </c>
      <c r="G3711" s="180">
        <v>1.3866666000000001</v>
      </c>
      <c r="H3711" s="182">
        <v>922133.28</v>
      </c>
      <c r="I3711" s="180">
        <v>0</v>
      </c>
      <c r="J3711" s="182">
        <v>922133.28</v>
      </c>
      <c r="K3711" s="181">
        <f t="shared" si="57"/>
        <v>1278691.4201244481</v>
      </c>
      <c r="L3711" s="180" t="s">
        <v>707</v>
      </c>
    </row>
    <row r="3712" spans="3:12">
      <c r="C3712" s="180">
        <v>4262</v>
      </c>
      <c r="D3712" s="180">
        <v>14221</v>
      </c>
      <c r="E3712" s="180" t="s">
        <v>4104</v>
      </c>
      <c r="F3712" s="180" t="s">
        <v>727</v>
      </c>
      <c r="G3712" s="180">
        <v>0.92133330000000002</v>
      </c>
      <c r="H3712" s="182">
        <v>612686.64</v>
      </c>
      <c r="I3712" s="180">
        <v>0</v>
      </c>
      <c r="J3712" s="182">
        <v>612686.64</v>
      </c>
      <c r="K3712" s="181">
        <f t="shared" si="57"/>
        <v>564488.60389711207</v>
      </c>
      <c r="L3712" s="180" t="s">
        <v>704</v>
      </c>
    </row>
    <row r="3713" spans="3:12">
      <c r="C3713" s="180">
        <v>4262</v>
      </c>
      <c r="D3713" s="180">
        <v>36517</v>
      </c>
      <c r="E3713" s="180" t="s">
        <v>4105</v>
      </c>
      <c r="F3713" s="180" t="s">
        <v>727</v>
      </c>
      <c r="G3713" s="180">
        <v>0.88800000000000001</v>
      </c>
      <c r="H3713" s="182">
        <v>590520</v>
      </c>
      <c r="I3713" s="180">
        <v>0</v>
      </c>
      <c r="J3713" s="182">
        <v>590520</v>
      </c>
      <c r="K3713" s="181">
        <f t="shared" si="57"/>
        <v>524381.76</v>
      </c>
      <c r="L3713" s="180" t="s">
        <v>707</v>
      </c>
    </row>
    <row r="3714" spans="3:12">
      <c r="C3714" s="180">
        <v>4262</v>
      </c>
      <c r="D3714" s="180">
        <v>36518</v>
      </c>
      <c r="E3714" s="180" t="s">
        <v>4106</v>
      </c>
      <c r="F3714" s="180" t="s">
        <v>727</v>
      </c>
      <c r="G3714" s="180">
        <v>1.5786666</v>
      </c>
      <c r="H3714" s="182">
        <v>1049813.28</v>
      </c>
      <c r="I3714" s="180">
        <v>0</v>
      </c>
      <c r="J3714" s="182">
        <v>1049813.28</v>
      </c>
      <c r="K3714" s="181">
        <f t="shared" si="57"/>
        <v>1657305.1613724481</v>
      </c>
      <c r="L3714" s="180" t="s">
        <v>704</v>
      </c>
    </row>
    <row r="3715" spans="3:12">
      <c r="C3715" s="180">
        <v>4274</v>
      </c>
      <c r="D3715" s="180">
        <v>4274</v>
      </c>
      <c r="E3715" s="180" t="s">
        <v>2657</v>
      </c>
      <c r="F3715" s="180" t="s">
        <v>727</v>
      </c>
      <c r="G3715" s="180">
        <v>1</v>
      </c>
      <c r="H3715" s="180">
        <v>136.9</v>
      </c>
      <c r="I3715" s="180">
        <v>136.9</v>
      </c>
      <c r="J3715" s="180">
        <v>0</v>
      </c>
      <c r="K3715" s="181">
        <f t="shared" si="57"/>
        <v>136.9</v>
      </c>
      <c r="L3715" s="180" t="s">
        <v>707</v>
      </c>
    </row>
    <row r="3716" spans="3:12">
      <c r="C3716" s="180">
        <v>4274</v>
      </c>
      <c r="D3716" s="180">
        <v>390</v>
      </c>
      <c r="E3716" s="180" t="s">
        <v>4107</v>
      </c>
      <c r="F3716" s="180" t="s">
        <v>727</v>
      </c>
      <c r="G3716" s="180">
        <v>7.1311700000000006E-2</v>
      </c>
      <c r="H3716" s="180">
        <v>9.76</v>
      </c>
      <c r="I3716" s="180">
        <v>9.76</v>
      </c>
      <c r="J3716" s="180">
        <v>0</v>
      </c>
      <c r="K3716" s="181">
        <f t="shared" si="57"/>
        <v>0.69600219200000002</v>
      </c>
      <c r="L3716" s="180" t="s">
        <v>704</v>
      </c>
    </row>
    <row r="3717" spans="3:12">
      <c r="C3717" s="180">
        <v>4274</v>
      </c>
      <c r="D3717" s="180">
        <v>3396</v>
      </c>
      <c r="E3717" s="180" t="s">
        <v>4108</v>
      </c>
      <c r="F3717" s="180" t="s">
        <v>727</v>
      </c>
      <c r="G3717" s="180">
        <v>3.94312E-2</v>
      </c>
      <c r="H3717" s="180">
        <v>5.39</v>
      </c>
      <c r="I3717" s="180">
        <v>5.39</v>
      </c>
      <c r="J3717" s="180">
        <v>0</v>
      </c>
      <c r="K3717" s="181">
        <f t="shared" si="57"/>
        <v>0.212534168</v>
      </c>
      <c r="L3717" s="180" t="s">
        <v>707</v>
      </c>
    </row>
    <row r="3718" spans="3:12">
      <c r="C3718" s="180">
        <v>4274</v>
      </c>
      <c r="D3718" s="180">
        <v>4273</v>
      </c>
      <c r="E3718" s="180" t="s">
        <v>4109</v>
      </c>
      <c r="F3718" s="180" t="s">
        <v>727</v>
      </c>
      <c r="G3718" s="180">
        <v>2.7334619999999998</v>
      </c>
      <c r="H3718" s="180">
        <v>374.21</v>
      </c>
      <c r="I3718" s="180">
        <v>374.21</v>
      </c>
      <c r="J3718" s="180">
        <v>0</v>
      </c>
      <c r="K3718" s="181">
        <f t="shared" ref="K3718:K3781" si="58">H3718*G3718</f>
        <v>1022.8888150199999</v>
      </c>
      <c r="L3718" s="180" t="s">
        <v>704</v>
      </c>
    </row>
    <row r="3719" spans="3:12">
      <c r="C3719" s="180">
        <v>4274</v>
      </c>
      <c r="D3719" s="180">
        <v>4276</v>
      </c>
      <c r="E3719" s="180" t="s">
        <v>4110</v>
      </c>
      <c r="F3719" s="180" t="s">
        <v>727</v>
      </c>
      <c r="G3719" s="180">
        <v>1.5055581</v>
      </c>
      <c r="H3719" s="180">
        <v>206.11</v>
      </c>
      <c r="I3719" s="180">
        <v>206.11</v>
      </c>
      <c r="J3719" s="180">
        <v>0</v>
      </c>
      <c r="K3719" s="181">
        <f t="shared" si="58"/>
        <v>310.310579991</v>
      </c>
      <c r="L3719" s="180" t="s">
        <v>707</v>
      </c>
    </row>
    <row r="3720" spans="3:12">
      <c r="C3720" s="180">
        <v>4274</v>
      </c>
      <c r="D3720" s="180">
        <v>7572</v>
      </c>
      <c r="E3720" s="180" t="s">
        <v>2658</v>
      </c>
      <c r="F3720" s="180" t="s">
        <v>727</v>
      </c>
      <c r="G3720" s="180">
        <v>5.83078E-2</v>
      </c>
      <c r="H3720" s="180">
        <v>7.98</v>
      </c>
      <c r="I3720" s="180">
        <v>7.98</v>
      </c>
      <c r="J3720" s="180">
        <v>0</v>
      </c>
      <c r="K3720" s="181">
        <f t="shared" si="58"/>
        <v>0.46529624400000003</v>
      </c>
      <c r="L3720" s="180" t="s">
        <v>704</v>
      </c>
    </row>
    <row r="3721" spans="3:12">
      <c r="C3721" s="180">
        <v>4274</v>
      </c>
      <c r="D3721" s="180">
        <v>10956</v>
      </c>
      <c r="E3721" s="180" t="s">
        <v>4111</v>
      </c>
      <c r="F3721" s="180" t="s">
        <v>727</v>
      </c>
      <c r="G3721" s="180">
        <v>0.4425521</v>
      </c>
      <c r="H3721" s="180">
        <v>60.58</v>
      </c>
      <c r="I3721" s="180">
        <v>60.58</v>
      </c>
      <c r="J3721" s="180">
        <v>0</v>
      </c>
      <c r="K3721" s="181">
        <f t="shared" si="58"/>
        <v>26.809806217999999</v>
      </c>
      <c r="L3721" s="180" t="s">
        <v>707</v>
      </c>
    </row>
    <row r="3722" spans="3:12">
      <c r="C3722" s="180">
        <v>4274</v>
      </c>
      <c r="D3722" s="180">
        <v>38060</v>
      </c>
      <c r="E3722" s="180" t="s">
        <v>2655</v>
      </c>
      <c r="F3722" s="180" t="s">
        <v>727</v>
      </c>
      <c r="G3722" s="180">
        <v>0.40354040000000002</v>
      </c>
      <c r="H3722" s="180">
        <v>55.24</v>
      </c>
      <c r="I3722" s="180">
        <v>55.24</v>
      </c>
      <c r="J3722" s="180">
        <v>0</v>
      </c>
      <c r="K3722" s="181">
        <f t="shared" si="58"/>
        <v>22.291571696000002</v>
      </c>
      <c r="L3722" s="180" t="s">
        <v>704</v>
      </c>
    </row>
    <row r="3723" spans="3:12">
      <c r="C3723" s="180">
        <v>4274</v>
      </c>
      <c r="D3723" s="180">
        <v>38061</v>
      </c>
      <c r="E3723" s="180" t="s">
        <v>4112</v>
      </c>
      <c r="F3723" s="180" t="s">
        <v>727</v>
      </c>
      <c r="G3723" s="180">
        <v>0.3565586</v>
      </c>
      <c r="H3723" s="180">
        <v>48.81</v>
      </c>
      <c r="I3723" s="180">
        <v>48.81</v>
      </c>
      <c r="J3723" s="180">
        <v>0</v>
      </c>
      <c r="K3723" s="181">
        <f t="shared" si="58"/>
        <v>17.403625266000002</v>
      </c>
      <c r="L3723" s="180" t="s">
        <v>707</v>
      </c>
    </row>
    <row r="3724" spans="3:12">
      <c r="C3724" s="180">
        <v>4274</v>
      </c>
      <c r="D3724" s="180">
        <v>41380</v>
      </c>
      <c r="E3724" s="180" t="s">
        <v>4113</v>
      </c>
      <c r="F3724" s="180" t="s">
        <v>727</v>
      </c>
      <c r="G3724" s="180">
        <v>3.1726163000000001</v>
      </c>
      <c r="H3724" s="180">
        <v>434.33</v>
      </c>
      <c r="I3724" s="180">
        <v>434.33</v>
      </c>
      <c r="J3724" s="180">
        <v>0</v>
      </c>
      <c r="K3724" s="181">
        <f t="shared" si="58"/>
        <v>1377.9624375789999</v>
      </c>
      <c r="L3724" s="180" t="s">
        <v>704</v>
      </c>
    </row>
    <row r="3725" spans="3:12">
      <c r="C3725" s="180">
        <v>4274</v>
      </c>
      <c r="D3725" s="180">
        <v>41381</v>
      </c>
      <c r="E3725" s="180" t="s">
        <v>4114</v>
      </c>
      <c r="F3725" s="180" t="s">
        <v>727</v>
      </c>
      <c r="G3725" s="180">
        <v>3.3237131999999998</v>
      </c>
      <c r="H3725" s="180">
        <v>455.01</v>
      </c>
      <c r="I3725" s="180">
        <v>455.01</v>
      </c>
      <c r="J3725" s="180">
        <v>0</v>
      </c>
      <c r="K3725" s="181">
        <f t="shared" si="58"/>
        <v>1512.3227431319999</v>
      </c>
      <c r="L3725" s="180" t="s">
        <v>707</v>
      </c>
    </row>
    <row r="3726" spans="3:12">
      <c r="C3726" s="180">
        <v>4274</v>
      </c>
      <c r="D3726" s="180">
        <v>41382</v>
      </c>
      <c r="E3726" s="180" t="s">
        <v>4115</v>
      </c>
      <c r="F3726" s="180" t="s">
        <v>727</v>
      </c>
      <c r="G3726" s="180">
        <v>3.2171650999999999</v>
      </c>
      <c r="H3726" s="180">
        <v>440.42</v>
      </c>
      <c r="I3726" s="180">
        <v>440.42</v>
      </c>
      <c r="J3726" s="180">
        <v>0</v>
      </c>
      <c r="K3726" s="181">
        <f t="shared" si="58"/>
        <v>1416.903853342</v>
      </c>
      <c r="L3726" s="180" t="s">
        <v>704</v>
      </c>
    </row>
    <row r="3727" spans="3:12">
      <c r="C3727" s="180">
        <v>4274</v>
      </c>
      <c r="D3727" s="180">
        <v>41383</v>
      </c>
      <c r="E3727" s="180" t="s">
        <v>4116</v>
      </c>
      <c r="F3727" s="180" t="s">
        <v>727</v>
      </c>
      <c r="G3727" s="180">
        <v>4.3666261000000004</v>
      </c>
      <c r="H3727" s="180">
        <v>597.79</v>
      </c>
      <c r="I3727" s="180">
        <v>597.79</v>
      </c>
      <c r="J3727" s="180">
        <v>0</v>
      </c>
      <c r="K3727" s="181">
        <f t="shared" si="58"/>
        <v>2610.3254163189999</v>
      </c>
      <c r="L3727" s="180" t="s">
        <v>707</v>
      </c>
    </row>
    <row r="3728" spans="3:12">
      <c r="C3728" s="180">
        <v>4274</v>
      </c>
      <c r="D3728" s="180">
        <v>41385</v>
      </c>
      <c r="E3728" s="180" t="s">
        <v>4117</v>
      </c>
      <c r="F3728" s="180" t="s">
        <v>727</v>
      </c>
      <c r="G3728" s="180">
        <v>5.4337011000000004</v>
      </c>
      <c r="H3728" s="180">
        <v>743.87</v>
      </c>
      <c r="I3728" s="180">
        <v>743.87</v>
      </c>
      <c r="J3728" s="180">
        <v>0</v>
      </c>
      <c r="K3728" s="181">
        <f t="shared" si="58"/>
        <v>4041.9672372570003</v>
      </c>
      <c r="L3728" s="180" t="s">
        <v>704</v>
      </c>
    </row>
    <row r="3729" spans="3:12">
      <c r="C3729" s="180">
        <v>4274</v>
      </c>
      <c r="D3729" s="180">
        <v>41387</v>
      </c>
      <c r="E3729" s="180" t="s">
        <v>2656</v>
      </c>
      <c r="F3729" s="180" t="s">
        <v>826</v>
      </c>
      <c r="G3729" s="180">
        <v>0.39746799999999999</v>
      </c>
      <c r="H3729" s="180">
        <v>54.41</v>
      </c>
      <c r="I3729" s="180">
        <v>54.41</v>
      </c>
      <c r="J3729" s="180">
        <v>0</v>
      </c>
      <c r="K3729" s="181">
        <f t="shared" si="58"/>
        <v>21.626233879999997</v>
      </c>
      <c r="L3729" s="180" t="s">
        <v>707</v>
      </c>
    </row>
    <row r="3730" spans="3:12">
      <c r="C3730" s="180">
        <v>4274</v>
      </c>
      <c r="D3730" s="180">
        <v>41388</v>
      </c>
      <c r="E3730" s="180" t="s">
        <v>4118</v>
      </c>
      <c r="F3730" s="180" t="s">
        <v>826</v>
      </c>
      <c r="G3730" s="180">
        <v>0.47686089999999998</v>
      </c>
      <c r="H3730" s="180">
        <v>65.28</v>
      </c>
      <c r="I3730" s="180">
        <v>65.28</v>
      </c>
      <c r="J3730" s="180">
        <v>0</v>
      </c>
      <c r="K3730" s="181">
        <f t="shared" si="58"/>
        <v>31.129479551999999</v>
      </c>
      <c r="L3730" s="180" t="s">
        <v>704</v>
      </c>
    </row>
    <row r="3731" spans="3:12">
      <c r="C3731" s="180">
        <v>4274</v>
      </c>
      <c r="D3731" s="180">
        <v>41410</v>
      </c>
      <c r="E3731" s="180" t="s">
        <v>4119</v>
      </c>
      <c r="F3731" s="180" t="s">
        <v>727</v>
      </c>
      <c r="G3731" s="180">
        <v>0.57032590000000005</v>
      </c>
      <c r="H3731" s="180">
        <v>78.069999999999993</v>
      </c>
      <c r="I3731" s="180">
        <v>78.069999999999993</v>
      </c>
      <c r="J3731" s="180">
        <v>0</v>
      </c>
      <c r="K3731" s="181">
        <f t="shared" si="58"/>
        <v>44.525343012999997</v>
      </c>
      <c r="L3731" s="180" t="s">
        <v>707</v>
      </c>
    </row>
    <row r="3732" spans="3:12">
      <c r="C3732" s="180">
        <v>4274</v>
      </c>
      <c r="D3732" s="180">
        <v>41411</v>
      </c>
      <c r="E3732" s="180" t="s">
        <v>4120</v>
      </c>
      <c r="F3732" s="180" t="s">
        <v>727</v>
      </c>
      <c r="G3732" s="180">
        <v>0.51705190000000001</v>
      </c>
      <c r="H3732" s="180">
        <v>70.78</v>
      </c>
      <c r="I3732" s="180">
        <v>70.78</v>
      </c>
      <c r="J3732" s="180">
        <v>0</v>
      </c>
      <c r="K3732" s="181">
        <f t="shared" si="58"/>
        <v>36.596933482000004</v>
      </c>
      <c r="L3732" s="180" t="s">
        <v>704</v>
      </c>
    </row>
    <row r="3733" spans="3:12">
      <c r="C3733" s="180">
        <v>4274</v>
      </c>
      <c r="D3733" s="180">
        <v>41412</v>
      </c>
      <c r="E3733" s="180" t="s">
        <v>4121</v>
      </c>
      <c r="F3733" s="180" t="s">
        <v>727</v>
      </c>
      <c r="G3733" s="180">
        <v>1</v>
      </c>
      <c r="H3733" s="180">
        <v>136.9</v>
      </c>
      <c r="I3733" s="180">
        <v>136.9</v>
      </c>
      <c r="J3733" s="180">
        <v>0</v>
      </c>
      <c r="K3733" s="181">
        <f t="shared" si="58"/>
        <v>136.9</v>
      </c>
      <c r="L3733" s="180" t="s">
        <v>707</v>
      </c>
    </row>
    <row r="3734" spans="3:12">
      <c r="C3734" s="180">
        <v>4274</v>
      </c>
      <c r="D3734" s="180">
        <v>41413</v>
      </c>
      <c r="E3734" s="180" t="s">
        <v>4122</v>
      </c>
      <c r="F3734" s="180" t="s">
        <v>727</v>
      </c>
      <c r="G3734" s="180">
        <v>0.89986999999999995</v>
      </c>
      <c r="H3734" s="180">
        <v>123.19</v>
      </c>
      <c r="I3734" s="180">
        <v>123.19</v>
      </c>
      <c r="J3734" s="180">
        <v>0</v>
      </c>
      <c r="K3734" s="181">
        <f t="shared" si="58"/>
        <v>110.8549853</v>
      </c>
      <c r="L3734" s="180" t="s">
        <v>704</v>
      </c>
    </row>
    <row r="3735" spans="3:12">
      <c r="C3735" s="180">
        <v>4274</v>
      </c>
      <c r="D3735" s="180">
        <v>41414</v>
      </c>
      <c r="E3735" s="180" t="s">
        <v>4123</v>
      </c>
      <c r="F3735" s="180" t="s">
        <v>727</v>
      </c>
      <c r="G3735" s="180">
        <v>0.18708839999999999</v>
      </c>
      <c r="H3735" s="180">
        <v>25.61</v>
      </c>
      <c r="I3735" s="180">
        <v>25.61</v>
      </c>
      <c r="J3735" s="180">
        <v>0</v>
      </c>
      <c r="K3735" s="181">
        <f t="shared" si="58"/>
        <v>4.7913339239999999</v>
      </c>
      <c r="L3735" s="180" t="s">
        <v>707</v>
      </c>
    </row>
    <row r="3736" spans="3:12">
      <c r="C3736" s="180">
        <v>4274</v>
      </c>
      <c r="D3736" s="180">
        <v>41415</v>
      </c>
      <c r="E3736" s="180" t="s">
        <v>4124</v>
      </c>
      <c r="F3736" s="180" t="s">
        <v>727</v>
      </c>
      <c r="G3736" s="180">
        <v>0.2178783</v>
      </c>
      <c r="H3736" s="180">
        <v>29.82</v>
      </c>
      <c r="I3736" s="180">
        <v>29.82</v>
      </c>
      <c r="J3736" s="180">
        <v>0</v>
      </c>
      <c r="K3736" s="181">
        <f t="shared" si="58"/>
        <v>6.4971309059999998</v>
      </c>
      <c r="L3736" s="180" t="s">
        <v>704</v>
      </c>
    </row>
    <row r="3737" spans="3:12">
      <c r="C3737" s="180">
        <v>4274</v>
      </c>
      <c r="D3737" s="180">
        <v>41419</v>
      </c>
      <c r="E3737" s="180" t="s">
        <v>4125</v>
      </c>
      <c r="F3737" s="180" t="s">
        <v>727</v>
      </c>
      <c r="G3737" s="180">
        <v>5.9482399999999998E-2</v>
      </c>
      <c r="H3737" s="180">
        <v>8.14</v>
      </c>
      <c r="I3737" s="180">
        <v>8.14</v>
      </c>
      <c r="J3737" s="180">
        <v>0</v>
      </c>
      <c r="K3737" s="181">
        <f t="shared" si="58"/>
        <v>0.48418673600000001</v>
      </c>
      <c r="L3737" s="180" t="s">
        <v>707</v>
      </c>
    </row>
    <row r="3738" spans="3:12">
      <c r="C3738" s="180">
        <v>4274</v>
      </c>
      <c r="D3738" s="180">
        <v>41420</v>
      </c>
      <c r="E3738" s="180" t="s">
        <v>4126</v>
      </c>
      <c r="F3738" s="180" t="s">
        <v>727</v>
      </c>
      <c r="G3738" s="180">
        <v>8.0917799999999998E-2</v>
      </c>
      <c r="H3738" s="180">
        <v>11.07</v>
      </c>
      <c r="I3738" s="180">
        <v>11.07</v>
      </c>
      <c r="J3738" s="180">
        <v>0</v>
      </c>
      <c r="K3738" s="181">
        <f t="shared" si="58"/>
        <v>0.89576004600000003</v>
      </c>
      <c r="L3738" s="180" t="s">
        <v>704</v>
      </c>
    </row>
    <row r="3739" spans="3:12">
      <c r="C3739" s="180">
        <v>4274</v>
      </c>
      <c r="D3739" s="180">
        <v>41421</v>
      </c>
      <c r="E3739" s="180" t="s">
        <v>4127</v>
      </c>
      <c r="F3739" s="180" t="s">
        <v>727</v>
      </c>
      <c r="G3739" s="180">
        <v>8.0708100000000005E-2</v>
      </c>
      <c r="H3739" s="180">
        <v>11.04</v>
      </c>
      <c r="I3739" s="180">
        <v>11.04</v>
      </c>
      <c r="J3739" s="180">
        <v>0</v>
      </c>
      <c r="K3739" s="181">
        <f t="shared" si="58"/>
        <v>0.89101742399999995</v>
      </c>
      <c r="L3739" s="180" t="s">
        <v>707</v>
      </c>
    </row>
    <row r="3740" spans="3:12">
      <c r="C3740" s="180">
        <v>4274</v>
      </c>
      <c r="D3740" s="180">
        <v>41422</v>
      </c>
      <c r="E3740" s="180" t="s">
        <v>4128</v>
      </c>
      <c r="F3740" s="180" t="s">
        <v>727</v>
      </c>
      <c r="G3740" s="180">
        <v>0.1104912</v>
      </c>
      <c r="H3740" s="180">
        <v>15.12</v>
      </c>
      <c r="I3740" s="180">
        <v>15.12</v>
      </c>
      <c r="J3740" s="180">
        <v>0</v>
      </c>
      <c r="K3740" s="181">
        <f t="shared" si="58"/>
        <v>1.6706269439999999</v>
      </c>
      <c r="L3740" s="180" t="s">
        <v>704</v>
      </c>
    </row>
    <row r="3741" spans="3:12">
      <c r="C3741" s="180">
        <v>4274</v>
      </c>
      <c r="D3741" s="180">
        <v>41425</v>
      </c>
      <c r="E3741" s="180" t="s">
        <v>4129</v>
      </c>
      <c r="F3741" s="180" t="s">
        <v>727</v>
      </c>
      <c r="G3741" s="180">
        <v>5.6545999999999999E-2</v>
      </c>
      <c r="H3741" s="180">
        <v>7.74</v>
      </c>
      <c r="I3741" s="180">
        <v>7.74</v>
      </c>
      <c r="J3741" s="180">
        <v>0</v>
      </c>
      <c r="K3741" s="181">
        <f t="shared" si="58"/>
        <v>0.43766603999999998</v>
      </c>
      <c r="L3741" s="180" t="s">
        <v>707</v>
      </c>
    </row>
    <row r="3742" spans="3:12">
      <c r="C3742" s="180">
        <v>4274</v>
      </c>
      <c r="D3742" s="180">
        <v>41426</v>
      </c>
      <c r="E3742" s="180" t="s">
        <v>2660</v>
      </c>
      <c r="F3742" s="180" t="s">
        <v>727</v>
      </c>
      <c r="G3742" s="180">
        <v>0.1019338</v>
      </c>
      <c r="H3742" s="180">
        <v>13.95</v>
      </c>
      <c r="I3742" s="180">
        <v>13.95</v>
      </c>
      <c r="J3742" s="180">
        <v>0</v>
      </c>
      <c r="K3742" s="181">
        <f t="shared" si="58"/>
        <v>1.4219765099999999</v>
      </c>
      <c r="L3742" s="180" t="s">
        <v>704</v>
      </c>
    </row>
    <row r="3743" spans="3:12">
      <c r="C3743" s="180">
        <v>4274</v>
      </c>
      <c r="D3743" s="180">
        <v>41457</v>
      </c>
      <c r="E3743" s="180" t="s">
        <v>4130</v>
      </c>
      <c r="F3743" s="180" t="s">
        <v>727</v>
      </c>
      <c r="G3743" s="180">
        <v>11.7911406</v>
      </c>
      <c r="H3743" s="182">
        <v>1614.2</v>
      </c>
      <c r="I3743" s="182">
        <v>1614.2</v>
      </c>
      <c r="J3743" s="180">
        <v>0</v>
      </c>
      <c r="K3743" s="181">
        <f t="shared" si="58"/>
        <v>19033.259156520002</v>
      </c>
      <c r="L3743" s="180" t="s">
        <v>707</v>
      </c>
    </row>
    <row r="3744" spans="3:12">
      <c r="C3744" s="180">
        <v>4274</v>
      </c>
      <c r="D3744" s="180">
        <v>41458</v>
      </c>
      <c r="E3744" s="180" t="s">
        <v>4131</v>
      </c>
      <c r="F3744" s="180" t="s">
        <v>727</v>
      </c>
      <c r="G3744" s="180">
        <v>16.461009300000001</v>
      </c>
      <c r="H3744" s="182">
        <v>2253.5100000000002</v>
      </c>
      <c r="I3744" s="182">
        <v>2253.5100000000002</v>
      </c>
      <c r="J3744" s="180">
        <v>0</v>
      </c>
      <c r="K3744" s="181">
        <f t="shared" si="58"/>
        <v>37095.049067643005</v>
      </c>
      <c r="L3744" s="180" t="s">
        <v>707</v>
      </c>
    </row>
    <row r="3745" spans="3:12">
      <c r="C3745" s="180">
        <v>4274</v>
      </c>
      <c r="D3745" s="180">
        <v>41459</v>
      </c>
      <c r="E3745" s="180" t="s">
        <v>4132</v>
      </c>
      <c r="F3745" s="180" t="s">
        <v>727</v>
      </c>
      <c r="G3745" s="180">
        <v>22.961827299999999</v>
      </c>
      <c r="H3745" s="182">
        <v>3143.47</v>
      </c>
      <c r="I3745" s="182">
        <v>3143.47</v>
      </c>
      <c r="J3745" s="180">
        <v>0</v>
      </c>
      <c r="K3745" s="181">
        <f t="shared" si="58"/>
        <v>72179.81526273099</v>
      </c>
      <c r="L3745" s="180" t="s">
        <v>707</v>
      </c>
    </row>
    <row r="3746" spans="3:12">
      <c r="C3746" s="180">
        <v>4274</v>
      </c>
      <c r="D3746" s="180">
        <v>41461</v>
      </c>
      <c r="E3746" s="180" t="s">
        <v>4133</v>
      </c>
      <c r="F3746" s="180" t="s">
        <v>727</v>
      </c>
      <c r="G3746" s="180">
        <v>31.307269600000001</v>
      </c>
      <c r="H3746" s="182">
        <v>4285.96</v>
      </c>
      <c r="I3746" s="182">
        <v>4285.96</v>
      </c>
      <c r="J3746" s="180">
        <v>0</v>
      </c>
      <c r="K3746" s="181">
        <f t="shared" si="58"/>
        <v>134181.705214816</v>
      </c>
      <c r="L3746" s="180" t="s">
        <v>704</v>
      </c>
    </row>
    <row r="3747" spans="3:12">
      <c r="C3747" s="180">
        <v>4299</v>
      </c>
      <c r="D3747" s="180">
        <v>4299</v>
      </c>
      <c r="E3747" s="180" t="s">
        <v>4134</v>
      </c>
      <c r="F3747" s="180" t="s">
        <v>727</v>
      </c>
      <c r="G3747" s="180">
        <v>1</v>
      </c>
      <c r="H3747" s="180">
        <v>1.41</v>
      </c>
      <c r="I3747" s="180">
        <v>1.41</v>
      </c>
      <c r="J3747" s="180">
        <v>0</v>
      </c>
      <c r="K3747" s="181">
        <f t="shared" si="58"/>
        <v>1.41</v>
      </c>
      <c r="L3747" s="180" t="s">
        <v>707</v>
      </c>
    </row>
    <row r="3748" spans="3:12">
      <c r="C3748" s="180">
        <v>4299</v>
      </c>
      <c r="D3748" s="180">
        <v>1607</v>
      </c>
      <c r="E3748" s="180" t="s">
        <v>1687</v>
      </c>
      <c r="F3748" s="180" t="s">
        <v>1688</v>
      </c>
      <c r="G3748" s="180">
        <v>0.19047620000000001</v>
      </c>
      <c r="H3748" s="180">
        <v>0.26</v>
      </c>
      <c r="I3748" s="180">
        <v>0.26</v>
      </c>
      <c r="J3748" s="180">
        <v>0</v>
      </c>
      <c r="K3748" s="181">
        <f t="shared" si="58"/>
        <v>4.9523812000000007E-2</v>
      </c>
      <c r="L3748" s="180" t="s">
        <v>704</v>
      </c>
    </row>
    <row r="3749" spans="3:12">
      <c r="C3749" s="180">
        <v>4299</v>
      </c>
      <c r="D3749" s="180">
        <v>4300</v>
      </c>
      <c r="E3749" s="180" t="s">
        <v>4135</v>
      </c>
      <c r="F3749" s="180" t="s">
        <v>727</v>
      </c>
      <c r="G3749" s="180">
        <v>0.68253969999999997</v>
      </c>
      <c r="H3749" s="180">
        <v>0.96</v>
      </c>
      <c r="I3749" s="180">
        <v>0.96</v>
      </c>
      <c r="J3749" s="180">
        <v>0</v>
      </c>
      <c r="K3749" s="181">
        <f t="shared" si="58"/>
        <v>0.65523811199999993</v>
      </c>
      <c r="L3749" s="180" t="s">
        <v>707</v>
      </c>
    </row>
    <row r="3750" spans="3:12">
      <c r="C3750" s="180">
        <v>4299</v>
      </c>
      <c r="D3750" s="180">
        <v>4301</v>
      </c>
      <c r="E3750" s="180" t="s">
        <v>4136</v>
      </c>
      <c r="F3750" s="180" t="s">
        <v>727</v>
      </c>
      <c r="G3750" s="180">
        <v>0.83333330000000005</v>
      </c>
      <c r="H3750" s="180">
        <v>1.17</v>
      </c>
      <c r="I3750" s="180">
        <v>1.17</v>
      </c>
      <c r="J3750" s="180">
        <v>0</v>
      </c>
      <c r="K3750" s="181">
        <f t="shared" si="58"/>
        <v>0.97499996099999997</v>
      </c>
      <c r="L3750" s="180" t="s">
        <v>704</v>
      </c>
    </row>
    <row r="3751" spans="3:12">
      <c r="C3751" s="180">
        <v>4299</v>
      </c>
      <c r="D3751" s="180">
        <v>4302</v>
      </c>
      <c r="E3751" s="180" t="s">
        <v>1689</v>
      </c>
      <c r="F3751" s="180" t="s">
        <v>727</v>
      </c>
      <c r="G3751" s="180">
        <v>2.8571428999999999</v>
      </c>
      <c r="H3751" s="180">
        <v>4.0199999999999996</v>
      </c>
      <c r="I3751" s="180">
        <v>4.0199999999999996</v>
      </c>
      <c r="J3751" s="180">
        <v>0</v>
      </c>
      <c r="K3751" s="181">
        <f t="shared" si="58"/>
        <v>11.485714457999999</v>
      </c>
      <c r="L3751" s="180" t="s">
        <v>707</v>
      </c>
    </row>
    <row r="3752" spans="3:12">
      <c r="C3752" s="180">
        <v>4299</v>
      </c>
      <c r="D3752" s="180">
        <v>4304</v>
      </c>
      <c r="E3752" s="180" t="s">
        <v>4137</v>
      </c>
      <c r="F3752" s="180" t="s">
        <v>727</v>
      </c>
      <c r="G3752" s="180">
        <v>1.3650793999999999</v>
      </c>
      <c r="H3752" s="180">
        <v>1.92</v>
      </c>
      <c r="I3752" s="180">
        <v>1.92</v>
      </c>
      <c r="J3752" s="180">
        <v>0</v>
      </c>
      <c r="K3752" s="181">
        <f t="shared" si="58"/>
        <v>2.6209524479999997</v>
      </c>
      <c r="L3752" s="180" t="s">
        <v>704</v>
      </c>
    </row>
    <row r="3753" spans="3:12">
      <c r="C3753" s="180">
        <v>4299</v>
      </c>
      <c r="D3753" s="180">
        <v>4305</v>
      </c>
      <c r="E3753" s="180" t="s">
        <v>4138</v>
      </c>
      <c r="F3753" s="180" t="s">
        <v>727</v>
      </c>
      <c r="G3753" s="180">
        <v>1.5873016</v>
      </c>
      <c r="H3753" s="180">
        <v>2.23</v>
      </c>
      <c r="I3753" s="180">
        <v>2.23</v>
      </c>
      <c r="J3753" s="180">
        <v>0</v>
      </c>
      <c r="K3753" s="181">
        <f t="shared" si="58"/>
        <v>3.5396825679999999</v>
      </c>
      <c r="L3753" s="180" t="s">
        <v>704</v>
      </c>
    </row>
    <row r="3754" spans="3:12">
      <c r="C3754" s="180">
        <v>4299</v>
      </c>
      <c r="D3754" s="180">
        <v>4306</v>
      </c>
      <c r="E3754" s="180" t="s">
        <v>4139</v>
      </c>
      <c r="F3754" s="180" t="s">
        <v>727</v>
      </c>
      <c r="G3754" s="180">
        <v>1.8412698000000001</v>
      </c>
      <c r="H3754" s="180">
        <v>2.59</v>
      </c>
      <c r="I3754" s="180">
        <v>2.59</v>
      </c>
      <c r="J3754" s="180">
        <v>0</v>
      </c>
      <c r="K3754" s="181">
        <f t="shared" si="58"/>
        <v>4.7688887820000003</v>
      </c>
      <c r="L3754" s="180" t="s">
        <v>707</v>
      </c>
    </row>
    <row r="3755" spans="3:12">
      <c r="C3755" s="180">
        <v>4299</v>
      </c>
      <c r="D3755" s="180">
        <v>4307</v>
      </c>
      <c r="E3755" s="180" t="s">
        <v>4140</v>
      </c>
      <c r="F3755" s="180" t="s">
        <v>727</v>
      </c>
      <c r="G3755" s="180">
        <v>9.3650794000000008</v>
      </c>
      <c r="H3755" s="180">
        <v>13.2</v>
      </c>
      <c r="I3755" s="180">
        <v>13.2</v>
      </c>
      <c r="J3755" s="180">
        <v>0</v>
      </c>
      <c r="K3755" s="181">
        <f t="shared" si="58"/>
        <v>123.61904808</v>
      </c>
      <c r="L3755" s="180" t="s">
        <v>704</v>
      </c>
    </row>
    <row r="3756" spans="3:12">
      <c r="C3756" s="180">
        <v>4299</v>
      </c>
      <c r="D3756" s="180">
        <v>4308</v>
      </c>
      <c r="E3756" s="180" t="s">
        <v>4141</v>
      </c>
      <c r="F3756" s="180" t="s">
        <v>727</v>
      </c>
      <c r="G3756" s="180">
        <v>3.8095238</v>
      </c>
      <c r="H3756" s="180">
        <v>5.37</v>
      </c>
      <c r="I3756" s="180">
        <v>5.37</v>
      </c>
      <c r="J3756" s="180">
        <v>0</v>
      </c>
      <c r="K3756" s="181">
        <f t="shared" si="58"/>
        <v>20.457142806</v>
      </c>
      <c r="L3756" s="180" t="s">
        <v>707</v>
      </c>
    </row>
    <row r="3757" spans="3:12">
      <c r="C3757" s="180">
        <v>4299</v>
      </c>
      <c r="D3757" s="180">
        <v>4309</v>
      </c>
      <c r="E3757" s="180" t="s">
        <v>4142</v>
      </c>
      <c r="F3757" s="180" t="s">
        <v>727</v>
      </c>
      <c r="G3757" s="180">
        <v>5.4761905000000004</v>
      </c>
      <c r="H3757" s="180">
        <v>7.72</v>
      </c>
      <c r="I3757" s="180">
        <v>7.72</v>
      </c>
      <c r="J3757" s="180">
        <v>0</v>
      </c>
      <c r="K3757" s="181">
        <f t="shared" si="58"/>
        <v>42.276190660000005</v>
      </c>
      <c r="L3757" s="180" t="s">
        <v>704</v>
      </c>
    </row>
    <row r="3758" spans="3:12">
      <c r="C3758" s="180">
        <v>4299</v>
      </c>
      <c r="D3758" s="180">
        <v>4310</v>
      </c>
      <c r="E3758" s="180" t="s">
        <v>4143</v>
      </c>
      <c r="F3758" s="180" t="s">
        <v>727</v>
      </c>
      <c r="G3758" s="180">
        <v>2.2539682999999999</v>
      </c>
      <c r="H3758" s="180">
        <v>3.17</v>
      </c>
      <c r="I3758" s="180">
        <v>3.17</v>
      </c>
      <c r="J3758" s="180">
        <v>0</v>
      </c>
      <c r="K3758" s="181">
        <f t="shared" si="58"/>
        <v>7.1450795109999996</v>
      </c>
      <c r="L3758" s="180" t="s">
        <v>707</v>
      </c>
    </row>
    <row r="3759" spans="3:12">
      <c r="C3759" s="180">
        <v>4299</v>
      </c>
      <c r="D3759" s="180">
        <v>4311</v>
      </c>
      <c r="E3759" s="180" t="s">
        <v>4144</v>
      </c>
      <c r="F3759" s="180" t="s">
        <v>727</v>
      </c>
      <c r="G3759" s="180">
        <v>1.5873016</v>
      </c>
      <c r="H3759" s="180">
        <v>2.23</v>
      </c>
      <c r="I3759" s="180">
        <v>2.23</v>
      </c>
      <c r="J3759" s="180">
        <v>0</v>
      </c>
      <c r="K3759" s="181">
        <f t="shared" si="58"/>
        <v>3.5396825679999999</v>
      </c>
      <c r="L3759" s="180" t="s">
        <v>704</v>
      </c>
    </row>
    <row r="3760" spans="3:12">
      <c r="C3760" s="180">
        <v>4299</v>
      </c>
      <c r="D3760" s="180">
        <v>4312</v>
      </c>
      <c r="E3760" s="180" t="s">
        <v>1691</v>
      </c>
      <c r="F3760" s="180" t="s">
        <v>727</v>
      </c>
      <c r="G3760" s="180">
        <v>2.2222222</v>
      </c>
      <c r="H3760" s="180">
        <v>3.13</v>
      </c>
      <c r="I3760" s="180">
        <v>3.13</v>
      </c>
      <c r="J3760" s="180">
        <v>0</v>
      </c>
      <c r="K3760" s="181">
        <f t="shared" si="58"/>
        <v>6.9555554859999997</v>
      </c>
      <c r="L3760" s="180" t="s">
        <v>707</v>
      </c>
    </row>
    <row r="3761" spans="3:12">
      <c r="C3761" s="180">
        <v>4299</v>
      </c>
      <c r="D3761" s="180">
        <v>4313</v>
      </c>
      <c r="E3761" s="180" t="s">
        <v>4145</v>
      </c>
      <c r="F3761" s="180" t="s">
        <v>1688</v>
      </c>
      <c r="G3761" s="180">
        <v>2.0476190000000001</v>
      </c>
      <c r="H3761" s="180">
        <v>2.88</v>
      </c>
      <c r="I3761" s="180">
        <v>2.88</v>
      </c>
      <c r="J3761" s="180">
        <v>0</v>
      </c>
      <c r="K3761" s="181">
        <f t="shared" si="58"/>
        <v>5.8971427199999997</v>
      </c>
      <c r="L3761" s="180" t="s">
        <v>704</v>
      </c>
    </row>
    <row r="3762" spans="3:12">
      <c r="C3762" s="180">
        <v>4299</v>
      </c>
      <c r="D3762" s="180">
        <v>4314</v>
      </c>
      <c r="E3762" s="180" t="s">
        <v>4146</v>
      </c>
      <c r="F3762" s="180" t="s">
        <v>1688</v>
      </c>
      <c r="G3762" s="180">
        <v>2.7301587</v>
      </c>
      <c r="H3762" s="180">
        <v>3.84</v>
      </c>
      <c r="I3762" s="180">
        <v>3.84</v>
      </c>
      <c r="J3762" s="180">
        <v>0</v>
      </c>
      <c r="K3762" s="181">
        <f t="shared" si="58"/>
        <v>10.483809407999999</v>
      </c>
      <c r="L3762" s="180" t="s">
        <v>707</v>
      </c>
    </row>
    <row r="3763" spans="3:12">
      <c r="C3763" s="180">
        <v>4299</v>
      </c>
      <c r="D3763" s="180">
        <v>4315</v>
      </c>
      <c r="E3763" s="180" t="s">
        <v>1692</v>
      </c>
      <c r="F3763" s="180" t="s">
        <v>727</v>
      </c>
      <c r="G3763" s="180">
        <v>1.6349206000000001</v>
      </c>
      <c r="H3763" s="180">
        <v>2.2999999999999998</v>
      </c>
      <c r="I3763" s="180">
        <v>2.2999999999999998</v>
      </c>
      <c r="J3763" s="180">
        <v>0</v>
      </c>
      <c r="K3763" s="181">
        <f t="shared" si="58"/>
        <v>3.76031738</v>
      </c>
      <c r="L3763" s="180" t="s">
        <v>704</v>
      </c>
    </row>
    <row r="3764" spans="3:12">
      <c r="C3764" s="180">
        <v>4299</v>
      </c>
      <c r="D3764" s="180">
        <v>4316</v>
      </c>
      <c r="E3764" s="180" t="s">
        <v>4147</v>
      </c>
      <c r="F3764" s="180" t="s">
        <v>727</v>
      </c>
      <c r="G3764" s="180">
        <v>1.4285714</v>
      </c>
      <c r="H3764" s="180">
        <v>2.0099999999999998</v>
      </c>
      <c r="I3764" s="180">
        <v>2.0099999999999998</v>
      </c>
      <c r="J3764" s="180">
        <v>0</v>
      </c>
      <c r="K3764" s="181">
        <f t="shared" si="58"/>
        <v>2.8714285139999998</v>
      </c>
      <c r="L3764" s="180" t="s">
        <v>707</v>
      </c>
    </row>
    <row r="3765" spans="3:12">
      <c r="C3765" s="180">
        <v>4299</v>
      </c>
      <c r="D3765" s="180">
        <v>4317</v>
      </c>
      <c r="E3765" s="180" t="s">
        <v>4148</v>
      </c>
      <c r="F3765" s="180" t="s">
        <v>727</v>
      </c>
      <c r="G3765" s="180">
        <v>2.3333333000000001</v>
      </c>
      <c r="H3765" s="180">
        <v>3.28</v>
      </c>
      <c r="I3765" s="180">
        <v>3.28</v>
      </c>
      <c r="J3765" s="180">
        <v>0</v>
      </c>
      <c r="K3765" s="181">
        <f t="shared" si="58"/>
        <v>7.6533332239999998</v>
      </c>
      <c r="L3765" s="180" t="s">
        <v>704</v>
      </c>
    </row>
    <row r="3766" spans="3:12">
      <c r="C3766" s="180">
        <v>4299</v>
      </c>
      <c r="D3766" s="180">
        <v>4318</v>
      </c>
      <c r="E3766" s="180" t="s">
        <v>4149</v>
      </c>
      <c r="F3766" s="180" t="s">
        <v>727</v>
      </c>
      <c r="G3766" s="180">
        <v>1.2301587</v>
      </c>
      <c r="H3766" s="180">
        <v>1.73</v>
      </c>
      <c r="I3766" s="180">
        <v>1.73</v>
      </c>
      <c r="J3766" s="180">
        <v>0</v>
      </c>
      <c r="K3766" s="181">
        <f t="shared" si="58"/>
        <v>2.1281745509999999</v>
      </c>
      <c r="L3766" s="180" t="s">
        <v>707</v>
      </c>
    </row>
    <row r="3767" spans="3:12">
      <c r="C3767" s="180">
        <v>4299</v>
      </c>
      <c r="D3767" s="180">
        <v>4319</v>
      </c>
      <c r="E3767" s="180" t="s">
        <v>4150</v>
      </c>
      <c r="F3767" s="180" t="s">
        <v>727</v>
      </c>
      <c r="G3767" s="180">
        <v>1.2857143</v>
      </c>
      <c r="H3767" s="180">
        <v>1.81</v>
      </c>
      <c r="I3767" s="180">
        <v>1.81</v>
      </c>
      <c r="J3767" s="180">
        <v>0</v>
      </c>
      <c r="K3767" s="181">
        <f t="shared" si="58"/>
        <v>2.3271428830000001</v>
      </c>
      <c r="L3767" s="180" t="s">
        <v>704</v>
      </c>
    </row>
    <row r="3768" spans="3:12">
      <c r="C3768" s="180">
        <v>4299</v>
      </c>
      <c r="D3768" s="180">
        <v>4320</v>
      </c>
      <c r="E3768" s="180" t="s">
        <v>4151</v>
      </c>
      <c r="F3768" s="180" t="s">
        <v>727</v>
      </c>
      <c r="G3768" s="180">
        <v>2.5238095</v>
      </c>
      <c r="H3768" s="180">
        <v>3.55</v>
      </c>
      <c r="I3768" s="180">
        <v>3.55</v>
      </c>
      <c r="J3768" s="180">
        <v>0</v>
      </c>
      <c r="K3768" s="181">
        <f t="shared" si="58"/>
        <v>8.9595237250000004</v>
      </c>
      <c r="L3768" s="180" t="s">
        <v>704</v>
      </c>
    </row>
    <row r="3769" spans="3:12">
      <c r="C3769" s="180">
        <v>4299</v>
      </c>
      <c r="D3769" s="180">
        <v>4380</v>
      </c>
      <c r="E3769" s="180" t="s">
        <v>4152</v>
      </c>
      <c r="F3769" s="180" t="s">
        <v>727</v>
      </c>
      <c r="G3769" s="180">
        <v>1.0634920999999999</v>
      </c>
      <c r="H3769" s="180">
        <v>1.49</v>
      </c>
      <c r="I3769" s="180">
        <v>1.49</v>
      </c>
      <c r="J3769" s="180">
        <v>0</v>
      </c>
      <c r="K3769" s="181">
        <f t="shared" si="58"/>
        <v>1.5846032289999998</v>
      </c>
      <c r="L3769" s="180" t="s">
        <v>707</v>
      </c>
    </row>
    <row r="3770" spans="3:12">
      <c r="C3770" s="180">
        <v>4299</v>
      </c>
      <c r="D3770" s="180">
        <v>11029</v>
      </c>
      <c r="E3770" s="180" t="s">
        <v>1694</v>
      </c>
      <c r="F3770" s="180" t="s">
        <v>1688</v>
      </c>
      <c r="G3770" s="180">
        <v>1.4126984</v>
      </c>
      <c r="H3770" s="180">
        <v>1.99</v>
      </c>
      <c r="I3770" s="180">
        <v>1.99</v>
      </c>
      <c r="J3770" s="180">
        <v>0</v>
      </c>
      <c r="K3770" s="181">
        <f t="shared" si="58"/>
        <v>2.8112698159999998</v>
      </c>
      <c r="L3770" s="180" t="s">
        <v>704</v>
      </c>
    </row>
    <row r="3771" spans="3:12">
      <c r="C3771" s="180">
        <v>4299</v>
      </c>
      <c r="D3771" s="180">
        <v>11032</v>
      </c>
      <c r="E3771" s="180" t="s">
        <v>4153</v>
      </c>
      <c r="F3771" s="180" t="s">
        <v>727</v>
      </c>
      <c r="G3771" s="180">
        <v>9.2063492</v>
      </c>
      <c r="H3771" s="180">
        <v>12.98</v>
      </c>
      <c r="I3771" s="180">
        <v>12.98</v>
      </c>
      <c r="J3771" s="180">
        <v>0</v>
      </c>
      <c r="K3771" s="181">
        <f t="shared" si="58"/>
        <v>119.49841261600001</v>
      </c>
      <c r="L3771" s="180" t="s">
        <v>707</v>
      </c>
    </row>
    <row r="3772" spans="3:12">
      <c r="C3772" s="180">
        <v>4299</v>
      </c>
      <c r="D3772" s="180">
        <v>11033</v>
      </c>
      <c r="E3772" s="180" t="s">
        <v>2045</v>
      </c>
      <c r="F3772" s="180" t="s">
        <v>727</v>
      </c>
      <c r="G3772" s="180">
        <v>5.2380952000000001</v>
      </c>
      <c r="H3772" s="180">
        <v>7.38</v>
      </c>
      <c r="I3772" s="180">
        <v>7.38</v>
      </c>
      <c r="J3772" s="180">
        <v>0</v>
      </c>
      <c r="K3772" s="181">
        <f t="shared" si="58"/>
        <v>38.657142575999998</v>
      </c>
      <c r="L3772" s="180" t="s">
        <v>704</v>
      </c>
    </row>
    <row r="3773" spans="3:12">
      <c r="C3773" s="180">
        <v>4299</v>
      </c>
      <c r="D3773" s="180">
        <v>11054</v>
      </c>
      <c r="E3773" s="180" t="s">
        <v>1706</v>
      </c>
      <c r="F3773" s="180" t="s">
        <v>727</v>
      </c>
      <c r="G3773" s="180">
        <v>3.5793699999999998E-2</v>
      </c>
      <c r="H3773" s="180">
        <v>0.05</v>
      </c>
      <c r="I3773" s="180">
        <v>0.05</v>
      </c>
      <c r="J3773" s="180">
        <v>0</v>
      </c>
      <c r="K3773" s="181">
        <f t="shared" si="58"/>
        <v>1.7896850000000001E-3</v>
      </c>
      <c r="L3773" s="180" t="s">
        <v>707</v>
      </c>
    </row>
    <row r="3774" spans="3:12">
      <c r="C3774" s="180">
        <v>4299</v>
      </c>
      <c r="D3774" s="180">
        <v>11055</v>
      </c>
      <c r="E3774" s="180" t="s">
        <v>1963</v>
      </c>
      <c r="F3774" s="180" t="s">
        <v>727</v>
      </c>
      <c r="G3774" s="180">
        <v>5.8333299999999998E-2</v>
      </c>
      <c r="H3774" s="180">
        <v>0.08</v>
      </c>
      <c r="I3774" s="180">
        <v>0.08</v>
      </c>
      <c r="J3774" s="180">
        <v>0</v>
      </c>
      <c r="K3774" s="181">
        <f t="shared" si="58"/>
        <v>4.6666640000000001E-3</v>
      </c>
      <c r="L3774" s="180" t="s">
        <v>704</v>
      </c>
    </row>
    <row r="3775" spans="3:12">
      <c r="C3775" s="180">
        <v>4299</v>
      </c>
      <c r="D3775" s="180">
        <v>11056</v>
      </c>
      <c r="E3775" s="180" t="s">
        <v>4154</v>
      </c>
      <c r="F3775" s="180" t="s">
        <v>727</v>
      </c>
      <c r="G3775" s="180">
        <v>6.3492099999999996E-2</v>
      </c>
      <c r="H3775" s="180">
        <v>0.08</v>
      </c>
      <c r="I3775" s="180">
        <v>0.08</v>
      </c>
      <c r="J3775" s="180">
        <v>0</v>
      </c>
      <c r="K3775" s="181">
        <f t="shared" si="58"/>
        <v>5.0793679999999999E-3</v>
      </c>
      <c r="L3775" s="180" t="s">
        <v>707</v>
      </c>
    </row>
    <row r="3776" spans="3:12">
      <c r="C3776" s="180">
        <v>4299</v>
      </c>
      <c r="D3776" s="180">
        <v>11057</v>
      </c>
      <c r="E3776" s="180" t="s">
        <v>4155</v>
      </c>
      <c r="F3776" s="180" t="s">
        <v>727</v>
      </c>
      <c r="G3776" s="180">
        <v>0.12698409999999999</v>
      </c>
      <c r="H3776" s="180">
        <v>0.17</v>
      </c>
      <c r="I3776" s="180">
        <v>0.17</v>
      </c>
      <c r="J3776" s="180">
        <v>0</v>
      </c>
      <c r="K3776" s="181">
        <f t="shared" si="58"/>
        <v>2.1587296999999998E-2</v>
      </c>
      <c r="L3776" s="180" t="s">
        <v>704</v>
      </c>
    </row>
    <row r="3777" spans="3:12">
      <c r="C3777" s="180">
        <v>4299</v>
      </c>
      <c r="D3777" s="180">
        <v>11058</v>
      </c>
      <c r="E3777" s="180" t="s">
        <v>4156</v>
      </c>
      <c r="F3777" s="180" t="s">
        <v>727</v>
      </c>
      <c r="G3777" s="180">
        <v>0.31746029999999997</v>
      </c>
      <c r="H3777" s="180">
        <v>0.44</v>
      </c>
      <c r="I3777" s="180">
        <v>0.44</v>
      </c>
      <c r="J3777" s="180">
        <v>0</v>
      </c>
      <c r="K3777" s="181">
        <f t="shared" si="58"/>
        <v>0.139682532</v>
      </c>
      <c r="L3777" s="180" t="s">
        <v>707</v>
      </c>
    </row>
    <row r="3778" spans="3:12">
      <c r="C3778" s="180">
        <v>4299</v>
      </c>
      <c r="D3778" s="180">
        <v>11059</v>
      </c>
      <c r="E3778" s="180" t="s">
        <v>4157</v>
      </c>
      <c r="F3778" s="180" t="s">
        <v>727</v>
      </c>
      <c r="G3778" s="180">
        <v>0.24603169999999999</v>
      </c>
      <c r="H3778" s="180">
        <v>0.34</v>
      </c>
      <c r="I3778" s="180">
        <v>0.34</v>
      </c>
      <c r="J3778" s="180">
        <v>0</v>
      </c>
      <c r="K3778" s="181">
        <f t="shared" si="58"/>
        <v>8.3650778000000009E-2</v>
      </c>
      <c r="L3778" s="180" t="s">
        <v>704</v>
      </c>
    </row>
    <row r="3779" spans="3:12">
      <c r="C3779" s="180">
        <v>4299</v>
      </c>
      <c r="D3779" s="180">
        <v>11060</v>
      </c>
      <c r="E3779" s="180" t="s">
        <v>4158</v>
      </c>
      <c r="F3779" s="180" t="s">
        <v>727</v>
      </c>
      <c r="G3779" s="180">
        <v>31.031745999999998</v>
      </c>
      <c r="H3779" s="180">
        <v>43.75</v>
      </c>
      <c r="I3779" s="180">
        <v>43.75</v>
      </c>
      <c r="J3779" s="180">
        <v>0</v>
      </c>
      <c r="K3779" s="181">
        <f t="shared" si="58"/>
        <v>1357.6388875</v>
      </c>
      <c r="L3779" s="180" t="s">
        <v>707</v>
      </c>
    </row>
    <row r="3780" spans="3:12">
      <c r="C3780" s="180">
        <v>4299</v>
      </c>
      <c r="D3780" s="180">
        <v>11091</v>
      </c>
      <c r="E3780" s="180" t="s">
        <v>4159</v>
      </c>
      <c r="F3780" s="180" t="s">
        <v>727</v>
      </c>
      <c r="G3780" s="180">
        <v>1.2222222</v>
      </c>
      <c r="H3780" s="180">
        <v>1.72</v>
      </c>
      <c r="I3780" s="180">
        <v>1.72</v>
      </c>
      <c r="J3780" s="180">
        <v>0</v>
      </c>
      <c r="K3780" s="181">
        <f t="shared" si="58"/>
        <v>2.1022221839999999</v>
      </c>
      <c r="L3780" s="180" t="s">
        <v>704</v>
      </c>
    </row>
    <row r="3781" spans="3:12">
      <c r="C3781" s="180">
        <v>4299</v>
      </c>
      <c r="D3781" s="180">
        <v>21142</v>
      </c>
      <c r="E3781" s="180" t="s">
        <v>1668</v>
      </c>
      <c r="F3781" s="180" t="s">
        <v>727</v>
      </c>
      <c r="G3781" s="180">
        <v>23.571428600000001</v>
      </c>
      <c r="H3781" s="180">
        <v>33.229999999999997</v>
      </c>
      <c r="I3781" s="180">
        <v>33.229999999999997</v>
      </c>
      <c r="J3781" s="180">
        <v>0</v>
      </c>
      <c r="K3781" s="181">
        <f t="shared" si="58"/>
        <v>783.27857237799992</v>
      </c>
      <c r="L3781" s="180" t="s">
        <v>707</v>
      </c>
    </row>
    <row r="3782" spans="3:12">
      <c r="C3782" s="180">
        <v>4329</v>
      </c>
      <c r="D3782" s="180">
        <v>4329</v>
      </c>
      <c r="E3782" s="180" t="s">
        <v>4160</v>
      </c>
      <c r="F3782" s="180" t="s">
        <v>727</v>
      </c>
      <c r="G3782" s="180">
        <v>1</v>
      </c>
      <c r="H3782" s="180">
        <v>2.35</v>
      </c>
      <c r="I3782" s="180">
        <v>2.35</v>
      </c>
      <c r="J3782" s="180">
        <v>0</v>
      </c>
      <c r="K3782" s="181">
        <f t="shared" ref="K3782:K3845" si="59">H3782*G3782</f>
        <v>2.35</v>
      </c>
      <c r="L3782" s="180" t="s">
        <v>704</v>
      </c>
    </row>
    <row r="3783" spans="3:12">
      <c r="C3783" s="180">
        <v>4329</v>
      </c>
      <c r="D3783" s="180">
        <v>4330</v>
      </c>
      <c r="E3783" s="180" t="s">
        <v>4161</v>
      </c>
      <c r="F3783" s="180" t="s">
        <v>727</v>
      </c>
      <c r="G3783" s="180">
        <v>6.9565199999999994E-2</v>
      </c>
      <c r="H3783" s="180">
        <v>0.16</v>
      </c>
      <c r="I3783" s="180">
        <v>0.16</v>
      </c>
      <c r="J3783" s="180">
        <v>0</v>
      </c>
      <c r="K3783" s="181">
        <f t="shared" si="59"/>
        <v>1.1130431999999999E-2</v>
      </c>
      <c r="L3783" s="180" t="s">
        <v>707</v>
      </c>
    </row>
    <row r="3784" spans="3:12">
      <c r="C3784" s="180">
        <v>4329</v>
      </c>
      <c r="D3784" s="180">
        <v>4331</v>
      </c>
      <c r="E3784" s="180" t="s">
        <v>4162</v>
      </c>
      <c r="F3784" s="180" t="s">
        <v>727</v>
      </c>
      <c r="G3784" s="180">
        <v>1.8956522</v>
      </c>
      <c r="H3784" s="180">
        <v>4.45</v>
      </c>
      <c r="I3784" s="180">
        <v>4.45</v>
      </c>
      <c r="J3784" s="180">
        <v>0</v>
      </c>
      <c r="K3784" s="181">
        <f t="shared" si="59"/>
        <v>8.4356522900000002</v>
      </c>
      <c r="L3784" s="180" t="s">
        <v>704</v>
      </c>
    </row>
    <row r="3785" spans="3:12">
      <c r="C3785" s="180">
        <v>4329</v>
      </c>
      <c r="D3785" s="180">
        <v>4332</v>
      </c>
      <c r="E3785" s="180" t="s">
        <v>4163</v>
      </c>
      <c r="F3785" s="180" t="s">
        <v>727</v>
      </c>
      <c r="G3785" s="180">
        <v>0.50434780000000001</v>
      </c>
      <c r="H3785" s="180">
        <v>1.18</v>
      </c>
      <c r="I3785" s="180">
        <v>1.18</v>
      </c>
      <c r="J3785" s="180">
        <v>0</v>
      </c>
      <c r="K3785" s="181">
        <f t="shared" si="59"/>
        <v>0.59513040399999995</v>
      </c>
      <c r="L3785" s="180" t="s">
        <v>707</v>
      </c>
    </row>
    <row r="3786" spans="3:12">
      <c r="C3786" s="180">
        <v>4329</v>
      </c>
      <c r="D3786" s="180">
        <v>4333</v>
      </c>
      <c r="E3786" s="180" t="s">
        <v>4164</v>
      </c>
      <c r="F3786" s="180" t="s">
        <v>727</v>
      </c>
      <c r="G3786" s="180">
        <v>0.1217391</v>
      </c>
      <c r="H3786" s="180">
        <v>0.28000000000000003</v>
      </c>
      <c r="I3786" s="180">
        <v>0.28000000000000003</v>
      </c>
      <c r="J3786" s="180">
        <v>0</v>
      </c>
      <c r="K3786" s="181">
        <f t="shared" si="59"/>
        <v>3.4086948000000006E-2</v>
      </c>
      <c r="L3786" s="180" t="s">
        <v>704</v>
      </c>
    </row>
    <row r="3787" spans="3:12">
      <c r="C3787" s="180">
        <v>4329</v>
      </c>
      <c r="D3787" s="180">
        <v>4334</v>
      </c>
      <c r="E3787" s="180" t="s">
        <v>4165</v>
      </c>
      <c r="F3787" s="180" t="s">
        <v>727</v>
      </c>
      <c r="G3787" s="180">
        <v>8.7304347999999994</v>
      </c>
      <c r="H3787" s="180">
        <v>20.51</v>
      </c>
      <c r="I3787" s="180">
        <v>20.51</v>
      </c>
      <c r="J3787" s="180">
        <v>0</v>
      </c>
      <c r="K3787" s="181">
        <f t="shared" si="59"/>
        <v>179.06121774799999</v>
      </c>
      <c r="L3787" s="180" t="s">
        <v>707</v>
      </c>
    </row>
    <row r="3788" spans="3:12">
      <c r="C3788" s="180">
        <v>4329</v>
      </c>
      <c r="D3788" s="180">
        <v>4335</v>
      </c>
      <c r="E3788" s="180" t="s">
        <v>2290</v>
      </c>
      <c r="F3788" s="180" t="s">
        <v>727</v>
      </c>
      <c r="G3788" s="180">
        <v>6.3652173999999997</v>
      </c>
      <c r="H3788" s="180">
        <v>14.95</v>
      </c>
      <c r="I3788" s="180">
        <v>14.95</v>
      </c>
      <c r="J3788" s="180">
        <v>0</v>
      </c>
      <c r="K3788" s="181">
        <f t="shared" si="59"/>
        <v>95.160000129999986</v>
      </c>
      <c r="L3788" s="180" t="s">
        <v>704</v>
      </c>
    </row>
    <row r="3789" spans="3:12">
      <c r="C3789" s="180">
        <v>4329</v>
      </c>
      <c r="D3789" s="180">
        <v>4336</v>
      </c>
      <c r="E3789" s="180" t="s">
        <v>4166</v>
      </c>
      <c r="F3789" s="180" t="s">
        <v>727</v>
      </c>
      <c r="G3789" s="180">
        <v>2.4260869999999999</v>
      </c>
      <c r="H3789" s="180">
        <v>5.7</v>
      </c>
      <c r="I3789" s="180">
        <v>5.7</v>
      </c>
      <c r="J3789" s="180">
        <v>0</v>
      </c>
      <c r="K3789" s="181">
        <f t="shared" si="59"/>
        <v>13.8286959</v>
      </c>
      <c r="L3789" s="180" t="s">
        <v>707</v>
      </c>
    </row>
    <row r="3790" spans="3:12">
      <c r="C3790" s="180">
        <v>4329</v>
      </c>
      <c r="D3790" s="180">
        <v>4337</v>
      </c>
      <c r="E3790" s="180" t="s">
        <v>4167</v>
      </c>
      <c r="F3790" s="180" t="s">
        <v>727</v>
      </c>
      <c r="G3790" s="180">
        <v>1.1826087000000001</v>
      </c>
      <c r="H3790" s="180">
        <v>2.77</v>
      </c>
      <c r="I3790" s="180">
        <v>2.77</v>
      </c>
      <c r="J3790" s="180">
        <v>0</v>
      </c>
      <c r="K3790" s="181">
        <f t="shared" si="59"/>
        <v>3.2758260990000001</v>
      </c>
      <c r="L3790" s="180" t="s">
        <v>707</v>
      </c>
    </row>
    <row r="3791" spans="3:12">
      <c r="C3791" s="180">
        <v>4329</v>
      </c>
      <c r="D3791" s="180">
        <v>4339</v>
      </c>
      <c r="E3791" s="180" t="s">
        <v>4168</v>
      </c>
      <c r="F3791" s="180" t="s">
        <v>727</v>
      </c>
      <c r="G3791" s="180">
        <v>0.25217390000000001</v>
      </c>
      <c r="H3791" s="180">
        <v>0.59</v>
      </c>
      <c r="I3791" s="180">
        <v>0.59</v>
      </c>
      <c r="J3791" s="180">
        <v>0</v>
      </c>
      <c r="K3791" s="181">
        <f t="shared" si="59"/>
        <v>0.14878260099999999</v>
      </c>
      <c r="L3791" s="180" t="s">
        <v>707</v>
      </c>
    </row>
    <row r="3792" spans="3:12">
      <c r="C3792" s="180">
        <v>4329</v>
      </c>
      <c r="D3792" s="180">
        <v>4340</v>
      </c>
      <c r="E3792" s="180" t="s">
        <v>4169</v>
      </c>
      <c r="F3792" s="180" t="s">
        <v>727</v>
      </c>
      <c r="G3792" s="180">
        <v>0.54782609999999998</v>
      </c>
      <c r="H3792" s="180">
        <v>1.28</v>
      </c>
      <c r="I3792" s="180">
        <v>1.28</v>
      </c>
      <c r="J3792" s="180">
        <v>0</v>
      </c>
      <c r="K3792" s="181">
        <f t="shared" si="59"/>
        <v>0.70121740799999999</v>
      </c>
      <c r="L3792" s="180" t="s">
        <v>704</v>
      </c>
    </row>
    <row r="3793" spans="3:12">
      <c r="C3793" s="180">
        <v>4329</v>
      </c>
      <c r="D3793" s="180">
        <v>4341</v>
      </c>
      <c r="E3793" s="180" t="s">
        <v>4170</v>
      </c>
      <c r="F3793" s="180" t="s">
        <v>727</v>
      </c>
      <c r="G3793" s="180">
        <v>0.46956520000000002</v>
      </c>
      <c r="H3793" s="180">
        <v>1.1000000000000001</v>
      </c>
      <c r="I3793" s="180">
        <v>1.1000000000000001</v>
      </c>
      <c r="J3793" s="180">
        <v>0</v>
      </c>
      <c r="K3793" s="181">
        <f t="shared" si="59"/>
        <v>0.51652172000000007</v>
      </c>
      <c r="L3793" s="180" t="s">
        <v>707</v>
      </c>
    </row>
    <row r="3794" spans="3:12">
      <c r="C3794" s="180">
        <v>4329</v>
      </c>
      <c r="D3794" s="180">
        <v>4342</v>
      </c>
      <c r="E3794" s="180" t="s">
        <v>4171</v>
      </c>
      <c r="F3794" s="180" t="s">
        <v>727</v>
      </c>
      <c r="G3794" s="180">
        <v>0.1043478</v>
      </c>
      <c r="H3794" s="180">
        <v>0.24</v>
      </c>
      <c r="I3794" s="180">
        <v>0.24</v>
      </c>
      <c r="J3794" s="180">
        <v>0</v>
      </c>
      <c r="K3794" s="181">
        <f t="shared" si="59"/>
        <v>2.5043472000000001E-2</v>
      </c>
      <c r="L3794" s="180" t="s">
        <v>704</v>
      </c>
    </row>
    <row r="3795" spans="3:12">
      <c r="C3795" s="180">
        <v>4329</v>
      </c>
      <c r="D3795" s="180">
        <v>4343</v>
      </c>
      <c r="E3795" s="180" t="s">
        <v>4172</v>
      </c>
      <c r="F3795" s="180" t="s">
        <v>727</v>
      </c>
      <c r="G3795" s="180">
        <v>2.1478261000000001</v>
      </c>
      <c r="H3795" s="180">
        <v>5.04</v>
      </c>
      <c r="I3795" s="180">
        <v>5.04</v>
      </c>
      <c r="J3795" s="180">
        <v>0</v>
      </c>
      <c r="K3795" s="181">
        <f t="shared" si="59"/>
        <v>10.825043544</v>
      </c>
      <c r="L3795" s="180" t="s">
        <v>707</v>
      </c>
    </row>
    <row r="3796" spans="3:12">
      <c r="C3796" s="180">
        <v>4329</v>
      </c>
      <c r="D3796" s="180">
        <v>4344</v>
      </c>
      <c r="E3796" s="180" t="s">
        <v>1673</v>
      </c>
      <c r="F3796" s="180" t="s">
        <v>727</v>
      </c>
      <c r="G3796" s="180">
        <v>9.4782609000000004</v>
      </c>
      <c r="H3796" s="180">
        <v>22.27</v>
      </c>
      <c r="I3796" s="180">
        <v>22.27</v>
      </c>
      <c r="J3796" s="180">
        <v>0</v>
      </c>
      <c r="K3796" s="181">
        <f t="shared" si="59"/>
        <v>211.08087024299999</v>
      </c>
      <c r="L3796" s="180" t="s">
        <v>704</v>
      </c>
    </row>
    <row r="3797" spans="3:12">
      <c r="C3797" s="180">
        <v>4329</v>
      </c>
      <c r="D3797" s="180">
        <v>4346</v>
      </c>
      <c r="E3797" s="180" t="s">
        <v>2568</v>
      </c>
      <c r="F3797" s="180" t="s">
        <v>727</v>
      </c>
      <c r="G3797" s="180">
        <v>4.6869565</v>
      </c>
      <c r="H3797" s="180">
        <v>11.01</v>
      </c>
      <c r="I3797" s="180">
        <v>11.01</v>
      </c>
      <c r="J3797" s="180">
        <v>0</v>
      </c>
      <c r="K3797" s="181">
        <f t="shared" si="59"/>
        <v>51.603391064999997</v>
      </c>
      <c r="L3797" s="180" t="s">
        <v>707</v>
      </c>
    </row>
    <row r="3798" spans="3:12">
      <c r="C3798" s="180">
        <v>4329</v>
      </c>
      <c r="D3798" s="180">
        <v>4350</v>
      </c>
      <c r="E3798" s="180" t="s">
        <v>2670</v>
      </c>
      <c r="F3798" s="180" t="s">
        <v>727</v>
      </c>
      <c r="G3798" s="180">
        <v>0.29565219999999998</v>
      </c>
      <c r="H3798" s="180">
        <v>0.69</v>
      </c>
      <c r="I3798" s="180">
        <v>0.69</v>
      </c>
      <c r="J3798" s="180">
        <v>0</v>
      </c>
      <c r="K3798" s="181">
        <f t="shared" si="59"/>
        <v>0.20400001799999998</v>
      </c>
      <c r="L3798" s="180" t="s">
        <v>704</v>
      </c>
    </row>
    <row r="3799" spans="3:12">
      <c r="C3799" s="180">
        <v>4329</v>
      </c>
      <c r="D3799" s="180">
        <v>4351</v>
      </c>
      <c r="E3799" s="180" t="s">
        <v>4173</v>
      </c>
      <c r="F3799" s="180" t="s">
        <v>727</v>
      </c>
      <c r="G3799" s="180">
        <v>7.7043477999999999</v>
      </c>
      <c r="H3799" s="180">
        <v>18.100000000000001</v>
      </c>
      <c r="I3799" s="180">
        <v>18.100000000000001</v>
      </c>
      <c r="J3799" s="180">
        <v>0</v>
      </c>
      <c r="K3799" s="181">
        <f t="shared" si="59"/>
        <v>139.44869518000002</v>
      </c>
      <c r="L3799" s="180" t="s">
        <v>707</v>
      </c>
    </row>
    <row r="3800" spans="3:12">
      <c r="C3800" s="180">
        <v>4329</v>
      </c>
      <c r="D3800" s="180">
        <v>4354</v>
      </c>
      <c r="E3800" s="180" t="s">
        <v>4174</v>
      </c>
      <c r="F3800" s="180" t="s">
        <v>727</v>
      </c>
      <c r="G3800" s="180">
        <v>21.739130400000001</v>
      </c>
      <c r="H3800" s="180">
        <v>51.08</v>
      </c>
      <c r="I3800" s="180">
        <v>51.08</v>
      </c>
      <c r="J3800" s="180">
        <v>0</v>
      </c>
      <c r="K3800" s="181">
        <f t="shared" si="59"/>
        <v>1110.4347808319999</v>
      </c>
      <c r="L3800" s="180" t="s">
        <v>704</v>
      </c>
    </row>
    <row r="3801" spans="3:12">
      <c r="C3801" s="180">
        <v>4329</v>
      </c>
      <c r="D3801" s="180">
        <v>4356</v>
      </c>
      <c r="E3801" s="180" t="s">
        <v>4175</v>
      </c>
      <c r="F3801" s="180" t="s">
        <v>727</v>
      </c>
      <c r="G3801" s="180">
        <v>0.1217391</v>
      </c>
      <c r="H3801" s="180">
        <v>0.28000000000000003</v>
      </c>
      <c r="I3801" s="180">
        <v>0.28000000000000003</v>
      </c>
      <c r="J3801" s="180">
        <v>0</v>
      </c>
      <c r="K3801" s="181">
        <f t="shared" si="59"/>
        <v>3.4086948000000006E-2</v>
      </c>
      <c r="L3801" s="180" t="s">
        <v>707</v>
      </c>
    </row>
    <row r="3802" spans="3:12">
      <c r="C3802" s="180">
        <v>4329</v>
      </c>
      <c r="D3802" s="180">
        <v>4358</v>
      </c>
      <c r="E3802" s="180" t="s">
        <v>4176</v>
      </c>
      <c r="F3802" s="180" t="s">
        <v>727</v>
      </c>
      <c r="G3802" s="180">
        <v>0.93913040000000003</v>
      </c>
      <c r="H3802" s="180">
        <v>2.2000000000000002</v>
      </c>
      <c r="I3802" s="180">
        <v>2.2000000000000002</v>
      </c>
      <c r="J3802" s="180">
        <v>0</v>
      </c>
      <c r="K3802" s="181">
        <f t="shared" si="59"/>
        <v>2.0660868800000003</v>
      </c>
      <c r="L3802" s="180" t="s">
        <v>704</v>
      </c>
    </row>
    <row r="3803" spans="3:12">
      <c r="C3803" s="180">
        <v>4329</v>
      </c>
      <c r="D3803" s="180">
        <v>4377</v>
      </c>
      <c r="E3803" s="180" t="s">
        <v>2086</v>
      </c>
      <c r="F3803" s="180" t="s">
        <v>727</v>
      </c>
      <c r="G3803" s="180">
        <v>8.6956500000000006E-2</v>
      </c>
      <c r="H3803" s="180">
        <v>0.2</v>
      </c>
      <c r="I3803" s="180">
        <v>0.2</v>
      </c>
      <c r="J3803" s="180">
        <v>0</v>
      </c>
      <c r="K3803" s="181">
        <f t="shared" si="59"/>
        <v>1.7391300000000002E-2</v>
      </c>
      <c r="L3803" s="180" t="s">
        <v>707</v>
      </c>
    </row>
    <row r="3804" spans="3:12">
      <c r="C3804" s="180">
        <v>4329</v>
      </c>
      <c r="D3804" s="180">
        <v>4379</v>
      </c>
      <c r="E3804" s="180" t="s">
        <v>4177</v>
      </c>
      <c r="F3804" s="180" t="s">
        <v>727</v>
      </c>
      <c r="G3804" s="180">
        <v>2.4173900000000002E-2</v>
      </c>
      <c r="H3804" s="180">
        <v>0.05</v>
      </c>
      <c r="I3804" s="180">
        <v>0.05</v>
      </c>
      <c r="J3804" s="180">
        <v>0</v>
      </c>
      <c r="K3804" s="181">
        <f t="shared" si="59"/>
        <v>1.2086950000000001E-3</v>
      </c>
      <c r="L3804" s="180" t="s">
        <v>707</v>
      </c>
    </row>
    <row r="3805" spans="3:12">
      <c r="C3805" s="180">
        <v>4329</v>
      </c>
      <c r="D3805" s="180">
        <v>4382</v>
      </c>
      <c r="E3805" s="180" t="s">
        <v>4178</v>
      </c>
      <c r="F3805" s="180" t="s">
        <v>727</v>
      </c>
      <c r="G3805" s="180">
        <v>0.52173910000000001</v>
      </c>
      <c r="H3805" s="180">
        <v>1.22</v>
      </c>
      <c r="I3805" s="180">
        <v>1.22</v>
      </c>
      <c r="J3805" s="180">
        <v>0</v>
      </c>
      <c r="K3805" s="181">
        <f t="shared" si="59"/>
        <v>0.63652170200000002</v>
      </c>
      <c r="L3805" s="180" t="s">
        <v>707</v>
      </c>
    </row>
    <row r="3806" spans="3:12">
      <c r="C3806" s="180">
        <v>4329</v>
      </c>
      <c r="D3806" s="180">
        <v>4383</v>
      </c>
      <c r="E3806" s="180" t="s">
        <v>4179</v>
      </c>
      <c r="F3806" s="180" t="s">
        <v>727</v>
      </c>
      <c r="G3806" s="180">
        <v>9.0434783000000003</v>
      </c>
      <c r="H3806" s="180">
        <v>21.25</v>
      </c>
      <c r="I3806" s="180">
        <v>21.25</v>
      </c>
      <c r="J3806" s="180">
        <v>0</v>
      </c>
      <c r="K3806" s="181">
        <f t="shared" si="59"/>
        <v>192.17391387500001</v>
      </c>
      <c r="L3806" s="180" t="s">
        <v>707</v>
      </c>
    </row>
    <row r="3807" spans="3:12">
      <c r="C3807" s="180">
        <v>4329</v>
      </c>
      <c r="D3807" s="180">
        <v>4384</v>
      </c>
      <c r="E3807" s="180" t="s">
        <v>4180</v>
      </c>
      <c r="F3807" s="180" t="s">
        <v>727</v>
      </c>
      <c r="G3807" s="180">
        <v>10.3913043</v>
      </c>
      <c r="H3807" s="180">
        <v>24.41</v>
      </c>
      <c r="I3807" s="180">
        <v>24.41</v>
      </c>
      <c r="J3807" s="180">
        <v>0</v>
      </c>
      <c r="K3807" s="181">
        <f t="shared" si="59"/>
        <v>253.65173796299999</v>
      </c>
      <c r="L3807" s="180" t="s">
        <v>707</v>
      </c>
    </row>
    <row r="3808" spans="3:12">
      <c r="C3808" s="180">
        <v>4329</v>
      </c>
      <c r="D3808" s="180">
        <v>11270</v>
      </c>
      <c r="E3808" s="180" t="s">
        <v>4181</v>
      </c>
      <c r="F3808" s="180" t="s">
        <v>727</v>
      </c>
      <c r="G3808" s="180">
        <v>1.2</v>
      </c>
      <c r="H3808" s="180">
        <v>2.82</v>
      </c>
      <c r="I3808" s="180">
        <v>2.82</v>
      </c>
      <c r="J3808" s="180">
        <v>0</v>
      </c>
      <c r="K3808" s="181">
        <f t="shared" si="59"/>
        <v>3.3839999999999999</v>
      </c>
      <c r="L3808" s="180" t="s">
        <v>707</v>
      </c>
    </row>
    <row r="3809" spans="3:12">
      <c r="C3809" s="180">
        <v>4329</v>
      </c>
      <c r="D3809" s="180">
        <v>11927</v>
      </c>
      <c r="E3809" s="180" t="s">
        <v>2621</v>
      </c>
      <c r="F3809" s="180" t="s">
        <v>727</v>
      </c>
      <c r="G3809" s="180">
        <v>3.5826087000000002</v>
      </c>
      <c r="H3809" s="180">
        <v>8.41</v>
      </c>
      <c r="I3809" s="180">
        <v>8.41</v>
      </c>
      <c r="J3809" s="180">
        <v>0</v>
      </c>
      <c r="K3809" s="181">
        <f t="shared" si="59"/>
        <v>30.129739167000004</v>
      </c>
      <c r="L3809" s="180" t="s">
        <v>707</v>
      </c>
    </row>
    <row r="3810" spans="3:12">
      <c r="C3810" s="180">
        <v>4329</v>
      </c>
      <c r="D3810" s="180">
        <v>11928</v>
      </c>
      <c r="E3810" s="180" t="s">
        <v>2622</v>
      </c>
      <c r="F3810" s="180" t="s">
        <v>727</v>
      </c>
      <c r="G3810" s="180">
        <v>4.1043478000000002</v>
      </c>
      <c r="H3810" s="180">
        <v>9.64</v>
      </c>
      <c r="I3810" s="180">
        <v>9.64</v>
      </c>
      <c r="J3810" s="180">
        <v>0</v>
      </c>
      <c r="K3810" s="181">
        <f t="shared" si="59"/>
        <v>39.565912792000006</v>
      </c>
      <c r="L3810" s="180" t="s">
        <v>704</v>
      </c>
    </row>
    <row r="3811" spans="3:12">
      <c r="C3811" s="180">
        <v>4329</v>
      </c>
      <c r="D3811" s="180">
        <v>11929</v>
      </c>
      <c r="E3811" s="180" t="s">
        <v>2623</v>
      </c>
      <c r="F3811" s="180" t="s">
        <v>727</v>
      </c>
      <c r="G3811" s="180">
        <v>6.3478260999999998</v>
      </c>
      <c r="H3811" s="180">
        <v>14.91</v>
      </c>
      <c r="I3811" s="180">
        <v>14.91</v>
      </c>
      <c r="J3811" s="180">
        <v>0</v>
      </c>
      <c r="K3811" s="181">
        <f t="shared" si="59"/>
        <v>94.646087151000003</v>
      </c>
      <c r="L3811" s="180" t="s">
        <v>707</v>
      </c>
    </row>
    <row r="3812" spans="3:12">
      <c r="C3812" s="180">
        <v>4329</v>
      </c>
      <c r="D3812" s="180">
        <v>11948</v>
      </c>
      <c r="E3812" s="180" t="s">
        <v>4182</v>
      </c>
      <c r="F3812" s="180" t="s">
        <v>727</v>
      </c>
      <c r="G3812" s="180">
        <v>0.31304349999999997</v>
      </c>
      <c r="H3812" s="180">
        <v>0.73</v>
      </c>
      <c r="I3812" s="180">
        <v>0.73</v>
      </c>
      <c r="J3812" s="180">
        <v>0</v>
      </c>
      <c r="K3812" s="181">
        <f t="shared" si="59"/>
        <v>0.22852175499999997</v>
      </c>
      <c r="L3812" s="180" t="s">
        <v>707</v>
      </c>
    </row>
    <row r="3813" spans="3:12">
      <c r="C3813" s="180">
        <v>4329</v>
      </c>
      <c r="D3813" s="180">
        <v>11953</v>
      </c>
      <c r="E3813" s="180" t="s">
        <v>4183</v>
      </c>
      <c r="F3813" s="180" t="s">
        <v>727</v>
      </c>
      <c r="G3813" s="180">
        <v>1.5043477999999999</v>
      </c>
      <c r="H3813" s="180">
        <v>3.53</v>
      </c>
      <c r="I3813" s="180">
        <v>3.53</v>
      </c>
      <c r="J3813" s="180">
        <v>0</v>
      </c>
      <c r="K3813" s="181">
        <f t="shared" si="59"/>
        <v>5.3103477339999996</v>
      </c>
      <c r="L3813" s="180" t="s">
        <v>707</v>
      </c>
    </row>
    <row r="3814" spans="3:12">
      <c r="C3814" s="180">
        <v>4329</v>
      </c>
      <c r="D3814" s="180">
        <v>11955</v>
      </c>
      <c r="E3814" s="180" t="s">
        <v>4184</v>
      </c>
      <c r="F3814" s="180" t="s">
        <v>727</v>
      </c>
      <c r="G3814" s="180">
        <v>2.0521739000000001</v>
      </c>
      <c r="H3814" s="180">
        <v>4.82</v>
      </c>
      <c r="I3814" s="180">
        <v>4.82</v>
      </c>
      <c r="J3814" s="180">
        <v>0</v>
      </c>
      <c r="K3814" s="181">
        <f t="shared" si="59"/>
        <v>9.8914781980000015</v>
      </c>
      <c r="L3814" s="180" t="s">
        <v>704</v>
      </c>
    </row>
    <row r="3815" spans="3:12">
      <c r="C3815" s="180">
        <v>4329</v>
      </c>
      <c r="D3815" s="180">
        <v>11960</v>
      </c>
      <c r="E3815" s="180" t="s">
        <v>4185</v>
      </c>
      <c r="F3815" s="180" t="s">
        <v>727</v>
      </c>
      <c r="G3815" s="180">
        <v>6.9565199999999994E-2</v>
      </c>
      <c r="H3815" s="180">
        <v>0.16</v>
      </c>
      <c r="I3815" s="180">
        <v>0.16</v>
      </c>
      <c r="J3815" s="180">
        <v>0</v>
      </c>
      <c r="K3815" s="181">
        <f t="shared" si="59"/>
        <v>1.1130431999999999E-2</v>
      </c>
      <c r="L3815" s="180" t="s">
        <v>707</v>
      </c>
    </row>
    <row r="3816" spans="3:12">
      <c r="C3816" s="180">
        <v>4329</v>
      </c>
      <c r="D3816" s="180">
        <v>11962</v>
      </c>
      <c r="E3816" s="180" t="s">
        <v>4186</v>
      </c>
      <c r="F3816" s="180" t="s">
        <v>727</v>
      </c>
      <c r="G3816" s="180">
        <v>0.1043478</v>
      </c>
      <c r="H3816" s="180">
        <v>0.24</v>
      </c>
      <c r="I3816" s="180">
        <v>0.24</v>
      </c>
      <c r="J3816" s="180">
        <v>0</v>
      </c>
      <c r="K3816" s="181">
        <f t="shared" si="59"/>
        <v>2.5043472000000001E-2</v>
      </c>
      <c r="L3816" s="180" t="s">
        <v>707</v>
      </c>
    </row>
    <row r="3817" spans="3:12">
      <c r="C3817" s="180">
        <v>4329</v>
      </c>
      <c r="D3817" s="180">
        <v>11963</v>
      </c>
      <c r="E3817" s="180" t="s">
        <v>4187</v>
      </c>
      <c r="F3817" s="180" t="s">
        <v>727</v>
      </c>
      <c r="G3817" s="180">
        <v>4.3739129999999999</v>
      </c>
      <c r="H3817" s="180">
        <v>10.27</v>
      </c>
      <c r="I3817" s="180">
        <v>10.27</v>
      </c>
      <c r="J3817" s="180">
        <v>0</v>
      </c>
      <c r="K3817" s="181">
        <f t="shared" si="59"/>
        <v>44.920086509999997</v>
      </c>
      <c r="L3817" s="180" t="s">
        <v>707</v>
      </c>
    </row>
    <row r="3818" spans="3:12">
      <c r="C3818" s="180">
        <v>4329</v>
      </c>
      <c r="D3818" s="180">
        <v>11964</v>
      </c>
      <c r="E3818" s="180" t="s">
        <v>1719</v>
      </c>
      <c r="F3818" s="180" t="s">
        <v>727</v>
      </c>
      <c r="G3818" s="180">
        <v>1.1043478</v>
      </c>
      <c r="H3818" s="180">
        <v>2.59</v>
      </c>
      <c r="I3818" s="180">
        <v>2.59</v>
      </c>
      <c r="J3818" s="180">
        <v>0</v>
      </c>
      <c r="K3818" s="181">
        <f t="shared" si="59"/>
        <v>2.860260802</v>
      </c>
      <c r="L3818" s="180" t="s">
        <v>704</v>
      </c>
    </row>
    <row r="3819" spans="3:12">
      <c r="C3819" s="180">
        <v>4329</v>
      </c>
      <c r="D3819" s="180">
        <v>11971</v>
      </c>
      <c r="E3819" s="180" t="s">
        <v>4188</v>
      </c>
      <c r="F3819" s="180" t="s">
        <v>727</v>
      </c>
      <c r="G3819" s="180">
        <v>1.9565216999999999</v>
      </c>
      <c r="H3819" s="180">
        <v>4.59</v>
      </c>
      <c r="I3819" s="180">
        <v>4.59</v>
      </c>
      <c r="J3819" s="180">
        <v>0</v>
      </c>
      <c r="K3819" s="181">
        <f t="shared" si="59"/>
        <v>8.9804346029999991</v>
      </c>
      <c r="L3819" s="180" t="s">
        <v>707</v>
      </c>
    </row>
    <row r="3820" spans="3:12">
      <c r="C3820" s="180">
        <v>4329</v>
      </c>
      <c r="D3820" s="180">
        <v>11975</v>
      </c>
      <c r="E3820" s="180" t="s">
        <v>2626</v>
      </c>
      <c r="F3820" s="180" t="s">
        <v>727</v>
      </c>
      <c r="G3820" s="180">
        <v>10.860869599999999</v>
      </c>
      <c r="H3820" s="180">
        <v>25.52</v>
      </c>
      <c r="I3820" s="180">
        <v>25.52</v>
      </c>
      <c r="J3820" s="180">
        <v>0</v>
      </c>
      <c r="K3820" s="181">
        <f t="shared" si="59"/>
        <v>277.16939219199998</v>
      </c>
      <c r="L3820" s="180" t="s">
        <v>704</v>
      </c>
    </row>
    <row r="3821" spans="3:12">
      <c r="C3821" s="180">
        <v>4329</v>
      </c>
      <c r="D3821" s="180">
        <v>11976</v>
      </c>
      <c r="E3821" s="180" t="s">
        <v>2667</v>
      </c>
      <c r="F3821" s="180" t="s">
        <v>727</v>
      </c>
      <c r="G3821" s="180">
        <v>0.55652170000000001</v>
      </c>
      <c r="H3821" s="180">
        <v>1.3</v>
      </c>
      <c r="I3821" s="180">
        <v>1.3</v>
      </c>
      <c r="J3821" s="180">
        <v>0</v>
      </c>
      <c r="K3821" s="181">
        <f t="shared" si="59"/>
        <v>0.72347821000000001</v>
      </c>
      <c r="L3821" s="180" t="s">
        <v>707</v>
      </c>
    </row>
    <row r="3822" spans="3:12">
      <c r="C3822" s="180">
        <v>4329</v>
      </c>
      <c r="D3822" s="180">
        <v>11977</v>
      </c>
      <c r="E3822" s="180" t="s">
        <v>2281</v>
      </c>
      <c r="F3822" s="180" t="s">
        <v>727</v>
      </c>
      <c r="G3822" s="180">
        <v>4.9565216999999997</v>
      </c>
      <c r="H3822" s="180">
        <v>11.64</v>
      </c>
      <c r="I3822" s="180">
        <v>11.64</v>
      </c>
      <c r="J3822" s="180">
        <v>0</v>
      </c>
      <c r="K3822" s="181">
        <f t="shared" si="59"/>
        <v>57.693912587999996</v>
      </c>
      <c r="L3822" s="180" t="s">
        <v>707</v>
      </c>
    </row>
    <row r="3823" spans="3:12">
      <c r="C3823" s="180">
        <v>4329</v>
      </c>
      <c r="D3823" s="180">
        <v>13246</v>
      </c>
      <c r="E3823" s="180" t="s">
        <v>2041</v>
      </c>
      <c r="F3823" s="180" t="s">
        <v>727</v>
      </c>
      <c r="G3823" s="180">
        <v>0.20869570000000001</v>
      </c>
      <c r="H3823" s="180">
        <v>0.49</v>
      </c>
      <c r="I3823" s="180">
        <v>0.49</v>
      </c>
      <c r="J3823" s="180">
        <v>0</v>
      </c>
      <c r="K3823" s="181">
        <f t="shared" si="59"/>
        <v>0.10226089300000001</v>
      </c>
      <c r="L3823" s="180" t="s">
        <v>707</v>
      </c>
    </row>
    <row r="3824" spans="3:12">
      <c r="C3824" s="180">
        <v>4329</v>
      </c>
      <c r="D3824" s="180">
        <v>13279</v>
      </c>
      <c r="E3824" s="180" t="s">
        <v>4189</v>
      </c>
      <c r="F3824" s="180" t="s">
        <v>828</v>
      </c>
      <c r="G3824" s="180">
        <v>9.5652173999999999</v>
      </c>
      <c r="H3824" s="180">
        <v>22.47</v>
      </c>
      <c r="I3824" s="180">
        <v>22.47</v>
      </c>
      <c r="J3824" s="180">
        <v>0</v>
      </c>
      <c r="K3824" s="181">
        <f t="shared" si="59"/>
        <v>214.93043497799999</v>
      </c>
      <c r="L3824" s="180" t="s">
        <v>704</v>
      </c>
    </row>
    <row r="3825" spans="3:12">
      <c r="C3825" s="180">
        <v>4329</v>
      </c>
      <c r="D3825" s="180">
        <v>13294</v>
      </c>
      <c r="E3825" s="180" t="s">
        <v>2735</v>
      </c>
      <c r="F3825" s="180" t="s">
        <v>727</v>
      </c>
      <c r="G3825" s="180">
        <v>0.69565220000000005</v>
      </c>
      <c r="H3825" s="180">
        <v>1.63</v>
      </c>
      <c r="I3825" s="180">
        <v>1.63</v>
      </c>
      <c r="J3825" s="180">
        <v>0</v>
      </c>
      <c r="K3825" s="181">
        <f t="shared" si="59"/>
        <v>1.133913086</v>
      </c>
      <c r="L3825" s="180" t="s">
        <v>707</v>
      </c>
    </row>
    <row r="3826" spans="3:12">
      <c r="C3826" s="180">
        <v>4329</v>
      </c>
      <c r="D3826" s="180">
        <v>13343</v>
      </c>
      <c r="E3826" s="180" t="s">
        <v>4190</v>
      </c>
      <c r="F3826" s="180" t="s">
        <v>727</v>
      </c>
      <c r="G3826" s="180">
        <v>20.608695699999998</v>
      </c>
      <c r="H3826" s="180">
        <v>48.43</v>
      </c>
      <c r="I3826" s="180">
        <v>48.43</v>
      </c>
      <c r="J3826" s="180">
        <v>0</v>
      </c>
      <c r="K3826" s="181">
        <f t="shared" si="59"/>
        <v>998.07913275099986</v>
      </c>
      <c r="L3826" s="180" t="s">
        <v>704</v>
      </c>
    </row>
    <row r="3827" spans="3:12">
      <c r="C3827" s="180">
        <v>4329</v>
      </c>
      <c r="D3827" s="180">
        <v>14211</v>
      </c>
      <c r="E3827" s="180" t="s">
        <v>4191</v>
      </c>
      <c r="F3827" s="180" t="s">
        <v>727</v>
      </c>
      <c r="G3827" s="180">
        <v>20.695652200000001</v>
      </c>
      <c r="H3827" s="180">
        <v>48.63</v>
      </c>
      <c r="I3827" s="180">
        <v>48.63</v>
      </c>
      <c r="J3827" s="180">
        <v>0</v>
      </c>
      <c r="K3827" s="181">
        <f t="shared" si="59"/>
        <v>1006.4295664860001</v>
      </c>
      <c r="L3827" s="180" t="s">
        <v>707</v>
      </c>
    </row>
    <row r="3828" spans="3:12">
      <c r="C3828" s="180">
        <v>4329</v>
      </c>
      <c r="D3828" s="180">
        <v>39435</v>
      </c>
      <c r="E3828" s="180" t="s">
        <v>4192</v>
      </c>
      <c r="F3828" s="180" t="s">
        <v>727</v>
      </c>
      <c r="G3828" s="180">
        <v>4.8641299999999998E-2</v>
      </c>
      <c r="H3828" s="180">
        <v>0.11</v>
      </c>
      <c r="I3828" s="180">
        <v>0.11</v>
      </c>
      <c r="J3828" s="180">
        <v>0</v>
      </c>
      <c r="K3828" s="181">
        <f t="shared" si="59"/>
        <v>5.3505430000000001E-3</v>
      </c>
      <c r="L3828" s="180" t="s">
        <v>704</v>
      </c>
    </row>
    <row r="3829" spans="3:12">
      <c r="C3829" s="180">
        <v>4329</v>
      </c>
      <c r="D3829" s="180">
        <v>39436</v>
      </c>
      <c r="E3829" s="180" t="s">
        <v>4193</v>
      </c>
      <c r="F3829" s="180" t="s">
        <v>727</v>
      </c>
      <c r="G3829" s="180">
        <v>8.1630400000000006E-2</v>
      </c>
      <c r="H3829" s="180">
        <v>0.19</v>
      </c>
      <c r="I3829" s="180">
        <v>0.19</v>
      </c>
      <c r="J3829" s="180">
        <v>0</v>
      </c>
      <c r="K3829" s="181">
        <f t="shared" si="59"/>
        <v>1.5509776000000001E-2</v>
      </c>
      <c r="L3829" s="180" t="s">
        <v>707</v>
      </c>
    </row>
    <row r="3830" spans="3:12">
      <c r="C3830" s="180">
        <v>4329</v>
      </c>
      <c r="D3830" s="180">
        <v>39437</v>
      </c>
      <c r="E3830" s="180" t="s">
        <v>4194</v>
      </c>
      <c r="F3830" s="180" t="s">
        <v>727</v>
      </c>
      <c r="G3830" s="180">
        <v>0.1067174</v>
      </c>
      <c r="H3830" s="180">
        <v>0.25</v>
      </c>
      <c r="I3830" s="180">
        <v>0.25</v>
      </c>
      <c r="J3830" s="180">
        <v>0</v>
      </c>
      <c r="K3830" s="181">
        <f t="shared" si="59"/>
        <v>2.6679350000000001E-2</v>
      </c>
      <c r="L3830" s="180" t="s">
        <v>704</v>
      </c>
    </row>
    <row r="3831" spans="3:12">
      <c r="C3831" s="180">
        <v>4329</v>
      </c>
      <c r="D3831" s="180">
        <v>39438</v>
      </c>
      <c r="E3831" s="180" t="s">
        <v>4195</v>
      </c>
      <c r="F3831" s="180" t="s">
        <v>727</v>
      </c>
      <c r="G3831" s="180">
        <v>0.1213043</v>
      </c>
      <c r="H3831" s="180">
        <v>0.28000000000000003</v>
      </c>
      <c r="I3831" s="180">
        <v>0.28000000000000003</v>
      </c>
      <c r="J3831" s="180">
        <v>0</v>
      </c>
      <c r="K3831" s="181">
        <f t="shared" si="59"/>
        <v>3.3965204000000006E-2</v>
      </c>
      <c r="L3831" s="180" t="s">
        <v>707</v>
      </c>
    </row>
    <row r="3832" spans="3:12">
      <c r="C3832" s="180">
        <v>4329</v>
      </c>
      <c r="D3832" s="180">
        <v>39439</v>
      </c>
      <c r="E3832" s="180" t="s">
        <v>4196</v>
      </c>
      <c r="F3832" s="180" t="s">
        <v>727</v>
      </c>
      <c r="G3832" s="180">
        <v>7.3260900000000004E-2</v>
      </c>
      <c r="H3832" s="180">
        <v>0.17</v>
      </c>
      <c r="I3832" s="180">
        <v>0.17</v>
      </c>
      <c r="J3832" s="180">
        <v>0</v>
      </c>
      <c r="K3832" s="181">
        <f t="shared" si="59"/>
        <v>1.2454353000000001E-2</v>
      </c>
      <c r="L3832" s="180" t="s">
        <v>704</v>
      </c>
    </row>
    <row r="3833" spans="3:12">
      <c r="C3833" s="180">
        <v>4329</v>
      </c>
      <c r="D3833" s="180">
        <v>39440</v>
      </c>
      <c r="E3833" s="180" t="s">
        <v>4197</v>
      </c>
      <c r="F3833" s="180" t="s">
        <v>727</v>
      </c>
      <c r="G3833" s="180">
        <v>9.4478300000000001E-2</v>
      </c>
      <c r="H3833" s="180">
        <v>0.22</v>
      </c>
      <c r="I3833" s="180">
        <v>0.22</v>
      </c>
      <c r="J3833" s="180">
        <v>0</v>
      </c>
      <c r="K3833" s="181">
        <f t="shared" si="59"/>
        <v>2.0785226E-2</v>
      </c>
      <c r="L3833" s="180" t="s">
        <v>707</v>
      </c>
    </row>
    <row r="3834" spans="3:12">
      <c r="C3834" s="180">
        <v>4329</v>
      </c>
      <c r="D3834" s="180">
        <v>39441</v>
      </c>
      <c r="E3834" s="180" t="s">
        <v>4198</v>
      </c>
      <c r="F3834" s="180" t="s">
        <v>727</v>
      </c>
      <c r="G3834" s="180">
        <v>0.119087</v>
      </c>
      <c r="H3834" s="180">
        <v>0.27</v>
      </c>
      <c r="I3834" s="180">
        <v>0.27</v>
      </c>
      <c r="J3834" s="180">
        <v>0</v>
      </c>
      <c r="K3834" s="181">
        <f t="shared" si="59"/>
        <v>3.215349E-2</v>
      </c>
      <c r="L3834" s="180" t="s">
        <v>704</v>
      </c>
    </row>
    <row r="3835" spans="3:12">
      <c r="C3835" s="180">
        <v>4329</v>
      </c>
      <c r="D3835" s="180">
        <v>39442</v>
      </c>
      <c r="E3835" s="180" t="s">
        <v>4199</v>
      </c>
      <c r="F3835" s="180" t="s">
        <v>727</v>
      </c>
      <c r="G3835" s="180">
        <v>8.6086999999999997E-2</v>
      </c>
      <c r="H3835" s="180">
        <v>0.2</v>
      </c>
      <c r="I3835" s="180">
        <v>0.2</v>
      </c>
      <c r="J3835" s="180">
        <v>0</v>
      </c>
      <c r="K3835" s="181">
        <f t="shared" si="59"/>
        <v>1.7217400000000001E-2</v>
      </c>
      <c r="L3835" s="180" t="s">
        <v>707</v>
      </c>
    </row>
    <row r="3836" spans="3:12">
      <c r="C3836" s="180">
        <v>4329</v>
      </c>
      <c r="D3836" s="180">
        <v>39443</v>
      </c>
      <c r="E3836" s="180" t="s">
        <v>4200</v>
      </c>
      <c r="F3836" s="180" t="s">
        <v>727</v>
      </c>
      <c r="G3836" s="180">
        <v>0.11260870000000001</v>
      </c>
      <c r="H3836" s="180">
        <v>0.26</v>
      </c>
      <c r="I3836" s="180">
        <v>0.26</v>
      </c>
      <c r="J3836" s="180">
        <v>0</v>
      </c>
      <c r="K3836" s="181">
        <f t="shared" si="59"/>
        <v>2.9278262000000003E-2</v>
      </c>
      <c r="L3836" s="180" t="s">
        <v>704</v>
      </c>
    </row>
    <row r="3837" spans="3:12">
      <c r="C3837" s="180">
        <v>4329</v>
      </c>
      <c r="D3837" s="180">
        <v>39746</v>
      </c>
      <c r="E3837" s="180" t="s">
        <v>2629</v>
      </c>
      <c r="F3837" s="180" t="s">
        <v>727</v>
      </c>
      <c r="G3837" s="180">
        <v>37.776923099999998</v>
      </c>
      <c r="H3837" s="180">
        <v>88.77</v>
      </c>
      <c r="I3837" s="180">
        <v>88.77</v>
      </c>
      <c r="J3837" s="180">
        <v>0</v>
      </c>
      <c r="K3837" s="181">
        <f t="shared" si="59"/>
        <v>3353.4574635869994</v>
      </c>
      <c r="L3837" s="180" t="s">
        <v>707</v>
      </c>
    </row>
    <row r="3838" spans="3:12">
      <c r="C3838" s="180">
        <v>4329</v>
      </c>
      <c r="D3838" s="180">
        <v>39997</v>
      </c>
      <c r="E3838" s="180" t="s">
        <v>2573</v>
      </c>
      <c r="F3838" s="180" t="s">
        <v>727</v>
      </c>
      <c r="G3838" s="180">
        <v>0.14130429999999999</v>
      </c>
      <c r="H3838" s="180">
        <v>0.33</v>
      </c>
      <c r="I3838" s="180">
        <v>0.33</v>
      </c>
      <c r="J3838" s="180">
        <v>0</v>
      </c>
      <c r="K3838" s="181">
        <f t="shared" si="59"/>
        <v>4.6630418999999999E-2</v>
      </c>
      <c r="L3838" s="180" t="s">
        <v>707</v>
      </c>
    </row>
    <row r="3839" spans="3:12">
      <c r="C3839" s="180">
        <v>4329</v>
      </c>
      <c r="D3839" s="180">
        <v>40547</v>
      </c>
      <c r="E3839" s="180" t="s">
        <v>1724</v>
      </c>
      <c r="F3839" s="180" t="s">
        <v>4201</v>
      </c>
      <c r="G3839" s="180">
        <v>12.6262626</v>
      </c>
      <c r="H3839" s="180">
        <v>29.67</v>
      </c>
      <c r="I3839" s="180">
        <v>29.67</v>
      </c>
      <c r="J3839" s="180">
        <v>0</v>
      </c>
      <c r="K3839" s="181">
        <f t="shared" si="59"/>
        <v>374.62121134200004</v>
      </c>
      <c r="L3839" s="180" t="s">
        <v>707</v>
      </c>
    </row>
    <row r="3840" spans="3:12">
      <c r="C3840" s="180">
        <v>4329</v>
      </c>
      <c r="D3840" s="180">
        <v>40549</v>
      </c>
      <c r="E3840" s="180" t="s">
        <v>1725</v>
      </c>
      <c r="F3840" s="180" t="s">
        <v>4201</v>
      </c>
      <c r="G3840" s="180">
        <v>85.678210699999994</v>
      </c>
      <c r="H3840" s="180">
        <v>201.34</v>
      </c>
      <c r="I3840" s="180">
        <v>201.34</v>
      </c>
      <c r="J3840" s="180">
        <v>0</v>
      </c>
      <c r="K3840" s="181">
        <f t="shared" si="59"/>
        <v>17250.450942338</v>
      </c>
      <c r="L3840" s="180" t="s">
        <v>704</v>
      </c>
    </row>
    <row r="3841" spans="3:12">
      <c r="C3841" s="180">
        <v>4329</v>
      </c>
      <c r="D3841" s="180">
        <v>40552</v>
      </c>
      <c r="E3841" s="180" t="s">
        <v>1656</v>
      </c>
      <c r="F3841" s="180" t="s">
        <v>4201</v>
      </c>
      <c r="G3841" s="180">
        <v>21.6450216</v>
      </c>
      <c r="H3841" s="180">
        <v>50.86</v>
      </c>
      <c r="I3841" s="180">
        <v>50.86</v>
      </c>
      <c r="J3841" s="180">
        <v>0</v>
      </c>
      <c r="K3841" s="181">
        <f t="shared" si="59"/>
        <v>1100.8657985760001</v>
      </c>
      <c r="L3841" s="180" t="s">
        <v>707</v>
      </c>
    </row>
    <row r="3842" spans="3:12">
      <c r="C3842" s="180">
        <v>4329</v>
      </c>
      <c r="D3842" s="180">
        <v>40839</v>
      </c>
      <c r="E3842" s="180" t="s">
        <v>1727</v>
      </c>
      <c r="F3842" s="180" t="s">
        <v>4201</v>
      </c>
      <c r="G3842" s="180">
        <v>52.308802300000004</v>
      </c>
      <c r="H3842" s="180">
        <v>122.92</v>
      </c>
      <c r="I3842" s="180">
        <v>122.92</v>
      </c>
      <c r="J3842" s="180">
        <v>0</v>
      </c>
      <c r="K3842" s="181">
        <f t="shared" si="59"/>
        <v>6429.7979787160002</v>
      </c>
      <c r="L3842" s="180" t="s">
        <v>704</v>
      </c>
    </row>
    <row r="3843" spans="3:12">
      <c r="C3843" s="180">
        <v>4375</v>
      </c>
      <c r="D3843" s="180">
        <v>4375</v>
      </c>
      <c r="E3843" s="180" t="s">
        <v>4202</v>
      </c>
      <c r="F3843" s="180" t="s">
        <v>727</v>
      </c>
      <c r="G3843" s="180">
        <v>1</v>
      </c>
      <c r="H3843" s="180">
        <v>0.06</v>
      </c>
      <c r="I3843" s="180">
        <v>0.06</v>
      </c>
      <c r="J3843" s="180">
        <v>0</v>
      </c>
      <c r="K3843" s="181">
        <f t="shared" si="59"/>
        <v>0.06</v>
      </c>
      <c r="L3843" s="180" t="s">
        <v>707</v>
      </c>
    </row>
    <row r="3844" spans="3:12">
      <c r="C3844" s="180">
        <v>4375</v>
      </c>
      <c r="D3844" s="180">
        <v>4374</v>
      </c>
      <c r="E3844" s="180" t="s">
        <v>2734</v>
      </c>
      <c r="F3844" s="180" t="s">
        <v>727</v>
      </c>
      <c r="G3844" s="180">
        <v>3.7025928000000001</v>
      </c>
      <c r="H3844" s="180">
        <v>0.22</v>
      </c>
      <c r="I3844" s="180">
        <v>0.22</v>
      </c>
      <c r="J3844" s="180">
        <v>0</v>
      </c>
      <c r="K3844" s="181">
        <f t="shared" si="59"/>
        <v>0.81457041600000002</v>
      </c>
      <c r="L3844" s="180" t="s">
        <v>704</v>
      </c>
    </row>
    <row r="3845" spans="3:12">
      <c r="C3845" s="180">
        <v>4375</v>
      </c>
      <c r="D3845" s="180">
        <v>4376</v>
      </c>
      <c r="E3845" s="180" t="s">
        <v>4203</v>
      </c>
      <c r="F3845" s="180" t="s">
        <v>727</v>
      </c>
      <c r="G3845" s="180">
        <v>1.9529006</v>
      </c>
      <c r="H3845" s="180">
        <v>0.11</v>
      </c>
      <c r="I3845" s="180">
        <v>0.11</v>
      </c>
      <c r="J3845" s="180">
        <v>0</v>
      </c>
      <c r="K3845" s="181">
        <f t="shared" si="59"/>
        <v>0.214819066</v>
      </c>
      <c r="L3845" s="180" t="s">
        <v>707</v>
      </c>
    </row>
    <row r="3846" spans="3:12">
      <c r="C3846" s="180">
        <v>4375</v>
      </c>
      <c r="D3846" s="180">
        <v>7568</v>
      </c>
      <c r="E3846" s="180" t="s">
        <v>849</v>
      </c>
      <c r="F3846" s="180" t="s">
        <v>727</v>
      </c>
      <c r="G3846" s="180">
        <v>6.1458931999999997</v>
      </c>
      <c r="H3846" s="180">
        <v>0.36</v>
      </c>
      <c r="I3846" s="180">
        <v>0.36</v>
      </c>
      <c r="J3846" s="180">
        <v>0</v>
      </c>
      <c r="K3846" s="181">
        <f t="shared" ref="K3846:K3909" si="60">H3846*G3846</f>
        <v>2.2125215519999997</v>
      </c>
      <c r="L3846" s="180" t="s">
        <v>704</v>
      </c>
    </row>
    <row r="3847" spans="3:12">
      <c r="C3847" s="180">
        <v>4375</v>
      </c>
      <c r="D3847" s="180">
        <v>7583</v>
      </c>
      <c r="E3847" s="180" t="s">
        <v>2659</v>
      </c>
      <c r="F3847" s="180" t="s">
        <v>727</v>
      </c>
      <c r="G3847" s="180">
        <v>4.1929924999999999</v>
      </c>
      <c r="H3847" s="180">
        <v>0.25</v>
      </c>
      <c r="I3847" s="180">
        <v>0.25</v>
      </c>
      <c r="J3847" s="180">
        <v>0</v>
      </c>
      <c r="K3847" s="181">
        <f t="shared" si="60"/>
        <v>1.048248125</v>
      </c>
      <c r="L3847" s="180" t="s">
        <v>707</v>
      </c>
    </row>
    <row r="3848" spans="3:12">
      <c r="C3848" s="180">
        <v>4375</v>
      </c>
      <c r="D3848" s="180">
        <v>7584</v>
      </c>
      <c r="E3848" s="180" t="s">
        <v>4204</v>
      </c>
      <c r="F3848" s="180" t="s">
        <v>727</v>
      </c>
      <c r="G3848" s="180">
        <v>9.3624354000000007</v>
      </c>
      <c r="H3848" s="180">
        <v>0.56000000000000005</v>
      </c>
      <c r="I3848" s="180">
        <v>0.56000000000000005</v>
      </c>
      <c r="J3848" s="180">
        <v>0</v>
      </c>
      <c r="K3848" s="181">
        <f t="shared" si="60"/>
        <v>5.2429638240000012</v>
      </c>
      <c r="L3848" s="180" t="s">
        <v>707</v>
      </c>
    </row>
    <row r="3849" spans="3:12">
      <c r="C3849" s="180">
        <v>4375</v>
      </c>
      <c r="D3849" s="180">
        <v>11945</v>
      </c>
      <c r="E3849" s="180" t="s">
        <v>4205</v>
      </c>
      <c r="F3849" s="180" t="s">
        <v>727</v>
      </c>
      <c r="G3849" s="180">
        <v>0.61171739999999997</v>
      </c>
      <c r="H3849" s="180">
        <v>0.03</v>
      </c>
      <c r="I3849" s="180">
        <v>0.03</v>
      </c>
      <c r="J3849" s="180">
        <v>0</v>
      </c>
      <c r="K3849" s="181">
        <f t="shared" si="60"/>
        <v>1.8351521999999999E-2</v>
      </c>
      <c r="L3849" s="180" t="s">
        <v>707</v>
      </c>
    </row>
    <row r="3850" spans="3:12">
      <c r="C3850" s="180">
        <v>4375</v>
      </c>
      <c r="D3850" s="180">
        <v>11946</v>
      </c>
      <c r="E3850" s="180" t="s">
        <v>4206</v>
      </c>
      <c r="F3850" s="180" t="s">
        <v>727</v>
      </c>
      <c r="G3850" s="180">
        <v>0.69477310000000003</v>
      </c>
      <c r="H3850" s="180">
        <v>0.04</v>
      </c>
      <c r="I3850" s="180">
        <v>0.04</v>
      </c>
      <c r="J3850" s="180">
        <v>0</v>
      </c>
      <c r="K3850" s="181">
        <f t="shared" si="60"/>
        <v>2.7790924000000002E-2</v>
      </c>
      <c r="L3850" s="180" t="s">
        <v>707</v>
      </c>
    </row>
    <row r="3851" spans="3:12">
      <c r="C3851" s="180">
        <v>4375</v>
      </c>
      <c r="D3851" s="180">
        <v>11950</v>
      </c>
      <c r="E3851" s="180" t="s">
        <v>2029</v>
      </c>
      <c r="F3851" s="180" t="s">
        <v>727</v>
      </c>
      <c r="G3851" s="180">
        <v>2.0677770999999998</v>
      </c>
      <c r="H3851" s="180">
        <v>0.12</v>
      </c>
      <c r="I3851" s="180">
        <v>0.12</v>
      </c>
      <c r="J3851" s="180">
        <v>0</v>
      </c>
      <c r="K3851" s="181">
        <f t="shared" si="60"/>
        <v>0.24813325199999997</v>
      </c>
      <c r="L3851" s="180" t="s">
        <v>707</v>
      </c>
    </row>
    <row r="3852" spans="3:12">
      <c r="C3852" s="180">
        <v>4430</v>
      </c>
      <c r="D3852" s="180">
        <v>4430</v>
      </c>
      <c r="E3852" s="180" t="s">
        <v>1660</v>
      </c>
      <c r="F3852" s="180" t="s">
        <v>826</v>
      </c>
      <c r="G3852" s="180">
        <v>1</v>
      </c>
      <c r="H3852" s="180">
        <v>15</v>
      </c>
      <c r="I3852" s="180">
        <v>15</v>
      </c>
      <c r="J3852" s="180">
        <v>0</v>
      </c>
      <c r="K3852" s="181">
        <f t="shared" si="60"/>
        <v>15</v>
      </c>
      <c r="L3852" s="180" t="s">
        <v>704</v>
      </c>
    </row>
    <row r="3853" spans="3:12">
      <c r="C3853" s="180">
        <v>4430</v>
      </c>
      <c r="D3853" s="180">
        <v>3990</v>
      </c>
      <c r="E3853" s="180" t="s">
        <v>4207</v>
      </c>
      <c r="F3853" s="180" t="s">
        <v>826</v>
      </c>
      <c r="G3853" s="180">
        <v>1.7188694</v>
      </c>
      <c r="H3853" s="180">
        <v>25.78</v>
      </c>
      <c r="I3853" s="180">
        <v>25.78</v>
      </c>
      <c r="J3853" s="180">
        <v>0</v>
      </c>
      <c r="K3853" s="181">
        <f t="shared" si="60"/>
        <v>44.312453132000002</v>
      </c>
      <c r="L3853" s="180" t="s">
        <v>704</v>
      </c>
    </row>
    <row r="3854" spans="3:12">
      <c r="C3854" s="180">
        <v>4430</v>
      </c>
      <c r="D3854" s="180">
        <v>3992</v>
      </c>
      <c r="E3854" s="180" t="s">
        <v>4208</v>
      </c>
      <c r="F3854" s="180" t="s">
        <v>826</v>
      </c>
      <c r="G3854" s="180">
        <v>2.3204736000000001</v>
      </c>
      <c r="H3854" s="180">
        <v>34.799999999999997</v>
      </c>
      <c r="I3854" s="180">
        <v>34.799999999999997</v>
      </c>
      <c r="J3854" s="180">
        <v>0</v>
      </c>
      <c r="K3854" s="181">
        <f t="shared" si="60"/>
        <v>80.752481279999998</v>
      </c>
      <c r="L3854" s="180" t="s">
        <v>704</v>
      </c>
    </row>
    <row r="3855" spans="3:12">
      <c r="C3855" s="180">
        <v>4430</v>
      </c>
      <c r="D3855" s="180">
        <v>3993</v>
      </c>
      <c r="E3855" s="180" t="s">
        <v>4209</v>
      </c>
      <c r="F3855" s="180" t="s">
        <v>838</v>
      </c>
      <c r="G3855" s="180">
        <v>9.1342037000000005</v>
      </c>
      <c r="H3855" s="180">
        <v>137.01</v>
      </c>
      <c r="I3855" s="180">
        <v>137.01</v>
      </c>
      <c r="J3855" s="180">
        <v>0</v>
      </c>
      <c r="K3855" s="181">
        <f t="shared" si="60"/>
        <v>1251.477248937</v>
      </c>
      <c r="L3855" s="180" t="s">
        <v>704</v>
      </c>
    </row>
    <row r="3856" spans="3:12">
      <c r="C3856" s="180">
        <v>4430</v>
      </c>
      <c r="D3856" s="180">
        <v>4400</v>
      </c>
      <c r="E3856" s="180" t="s">
        <v>1670</v>
      </c>
      <c r="F3856" s="180" t="s">
        <v>826</v>
      </c>
      <c r="G3856" s="180">
        <v>1.5916729999999999</v>
      </c>
      <c r="H3856" s="180">
        <v>23.87</v>
      </c>
      <c r="I3856" s="180">
        <v>23.87</v>
      </c>
      <c r="J3856" s="180">
        <v>0</v>
      </c>
      <c r="K3856" s="181">
        <f t="shared" si="60"/>
        <v>37.993234510000001</v>
      </c>
      <c r="L3856" s="180" t="s">
        <v>704</v>
      </c>
    </row>
    <row r="3857" spans="3:12">
      <c r="C3857" s="180">
        <v>4430</v>
      </c>
      <c r="D3857" s="180">
        <v>4408</v>
      </c>
      <c r="E3857" s="180" t="s">
        <v>1659</v>
      </c>
      <c r="F3857" s="180" t="s">
        <v>826</v>
      </c>
      <c r="G3857" s="180">
        <v>0.19060350000000001</v>
      </c>
      <c r="H3857" s="180">
        <v>2.85</v>
      </c>
      <c r="I3857" s="180">
        <v>2.85</v>
      </c>
      <c r="J3857" s="180">
        <v>0</v>
      </c>
      <c r="K3857" s="181">
        <f t="shared" si="60"/>
        <v>0.54321997500000008</v>
      </c>
      <c r="L3857" s="180" t="s">
        <v>707</v>
      </c>
    </row>
    <row r="3858" spans="3:12">
      <c r="C3858" s="180">
        <v>4430</v>
      </c>
      <c r="D3858" s="180">
        <v>4412</v>
      </c>
      <c r="E3858" s="180" t="s">
        <v>4210</v>
      </c>
      <c r="F3858" s="180" t="s">
        <v>826</v>
      </c>
      <c r="G3858" s="180">
        <v>0.15278839999999999</v>
      </c>
      <c r="H3858" s="180">
        <v>2.29</v>
      </c>
      <c r="I3858" s="180">
        <v>2.29</v>
      </c>
      <c r="J3858" s="180">
        <v>0</v>
      </c>
      <c r="K3858" s="181">
        <f t="shared" si="60"/>
        <v>0.34988543599999999</v>
      </c>
      <c r="L3858" s="180" t="s">
        <v>704</v>
      </c>
    </row>
    <row r="3859" spans="3:12">
      <c r="C3859" s="180">
        <v>4430</v>
      </c>
      <c r="D3859" s="180">
        <v>4415</v>
      </c>
      <c r="E3859" s="180" t="s">
        <v>1672</v>
      </c>
      <c r="F3859" s="180" t="s">
        <v>826</v>
      </c>
      <c r="G3859" s="180">
        <v>0.37815130000000002</v>
      </c>
      <c r="H3859" s="180">
        <v>5.67</v>
      </c>
      <c r="I3859" s="180">
        <v>5.67</v>
      </c>
      <c r="J3859" s="180">
        <v>0</v>
      </c>
      <c r="K3859" s="181">
        <f t="shared" si="60"/>
        <v>2.1441178710000002</v>
      </c>
      <c r="L3859" s="180" t="s">
        <v>707</v>
      </c>
    </row>
    <row r="3860" spans="3:12">
      <c r="C3860" s="180">
        <v>4430</v>
      </c>
      <c r="D3860" s="180">
        <v>4417</v>
      </c>
      <c r="E3860" s="180" t="s">
        <v>4211</v>
      </c>
      <c r="F3860" s="180" t="s">
        <v>826</v>
      </c>
      <c r="G3860" s="180">
        <v>0.54430860000000003</v>
      </c>
      <c r="H3860" s="180">
        <v>8.16</v>
      </c>
      <c r="I3860" s="180">
        <v>8.16</v>
      </c>
      <c r="J3860" s="180">
        <v>0</v>
      </c>
      <c r="K3860" s="181">
        <f t="shared" si="60"/>
        <v>4.441558176</v>
      </c>
      <c r="L3860" s="180" t="s">
        <v>704</v>
      </c>
    </row>
    <row r="3861" spans="3:12">
      <c r="C3861" s="180">
        <v>4430</v>
      </c>
      <c r="D3861" s="180">
        <v>4425</v>
      </c>
      <c r="E3861" s="180" t="s">
        <v>1654</v>
      </c>
      <c r="F3861" s="180" t="s">
        <v>826</v>
      </c>
      <c r="G3861" s="180">
        <v>2.1153552000000002</v>
      </c>
      <c r="H3861" s="180">
        <v>31.73</v>
      </c>
      <c r="I3861" s="180">
        <v>31.73</v>
      </c>
      <c r="J3861" s="180">
        <v>0</v>
      </c>
      <c r="K3861" s="181">
        <f t="shared" si="60"/>
        <v>67.120220496000002</v>
      </c>
      <c r="L3861" s="180" t="s">
        <v>707</v>
      </c>
    </row>
    <row r="3862" spans="3:12">
      <c r="C3862" s="180">
        <v>4430</v>
      </c>
      <c r="D3862" s="180">
        <v>4433</v>
      </c>
      <c r="E3862" s="180" t="s">
        <v>2207</v>
      </c>
      <c r="F3862" s="180" t="s">
        <v>826</v>
      </c>
      <c r="G3862" s="180">
        <v>1.9556914000000001</v>
      </c>
      <c r="H3862" s="180">
        <v>29.33</v>
      </c>
      <c r="I3862" s="180">
        <v>29.33</v>
      </c>
      <c r="J3862" s="180">
        <v>0</v>
      </c>
      <c r="K3862" s="181">
        <f t="shared" si="60"/>
        <v>57.360428761999998</v>
      </c>
      <c r="L3862" s="180" t="s">
        <v>704</v>
      </c>
    </row>
    <row r="3863" spans="3:12">
      <c r="C3863" s="180">
        <v>4430</v>
      </c>
      <c r="D3863" s="180">
        <v>4437</v>
      </c>
      <c r="E3863" s="180" t="s">
        <v>2311</v>
      </c>
      <c r="F3863" s="180" t="s">
        <v>826</v>
      </c>
      <c r="G3863" s="180">
        <v>6.8754774999999997</v>
      </c>
      <c r="H3863" s="180">
        <v>103.13</v>
      </c>
      <c r="I3863" s="180">
        <v>103.13</v>
      </c>
      <c r="J3863" s="180">
        <v>0</v>
      </c>
      <c r="K3863" s="181">
        <f t="shared" si="60"/>
        <v>709.06799457499994</v>
      </c>
      <c r="L3863" s="180" t="s">
        <v>707</v>
      </c>
    </row>
    <row r="3864" spans="3:12">
      <c r="C3864" s="180">
        <v>4430</v>
      </c>
      <c r="D3864" s="180">
        <v>4460</v>
      </c>
      <c r="E3864" s="180" t="s">
        <v>1767</v>
      </c>
      <c r="F3864" s="180" t="s">
        <v>826</v>
      </c>
      <c r="G3864" s="180">
        <v>0.70588240000000002</v>
      </c>
      <c r="H3864" s="180">
        <v>10.58</v>
      </c>
      <c r="I3864" s="180">
        <v>10.58</v>
      </c>
      <c r="J3864" s="180">
        <v>0</v>
      </c>
      <c r="K3864" s="181">
        <f t="shared" si="60"/>
        <v>7.4682357920000007</v>
      </c>
      <c r="L3864" s="180" t="s">
        <v>707</v>
      </c>
    </row>
    <row r="3865" spans="3:12">
      <c r="C3865" s="180">
        <v>4430</v>
      </c>
      <c r="D3865" s="180">
        <v>4465</v>
      </c>
      <c r="E3865" s="180" t="s">
        <v>2305</v>
      </c>
      <c r="F3865" s="180" t="s">
        <v>826</v>
      </c>
      <c r="G3865" s="180">
        <v>3.3124522999999999</v>
      </c>
      <c r="H3865" s="180">
        <v>49.68</v>
      </c>
      <c r="I3865" s="180">
        <v>49.68</v>
      </c>
      <c r="J3865" s="180">
        <v>0</v>
      </c>
      <c r="K3865" s="181">
        <f t="shared" si="60"/>
        <v>164.56263026400001</v>
      </c>
      <c r="L3865" s="180" t="s">
        <v>707</v>
      </c>
    </row>
    <row r="3866" spans="3:12">
      <c r="C3866" s="180">
        <v>4430</v>
      </c>
      <c r="D3866" s="180">
        <v>4470</v>
      </c>
      <c r="E3866" s="180" t="s">
        <v>2307</v>
      </c>
      <c r="F3866" s="180" t="s">
        <v>826</v>
      </c>
      <c r="G3866" s="180">
        <v>9.1673033000000004</v>
      </c>
      <c r="H3866" s="180">
        <v>137.5</v>
      </c>
      <c r="I3866" s="180">
        <v>137.5</v>
      </c>
      <c r="J3866" s="180">
        <v>0</v>
      </c>
      <c r="K3866" s="181">
        <f t="shared" si="60"/>
        <v>1260.50420375</v>
      </c>
      <c r="L3866" s="180" t="s">
        <v>707</v>
      </c>
    </row>
    <row r="3867" spans="3:12">
      <c r="C3867" s="180">
        <v>4430</v>
      </c>
      <c r="D3867" s="180">
        <v>4472</v>
      </c>
      <c r="E3867" s="180" t="s">
        <v>1666</v>
      </c>
      <c r="F3867" s="180" t="s">
        <v>826</v>
      </c>
      <c r="G3867" s="180">
        <v>2.6424751999999998</v>
      </c>
      <c r="H3867" s="180">
        <v>39.630000000000003</v>
      </c>
      <c r="I3867" s="180">
        <v>39.630000000000003</v>
      </c>
      <c r="J3867" s="180">
        <v>0</v>
      </c>
      <c r="K3867" s="181">
        <f t="shared" si="60"/>
        <v>104.72129217600001</v>
      </c>
      <c r="L3867" s="180" t="s">
        <v>707</v>
      </c>
    </row>
    <row r="3868" spans="3:12">
      <c r="C3868" s="180">
        <v>4430</v>
      </c>
      <c r="D3868" s="180">
        <v>4481</v>
      </c>
      <c r="E3868" s="180" t="s">
        <v>2304</v>
      </c>
      <c r="F3868" s="180" t="s">
        <v>826</v>
      </c>
      <c r="G3868" s="180">
        <v>4.0886173000000001</v>
      </c>
      <c r="H3868" s="180">
        <v>61.32</v>
      </c>
      <c r="I3868" s="180">
        <v>61.32</v>
      </c>
      <c r="J3868" s="180">
        <v>0</v>
      </c>
      <c r="K3868" s="181">
        <f t="shared" si="60"/>
        <v>250.71401283599999</v>
      </c>
      <c r="L3868" s="180" t="s">
        <v>707</v>
      </c>
    </row>
    <row r="3869" spans="3:12">
      <c r="C3869" s="180">
        <v>4430</v>
      </c>
      <c r="D3869" s="180">
        <v>6189</v>
      </c>
      <c r="E3869" s="180" t="s">
        <v>1944</v>
      </c>
      <c r="F3869" s="180" t="s">
        <v>826</v>
      </c>
      <c r="G3869" s="180">
        <v>2.0626432000000001</v>
      </c>
      <c r="H3869" s="180">
        <v>30.93</v>
      </c>
      <c r="I3869" s="180">
        <v>30.93</v>
      </c>
      <c r="J3869" s="180">
        <v>0</v>
      </c>
      <c r="K3869" s="181">
        <f t="shared" si="60"/>
        <v>63.797554176000006</v>
      </c>
      <c r="L3869" s="180" t="s">
        <v>707</v>
      </c>
    </row>
    <row r="3870" spans="3:12">
      <c r="C3870" s="180">
        <v>4430</v>
      </c>
      <c r="D3870" s="180">
        <v>6193</v>
      </c>
      <c r="E3870" s="180" t="s">
        <v>1667</v>
      </c>
      <c r="F3870" s="180" t="s">
        <v>826</v>
      </c>
      <c r="G3870" s="180">
        <v>1.4132925999999999</v>
      </c>
      <c r="H3870" s="180">
        <v>21.19</v>
      </c>
      <c r="I3870" s="180">
        <v>21.19</v>
      </c>
      <c r="J3870" s="180">
        <v>0</v>
      </c>
      <c r="K3870" s="181">
        <f t="shared" si="60"/>
        <v>29.947670194000001</v>
      </c>
      <c r="L3870" s="180" t="s">
        <v>707</v>
      </c>
    </row>
    <row r="3871" spans="3:12">
      <c r="C3871" s="180">
        <v>4430</v>
      </c>
      <c r="D3871" s="180">
        <v>11844</v>
      </c>
      <c r="E3871" s="180" t="s">
        <v>4212</v>
      </c>
      <c r="F3871" s="180" t="s">
        <v>826</v>
      </c>
      <c r="G3871" s="180">
        <v>3.9858671000000001</v>
      </c>
      <c r="H3871" s="180">
        <v>59.78</v>
      </c>
      <c r="I3871" s="180">
        <v>59.78</v>
      </c>
      <c r="J3871" s="180">
        <v>0</v>
      </c>
      <c r="K3871" s="181">
        <f t="shared" si="60"/>
        <v>238.27513523800002</v>
      </c>
      <c r="L3871" s="180" t="s">
        <v>707</v>
      </c>
    </row>
    <row r="3872" spans="3:12">
      <c r="C3872" s="180">
        <v>4430</v>
      </c>
      <c r="D3872" s="180">
        <v>14580</v>
      </c>
      <c r="E3872" s="180" t="s">
        <v>2312</v>
      </c>
      <c r="F3872" s="180" t="s">
        <v>826</v>
      </c>
      <c r="G3872" s="180">
        <v>6.8754774999999997</v>
      </c>
      <c r="H3872" s="180">
        <v>103.13</v>
      </c>
      <c r="I3872" s="180">
        <v>103.13</v>
      </c>
      <c r="J3872" s="180">
        <v>0</v>
      </c>
      <c r="K3872" s="181">
        <f t="shared" si="60"/>
        <v>709.06799457499994</v>
      </c>
      <c r="L3872" s="180" t="s">
        <v>707</v>
      </c>
    </row>
    <row r="3873" spans="3:12">
      <c r="C3873" s="180">
        <v>4430</v>
      </c>
      <c r="D3873" s="180">
        <v>20204</v>
      </c>
      <c r="E3873" s="180" t="s">
        <v>2310</v>
      </c>
      <c r="F3873" s="180" t="s">
        <v>826</v>
      </c>
      <c r="G3873" s="180">
        <v>6.1115354999999996</v>
      </c>
      <c r="H3873" s="180">
        <v>91.67</v>
      </c>
      <c r="I3873" s="180">
        <v>91.67</v>
      </c>
      <c r="J3873" s="180">
        <v>0</v>
      </c>
      <c r="K3873" s="181">
        <f t="shared" si="60"/>
        <v>560.24445928499995</v>
      </c>
      <c r="L3873" s="180" t="s">
        <v>707</v>
      </c>
    </row>
    <row r="3874" spans="3:12">
      <c r="C3874" s="180">
        <v>4430</v>
      </c>
      <c r="D3874" s="180">
        <v>20205</v>
      </c>
      <c r="E3874" s="180" t="s">
        <v>4213</v>
      </c>
      <c r="F3874" s="180" t="s">
        <v>826</v>
      </c>
      <c r="G3874" s="180">
        <v>0.25477460000000002</v>
      </c>
      <c r="H3874" s="180">
        <v>3.82</v>
      </c>
      <c r="I3874" s="180">
        <v>3.82</v>
      </c>
      <c r="J3874" s="180">
        <v>0</v>
      </c>
      <c r="K3874" s="181">
        <f t="shared" si="60"/>
        <v>0.97323897199999998</v>
      </c>
      <c r="L3874" s="180" t="s">
        <v>707</v>
      </c>
    </row>
    <row r="3875" spans="3:12">
      <c r="C3875" s="180">
        <v>4430</v>
      </c>
      <c r="D3875" s="180">
        <v>20206</v>
      </c>
      <c r="E3875" s="180" t="s">
        <v>4214</v>
      </c>
      <c r="F3875" s="180" t="s">
        <v>826</v>
      </c>
      <c r="G3875" s="180">
        <v>0.68754769999999998</v>
      </c>
      <c r="H3875" s="180">
        <v>10.31</v>
      </c>
      <c r="I3875" s="180">
        <v>10.31</v>
      </c>
      <c r="J3875" s="180">
        <v>0</v>
      </c>
      <c r="K3875" s="181">
        <f t="shared" si="60"/>
        <v>7.0886167870000003</v>
      </c>
      <c r="L3875" s="180" t="s">
        <v>707</v>
      </c>
    </row>
    <row r="3876" spans="3:12">
      <c r="C3876" s="180">
        <v>4430</v>
      </c>
      <c r="D3876" s="180">
        <v>20208</v>
      </c>
      <c r="E3876" s="180" t="s">
        <v>2308</v>
      </c>
      <c r="F3876" s="180" t="s">
        <v>826</v>
      </c>
      <c r="G3876" s="180">
        <v>8.2505729999999993</v>
      </c>
      <c r="H3876" s="180">
        <v>123.75</v>
      </c>
      <c r="I3876" s="180">
        <v>123.75</v>
      </c>
      <c r="J3876" s="180">
        <v>0</v>
      </c>
      <c r="K3876" s="181">
        <f t="shared" si="60"/>
        <v>1021.0084087499999</v>
      </c>
      <c r="L3876" s="180" t="s">
        <v>707</v>
      </c>
    </row>
    <row r="3877" spans="3:12">
      <c r="C3877" s="180">
        <v>4430</v>
      </c>
      <c r="D3877" s="180">
        <v>20209</v>
      </c>
      <c r="E3877" s="180" t="s">
        <v>4215</v>
      </c>
      <c r="F3877" s="180" t="s">
        <v>826</v>
      </c>
      <c r="G3877" s="180">
        <v>2.0412528999999999</v>
      </c>
      <c r="H3877" s="180">
        <v>30.61</v>
      </c>
      <c r="I3877" s="180">
        <v>30.61</v>
      </c>
      <c r="J3877" s="180">
        <v>0</v>
      </c>
      <c r="K3877" s="181">
        <f t="shared" si="60"/>
        <v>62.482751268999998</v>
      </c>
      <c r="L3877" s="180" t="s">
        <v>707</v>
      </c>
    </row>
    <row r="3878" spans="3:12">
      <c r="C3878" s="180">
        <v>4430</v>
      </c>
      <c r="D3878" s="180">
        <v>20211</v>
      </c>
      <c r="E3878" s="180" t="s">
        <v>2302</v>
      </c>
      <c r="F3878" s="180" t="s">
        <v>826</v>
      </c>
      <c r="G3878" s="180">
        <v>2.5592055</v>
      </c>
      <c r="H3878" s="180">
        <v>38.380000000000003</v>
      </c>
      <c r="I3878" s="180">
        <v>38.380000000000003</v>
      </c>
      <c r="J3878" s="180">
        <v>0</v>
      </c>
      <c r="K3878" s="181">
        <f t="shared" si="60"/>
        <v>98.222307090000001</v>
      </c>
      <c r="L3878" s="180" t="s">
        <v>707</v>
      </c>
    </row>
    <row r="3879" spans="3:12">
      <c r="C3879" s="180">
        <v>4430</v>
      </c>
      <c r="D3879" s="180">
        <v>20212</v>
      </c>
      <c r="E3879" s="180" t="s">
        <v>4216</v>
      </c>
      <c r="F3879" s="180" t="s">
        <v>826</v>
      </c>
      <c r="G3879" s="180">
        <v>1.7089380999999999</v>
      </c>
      <c r="H3879" s="180">
        <v>25.63</v>
      </c>
      <c r="I3879" s="180">
        <v>25.63</v>
      </c>
      <c r="J3879" s="180">
        <v>0</v>
      </c>
      <c r="K3879" s="181">
        <f t="shared" si="60"/>
        <v>43.800083502999996</v>
      </c>
      <c r="L3879" s="180" t="s">
        <v>707</v>
      </c>
    </row>
    <row r="3880" spans="3:12">
      <c r="C3880" s="180">
        <v>4430</v>
      </c>
      <c r="D3880" s="180">
        <v>20213</v>
      </c>
      <c r="E3880" s="180" t="s">
        <v>2301</v>
      </c>
      <c r="F3880" s="180" t="s">
        <v>826</v>
      </c>
      <c r="G3880" s="180">
        <v>1.9327730999999999</v>
      </c>
      <c r="H3880" s="180">
        <v>28.99</v>
      </c>
      <c r="I3880" s="180">
        <v>28.99</v>
      </c>
      <c r="J3880" s="180">
        <v>0</v>
      </c>
      <c r="K3880" s="181">
        <f t="shared" si="60"/>
        <v>56.031092168999997</v>
      </c>
      <c r="L3880" s="180" t="s">
        <v>707</v>
      </c>
    </row>
    <row r="3881" spans="3:12">
      <c r="C3881" s="180">
        <v>4430</v>
      </c>
      <c r="D3881" s="180">
        <v>35272</v>
      </c>
      <c r="E3881" s="180" t="s">
        <v>2303</v>
      </c>
      <c r="F3881" s="180" t="s">
        <v>826</v>
      </c>
      <c r="G3881" s="180">
        <v>3.8197097000000002</v>
      </c>
      <c r="H3881" s="180">
        <v>57.29</v>
      </c>
      <c r="I3881" s="180">
        <v>57.29</v>
      </c>
      <c r="J3881" s="180">
        <v>0</v>
      </c>
      <c r="K3881" s="181">
        <f t="shared" si="60"/>
        <v>218.83116871300001</v>
      </c>
      <c r="L3881" s="180" t="s">
        <v>707</v>
      </c>
    </row>
    <row r="3882" spans="3:12">
      <c r="C3882" s="180">
        <v>4430</v>
      </c>
      <c r="D3882" s="180">
        <v>35273</v>
      </c>
      <c r="E3882" s="180" t="s">
        <v>2306</v>
      </c>
      <c r="F3882" s="180" t="s">
        <v>826</v>
      </c>
      <c r="G3882" s="180">
        <v>3.9724981000000001</v>
      </c>
      <c r="H3882" s="180">
        <v>59.58</v>
      </c>
      <c r="I3882" s="180">
        <v>59.58</v>
      </c>
      <c r="J3882" s="180">
        <v>0</v>
      </c>
      <c r="K3882" s="181">
        <f t="shared" si="60"/>
        <v>236.68143679799999</v>
      </c>
      <c r="L3882" s="180" t="s">
        <v>707</v>
      </c>
    </row>
    <row r="3883" spans="3:12">
      <c r="C3883" s="180">
        <v>4430</v>
      </c>
      <c r="D3883" s="180">
        <v>35274</v>
      </c>
      <c r="E3883" s="180" t="s">
        <v>2298</v>
      </c>
      <c r="F3883" s="180" t="s">
        <v>826</v>
      </c>
      <c r="G3883" s="180">
        <v>3.8063406999999998</v>
      </c>
      <c r="H3883" s="180">
        <v>57.09</v>
      </c>
      <c r="I3883" s="180">
        <v>57.09</v>
      </c>
      <c r="J3883" s="180">
        <v>0</v>
      </c>
      <c r="K3883" s="181">
        <f t="shared" si="60"/>
        <v>217.30399056300001</v>
      </c>
      <c r="L3883" s="180" t="s">
        <v>707</v>
      </c>
    </row>
    <row r="3884" spans="3:12">
      <c r="C3884" s="180">
        <v>4430</v>
      </c>
      <c r="D3884" s="180">
        <v>35275</v>
      </c>
      <c r="E3884" s="180" t="s">
        <v>2299</v>
      </c>
      <c r="F3884" s="180" t="s">
        <v>826</v>
      </c>
      <c r="G3884" s="180">
        <v>8.0786859999999994</v>
      </c>
      <c r="H3884" s="180">
        <v>121.18</v>
      </c>
      <c r="I3884" s="180">
        <v>121.18</v>
      </c>
      <c r="J3884" s="180">
        <v>0</v>
      </c>
      <c r="K3884" s="181">
        <f t="shared" si="60"/>
        <v>978.97516947999998</v>
      </c>
      <c r="L3884" s="180" t="s">
        <v>707</v>
      </c>
    </row>
    <row r="3885" spans="3:12">
      <c r="C3885" s="180">
        <v>4430</v>
      </c>
      <c r="D3885" s="180">
        <v>35276</v>
      </c>
      <c r="E3885" s="180" t="s">
        <v>2300</v>
      </c>
      <c r="F3885" s="180" t="s">
        <v>826</v>
      </c>
      <c r="G3885" s="180">
        <v>14.056531700000001</v>
      </c>
      <c r="H3885" s="180">
        <v>210.84</v>
      </c>
      <c r="I3885" s="180">
        <v>210.84</v>
      </c>
      <c r="J3885" s="180">
        <v>0</v>
      </c>
      <c r="K3885" s="181">
        <f t="shared" si="60"/>
        <v>2963.679143628</v>
      </c>
      <c r="L3885" s="180" t="s">
        <v>707</v>
      </c>
    </row>
    <row r="3886" spans="3:12">
      <c r="C3886" s="180">
        <v>4430</v>
      </c>
      <c r="D3886" s="180">
        <v>43614</v>
      </c>
      <c r="E3886" s="180" t="s">
        <v>4217</v>
      </c>
      <c r="F3886" s="180" t="s">
        <v>826</v>
      </c>
      <c r="G3886" s="180">
        <v>1.1611917</v>
      </c>
      <c r="H3886" s="180">
        <v>17.41</v>
      </c>
      <c r="I3886" s="180">
        <v>17.41</v>
      </c>
      <c r="J3886" s="180">
        <v>0</v>
      </c>
      <c r="K3886" s="181">
        <f t="shared" si="60"/>
        <v>20.216347497000001</v>
      </c>
      <c r="L3886" s="180" t="s">
        <v>707</v>
      </c>
    </row>
    <row r="3887" spans="3:12">
      <c r="C3887" s="180">
        <v>4718</v>
      </c>
      <c r="D3887" s="180">
        <v>4718</v>
      </c>
      <c r="E3887" s="180" t="s">
        <v>1755</v>
      </c>
      <c r="F3887" s="180" t="s">
        <v>1606</v>
      </c>
      <c r="G3887" s="180">
        <v>1</v>
      </c>
      <c r="H3887" s="180">
        <v>78.19</v>
      </c>
      <c r="I3887" s="180">
        <v>78.19</v>
      </c>
      <c r="J3887" s="180">
        <v>0</v>
      </c>
      <c r="K3887" s="181">
        <f t="shared" si="60"/>
        <v>78.19</v>
      </c>
      <c r="L3887" s="180" t="s">
        <v>707</v>
      </c>
    </row>
    <row r="3888" spans="3:12">
      <c r="C3888" s="180">
        <v>4718</v>
      </c>
      <c r="D3888" s="180">
        <v>4385</v>
      </c>
      <c r="E3888" s="180" t="s">
        <v>4218</v>
      </c>
      <c r="F3888" s="180" t="s">
        <v>4219</v>
      </c>
      <c r="G3888" s="180">
        <v>48.75</v>
      </c>
      <c r="H3888" s="182">
        <v>2902.64</v>
      </c>
      <c r="I3888" s="182">
        <v>2902.64</v>
      </c>
      <c r="J3888" s="180">
        <v>0</v>
      </c>
      <c r="K3888" s="181">
        <f t="shared" si="60"/>
        <v>141503.69999999998</v>
      </c>
      <c r="L3888" s="180" t="s">
        <v>707</v>
      </c>
    </row>
    <row r="3889" spans="3:12">
      <c r="C3889" s="180">
        <v>4718</v>
      </c>
      <c r="D3889" s="180">
        <v>4720</v>
      </c>
      <c r="E3889" s="180" t="s">
        <v>1762</v>
      </c>
      <c r="F3889" s="180" t="s">
        <v>1606</v>
      </c>
      <c r="G3889" s="180">
        <v>1.1484919</v>
      </c>
      <c r="H3889" s="180">
        <v>89.8</v>
      </c>
      <c r="I3889" s="180">
        <v>89.8</v>
      </c>
      <c r="J3889" s="180">
        <v>0</v>
      </c>
      <c r="K3889" s="181">
        <f t="shared" si="60"/>
        <v>103.13457262</v>
      </c>
      <c r="L3889" s="180" t="s">
        <v>707</v>
      </c>
    </row>
    <row r="3890" spans="3:12">
      <c r="C3890" s="180">
        <v>4718</v>
      </c>
      <c r="D3890" s="180">
        <v>4721</v>
      </c>
      <c r="E3890" s="180" t="s">
        <v>2143</v>
      </c>
      <c r="F3890" s="180" t="s">
        <v>1606</v>
      </c>
      <c r="G3890" s="180">
        <v>0.99477959999999999</v>
      </c>
      <c r="H3890" s="180">
        <v>77.78</v>
      </c>
      <c r="I3890" s="180">
        <v>77.78</v>
      </c>
      <c r="J3890" s="180">
        <v>0</v>
      </c>
      <c r="K3890" s="181">
        <f t="shared" si="60"/>
        <v>77.373957288</v>
      </c>
      <c r="L3890" s="180" t="s">
        <v>707</v>
      </c>
    </row>
    <row r="3891" spans="3:12">
      <c r="C3891" s="180">
        <v>4718</v>
      </c>
      <c r="D3891" s="180">
        <v>4722</v>
      </c>
      <c r="E3891" s="180" t="s">
        <v>2142</v>
      </c>
      <c r="F3891" s="180" t="s">
        <v>1606</v>
      </c>
      <c r="G3891" s="180">
        <v>0.93967520000000004</v>
      </c>
      <c r="H3891" s="180">
        <v>73.47</v>
      </c>
      <c r="I3891" s="180">
        <v>73.47</v>
      </c>
      <c r="J3891" s="180">
        <v>0</v>
      </c>
      <c r="K3891" s="181">
        <f t="shared" si="60"/>
        <v>69.037936944000009</v>
      </c>
      <c r="L3891" s="180" t="s">
        <v>707</v>
      </c>
    </row>
    <row r="3892" spans="3:12">
      <c r="C3892" s="180">
        <v>4718</v>
      </c>
      <c r="D3892" s="180">
        <v>4730</v>
      </c>
      <c r="E3892" s="180" t="s">
        <v>1768</v>
      </c>
      <c r="F3892" s="180" t="s">
        <v>1606</v>
      </c>
      <c r="G3892" s="180">
        <v>0.93503480000000005</v>
      </c>
      <c r="H3892" s="180">
        <v>73.11</v>
      </c>
      <c r="I3892" s="180">
        <v>73.11</v>
      </c>
      <c r="J3892" s="180">
        <v>0</v>
      </c>
      <c r="K3892" s="181">
        <f t="shared" si="60"/>
        <v>68.360394228000004</v>
      </c>
      <c r="L3892" s="180" t="s">
        <v>707</v>
      </c>
    </row>
    <row r="3893" spans="3:12">
      <c r="C3893" s="180">
        <v>4718</v>
      </c>
      <c r="D3893" s="180">
        <v>4734</v>
      </c>
      <c r="E3893" s="180" t="s">
        <v>2240</v>
      </c>
      <c r="F3893" s="180" t="s">
        <v>1606</v>
      </c>
      <c r="G3893" s="180">
        <v>3.27007</v>
      </c>
      <c r="H3893" s="180">
        <v>255.68</v>
      </c>
      <c r="I3893" s="180">
        <v>255.68</v>
      </c>
      <c r="J3893" s="180">
        <v>0</v>
      </c>
      <c r="K3893" s="181">
        <f t="shared" si="60"/>
        <v>836.09149760000003</v>
      </c>
      <c r="L3893" s="180" t="s">
        <v>707</v>
      </c>
    </row>
    <row r="3894" spans="3:12">
      <c r="C3894" s="180">
        <v>4718</v>
      </c>
      <c r="D3894" s="180">
        <v>4741</v>
      </c>
      <c r="E3894" s="180" t="s">
        <v>4220</v>
      </c>
      <c r="F3894" s="180" t="s">
        <v>1606</v>
      </c>
      <c r="G3894" s="180">
        <v>0.93967520000000004</v>
      </c>
      <c r="H3894" s="180">
        <v>73.47</v>
      </c>
      <c r="I3894" s="180">
        <v>73.47</v>
      </c>
      <c r="J3894" s="180">
        <v>0</v>
      </c>
      <c r="K3894" s="181">
        <f t="shared" si="60"/>
        <v>69.037936944000009</v>
      </c>
      <c r="L3894" s="180" t="s">
        <v>707</v>
      </c>
    </row>
    <row r="3895" spans="3:12">
      <c r="C3895" s="180">
        <v>4718</v>
      </c>
      <c r="D3895" s="180">
        <v>13186</v>
      </c>
      <c r="E3895" s="180" t="s">
        <v>4221</v>
      </c>
      <c r="F3895" s="180" t="s">
        <v>1606</v>
      </c>
      <c r="G3895" s="180">
        <v>1.0788863</v>
      </c>
      <c r="H3895" s="180">
        <v>84.35</v>
      </c>
      <c r="I3895" s="180">
        <v>84.35</v>
      </c>
      <c r="J3895" s="180">
        <v>0</v>
      </c>
      <c r="K3895" s="181">
        <f t="shared" si="60"/>
        <v>91.004059404999992</v>
      </c>
      <c r="L3895" s="180" t="s">
        <v>707</v>
      </c>
    </row>
    <row r="3896" spans="3:12">
      <c r="C3896" s="180">
        <v>4718</v>
      </c>
      <c r="D3896" s="180">
        <v>44479</v>
      </c>
      <c r="E3896" s="180" t="s">
        <v>4222</v>
      </c>
      <c r="F3896" s="180" t="s">
        <v>828</v>
      </c>
      <c r="G3896" s="180">
        <v>1.5371E-3</v>
      </c>
      <c r="H3896" s="180">
        <v>0.12</v>
      </c>
      <c r="I3896" s="180">
        <v>0.12</v>
      </c>
      <c r="J3896" s="180">
        <v>0</v>
      </c>
      <c r="K3896" s="181">
        <f t="shared" si="60"/>
        <v>1.8445199999999999E-4</v>
      </c>
      <c r="L3896" s="180" t="s">
        <v>707</v>
      </c>
    </row>
    <row r="3897" spans="3:12">
      <c r="C3897" s="180">
        <v>4750</v>
      </c>
      <c r="D3897" s="180">
        <v>4750</v>
      </c>
      <c r="E3897" s="180" t="s">
        <v>4223</v>
      </c>
      <c r="F3897" s="180" t="s">
        <v>852</v>
      </c>
      <c r="G3897" s="180">
        <v>1</v>
      </c>
      <c r="H3897" s="180">
        <v>21.23</v>
      </c>
      <c r="I3897" s="180">
        <v>0</v>
      </c>
      <c r="J3897" s="180">
        <v>21.23</v>
      </c>
      <c r="K3897" s="181">
        <f t="shared" si="60"/>
        <v>21.23</v>
      </c>
      <c r="L3897" s="180" t="s">
        <v>707</v>
      </c>
    </row>
    <row r="3898" spans="3:12">
      <c r="C3898" s="180">
        <v>4750</v>
      </c>
      <c r="D3898" s="180">
        <v>378</v>
      </c>
      <c r="E3898" s="180" t="s">
        <v>4224</v>
      </c>
      <c r="F3898" s="180" t="s">
        <v>852</v>
      </c>
      <c r="G3898" s="180">
        <v>1</v>
      </c>
      <c r="H3898" s="180">
        <v>21.23</v>
      </c>
      <c r="I3898" s="180">
        <v>0</v>
      </c>
      <c r="J3898" s="180">
        <v>21.23</v>
      </c>
      <c r="K3898" s="181">
        <f t="shared" si="60"/>
        <v>21.23</v>
      </c>
      <c r="L3898" s="180" t="s">
        <v>707</v>
      </c>
    </row>
    <row r="3899" spans="3:12">
      <c r="C3899" s="180">
        <v>4750</v>
      </c>
      <c r="D3899" s="180">
        <v>4751</v>
      </c>
      <c r="E3899" s="180" t="s">
        <v>4225</v>
      </c>
      <c r="F3899" s="180" t="s">
        <v>852</v>
      </c>
      <c r="G3899" s="180">
        <v>1</v>
      </c>
      <c r="H3899" s="180">
        <v>21.23</v>
      </c>
      <c r="I3899" s="180">
        <v>0</v>
      </c>
      <c r="J3899" s="180">
        <v>21.23</v>
      </c>
      <c r="K3899" s="181">
        <f t="shared" si="60"/>
        <v>21.23</v>
      </c>
      <c r="L3899" s="180" t="s">
        <v>707</v>
      </c>
    </row>
    <row r="3900" spans="3:12">
      <c r="C3900" s="180">
        <v>4750</v>
      </c>
      <c r="D3900" s="180">
        <v>4755</v>
      </c>
      <c r="E3900" s="180" t="s">
        <v>4226</v>
      </c>
      <c r="F3900" s="180" t="s">
        <v>852</v>
      </c>
      <c r="G3900" s="180">
        <v>1</v>
      </c>
      <c r="H3900" s="180">
        <v>21.99</v>
      </c>
      <c r="I3900" s="180">
        <v>0</v>
      </c>
      <c r="J3900" s="180">
        <v>21.99</v>
      </c>
      <c r="K3900" s="181">
        <f t="shared" si="60"/>
        <v>21.99</v>
      </c>
      <c r="L3900" s="180" t="s">
        <v>707</v>
      </c>
    </row>
    <row r="3901" spans="3:12">
      <c r="C3901" s="180">
        <v>4750</v>
      </c>
      <c r="D3901" s="180">
        <v>4759</v>
      </c>
      <c r="E3901" s="180" t="s">
        <v>4227</v>
      </c>
      <c r="F3901" s="180" t="s">
        <v>852</v>
      </c>
      <c r="G3901" s="180">
        <v>0.90574069999999995</v>
      </c>
      <c r="H3901" s="180">
        <v>21.21</v>
      </c>
      <c r="I3901" s="180">
        <v>0</v>
      </c>
      <c r="J3901" s="180">
        <v>21.21</v>
      </c>
      <c r="K3901" s="181">
        <f t="shared" si="60"/>
        <v>19.210760247</v>
      </c>
      <c r="L3901" s="180" t="s">
        <v>707</v>
      </c>
    </row>
    <row r="3902" spans="3:12">
      <c r="C3902" s="180">
        <v>4750</v>
      </c>
      <c r="D3902" s="180">
        <v>4760</v>
      </c>
      <c r="E3902" s="180" t="s">
        <v>4228</v>
      </c>
      <c r="F3902" s="180" t="s">
        <v>852</v>
      </c>
      <c r="G3902" s="180">
        <v>1</v>
      </c>
      <c r="H3902" s="180">
        <v>21.23</v>
      </c>
      <c r="I3902" s="180">
        <v>0</v>
      </c>
      <c r="J3902" s="180">
        <v>21.23</v>
      </c>
      <c r="K3902" s="181">
        <f t="shared" si="60"/>
        <v>21.23</v>
      </c>
      <c r="L3902" s="180" t="s">
        <v>707</v>
      </c>
    </row>
    <row r="3903" spans="3:12">
      <c r="C3903" s="180">
        <v>4750</v>
      </c>
      <c r="D3903" s="180">
        <v>6110</v>
      </c>
      <c r="E3903" s="180" t="s">
        <v>4229</v>
      </c>
      <c r="F3903" s="180" t="s">
        <v>852</v>
      </c>
      <c r="G3903" s="180">
        <v>1</v>
      </c>
      <c r="H3903" s="180">
        <v>21.79</v>
      </c>
      <c r="I3903" s="180">
        <v>0</v>
      </c>
      <c r="J3903" s="180">
        <v>21.79</v>
      </c>
      <c r="K3903" s="181">
        <f t="shared" si="60"/>
        <v>21.79</v>
      </c>
      <c r="L3903" s="180" t="s">
        <v>707</v>
      </c>
    </row>
    <row r="3904" spans="3:12">
      <c r="C3904" s="180">
        <v>4750</v>
      </c>
      <c r="D3904" s="180">
        <v>10489</v>
      </c>
      <c r="E3904" s="180" t="s">
        <v>4230</v>
      </c>
      <c r="F3904" s="180" t="s">
        <v>852</v>
      </c>
      <c r="G3904" s="180">
        <v>0.89954599999999996</v>
      </c>
      <c r="H3904" s="180">
        <v>17.440000000000001</v>
      </c>
      <c r="I3904" s="180">
        <v>0</v>
      </c>
      <c r="J3904" s="180">
        <v>17.440000000000001</v>
      </c>
      <c r="K3904" s="181">
        <f t="shared" si="60"/>
        <v>15.68808224</v>
      </c>
      <c r="L3904" s="180" t="s">
        <v>707</v>
      </c>
    </row>
    <row r="3905" spans="3:12">
      <c r="C3905" s="180">
        <v>4750</v>
      </c>
      <c r="D3905" s="180">
        <v>12872</v>
      </c>
      <c r="E3905" s="180" t="s">
        <v>4231</v>
      </c>
      <c r="F3905" s="180" t="s">
        <v>852</v>
      </c>
      <c r="G3905" s="180">
        <v>1</v>
      </c>
      <c r="H3905" s="180">
        <v>21.23</v>
      </c>
      <c r="I3905" s="180">
        <v>0</v>
      </c>
      <c r="J3905" s="180">
        <v>21.23</v>
      </c>
      <c r="K3905" s="181">
        <f t="shared" si="60"/>
        <v>21.23</v>
      </c>
      <c r="L3905" s="180" t="s">
        <v>707</v>
      </c>
    </row>
    <row r="3906" spans="3:12">
      <c r="C3906" s="180">
        <v>4750</v>
      </c>
      <c r="D3906" s="180">
        <v>12873</v>
      </c>
      <c r="E3906" s="180" t="s">
        <v>4232</v>
      </c>
      <c r="F3906" s="180" t="s">
        <v>852</v>
      </c>
      <c r="G3906" s="180">
        <v>1</v>
      </c>
      <c r="H3906" s="180">
        <v>21.23</v>
      </c>
      <c r="I3906" s="180">
        <v>0</v>
      </c>
      <c r="J3906" s="180">
        <v>21.23</v>
      </c>
      <c r="K3906" s="181">
        <f t="shared" si="60"/>
        <v>21.23</v>
      </c>
      <c r="L3906" s="180" t="s">
        <v>707</v>
      </c>
    </row>
    <row r="3907" spans="3:12">
      <c r="C3907" s="180">
        <v>4750</v>
      </c>
      <c r="D3907" s="180">
        <v>34551</v>
      </c>
      <c r="E3907" s="180" t="s">
        <v>4233</v>
      </c>
      <c r="F3907" s="180" t="s">
        <v>852</v>
      </c>
      <c r="G3907" s="180">
        <v>0.65110250000000003</v>
      </c>
      <c r="H3907" s="180">
        <v>17.440000000000001</v>
      </c>
      <c r="I3907" s="180">
        <v>0</v>
      </c>
      <c r="J3907" s="180">
        <v>17.440000000000001</v>
      </c>
      <c r="K3907" s="181">
        <f t="shared" si="60"/>
        <v>11.355227600000001</v>
      </c>
      <c r="L3907" s="180" t="s">
        <v>707</v>
      </c>
    </row>
    <row r="3908" spans="3:12">
      <c r="C3908" s="180">
        <v>4750</v>
      </c>
      <c r="D3908" s="180">
        <v>40910</v>
      </c>
      <c r="E3908" s="180" t="s">
        <v>4234</v>
      </c>
      <c r="F3908" s="180" t="s">
        <v>3050</v>
      </c>
      <c r="G3908" s="180">
        <v>220</v>
      </c>
      <c r="H3908" s="182">
        <v>3815.09</v>
      </c>
      <c r="I3908" s="180">
        <v>0</v>
      </c>
      <c r="J3908" s="182">
        <v>3815.09</v>
      </c>
      <c r="K3908" s="181">
        <f t="shared" si="60"/>
        <v>839319.8</v>
      </c>
      <c r="L3908" s="180" t="s">
        <v>707</v>
      </c>
    </row>
    <row r="3909" spans="3:12">
      <c r="C3909" s="180">
        <v>4750</v>
      </c>
      <c r="D3909" s="180">
        <v>40911</v>
      </c>
      <c r="E3909" s="180" t="s">
        <v>4235</v>
      </c>
      <c r="F3909" s="180" t="s">
        <v>3050</v>
      </c>
      <c r="G3909" s="180">
        <v>220</v>
      </c>
      <c r="H3909" s="182">
        <v>3715.07</v>
      </c>
      <c r="I3909" s="180">
        <v>0</v>
      </c>
      <c r="J3909" s="182">
        <v>3715.07</v>
      </c>
      <c r="K3909" s="181">
        <f t="shared" si="60"/>
        <v>817315.4</v>
      </c>
      <c r="L3909" s="180" t="s">
        <v>707</v>
      </c>
    </row>
    <row r="3910" spans="3:12">
      <c r="C3910" s="180">
        <v>4750</v>
      </c>
      <c r="D3910" s="180">
        <v>41065</v>
      </c>
      <c r="E3910" s="180" t="s">
        <v>4236</v>
      </c>
      <c r="F3910" s="180" t="s">
        <v>3050</v>
      </c>
      <c r="G3910" s="180">
        <v>220</v>
      </c>
      <c r="H3910" s="182">
        <v>3715.07</v>
      </c>
      <c r="I3910" s="180">
        <v>0</v>
      </c>
      <c r="J3910" s="182">
        <v>3715.07</v>
      </c>
      <c r="K3910" s="181">
        <f t="shared" ref="K3910:K3973" si="61">H3910*G3910</f>
        <v>817315.4</v>
      </c>
      <c r="L3910" s="180" t="s">
        <v>707</v>
      </c>
    </row>
    <row r="3911" spans="3:12">
      <c r="C3911" s="180">
        <v>4750</v>
      </c>
      <c r="D3911" s="180">
        <v>41066</v>
      </c>
      <c r="E3911" s="180" t="s">
        <v>4237</v>
      </c>
      <c r="F3911" s="180" t="s">
        <v>3050</v>
      </c>
      <c r="G3911" s="180">
        <v>220</v>
      </c>
      <c r="H3911" s="182">
        <v>3715.07</v>
      </c>
      <c r="I3911" s="180">
        <v>0</v>
      </c>
      <c r="J3911" s="182">
        <v>3715.07</v>
      </c>
      <c r="K3911" s="181">
        <f t="shared" si="61"/>
        <v>817315.4</v>
      </c>
      <c r="L3911" s="180" t="s">
        <v>707</v>
      </c>
    </row>
    <row r="3912" spans="3:12">
      <c r="C3912" s="180">
        <v>4750</v>
      </c>
      <c r="D3912" s="180">
        <v>41067</v>
      </c>
      <c r="E3912" s="180" t="s">
        <v>4238</v>
      </c>
      <c r="F3912" s="180" t="s">
        <v>3050</v>
      </c>
      <c r="G3912" s="180">
        <v>220</v>
      </c>
      <c r="H3912" s="182">
        <v>3849.73</v>
      </c>
      <c r="I3912" s="180">
        <v>0</v>
      </c>
      <c r="J3912" s="182">
        <v>3849.73</v>
      </c>
      <c r="K3912" s="181">
        <f t="shared" si="61"/>
        <v>846940.6</v>
      </c>
      <c r="L3912" s="180" t="s">
        <v>707</v>
      </c>
    </row>
    <row r="3913" spans="3:12">
      <c r="C3913" s="180">
        <v>4750</v>
      </c>
      <c r="D3913" s="180">
        <v>41068</v>
      </c>
      <c r="E3913" s="180" t="s">
        <v>4239</v>
      </c>
      <c r="F3913" s="180" t="s">
        <v>3050</v>
      </c>
      <c r="G3913" s="180">
        <v>199.26295339999999</v>
      </c>
      <c r="H3913" s="182">
        <v>3715.04</v>
      </c>
      <c r="I3913" s="180">
        <v>0</v>
      </c>
      <c r="J3913" s="182">
        <v>3715.04</v>
      </c>
      <c r="K3913" s="181">
        <f t="shared" si="61"/>
        <v>740269.84239913593</v>
      </c>
      <c r="L3913" s="180" t="s">
        <v>707</v>
      </c>
    </row>
    <row r="3914" spans="3:12">
      <c r="C3914" s="180">
        <v>4750</v>
      </c>
      <c r="D3914" s="180">
        <v>41069</v>
      </c>
      <c r="E3914" s="180" t="s">
        <v>4240</v>
      </c>
      <c r="F3914" s="180" t="s">
        <v>3050</v>
      </c>
      <c r="G3914" s="180">
        <v>220</v>
      </c>
      <c r="H3914" s="182">
        <v>3715.07</v>
      </c>
      <c r="I3914" s="180">
        <v>0</v>
      </c>
      <c r="J3914" s="182">
        <v>3715.07</v>
      </c>
      <c r="K3914" s="181">
        <f t="shared" si="61"/>
        <v>817315.4</v>
      </c>
      <c r="L3914" s="180" t="s">
        <v>707</v>
      </c>
    </row>
    <row r="3915" spans="3:12">
      <c r="C3915" s="180">
        <v>4750</v>
      </c>
      <c r="D3915" s="180">
        <v>41073</v>
      </c>
      <c r="E3915" s="180" t="s">
        <v>4241</v>
      </c>
      <c r="F3915" s="180" t="s">
        <v>3050</v>
      </c>
      <c r="G3915" s="180">
        <v>197.90012970000001</v>
      </c>
      <c r="H3915" s="182">
        <v>3054.18</v>
      </c>
      <c r="I3915" s="180">
        <v>0</v>
      </c>
      <c r="J3915" s="182">
        <v>3054.18</v>
      </c>
      <c r="K3915" s="181">
        <f t="shared" si="61"/>
        <v>604422.61812714604</v>
      </c>
      <c r="L3915" s="180" t="s">
        <v>707</v>
      </c>
    </row>
    <row r="3916" spans="3:12">
      <c r="C3916" s="180">
        <v>4750</v>
      </c>
      <c r="D3916" s="180">
        <v>41075</v>
      </c>
      <c r="E3916" s="180" t="s">
        <v>4242</v>
      </c>
      <c r="F3916" s="180" t="s">
        <v>3050</v>
      </c>
      <c r="G3916" s="180">
        <v>220</v>
      </c>
      <c r="H3916" s="182">
        <v>3715.07</v>
      </c>
      <c r="I3916" s="180">
        <v>0</v>
      </c>
      <c r="J3916" s="182">
        <v>3715.07</v>
      </c>
      <c r="K3916" s="181">
        <f t="shared" si="61"/>
        <v>817315.4</v>
      </c>
      <c r="L3916" s="180" t="s">
        <v>707</v>
      </c>
    </row>
    <row r="3917" spans="3:12">
      <c r="C3917" s="180">
        <v>4750</v>
      </c>
      <c r="D3917" s="180">
        <v>41076</v>
      </c>
      <c r="E3917" s="180" t="s">
        <v>4243</v>
      </c>
      <c r="F3917" s="180" t="s">
        <v>3050</v>
      </c>
      <c r="G3917" s="180">
        <v>220</v>
      </c>
      <c r="H3917" s="182">
        <v>3715.07</v>
      </c>
      <c r="I3917" s="180">
        <v>0</v>
      </c>
      <c r="J3917" s="182">
        <v>3715.07</v>
      </c>
      <c r="K3917" s="181">
        <f t="shared" si="61"/>
        <v>817315.4</v>
      </c>
      <c r="L3917" s="180" t="s">
        <v>707</v>
      </c>
    </row>
    <row r="3918" spans="3:12">
      <c r="C3918" s="180">
        <v>4750</v>
      </c>
      <c r="D3918" s="180">
        <v>41078</v>
      </c>
      <c r="E3918" s="180" t="s">
        <v>4244</v>
      </c>
      <c r="F3918" s="180" t="s">
        <v>3050</v>
      </c>
      <c r="G3918" s="180">
        <v>143.2425422</v>
      </c>
      <c r="H3918" s="182">
        <v>3053.91</v>
      </c>
      <c r="I3918" s="180">
        <v>0</v>
      </c>
      <c r="J3918" s="182">
        <v>3053.91</v>
      </c>
      <c r="K3918" s="181">
        <f t="shared" si="61"/>
        <v>437449.83205000201</v>
      </c>
      <c r="L3918" s="180" t="s">
        <v>707</v>
      </c>
    </row>
    <row r="3919" spans="3:12">
      <c r="C3919" s="180">
        <v>4783</v>
      </c>
      <c r="D3919" s="180">
        <v>4783</v>
      </c>
      <c r="E3919" s="180" t="s">
        <v>4245</v>
      </c>
      <c r="F3919" s="180" t="s">
        <v>852</v>
      </c>
      <c r="G3919" s="180">
        <v>1</v>
      </c>
      <c r="H3919" s="180">
        <v>21.75</v>
      </c>
      <c r="I3919" s="180">
        <v>0</v>
      </c>
      <c r="J3919" s="180">
        <v>21.75</v>
      </c>
      <c r="K3919" s="181">
        <f t="shared" si="61"/>
        <v>21.75</v>
      </c>
      <c r="L3919" s="180" t="s">
        <v>707</v>
      </c>
    </row>
    <row r="3920" spans="3:12">
      <c r="C3920" s="180">
        <v>4783</v>
      </c>
      <c r="D3920" s="180">
        <v>4785</v>
      </c>
      <c r="E3920" s="180" t="s">
        <v>4246</v>
      </c>
      <c r="F3920" s="180" t="s">
        <v>852</v>
      </c>
      <c r="G3920" s="180">
        <v>1</v>
      </c>
      <c r="H3920" s="180">
        <v>21.75</v>
      </c>
      <c r="I3920" s="180">
        <v>0</v>
      </c>
      <c r="J3920" s="180">
        <v>21.75</v>
      </c>
      <c r="K3920" s="181">
        <f t="shared" si="61"/>
        <v>21.75</v>
      </c>
      <c r="L3920" s="180" t="s">
        <v>707</v>
      </c>
    </row>
    <row r="3921" spans="3:12">
      <c r="C3921" s="180">
        <v>4783</v>
      </c>
      <c r="D3921" s="180">
        <v>12874</v>
      </c>
      <c r="E3921" s="180" t="s">
        <v>4247</v>
      </c>
      <c r="F3921" s="180" t="s">
        <v>852</v>
      </c>
      <c r="G3921" s="180">
        <v>0.97106919999999997</v>
      </c>
      <c r="H3921" s="180">
        <v>20.04</v>
      </c>
      <c r="I3921" s="180">
        <v>0</v>
      </c>
      <c r="J3921" s="180">
        <v>20.04</v>
      </c>
      <c r="K3921" s="181">
        <f t="shared" si="61"/>
        <v>19.460226767999998</v>
      </c>
      <c r="L3921" s="180" t="s">
        <v>707</v>
      </c>
    </row>
    <row r="3922" spans="3:12">
      <c r="C3922" s="180">
        <v>4783</v>
      </c>
      <c r="D3922" s="180">
        <v>41079</v>
      </c>
      <c r="E3922" s="180" t="s">
        <v>4248</v>
      </c>
      <c r="F3922" s="180" t="s">
        <v>3050</v>
      </c>
      <c r="G3922" s="180">
        <v>220</v>
      </c>
      <c r="H3922" s="182">
        <v>3806.07</v>
      </c>
      <c r="I3922" s="180">
        <v>0</v>
      </c>
      <c r="J3922" s="182">
        <v>3806.07</v>
      </c>
      <c r="K3922" s="181">
        <f t="shared" si="61"/>
        <v>837335.4</v>
      </c>
      <c r="L3922" s="180" t="s">
        <v>707</v>
      </c>
    </row>
    <row r="3923" spans="3:12">
      <c r="C3923" s="180">
        <v>4783</v>
      </c>
      <c r="D3923" s="180">
        <v>41081</v>
      </c>
      <c r="E3923" s="180" t="s">
        <v>4249</v>
      </c>
      <c r="F3923" s="180" t="s">
        <v>3050</v>
      </c>
      <c r="G3923" s="180">
        <v>220</v>
      </c>
      <c r="H3923" s="182">
        <v>3806.07</v>
      </c>
      <c r="I3923" s="180">
        <v>0</v>
      </c>
      <c r="J3923" s="182">
        <v>3806.07</v>
      </c>
      <c r="K3923" s="181">
        <f t="shared" si="61"/>
        <v>837335.4</v>
      </c>
      <c r="L3923" s="180" t="s">
        <v>707</v>
      </c>
    </row>
    <row r="3924" spans="3:12">
      <c r="C3924" s="180">
        <v>4783</v>
      </c>
      <c r="D3924" s="180">
        <v>41082</v>
      </c>
      <c r="E3924" s="180" t="s">
        <v>4250</v>
      </c>
      <c r="F3924" s="180" t="s">
        <v>3050</v>
      </c>
      <c r="G3924" s="180">
        <v>213.6352201</v>
      </c>
      <c r="H3924" s="182">
        <v>3509.97</v>
      </c>
      <c r="I3924" s="180">
        <v>0</v>
      </c>
      <c r="J3924" s="182">
        <v>3509.97</v>
      </c>
      <c r="K3924" s="181">
        <f t="shared" si="61"/>
        <v>749853.213494397</v>
      </c>
      <c r="L3924" s="180" t="s">
        <v>707</v>
      </c>
    </row>
    <row r="3925" spans="3:12">
      <c r="C3925" s="180">
        <v>4786</v>
      </c>
      <c r="D3925" s="180">
        <v>4786</v>
      </c>
      <c r="E3925" s="180" t="s">
        <v>4251</v>
      </c>
      <c r="F3925" s="180" t="s">
        <v>838</v>
      </c>
      <c r="G3925" s="180">
        <v>1</v>
      </c>
      <c r="H3925" s="180">
        <v>108.5</v>
      </c>
      <c r="I3925" s="180">
        <v>108.5</v>
      </c>
      <c r="J3925" s="180">
        <v>0</v>
      </c>
      <c r="K3925" s="181">
        <f t="shared" si="61"/>
        <v>108.5</v>
      </c>
      <c r="L3925" s="180" t="s">
        <v>707</v>
      </c>
    </row>
    <row r="3926" spans="3:12">
      <c r="C3926" s="180">
        <v>4786</v>
      </c>
      <c r="D3926" s="180">
        <v>10698</v>
      </c>
      <c r="E3926" s="180" t="s">
        <v>4252</v>
      </c>
      <c r="F3926" s="180" t="s">
        <v>838</v>
      </c>
      <c r="G3926" s="180">
        <v>1.9130434000000001</v>
      </c>
      <c r="H3926" s="180">
        <v>207.56</v>
      </c>
      <c r="I3926" s="180">
        <v>207.56</v>
      </c>
      <c r="J3926" s="180">
        <v>0</v>
      </c>
      <c r="K3926" s="181">
        <f t="shared" si="61"/>
        <v>397.07128810400002</v>
      </c>
      <c r="L3926" s="180" t="s">
        <v>707</v>
      </c>
    </row>
    <row r="3927" spans="3:12">
      <c r="C3927" s="180">
        <v>4786</v>
      </c>
      <c r="D3927" s="180">
        <v>10856</v>
      </c>
      <c r="E3927" s="180" t="s">
        <v>4253</v>
      </c>
      <c r="F3927" s="180" t="s">
        <v>826</v>
      </c>
      <c r="G3927" s="180">
        <v>0.95652170000000003</v>
      </c>
      <c r="H3927" s="180">
        <v>103.78</v>
      </c>
      <c r="I3927" s="180">
        <v>103.78</v>
      </c>
      <c r="J3927" s="180">
        <v>0</v>
      </c>
      <c r="K3927" s="181">
        <f t="shared" si="61"/>
        <v>99.267822026000005</v>
      </c>
      <c r="L3927" s="180" t="s">
        <v>707</v>
      </c>
    </row>
    <row r="3928" spans="3:12">
      <c r="C3928" s="180">
        <v>4786</v>
      </c>
      <c r="D3928" s="180">
        <v>34680</v>
      </c>
      <c r="E3928" s="180" t="s">
        <v>4254</v>
      </c>
      <c r="F3928" s="180" t="s">
        <v>826</v>
      </c>
      <c r="G3928" s="180">
        <v>0.34782600000000002</v>
      </c>
      <c r="H3928" s="180">
        <v>37.729999999999997</v>
      </c>
      <c r="I3928" s="180">
        <v>37.729999999999997</v>
      </c>
      <c r="J3928" s="180">
        <v>0</v>
      </c>
      <c r="K3928" s="181">
        <f t="shared" si="61"/>
        <v>13.123474979999999</v>
      </c>
      <c r="L3928" s="180" t="s">
        <v>707</v>
      </c>
    </row>
    <row r="3929" spans="3:12">
      <c r="C3929" s="180">
        <v>4786</v>
      </c>
      <c r="D3929" s="180">
        <v>34682</v>
      </c>
      <c r="E3929" s="180" t="s">
        <v>4255</v>
      </c>
      <c r="F3929" s="180" t="s">
        <v>838</v>
      </c>
      <c r="G3929" s="180">
        <v>1.1304346999999999</v>
      </c>
      <c r="H3929" s="180">
        <v>122.65</v>
      </c>
      <c r="I3929" s="180">
        <v>122.65</v>
      </c>
      <c r="J3929" s="180">
        <v>0</v>
      </c>
      <c r="K3929" s="181">
        <f t="shared" si="61"/>
        <v>138.647815955</v>
      </c>
      <c r="L3929" s="180" t="s">
        <v>707</v>
      </c>
    </row>
    <row r="3930" spans="3:12">
      <c r="C3930" s="180">
        <v>4786</v>
      </c>
      <c r="D3930" s="180">
        <v>34683</v>
      </c>
      <c r="E3930" s="180" t="s">
        <v>4256</v>
      </c>
      <c r="F3930" s="180" t="s">
        <v>838</v>
      </c>
      <c r="G3930" s="180">
        <v>1.4782607999999999</v>
      </c>
      <c r="H3930" s="180">
        <v>160.38999999999999</v>
      </c>
      <c r="I3930" s="180">
        <v>160.38999999999999</v>
      </c>
      <c r="J3930" s="180">
        <v>0</v>
      </c>
      <c r="K3930" s="181">
        <f t="shared" si="61"/>
        <v>237.09824971199996</v>
      </c>
      <c r="L3930" s="180" t="s">
        <v>707</v>
      </c>
    </row>
    <row r="3931" spans="3:12">
      <c r="C3931" s="180">
        <v>4786</v>
      </c>
      <c r="D3931" s="180">
        <v>34684</v>
      </c>
      <c r="E3931" s="180" t="s">
        <v>4257</v>
      </c>
      <c r="F3931" s="180" t="s">
        <v>838</v>
      </c>
      <c r="G3931" s="180">
        <v>2.3652172999999999</v>
      </c>
      <c r="H3931" s="180">
        <v>256.62</v>
      </c>
      <c r="I3931" s="180">
        <v>256.62</v>
      </c>
      <c r="J3931" s="180">
        <v>0</v>
      </c>
      <c r="K3931" s="181">
        <f t="shared" si="61"/>
        <v>606.96206352599995</v>
      </c>
      <c r="L3931" s="180" t="s">
        <v>707</v>
      </c>
    </row>
    <row r="3932" spans="3:12">
      <c r="C3932" s="180">
        <v>4786</v>
      </c>
      <c r="D3932" s="180">
        <v>40647</v>
      </c>
      <c r="E3932" s="180" t="s">
        <v>4258</v>
      </c>
      <c r="F3932" s="180" t="s">
        <v>838</v>
      </c>
      <c r="G3932" s="180">
        <v>1.5680000000000001</v>
      </c>
      <c r="H3932" s="180">
        <v>170.12</v>
      </c>
      <c r="I3932" s="180">
        <v>170.12</v>
      </c>
      <c r="J3932" s="180">
        <v>0</v>
      </c>
      <c r="K3932" s="181">
        <f t="shared" si="61"/>
        <v>266.74816000000004</v>
      </c>
      <c r="L3932" s="180" t="s">
        <v>707</v>
      </c>
    </row>
    <row r="3933" spans="3:12">
      <c r="C3933" s="180">
        <v>4786</v>
      </c>
      <c r="D3933" s="180">
        <v>40648</v>
      </c>
      <c r="E3933" s="180" t="s">
        <v>4259</v>
      </c>
      <c r="F3933" s="180" t="s">
        <v>838</v>
      </c>
      <c r="G3933" s="180">
        <v>1.92</v>
      </c>
      <c r="H3933" s="180">
        <v>208.32</v>
      </c>
      <c r="I3933" s="180">
        <v>208.32</v>
      </c>
      <c r="J3933" s="180">
        <v>0</v>
      </c>
      <c r="K3933" s="181">
        <f t="shared" si="61"/>
        <v>399.97439999999995</v>
      </c>
      <c r="L3933" s="180" t="s">
        <v>707</v>
      </c>
    </row>
    <row r="3934" spans="3:12">
      <c r="C3934" s="180">
        <v>4786</v>
      </c>
      <c r="D3934" s="180">
        <v>40649</v>
      </c>
      <c r="E3934" s="180" t="s">
        <v>4260</v>
      </c>
      <c r="F3934" s="180" t="s">
        <v>838</v>
      </c>
      <c r="G3934" s="180">
        <v>1.1184000000000001</v>
      </c>
      <c r="H3934" s="180">
        <v>121.34</v>
      </c>
      <c r="I3934" s="180">
        <v>121.34</v>
      </c>
      <c r="J3934" s="180">
        <v>0</v>
      </c>
      <c r="K3934" s="181">
        <f t="shared" si="61"/>
        <v>135.70665600000001</v>
      </c>
      <c r="L3934" s="180" t="s">
        <v>707</v>
      </c>
    </row>
    <row r="3935" spans="3:12">
      <c r="C3935" s="180">
        <v>4786</v>
      </c>
      <c r="D3935" s="180">
        <v>40650</v>
      </c>
      <c r="E3935" s="180" t="s">
        <v>4261</v>
      </c>
      <c r="F3935" s="180" t="s">
        <v>838</v>
      </c>
      <c r="G3935" s="180">
        <v>1.44</v>
      </c>
      <c r="H3935" s="180">
        <v>156.24</v>
      </c>
      <c r="I3935" s="180">
        <v>156.24</v>
      </c>
      <c r="J3935" s="180">
        <v>0</v>
      </c>
      <c r="K3935" s="181">
        <f t="shared" si="61"/>
        <v>224.98560000000001</v>
      </c>
      <c r="L3935" s="180" t="s">
        <v>707</v>
      </c>
    </row>
    <row r="3936" spans="3:12">
      <c r="C3936" s="180">
        <v>4786</v>
      </c>
      <c r="D3936" s="180">
        <v>40651</v>
      </c>
      <c r="E3936" s="180" t="s">
        <v>4262</v>
      </c>
      <c r="F3936" s="180" t="s">
        <v>838</v>
      </c>
      <c r="G3936" s="180">
        <v>2.6560000000000001</v>
      </c>
      <c r="H3936" s="180">
        <v>288.17</v>
      </c>
      <c r="I3936" s="180">
        <v>288.17</v>
      </c>
      <c r="J3936" s="180">
        <v>0</v>
      </c>
      <c r="K3936" s="181">
        <f t="shared" si="61"/>
        <v>765.37952000000007</v>
      </c>
      <c r="L3936" s="180" t="s">
        <v>707</v>
      </c>
    </row>
    <row r="3937" spans="3:12">
      <c r="C3937" s="180">
        <v>4786</v>
      </c>
      <c r="D3937" s="180">
        <v>40652</v>
      </c>
      <c r="E3937" s="180" t="s">
        <v>4263</v>
      </c>
      <c r="F3937" s="180" t="s">
        <v>838</v>
      </c>
      <c r="G3937" s="180">
        <v>1.4239999999999999</v>
      </c>
      <c r="H3937" s="180">
        <v>154.5</v>
      </c>
      <c r="I3937" s="180">
        <v>154.5</v>
      </c>
      <c r="J3937" s="180">
        <v>0</v>
      </c>
      <c r="K3937" s="181">
        <f t="shared" si="61"/>
        <v>220.00799999999998</v>
      </c>
      <c r="L3937" s="180" t="s">
        <v>707</v>
      </c>
    </row>
    <row r="3938" spans="3:12">
      <c r="C3938" s="180">
        <v>4786</v>
      </c>
      <c r="D3938" s="180">
        <v>40653</v>
      </c>
      <c r="E3938" s="180" t="s">
        <v>4264</v>
      </c>
      <c r="F3938" s="180" t="s">
        <v>838</v>
      </c>
      <c r="G3938" s="180">
        <v>1.2</v>
      </c>
      <c r="H3938" s="180">
        <v>130.19999999999999</v>
      </c>
      <c r="I3938" s="180">
        <v>130.19999999999999</v>
      </c>
      <c r="J3938" s="180">
        <v>0</v>
      </c>
      <c r="K3938" s="181">
        <f t="shared" si="61"/>
        <v>156.23999999999998</v>
      </c>
      <c r="L3938" s="180" t="s">
        <v>707</v>
      </c>
    </row>
    <row r="3939" spans="3:12">
      <c r="C3939" s="180">
        <v>4786</v>
      </c>
      <c r="D3939" s="180">
        <v>40654</v>
      </c>
      <c r="E3939" s="180" t="s">
        <v>4265</v>
      </c>
      <c r="F3939" s="180" t="s">
        <v>838</v>
      </c>
      <c r="G3939" s="180">
        <v>1.8640000000000001</v>
      </c>
      <c r="H3939" s="180">
        <v>202.24</v>
      </c>
      <c r="I3939" s="180">
        <v>202.24</v>
      </c>
      <c r="J3939" s="180">
        <v>0</v>
      </c>
      <c r="K3939" s="181">
        <f t="shared" si="61"/>
        <v>376.97536000000002</v>
      </c>
      <c r="L3939" s="180" t="s">
        <v>707</v>
      </c>
    </row>
    <row r="3940" spans="3:12">
      <c r="C3940" s="180">
        <v>4786</v>
      </c>
      <c r="D3940" s="180">
        <v>41975</v>
      </c>
      <c r="E3940" s="180" t="s">
        <v>4266</v>
      </c>
      <c r="F3940" s="180" t="s">
        <v>838</v>
      </c>
      <c r="G3940" s="180">
        <v>0.86956520000000004</v>
      </c>
      <c r="H3940" s="180">
        <v>94.34</v>
      </c>
      <c r="I3940" s="180">
        <v>94.34</v>
      </c>
      <c r="J3940" s="180">
        <v>0</v>
      </c>
      <c r="K3940" s="181">
        <f t="shared" si="61"/>
        <v>82.034780968000007</v>
      </c>
      <c r="L3940" s="180" t="s">
        <v>707</v>
      </c>
    </row>
    <row r="3941" spans="3:12">
      <c r="C3941" s="180">
        <v>4790</v>
      </c>
      <c r="D3941" s="180">
        <v>4790</v>
      </c>
      <c r="E3941" s="180" t="s">
        <v>4267</v>
      </c>
      <c r="F3941" s="180" t="s">
        <v>838</v>
      </c>
      <c r="G3941" s="180">
        <v>1</v>
      </c>
      <c r="H3941" s="180">
        <v>99.9</v>
      </c>
      <c r="I3941" s="180">
        <v>99.9</v>
      </c>
      <c r="J3941" s="180">
        <v>0</v>
      </c>
      <c r="K3941" s="181">
        <f t="shared" si="61"/>
        <v>99.9</v>
      </c>
      <c r="L3941" s="180" t="s">
        <v>704</v>
      </c>
    </row>
    <row r="3942" spans="3:12">
      <c r="C3942" s="180">
        <v>4790</v>
      </c>
      <c r="D3942" s="180">
        <v>4792</v>
      </c>
      <c r="E3942" s="180" t="s">
        <v>4268</v>
      </c>
      <c r="F3942" s="180" t="s">
        <v>838</v>
      </c>
      <c r="G3942" s="180">
        <v>1.6632652999999999</v>
      </c>
      <c r="H3942" s="180">
        <v>166.16</v>
      </c>
      <c r="I3942" s="180">
        <v>166.16</v>
      </c>
      <c r="J3942" s="180">
        <v>0</v>
      </c>
      <c r="K3942" s="181">
        <f t="shared" si="61"/>
        <v>276.36816224799998</v>
      </c>
      <c r="L3942" s="180" t="s">
        <v>707</v>
      </c>
    </row>
    <row r="3943" spans="3:12">
      <c r="C3943" s="180">
        <v>4790</v>
      </c>
      <c r="D3943" s="180">
        <v>4794</v>
      </c>
      <c r="E3943" s="180" t="s">
        <v>4269</v>
      </c>
      <c r="F3943" s="180" t="s">
        <v>838</v>
      </c>
      <c r="G3943" s="180">
        <v>3.5430611999999999</v>
      </c>
      <c r="H3943" s="180">
        <v>353.95</v>
      </c>
      <c r="I3943" s="180">
        <v>353.95</v>
      </c>
      <c r="J3943" s="180">
        <v>0</v>
      </c>
      <c r="K3943" s="181">
        <f t="shared" si="61"/>
        <v>1254.0665117399999</v>
      </c>
      <c r="L3943" s="180" t="s">
        <v>707</v>
      </c>
    </row>
    <row r="3944" spans="3:12">
      <c r="C3944" s="180">
        <v>4790</v>
      </c>
      <c r="D3944" s="180">
        <v>4795</v>
      </c>
      <c r="E3944" s="180" t="s">
        <v>4270</v>
      </c>
      <c r="F3944" s="180" t="s">
        <v>838</v>
      </c>
      <c r="G3944" s="180">
        <v>3.4489795999999999</v>
      </c>
      <c r="H3944" s="180">
        <v>344.55</v>
      </c>
      <c r="I3944" s="180">
        <v>344.55</v>
      </c>
      <c r="J3944" s="180">
        <v>0</v>
      </c>
      <c r="K3944" s="181">
        <f t="shared" si="61"/>
        <v>1188.34592118</v>
      </c>
      <c r="L3944" s="180" t="s">
        <v>704</v>
      </c>
    </row>
    <row r="3945" spans="3:12">
      <c r="C3945" s="180">
        <v>4790</v>
      </c>
      <c r="D3945" s="180">
        <v>4796</v>
      </c>
      <c r="E3945" s="180" t="s">
        <v>4271</v>
      </c>
      <c r="F3945" s="180" t="s">
        <v>838</v>
      </c>
      <c r="G3945" s="180">
        <v>2.1520408</v>
      </c>
      <c r="H3945" s="180">
        <v>214.98</v>
      </c>
      <c r="I3945" s="180">
        <v>214.98</v>
      </c>
      <c r="J3945" s="180">
        <v>0</v>
      </c>
      <c r="K3945" s="181">
        <f t="shared" si="61"/>
        <v>462.645731184</v>
      </c>
      <c r="L3945" s="180" t="s">
        <v>704</v>
      </c>
    </row>
    <row r="3946" spans="3:12">
      <c r="C3946" s="180">
        <v>4790</v>
      </c>
      <c r="D3946" s="180">
        <v>4800</v>
      </c>
      <c r="E3946" s="180" t="s">
        <v>4272</v>
      </c>
      <c r="F3946" s="180" t="s">
        <v>838</v>
      </c>
      <c r="G3946" s="180">
        <v>0.59183669999999999</v>
      </c>
      <c r="H3946" s="180">
        <v>59.12</v>
      </c>
      <c r="I3946" s="180">
        <v>59.12</v>
      </c>
      <c r="J3946" s="180">
        <v>0</v>
      </c>
      <c r="K3946" s="181">
        <f t="shared" si="61"/>
        <v>34.989385704</v>
      </c>
      <c r="L3946" s="180" t="s">
        <v>704</v>
      </c>
    </row>
    <row r="3947" spans="3:12">
      <c r="C3947" s="180">
        <v>4790</v>
      </c>
      <c r="D3947" s="180">
        <v>4801</v>
      </c>
      <c r="E3947" s="180" t="s">
        <v>4273</v>
      </c>
      <c r="F3947" s="180" t="s">
        <v>838</v>
      </c>
      <c r="G3947" s="180">
        <v>0.77795919999999996</v>
      </c>
      <c r="H3947" s="180">
        <v>77.709999999999994</v>
      </c>
      <c r="I3947" s="180">
        <v>77.709999999999994</v>
      </c>
      <c r="J3947" s="180">
        <v>0</v>
      </c>
      <c r="K3947" s="181">
        <f t="shared" si="61"/>
        <v>60.45520943199999</v>
      </c>
      <c r="L3947" s="180" t="s">
        <v>707</v>
      </c>
    </row>
    <row r="3948" spans="3:12">
      <c r="C3948" s="180">
        <v>4790</v>
      </c>
      <c r="D3948" s="180">
        <v>4803</v>
      </c>
      <c r="E3948" s="180" t="s">
        <v>4274</v>
      </c>
      <c r="F3948" s="180" t="s">
        <v>826</v>
      </c>
      <c r="G3948" s="180">
        <v>0.31632650000000001</v>
      </c>
      <c r="H3948" s="180">
        <v>31.6</v>
      </c>
      <c r="I3948" s="180">
        <v>31.6</v>
      </c>
      <c r="J3948" s="180">
        <v>0</v>
      </c>
      <c r="K3948" s="181">
        <f t="shared" si="61"/>
        <v>9.9959174000000015</v>
      </c>
      <c r="L3948" s="180" t="s">
        <v>707</v>
      </c>
    </row>
    <row r="3949" spans="3:12">
      <c r="C3949" s="180">
        <v>4790</v>
      </c>
      <c r="D3949" s="180">
        <v>4804</v>
      </c>
      <c r="E3949" s="180" t="s">
        <v>4275</v>
      </c>
      <c r="F3949" s="180" t="s">
        <v>826</v>
      </c>
      <c r="G3949" s="180">
        <v>0.24285709999999999</v>
      </c>
      <c r="H3949" s="180">
        <v>24.26</v>
      </c>
      <c r="I3949" s="180">
        <v>24.26</v>
      </c>
      <c r="J3949" s="180">
        <v>0</v>
      </c>
      <c r="K3949" s="181">
        <f t="shared" si="61"/>
        <v>5.8917132460000001</v>
      </c>
      <c r="L3949" s="180" t="s">
        <v>704</v>
      </c>
    </row>
    <row r="3950" spans="3:12">
      <c r="C3950" s="180">
        <v>4790</v>
      </c>
      <c r="D3950" s="180">
        <v>4806</v>
      </c>
      <c r="E3950" s="180" t="s">
        <v>4276</v>
      </c>
      <c r="F3950" s="180" t="s">
        <v>826</v>
      </c>
      <c r="G3950" s="180">
        <v>0.18367349999999999</v>
      </c>
      <c r="H3950" s="180">
        <v>18.34</v>
      </c>
      <c r="I3950" s="180">
        <v>18.34</v>
      </c>
      <c r="J3950" s="180">
        <v>0</v>
      </c>
      <c r="K3950" s="181">
        <f t="shared" si="61"/>
        <v>3.36857199</v>
      </c>
      <c r="L3950" s="180" t="s">
        <v>704</v>
      </c>
    </row>
    <row r="3951" spans="3:12">
      <c r="C3951" s="180">
        <v>4790</v>
      </c>
      <c r="D3951" s="180">
        <v>38180</v>
      </c>
      <c r="E3951" s="180" t="s">
        <v>4277</v>
      </c>
      <c r="F3951" s="180" t="s">
        <v>838</v>
      </c>
      <c r="G3951" s="180">
        <v>1.7326531000000001</v>
      </c>
      <c r="H3951" s="180">
        <v>173.09</v>
      </c>
      <c r="I3951" s="180">
        <v>173.09</v>
      </c>
      <c r="J3951" s="180">
        <v>0</v>
      </c>
      <c r="K3951" s="181">
        <f t="shared" si="61"/>
        <v>299.90492507900001</v>
      </c>
      <c r="L3951" s="180" t="s">
        <v>707</v>
      </c>
    </row>
    <row r="3952" spans="3:12">
      <c r="C3952" s="180">
        <v>4790</v>
      </c>
      <c r="D3952" s="180">
        <v>38181</v>
      </c>
      <c r="E3952" s="180" t="s">
        <v>4278</v>
      </c>
      <c r="F3952" s="180" t="s">
        <v>838</v>
      </c>
      <c r="G3952" s="180">
        <v>2.3653061000000002</v>
      </c>
      <c r="H3952" s="180">
        <v>236.29</v>
      </c>
      <c r="I3952" s="180">
        <v>236.29</v>
      </c>
      <c r="J3952" s="180">
        <v>0</v>
      </c>
      <c r="K3952" s="181">
        <f t="shared" si="61"/>
        <v>558.89817836899999</v>
      </c>
      <c r="L3952" s="180" t="s">
        <v>707</v>
      </c>
    </row>
    <row r="3953" spans="3:12">
      <c r="C3953" s="180">
        <v>4790</v>
      </c>
      <c r="D3953" s="180">
        <v>38182</v>
      </c>
      <c r="E3953" s="180" t="s">
        <v>4279</v>
      </c>
      <c r="F3953" s="180" t="s">
        <v>838</v>
      </c>
      <c r="G3953" s="180">
        <v>2.2530611999999999</v>
      </c>
      <c r="H3953" s="180">
        <v>225.08</v>
      </c>
      <c r="I3953" s="180">
        <v>225.08</v>
      </c>
      <c r="J3953" s="180">
        <v>0</v>
      </c>
      <c r="K3953" s="181">
        <f t="shared" si="61"/>
        <v>507.11901489600001</v>
      </c>
      <c r="L3953" s="180" t="s">
        <v>704</v>
      </c>
    </row>
    <row r="3954" spans="3:12">
      <c r="C3954" s="180">
        <v>4790</v>
      </c>
      <c r="D3954" s="180">
        <v>38185</v>
      </c>
      <c r="E3954" s="180" t="s">
        <v>4280</v>
      </c>
      <c r="F3954" s="180" t="s">
        <v>838</v>
      </c>
      <c r="G3954" s="180">
        <v>5.2142856999999996</v>
      </c>
      <c r="H3954" s="180">
        <v>520.9</v>
      </c>
      <c r="I3954" s="180">
        <v>520.9</v>
      </c>
      <c r="J3954" s="180">
        <v>0</v>
      </c>
      <c r="K3954" s="181">
        <f t="shared" si="61"/>
        <v>2716.1214211299998</v>
      </c>
      <c r="L3954" s="180" t="s">
        <v>704</v>
      </c>
    </row>
    <row r="3955" spans="3:12">
      <c r="C3955" s="180">
        <v>4790</v>
      </c>
      <c r="D3955" s="180">
        <v>38186</v>
      </c>
      <c r="E3955" s="180" t="s">
        <v>4281</v>
      </c>
      <c r="F3955" s="180" t="s">
        <v>838</v>
      </c>
      <c r="G3955" s="180">
        <v>5.8564286000000001</v>
      </c>
      <c r="H3955" s="180">
        <v>585.04999999999995</v>
      </c>
      <c r="I3955" s="180">
        <v>585.04999999999995</v>
      </c>
      <c r="J3955" s="180">
        <v>0</v>
      </c>
      <c r="K3955" s="181">
        <f t="shared" si="61"/>
        <v>3426.3035524299999</v>
      </c>
      <c r="L3955" s="180" t="s">
        <v>704</v>
      </c>
    </row>
    <row r="3956" spans="3:12">
      <c r="C3956" s="180">
        <v>4790</v>
      </c>
      <c r="D3956" s="180">
        <v>39699</v>
      </c>
      <c r="E3956" s="180" t="s">
        <v>4282</v>
      </c>
      <c r="F3956" s="180" t="s">
        <v>838</v>
      </c>
      <c r="G3956" s="180">
        <v>0.1632653</v>
      </c>
      <c r="H3956" s="180">
        <v>16.309999999999999</v>
      </c>
      <c r="I3956" s="180">
        <v>16.309999999999999</v>
      </c>
      <c r="J3956" s="180">
        <v>0</v>
      </c>
      <c r="K3956" s="181">
        <f t="shared" si="61"/>
        <v>2.6628570429999998</v>
      </c>
      <c r="L3956" s="180" t="s">
        <v>704</v>
      </c>
    </row>
    <row r="3957" spans="3:12">
      <c r="C3957" s="180">
        <v>4813</v>
      </c>
      <c r="D3957" s="180">
        <v>4813</v>
      </c>
      <c r="E3957" s="180" t="s">
        <v>4283</v>
      </c>
      <c r="F3957" s="180" t="s">
        <v>838</v>
      </c>
      <c r="G3957" s="180">
        <v>1</v>
      </c>
      <c r="H3957" s="180">
        <v>400</v>
      </c>
      <c r="I3957" s="180">
        <v>400</v>
      </c>
      <c r="J3957" s="180">
        <v>0</v>
      </c>
      <c r="K3957" s="181">
        <f t="shared" si="61"/>
        <v>400</v>
      </c>
      <c r="L3957" s="180" t="s">
        <v>707</v>
      </c>
    </row>
    <row r="3958" spans="3:12">
      <c r="C3958" s="180">
        <v>4813</v>
      </c>
      <c r="D3958" s="180">
        <v>10848</v>
      </c>
      <c r="E3958" s="180" t="s">
        <v>4284</v>
      </c>
      <c r="F3958" s="180" t="s">
        <v>727</v>
      </c>
      <c r="G3958" s="180">
        <v>3.0150301000000002</v>
      </c>
      <c r="H3958" s="182">
        <v>1206.01</v>
      </c>
      <c r="I3958" s="182">
        <v>1206.01</v>
      </c>
      <c r="J3958" s="180">
        <v>0</v>
      </c>
      <c r="K3958" s="181">
        <f t="shared" si="61"/>
        <v>3636.156450901</v>
      </c>
      <c r="L3958" s="180" t="s">
        <v>707</v>
      </c>
    </row>
    <row r="3959" spans="3:12">
      <c r="C3959" s="180">
        <v>4813</v>
      </c>
      <c r="D3959" s="180">
        <v>10849</v>
      </c>
      <c r="E3959" s="180" t="s">
        <v>4285</v>
      </c>
      <c r="F3959" s="180" t="s">
        <v>727</v>
      </c>
      <c r="G3959" s="180">
        <v>4.8000480000000003</v>
      </c>
      <c r="H3959" s="182">
        <v>1920.01</v>
      </c>
      <c r="I3959" s="182">
        <v>1920.01</v>
      </c>
      <c r="J3959" s="180">
        <v>0</v>
      </c>
      <c r="K3959" s="181">
        <f t="shared" si="61"/>
        <v>9216.1401604800012</v>
      </c>
      <c r="L3959" s="180" t="s">
        <v>704</v>
      </c>
    </row>
    <row r="3960" spans="3:12">
      <c r="C3960" s="180">
        <v>4813</v>
      </c>
      <c r="D3960" s="180">
        <v>10850</v>
      </c>
      <c r="E3960" s="180" t="s">
        <v>4286</v>
      </c>
      <c r="F3960" s="180" t="s">
        <v>727</v>
      </c>
      <c r="G3960" s="180">
        <v>0.15000150000000001</v>
      </c>
      <c r="H3960" s="180">
        <v>60</v>
      </c>
      <c r="I3960" s="180">
        <v>60</v>
      </c>
      <c r="J3960" s="180">
        <v>0</v>
      </c>
      <c r="K3960" s="181">
        <f t="shared" si="61"/>
        <v>9.0000900000000001</v>
      </c>
      <c r="L3960" s="180" t="s">
        <v>704</v>
      </c>
    </row>
    <row r="3961" spans="3:12">
      <c r="C3961" s="180">
        <v>4813</v>
      </c>
      <c r="D3961" s="180">
        <v>13521</v>
      </c>
      <c r="E3961" s="180" t="s">
        <v>4287</v>
      </c>
      <c r="F3961" s="180" t="s">
        <v>727</v>
      </c>
      <c r="G3961" s="180">
        <v>0.3300033</v>
      </c>
      <c r="H3961" s="180">
        <v>132</v>
      </c>
      <c r="I3961" s="180">
        <v>132</v>
      </c>
      <c r="J3961" s="180">
        <v>0</v>
      </c>
      <c r="K3961" s="181">
        <f t="shared" si="61"/>
        <v>43.560435599999998</v>
      </c>
      <c r="L3961" s="180" t="s">
        <v>704</v>
      </c>
    </row>
    <row r="3962" spans="3:12">
      <c r="C3962" s="180">
        <v>4813</v>
      </c>
      <c r="D3962" s="180">
        <v>34721</v>
      </c>
      <c r="E3962" s="180" t="s">
        <v>4288</v>
      </c>
      <c r="F3962" s="180" t="s">
        <v>838</v>
      </c>
      <c r="G3962" s="180">
        <v>2.8800287999999998</v>
      </c>
      <c r="H3962" s="182">
        <v>1152.01</v>
      </c>
      <c r="I3962" s="182">
        <v>1152.01</v>
      </c>
      <c r="J3962" s="180">
        <v>0</v>
      </c>
      <c r="K3962" s="181">
        <f t="shared" si="61"/>
        <v>3317.8219778879998</v>
      </c>
      <c r="L3962" s="180" t="s">
        <v>704</v>
      </c>
    </row>
    <row r="3963" spans="3:12">
      <c r="C3963" s="180">
        <v>4813</v>
      </c>
      <c r="D3963" s="180">
        <v>34723</v>
      </c>
      <c r="E3963" s="180" t="s">
        <v>4289</v>
      </c>
      <c r="F3963" s="180" t="s">
        <v>838</v>
      </c>
      <c r="G3963" s="180">
        <v>2.3100231</v>
      </c>
      <c r="H3963" s="180">
        <v>924</v>
      </c>
      <c r="I3963" s="180">
        <v>924</v>
      </c>
      <c r="J3963" s="180">
        <v>0</v>
      </c>
      <c r="K3963" s="181">
        <f t="shared" si="61"/>
        <v>2134.4613444000001</v>
      </c>
      <c r="L3963" s="180" t="s">
        <v>704</v>
      </c>
    </row>
    <row r="3964" spans="3:12">
      <c r="C3964" s="180">
        <v>4813</v>
      </c>
      <c r="D3964" s="180">
        <v>34744</v>
      </c>
      <c r="E3964" s="180" t="s">
        <v>4290</v>
      </c>
      <c r="F3964" s="180" t="s">
        <v>838</v>
      </c>
      <c r="G3964" s="180">
        <v>9.3000899999999997E-2</v>
      </c>
      <c r="H3964" s="180">
        <v>37.200000000000003</v>
      </c>
      <c r="I3964" s="180">
        <v>37.200000000000003</v>
      </c>
      <c r="J3964" s="180">
        <v>0</v>
      </c>
      <c r="K3964" s="181">
        <f t="shared" si="61"/>
        <v>3.4596334800000004</v>
      </c>
      <c r="L3964" s="180" t="s">
        <v>704</v>
      </c>
    </row>
    <row r="3965" spans="3:12">
      <c r="C3965" s="180">
        <v>4818</v>
      </c>
      <c r="D3965" s="180">
        <v>4818</v>
      </c>
      <c r="E3965" s="180" t="s">
        <v>4291</v>
      </c>
      <c r="F3965" s="180" t="s">
        <v>838</v>
      </c>
      <c r="G3965" s="180">
        <v>1</v>
      </c>
      <c r="H3965" s="180">
        <v>432.5</v>
      </c>
      <c r="I3965" s="180">
        <v>432.5</v>
      </c>
      <c r="J3965" s="180">
        <v>0</v>
      </c>
      <c r="K3965" s="181">
        <f t="shared" si="61"/>
        <v>432.5</v>
      </c>
      <c r="L3965" s="180" t="s">
        <v>704</v>
      </c>
    </row>
    <row r="3966" spans="3:12">
      <c r="C3966" s="180">
        <v>4818</v>
      </c>
      <c r="D3966" s="180">
        <v>4822</v>
      </c>
      <c r="E3966" s="180" t="s">
        <v>4292</v>
      </c>
      <c r="F3966" s="180" t="s">
        <v>838</v>
      </c>
      <c r="G3966" s="180">
        <v>0.97290089999999996</v>
      </c>
      <c r="H3966" s="180">
        <v>420.77</v>
      </c>
      <c r="I3966" s="180">
        <v>420.77</v>
      </c>
      <c r="J3966" s="180">
        <v>0</v>
      </c>
      <c r="K3966" s="181">
        <f t="shared" si="61"/>
        <v>409.36751169299998</v>
      </c>
      <c r="L3966" s="180" t="s">
        <v>704</v>
      </c>
    </row>
    <row r="3967" spans="3:12">
      <c r="C3967" s="180">
        <v>4818</v>
      </c>
      <c r="D3967" s="180">
        <v>4824</v>
      </c>
      <c r="E3967" s="180" t="s">
        <v>4293</v>
      </c>
      <c r="F3967" s="180" t="s">
        <v>828</v>
      </c>
      <c r="G3967" s="180">
        <v>1.4216000000000001E-3</v>
      </c>
      <c r="H3967" s="180">
        <v>0.61</v>
      </c>
      <c r="I3967" s="180">
        <v>0.61</v>
      </c>
      <c r="J3967" s="180">
        <v>0</v>
      </c>
      <c r="K3967" s="181">
        <f t="shared" si="61"/>
        <v>8.6717599999999999E-4</v>
      </c>
      <c r="L3967" s="180" t="s">
        <v>704</v>
      </c>
    </row>
    <row r="3968" spans="3:12">
      <c r="C3968" s="180">
        <v>4818</v>
      </c>
      <c r="D3968" s="180">
        <v>4825</v>
      </c>
      <c r="E3968" s="180" t="s">
        <v>4294</v>
      </c>
      <c r="F3968" s="180" t="s">
        <v>826</v>
      </c>
      <c r="G3968" s="180">
        <v>0.35148819999999997</v>
      </c>
      <c r="H3968" s="180">
        <v>152.01</v>
      </c>
      <c r="I3968" s="180">
        <v>152.01</v>
      </c>
      <c r="J3968" s="180">
        <v>0</v>
      </c>
      <c r="K3968" s="181">
        <f t="shared" si="61"/>
        <v>53.429721281999996</v>
      </c>
      <c r="L3968" s="180" t="s">
        <v>704</v>
      </c>
    </row>
    <row r="3969" spans="3:12">
      <c r="C3969" s="180">
        <v>4818</v>
      </c>
      <c r="D3969" s="180">
        <v>4826</v>
      </c>
      <c r="E3969" s="180" t="s">
        <v>4295</v>
      </c>
      <c r="F3969" s="180" t="s">
        <v>826</v>
      </c>
      <c r="G3969" s="180">
        <v>0.25393159999999998</v>
      </c>
      <c r="H3969" s="180">
        <v>109.82</v>
      </c>
      <c r="I3969" s="180">
        <v>109.82</v>
      </c>
      <c r="J3969" s="180">
        <v>0</v>
      </c>
      <c r="K3969" s="181">
        <f t="shared" si="61"/>
        <v>27.886768311999997</v>
      </c>
      <c r="L3969" s="180" t="s">
        <v>707</v>
      </c>
    </row>
    <row r="3970" spans="3:12">
      <c r="C3970" s="180">
        <v>4818</v>
      </c>
      <c r="D3970" s="180">
        <v>4828</v>
      </c>
      <c r="E3970" s="180" t="s">
        <v>4296</v>
      </c>
      <c r="F3970" s="180" t="s">
        <v>826</v>
      </c>
      <c r="G3970" s="180">
        <v>0.17769879999999999</v>
      </c>
      <c r="H3970" s="180">
        <v>76.849999999999994</v>
      </c>
      <c r="I3970" s="180">
        <v>76.849999999999994</v>
      </c>
      <c r="J3970" s="180">
        <v>0</v>
      </c>
      <c r="K3970" s="181">
        <f t="shared" si="61"/>
        <v>13.656152779999998</v>
      </c>
      <c r="L3970" s="180" t="s">
        <v>707</v>
      </c>
    </row>
    <row r="3971" spans="3:12">
      <c r="C3971" s="180">
        <v>4818</v>
      </c>
      <c r="D3971" s="180">
        <v>4829</v>
      </c>
      <c r="E3971" s="180" t="s">
        <v>4297</v>
      </c>
      <c r="F3971" s="180" t="s">
        <v>826</v>
      </c>
      <c r="G3971" s="180">
        <v>0.1190582</v>
      </c>
      <c r="H3971" s="180">
        <v>51.49</v>
      </c>
      <c r="I3971" s="180">
        <v>51.49</v>
      </c>
      <c r="J3971" s="180">
        <v>0</v>
      </c>
      <c r="K3971" s="181">
        <f t="shared" si="61"/>
        <v>6.1303067180000008</v>
      </c>
      <c r="L3971" s="180" t="s">
        <v>704</v>
      </c>
    </row>
    <row r="3972" spans="3:12">
      <c r="C3972" s="180">
        <v>4818</v>
      </c>
      <c r="D3972" s="180">
        <v>10629</v>
      </c>
      <c r="E3972" s="180" t="s">
        <v>4298</v>
      </c>
      <c r="F3972" s="180" t="s">
        <v>838</v>
      </c>
      <c r="G3972" s="180">
        <v>1.5243002999999999</v>
      </c>
      <c r="H3972" s="180">
        <v>659.25</v>
      </c>
      <c r="I3972" s="180">
        <v>659.25</v>
      </c>
      <c r="J3972" s="180">
        <v>0</v>
      </c>
      <c r="K3972" s="181">
        <f t="shared" si="61"/>
        <v>1004.8949727749999</v>
      </c>
      <c r="L3972" s="180" t="s">
        <v>704</v>
      </c>
    </row>
    <row r="3973" spans="3:12">
      <c r="C3973" s="180">
        <v>4818</v>
      </c>
      <c r="D3973" s="180">
        <v>11692</v>
      </c>
      <c r="E3973" s="180" t="s">
        <v>4299</v>
      </c>
      <c r="F3973" s="180" t="s">
        <v>838</v>
      </c>
      <c r="G3973" s="180">
        <v>1.2028432</v>
      </c>
      <c r="H3973" s="180">
        <v>520.22</v>
      </c>
      <c r="I3973" s="180">
        <v>520.22</v>
      </c>
      <c r="J3973" s="180">
        <v>0</v>
      </c>
      <c r="K3973" s="181">
        <f t="shared" si="61"/>
        <v>625.74308950400007</v>
      </c>
      <c r="L3973" s="180" t="s">
        <v>704</v>
      </c>
    </row>
    <row r="3974" spans="3:12">
      <c r="C3974" s="180">
        <v>4818</v>
      </c>
      <c r="D3974" s="180">
        <v>20249</v>
      </c>
      <c r="E3974" s="180" t="s">
        <v>4300</v>
      </c>
      <c r="F3974" s="180" t="s">
        <v>826</v>
      </c>
      <c r="G3974" s="180">
        <v>9.7307900000000003E-2</v>
      </c>
      <c r="H3974" s="180">
        <v>42.08</v>
      </c>
      <c r="I3974" s="180">
        <v>42.08</v>
      </c>
      <c r="J3974" s="180">
        <v>0</v>
      </c>
      <c r="K3974" s="181">
        <f t="shared" ref="K3974:K4037" si="62">H3974*G3974</f>
        <v>4.0947164320000002</v>
      </c>
      <c r="L3974" s="180" t="s">
        <v>704</v>
      </c>
    </row>
    <row r="3975" spans="3:12">
      <c r="C3975" s="180">
        <v>4818</v>
      </c>
      <c r="D3975" s="180">
        <v>34747</v>
      </c>
      <c r="E3975" s="180" t="s">
        <v>4301</v>
      </c>
      <c r="F3975" s="180" t="s">
        <v>826</v>
      </c>
      <c r="G3975" s="180">
        <v>0.2361617</v>
      </c>
      <c r="H3975" s="180">
        <v>102.13</v>
      </c>
      <c r="I3975" s="180">
        <v>102.13</v>
      </c>
      <c r="J3975" s="180">
        <v>0</v>
      </c>
      <c r="K3975" s="181">
        <f t="shared" si="62"/>
        <v>24.119194421</v>
      </c>
      <c r="L3975" s="180" t="s">
        <v>704</v>
      </c>
    </row>
    <row r="3976" spans="3:12">
      <c r="C3976" s="180">
        <v>4818</v>
      </c>
      <c r="D3976" s="180">
        <v>38633</v>
      </c>
      <c r="E3976" s="180" t="s">
        <v>4302</v>
      </c>
      <c r="F3976" s="180" t="s">
        <v>727</v>
      </c>
      <c r="G3976" s="180">
        <v>5.3309599999999999E-2</v>
      </c>
      <c r="H3976" s="180">
        <v>23.05</v>
      </c>
      <c r="I3976" s="180">
        <v>23.05</v>
      </c>
      <c r="J3976" s="180">
        <v>0</v>
      </c>
      <c r="K3976" s="181">
        <f t="shared" si="62"/>
        <v>1.22878628</v>
      </c>
      <c r="L3976" s="180" t="s">
        <v>704</v>
      </c>
    </row>
    <row r="3977" spans="3:12">
      <c r="C3977" s="180">
        <v>4917</v>
      </c>
      <c r="D3977" s="180">
        <v>4917</v>
      </c>
      <c r="E3977" s="180" t="s">
        <v>4303</v>
      </c>
      <c r="F3977" s="180" t="s">
        <v>838</v>
      </c>
      <c r="G3977" s="180">
        <v>1</v>
      </c>
      <c r="H3977" s="180">
        <v>419.7</v>
      </c>
      <c r="I3977" s="180">
        <v>419.7</v>
      </c>
      <c r="J3977" s="180">
        <v>0</v>
      </c>
      <c r="K3977" s="181">
        <f t="shared" si="62"/>
        <v>419.7</v>
      </c>
      <c r="L3977" s="180" t="s">
        <v>704</v>
      </c>
    </row>
    <row r="3978" spans="3:12">
      <c r="C3978" s="180">
        <v>4917</v>
      </c>
      <c r="D3978" s="180">
        <v>4914</v>
      </c>
      <c r="E3978" s="180" t="s">
        <v>2048</v>
      </c>
      <c r="F3978" s="180" t="s">
        <v>838</v>
      </c>
      <c r="G3978" s="180">
        <v>1.4480059000000001</v>
      </c>
      <c r="H3978" s="180">
        <v>607.72</v>
      </c>
      <c r="I3978" s="180">
        <v>607.72</v>
      </c>
      <c r="J3978" s="180">
        <v>0</v>
      </c>
      <c r="K3978" s="181">
        <f t="shared" si="62"/>
        <v>879.98214554800006</v>
      </c>
      <c r="L3978" s="180" t="s">
        <v>704</v>
      </c>
    </row>
    <row r="3979" spans="3:12">
      <c r="C3979" s="180">
        <v>4917</v>
      </c>
      <c r="D3979" s="180">
        <v>4922</v>
      </c>
      <c r="E3979" s="180" t="s">
        <v>2054</v>
      </c>
      <c r="F3979" s="180" t="s">
        <v>838</v>
      </c>
      <c r="G3979" s="180">
        <v>0.92759720000000001</v>
      </c>
      <c r="H3979" s="180">
        <v>389.31</v>
      </c>
      <c r="I3979" s="180">
        <v>389.31</v>
      </c>
      <c r="J3979" s="180">
        <v>0</v>
      </c>
      <c r="K3979" s="181">
        <f t="shared" si="62"/>
        <v>361.12286593200002</v>
      </c>
      <c r="L3979" s="180" t="s">
        <v>704</v>
      </c>
    </row>
    <row r="3980" spans="3:12">
      <c r="C3980" s="180">
        <v>4917</v>
      </c>
      <c r="D3980" s="180">
        <v>39024</v>
      </c>
      <c r="E3980" s="180" t="s">
        <v>2051</v>
      </c>
      <c r="F3980" s="180" t="s">
        <v>727</v>
      </c>
      <c r="G3980" s="180">
        <v>1.7858421</v>
      </c>
      <c r="H3980" s="180">
        <v>749.51</v>
      </c>
      <c r="I3980" s="180">
        <v>749.51</v>
      </c>
      <c r="J3980" s="180">
        <v>0</v>
      </c>
      <c r="K3980" s="181">
        <f t="shared" si="62"/>
        <v>1338.5065123709999</v>
      </c>
      <c r="L3980" s="180" t="s">
        <v>704</v>
      </c>
    </row>
    <row r="3981" spans="3:12">
      <c r="C3981" s="180">
        <v>4917</v>
      </c>
      <c r="D3981" s="180">
        <v>39025</v>
      </c>
      <c r="E3981" s="180" t="s">
        <v>2050</v>
      </c>
      <c r="F3981" s="180" t="s">
        <v>727</v>
      </c>
      <c r="G3981" s="180">
        <v>1.8311941</v>
      </c>
      <c r="H3981" s="180">
        <v>768.55</v>
      </c>
      <c r="I3981" s="180">
        <v>768.55</v>
      </c>
      <c r="J3981" s="180">
        <v>0</v>
      </c>
      <c r="K3981" s="181">
        <f t="shared" si="62"/>
        <v>1407.3642255549998</v>
      </c>
      <c r="L3981" s="180" t="s">
        <v>704</v>
      </c>
    </row>
    <row r="3982" spans="3:12">
      <c r="C3982" s="180">
        <v>4969</v>
      </c>
      <c r="D3982" s="180">
        <v>4969</v>
      </c>
      <c r="E3982" s="180" t="s">
        <v>1995</v>
      </c>
      <c r="F3982" s="180" t="s">
        <v>838</v>
      </c>
      <c r="G3982" s="180">
        <v>1</v>
      </c>
      <c r="H3982" s="180">
        <v>455.8</v>
      </c>
      <c r="I3982" s="180">
        <v>455.8</v>
      </c>
      <c r="J3982" s="180">
        <v>0</v>
      </c>
      <c r="K3982" s="181">
        <f t="shared" si="62"/>
        <v>455.8</v>
      </c>
      <c r="L3982" s="180" t="s">
        <v>707</v>
      </c>
    </row>
    <row r="3983" spans="3:12">
      <c r="C3983" s="180">
        <v>4969</v>
      </c>
      <c r="D3983" s="180">
        <v>4977</v>
      </c>
      <c r="E3983" s="180" t="s">
        <v>4304</v>
      </c>
      <c r="F3983" s="180" t="s">
        <v>838</v>
      </c>
      <c r="G3983" s="180">
        <v>0.70707070000000005</v>
      </c>
      <c r="H3983" s="180">
        <v>322.27999999999997</v>
      </c>
      <c r="I3983" s="180">
        <v>322.27999999999997</v>
      </c>
      <c r="J3983" s="180">
        <v>0</v>
      </c>
      <c r="K3983" s="181">
        <f t="shared" si="62"/>
        <v>227.87474519599999</v>
      </c>
      <c r="L3983" s="180" t="s">
        <v>707</v>
      </c>
    </row>
    <row r="3984" spans="3:12">
      <c r="C3984" s="180">
        <v>4969</v>
      </c>
      <c r="D3984" s="180">
        <v>4998</v>
      </c>
      <c r="E3984" s="180" t="s">
        <v>1996</v>
      </c>
      <c r="F3984" s="180" t="s">
        <v>838</v>
      </c>
      <c r="G3984" s="180">
        <v>1.4368687</v>
      </c>
      <c r="H3984" s="180">
        <v>654.91999999999996</v>
      </c>
      <c r="I3984" s="180">
        <v>654.91999999999996</v>
      </c>
      <c r="J3984" s="180">
        <v>0</v>
      </c>
      <c r="K3984" s="181">
        <f t="shared" si="62"/>
        <v>941.03404900399994</v>
      </c>
      <c r="L3984" s="180" t="s">
        <v>704</v>
      </c>
    </row>
    <row r="3985" spans="3:12">
      <c r="C3985" s="180">
        <v>4969</v>
      </c>
      <c r="D3985" s="180">
        <v>5002</v>
      </c>
      <c r="E3985" s="180" t="s">
        <v>4305</v>
      </c>
      <c r="F3985" s="180" t="s">
        <v>838</v>
      </c>
      <c r="G3985" s="180">
        <v>1.0474512</v>
      </c>
      <c r="H3985" s="180">
        <v>477.42</v>
      </c>
      <c r="I3985" s="180">
        <v>477.42</v>
      </c>
      <c r="J3985" s="180">
        <v>0</v>
      </c>
      <c r="K3985" s="181">
        <f t="shared" si="62"/>
        <v>500.07415190400002</v>
      </c>
      <c r="L3985" s="180" t="s">
        <v>704</v>
      </c>
    </row>
    <row r="3986" spans="3:12">
      <c r="C3986" s="180">
        <v>4969</v>
      </c>
      <c r="D3986" s="180">
        <v>5028</v>
      </c>
      <c r="E3986" s="180" t="s">
        <v>4306</v>
      </c>
      <c r="F3986" s="180" t="s">
        <v>838</v>
      </c>
      <c r="G3986" s="180">
        <v>1.7300762999999999</v>
      </c>
      <c r="H3986" s="180">
        <v>788.56</v>
      </c>
      <c r="I3986" s="180">
        <v>788.56</v>
      </c>
      <c r="J3986" s="180">
        <v>0</v>
      </c>
      <c r="K3986" s="181">
        <f t="shared" si="62"/>
        <v>1364.2689671279998</v>
      </c>
      <c r="L3986" s="180" t="s">
        <v>704</v>
      </c>
    </row>
    <row r="3987" spans="3:12">
      <c r="C3987" s="180">
        <v>4981</v>
      </c>
      <c r="D3987" s="180">
        <v>4981</v>
      </c>
      <c r="E3987" s="180" t="s">
        <v>1983</v>
      </c>
      <c r="F3987" s="180" t="s">
        <v>727</v>
      </c>
      <c r="G3987" s="180">
        <v>1</v>
      </c>
      <c r="H3987" s="180">
        <v>240</v>
      </c>
      <c r="I3987" s="180">
        <v>240</v>
      </c>
      <c r="J3987" s="180">
        <v>0</v>
      </c>
      <c r="K3987" s="181">
        <f t="shared" si="62"/>
        <v>240</v>
      </c>
      <c r="L3987" s="180" t="s">
        <v>704</v>
      </c>
    </row>
    <row r="3988" spans="3:12">
      <c r="C3988" s="180">
        <v>4981</v>
      </c>
      <c r="D3988" s="180">
        <v>4962</v>
      </c>
      <c r="E3988" s="180" t="s">
        <v>1993</v>
      </c>
      <c r="F3988" s="180" t="s">
        <v>727</v>
      </c>
      <c r="G3988" s="180">
        <v>1.1232934000000001</v>
      </c>
      <c r="H3988" s="180">
        <v>269.58999999999997</v>
      </c>
      <c r="I3988" s="180">
        <v>269.58999999999997</v>
      </c>
      <c r="J3988" s="180">
        <v>0</v>
      </c>
      <c r="K3988" s="181">
        <f t="shared" si="62"/>
        <v>302.82866770599998</v>
      </c>
      <c r="L3988" s="180" t="s">
        <v>704</v>
      </c>
    </row>
    <row r="3989" spans="3:12">
      <c r="C3989" s="180">
        <v>4981</v>
      </c>
      <c r="D3989" s="180">
        <v>4964</v>
      </c>
      <c r="E3989" s="180" t="s">
        <v>1994</v>
      </c>
      <c r="F3989" s="180" t="s">
        <v>727</v>
      </c>
      <c r="G3989" s="180">
        <v>1.2686409999999999</v>
      </c>
      <c r="H3989" s="180">
        <v>304.47000000000003</v>
      </c>
      <c r="I3989" s="180">
        <v>304.47000000000003</v>
      </c>
      <c r="J3989" s="180">
        <v>0</v>
      </c>
      <c r="K3989" s="181">
        <f t="shared" si="62"/>
        <v>386.26312526999999</v>
      </c>
      <c r="L3989" s="180" t="s">
        <v>704</v>
      </c>
    </row>
    <row r="3990" spans="3:12">
      <c r="C3990" s="180">
        <v>4981</v>
      </c>
      <c r="D3990" s="180">
        <v>4982</v>
      </c>
      <c r="E3990" s="180" t="s">
        <v>4307</v>
      </c>
      <c r="F3990" s="180" t="s">
        <v>727</v>
      </c>
      <c r="G3990" s="180">
        <v>1.4243646000000001</v>
      </c>
      <c r="H3990" s="180">
        <v>341.84</v>
      </c>
      <c r="I3990" s="180">
        <v>341.84</v>
      </c>
      <c r="J3990" s="180">
        <v>0</v>
      </c>
      <c r="K3990" s="181">
        <f t="shared" si="62"/>
        <v>486.904794864</v>
      </c>
      <c r="L3990" s="180" t="s">
        <v>704</v>
      </c>
    </row>
    <row r="3991" spans="3:12">
      <c r="C3991" s="180">
        <v>4981</v>
      </c>
      <c r="D3991" s="180">
        <v>4987</v>
      </c>
      <c r="E3991" s="180" t="s">
        <v>1985</v>
      </c>
      <c r="F3991" s="180" t="s">
        <v>727</v>
      </c>
      <c r="G3991" s="180">
        <v>1.4177694000000001</v>
      </c>
      <c r="H3991" s="180">
        <v>340.26</v>
      </c>
      <c r="I3991" s="180">
        <v>340.26</v>
      </c>
      <c r="J3991" s="180">
        <v>0</v>
      </c>
      <c r="K3991" s="181">
        <f t="shared" si="62"/>
        <v>482.41021604400004</v>
      </c>
      <c r="L3991" s="180" t="s">
        <v>704</v>
      </c>
    </row>
    <row r="3992" spans="3:12">
      <c r="C3992" s="180">
        <v>4981</v>
      </c>
      <c r="D3992" s="180">
        <v>4989</v>
      </c>
      <c r="E3992" s="180" t="s">
        <v>4308</v>
      </c>
      <c r="F3992" s="180" t="s">
        <v>727</v>
      </c>
      <c r="G3992" s="180">
        <v>1.5185884999999999</v>
      </c>
      <c r="H3992" s="180">
        <v>364.46</v>
      </c>
      <c r="I3992" s="180">
        <v>364.46</v>
      </c>
      <c r="J3992" s="180">
        <v>0</v>
      </c>
      <c r="K3992" s="181">
        <f t="shared" si="62"/>
        <v>553.46476470999994</v>
      </c>
      <c r="L3992" s="180" t="s">
        <v>704</v>
      </c>
    </row>
    <row r="3993" spans="3:12">
      <c r="C3993" s="180">
        <v>4981</v>
      </c>
      <c r="D3993" s="180">
        <v>4992</v>
      </c>
      <c r="E3993" s="180" t="s">
        <v>1984</v>
      </c>
      <c r="F3993" s="180" t="s">
        <v>727</v>
      </c>
      <c r="G3993" s="180">
        <v>1.2392354999999999</v>
      </c>
      <c r="H3993" s="180">
        <v>297.41000000000003</v>
      </c>
      <c r="I3993" s="180">
        <v>297.41000000000003</v>
      </c>
      <c r="J3993" s="180">
        <v>0</v>
      </c>
      <c r="K3993" s="181">
        <f t="shared" si="62"/>
        <v>368.561030055</v>
      </c>
      <c r="L3993" s="180" t="s">
        <v>704</v>
      </c>
    </row>
    <row r="3994" spans="3:12">
      <c r="C3994" s="180">
        <v>4981</v>
      </c>
      <c r="D3994" s="180">
        <v>5020</v>
      </c>
      <c r="E3994" s="180" t="s">
        <v>1982</v>
      </c>
      <c r="F3994" s="180" t="s">
        <v>727</v>
      </c>
      <c r="G3994" s="180">
        <v>0.98928799999999995</v>
      </c>
      <c r="H3994" s="180">
        <v>237.42</v>
      </c>
      <c r="I3994" s="180">
        <v>237.42</v>
      </c>
      <c r="J3994" s="180">
        <v>0</v>
      </c>
      <c r="K3994" s="181">
        <f t="shared" si="62"/>
        <v>234.87675695999997</v>
      </c>
      <c r="L3994" s="180" t="s">
        <v>704</v>
      </c>
    </row>
    <row r="3995" spans="3:12">
      <c r="C3995" s="180">
        <v>4981</v>
      </c>
      <c r="D3995" s="180">
        <v>10553</v>
      </c>
      <c r="E3995" s="180" t="s">
        <v>1962</v>
      </c>
      <c r="F3995" s="180" t="s">
        <v>727</v>
      </c>
      <c r="G3995" s="180">
        <v>0.93833230000000001</v>
      </c>
      <c r="H3995" s="180">
        <v>225.19</v>
      </c>
      <c r="I3995" s="180">
        <v>225.19</v>
      </c>
      <c r="J3995" s="180">
        <v>0</v>
      </c>
      <c r="K3995" s="181">
        <f t="shared" si="62"/>
        <v>211.30305063700001</v>
      </c>
      <c r="L3995" s="180" t="s">
        <v>704</v>
      </c>
    </row>
    <row r="3996" spans="3:12">
      <c r="C3996" s="180">
        <v>4981</v>
      </c>
      <c r="D3996" s="180">
        <v>10554</v>
      </c>
      <c r="E3996" s="180" t="s">
        <v>1964</v>
      </c>
      <c r="F3996" s="180" t="s">
        <v>727</v>
      </c>
      <c r="G3996" s="180">
        <v>0.94664990000000004</v>
      </c>
      <c r="H3996" s="180">
        <v>227.19</v>
      </c>
      <c r="I3996" s="180">
        <v>227.19</v>
      </c>
      <c r="J3996" s="180">
        <v>0</v>
      </c>
      <c r="K3996" s="181">
        <f t="shared" si="62"/>
        <v>215.06939078100001</v>
      </c>
      <c r="L3996" s="180" t="s">
        <v>704</v>
      </c>
    </row>
    <row r="3997" spans="3:12">
      <c r="C3997" s="180">
        <v>4981</v>
      </c>
      <c r="D3997" s="180">
        <v>10555</v>
      </c>
      <c r="E3997" s="180" t="s">
        <v>1965</v>
      </c>
      <c r="F3997" s="180" t="s">
        <v>727</v>
      </c>
      <c r="G3997" s="180">
        <v>1.0323461</v>
      </c>
      <c r="H3997" s="180">
        <v>247.76</v>
      </c>
      <c r="I3997" s="180">
        <v>247.76</v>
      </c>
      <c r="J3997" s="180">
        <v>0</v>
      </c>
      <c r="K3997" s="181">
        <f t="shared" si="62"/>
        <v>255.774069736</v>
      </c>
      <c r="L3997" s="180" t="s">
        <v>704</v>
      </c>
    </row>
    <row r="3998" spans="3:12">
      <c r="C3998" s="180">
        <v>4981</v>
      </c>
      <c r="D3998" s="180">
        <v>10556</v>
      </c>
      <c r="E3998" s="180" t="s">
        <v>1966</v>
      </c>
      <c r="F3998" s="180" t="s">
        <v>727</v>
      </c>
      <c r="G3998" s="180">
        <v>1.3726107999999999</v>
      </c>
      <c r="H3998" s="180">
        <v>329.42</v>
      </c>
      <c r="I3998" s="180">
        <v>329.42</v>
      </c>
      <c r="J3998" s="180">
        <v>0</v>
      </c>
      <c r="K3998" s="181">
        <f t="shared" si="62"/>
        <v>452.16544973599997</v>
      </c>
      <c r="L3998" s="180" t="s">
        <v>704</v>
      </c>
    </row>
    <row r="3999" spans="3:12">
      <c r="C3999" s="180">
        <v>4981</v>
      </c>
      <c r="D3999" s="180">
        <v>11364</v>
      </c>
      <c r="E3999" s="180" t="s">
        <v>4309</v>
      </c>
      <c r="F3999" s="180" t="s">
        <v>727</v>
      </c>
      <c r="G3999" s="180">
        <v>0.85910520000000001</v>
      </c>
      <c r="H3999" s="180">
        <v>206.18</v>
      </c>
      <c r="I3999" s="180">
        <v>206.18</v>
      </c>
      <c r="J3999" s="180">
        <v>0</v>
      </c>
      <c r="K3999" s="181">
        <f t="shared" si="62"/>
        <v>177.13031013600002</v>
      </c>
      <c r="L3999" s="180" t="s">
        <v>704</v>
      </c>
    </row>
    <row r="4000" spans="3:12">
      <c r="C4000" s="180">
        <v>4981</v>
      </c>
      <c r="D4000" s="180">
        <v>11365</v>
      </c>
      <c r="E4000" s="180" t="s">
        <v>4310</v>
      </c>
      <c r="F4000" s="180" t="s">
        <v>727</v>
      </c>
      <c r="G4000" s="180">
        <v>0.89153539999999998</v>
      </c>
      <c r="H4000" s="180">
        <v>213.96</v>
      </c>
      <c r="I4000" s="180">
        <v>213.96</v>
      </c>
      <c r="J4000" s="180">
        <v>0</v>
      </c>
      <c r="K4000" s="181">
        <f t="shared" si="62"/>
        <v>190.75291418399999</v>
      </c>
      <c r="L4000" s="180" t="s">
        <v>704</v>
      </c>
    </row>
    <row r="4001" spans="3:12">
      <c r="C4001" s="180">
        <v>4981</v>
      </c>
      <c r="D4001" s="180">
        <v>11366</v>
      </c>
      <c r="E4001" s="180" t="s">
        <v>4311</v>
      </c>
      <c r="F4001" s="180" t="s">
        <v>727</v>
      </c>
      <c r="G4001" s="180">
        <v>0.94770010000000005</v>
      </c>
      <c r="H4001" s="180">
        <v>227.44</v>
      </c>
      <c r="I4001" s="180">
        <v>227.44</v>
      </c>
      <c r="J4001" s="180">
        <v>0</v>
      </c>
      <c r="K4001" s="181">
        <f t="shared" si="62"/>
        <v>215.54491074400002</v>
      </c>
      <c r="L4001" s="180" t="s">
        <v>704</v>
      </c>
    </row>
    <row r="4002" spans="3:12">
      <c r="C4002" s="180">
        <v>4981</v>
      </c>
      <c r="D4002" s="180">
        <v>20322</v>
      </c>
      <c r="E4002" s="180" t="s">
        <v>1992</v>
      </c>
      <c r="F4002" s="180" t="s">
        <v>727</v>
      </c>
      <c r="G4002" s="180">
        <v>1.0333962999999999</v>
      </c>
      <c r="H4002" s="180">
        <v>248.01</v>
      </c>
      <c r="I4002" s="180">
        <v>248.01</v>
      </c>
      <c r="J4002" s="180">
        <v>0</v>
      </c>
      <c r="K4002" s="181">
        <f t="shared" si="62"/>
        <v>256.29261636299998</v>
      </c>
      <c r="L4002" s="180" t="s">
        <v>704</v>
      </c>
    </row>
    <row r="4003" spans="3:12">
      <c r="C4003" s="180">
        <v>4981</v>
      </c>
      <c r="D4003" s="180">
        <v>39482</v>
      </c>
      <c r="E4003" s="180" t="s">
        <v>1953</v>
      </c>
      <c r="F4003" s="180" t="s">
        <v>727</v>
      </c>
      <c r="G4003" s="180">
        <v>2.8733458999999999</v>
      </c>
      <c r="H4003" s="180">
        <v>689.6</v>
      </c>
      <c r="I4003" s="180">
        <v>689.6</v>
      </c>
      <c r="J4003" s="180">
        <v>0</v>
      </c>
      <c r="K4003" s="181">
        <f t="shared" si="62"/>
        <v>1981.45933264</v>
      </c>
      <c r="L4003" s="180" t="s">
        <v>704</v>
      </c>
    </row>
    <row r="4004" spans="3:12">
      <c r="C4004" s="180">
        <v>4981</v>
      </c>
      <c r="D4004" s="180">
        <v>39484</v>
      </c>
      <c r="E4004" s="180" t="s">
        <v>1954</v>
      </c>
      <c r="F4004" s="180" t="s">
        <v>727</v>
      </c>
      <c r="G4004" s="180">
        <v>2.8733458999999999</v>
      </c>
      <c r="H4004" s="180">
        <v>689.6</v>
      </c>
      <c r="I4004" s="180">
        <v>689.6</v>
      </c>
      <c r="J4004" s="180">
        <v>0</v>
      </c>
      <c r="K4004" s="181">
        <f t="shared" si="62"/>
        <v>1981.45933264</v>
      </c>
      <c r="L4004" s="180" t="s">
        <v>704</v>
      </c>
    </row>
    <row r="4005" spans="3:12">
      <c r="C4005" s="180">
        <v>4981</v>
      </c>
      <c r="D4005" s="180">
        <v>39485</v>
      </c>
      <c r="E4005" s="180" t="s">
        <v>1955</v>
      </c>
      <c r="F4005" s="180" t="s">
        <v>727</v>
      </c>
      <c r="G4005" s="180">
        <v>2.8733458999999999</v>
      </c>
      <c r="H4005" s="180">
        <v>689.6</v>
      </c>
      <c r="I4005" s="180">
        <v>689.6</v>
      </c>
      <c r="J4005" s="180">
        <v>0</v>
      </c>
      <c r="K4005" s="181">
        <f t="shared" si="62"/>
        <v>1981.45933264</v>
      </c>
      <c r="L4005" s="180" t="s">
        <v>704</v>
      </c>
    </row>
    <row r="4006" spans="3:12">
      <c r="C4006" s="180">
        <v>4981</v>
      </c>
      <c r="D4006" s="180">
        <v>39486</v>
      </c>
      <c r="E4006" s="180" t="s">
        <v>4312</v>
      </c>
      <c r="F4006" s="180" t="s">
        <v>727</v>
      </c>
      <c r="G4006" s="180">
        <v>2.3450536</v>
      </c>
      <c r="H4006" s="180">
        <v>562.80999999999995</v>
      </c>
      <c r="I4006" s="180">
        <v>562.80999999999995</v>
      </c>
      <c r="J4006" s="180">
        <v>0</v>
      </c>
      <c r="K4006" s="181">
        <f t="shared" si="62"/>
        <v>1319.8196166159998</v>
      </c>
      <c r="L4006" s="180" t="s">
        <v>704</v>
      </c>
    </row>
    <row r="4007" spans="3:12">
      <c r="C4007" s="180">
        <v>4981</v>
      </c>
      <c r="D4007" s="180">
        <v>39488</v>
      </c>
      <c r="E4007" s="180" t="s">
        <v>4313</v>
      </c>
      <c r="F4007" s="180" t="s">
        <v>727</v>
      </c>
      <c r="G4007" s="180">
        <v>2.3834488999999999</v>
      </c>
      <c r="H4007" s="180">
        <v>572.02</v>
      </c>
      <c r="I4007" s="180">
        <v>572.02</v>
      </c>
      <c r="J4007" s="180">
        <v>0</v>
      </c>
      <c r="K4007" s="181">
        <f t="shared" si="62"/>
        <v>1363.380439778</v>
      </c>
      <c r="L4007" s="180" t="s">
        <v>704</v>
      </c>
    </row>
    <row r="4008" spans="3:12">
      <c r="C4008" s="180">
        <v>4981</v>
      </c>
      <c r="D4008" s="180">
        <v>39489</v>
      </c>
      <c r="E4008" s="180" t="s">
        <v>4314</v>
      </c>
      <c r="F4008" s="180" t="s">
        <v>727</v>
      </c>
      <c r="G4008" s="180">
        <v>2.4238605</v>
      </c>
      <c r="H4008" s="180">
        <v>581.72</v>
      </c>
      <c r="I4008" s="180">
        <v>581.72</v>
      </c>
      <c r="J4008" s="180">
        <v>0</v>
      </c>
      <c r="K4008" s="181">
        <f t="shared" si="62"/>
        <v>1410.00813006</v>
      </c>
      <c r="L4008" s="180" t="s">
        <v>704</v>
      </c>
    </row>
    <row r="4009" spans="3:12">
      <c r="C4009" s="180">
        <v>4981</v>
      </c>
      <c r="D4009" s="180">
        <v>39490</v>
      </c>
      <c r="E4009" s="180" t="s">
        <v>1948</v>
      </c>
      <c r="F4009" s="180" t="s">
        <v>727</v>
      </c>
      <c r="G4009" s="180">
        <v>3.6118462999999998</v>
      </c>
      <c r="H4009" s="180">
        <v>866.84</v>
      </c>
      <c r="I4009" s="180">
        <v>866.84</v>
      </c>
      <c r="J4009" s="180">
        <v>0</v>
      </c>
      <c r="K4009" s="181">
        <f t="shared" si="62"/>
        <v>3130.8928466920001</v>
      </c>
      <c r="L4009" s="180" t="s">
        <v>704</v>
      </c>
    </row>
    <row r="4010" spans="3:12">
      <c r="C4010" s="180">
        <v>4981</v>
      </c>
      <c r="D4010" s="180">
        <v>39492</v>
      </c>
      <c r="E4010" s="180" t="s">
        <v>1950</v>
      </c>
      <c r="F4010" s="180" t="s">
        <v>727</v>
      </c>
      <c r="G4010" s="180">
        <v>3.7219912000000002</v>
      </c>
      <c r="H4010" s="180">
        <v>893.27</v>
      </c>
      <c r="I4010" s="180">
        <v>893.27</v>
      </c>
      <c r="J4010" s="180">
        <v>0</v>
      </c>
      <c r="K4010" s="181">
        <f t="shared" si="62"/>
        <v>3324.7430792240002</v>
      </c>
      <c r="L4010" s="180" t="s">
        <v>704</v>
      </c>
    </row>
    <row r="4011" spans="3:12">
      <c r="C4011" s="180">
        <v>4981</v>
      </c>
      <c r="D4011" s="180">
        <v>39493</v>
      </c>
      <c r="E4011" s="180" t="s">
        <v>2014</v>
      </c>
      <c r="F4011" s="180" t="s">
        <v>727</v>
      </c>
      <c r="G4011" s="180">
        <v>3.9921864999999999</v>
      </c>
      <c r="H4011" s="180">
        <v>958.12</v>
      </c>
      <c r="I4011" s="180">
        <v>958.12</v>
      </c>
      <c r="J4011" s="180">
        <v>0</v>
      </c>
      <c r="K4011" s="181">
        <f t="shared" si="62"/>
        <v>3824.9937293799999</v>
      </c>
      <c r="L4011" s="180" t="s">
        <v>704</v>
      </c>
    </row>
    <row r="4012" spans="3:12">
      <c r="C4012" s="180">
        <v>4981</v>
      </c>
      <c r="D4012" s="180">
        <v>39494</v>
      </c>
      <c r="E4012" s="180" t="s">
        <v>4315</v>
      </c>
      <c r="F4012" s="180" t="s">
        <v>727</v>
      </c>
      <c r="G4012" s="180">
        <v>2.5936148000000001</v>
      </c>
      <c r="H4012" s="180">
        <v>622.46</v>
      </c>
      <c r="I4012" s="180">
        <v>622.46</v>
      </c>
      <c r="J4012" s="180">
        <v>0</v>
      </c>
      <c r="K4012" s="181">
        <f t="shared" si="62"/>
        <v>1614.4214684080002</v>
      </c>
      <c r="L4012" s="180" t="s">
        <v>704</v>
      </c>
    </row>
    <row r="4013" spans="3:12">
      <c r="C4013" s="180">
        <v>4981</v>
      </c>
      <c r="D4013" s="180">
        <v>39495</v>
      </c>
      <c r="E4013" s="180" t="s">
        <v>4316</v>
      </c>
      <c r="F4013" s="180" t="s">
        <v>727</v>
      </c>
      <c r="G4013" s="180">
        <v>2.9226633</v>
      </c>
      <c r="H4013" s="180">
        <v>701.43</v>
      </c>
      <c r="I4013" s="180">
        <v>701.43</v>
      </c>
      <c r="J4013" s="180">
        <v>0</v>
      </c>
      <c r="K4013" s="181">
        <f t="shared" si="62"/>
        <v>2050.0437185189999</v>
      </c>
      <c r="L4013" s="180" t="s">
        <v>704</v>
      </c>
    </row>
    <row r="4014" spans="3:12">
      <c r="C4014" s="180">
        <v>4981</v>
      </c>
      <c r="D4014" s="180">
        <v>39496</v>
      </c>
      <c r="E4014" s="180" t="s">
        <v>4317</v>
      </c>
      <c r="F4014" s="180" t="s">
        <v>727</v>
      </c>
      <c r="G4014" s="180">
        <v>3.2149128</v>
      </c>
      <c r="H4014" s="180">
        <v>771.57</v>
      </c>
      <c r="I4014" s="180">
        <v>771.57</v>
      </c>
      <c r="J4014" s="180">
        <v>0</v>
      </c>
      <c r="K4014" s="181">
        <f t="shared" si="62"/>
        <v>2480.5302690960002</v>
      </c>
      <c r="L4014" s="180" t="s">
        <v>704</v>
      </c>
    </row>
    <row r="4015" spans="3:12">
      <c r="C4015" s="180">
        <v>4981</v>
      </c>
      <c r="D4015" s="180">
        <v>39497</v>
      </c>
      <c r="E4015" s="180" t="s">
        <v>4318</v>
      </c>
      <c r="F4015" s="180" t="s">
        <v>727</v>
      </c>
      <c r="G4015" s="180">
        <v>3.3619408000000002</v>
      </c>
      <c r="H4015" s="180">
        <v>806.86</v>
      </c>
      <c r="I4015" s="180">
        <v>806.86</v>
      </c>
      <c r="J4015" s="180">
        <v>0</v>
      </c>
      <c r="K4015" s="181">
        <f t="shared" si="62"/>
        <v>2712.6155538880002</v>
      </c>
      <c r="L4015" s="180" t="s">
        <v>704</v>
      </c>
    </row>
    <row r="4016" spans="3:12">
      <c r="C4016" s="180">
        <v>4981</v>
      </c>
      <c r="D4016" s="180">
        <v>39498</v>
      </c>
      <c r="E4016" s="180" t="s">
        <v>4319</v>
      </c>
      <c r="F4016" s="180" t="s">
        <v>727</v>
      </c>
      <c r="G4016" s="180">
        <v>5.3721487000000003</v>
      </c>
      <c r="H4016" s="182">
        <v>1289.31</v>
      </c>
      <c r="I4016" s="182">
        <v>1289.31</v>
      </c>
      <c r="J4016" s="180">
        <v>0</v>
      </c>
      <c r="K4016" s="181">
        <f t="shared" si="62"/>
        <v>6926.3650403970005</v>
      </c>
      <c r="L4016" s="180" t="s">
        <v>704</v>
      </c>
    </row>
    <row r="4017" spans="3:12">
      <c r="C4017" s="180">
        <v>4981</v>
      </c>
      <c r="D4017" s="180">
        <v>39499</v>
      </c>
      <c r="E4017" s="180" t="s">
        <v>4320</v>
      </c>
      <c r="F4017" s="180" t="s">
        <v>727</v>
      </c>
      <c r="G4017" s="180">
        <v>5.4484351999999996</v>
      </c>
      <c r="H4017" s="182">
        <v>1307.6199999999999</v>
      </c>
      <c r="I4017" s="182">
        <v>1307.6199999999999</v>
      </c>
      <c r="J4017" s="180">
        <v>0</v>
      </c>
      <c r="K4017" s="181">
        <f t="shared" si="62"/>
        <v>7124.4828362239987</v>
      </c>
      <c r="L4017" s="180" t="s">
        <v>704</v>
      </c>
    </row>
    <row r="4018" spans="3:12">
      <c r="C4018" s="180">
        <v>4981</v>
      </c>
      <c r="D4018" s="180">
        <v>39500</v>
      </c>
      <c r="E4018" s="180" t="s">
        <v>1951</v>
      </c>
      <c r="F4018" s="180" t="s">
        <v>727</v>
      </c>
      <c r="G4018" s="180">
        <v>4.3558076000000003</v>
      </c>
      <c r="H4018" s="182">
        <v>1045.3900000000001</v>
      </c>
      <c r="I4018" s="182">
        <v>1045.3900000000001</v>
      </c>
      <c r="J4018" s="180">
        <v>0</v>
      </c>
      <c r="K4018" s="181">
        <f t="shared" si="62"/>
        <v>4553.5177069640004</v>
      </c>
      <c r="L4018" s="180" t="s">
        <v>704</v>
      </c>
    </row>
    <row r="4019" spans="3:12">
      <c r="C4019" s="180">
        <v>4981</v>
      </c>
      <c r="D4019" s="180">
        <v>39501</v>
      </c>
      <c r="E4019" s="180" t="s">
        <v>1952</v>
      </c>
      <c r="F4019" s="180" t="s">
        <v>727</v>
      </c>
      <c r="G4019" s="180">
        <v>4.4737660000000004</v>
      </c>
      <c r="H4019" s="182">
        <v>1073.7</v>
      </c>
      <c r="I4019" s="182">
        <v>1073.7</v>
      </c>
      <c r="J4019" s="180">
        <v>0</v>
      </c>
      <c r="K4019" s="181">
        <f t="shared" si="62"/>
        <v>4803.4825542000008</v>
      </c>
      <c r="L4019" s="180" t="s">
        <v>704</v>
      </c>
    </row>
    <row r="4020" spans="3:12">
      <c r="C4020" s="180">
        <v>4981</v>
      </c>
      <c r="D4020" s="180">
        <v>39502</v>
      </c>
      <c r="E4020" s="180" t="s">
        <v>4321</v>
      </c>
      <c r="F4020" s="180" t="s">
        <v>727</v>
      </c>
      <c r="G4020" s="180">
        <v>1.9274522000000001</v>
      </c>
      <c r="H4020" s="180">
        <v>462.58</v>
      </c>
      <c r="I4020" s="180">
        <v>462.58</v>
      </c>
      <c r="J4020" s="180">
        <v>0</v>
      </c>
      <c r="K4020" s="181">
        <f t="shared" si="62"/>
        <v>891.60083867599997</v>
      </c>
      <c r="L4020" s="180" t="s">
        <v>704</v>
      </c>
    </row>
    <row r="4021" spans="3:12">
      <c r="C4021" s="180">
        <v>4981</v>
      </c>
      <c r="D4021" s="180">
        <v>39503</v>
      </c>
      <c r="E4021" s="180" t="s">
        <v>4322</v>
      </c>
      <c r="F4021" s="180" t="s">
        <v>727</v>
      </c>
      <c r="G4021" s="180">
        <v>2.2432262000000001</v>
      </c>
      <c r="H4021" s="180">
        <v>538.37</v>
      </c>
      <c r="I4021" s="180">
        <v>538.37</v>
      </c>
      <c r="J4021" s="180">
        <v>0</v>
      </c>
      <c r="K4021" s="181">
        <f t="shared" si="62"/>
        <v>1207.685689294</v>
      </c>
      <c r="L4021" s="180" t="s">
        <v>704</v>
      </c>
    </row>
    <row r="4022" spans="3:12">
      <c r="C4022" s="180">
        <v>4981</v>
      </c>
      <c r="D4022" s="180">
        <v>39504</v>
      </c>
      <c r="E4022" s="180" t="s">
        <v>1967</v>
      </c>
      <c r="F4022" s="180" t="s">
        <v>727</v>
      </c>
      <c r="G4022" s="180">
        <v>2.1314009999999999</v>
      </c>
      <c r="H4022" s="180">
        <v>511.53</v>
      </c>
      <c r="I4022" s="180">
        <v>511.53</v>
      </c>
      <c r="J4022" s="180">
        <v>0</v>
      </c>
      <c r="K4022" s="181">
        <f t="shared" si="62"/>
        <v>1090.2755535299998</v>
      </c>
      <c r="L4022" s="180" t="s">
        <v>704</v>
      </c>
    </row>
    <row r="4023" spans="3:12">
      <c r="C4023" s="180">
        <v>4981</v>
      </c>
      <c r="D4023" s="180">
        <v>39505</v>
      </c>
      <c r="E4023" s="180" t="s">
        <v>1968</v>
      </c>
      <c r="F4023" s="180" t="s">
        <v>727</v>
      </c>
      <c r="G4023" s="180">
        <v>2.4173912999999998</v>
      </c>
      <c r="H4023" s="180">
        <v>580.16999999999996</v>
      </c>
      <c r="I4023" s="180">
        <v>580.16999999999996</v>
      </c>
      <c r="J4023" s="180">
        <v>0</v>
      </c>
      <c r="K4023" s="181">
        <f t="shared" si="62"/>
        <v>1402.4979105209998</v>
      </c>
      <c r="L4023" s="180" t="s">
        <v>704</v>
      </c>
    </row>
    <row r="4024" spans="3:12">
      <c r="C4024" s="180">
        <v>4981</v>
      </c>
      <c r="D4024" s="180">
        <v>43621</v>
      </c>
      <c r="E4024" s="180" t="s">
        <v>4323</v>
      </c>
      <c r="F4024" s="180" t="s">
        <v>727</v>
      </c>
      <c r="G4024" s="180">
        <v>4.4990547999999997</v>
      </c>
      <c r="H4024" s="182">
        <v>1079.77</v>
      </c>
      <c r="I4024" s="182">
        <v>1079.77</v>
      </c>
      <c r="J4024" s="180">
        <v>0</v>
      </c>
      <c r="K4024" s="181">
        <f t="shared" si="62"/>
        <v>4857.9444013959992</v>
      </c>
      <c r="L4024" s="180" t="s">
        <v>704</v>
      </c>
    </row>
    <row r="4025" spans="3:12">
      <c r="C4025" s="180">
        <v>4981</v>
      </c>
      <c r="D4025" s="180">
        <v>43628</v>
      </c>
      <c r="E4025" s="180" t="s">
        <v>4324</v>
      </c>
      <c r="F4025" s="180" t="s">
        <v>727</v>
      </c>
      <c r="G4025" s="180">
        <v>4.2344045000000001</v>
      </c>
      <c r="H4025" s="182">
        <v>1016.25</v>
      </c>
      <c r="I4025" s="182">
        <v>1016.25</v>
      </c>
      <c r="J4025" s="180">
        <v>0</v>
      </c>
      <c r="K4025" s="181">
        <f t="shared" si="62"/>
        <v>4303.213573125</v>
      </c>
      <c r="L4025" s="180" t="s">
        <v>704</v>
      </c>
    </row>
    <row r="4026" spans="3:12">
      <c r="C4026" s="180">
        <v>4981</v>
      </c>
      <c r="D4026" s="180">
        <v>43777</v>
      </c>
      <c r="E4026" s="180" t="s">
        <v>4325</v>
      </c>
      <c r="F4026" s="180" t="s">
        <v>727</v>
      </c>
      <c r="G4026" s="180">
        <v>1.1132115</v>
      </c>
      <c r="H4026" s="180">
        <v>267.17</v>
      </c>
      <c r="I4026" s="180">
        <v>267.17</v>
      </c>
      <c r="J4026" s="180">
        <v>0</v>
      </c>
      <c r="K4026" s="181">
        <f t="shared" si="62"/>
        <v>297.41671645500003</v>
      </c>
      <c r="L4026" s="180" t="s">
        <v>704</v>
      </c>
    </row>
    <row r="4027" spans="3:12">
      <c r="C4027" s="180">
        <v>5031</v>
      </c>
      <c r="D4027" s="180">
        <v>5031</v>
      </c>
      <c r="E4027" s="180" t="s">
        <v>2085</v>
      </c>
      <c r="F4027" s="180" t="s">
        <v>838</v>
      </c>
      <c r="G4027" s="180">
        <v>1</v>
      </c>
      <c r="H4027" s="180">
        <v>500</v>
      </c>
      <c r="I4027" s="180">
        <v>500</v>
      </c>
      <c r="J4027" s="180">
        <v>0</v>
      </c>
      <c r="K4027" s="181">
        <f t="shared" si="62"/>
        <v>500</v>
      </c>
      <c r="L4027" s="180" t="s">
        <v>704</v>
      </c>
    </row>
    <row r="4028" spans="3:12">
      <c r="C4028" s="180">
        <v>5031</v>
      </c>
      <c r="D4028" s="180">
        <v>10501</v>
      </c>
      <c r="E4028" s="180" t="s">
        <v>4326</v>
      </c>
      <c r="F4028" s="180" t="s">
        <v>838</v>
      </c>
      <c r="G4028" s="180">
        <v>0.65832780000000002</v>
      </c>
      <c r="H4028" s="180">
        <v>329.16</v>
      </c>
      <c r="I4028" s="180">
        <v>329.16</v>
      </c>
      <c r="J4028" s="180">
        <v>0</v>
      </c>
      <c r="K4028" s="181">
        <f t="shared" si="62"/>
        <v>216.69517864800002</v>
      </c>
      <c r="L4028" s="180" t="s">
        <v>704</v>
      </c>
    </row>
    <row r="4029" spans="3:12">
      <c r="C4029" s="180">
        <v>5031</v>
      </c>
      <c r="D4029" s="180">
        <v>10502</v>
      </c>
      <c r="E4029" s="180" t="s">
        <v>4327</v>
      </c>
      <c r="F4029" s="180" t="s">
        <v>838</v>
      </c>
      <c r="G4029" s="180">
        <v>1.1652403</v>
      </c>
      <c r="H4029" s="180">
        <v>582.62</v>
      </c>
      <c r="I4029" s="180">
        <v>582.62</v>
      </c>
      <c r="J4029" s="180">
        <v>0</v>
      </c>
      <c r="K4029" s="181">
        <f t="shared" si="62"/>
        <v>678.89230358600003</v>
      </c>
      <c r="L4029" s="180" t="s">
        <v>4328</v>
      </c>
    </row>
    <row r="4030" spans="3:12">
      <c r="C4030" s="180">
        <v>5031</v>
      </c>
      <c r="D4030" s="180">
        <v>10503</v>
      </c>
      <c r="E4030" s="180" t="s">
        <v>4329</v>
      </c>
      <c r="F4030" s="180" t="s">
        <v>838</v>
      </c>
      <c r="G4030" s="180">
        <v>0.88940090000000005</v>
      </c>
      <c r="H4030" s="180">
        <v>444.7</v>
      </c>
      <c r="I4030" s="180">
        <v>444.7</v>
      </c>
      <c r="J4030" s="180">
        <v>0</v>
      </c>
      <c r="K4030" s="181">
        <f t="shared" si="62"/>
        <v>395.51658022999999</v>
      </c>
      <c r="L4030" s="180" t="s">
        <v>4328</v>
      </c>
    </row>
    <row r="4031" spans="3:12">
      <c r="C4031" s="180">
        <v>5031</v>
      </c>
      <c r="D4031" s="180">
        <v>10505</v>
      </c>
      <c r="E4031" s="180" t="s">
        <v>2082</v>
      </c>
      <c r="F4031" s="180" t="s">
        <v>838</v>
      </c>
      <c r="G4031" s="180">
        <v>0.54555629999999999</v>
      </c>
      <c r="H4031" s="180">
        <v>272.77</v>
      </c>
      <c r="I4031" s="180">
        <v>272.77</v>
      </c>
      <c r="J4031" s="180">
        <v>0</v>
      </c>
      <c r="K4031" s="181">
        <f t="shared" si="62"/>
        <v>148.81139195099999</v>
      </c>
      <c r="L4031" s="180" t="s">
        <v>4328</v>
      </c>
    </row>
    <row r="4032" spans="3:12">
      <c r="C4032" s="180">
        <v>5031</v>
      </c>
      <c r="D4032" s="180">
        <v>10506</v>
      </c>
      <c r="E4032" s="180" t="s">
        <v>2083</v>
      </c>
      <c r="F4032" s="180" t="s">
        <v>838</v>
      </c>
      <c r="G4032" s="180">
        <v>0.71217909999999995</v>
      </c>
      <c r="H4032" s="180">
        <v>356.08</v>
      </c>
      <c r="I4032" s="180">
        <v>356.08</v>
      </c>
      <c r="J4032" s="180">
        <v>0</v>
      </c>
      <c r="K4032" s="181">
        <f t="shared" si="62"/>
        <v>253.59273392799997</v>
      </c>
      <c r="L4032" s="180" t="s">
        <v>4328</v>
      </c>
    </row>
    <row r="4033" spans="3:12">
      <c r="C4033" s="180">
        <v>5031</v>
      </c>
      <c r="D4033" s="180">
        <v>10507</v>
      </c>
      <c r="E4033" s="180" t="s">
        <v>2084</v>
      </c>
      <c r="F4033" s="180" t="s">
        <v>838</v>
      </c>
      <c r="G4033" s="180">
        <v>0.92455560000000003</v>
      </c>
      <c r="H4033" s="180">
        <v>462.27</v>
      </c>
      <c r="I4033" s="180">
        <v>462.27</v>
      </c>
      <c r="J4033" s="180">
        <v>0</v>
      </c>
      <c r="K4033" s="181">
        <f t="shared" si="62"/>
        <v>427.39431721199998</v>
      </c>
      <c r="L4033" s="180" t="s">
        <v>4328</v>
      </c>
    </row>
    <row r="4034" spans="3:12">
      <c r="C4034" s="180">
        <v>5031</v>
      </c>
      <c r="D4034" s="180">
        <v>34713</v>
      </c>
      <c r="E4034" s="180" t="s">
        <v>4330</v>
      </c>
      <c r="F4034" s="180" t="s">
        <v>838</v>
      </c>
      <c r="G4034" s="180">
        <v>0.9479921</v>
      </c>
      <c r="H4034" s="180">
        <v>473.99</v>
      </c>
      <c r="I4034" s="180">
        <v>473.99</v>
      </c>
      <c r="J4034" s="180">
        <v>0</v>
      </c>
      <c r="K4034" s="181">
        <f t="shared" si="62"/>
        <v>449.33877547899999</v>
      </c>
      <c r="L4034" s="180" t="s">
        <v>4328</v>
      </c>
    </row>
    <row r="4035" spans="3:12">
      <c r="C4035" s="180">
        <v>5033</v>
      </c>
      <c r="D4035" s="180">
        <v>5033</v>
      </c>
      <c r="E4035" s="180" t="s">
        <v>4331</v>
      </c>
      <c r="F4035" s="180" t="s">
        <v>727</v>
      </c>
      <c r="G4035" s="180">
        <v>1</v>
      </c>
      <c r="H4035" s="180">
        <v>810</v>
      </c>
      <c r="I4035" s="180">
        <v>810</v>
      </c>
      <c r="J4035" s="180">
        <v>0</v>
      </c>
      <c r="K4035" s="181">
        <f t="shared" si="62"/>
        <v>810</v>
      </c>
      <c r="L4035" s="180" t="s">
        <v>4328</v>
      </c>
    </row>
    <row r="4036" spans="3:12">
      <c r="C4036" s="180">
        <v>5033</v>
      </c>
      <c r="D4036" s="180">
        <v>5035</v>
      </c>
      <c r="E4036" s="180" t="s">
        <v>4332</v>
      </c>
      <c r="F4036" s="180" t="s">
        <v>727</v>
      </c>
      <c r="G4036" s="180">
        <v>2.0527076000000002</v>
      </c>
      <c r="H4036" s="182">
        <v>1662.69</v>
      </c>
      <c r="I4036" s="182">
        <v>1662.69</v>
      </c>
      <c r="J4036" s="180">
        <v>0</v>
      </c>
      <c r="K4036" s="181">
        <f t="shared" si="62"/>
        <v>3413.0163994440004</v>
      </c>
      <c r="L4036" s="180" t="s">
        <v>4328</v>
      </c>
    </row>
    <row r="4037" spans="3:12">
      <c r="C4037" s="180">
        <v>5033</v>
      </c>
      <c r="D4037" s="180">
        <v>5036</v>
      </c>
      <c r="E4037" s="180" t="s">
        <v>4333</v>
      </c>
      <c r="F4037" s="180" t="s">
        <v>727</v>
      </c>
      <c r="G4037" s="180">
        <v>3.1492235000000002</v>
      </c>
      <c r="H4037" s="182">
        <v>2550.87</v>
      </c>
      <c r="I4037" s="182">
        <v>2550.87</v>
      </c>
      <c r="J4037" s="180">
        <v>0</v>
      </c>
      <c r="K4037" s="181">
        <f t="shared" si="62"/>
        <v>8033.2597494450001</v>
      </c>
      <c r="L4037" s="180" t="s">
        <v>4328</v>
      </c>
    </row>
    <row r="4038" spans="3:12">
      <c r="C4038" s="180">
        <v>5033</v>
      </c>
      <c r="D4038" s="180">
        <v>5044</v>
      </c>
      <c r="E4038" s="180" t="s">
        <v>4334</v>
      </c>
      <c r="F4038" s="180" t="s">
        <v>727</v>
      </c>
      <c r="G4038" s="180">
        <v>1.1134369</v>
      </c>
      <c r="H4038" s="180">
        <v>901.88</v>
      </c>
      <c r="I4038" s="180">
        <v>901.88</v>
      </c>
      <c r="J4038" s="180">
        <v>0</v>
      </c>
      <c r="K4038" s="181">
        <f t="shared" ref="K4038:K4101" si="63">H4038*G4038</f>
        <v>1004.1864713719999</v>
      </c>
      <c r="L4038" s="180" t="s">
        <v>4328</v>
      </c>
    </row>
    <row r="4039" spans="3:12">
      <c r="C4039" s="180">
        <v>5033</v>
      </c>
      <c r="D4039" s="180">
        <v>5045</v>
      </c>
      <c r="E4039" s="180" t="s">
        <v>4335</v>
      </c>
      <c r="F4039" s="180" t="s">
        <v>727</v>
      </c>
      <c r="G4039" s="180">
        <v>1.7853342000000001</v>
      </c>
      <c r="H4039" s="182">
        <v>1446.12</v>
      </c>
      <c r="I4039" s="182">
        <v>1446.12</v>
      </c>
      <c r="J4039" s="180">
        <v>0</v>
      </c>
      <c r="K4039" s="181">
        <f t="shared" si="63"/>
        <v>2581.8074933039998</v>
      </c>
      <c r="L4039" s="180" t="s">
        <v>4328</v>
      </c>
    </row>
    <row r="4040" spans="3:12">
      <c r="C4040" s="180">
        <v>5033</v>
      </c>
      <c r="D4040" s="180">
        <v>5057</v>
      </c>
      <c r="E4040" s="180" t="s">
        <v>4336</v>
      </c>
      <c r="F4040" s="180" t="s">
        <v>727</v>
      </c>
      <c r="G4040" s="180">
        <v>1.1755571</v>
      </c>
      <c r="H4040" s="180">
        <v>952.2</v>
      </c>
      <c r="I4040" s="180">
        <v>952.2</v>
      </c>
      <c r="J4040" s="180">
        <v>0</v>
      </c>
      <c r="K4040" s="181">
        <f t="shared" si="63"/>
        <v>1119.36547062</v>
      </c>
      <c r="L4040" s="180" t="s">
        <v>4328</v>
      </c>
    </row>
    <row r="4041" spans="3:12">
      <c r="C4041" s="180">
        <v>5033</v>
      </c>
      <c r="D4041" s="180">
        <v>5059</v>
      </c>
      <c r="E4041" s="180" t="s">
        <v>4337</v>
      </c>
      <c r="F4041" s="180" t="s">
        <v>727</v>
      </c>
      <c r="G4041" s="180">
        <v>1.3315326999999999</v>
      </c>
      <c r="H4041" s="182">
        <v>1078.54</v>
      </c>
      <c r="I4041" s="182">
        <v>1078.54</v>
      </c>
      <c r="J4041" s="180">
        <v>0</v>
      </c>
      <c r="K4041" s="181">
        <f t="shared" si="63"/>
        <v>1436.1112782579999</v>
      </c>
      <c r="L4041" s="180" t="s">
        <v>4328</v>
      </c>
    </row>
    <row r="4042" spans="3:12">
      <c r="C4042" s="180">
        <v>5033</v>
      </c>
      <c r="D4042" s="180">
        <v>12366</v>
      </c>
      <c r="E4042" s="180" t="s">
        <v>4338</v>
      </c>
      <c r="F4042" s="180" t="s">
        <v>727</v>
      </c>
      <c r="G4042" s="180">
        <v>1.29237</v>
      </c>
      <c r="H4042" s="182">
        <v>1046.81</v>
      </c>
      <c r="I4042" s="182">
        <v>1046.81</v>
      </c>
      <c r="J4042" s="180">
        <v>0</v>
      </c>
      <c r="K4042" s="181">
        <f t="shared" si="63"/>
        <v>1352.8658396999999</v>
      </c>
      <c r="L4042" s="180" t="s">
        <v>4328</v>
      </c>
    </row>
    <row r="4043" spans="3:12">
      <c r="C4043" s="180">
        <v>5033</v>
      </c>
      <c r="D4043" s="180">
        <v>12372</v>
      </c>
      <c r="E4043" s="180" t="s">
        <v>4339</v>
      </c>
      <c r="F4043" s="180" t="s">
        <v>727</v>
      </c>
      <c r="G4043" s="180">
        <v>0.95954090000000003</v>
      </c>
      <c r="H4043" s="180">
        <v>777.22</v>
      </c>
      <c r="I4043" s="180">
        <v>777.22</v>
      </c>
      <c r="J4043" s="180">
        <v>0</v>
      </c>
      <c r="K4043" s="181">
        <f t="shared" si="63"/>
        <v>745.7743782980001</v>
      </c>
      <c r="L4043" s="180" t="s">
        <v>4328</v>
      </c>
    </row>
    <row r="4044" spans="3:12">
      <c r="C4044" s="180">
        <v>5033</v>
      </c>
      <c r="D4044" s="180">
        <v>13339</v>
      </c>
      <c r="E4044" s="180" t="s">
        <v>4340</v>
      </c>
      <c r="F4044" s="180" t="s">
        <v>727</v>
      </c>
      <c r="G4044" s="180">
        <v>1.6401079999999999</v>
      </c>
      <c r="H4044" s="182">
        <v>1328.48</v>
      </c>
      <c r="I4044" s="182">
        <v>1328.48</v>
      </c>
      <c r="J4044" s="180">
        <v>0</v>
      </c>
      <c r="K4044" s="181">
        <f t="shared" si="63"/>
        <v>2178.8506758399999</v>
      </c>
      <c r="L4044" s="180" t="s">
        <v>4328</v>
      </c>
    </row>
    <row r="4045" spans="3:12">
      <c r="C4045" s="180">
        <v>5033</v>
      </c>
      <c r="D4045" s="180">
        <v>34519</v>
      </c>
      <c r="E4045" s="180" t="s">
        <v>4341</v>
      </c>
      <c r="F4045" s="180" t="s">
        <v>727</v>
      </c>
      <c r="G4045" s="180">
        <v>0.1012829</v>
      </c>
      <c r="H4045" s="180">
        <v>82.03</v>
      </c>
      <c r="I4045" s="180">
        <v>82.03</v>
      </c>
      <c r="J4045" s="180">
        <v>0</v>
      </c>
      <c r="K4045" s="181">
        <f t="shared" si="63"/>
        <v>8.3082362869999997</v>
      </c>
      <c r="L4045" s="180" t="s">
        <v>4328</v>
      </c>
    </row>
    <row r="4046" spans="3:12">
      <c r="C4046" s="180">
        <v>5033</v>
      </c>
      <c r="D4046" s="180">
        <v>41180</v>
      </c>
      <c r="E4046" s="180" t="s">
        <v>4342</v>
      </c>
      <c r="F4046" s="180" t="s">
        <v>727</v>
      </c>
      <c r="G4046" s="180">
        <v>4.6144496999999998</v>
      </c>
      <c r="H4046" s="182">
        <v>3737.7</v>
      </c>
      <c r="I4046" s="182">
        <v>3737.7</v>
      </c>
      <c r="J4046" s="180">
        <v>0</v>
      </c>
      <c r="K4046" s="181">
        <f t="shared" si="63"/>
        <v>17247.428643689997</v>
      </c>
      <c r="L4046" s="180" t="s">
        <v>4328</v>
      </c>
    </row>
    <row r="4047" spans="3:12">
      <c r="C4047" s="180">
        <v>5033</v>
      </c>
      <c r="D4047" s="180">
        <v>41181</v>
      </c>
      <c r="E4047" s="180" t="s">
        <v>4343</v>
      </c>
      <c r="F4047" s="180" t="s">
        <v>727</v>
      </c>
      <c r="G4047" s="180">
        <v>6.1093856000000004</v>
      </c>
      <c r="H4047" s="182">
        <v>4948.6000000000004</v>
      </c>
      <c r="I4047" s="182">
        <v>4948.6000000000004</v>
      </c>
      <c r="J4047" s="180">
        <v>0</v>
      </c>
      <c r="K4047" s="181">
        <f t="shared" si="63"/>
        <v>30232.905580160004</v>
      </c>
      <c r="L4047" s="180" t="s">
        <v>4328</v>
      </c>
    </row>
    <row r="4048" spans="3:12">
      <c r="C4048" s="180">
        <v>5033</v>
      </c>
      <c r="D4048" s="180">
        <v>41182</v>
      </c>
      <c r="E4048" s="180" t="s">
        <v>4344</v>
      </c>
      <c r="F4048" s="180" t="s">
        <v>727</v>
      </c>
      <c r="G4048" s="180">
        <v>8.7644158999999995</v>
      </c>
      <c r="H4048" s="182">
        <v>7099.17</v>
      </c>
      <c r="I4048" s="182">
        <v>7099.17</v>
      </c>
      <c r="J4048" s="180">
        <v>0</v>
      </c>
      <c r="K4048" s="181">
        <f t="shared" si="63"/>
        <v>62220.078424802996</v>
      </c>
      <c r="L4048" s="180" t="s">
        <v>4328</v>
      </c>
    </row>
    <row r="4049" spans="3:12">
      <c r="C4049" s="180">
        <v>5033</v>
      </c>
      <c r="D4049" s="180">
        <v>41183</v>
      </c>
      <c r="E4049" s="180" t="s">
        <v>4345</v>
      </c>
      <c r="F4049" s="180" t="s">
        <v>727</v>
      </c>
      <c r="G4049" s="180">
        <v>10.942552299999999</v>
      </c>
      <c r="H4049" s="182">
        <v>8863.4599999999991</v>
      </c>
      <c r="I4049" s="182">
        <v>8863.4599999999991</v>
      </c>
      <c r="J4049" s="180">
        <v>0</v>
      </c>
      <c r="K4049" s="181">
        <f t="shared" si="63"/>
        <v>96988.87460895798</v>
      </c>
      <c r="L4049" s="180" t="s">
        <v>4328</v>
      </c>
    </row>
    <row r="4050" spans="3:12">
      <c r="C4050" s="180">
        <v>5033</v>
      </c>
      <c r="D4050" s="180">
        <v>41184</v>
      </c>
      <c r="E4050" s="180" t="s">
        <v>4346</v>
      </c>
      <c r="F4050" s="180" t="s">
        <v>727</v>
      </c>
      <c r="G4050" s="180">
        <v>16.660702199999999</v>
      </c>
      <c r="H4050" s="182">
        <v>13495.16</v>
      </c>
      <c r="I4050" s="182">
        <v>13495.16</v>
      </c>
      <c r="J4050" s="180">
        <v>0</v>
      </c>
      <c r="K4050" s="181">
        <f t="shared" si="63"/>
        <v>224838.84190135199</v>
      </c>
      <c r="L4050" s="180" t="s">
        <v>4328</v>
      </c>
    </row>
    <row r="4051" spans="3:12">
      <c r="C4051" s="180">
        <v>5033</v>
      </c>
      <c r="D4051" s="180">
        <v>41185</v>
      </c>
      <c r="E4051" s="180" t="s">
        <v>4347</v>
      </c>
      <c r="F4051" s="180" t="s">
        <v>727</v>
      </c>
      <c r="G4051" s="180">
        <v>6.1785414999999997</v>
      </c>
      <c r="H4051" s="182">
        <v>5004.6099999999997</v>
      </c>
      <c r="I4051" s="182">
        <v>5004.6099999999997</v>
      </c>
      <c r="J4051" s="180">
        <v>0</v>
      </c>
      <c r="K4051" s="181">
        <f t="shared" si="63"/>
        <v>30921.190576314995</v>
      </c>
      <c r="L4051" s="180" t="s">
        <v>4328</v>
      </c>
    </row>
    <row r="4052" spans="3:12">
      <c r="C4052" s="180">
        <v>5033</v>
      </c>
      <c r="D4052" s="180">
        <v>41186</v>
      </c>
      <c r="E4052" s="180" t="s">
        <v>4348</v>
      </c>
      <c r="F4052" s="180" t="s">
        <v>727</v>
      </c>
      <c r="G4052" s="180">
        <v>8.6585078000000006</v>
      </c>
      <c r="H4052" s="182">
        <v>7013.39</v>
      </c>
      <c r="I4052" s="182">
        <v>7013.39</v>
      </c>
      <c r="J4052" s="180">
        <v>0</v>
      </c>
      <c r="K4052" s="181">
        <f t="shared" si="63"/>
        <v>60725.492019442005</v>
      </c>
      <c r="L4052" s="180" t="s">
        <v>4328</v>
      </c>
    </row>
    <row r="4053" spans="3:12">
      <c r="C4053" s="180">
        <v>5033</v>
      </c>
      <c r="D4053" s="180">
        <v>41187</v>
      </c>
      <c r="E4053" s="180" t="s">
        <v>4349</v>
      </c>
      <c r="F4053" s="180" t="s">
        <v>727</v>
      </c>
      <c r="G4053" s="180">
        <v>11.6117758</v>
      </c>
      <c r="H4053" s="182">
        <v>9405.5300000000007</v>
      </c>
      <c r="I4053" s="182">
        <v>9405.5300000000007</v>
      </c>
      <c r="J4053" s="180">
        <v>0</v>
      </c>
      <c r="K4053" s="181">
        <f t="shared" si="63"/>
        <v>109214.90564017401</v>
      </c>
      <c r="L4053" s="180" t="s">
        <v>4328</v>
      </c>
    </row>
    <row r="4054" spans="3:12">
      <c r="C4054" s="180">
        <v>5033</v>
      </c>
      <c r="D4054" s="180">
        <v>41188</v>
      </c>
      <c r="E4054" s="180" t="s">
        <v>4350</v>
      </c>
      <c r="F4054" s="180" t="s">
        <v>727</v>
      </c>
      <c r="G4054" s="180">
        <v>14.848872399999999</v>
      </c>
      <c r="H4054" s="182">
        <v>12027.58</v>
      </c>
      <c r="I4054" s="182">
        <v>12027.58</v>
      </c>
      <c r="J4054" s="180">
        <v>0</v>
      </c>
      <c r="K4054" s="181">
        <f t="shared" si="63"/>
        <v>178596.00070079198</v>
      </c>
      <c r="L4054" s="180" t="s">
        <v>4328</v>
      </c>
    </row>
    <row r="4055" spans="3:12">
      <c r="C4055" s="180">
        <v>5033</v>
      </c>
      <c r="D4055" s="180">
        <v>41189</v>
      </c>
      <c r="E4055" s="180" t="s">
        <v>4351</v>
      </c>
      <c r="F4055" s="180" t="s">
        <v>727</v>
      </c>
      <c r="G4055" s="180">
        <v>19.0897772</v>
      </c>
      <c r="H4055" s="182">
        <v>15462.71</v>
      </c>
      <c r="I4055" s="182">
        <v>15462.71</v>
      </c>
      <c r="J4055" s="180">
        <v>0</v>
      </c>
      <c r="K4055" s="181">
        <f t="shared" si="63"/>
        <v>295179.688808212</v>
      </c>
      <c r="L4055" s="180" t="s">
        <v>4328</v>
      </c>
    </row>
    <row r="4056" spans="3:12">
      <c r="C4056" s="180">
        <v>5033</v>
      </c>
      <c r="D4056" s="180">
        <v>41190</v>
      </c>
      <c r="E4056" s="180" t="s">
        <v>4352</v>
      </c>
      <c r="F4056" s="180" t="s">
        <v>727</v>
      </c>
      <c r="G4056" s="180">
        <v>6.6387575999999999</v>
      </c>
      <c r="H4056" s="182">
        <v>5377.39</v>
      </c>
      <c r="I4056" s="182">
        <v>5377.39</v>
      </c>
      <c r="J4056" s="180">
        <v>0</v>
      </c>
      <c r="K4056" s="181">
        <f t="shared" si="63"/>
        <v>35699.188730663998</v>
      </c>
      <c r="L4056" s="180" t="s">
        <v>4328</v>
      </c>
    </row>
    <row r="4057" spans="3:12">
      <c r="C4057" s="180">
        <v>5033</v>
      </c>
      <c r="D4057" s="180">
        <v>41191</v>
      </c>
      <c r="E4057" s="180" t="s">
        <v>4353</v>
      </c>
      <c r="F4057" s="180" t="s">
        <v>727</v>
      </c>
      <c r="G4057" s="180">
        <v>10.180283599999999</v>
      </c>
      <c r="H4057" s="182">
        <v>8246.02</v>
      </c>
      <c r="I4057" s="182">
        <v>8246.02</v>
      </c>
      <c r="J4057" s="180">
        <v>0</v>
      </c>
      <c r="K4057" s="181">
        <f t="shared" si="63"/>
        <v>83946.822171271997</v>
      </c>
      <c r="L4057" s="180" t="s">
        <v>4328</v>
      </c>
    </row>
    <row r="4058" spans="3:12">
      <c r="C4058" s="180">
        <v>5033</v>
      </c>
      <c r="D4058" s="180">
        <v>41192</v>
      </c>
      <c r="E4058" s="180" t="s">
        <v>4354</v>
      </c>
      <c r="F4058" s="180" t="s">
        <v>727</v>
      </c>
      <c r="G4058" s="180">
        <v>10.612869699999999</v>
      </c>
      <c r="H4058" s="182">
        <v>8596.42</v>
      </c>
      <c r="I4058" s="182">
        <v>8596.42</v>
      </c>
      <c r="J4058" s="180">
        <v>0</v>
      </c>
      <c r="K4058" s="181">
        <f t="shared" si="63"/>
        <v>91232.685346473998</v>
      </c>
      <c r="L4058" s="180" t="s">
        <v>4328</v>
      </c>
    </row>
    <row r="4059" spans="3:12">
      <c r="C4059" s="180">
        <v>5033</v>
      </c>
      <c r="D4059" s="180">
        <v>41193</v>
      </c>
      <c r="E4059" s="180" t="s">
        <v>4355</v>
      </c>
      <c r="F4059" s="180" t="s">
        <v>727</v>
      </c>
      <c r="G4059" s="180">
        <v>17.341073600000001</v>
      </c>
      <c r="H4059" s="182">
        <v>14046.26</v>
      </c>
      <c r="I4059" s="182">
        <v>14046.26</v>
      </c>
      <c r="J4059" s="180">
        <v>0</v>
      </c>
      <c r="K4059" s="181">
        <f t="shared" si="63"/>
        <v>243577.22846473602</v>
      </c>
      <c r="L4059" s="180" t="s">
        <v>4328</v>
      </c>
    </row>
    <row r="4060" spans="3:12">
      <c r="C4060" s="180">
        <v>5033</v>
      </c>
      <c r="D4060" s="180">
        <v>41194</v>
      </c>
      <c r="E4060" s="180" t="s">
        <v>4356</v>
      </c>
      <c r="F4060" s="180" t="s">
        <v>727</v>
      </c>
      <c r="G4060" s="180">
        <v>20.691829800000001</v>
      </c>
      <c r="H4060" s="182">
        <v>16760.38</v>
      </c>
      <c r="I4060" s="182">
        <v>16760.38</v>
      </c>
      <c r="J4060" s="180">
        <v>0</v>
      </c>
      <c r="K4060" s="181">
        <f t="shared" si="63"/>
        <v>346802.93034332403</v>
      </c>
      <c r="L4060" s="180" t="s">
        <v>4328</v>
      </c>
    </row>
    <row r="4061" spans="3:12">
      <c r="C4061" s="180">
        <v>5033</v>
      </c>
      <c r="D4061" s="180">
        <v>41195</v>
      </c>
      <c r="E4061" s="180" t="s">
        <v>4357</v>
      </c>
      <c r="F4061" s="180" t="s">
        <v>727</v>
      </c>
      <c r="G4061" s="180">
        <v>0.61444969999999999</v>
      </c>
      <c r="H4061" s="180">
        <v>497.7</v>
      </c>
      <c r="I4061" s="180">
        <v>497.7</v>
      </c>
      <c r="J4061" s="180">
        <v>0</v>
      </c>
      <c r="K4061" s="181">
        <f t="shared" si="63"/>
        <v>305.81161569</v>
      </c>
      <c r="L4061" s="180" t="s">
        <v>4328</v>
      </c>
    </row>
    <row r="4062" spans="3:12">
      <c r="C4062" s="180">
        <v>5033</v>
      </c>
      <c r="D4062" s="180">
        <v>41196</v>
      </c>
      <c r="E4062" s="180" t="s">
        <v>4358</v>
      </c>
      <c r="F4062" s="180" t="s">
        <v>727</v>
      </c>
      <c r="G4062" s="180">
        <v>0.76164750000000003</v>
      </c>
      <c r="H4062" s="180">
        <v>616.92999999999995</v>
      </c>
      <c r="I4062" s="180">
        <v>616.92999999999995</v>
      </c>
      <c r="J4062" s="180">
        <v>0</v>
      </c>
      <c r="K4062" s="181">
        <f t="shared" si="63"/>
        <v>469.88319217499998</v>
      </c>
      <c r="L4062" s="180" t="s">
        <v>4328</v>
      </c>
    </row>
    <row r="4063" spans="3:12">
      <c r="C4063" s="180">
        <v>5033</v>
      </c>
      <c r="D4063" s="180">
        <v>41197</v>
      </c>
      <c r="E4063" s="180" t="s">
        <v>4359</v>
      </c>
      <c r="F4063" s="180" t="s">
        <v>727</v>
      </c>
      <c r="G4063" s="180">
        <v>1.4853746999999999</v>
      </c>
      <c r="H4063" s="182">
        <v>1203.1500000000001</v>
      </c>
      <c r="I4063" s="182">
        <v>1203.1500000000001</v>
      </c>
      <c r="J4063" s="180">
        <v>0</v>
      </c>
      <c r="K4063" s="181">
        <f t="shared" si="63"/>
        <v>1787.128570305</v>
      </c>
      <c r="L4063" s="180" t="s">
        <v>4328</v>
      </c>
    </row>
    <row r="4064" spans="3:12">
      <c r="C4064" s="180">
        <v>5033</v>
      </c>
      <c r="D4064" s="180">
        <v>41198</v>
      </c>
      <c r="E4064" s="180" t="s">
        <v>4360</v>
      </c>
      <c r="F4064" s="180" t="s">
        <v>727</v>
      </c>
      <c r="G4064" s="180">
        <v>2.4011209</v>
      </c>
      <c r="H4064" s="182">
        <v>1944.9</v>
      </c>
      <c r="I4064" s="182">
        <v>1944.9</v>
      </c>
      <c r="J4064" s="180">
        <v>0</v>
      </c>
      <c r="K4064" s="181">
        <f t="shared" si="63"/>
        <v>4669.9400384099999</v>
      </c>
      <c r="L4064" s="180" t="s">
        <v>4328</v>
      </c>
    </row>
    <row r="4065" spans="3:12">
      <c r="C4065" s="180">
        <v>5033</v>
      </c>
      <c r="D4065" s="180">
        <v>41199</v>
      </c>
      <c r="E4065" s="180" t="s">
        <v>4361</v>
      </c>
      <c r="F4065" s="180" t="s">
        <v>727</v>
      </c>
      <c r="G4065" s="180">
        <v>0.8683322</v>
      </c>
      <c r="H4065" s="180">
        <v>703.34</v>
      </c>
      <c r="I4065" s="180">
        <v>703.34</v>
      </c>
      <c r="J4065" s="180">
        <v>0</v>
      </c>
      <c r="K4065" s="181">
        <f t="shared" si="63"/>
        <v>610.73276954800008</v>
      </c>
      <c r="L4065" s="180" t="s">
        <v>4328</v>
      </c>
    </row>
    <row r="4066" spans="3:12">
      <c r="C4066" s="180">
        <v>5033</v>
      </c>
      <c r="D4066" s="180">
        <v>41200</v>
      </c>
      <c r="E4066" s="180" t="s">
        <v>4362</v>
      </c>
      <c r="F4066" s="180" t="s">
        <v>727</v>
      </c>
      <c r="G4066" s="180">
        <v>1.6900743</v>
      </c>
      <c r="H4066" s="182">
        <v>1368.96</v>
      </c>
      <c r="I4066" s="182">
        <v>1368.96</v>
      </c>
      <c r="J4066" s="180">
        <v>0</v>
      </c>
      <c r="K4066" s="181">
        <f t="shared" si="63"/>
        <v>2313.6441137280003</v>
      </c>
      <c r="L4066" s="180" t="s">
        <v>4328</v>
      </c>
    </row>
    <row r="4067" spans="3:12">
      <c r="C4067" s="180">
        <v>5033</v>
      </c>
      <c r="D4067" s="180">
        <v>41201</v>
      </c>
      <c r="E4067" s="180" t="s">
        <v>4363</v>
      </c>
      <c r="F4067" s="180" t="s">
        <v>727</v>
      </c>
      <c r="G4067" s="180">
        <v>2.7022282</v>
      </c>
      <c r="H4067" s="182">
        <v>2188.8000000000002</v>
      </c>
      <c r="I4067" s="182">
        <v>2188.8000000000002</v>
      </c>
      <c r="J4067" s="180">
        <v>0</v>
      </c>
      <c r="K4067" s="181">
        <f t="shared" si="63"/>
        <v>5914.6370841600001</v>
      </c>
      <c r="L4067" s="180" t="s">
        <v>4328</v>
      </c>
    </row>
    <row r="4068" spans="3:12">
      <c r="C4068" s="180">
        <v>5033</v>
      </c>
      <c r="D4068" s="180">
        <v>41202</v>
      </c>
      <c r="E4068" s="180" t="s">
        <v>4364</v>
      </c>
      <c r="F4068" s="180" t="s">
        <v>727</v>
      </c>
      <c r="G4068" s="180">
        <v>0.91384200000000004</v>
      </c>
      <c r="H4068" s="180">
        <v>740.21</v>
      </c>
      <c r="I4068" s="180">
        <v>740.21</v>
      </c>
      <c r="J4068" s="180">
        <v>0</v>
      </c>
      <c r="K4068" s="181">
        <f t="shared" si="63"/>
        <v>676.43498682000006</v>
      </c>
      <c r="L4068" s="180" t="s">
        <v>4328</v>
      </c>
    </row>
    <row r="4069" spans="3:12">
      <c r="C4069" s="180">
        <v>5033</v>
      </c>
      <c r="D4069" s="180">
        <v>41203</v>
      </c>
      <c r="E4069" s="180" t="s">
        <v>4365</v>
      </c>
      <c r="F4069" s="180" t="s">
        <v>727</v>
      </c>
      <c r="G4069" s="180">
        <v>1.4638758000000001</v>
      </c>
      <c r="H4069" s="182">
        <v>1185.73</v>
      </c>
      <c r="I4069" s="182">
        <v>1185.73</v>
      </c>
      <c r="J4069" s="180">
        <v>0</v>
      </c>
      <c r="K4069" s="181">
        <f t="shared" si="63"/>
        <v>1735.7614523340001</v>
      </c>
      <c r="L4069" s="180" t="s">
        <v>4328</v>
      </c>
    </row>
    <row r="4070" spans="3:12">
      <c r="C4070" s="180">
        <v>5033</v>
      </c>
      <c r="D4070" s="180">
        <v>41204</v>
      </c>
      <c r="E4070" s="180" t="s">
        <v>4366</v>
      </c>
      <c r="F4070" s="180" t="s">
        <v>727</v>
      </c>
      <c r="G4070" s="180">
        <v>2.0695475999999999</v>
      </c>
      <c r="H4070" s="182">
        <v>1676.33</v>
      </c>
      <c r="I4070" s="182">
        <v>1676.33</v>
      </c>
      <c r="J4070" s="180">
        <v>0</v>
      </c>
      <c r="K4070" s="181">
        <f t="shared" si="63"/>
        <v>3469.2447283079996</v>
      </c>
      <c r="L4070" s="180" t="s">
        <v>4328</v>
      </c>
    </row>
    <row r="4071" spans="3:12">
      <c r="C4071" s="180">
        <v>5033</v>
      </c>
      <c r="D4071" s="180">
        <v>41205</v>
      </c>
      <c r="E4071" s="180" t="s">
        <v>4367</v>
      </c>
      <c r="F4071" s="180" t="s">
        <v>727</v>
      </c>
      <c r="G4071" s="180">
        <v>3.1316677999999998</v>
      </c>
      <c r="H4071" s="182">
        <v>2536.65</v>
      </c>
      <c r="I4071" s="182">
        <v>2536.65</v>
      </c>
      <c r="J4071" s="180">
        <v>0</v>
      </c>
      <c r="K4071" s="181">
        <f t="shared" si="63"/>
        <v>7943.9451248699997</v>
      </c>
      <c r="L4071" s="180" t="s">
        <v>4328</v>
      </c>
    </row>
    <row r="4072" spans="3:12">
      <c r="C4072" s="180">
        <v>5033</v>
      </c>
      <c r="D4072" s="180">
        <v>41206</v>
      </c>
      <c r="E4072" s="180" t="s">
        <v>4368</v>
      </c>
      <c r="F4072" s="180" t="s">
        <v>727</v>
      </c>
      <c r="G4072" s="180">
        <v>4.1289669</v>
      </c>
      <c r="H4072" s="182">
        <v>3344.46</v>
      </c>
      <c r="I4072" s="182">
        <v>3344.46</v>
      </c>
      <c r="J4072" s="180">
        <v>0</v>
      </c>
      <c r="K4072" s="181">
        <f t="shared" si="63"/>
        <v>13809.164638374001</v>
      </c>
      <c r="L4072" s="180" t="s">
        <v>4328</v>
      </c>
    </row>
    <row r="4073" spans="3:12">
      <c r="C4073" s="180">
        <v>5033</v>
      </c>
      <c r="D4073" s="180">
        <v>41207</v>
      </c>
      <c r="E4073" s="180" t="s">
        <v>4369</v>
      </c>
      <c r="F4073" s="180" t="s">
        <v>727</v>
      </c>
      <c r="G4073" s="180">
        <v>5.5584065000000002</v>
      </c>
      <c r="H4073" s="182">
        <v>4502.3</v>
      </c>
      <c r="I4073" s="182">
        <v>4502.3</v>
      </c>
      <c r="J4073" s="180">
        <v>0</v>
      </c>
      <c r="K4073" s="181">
        <f t="shared" si="63"/>
        <v>25025.613584950002</v>
      </c>
      <c r="L4073" s="180" t="s">
        <v>4328</v>
      </c>
    </row>
    <row r="4074" spans="3:12">
      <c r="C4074" s="180">
        <v>5033</v>
      </c>
      <c r="D4074" s="180">
        <v>41208</v>
      </c>
      <c r="E4074" s="180" t="s">
        <v>4370</v>
      </c>
      <c r="F4074" s="180" t="s">
        <v>727</v>
      </c>
      <c r="G4074" s="180">
        <v>1.2101957999999999</v>
      </c>
      <c r="H4074" s="180">
        <v>980.25</v>
      </c>
      <c r="I4074" s="180">
        <v>980.25</v>
      </c>
      <c r="J4074" s="180">
        <v>0</v>
      </c>
      <c r="K4074" s="181">
        <f t="shared" si="63"/>
        <v>1186.2944329499999</v>
      </c>
      <c r="L4074" s="180" t="s">
        <v>4328</v>
      </c>
    </row>
    <row r="4075" spans="3:12">
      <c r="C4075" s="180">
        <v>5033</v>
      </c>
      <c r="D4075" s="180">
        <v>41209</v>
      </c>
      <c r="E4075" s="180" t="s">
        <v>4371</v>
      </c>
      <c r="F4075" s="180" t="s">
        <v>727</v>
      </c>
      <c r="G4075" s="180">
        <v>2.2565833999999998</v>
      </c>
      <c r="H4075" s="182">
        <v>1827.83</v>
      </c>
      <c r="I4075" s="182">
        <v>1827.83</v>
      </c>
      <c r="J4075" s="180">
        <v>0</v>
      </c>
      <c r="K4075" s="181">
        <f t="shared" si="63"/>
        <v>4124.6508360219996</v>
      </c>
      <c r="L4075" s="180" t="s">
        <v>4328</v>
      </c>
    </row>
    <row r="4076" spans="3:12">
      <c r="C4076" s="180">
        <v>5033</v>
      </c>
      <c r="D4076" s="180">
        <v>41210</v>
      </c>
      <c r="E4076" s="180" t="s">
        <v>4372</v>
      </c>
      <c r="F4076" s="180" t="s">
        <v>727</v>
      </c>
      <c r="G4076" s="180">
        <v>3.4571236000000001</v>
      </c>
      <c r="H4076" s="182">
        <v>2800.27</v>
      </c>
      <c r="I4076" s="182">
        <v>2800.27</v>
      </c>
      <c r="J4076" s="180">
        <v>0</v>
      </c>
      <c r="K4076" s="181">
        <f t="shared" si="63"/>
        <v>9680.8795033719998</v>
      </c>
      <c r="L4076" s="180" t="s">
        <v>4328</v>
      </c>
    </row>
    <row r="4077" spans="3:12">
      <c r="C4077" s="180">
        <v>5033</v>
      </c>
      <c r="D4077" s="180">
        <v>41211</v>
      </c>
      <c r="E4077" s="180" t="s">
        <v>4373</v>
      </c>
      <c r="F4077" s="180" t="s">
        <v>727</v>
      </c>
      <c r="G4077" s="180">
        <v>4.8710331</v>
      </c>
      <c r="H4077" s="182">
        <v>3945.53</v>
      </c>
      <c r="I4077" s="182">
        <v>3945.53</v>
      </c>
      <c r="J4077" s="180">
        <v>0</v>
      </c>
      <c r="K4077" s="181">
        <f t="shared" si="63"/>
        <v>19218.807227043002</v>
      </c>
      <c r="L4077" s="180" t="s">
        <v>4328</v>
      </c>
    </row>
    <row r="4078" spans="3:12">
      <c r="C4078" s="180">
        <v>5033</v>
      </c>
      <c r="D4078" s="180">
        <v>41213</v>
      </c>
      <c r="E4078" s="180" t="s">
        <v>4374</v>
      </c>
      <c r="F4078" s="180" t="s">
        <v>727</v>
      </c>
      <c r="G4078" s="180">
        <v>10.0964551</v>
      </c>
      <c r="H4078" s="182">
        <v>8178.12</v>
      </c>
      <c r="I4078" s="182">
        <v>8178.12</v>
      </c>
      <c r="J4078" s="180">
        <v>0</v>
      </c>
      <c r="K4078" s="181">
        <f t="shared" si="63"/>
        <v>82570.021382412</v>
      </c>
      <c r="L4078" s="180" t="s">
        <v>4328</v>
      </c>
    </row>
    <row r="4079" spans="3:12">
      <c r="C4079" s="180">
        <v>5033</v>
      </c>
      <c r="D4079" s="180">
        <v>41214</v>
      </c>
      <c r="E4079" s="180" t="s">
        <v>4375</v>
      </c>
      <c r="F4079" s="180" t="s">
        <v>727</v>
      </c>
      <c r="G4079" s="180">
        <v>1.9162728</v>
      </c>
      <c r="H4079" s="182">
        <v>1552.18</v>
      </c>
      <c r="I4079" s="182">
        <v>1552.18</v>
      </c>
      <c r="J4079" s="180">
        <v>0</v>
      </c>
      <c r="K4079" s="181">
        <f t="shared" si="63"/>
        <v>2974.4003147040003</v>
      </c>
      <c r="L4079" s="180" t="s">
        <v>4328</v>
      </c>
    </row>
    <row r="4080" spans="3:12">
      <c r="C4080" s="180">
        <v>5033</v>
      </c>
      <c r="D4080" s="180">
        <v>41215</v>
      </c>
      <c r="E4080" s="180" t="s">
        <v>4376</v>
      </c>
      <c r="F4080" s="180" t="s">
        <v>727</v>
      </c>
      <c r="G4080" s="180">
        <v>2.8852126999999999</v>
      </c>
      <c r="H4080" s="182">
        <v>2337.02</v>
      </c>
      <c r="I4080" s="182">
        <v>2337.02</v>
      </c>
      <c r="J4080" s="180">
        <v>0</v>
      </c>
      <c r="K4080" s="181">
        <f t="shared" si="63"/>
        <v>6742.799784154</v>
      </c>
      <c r="L4080" s="180" t="s">
        <v>4328</v>
      </c>
    </row>
    <row r="4081" spans="3:12">
      <c r="C4081" s="180">
        <v>5033</v>
      </c>
      <c r="D4081" s="180">
        <v>41216</v>
      </c>
      <c r="E4081" s="180" t="s">
        <v>4377</v>
      </c>
      <c r="F4081" s="180" t="s">
        <v>727</v>
      </c>
      <c r="G4081" s="180">
        <v>4.2268736999999996</v>
      </c>
      <c r="H4081" s="182">
        <v>3423.76</v>
      </c>
      <c r="I4081" s="182">
        <v>3423.76</v>
      </c>
      <c r="J4081" s="180">
        <v>0</v>
      </c>
      <c r="K4081" s="181">
        <f t="shared" si="63"/>
        <v>14471.801099111999</v>
      </c>
      <c r="L4081" s="180" t="s">
        <v>4328</v>
      </c>
    </row>
    <row r="4082" spans="3:12">
      <c r="C4082" s="180">
        <v>5033</v>
      </c>
      <c r="D4082" s="180">
        <v>41217</v>
      </c>
      <c r="E4082" s="180" t="s">
        <v>4378</v>
      </c>
      <c r="F4082" s="180" t="s">
        <v>727</v>
      </c>
      <c r="G4082" s="180">
        <v>6.7771775999999999</v>
      </c>
      <c r="H4082" s="182">
        <v>5489.51</v>
      </c>
      <c r="I4082" s="182">
        <v>5489.51</v>
      </c>
      <c r="J4082" s="180">
        <v>0</v>
      </c>
      <c r="K4082" s="181">
        <f t="shared" si="63"/>
        <v>37203.384206975999</v>
      </c>
      <c r="L4082" s="180" t="s">
        <v>4328</v>
      </c>
    </row>
    <row r="4083" spans="3:12">
      <c r="C4083" s="180">
        <v>5033</v>
      </c>
      <c r="D4083" s="180">
        <v>41218</v>
      </c>
      <c r="E4083" s="180" t="s">
        <v>4379</v>
      </c>
      <c r="F4083" s="180" t="s">
        <v>727</v>
      </c>
      <c r="G4083" s="180">
        <v>9.0883997000000001</v>
      </c>
      <c r="H4083" s="182">
        <v>7361.6</v>
      </c>
      <c r="I4083" s="182">
        <v>7361.6</v>
      </c>
      <c r="J4083" s="180">
        <v>0</v>
      </c>
      <c r="K4083" s="181">
        <f t="shared" si="63"/>
        <v>66905.163231519997</v>
      </c>
      <c r="L4083" s="180" t="s">
        <v>4328</v>
      </c>
    </row>
    <row r="4084" spans="3:12">
      <c r="C4084" s="180">
        <v>5033</v>
      </c>
      <c r="D4084" s="180">
        <v>41221</v>
      </c>
      <c r="E4084" s="180" t="s">
        <v>4380</v>
      </c>
      <c r="F4084" s="180" t="s">
        <v>727</v>
      </c>
      <c r="G4084" s="180">
        <v>8.3541661000000005</v>
      </c>
      <c r="H4084" s="182">
        <v>6766.87</v>
      </c>
      <c r="I4084" s="182">
        <v>6766.87</v>
      </c>
      <c r="J4084" s="180">
        <v>0</v>
      </c>
      <c r="K4084" s="181">
        <f t="shared" si="63"/>
        <v>56531.555957107004</v>
      </c>
      <c r="L4084" s="180" t="s">
        <v>4328</v>
      </c>
    </row>
    <row r="4085" spans="3:12">
      <c r="C4085" s="180">
        <v>5033</v>
      </c>
      <c r="D4085" s="180">
        <v>41222</v>
      </c>
      <c r="E4085" s="180" t="s">
        <v>4381</v>
      </c>
      <c r="F4085" s="180" t="s">
        <v>727</v>
      </c>
      <c r="G4085" s="180">
        <v>11.9549088</v>
      </c>
      <c r="H4085" s="182">
        <v>9683.4699999999993</v>
      </c>
      <c r="I4085" s="182">
        <v>9683.4699999999993</v>
      </c>
      <c r="J4085" s="180">
        <v>0</v>
      </c>
      <c r="K4085" s="181">
        <f t="shared" si="63"/>
        <v>115765.00071753599</v>
      </c>
      <c r="L4085" s="180" t="s">
        <v>4328</v>
      </c>
    </row>
    <row r="4086" spans="3:12">
      <c r="C4086" s="180">
        <v>5052</v>
      </c>
      <c r="D4086" s="180">
        <v>5052</v>
      </c>
      <c r="E4086" s="180" t="s">
        <v>4382</v>
      </c>
      <c r="F4086" s="180" t="s">
        <v>727</v>
      </c>
      <c r="G4086" s="180">
        <v>1</v>
      </c>
      <c r="H4086" s="182">
        <v>1322.54</v>
      </c>
      <c r="I4086" s="182">
        <v>1322.54</v>
      </c>
      <c r="J4086" s="180">
        <v>0</v>
      </c>
      <c r="K4086" s="181">
        <f t="shared" si="63"/>
        <v>1322.54</v>
      </c>
      <c r="L4086" s="180" t="s">
        <v>4328</v>
      </c>
    </row>
    <row r="4087" spans="3:12">
      <c r="C4087" s="180">
        <v>5052</v>
      </c>
      <c r="D4087" s="180">
        <v>5050</v>
      </c>
      <c r="E4087" s="180" t="s">
        <v>4383</v>
      </c>
      <c r="F4087" s="180" t="s">
        <v>727</v>
      </c>
      <c r="G4087" s="180">
        <v>0.34530159999999999</v>
      </c>
      <c r="H4087" s="180">
        <v>456.67</v>
      </c>
      <c r="I4087" s="180">
        <v>456.67</v>
      </c>
      <c r="J4087" s="180">
        <v>0</v>
      </c>
      <c r="K4087" s="181">
        <f t="shared" si="63"/>
        <v>157.68888167200001</v>
      </c>
      <c r="L4087" s="180" t="s">
        <v>4328</v>
      </c>
    </row>
    <row r="4088" spans="3:12">
      <c r="C4088" s="180">
        <v>5052</v>
      </c>
      <c r="D4088" s="180">
        <v>5051</v>
      </c>
      <c r="E4088" s="180" t="s">
        <v>2631</v>
      </c>
      <c r="F4088" s="180" t="s">
        <v>727</v>
      </c>
      <c r="G4088" s="180">
        <v>1.3421812</v>
      </c>
      <c r="H4088" s="182">
        <v>1775.08</v>
      </c>
      <c r="I4088" s="182">
        <v>1775.08</v>
      </c>
      <c r="J4088" s="180">
        <v>0</v>
      </c>
      <c r="K4088" s="181">
        <f t="shared" si="63"/>
        <v>2382.479004496</v>
      </c>
      <c r="L4088" s="180" t="s">
        <v>4328</v>
      </c>
    </row>
    <row r="4089" spans="3:12">
      <c r="C4089" s="180">
        <v>5052</v>
      </c>
      <c r="D4089" s="180">
        <v>12388</v>
      </c>
      <c r="E4089" s="180" t="s">
        <v>2627</v>
      </c>
      <c r="F4089" s="180" t="s">
        <v>727</v>
      </c>
      <c r="G4089" s="180">
        <v>0.20439299999999999</v>
      </c>
      <c r="H4089" s="180">
        <v>270.31</v>
      </c>
      <c r="I4089" s="180">
        <v>270.31</v>
      </c>
      <c r="J4089" s="180">
        <v>0</v>
      </c>
      <c r="K4089" s="181">
        <f t="shared" si="63"/>
        <v>55.249471829999997</v>
      </c>
      <c r="L4089" s="180" t="s">
        <v>4328</v>
      </c>
    </row>
    <row r="4090" spans="3:12">
      <c r="C4090" s="180">
        <v>5052</v>
      </c>
      <c r="D4090" s="180">
        <v>14162</v>
      </c>
      <c r="E4090" s="180" t="s">
        <v>2628</v>
      </c>
      <c r="F4090" s="180" t="s">
        <v>727</v>
      </c>
      <c r="G4090" s="180">
        <v>1.3402327000000001</v>
      </c>
      <c r="H4090" s="182">
        <v>1772.51</v>
      </c>
      <c r="I4090" s="182">
        <v>1772.51</v>
      </c>
      <c r="J4090" s="180">
        <v>0</v>
      </c>
      <c r="K4090" s="181">
        <f t="shared" si="63"/>
        <v>2375.5758630770001</v>
      </c>
      <c r="L4090" s="180" t="s">
        <v>4328</v>
      </c>
    </row>
    <row r="4091" spans="3:12">
      <c r="C4091" s="180">
        <v>5052</v>
      </c>
      <c r="D4091" s="180">
        <v>14163</v>
      </c>
      <c r="E4091" s="180" t="s">
        <v>2630</v>
      </c>
      <c r="F4091" s="180" t="s">
        <v>727</v>
      </c>
      <c r="G4091" s="180">
        <v>1.5781326</v>
      </c>
      <c r="H4091" s="182">
        <v>2087.14</v>
      </c>
      <c r="I4091" s="182">
        <v>2087.14</v>
      </c>
      <c r="J4091" s="180">
        <v>0</v>
      </c>
      <c r="K4091" s="181">
        <f t="shared" si="63"/>
        <v>3293.7836747639999</v>
      </c>
      <c r="L4091" s="180" t="s">
        <v>4328</v>
      </c>
    </row>
    <row r="4092" spans="3:12">
      <c r="C4092" s="180">
        <v>5052</v>
      </c>
      <c r="D4092" s="180">
        <v>14164</v>
      </c>
      <c r="E4092" s="180" t="s">
        <v>2632</v>
      </c>
      <c r="F4092" s="180" t="s">
        <v>727</v>
      </c>
      <c r="G4092" s="180">
        <v>1.3885103000000001</v>
      </c>
      <c r="H4092" s="182">
        <v>1836.36</v>
      </c>
      <c r="I4092" s="182">
        <v>1836.36</v>
      </c>
      <c r="J4092" s="180">
        <v>0</v>
      </c>
      <c r="K4092" s="181">
        <f t="shared" si="63"/>
        <v>2549.8047745079998</v>
      </c>
      <c r="L4092" s="180" t="s">
        <v>4328</v>
      </c>
    </row>
    <row r="4093" spans="3:12">
      <c r="C4093" s="180">
        <v>5052</v>
      </c>
      <c r="D4093" s="180">
        <v>14165</v>
      </c>
      <c r="E4093" s="180" t="s">
        <v>4384</v>
      </c>
      <c r="F4093" s="180" t="s">
        <v>727</v>
      </c>
      <c r="G4093" s="180">
        <v>1.4029541000000001</v>
      </c>
      <c r="H4093" s="182">
        <v>1855.46</v>
      </c>
      <c r="I4093" s="182">
        <v>1855.46</v>
      </c>
      <c r="J4093" s="180">
        <v>0</v>
      </c>
      <c r="K4093" s="181">
        <f t="shared" si="63"/>
        <v>2603.1252143860002</v>
      </c>
      <c r="L4093" s="180" t="s">
        <v>4328</v>
      </c>
    </row>
    <row r="4094" spans="3:12">
      <c r="C4094" s="180">
        <v>5052</v>
      </c>
      <c r="D4094" s="180">
        <v>14166</v>
      </c>
      <c r="E4094" s="180" t="s">
        <v>4385</v>
      </c>
      <c r="F4094" s="180" t="s">
        <v>727</v>
      </c>
      <c r="G4094" s="180">
        <v>1.0126995999999999</v>
      </c>
      <c r="H4094" s="182">
        <v>1339.33</v>
      </c>
      <c r="I4094" s="182">
        <v>1339.33</v>
      </c>
      <c r="J4094" s="180">
        <v>0</v>
      </c>
      <c r="K4094" s="181">
        <f t="shared" si="63"/>
        <v>1356.3389552679998</v>
      </c>
      <c r="L4094" s="180" t="s">
        <v>4328</v>
      </c>
    </row>
    <row r="4095" spans="3:12">
      <c r="C4095" s="180">
        <v>5052</v>
      </c>
      <c r="D4095" s="180">
        <v>25398</v>
      </c>
      <c r="E4095" s="180" t="s">
        <v>4386</v>
      </c>
      <c r="F4095" s="180" t="s">
        <v>727</v>
      </c>
      <c r="G4095" s="180">
        <v>3.0761159</v>
      </c>
      <c r="H4095" s="182">
        <v>4068.28</v>
      </c>
      <c r="I4095" s="182">
        <v>4068.28</v>
      </c>
      <c r="J4095" s="180">
        <v>0</v>
      </c>
      <c r="K4095" s="181">
        <f t="shared" si="63"/>
        <v>12514.500793652001</v>
      </c>
      <c r="L4095" s="180" t="s">
        <v>4328</v>
      </c>
    </row>
    <row r="4096" spans="3:12">
      <c r="C4096" s="180">
        <v>5052</v>
      </c>
      <c r="D4096" s="180">
        <v>25399</v>
      </c>
      <c r="E4096" s="180" t="s">
        <v>4387</v>
      </c>
      <c r="F4096" s="180" t="s">
        <v>727</v>
      </c>
      <c r="G4096" s="180">
        <v>1.8674715</v>
      </c>
      <c r="H4096" s="182">
        <v>2469.8000000000002</v>
      </c>
      <c r="I4096" s="182">
        <v>2469.8000000000002</v>
      </c>
      <c r="J4096" s="180">
        <v>0</v>
      </c>
      <c r="K4096" s="181">
        <f t="shared" si="63"/>
        <v>4612.2811106999998</v>
      </c>
      <c r="L4096" s="180" t="s">
        <v>4328</v>
      </c>
    </row>
    <row r="4097" spans="3:12">
      <c r="C4097" s="180">
        <v>5061</v>
      </c>
      <c r="D4097" s="180">
        <v>5061</v>
      </c>
      <c r="E4097" s="180" t="s">
        <v>827</v>
      </c>
      <c r="F4097" s="180" t="s">
        <v>828</v>
      </c>
      <c r="G4097" s="180">
        <v>1</v>
      </c>
      <c r="H4097" s="180">
        <v>12</v>
      </c>
      <c r="I4097" s="180">
        <v>12</v>
      </c>
      <c r="J4097" s="180">
        <v>0</v>
      </c>
      <c r="K4097" s="181">
        <f t="shared" si="63"/>
        <v>12</v>
      </c>
      <c r="L4097" s="180" t="s">
        <v>4328</v>
      </c>
    </row>
    <row r="4098" spans="3:12">
      <c r="C4098" s="180">
        <v>5061</v>
      </c>
      <c r="D4098" s="180">
        <v>5062</v>
      </c>
      <c r="E4098" s="180" t="s">
        <v>4388</v>
      </c>
      <c r="F4098" s="180" t="s">
        <v>828</v>
      </c>
      <c r="G4098" s="180">
        <v>1.0308641999999999</v>
      </c>
      <c r="H4098" s="180">
        <v>12.37</v>
      </c>
      <c r="I4098" s="180">
        <v>12.37</v>
      </c>
      <c r="J4098" s="180">
        <v>0</v>
      </c>
      <c r="K4098" s="181">
        <f t="shared" si="63"/>
        <v>12.751790153999998</v>
      </c>
      <c r="L4098" s="180" t="s">
        <v>4328</v>
      </c>
    </row>
    <row r="4099" spans="3:12">
      <c r="C4099" s="180">
        <v>5061</v>
      </c>
      <c r="D4099" s="180">
        <v>5063</v>
      </c>
      <c r="E4099" s="180" t="s">
        <v>1769</v>
      </c>
      <c r="F4099" s="180" t="s">
        <v>828</v>
      </c>
      <c r="G4099" s="180">
        <v>1.2139918000000001</v>
      </c>
      <c r="H4099" s="180">
        <v>14.56</v>
      </c>
      <c r="I4099" s="180">
        <v>14.56</v>
      </c>
      <c r="J4099" s="180">
        <v>0</v>
      </c>
      <c r="K4099" s="181">
        <f t="shared" si="63"/>
        <v>17.675720608000002</v>
      </c>
      <c r="L4099" s="180" t="s">
        <v>4328</v>
      </c>
    </row>
    <row r="4100" spans="3:12">
      <c r="C4100" s="180">
        <v>5061</v>
      </c>
      <c r="D4100" s="180">
        <v>5065</v>
      </c>
      <c r="E4100" s="180" t="s">
        <v>4389</v>
      </c>
      <c r="F4100" s="180" t="s">
        <v>828</v>
      </c>
      <c r="G4100" s="180">
        <v>1.9351852</v>
      </c>
      <c r="H4100" s="180">
        <v>23.22</v>
      </c>
      <c r="I4100" s="180">
        <v>23.22</v>
      </c>
      <c r="J4100" s="180">
        <v>0</v>
      </c>
      <c r="K4100" s="181">
        <f t="shared" si="63"/>
        <v>44.935000344000002</v>
      </c>
      <c r="L4100" s="180" t="s">
        <v>4328</v>
      </c>
    </row>
    <row r="4101" spans="3:12">
      <c r="C4101" s="180">
        <v>5061</v>
      </c>
      <c r="D4101" s="180">
        <v>5066</v>
      </c>
      <c r="E4101" s="180" t="s">
        <v>1958</v>
      </c>
      <c r="F4101" s="180" t="s">
        <v>828</v>
      </c>
      <c r="G4101" s="180">
        <v>1.340535</v>
      </c>
      <c r="H4101" s="180">
        <v>16.079999999999998</v>
      </c>
      <c r="I4101" s="180">
        <v>16.079999999999998</v>
      </c>
      <c r="J4101" s="180">
        <v>0</v>
      </c>
      <c r="K4101" s="181">
        <f t="shared" si="63"/>
        <v>21.555802799999999</v>
      </c>
      <c r="L4101" s="180" t="s">
        <v>4328</v>
      </c>
    </row>
    <row r="4102" spans="3:12">
      <c r="C4102" s="180">
        <v>5061</v>
      </c>
      <c r="D4102" s="180">
        <v>5067</v>
      </c>
      <c r="E4102" s="180" t="s">
        <v>4390</v>
      </c>
      <c r="F4102" s="180" t="s">
        <v>828</v>
      </c>
      <c r="G4102" s="180">
        <v>1.0843621000000001</v>
      </c>
      <c r="H4102" s="180">
        <v>13.01</v>
      </c>
      <c r="I4102" s="180">
        <v>13.01</v>
      </c>
      <c r="J4102" s="180">
        <v>0</v>
      </c>
      <c r="K4102" s="181">
        <f t="shared" ref="K4102:K4165" si="64">H4102*G4102</f>
        <v>14.107550921000001</v>
      </c>
      <c r="L4102" s="180" t="s">
        <v>4328</v>
      </c>
    </row>
    <row r="4103" spans="3:12">
      <c r="C4103" s="180">
        <v>5061</v>
      </c>
      <c r="D4103" s="180">
        <v>5068</v>
      </c>
      <c r="E4103" s="180" t="s">
        <v>1818</v>
      </c>
      <c r="F4103" s="180" t="s">
        <v>828</v>
      </c>
      <c r="G4103" s="180">
        <v>1.0174897000000001</v>
      </c>
      <c r="H4103" s="180">
        <v>12.2</v>
      </c>
      <c r="I4103" s="180">
        <v>12.2</v>
      </c>
      <c r="J4103" s="180">
        <v>0</v>
      </c>
      <c r="K4103" s="181">
        <f t="shared" si="64"/>
        <v>12.413374340000001</v>
      </c>
      <c r="L4103" s="180" t="s">
        <v>4328</v>
      </c>
    </row>
    <row r="4104" spans="3:12">
      <c r="C4104" s="180">
        <v>5061</v>
      </c>
      <c r="D4104" s="180">
        <v>5069</v>
      </c>
      <c r="E4104" s="180" t="s">
        <v>1735</v>
      </c>
      <c r="F4104" s="180" t="s">
        <v>828</v>
      </c>
      <c r="G4104" s="180">
        <v>1.037037</v>
      </c>
      <c r="H4104" s="180">
        <v>12.44</v>
      </c>
      <c r="I4104" s="180">
        <v>12.44</v>
      </c>
      <c r="J4104" s="180">
        <v>0</v>
      </c>
      <c r="K4104" s="181">
        <f t="shared" si="64"/>
        <v>12.900740279999999</v>
      </c>
      <c r="L4104" s="180" t="s">
        <v>4328</v>
      </c>
    </row>
    <row r="4105" spans="3:12">
      <c r="C4105" s="180">
        <v>5061</v>
      </c>
      <c r="D4105" s="180">
        <v>5070</v>
      </c>
      <c r="E4105" s="180" t="s">
        <v>4391</v>
      </c>
      <c r="F4105" s="180" t="s">
        <v>828</v>
      </c>
      <c r="G4105" s="180">
        <v>1.0483538999999999</v>
      </c>
      <c r="H4105" s="180">
        <v>12.58</v>
      </c>
      <c r="I4105" s="180">
        <v>12.58</v>
      </c>
      <c r="J4105" s="180">
        <v>0</v>
      </c>
      <c r="K4105" s="181">
        <f t="shared" si="64"/>
        <v>13.188292061999999</v>
      </c>
      <c r="L4105" s="180" t="s">
        <v>4328</v>
      </c>
    </row>
    <row r="4106" spans="3:12">
      <c r="C4106" s="180">
        <v>5061</v>
      </c>
      <c r="D4106" s="180">
        <v>5071</v>
      </c>
      <c r="E4106" s="180" t="s">
        <v>4392</v>
      </c>
      <c r="F4106" s="180" t="s">
        <v>828</v>
      </c>
      <c r="G4106" s="180">
        <v>1.0174897000000001</v>
      </c>
      <c r="H4106" s="180">
        <v>12.2</v>
      </c>
      <c r="I4106" s="180">
        <v>12.2</v>
      </c>
      <c r="J4106" s="180">
        <v>0</v>
      </c>
      <c r="K4106" s="181">
        <f t="shared" si="64"/>
        <v>12.413374340000001</v>
      </c>
      <c r="L4106" s="180" t="s">
        <v>4328</v>
      </c>
    </row>
    <row r="4107" spans="3:12">
      <c r="C4107" s="180">
        <v>5061</v>
      </c>
      <c r="D4107" s="180">
        <v>5072</v>
      </c>
      <c r="E4107" s="180" t="s">
        <v>4393</v>
      </c>
      <c r="F4107" s="180" t="s">
        <v>828</v>
      </c>
      <c r="G4107" s="180">
        <v>1.7901235</v>
      </c>
      <c r="H4107" s="180">
        <v>21.48</v>
      </c>
      <c r="I4107" s="180">
        <v>21.48</v>
      </c>
      <c r="J4107" s="180">
        <v>0</v>
      </c>
      <c r="K4107" s="181">
        <f t="shared" si="64"/>
        <v>38.451852780000003</v>
      </c>
      <c r="L4107" s="180" t="s">
        <v>4328</v>
      </c>
    </row>
    <row r="4108" spans="3:12">
      <c r="C4108" s="180">
        <v>5061</v>
      </c>
      <c r="D4108" s="180">
        <v>5073</v>
      </c>
      <c r="E4108" s="180" t="s">
        <v>2166</v>
      </c>
      <c r="F4108" s="180" t="s">
        <v>828</v>
      </c>
      <c r="G4108" s="180">
        <v>1.037037</v>
      </c>
      <c r="H4108" s="180">
        <v>12.44</v>
      </c>
      <c r="I4108" s="180">
        <v>12.44</v>
      </c>
      <c r="J4108" s="180">
        <v>0</v>
      </c>
      <c r="K4108" s="181">
        <f t="shared" si="64"/>
        <v>12.900740279999999</v>
      </c>
      <c r="L4108" s="180" t="s">
        <v>4328</v>
      </c>
    </row>
    <row r="4109" spans="3:12">
      <c r="C4109" s="180">
        <v>5061</v>
      </c>
      <c r="D4109" s="180">
        <v>5074</v>
      </c>
      <c r="E4109" s="180" t="s">
        <v>2167</v>
      </c>
      <c r="F4109" s="180" t="s">
        <v>828</v>
      </c>
      <c r="G4109" s="180">
        <v>1.1399177</v>
      </c>
      <c r="H4109" s="180">
        <v>13.67</v>
      </c>
      <c r="I4109" s="180">
        <v>13.67</v>
      </c>
      <c r="J4109" s="180">
        <v>0</v>
      </c>
      <c r="K4109" s="181">
        <f t="shared" si="64"/>
        <v>15.582674959</v>
      </c>
      <c r="L4109" s="180" t="s">
        <v>4328</v>
      </c>
    </row>
    <row r="4110" spans="3:12">
      <c r="C4110" s="180">
        <v>5061</v>
      </c>
      <c r="D4110" s="180">
        <v>5075</v>
      </c>
      <c r="E4110" s="180" t="s">
        <v>1655</v>
      </c>
      <c r="F4110" s="180" t="s">
        <v>828</v>
      </c>
      <c r="G4110" s="180">
        <v>1.0174897000000001</v>
      </c>
      <c r="H4110" s="180">
        <v>12.2</v>
      </c>
      <c r="I4110" s="180">
        <v>12.2</v>
      </c>
      <c r="J4110" s="180">
        <v>0</v>
      </c>
      <c r="K4110" s="181">
        <f t="shared" si="64"/>
        <v>12.413374340000001</v>
      </c>
      <c r="L4110" s="180" t="s">
        <v>4328</v>
      </c>
    </row>
    <row r="4111" spans="3:12">
      <c r="C4111" s="180">
        <v>5061</v>
      </c>
      <c r="D4111" s="180">
        <v>5076</v>
      </c>
      <c r="E4111" s="180" t="s">
        <v>4394</v>
      </c>
      <c r="F4111" s="180" t="s">
        <v>828</v>
      </c>
      <c r="G4111" s="180">
        <v>1.0277778</v>
      </c>
      <c r="H4111" s="180">
        <v>12.33</v>
      </c>
      <c r="I4111" s="180">
        <v>12.33</v>
      </c>
      <c r="J4111" s="180">
        <v>0</v>
      </c>
      <c r="K4111" s="181">
        <f t="shared" si="64"/>
        <v>12.672500273999999</v>
      </c>
      <c r="L4111" s="180" t="s">
        <v>4328</v>
      </c>
    </row>
    <row r="4112" spans="3:12">
      <c r="C4112" s="180">
        <v>5061</v>
      </c>
      <c r="D4112" s="180">
        <v>5077</v>
      </c>
      <c r="E4112" s="180" t="s">
        <v>846</v>
      </c>
      <c r="F4112" s="180" t="s">
        <v>828</v>
      </c>
      <c r="G4112" s="180">
        <v>1.1358025</v>
      </c>
      <c r="H4112" s="180">
        <v>13.62</v>
      </c>
      <c r="I4112" s="180">
        <v>13.62</v>
      </c>
      <c r="J4112" s="180">
        <v>0</v>
      </c>
      <c r="K4112" s="181">
        <f t="shared" si="64"/>
        <v>15.469630049999999</v>
      </c>
      <c r="L4112" s="180" t="s">
        <v>4328</v>
      </c>
    </row>
    <row r="4113" spans="3:12">
      <c r="C4113" s="180">
        <v>5061</v>
      </c>
      <c r="D4113" s="180">
        <v>5078</v>
      </c>
      <c r="E4113" s="180" t="s">
        <v>4395</v>
      </c>
      <c r="F4113" s="180" t="s">
        <v>828</v>
      </c>
      <c r="G4113" s="180">
        <v>1.0720164999999999</v>
      </c>
      <c r="H4113" s="180">
        <v>12.86</v>
      </c>
      <c r="I4113" s="180">
        <v>12.86</v>
      </c>
      <c r="J4113" s="180">
        <v>0</v>
      </c>
      <c r="K4113" s="181">
        <f t="shared" si="64"/>
        <v>13.786132189999998</v>
      </c>
      <c r="L4113" s="180" t="s">
        <v>4328</v>
      </c>
    </row>
    <row r="4114" spans="3:12">
      <c r="C4114" s="180">
        <v>5061</v>
      </c>
      <c r="D4114" s="180">
        <v>20247</v>
      </c>
      <c r="E4114" s="180" t="s">
        <v>1661</v>
      </c>
      <c r="F4114" s="180" t="s">
        <v>828</v>
      </c>
      <c r="G4114" s="180">
        <v>1.1265432</v>
      </c>
      <c r="H4114" s="180">
        <v>13.51</v>
      </c>
      <c r="I4114" s="180">
        <v>13.51</v>
      </c>
      <c r="J4114" s="180">
        <v>0</v>
      </c>
      <c r="K4114" s="181">
        <f t="shared" si="64"/>
        <v>15.219598631999999</v>
      </c>
      <c r="L4114" s="180" t="s">
        <v>4328</v>
      </c>
    </row>
    <row r="4115" spans="3:12">
      <c r="C4115" s="180">
        <v>5061</v>
      </c>
      <c r="D4115" s="180">
        <v>39026</v>
      </c>
      <c r="E4115" s="180" t="s">
        <v>2012</v>
      </c>
      <c r="F4115" s="180" t="s">
        <v>828</v>
      </c>
      <c r="G4115" s="180">
        <v>1.1440329</v>
      </c>
      <c r="H4115" s="180">
        <v>13.72</v>
      </c>
      <c r="I4115" s="180">
        <v>13.72</v>
      </c>
      <c r="J4115" s="180">
        <v>0</v>
      </c>
      <c r="K4115" s="181">
        <f t="shared" si="64"/>
        <v>15.696131388000001</v>
      </c>
      <c r="L4115" s="180" t="s">
        <v>4328</v>
      </c>
    </row>
    <row r="4116" spans="3:12">
      <c r="C4116" s="180">
        <v>5061</v>
      </c>
      <c r="D4116" s="180">
        <v>39027</v>
      </c>
      <c r="E4116" s="180" t="s">
        <v>1662</v>
      </c>
      <c r="F4116" s="180" t="s">
        <v>828</v>
      </c>
      <c r="G4116" s="180">
        <v>1.0164609</v>
      </c>
      <c r="H4116" s="180">
        <v>12.19</v>
      </c>
      <c r="I4116" s="180">
        <v>12.19</v>
      </c>
      <c r="J4116" s="180">
        <v>0</v>
      </c>
      <c r="K4116" s="181">
        <f t="shared" si="64"/>
        <v>12.390658370999999</v>
      </c>
      <c r="L4116" s="180" t="s">
        <v>4328</v>
      </c>
    </row>
    <row r="4117" spans="3:12">
      <c r="C4117" s="180">
        <v>5061</v>
      </c>
      <c r="D4117" s="180">
        <v>40304</v>
      </c>
      <c r="E4117" s="180" t="s">
        <v>1926</v>
      </c>
      <c r="F4117" s="180" t="s">
        <v>828</v>
      </c>
      <c r="G4117" s="180">
        <v>1.2557411000000001</v>
      </c>
      <c r="H4117" s="180">
        <v>15.06</v>
      </c>
      <c r="I4117" s="180">
        <v>15.06</v>
      </c>
      <c r="J4117" s="180">
        <v>0</v>
      </c>
      <c r="K4117" s="181">
        <f t="shared" si="64"/>
        <v>18.911460966</v>
      </c>
      <c r="L4117" s="180" t="s">
        <v>4328</v>
      </c>
    </row>
    <row r="4118" spans="3:12">
      <c r="C4118" s="180">
        <v>5061</v>
      </c>
      <c r="D4118" s="180">
        <v>40568</v>
      </c>
      <c r="E4118" s="180" t="s">
        <v>1663</v>
      </c>
      <c r="F4118" s="180" t="s">
        <v>828</v>
      </c>
      <c r="G4118" s="180">
        <v>1.0250522</v>
      </c>
      <c r="H4118" s="180">
        <v>12.3</v>
      </c>
      <c r="I4118" s="180">
        <v>12.3</v>
      </c>
      <c r="J4118" s="180">
        <v>0</v>
      </c>
      <c r="K4118" s="181">
        <f t="shared" si="64"/>
        <v>12.60814206</v>
      </c>
      <c r="L4118" s="180" t="s">
        <v>4328</v>
      </c>
    </row>
    <row r="4119" spans="3:12">
      <c r="C4119" s="180">
        <v>5090</v>
      </c>
      <c r="D4119" s="180">
        <v>5090</v>
      </c>
      <c r="E4119" s="180" t="s">
        <v>4396</v>
      </c>
      <c r="F4119" s="180" t="s">
        <v>727</v>
      </c>
      <c r="G4119" s="180">
        <v>1</v>
      </c>
      <c r="H4119" s="180">
        <v>19.190000000000001</v>
      </c>
      <c r="I4119" s="180">
        <v>19.190000000000001</v>
      </c>
      <c r="J4119" s="180">
        <v>0</v>
      </c>
      <c r="K4119" s="181">
        <f t="shared" si="64"/>
        <v>19.190000000000001</v>
      </c>
      <c r="L4119" s="180" t="s">
        <v>4328</v>
      </c>
    </row>
    <row r="4120" spans="3:12">
      <c r="C4120" s="180">
        <v>5090</v>
      </c>
      <c r="D4120" s="180">
        <v>3105</v>
      </c>
      <c r="E4120" s="180" t="s">
        <v>2064</v>
      </c>
      <c r="F4120" s="180" t="s">
        <v>727</v>
      </c>
      <c r="G4120" s="180">
        <v>6.8023559999999996</v>
      </c>
      <c r="H4120" s="180">
        <v>130.53</v>
      </c>
      <c r="I4120" s="180">
        <v>130.53</v>
      </c>
      <c r="J4120" s="180">
        <v>0</v>
      </c>
      <c r="K4120" s="181">
        <f t="shared" si="64"/>
        <v>887.91152867999995</v>
      </c>
      <c r="L4120" s="180" t="s">
        <v>4328</v>
      </c>
    </row>
    <row r="4121" spans="3:12">
      <c r="C4121" s="180">
        <v>5090</v>
      </c>
      <c r="D4121" s="180">
        <v>3106</v>
      </c>
      <c r="E4121" s="180" t="s">
        <v>4397</v>
      </c>
      <c r="F4121" s="180" t="s">
        <v>727</v>
      </c>
      <c r="G4121" s="180">
        <v>0.77879580000000004</v>
      </c>
      <c r="H4121" s="180">
        <v>14.94</v>
      </c>
      <c r="I4121" s="180">
        <v>14.94</v>
      </c>
      <c r="J4121" s="180">
        <v>0</v>
      </c>
      <c r="K4121" s="181">
        <f t="shared" si="64"/>
        <v>11.635209252000001</v>
      </c>
      <c r="L4121" s="180" t="s">
        <v>4328</v>
      </c>
    </row>
    <row r="4122" spans="3:12">
      <c r="C4122" s="180">
        <v>5090</v>
      </c>
      <c r="D4122" s="180">
        <v>3107</v>
      </c>
      <c r="E4122" s="180" t="s">
        <v>4398</v>
      </c>
      <c r="F4122" s="180" t="s">
        <v>727</v>
      </c>
      <c r="G4122" s="180">
        <v>0.42244759999999998</v>
      </c>
      <c r="H4122" s="180">
        <v>8.1</v>
      </c>
      <c r="I4122" s="180">
        <v>8.1</v>
      </c>
      <c r="J4122" s="180">
        <v>0</v>
      </c>
      <c r="K4122" s="181">
        <f t="shared" si="64"/>
        <v>3.4218255599999998</v>
      </c>
      <c r="L4122" s="180" t="s">
        <v>4328</v>
      </c>
    </row>
    <row r="4123" spans="3:12">
      <c r="C4123" s="180">
        <v>5090</v>
      </c>
      <c r="D4123" s="180">
        <v>3108</v>
      </c>
      <c r="E4123" s="180" t="s">
        <v>2063</v>
      </c>
      <c r="F4123" s="180" t="s">
        <v>727</v>
      </c>
      <c r="G4123" s="180">
        <v>5.2009162</v>
      </c>
      <c r="H4123" s="180">
        <v>99.8</v>
      </c>
      <c r="I4123" s="180">
        <v>99.8</v>
      </c>
      <c r="J4123" s="180">
        <v>0</v>
      </c>
      <c r="K4123" s="181">
        <f t="shared" si="64"/>
        <v>519.05143676</v>
      </c>
      <c r="L4123" s="180" t="s">
        <v>4328</v>
      </c>
    </row>
    <row r="4124" spans="3:12">
      <c r="C4124" s="180">
        <v>5090</v>
      </c>
      <c r="D4124" s="180">
        <v>3119</v>
      </c>
      <c r="E4124" s="180" t="s">
        <v>4399</v>
      </c>
      <c r="F4124" s="180" t="s">
        <v>727</v>
      </c>
      <c r="G4124" s="180">
        <v>0.13252620000000001</v>
      </c>
      <c r="H4124" s="180">
        <v>2.54</v>
      </c>
      <c r="I4124" s="180">
        <v>2.54</v>
      </c>
      <c r="J4124" s="180">
        <v>0</v>
      </c>
      <c r="K4124" s="181">
        <f t="shared" si="64"/>
        <v>0.33661654800000002</v>
      </c>
      <c r="L4124" s="180" t="s">
        <v>4328</v>
      </c>
    </row>
    <row r="4125" spans="3:12">
      <c r="C4125" s="180">
        <v>5090</v>
      </c>
      <c r="D4125" s="180">
        <v>3120</v>
      </c>
      <c r="E4125" s="180" t="s">
        <v>4400</v>
      </c>
      <c r="F4125" s="180" t="s">
        <v>727</v>
      </c>
      <c r="G4125" s="180">
        <v>0.5791885</v>
      </c>
      <c r="H4125" s="180">
        <v>11.11</v>
      </c>
      <c r="I4125" s="180">
        <v>11.11</v>
      </c>
      <c r="J4125" s="180">
        <v>0</v>
      </c>
      <c r="K4125" s="181">
        <f t="shared" si="64"/>
        <v>6.4347842349999995</v>
      </c>
      <c r="L4125" s="180" t="s">
        <v>4328</v>
      </c>
    </row>
    <row r="4126" spans="3:12">
      <c r="C4126" s="180">
        <v>5090</v>
      </c>
      <c r="D4126" s="180">
        <v>3121</v>
      </c>
      <c r="E4126" s="180" t="s">
        <v>4401</v>
      </c>
      <c r="F4126" s="180" t="s">
        <v>727</v>
      </c>
      <c r="G4126" s="180">
        <v>0.30562830000000002</v>
      </c>
      <c r="H4126" s="180">
        <v>5.86</v>
      </c>
      <c r="I4126" s="180">
        <v>5.86</v>
      </c>
      <c r="J4126" s="180">
        <v>0</v>
      </c>
      <c r="K4126" s="181">
        <f t="shared" si="64"/>
        <v>1.7909818380000002</v>
      </c>
      <c r="L4126" s="180" t="s">
        <v>4328</v>
      </c>
    </row>
    <row r="4127" spans="3:12">
      <c r="C4127" s="180">
        <v>5090</v>
      </c>
      <c r="D4127" s="180">
        <v>3122</v>
      </c>
      <c r="E4127" s="180" t="s">
        <v>4402</v>
      </c>
      <c r="F4127" s="180" t="s">
        <v>727</v>
      </c>
      <c r="G4127" s="180">
        <v>0.26963350000000003</v>
      </c>
      <c r="H4127" s="180">
        <v>5.17</v>
      </c>
      <c r="I4127" s="180">
        <v>5.17</v>
      </c>
      <c r="J4127" s="180">
        <v>0</v>
      </c>
      <c r="K4127" s="181">
        <f t="shared" si="64"/>
        <v>1.3940051950000001</v>
      </c>
      <c r="L4127" s="180" t="s">
        <v>4328</v>
      </c>
    </row>
    <row r="4128" spans="3:12">
      <c r="C4128" s="180">
        <v>5090</v>
      </c>
      <c r="D4128" s="180">
        <v>5080</v>
      </c>
      <c r="E4128" s="180" t="s">
        <v>2058</v>
      </c>
      <c r="F4128" s="180" t="s">
        <v>727</v>
      </c>
      <c r="G4128" s="180">
        <v>1.0143979000000001</v>
      </c>
      <c r="H4128" s="180">
        <v>19.46</v>
      </c>
      <c r="I4128" s="180">
        <v>19.46</v>
      </c>
      <c r="J4128" s="180">
        <v>0</v>
      </c>
      <c r="K4128" s="181">
        <f t="shared" si="64"/>
        <v>19.740183134000002</v>
      </c>
      <c r="L4128" s="180" t="s">
        <v>4328</v>
      </c>
    </row>
    <row r="4129" spans="3:12">
      <c r="C4129" s="180">
        <v>5090</v>
      </c>
      <c r="D4129" s="180">
        <v>5085</v>
      </c>
      <c r="E4129" s="180" t="s">
        <v>4403</v>
      </c>
      <c r="F4129" s="180" t="s">
        <v>727</v>
      </c>
      <c r="G4129" s="180">
        <v>1.4888743</v>
      </c>
      <c r="H4129" s="180">
        <v>28.57</v>
      </c>
      <c r="I4129" s="180">
        <v>28.57</v>
      </c>
      <c r="J4129" s="180">
        <v>0</v>
      </c>
      <c r="K4129" s="181">
        <f t="shared" si="64"/>
        <v>42.537138751000001</v>
      </c>
      <c r="L4129" s="180" t="s">
        <v>4328</v>
      </c>
    </row>
    <row r="4130" spans="3:12">
      <c r="C4130" s="180">
        <v>5090</v>
      </c>
      <c r="D4130" s="180">
        <v>5086</v>
      </c>
      <c r="E4130" s="180" t="s">
        <v>4404</v>
      </c>
      <c r="F4130" s="180" t="s">
        <v>828</v>
      </c>
      <c r="G4130" s="180">
        <v>1.6363635999999999</v>
      </c>
      <c r="H4130" s="180">
        <v>31.4</v>
      </c>
      <c r="I4130" s="180">
        <v>31.4</v>
      </c>
      <c r="J4130" s="180">
        <v>0</v>
      </c>
      <c r="K4130" s="181">
        <f t="shared" si="64"/>
        <v>51.381817039999994</v>
      </c>
      <c r="L4130" s="180" t="s">
        <v>4328</v>
      </c>
    </row>
    <row r="4131" spans="3:12">
      <c r="C4131" s="180">
        <v>5090</v>
      </c>
      <c r="D4131" s="180">
        <v>5088</v>
      </c>
      <c r="E4131" s="180" t="s">
        <v>2059</v>
      </c>
      <c r="F4131" s="180" t="s">
        <v>727</v>
      </c>
      <c r="G4131" s="180">
        <v>0.3350785</v>
      </c>
      <c r="H4131" s="180">
        <v>6.43</v>
      </c>
      <c r="I4131" s="180">
        <v>6.43</v>
      </c>
      <c r="J4131" s="180">
        <v>0</v>
      </c>
      <c r="K4131" s="181">
        <f t="shared" si="64"/>
        <v>2.1545547549999999</v>
      </c>
      <c r="L4131" s="180" t="s">
        <v>4328</v>
      </c>
    </row>
    <row r="4132" spans="3:12">
      <c r="C4132" s="180">
        <v>5090</v>
      </c>
      <c r="D4132" s="180">
        <v>5091</v>
      </c>
      <c r="E4132" s="180" t="s">
        <v>4405</v>
      </c>
      <c r="F4132" s="180" t="s">
        <v>727</v>
      </c>
      <c r="G4132" s="180">
        <v>0.97653959999999995</v>
      </c>
      <c r="H4132" s="180">
        <v>18.73</v>
      </c>
      <c r="I4132" s="180">
        <v>18.73</v>
      </c>
      <c r="J4132" s="180">
        <v>0</v>
      </c>
      <c r="K4132" s="181">
        <f t="shared" si="64"/>
        <v>18.290586707999999</v>
      </c>
      <c r="L4132" s="180" t="s">
        <v>4328</v>
      </c>
    </row>
    <row r="4133" spans="3:12">
      <c r="C4133" s="180">
        <v>5090</v>
      </c>
      <c r="D4133" s="180">
        <v>5092</v>
      </c>
      <c r="E4133" s="180" t="s">
        <v>4406</v>
      </c>
      <c r="F4133" s="180" t="s">
        <v>3904</v>
      </c>
      <c r="G4133" s="180">
        <v>0.87756599999999996</v>
      </c>
      <c r="H4133" s="180">
        <v>16.84</v>
      </c>
      <c r="I4133" s="180">
        <v>16.84</v>
      </c>
      <c r="J4133" s="180">
        <v>0</v>
      </c>
      <c r="K4133" s="181">
        <f t="shared" si="64"/>
        <v>14.77821144</v>
      </c>
      <c r="L4133" s="180" t="s">
        <v>4328</v>
      </c>
    </row>
    <row r="4134" spans="3:12">
      <c r="C4134" s="180">
        <v>5090</v>
      </c>
      <c r="D4134" s="180">
        <v>5093</v>
      </c>
      <c r="E4134" s="180" t="s">
        <v>4407</v>
      </c>
      <c r="F4134" s="180" t="s">
        <v>3904</v>
      </c>
      <c r="G4134" s="180">
        <v>0.86803520000000001</v>
      </c>
      <c r="H4134" s="180">
        <v>16.649999999999999</v>
      </c>
      <c r="I4134" s="180">
        <v>16.649999999999999</v>
      </c>
      <c r="J4134" s="180">
        <v>0</v>
      </c>
      <c r="K4134" s="181">
        <f t="shared" si="64"/>
        <v>14.452786079999999</v>
      </c>
      <c r="L4134" s="180" t="s">
        <v>4328</v>
      </c>
    </row>
    <row r="4135" spans="3:12">
      <c r="C4135" s="180">
        <v>5090</v>
      </c>
      <c r="D4135" s="180">
        <v>11455</v>
      </c>
      <c r="E4135" s="180" t="s">
        <v>4408</v>
      </c>
      <c r="F4135" s="180" t="s">
        <v>727</v>
      </c>
      <c r="G4135" s="180">
        <v>0.83769629999999995</v>
      </c>
      <c r="H4135" s="180">
        <v>16.07</v>
      </c>
      <c r="I4135" s="180">
        <v>16.07</v>
      </c>
      <c r="J4135" s="180">
        <v>0</v>
      </c>
      <c r="K4135" s="181">
        <f t="shared" si="64"/>
        <v>13.461779541</v>
      </c>
      <c r="L4135" s="180" t="s">
        <v>4328</v>
      </c>
    </row>
    <row r="4136" spans="3:12">
      <c r="C4136" s="180">
        <v>5090</v>
      </c>
      <c r="D4136" s="180">
        <v>11456</v>
      </c>
      <c r="E4136" s="180" t="s">
        <v>4409</v>
      </c>
      <c r="F4136" s="180" t="s">
        <v>727</v>
      </c>
      <c r="G4136" s="180">
        <v>1.0013088999999999</v>
      </c>
      <c r="H4136" s="180">
        <v>19.21</v>
      </c>
      <c r="I4136" s="180">
        <v>19.21</v>
      </c>
      <c r="J4136" s="180">
        <v>0</v>
      </c>
      <c r="K4136" s="181">
        <f t="shared" si="64"/>
        <v>19.235143968999999</v>
      </c>
      <c r="L4136" s="180" t="s">
        <v>4328</v>
      </c>
    </row>
    <row r="4137" spans="3:12">
      <c r="C4137" s="180">
        <v>5090</v>
      </c>
      <c r="D4137" s="180">
        <v>11457</v>
      </c>
      <c r="E4137" s="180" t="s">
        <v>2061</v>
      </c>
      <c r="F4137" s="180" t="s">
        <v>727</v>
      </c>
      <c r="G4137" s="180">
        <v>2.2899215000000002</v>
      </c>
      <c r="H4137" s="180">
        <v>43.94</v>
      </c>
      <c r="I4137" s="180">
        <v>43.94</v>
      </c>
      <c r="J4137" s="180">
        <v>0</v>
      </c>
      <c r="K4137" s="181">
        <f t="shared" si="64"/>
        <v>100.61915071</v>
      </c>
      <c r="L4137" s="180" t="s">
        <v>4328</v>
      </c>
    </row>
    <row r="4138" spans="3:12">
      <c r="C4138" s="180">
        <v>5090</v>
      </c>
      <c r="D4138" s="180">
        <v>11458</v>
      </c>
      <c r="E4138" s="180" t="s">
        <v>4410</v>
      </c>
      <c r="F4138" s="180" t="s">
        <v>727</v>
      </c>
      <c r="G4138" s="180">
        <v>1.2236069999999999</v>
      </c>
      <c r="H4138" s="180">
        <v>23.48</v>
      </c>
      <c r="I4138" s="180">
        <v>23.48</v>
      </c>
      <c r="J4138" s="180">
        <v>0</v>
      </c>
      <c r="K4138" s="181">
        <f t="shared" si="64"/>
        <v>28.730292359999996</v>
      </c>
      <c r="L4138" s="180" t="s">
        <v>4328</v>
      </c>
    </row>
    <row r="4139" spans="3:12">
      <c r="C4139" s="180">
        <v>5090</v>
      </c>
      <c r="D4139" s="180">
        <v>11461</v>
      </c>
      <c r="E4139" s="180" t="s">
        <v>4411</v>
      </c>
      <c r="F4139" s="180" t="s">
        <v>727</v>
      </c>
      <c r="G4139" s="180">
        <v>0.53206810000000004</v>
      </c>
      <c r="H4139" s="180">
        <v>10.210000000000001</v>
      </c>
      <c r="I4139" s="180">
        <v>10.210000000000001</v>
      </c>
      <c r="J4139" s="180">
        <v>0</v>
      </c>
      <c r="K4139" s="181">
        <f t="shared" si="64"/>
        <v>5.4324153010000007</v>
      </c>
      <c r="L4139" s="180" t="s">
        <v>4328</v>
      </c>
    </row>
    <row r="4140" spans="3:12">
      <c r="C4140" s="180">
        <v>5090</v>
      </c>
      <c r="D4140" s="180">
        <v>11462</v>
      </c>
      <c r="E4140" s="180" t="s">
        <v>4412</v>
      </c>
      <c r="F4140" s="180" t="s">
        <v>3904</v>
      </c>
      <c r="G4140" s="180">
        <v>0.89736070000000001</v>
      </c>
      <c r="H4140" s="180">
        <v>17.22</v>
      </c>
      <c r="I4140" s="180">
        <v>17.22</v>
      </c>
      <c r="J4140" s="180">
        <v>0</v>
      </c>
      <c r="K4140" s="181">
        <f t="shared" si="64"/>
        <v>15.452551253999999</v>
      </c>
      <c r="L4140" s="180" t="s">
        <v>4328</v>
      </c>
    </row>
    <row r="4141" spans="3:12">
      <c r="C4141" s="180">
        <v>5090</v>
      </c>
      <c r="D4141" s="180">
        <v>11522</v>
      </c>
      <c r="E4141" s="180" t="s">
        <v>4413</v>
      </c>
      <c r="F4141" s="180" t="s">
        <v>727</v>
      </c>
      <c r="G4141" s="180">
        <v>0.64921470000000003</v>
      </c>
      <c r="H4141" s="180">
        <v>12.45</v>
      </c>
      <c r="I4141" s="180">
        <v>12.45</v>
      </c>
      <c r="J4141" s="180">
        <v>0</v>
      </c>
      <c r="K4141" s="181">
        <f t="shared" si="64"/>
        <v>8.0827230149999991</v>
      </c>
      <c r="L4141" s="180" t="s">
        <v>4328</v>
      </c>
    </row>
    <row r="4142" spans="3:12">
      <c r="C4142" s="180">
        <v>5090</v>
      </c>
      <c r="D4142" s="180">
        <v>11552</v>
      </c>
      <c r="E4142" s="180" t="s">
        <v>4414</v>
      </c>
      <c r="F4142" s="180" t="s">
        <v>826</v>
      </c>
      <c r="G4142" s="180">
        <v>0.3583115</v>
      </c>
      <c r="H4142" s="180">
        <v>6.87</v>
      </c>
      <c r="I4142" s="180">
        <v>6.87</v>
      </c>
      <c r="J4142" s="180">
        <v>0</v>
      </c>
      <c r="K4142" s="181">
        <f t="shared" si="64"/>
        <v>2.4616000050000002</v>
      </c>
      <c r="L4142" s="180" t="s">
        <v>4328</v>
      </c>
    </row>
    <row r="4143" spans="3:12">
      <c r="C4143" s="180">
        <v>5090</v>
      </c>
      <c r="D4143" s="180">
        <v>11557</v>
      </c>
      <c r="E4143" s="180" t="s">
        <v>4415</v>
      </c>
      <c r="F4143" s="180" t="s">
        <v>3904</v>
      </c>
      <c r="G4143" s="180">
        <v>1.8148827000000001</v>
      </c>
      <c r="H4143" s="180">
        <v>34.82</v>
      </c>
      <c r="I4143" s="180">
        <v>34.82</v>
      </c>
      <c r="J4143" s="180">
        <v>0</v>
      </c>
      <c r="K4143" s="181">
        <f t="shared" si="64"/>
        <v>63.194215614000001</v>
      </c>
      <c r="L4143" s="180" t="s">
        <v>4328</v>
      </c>
    </row>
    <row r="4144" spans="3:12">
      <c r="C4144" s="180">
        <v>5090</v>
      </c>
      <c r="D4144" s="180">
        <v>11558</v>
      </c>
      <c r="E4144" s="180" t="s">
        <v>4416</v>
      </c>
      <c r="F4144" s="180" t="s">
        <v>3904</v>
      </c>
      <c r="G4144" s="180">
        <v>0.7170088</v>
      </c>
      <c r="H4144" s="180">
        <v>13.75</v>
      </c>
      <c r="I4144" s="180">
        <v>13.75</v>
      </c>
      <c r="J4144" s="180">
        <v>0</v>
      </c>
      <c r="K4144" s="181">
        <f t="shared" si="64"/>
        <v>9.8588710000000006</v>
      </c>
      <c r="L4144" s="180" t="s">
        <v>4328</v>
      </c>
    </row>
    <row r="4145" spans="3:12">
      <c r="C4145" s="180">
        <v>5090</v>
      </c>
      <c r="D4145" s="180">
        <v>11560</v>
      </c>
      <c r="E4145" s="180" t="s">
        <v>4417</v>
      </c>
      <c r="F4145" s="180" t="s">
        <v>727</v>
      </c>
      <c r="G4145" s="180">
        <v>8.9378271999999992</v>
      </c>
      <c r="H4145" s="180">
        <v>171.51</v>
      </c>
      <c r="I4145" s="180">
        <v>171.51</v>
      </c>
      <c r="J4145" s="180">
        <v>0</v>
      </c>
      <c r="K4145" s="181">
        <f t="shared" si="64"/>
        <v>1532.9267430719997</v>
      </c>
      <c r="L4145" s="180" t="s">
        <v>4328</v>
      </c>
    </row>
    <row r="4146" spans="3:12">
      <c r="C4146" s="180">
        <v>5090</v>
      </c>
      <c r="D4146" s="180">
        <v>11561</v>
      </c>
      <c r="E4146" s="180" t="s">
        <v>4418</v>
      </c>
      <c r="F4146" s="180" t="s">
        <v>727</v>
      </c>
      <c r="G4146" s="180">
        <v>11.579842899999999</v>
      </c>
      <c r="H4146" s="180">
        <v>222.21</v>
      </c>
      <c r="I4146" s="180">
        <v>222.21</v>
      </c>
      <c r="J4146" s="180">
        <v>0</v>
      </c>
      <c r="K4146" s="181">
        <f t="shared" si="64"/>
        <v>2573.1568908089998</v>
      </c>
      <c r="L4146" s="180" t="s">
        <v>4328</v>
      </c>
    </row>
    <row r="4147" spans="3:12">
      <c r="C4147" s="180">
        <v>5090</v>
      </c>
      <c r="D4147" s="180">
        <v>11572</v>
      </c>
      <c r="E4147" s="180" t="s">
        <v>4419</v>
      </c>
      <c r="F4147" s="180" t="s">
        <v>727</v>
      </c>
      <c r="G4147" s="180">
        <v>1.5566099</v>
      </c>
      <c r="H4147" s="180">
        <v>29.87</v>
      </c>
      <c r="I4147" s="180">
        <v>29.87</v>
      </c>
      <c r="J4147" s="180">
        <v>0</v>
      </c>
      <c r="K4147" s="181">
        <f t="shared" si="64"/>
        <v>46.495937713000004</v>
      </c>
      <c r="L4147" s="180" t="s">
        <v>4328</v>
      </c>
    </row>
    <row r="4148" spans="3:12">
      <c r="C4148" s="180">
        <v>5090</v>
      </c>
      <c r="D4148" s="180">
        <v>11573</v>
      </c>
      <c r="E4148" s="180" t="s">
        <v>4420</v>
      </c>
      <c r="F4148" s="180" t="s">
        <v>727</v>
      </c>
      <c r="G4148" s="180">
        <v>0.2905759</v>
      </c>
      <c r="H4148" s="180">
        <v>5.57</v>
      </c>
      <c r="I4148" s="180">
        <v>5.57</v>
      </c>
      <c r="J4148" s="180">
        <v>0</v>
      </c>
      <c r="K4148" s="181">
        <f t="shared" si="64"/>
        <v>1.618507763</v>
      </c>
      <c r="L4148" s="180" t="s">
        <v>4328</v>
      </c>
    </row>
    <row r="4149" spans="3:12">
      <c r="C4149" s="180">
        <v>5090</v>
      </c>
      <c r="D4149" s="180">
        <v>11575</v>
      </c>
      <c r="E4149" s="180" t="s">
        <v>4421</v>
      </c>
      <c r="F4149" s="180" t="s">
        <v>727</v>
      </c>
      <c r="G4149" s="180">
        <v>2.8010470999999999</v>
      </c>
      <c r="H4149" s="180">
        <v>53.75</v>
      </c>
      <c r="I4149" s="180">
        <v>53.75</v>
      </c>
      <c r="J4149" s="180">
        <v>0</v>
      </c>
      <c r="K4149" s="181">
        <f t="shared" si="64"/>
        <v>150.556281625</v>
      </c>
      <c r="L4149" s="180" t="s">
        <v>4328</v>
      </c>
    </row>
    <row r="4150" spans="3:12">
      <c r="C4150" s="180">
        <v>5090</v>
      </c>
      <c r="D4150" s="180">
        <v>11577</v>
      </c>
      <c r="E4150" s="180" t="s">
        <v>4422</v>
      </c>
      <c r="F4150" s="180" t="s">
        <v>727</v>
      </c>
      <c r="G4150" s="180">
        <v>0.57734600000000003</v>
      </c>
      <c r="H4150" s="180">
        <v>11.07</v>
      </c>
      <c r="I4150" s="180">
        <v>11.07</v>
      </c>
      <c r="J4150" s="180">
        <v>0</v>
      </c>
      <c r="K4150" s="181">
        <f t="shared" si="64"/>
        <v>6.3912202200000001</v>
      </c>
      <c r="L4150" s="180" t="s">
        <v>4328</v>
      </c>
    </row>
    <row r="4151" spans="3:12">
      <c r="C4151" s="180">
        <v>5090</v>
      </c>
      <c r="D4151" s="180">
        <v>11578</v>
      </c>
      <c r="E4151" s="180" t="s">
        <v>4423</v>
      </c>
      <c r="F4151" s="180" t="s">
        <v>727</v>
      </c>
      <c r="G4151" s="180">
        <v>0.60483869999999995</v>
      </c>
      <c r="H4151" s="180">
        <v>11.6</v>
      </c>
      <c r="I4151" s="180">
        <v>11.6</v>
      </c>
      <c r="J4151" s="180">
        <v>0</v>
      </c>
      <c r="K4151" s="181">
        <f t="shared" si="64"/>
        <v>7.016128919999999</v>
      </c>
      <c r="L4151" s="180" t="s">
        <v>4328</v>
      </c>
    </row>
    <row r="4152" spans="3:12">
      <c r="C4152" s="180">
        <v>5090</v>
      </c>
      <c r="D4152" s="180">
        <v>11580</v>
      </c>
      <c r="E4152" s="180" t="s">
        <v>4424</v>
      </c>
      <c r="F4152" s="180" t="s">
        <v>826</v>
      </c>
      <c r="G4152" s="180">
        <v>0.4123037</v>
      </c>
      <c r="H4152" s="180">
        <v>7.91</v>
      </c>
      <c r="I4152" s="180">
        <v>7.91</v>
      </c>
      <c r="J4152" s="180">
        <v>0</v>
      </c>
      <c r="K4152" s="181">
        <f t="shared" si="64"/>
        <v>3.2613222670000002</v>
      </c>
      <c r="L4152" s="180" t="s">
        <v>4328</v>
      </c>
    </row>
    <row r="4153" spans="3:12">
      <c r="C4153" s="180">
        <v>5090</v>
      </c>
      <c r="D4153" s="180">
        <v>11581</v>
      </c>
      <c r="E4153" s="180" t="s">
        <v>4425</v>
      </c>
      <c r="F4153" s="180" t="s">
        <v>826</v>
      </c>
      <c r="G4153" s="180">
        <v>1.0274869</v>
      </c>
      <c r="H4153" s="180">
        <v>19.71</v>
      </c>
      <c r="I4153" s="180">
        <v>19.71</v>
      </c>
      <c r="J4153" s="180">
        <v>0</v>
      </c>
      <c r="K4153" s="181">
        <f t="shared" si="64"/>
        <v>20.251766799000002</v>
      </c>
      <c r="L4153" s="180" t="s">
        <v>4328</v>
      </c>
    </row>
    <row r="4154" spans="3:12">
      <c r="C4154" s="180">
        <v>5090</v>
      </c>
      <c r="D4154" s="180">
        <v>12030</v>
      </c>
      <c r="E4154" s="180" t="s">
        <v>4426</v>
      </c>
      <c r="F4154" s="180" t="s">
        <v>1957</v>
      </c>
      <c r="G4154" s="180">
        <v>2.5659824000000002</v>
      </c>
      <c r="H4154" s="180">
        <v>49.24</v>
      </c>
      <c r="I4154" s="180">
        <v>49.24</v>
      </c>
      <c r="J4154" s="180">
        <v>0</v>
      </c>
      <c r="K4154" s="181">
        <f t="shared" si="64"/>
        <v>126.34897337600002</v>
      </c>
      <c r="L4154" s="180" t="s">
        <v>4328</v>
      </c>
    </row>
    <row r="4155" spans="3:12">
      <c r="C4155" s="180">
        <v>5090</v>
      </c>
      <c r="D4155" s="180">
        <v>12032</v>
      </c>
      <c r="E4155" s="180" t="s">
        <v>4427</v>
      </c>
      <c r="F4155" s="180" t="s">
        <v>1957</v>
      </c>
      <c r="G4155" s="180">
        <v>2.7309383999999999</v>
      </c>
      <c r="H4155" s="180">
        <v>52.4</v>
      </c>
      <c r="I4155" s="180">
        <v>52.4</v>
      </c>
      <c r="J4155" s="180">
        <v>0</v>
      </c>
      <c r="K4155" s="181">
        <f t="shared" si="64"/>
        <v>143.10117215999998</v>
      </c>
      <c r="L4155" s="180" t="s">
        <v>4328</v>
      </c>
    </row>
    <row r="4156" spans="3:12">
      <c r="C4156" s="180">
        <v>5090</v>
      </c>
      <c r="D4156" s="180">
        <v>38165</v>
      </c>
      <c r="E4156" s="180" t="s">
        <v>4428</v>
      </c>
      <c r="F4156" s="180" t="s">
        <v>1688</v>
      </c>
      <c r="G4156" s="180">
        <v>3.4486804000000002</v>
      </c>
      <c r="H4156" s="180">
        <v>66.180000000000007</v>
      </c>
      <c r="I4156" s="180">
        <v>66.180000000000007</v>
      </c>
      <c r="J4156" s="180">
        <v>0</v>
      </c>
      <c r="K4156" s="181">
        <f t="shared" si="64"/>
        <v>228.23366887200004</v>
      </c>
      <c r="L4156" s="180" t="s">
        <v>4328</v>
      </c>
    </row>
    <row r="4157" spans="3:12">
      <c r="C4157" s="180">
        <v>5090</v>
      </c>
      <c r="D4157" s="180">
        <v>38167</v>
      </c>
      <c r="E4157" s="180" t="s">
        <v>4429</v>
      </c>
      <c r="F4157" s="180" t="s">
        <v>3904</v>
      </c>
      <c r="G4157" s="180">
        <v>1.3625654</v>
      </c>
      <c r="H4157" s="180">
        <v>26.14</v>
      </c>
      <c r="I4157" s="180">
        <v>26.14</v>
      </c>
      <c r="J4157" s="180">
        <v>0</v>
      </c>
      <c r="K4157" s="181">
        <f t="shared" si="64"/>
        <v>35.617459556</v>
      </c>
      <c r="L4157" s="180" t="s">
        <v>4328</v>
      </c>
    </row>
    <row r="4158" spans="3:12">
      <c r="C4158" s="180">
        <v>5090</v>
      </c>
      <c r="D4158" s="180">
        <v>38168</v>
      </c>
      <c r="E4158" s="180" t="s">
        <v>4430</v>
      </c>
      <c r="F4158" s="180" t="s">
        <v>727</v>
      </c>
      <c r="G4158" s="180">
        <v>7.0811517999999998</v>
      </c>
      <c r="H4158" s="180">
        <v>135.88</v>
      </c>
      <c r="I4158" s="180">
        <v>135.88</v>
      </c>
      <c r="J4158" s="180">
        <v>0</v>
      </c>
      <c r="K4158" s="181">
        <f t="shared" si="64"/>
        <v>962.18690658399998</v>
      </c>
      <c r="L4158" s="180" t="s">
        <v>4328</v>
      </c>
    </row>
    <row r="4159" spans="3:12">
      <c r="C4159" s="180">
        <v>5090</v>
      </c>
      <c r="D4159" s="180">
        <v>38169</v>
      </c>
      <c r="E4159" s="180" t="s">
        <v>4431</v>
      </c>
      <c r="F4159" s="180" t="s">
        <v>1688</v>
      </c>
      <c r="G4159" s="180">
        <v>3.9523459999999999</v>
      </c>
      <c r="H4159" s="180">
        <v>75.84</v>
      </c>
      <c r="I4159" s="180">
        <v>75.84</v>
      </c>
      <c r="J4159" s="180">
        <v>0</v>
      </c>
      <c r="K4159" s="181">
        <f t="shared" si="64"/>
        <v>299.74592064000001</v>
      </c>
      <c r="L4159" s="180" t="s">
        <v>4328</v>
      </c>
    </row>
    <row r="4160" spans="3:12">
      <c r="C4160" s="180">
        <v>5090</v>
      </c>
      <c r="D4160" s="180">
        <v>38170</v>
      </c>
      <c r="E4160" s="180" t="s">
        <v>4432</v>
      </c>
      <c r="F4160" s="180" t="s">
        <v>727</v>
      </c>
      <c r="G4160" s="180">
        <v>1.0150524000000001</v>
      </c>
      <c r="H4160" s="180">
        <v>19.47</v>
      </c>
      <c r="I4160" s="180">
        <v>19.47</v>
      </c>
      <c r="J4160" s="180">
        <v>0</v>
      </c>
      <c r="K4160" s="181">
        <f t="shared" si="64"/>
        <v>19.763070228</v>
      </c>
      <c r="L4160" s="180" t="s">
        <v>4328</v>
      </c>
    </row>
    <row r="4161" spans="3:12">
      <c r="C4161" s="180">
        <v>5090</v>
      </c>
      <c r="D4161" s="180">
        <v>38175</v>
      </c>
      <c r="E4161" s="180" t="s">
        <v>4433</v>
      </c>
      <c r="F4161" s="180" t="s">
        <v>727</v>
      </c>
      <c r="G4161" s="180">
        <v>0.2323298</v>
      </c>
      <c r="H4161" s="180">
        <v>4.45</v>
      </c>
      <c r="I4161" s="180">
        <v>4.45</v>
      </c>
      <c r="J4161" s="180">
        <v>0</v>
      </c>
      <c r="K4161" s="181">
        <f t="shared" si="64"/>
        <v>1.0338676100000002</v>
      </c>
      <c r="L4161" s="180" t="s">
        <v>4328</v>
      </c>
    </row>
    <row r="4162" spans="3:12">
      <c r="C4162" s="180">
        <v>5090</v>
      </c>
      <c r="D4162" s="180">
        <v>38176</v>
      </c>
      <c r="E4162" s="180" t="s">
        <v>4434</v>
      </c>
      <c r="F4162" s="180" t="s">
        <v>727</v>
      </c>
      <c r="G4162" s="180">
        <v>0.68324609999999997</v>
      </c>
      <c r="H4162" s="180">
        <v>13.11</v>
      </c>
      <c r="I4162" s="180">
        <v>13.11</v>
      </c>
      <c r="J4162" s="180">
        <v>0</v>
      </c>
      <c r="K4162" s="181">
        <f t="shared" si="64"/>
        <v>8.9573563709999995</v>
      </c>
      <c r="L4162" s="180" t="s">
        <v>4328</v>
      </c>
    </row>
    <row r="4163" spans="3:12">
      <c r="C4163" s="180">
        <v>5090</v>
      </c>
      <c r="D4163" s="180">
        <v>38177</v>
      </c>
      <c r="E4163" s="180" t="s">
        <v>4435</v>
      </c>
      <c r="F4163" s="180" t="s">
        <v>727</v>
      </c>
      <c r="G4163" s="180">
        <v>1.0248691000000001</v>
      </c>
      <c r="H4163" s="180">
        <v>19.66</v>
      </c>
      <c r="I4163" s="180">
        <v>19.66</v>
      </c>
      <c r="J4163" s="180">
        <v>0</v>
      </c>
      <c r="K4163" s="181">
        <f t="shared" si="64"/>
        <v>20.148926506000002</v>
      </c>
      <c r="L4163" s="180" t="s">
        <v>4328</v>
      </c>
    </row>
    <row r="4164" spans="3:12">
      <c r="C4164" s="180">
        <v>5090</v>
      </c>
      <c r="D4164" s="180">
        <v>38178</v>
      </c>
      <c r="E4164" s="180" t="s">
        <v>4436</v>
      </c>
      <c r="F4164" s="180" t="s">
        <v>727</v>
      </c>
      <c r="G4164" s="180">
        <v>1.1276177999999999</v>
      </c>
      <c r="H4164" s="180">
        <v>21.63</v>
      </c>
      <c r="I4164" s="180">
        <v>21.63</v>
      </c>
      <c r="J4164" s="180">
        <v>0</v>
      </c>
      <c r="K4164" s="181">
        <f t="shared" si="64"/>
        <v>24.390373013999998</v>
      </c>
      <c r="L4164" s="180" t="s">
        <v>4328</v>
      </c>
    </row>
    <row r="4165" spans="3:12">
      <c r="C4165" s="180">
        <v>5090</v>
      </c>
      <c r="D4165" s="180">
        <v>38179</v>
      </c>
      <c r="E4165" s="180" t="s">
        <v>4437</v>
      </c>
      <c r="F4165" s="180" t="s">
        <v>727</v>
      </c>
      <c r="G4165" s="180">
        <v>2.3160995</v>
      </c>
      <c r="H4165" s="180">
        <v>44.44</v>
      </c>
      <c r="I4165" s="180">
        <v>44.44</v>
      </c>
      <c r="J4165" s="180">
        <v>0</v>
      </c>
      <c r="K4165" s="181">
        <f t="shared" si="64"/>
        <v>102.92746177999999</v>
      </c>
      <c r="L4165" s="180" t="s">
        <v>4328</v>
      </c>
    </row>
    <row r="4166" spans="3:12">
      <c r="C4166" s="180">
        <v>5090</v>
      </c>
      <c r="D4166" s="180">
        <v>43575</v>
      </c>
      <c r="E4166" s="180" t="s">
        <v>4438</v>
      </c>
      <c r="F4166" s="180" t="s">
        <v>727</v>
      </c>
      <c r="G4166" s="180">
        <v>2.4430627999999999</v>
      </c>
      <c r="H4166" s="180">
        <v>46.88</v>
      </c>
      <c r="I4166" s="180">
        <v>46.88</v>
      </c>
      <c r="J4166" s="180">
        <v>0</v>
      </c>
      <c r="K4166" s="181">
        <f t="shared" ref="K4166:K4229" si="65">H4166*G4166</f>
        <v>114.530784064</v>
      </c>
      <c r="L4166" s="180" t="s">
        <v>4328</v>
      </c>
    </row>
    <row r="4167" spans="3:12">
      <c r="C4167" s="180">
        <v>5090</v>
      </c>
      <c r="D4167" s="180">
        <v>43577</v>
      </c>
      <c r="E4167" s="180" t="s">
        <v>4439</v>
      </c>
      <c r="F4167" s="180" t="s">
        <v>727</v>
      </c>
      <c r="G4167" s="180">
        <v>4.2473821999999997</v>
      </c>
      <c r="H4167" s="180">
        <v>81.5</v>
      </c>
      <c r="I4167" s="180">
        <v>81.5</v>
      </c>
      <c r="J4167" s="180">
        <v>0</v>
      </c>
      <c r="K4167" s="181">
        <f t="shared" si="65"/>
        <v>346.16164929999997</v>
      </c>
      <c r="L4167" s="180" t="s">
        <v>4328</v>
      </c>
    </row>
    <row r="4168" spans="3:12">
      <c r="C4168" s="180">
        <v>5090</v>
      </c>
      <c r="D4168" s="180">
        <v>43583</v>
      </c>
      <c r="E4168" s="180" t="s">
        <v>4440</v>
      </c>
      <c r="F4168" s="180" t="s">
        <v>727</v>
      </c>
      <c r="G4168" s="180">
        <v>0.47643980000000002</v>
      </c>
      <c r="H4168" s="180">
        <v>9.14</v>
      </c>
      <c r="I4168" s="180">
        <v>9.14</v>
      </c>
      <c r="J4168" s="180">
        <v>0</v>
      </c>
      <c r="K4168" s="181">
        <f t="shared" si="65"/>
        <v>4.3546597720000007</v>
      </c>
      <c r="L4168" s="180" t="s">
        <v>4328</v>
      </c>
    </row>
    <row r="4169" spans="3:12">
      <c r="C4169" s="180">
        <v>5090</v>
      </c>
      <c r="D4169" s="180">
        <v>43586</v>
      </c>
      <c r="E4169" s="180" t="s">
        <v>4441</v>
      </c>
      <c r="F4169" s="180" t="s">
        <v>727</v>
      </c>
      <c r="G4169" s="180">
        <v>0.48821989999999998</v>
      </c>
      <c r="H4169" s="180">
        <v>9.36</v>
      </c>
      <c r="I4169" s="180">
        <v>9.36</v>
      </c>
      <c r="J4169" s="180">
        <v>0</v>
      </c>
      <c r="K4169" s="181">
        <f t="shared" si="65"/>
        <v>4.5697382639999997</v>
      </c>
      <c r="L4169" s="180" t="s">
        <v>4328</v>
      </c>
    </row>
    <row r="4170" spans="3:12">
      <c r="C4170" s="180">
        <v>5090</v>
      </c>
      <c r="D4170" s="180">
        <v>43587</v>
      </c>
      <c r="E4170" s="180" t="s">
        <v>4442</v>
      </c>
      <c r="F4170" s="180" t="s">
        <v>727</v>
      </c>
      <c r="G4170" s="180">
        <v>0.61387429999999998</v>
      </c>
      <c r="H4170" s="180">
        <v>11.78</v>
      </c>
      <c r="I4170" s="180">
        <v>11.78</v>
      </c>
      <c r="J4170" s="180">
        <v>0</v>
      </c>
      <c r="K4170" s="181">
        <f t="shared" si="65"/>
        <v>7.2314392539999997</v>
      </c>
      <c r="L4170" s="180" t="s">
        <v>4328</v>
      </c>
    </row>
    <row r="4171" spans="3:12">
      <c r="C4171" s="180">
        <v>5090</v>
      </c>
      <c r="D4171" s="180">
        <v>43589</v>
      </c>
      <c r="E4171" s="180" t="s">
        <v>2062</v>
      </c>
      <c r="F4171" s="180" t="s">
        <v>727</v>
      </c>
      <c r="G4171" s="180">
        <v>1.3763088999999999</v>
      </c>
      <c r="H4171" s="180">
        <v>26.41</v>
      </c>
      <c r="I4171" s="180">
        <v>26.41</v>
      </c>
      <c r="J4171" s="180">
        <v>0</v>
      </c>
      <c r="K4171" s="181">
        <f t="shared" si="65"/>
        <v>36.348318049</v>
      </c>
      <c r="L4171" s="180" t="s">
        <v>4328</v>
      </c>
    </row>
    <row r="4172" spans="3:12">
      <c r="C4172" s="180">
        <v>5090</v>
      </c>
      <c r="D4172" s="180">
        <v>43590</v>
      </c>
      <c r="E4172" s="180" t="s">
        <v>4443</v>
      </c>
      <c r="F4172" s="180" t="s">
        <v>727</v>
      </c>
      <c r="G4172" s="180">
        <v>7.6066754000000003</v>
      </c>
      <c r="H4172" s="180">
        <v>145.97</v>
      </c>
      <c r="I4172" s="180">
        <v>145.97</v>
      </c>
      <c r="J4172" s="180">
        <v>0</v>
      </c>
      <c r="K4172" s="181">
        <f t="shared" si="65"/>
        <v>1110.346408138</v>
      </c>
      <c r="L4172" s="180" t="s">
        <v>4328</v>
      </c>
    </row>
    <row r="4173" spans="3:12">
      <c r="C4173" s="180">
        <v>5090</v>
      </c>
      <c r="D4173" s="180">
        <v>43595</v>
      </c>
      <c r="E4173" s="180" t="s">
        <v>4444</v>
      </c>
      <c r="F4173" s="180" t="s">
        <v>727</v>
      </c>
      <c r="G4173" s="180">
        <v>0.93095550000000005</v>
      </c>
      <c r="H4173" s="180">
        <v>17.86</v>
      </c>
      <c r="I4173" s="180">
        <v>17.86</v>
      </c>
      <c r="J4173" s="180">
        <v>0</v>
      </c>
      <c r="K4173" s="181">
        <f t="shared" si="65"/>
        <v>16.62686523</v>
      </c>
      <c r="L4173" s="180" t="s">
        <v>4328</v>
      </c>
    </row>
    <row r="4174" spans="3:12">
      <c r="C4174" s="180">
        <v>5090</v>
      </c>
      <c r="D4174" s="180">
        <v>43596</v>
      </c>
      <c r="E4174" s="180" t="s">
        <v>4445</v>
      </c>
      <c r="F4174" s="180" t="s">
        <v>727</v>
      </c>
      <c r="G4174" s="180">
        <v>1.0759162</v>
      </c>
      <c r="H4174" s="180">
        <v>20.64</v>
      </c>
      <c r="I4174" s="180">
        <v>20.64</v>
      </c>
      <c r="J4174" s="180">
        <v>0</v>
      </c>
      <c r="K4174" s="181">
        <f t="shared" si="65"/>
        <v>22.206910367999999</v>
      </c>
      <c r="L4174" s="180" t="s">
        <v>4328</v>
      </c>
    </row>
    <row r="4175" spans="3:12">
      <c r="C4175" s="180">
        <v>5090</v>
      </c>
      <c r="D4175" s="180">
        <v>43600</v>
      </c>
      <c r="E4175" s="180" t="s">
        <v>4446</v>
      </c>
      <c r="F4175" s="180" t="s">
        <v>727</v>
      </c>
      <c r="G4175" s="180">
        <v>2.6011126</v>
      </c>
      <c r="H4175" s="180">
        <v>49.91</v>
      </c>
      <c r="I4175" s="180">
        <v>49.91</v>
      </c>
      <c r="J4175" s="180">
        <v>0</v>
      </c>
      <c r="K4175" s="181">
        <f t="shared" si="65"/>
        <v>129.82152986599999</v>
      </c>
      <c r="L4175" s="180" t="s">
        <v>4328</v>
      </c>
    </row>
    <row r="4176" spans="3:12">
      <c r="C4176" s="180">
        <v>5090</v>
      </c>
      <c r="D4176" s="180">
        <v>43601</v>
      </c>
      <c r="E4176" s="180" t="s">
        <v>4447</v>
      </c>
      <c r="F4176" s="180" t="s">
        <v>727</v>
      </c>
      <c r="G4176" s="180">
        <v>3.5405758999999999</v>
      </c>
      <c r="H4176" s="180">
        <v>67.94</v>
      </c>
      <c r="I4176" s="180">
        <v>67.94</v>
      </c>
      <c r="J4176" s="180">
        <v>0</v>
      </c>
      <c r="K4176" s="181">
        <f t="shared" si="65"/>
        <v>240.546726646</v>
      </c>
      <c r="L4176" s="180" t="s">
        <v>4328</v>
      </c>
    </row>
    <row r="4177" spans="3:12">
      <c r="C4177" s="180">
        <v>5090</v>
      </c>
      <c r="D4177" s="180">
        <v>43603</v>
      </c>
      <c r="E4177" s="180" t="s">
        <v>2060</v>
      </c>
      <c r="F4177" s="180" t="s">
        <v>727</v>
      </c>
      <c r="G4177" s="180">
        <v>2.1269634000000002</v>
      </c>
      <c r="H4177" s="180">
        <v>40.81</v>
      </c>
      <c r="I4177" s="180">
        <v>40.81</v>
      </c>
      <c r="J4177" s="180">
        <v>0</v>
      </c>
      <c r="K4177" s="181">
        <f t="shared" si="65"/>
        <v>86.801376354000013</v>
      </c>
      <c r="L4177" s="180" t="s">
        <v>4328</v>
      </c>
    </row>
    <row r="4178" spans="3:12">
      <c r="C4178" s="180">
        <v>5090</v>
      </c>
      <c r="D4178" s="180">
        <v>43604</v>
      </c>
      <c r="E4178" s="180" t="s">
        <v>4448</v>
      </c>
      <c r="F4178" s="180" t="s">
        <v>727</v>
      </c>
      <c r="G4178" s="180">
        <v>6.1734292999999996</v>
      </c>
      <c r="H4178" s="180">
        <v>118.46</v>
      </c>
      <c r="I4178" s="180">
        <v>118.46</v>
      </c>
      <c r="J4178" s="180">
        <v>0</v>
      </c>
      <c r="K4178" s="181">
        <f t="shared" si="65"/>
        <v>731.30443487799994</v>
      </c>
      <c r="L4178" s="180" t="s">
        <v>4328</v>
      </c>
    </row>
    <row r="4179" spans="3:12">
      <c r="C4179" s="180">
        <v>5090</v>
      </c>
      <c r="D4179" s="180">
        <v>43605</v>
      </c>
      <c r="E4179" s="180" t="s">
        <v>4449</v>
      </c>
      <c r="F4179" s="180" t="s">
        <v>826</v>
      </c>
      <c r="G4179" s="180">
        <v>2.1020941999999998</v>
      </c>
      <c r="H4179" s="180">
        <v>40.33</v>
      </c>
      <c r="I4179" s="180">
        <v>40.33</v>
      </c>
      <c r="J4179" s="180">
        <v>0</v>
      </c>
      <c r="K4179" s="181">
        <f t="shared" si="65"/>
        <v>84.777459085999993</v>
      </c>
      <c r="L4179" s="180" t="s">
        <v>4328</v>
      </c>
    </row>
    <row r="4180" spans="3:12">
      <c r="C4180" s="180">
        <v>5090</v>
      </c>
      <c r="D4180" s="180">
        <v>43606</v>
      </c>
      <c r="E4180" s="180" t="s">
        <v>4450</v>
      </c>
      <c r="F4180" s="180" t="s">
        <v>727</v>
      </c>
      <c r="G4180" s="180">
        <v>0.42931940000000002</v>
      </c>
      <c r="H4180" s="180">
        <v>8.23</v>
      </c>
      <c r="I4180" s="180">
        <v>8.23</v>
      </c>
      <c r="J4180" s="180">
        <v>0</v>
      </c>
      <c r="K4180" s="181">
        <f t="shared" si="65"/>
        <v>3.5332986620000004</v>
      </c>
      <c r="L4180" s="180" t="s">
        <v>4328</v>
      </c>
    </row>
    <row r="4181" spans="3:12">
      <c r="C4181" s="180">
        <v>5318</v>
      </c>
      <c r="D4181" s="180">
        <v>5318</v>
      </c>
      <c r="E4181" s="180" t="s">
        <v>2718</v>
      </c>
      <c r="F4181" s="180" t="s">
        <v>1496</v>
      </c>
      <c r="G4181" s="180">
        <v>1</v>
      </c>
      <c r="H4181" s="180">
        <v>21.19</v>
      </c>
      <c r="I4181" s="180">
        <v>21.19</v>
      </c>
      <c r="J4181" s="180">
        <v>0</v>
      </c>
      <c r="K4181" s="181">
        <f t="shared" si="65"/>
        <v>21.19</v>
      </c>
      <c r="L4181" s="180" t="s">
        <v>4328</v>
      </c>
    </row>
    <row r="4182" spans="3:12">
      <c r="C4182" s="180">
        <v>5318</v>
      </c>
      <c r="D4182" s="180">
        <v>3</v>
      </c>
      <c r="E4182" s="180" t="s">
        <v>4451</v>
      </c>
      <c r="F4182" s="180" t="s">
        <v>1496</v>
      </c>
      <c r="G4182" s="180">
        <v>0.75952280000000005</v>
      </c>
      <c r="H4182" s="180">
        <v>16.09</v>
      </c>
      <c r="I4182" s="180">
        <v>16.09</v>
      </c>
      <c r="J4182" s="180">
        <v>0</v>
      </c>
      <c r="K4182" s="181">
        <f t="shared" si="65"/>
        <v>12.220721852</v>
      </c>
      <c r="L4182" s="180" t="s">
        <v>4328</v>
      </c>
    </row>
    <row r="4183" spans="3:12">
      <c r="C4183" s="180">
        <v>5318</v>
      </c>
      <c r="D4183" s="180">
        <v>5330</v>
      </c>
      <c r="E4183" s="180" t="s">
        <v>4452</v>
      </c>
      <c r="F4183" s="180" t="s">
        <v>1496</v>
      </c>
      <c r="G4183" s="180">
        <v>2.2795057999999999</v>
      </c>
      <c r="H4183" s="180">
        <v>48.3</v>
      </c>
      <c r="I4183" s="180">
        <v>48.3</v>
      </c>
      <c r="J4183" s="180">
        <v>0</v>
      </c>
      <c r="K4183" s="181">
        <f t="shared" si="65"/>
        <v>110.10013013999999</v>
      </c>
      <c r="L4183" s="180" t="s">
        <v>4328</v>
      </c>
    </row>
    <row r="4184" spans="3:12">
      <c r="C4184" s="180">
        <v>5318</v>
      </c>
      <c r="D4184" s="180">
        <v>41967</v>
      </c>
      <c r="E4184" s="180" t="s">
        <v>4453</v>
      </c>
      <c r="F4184" s="180" t="s">
        <v>1496</v>
      </c>
      <c r="G4184" s="180">
        <v>1.0438858</v>
      </c>
      <c r="H4184" s="180">
        <v>22.11</v>
      </c>
      <c r="I4184" s="180">
        <v>22.11</v>
      </c>
      <c r="J4184" s="180">
        <v>0</v>
      </c>
      <c r="K4184" s="181">
        <f t="shared" si="65"/>
        <v>23.080315037999998</v>
      </c>
      <c r="L4184" s="180" t="s">
        <v>4328</v>
      </c>
    </row>
    <row r="4185" spans="3:12">
      <c r="C4185" s="180">
        <v>5318</v>
      </c>
      <c r="D4185" s="180">
        <v>44073</v>
      </c>
      <c r="E4185" s="180" t="s">
        <v>2248</v>
      </c>
      <c r="F4185" s="180" t="s">
        <v>826</v>
      </c>
      <c r="G4185" s="180">
        <v>3.52634E-2</v>
      </c>
      <c r="H4185" s="180">
        <v>0.74</v>
      </c>
      <c r="I4185" s="180">
        <v>0.74</v>
      </c>
      <c r="J4185" s="180">
        <v>0</v>
      </c>
      <c r="K4185" s="181">
        <f t="shared" si="65"/>
        <v>2.6094915999999999E-2</v>
      </c>
      <c r="L4185" s="180" t="s">
        <v>4328</v>
      </c>
    </row>
    <row r="4186" spans="3:12">
      <c r="C4186" s="180">
        <v>5318</v>
      </c>
      <c r="D4186" s="180">
        <v>44329</v>
      </c>
      <c r="E4186" s="180" t="s">
        <v>4454</v>
      </c>
      <c r="F4186" s="180" t="s">
        <v>1496</v>
      </c>
      <c r="G4186" s="180">
        <v>0.61866209999999999</v>
      </c>
      <c r="H4186" s="180">
        <v>13.1</v>
      </c>
      <c r="I4186" s="180">
        <v>13.1</v>
      </c>
      <c r="J4186" s="180">
        <v>0</v>
      </c>
      <c r="K4186" s="181">
        <f t="shared" si="65"/>
        <v>8.10447351</v>
      </c>
      <c r="L4186" s="180" t="s">
        <v>4328</v>
      </c>
    </row>
    <row r="4187" spans="3:12">
      <c r="C4187" s="180">
        <v>5318</v>
      </c>
      <c r="D4187" s="180">
        <v>44330</v>
      </c>
      <c r="E4187" s="180" t="s">
        <v>4455</v>
      </c>
      <c r="F4187" s="180" t="s">
        <v>1496</v>
      </c>
      <c r="G4187" s="180">
        <v>0.47209200000000001</v>
      </c>
      <c r="H4187" s="180">
        <v>10</v>
      </c>
      <c r="I4187" s="180">
        <v>10</v>
      </c>
      <c r="J4187" s="180">
        <v>0</v>
      </c>
      <c r="K4187" s="181">
        <f t="shared" si="65"/>
        <v>4.7209200000000004</v>
      </c>
      <c r="L4187" s="180" t="s">
        <v>4328</v>
      </c>
    </row>
    <row r="4188" spans="3:12">
      <c r="C4188" s="180">
        <v>5318</v>
      </c>
      <c r="D4188" s="180">
        <v>44331</v>
      </c>
      <c r="E4188" s="180" t="s">
        <v>4456</v>
      </c>
      <c r="F4188" s="180" t="s">
        <v>1496</v>
      </c>
      <c r="G4188" s="180">
        <v>2.4635704999999999</v>
      </c>
      <c r="H4188" s="180">
        <v>52.2</v>
      </c>
      <c r="I4188" s="180">
        <v>52.2</v>
      </c>
      <c r="J4188" s="180">
        <v>0</v>
      </c>
      <c r="K4188" s="181">
        <f t="shared" si="65"/>
        <v>128.59838010000001</v>
      </c>
      <c r="L4188" s="180" t="s">
        <v>4328</v>
      </c>
    </row>
    <row r="4189" spans="3:12">
      <c r="C4189" s="180">
        <v>6005</v>
      </c>
      <c r="D4189" s="180">
        <v>6005</v>
      </c>
      <c r="E4189" s="180" t="s">
        <v>4457</v>
      </c>
      <c r="F4189" s="180" t="s">
        <v>727</v>
      </c>
      <c r="G4189" s="180">
        <v>1</v>
      </c>
      <c r="H4189" s="180">
        <v>59.98</v>
      </c>
      <c r="I4189" s="180">
        <v>59.98</v>
      </c>
      <c r="J4189" s="180">
        <v>0</v>
      </c>
      <c r="K4189" s="181">
        <f t="shared" si="65"/>
        <v>59.98</v>
      </c>
      <c r="L4189" s="180" t="s">
        <v>4328</v>
      </c>
    </row>
    <row r="4190" spans="3:12">
      <c r="C4190" s="180">
        <v>6005</v>
      </c>
      <c r="D4190" s="180">
        <v>6006</v>
      </c>
      <c r="E4190" s="180" t="s">
        <v>4458</v>
      </c>
      <c r="F4190" s="180" t="s">
        <v>727</v>
      </c>
      <c r="G4190" s="180">
        <v>0.88650059999999997</v>
      </c>
      <c r="H4190" s="180">
        <v>53.17</v>
      </c>
      <c r="I4190" s="180">
        <v>53.17</v>
      </c>
      <c r="J4190" s="180">
        <v>0</v>
      </c>
      <c r="K4190" s="181">
        <f t="shared" si="65"/>
        <v>47.135236902000003</v>
      </c>
      <c r="L4190" s="180" t="s">
        <v>4328</v>
      </c>
    </row>
    <row r="4191" spans="3:12">
      <c r="C4191" s="180">
        <v>6005</v>
      </c>
      <c r="D4191" s="180">
        <v>6010</v>
      </c>
      <c r="E4191" s="180" t="s">
        <v>4459</v>
      </c>
      <c r="F4191" s="180" t="s">
        <v>727</v>
      </c>
      <c r="G4191" s="180">
        <v>1.1133048000000001</v>
      </c>
      <c r="H4191" s="180">
        <v>66.77</v>
      </c>
      <c r="I4191" s="180">
        <v>66.77</v>
      </c>
      <c r="J4191" s="180">
        <v>0</v>
      </c>
      <c r="K4191" s="181">
        <f t="shared" si="65"/>
        <v>74.335361496000004</v>
      </c>
      <c r="L4191" s="180" t="s">
        <v>4328</v>
      </c>
    </row>
    <row r="4192" spans="3:12">
      <c r="C4192" s="180">
        <v>6005</v>
      </c>
      <c r="D4192" s="180">
        <v>6011</v>
      </c>
      <c r="E4192" s="180" t="s">
        <v>4460</v>
      </c>
      <c r="F4192" s="180" t="s">
        <v>727</v>
      </c>
      <c r="G4192" s="180">
        <v>3.2159113000000001</v>
      </c>
      <c r="H4192" s="180">
        <v>192.89</v>
      </c>
      <c r="I4192" s="180">
        <v>192.89</v>
      </c>
      <c r="J4192" s="180">
        <v>0</v>
      </c>
      <c r="K4192" s="181">
        <f t="shared" si="65"/>
        <v>620.31713065700001</v>
      </c>
      <c r="L4192" s="180" t="s">
        <v>4328</v>
      </c>
    </row>
    <row r="4193" spans="3:12">
      <c r="C4193" s="180">
        <v>6005</v>
      </c>
      <c r="D4193" s="180">
        <v>6012</v>
      </c>
      <c r="E4193" s="180" t="s">
        <v>4461</v>
      </c>
      <c r="F4193" s="180" t="s">
        <v>727</v>
      </c>
      <c r="G4193" s="180">
        <v>3.8934058999999999</v>
      </c>
      <c r="H4193" s="180">
        <v>233.52</v>
      </c>
      <c r="I4193" s="180">
        <v>233.52</v>
      </c>
      <c r="J4193" s="180">
        <v>0</v>
      </c>
      <c r="K4193" s="181">
        <f t="shared" si="65"/>
        <v>909.18814576800003</v>
      </c>
      <c r="L4193" s="180" t="s">
        <v>4328</v>
      </c>
    </row>
    <row r="4194" spans="3:12">
      <c r="C4194" s="180">
        <v>6005</v>
      </c>
      <c r="D4194" s="180">
        <v>6013</v>
      </c>
      <c r="E4194" s="180" t="s">
        <v>4462</v>
      </c>
      <c r="F4194" s="180" t="s">
        <v>727</v>
      </c>
      <c r="G4194" s="180">
        <v>1.2241781</v>
      </c>
      <c r="H4194" s="180">
        <v>73.42</v>
      </c>
      <c r="I4194" s="180">
        <v>73.42</v>
      </c>
      <c r="J4194" s="180">
        <v>0</v>
      </c>
      <c r="K4194" s="181">
        <f t="shared" si="65"/>
        <v>89.87915610200001</v>
      </c>
      <c r="L4194" s="180" t="s">
        <v>4328</v>
      </c>
    </row>
    <row r="4195" spans="3:12">
      <c r="C4195" s="180">
        <v>6005</v>
      </c>
      <c r="D4195" s="180">
        <v>6014</v>
      </c>
      <c r="E4195" s="180" t="s">
        <v>4463</v>
      </c>
      <c r="F4195" s="180" t="s">
        <v>727</v>
      </c>
      <c r="G4195" s="180">
        <v>1.7020035</v>
      </c>
      <c r="H4195" s="180">
        <v>102.08</v>
      </c>
      <c r="I4195" s="180">
        <v>102.08</v>
      </c>
      <c r="J4195" s="180">
        <v>0</v>
      </c>
      <c r="K4195" s="181">
        <f t="shared" si="65"/>
        <v>173.74051728000001</v>
      </c>
      <c r="L4195" s="180" t="s">
        <v>4328</v>
      </c>
    </row>
    <row r="4196" spans="3:12">
      <c r="C4196" s="180">
        <v>6005</v>
      </c>
      <c r="D4196" s="180">
        <v>6015</v>
      </c>
      <c r="E4196" s="180" t="s">
        <v>4464</v>
      </c>
      <c r="F4196" s="180" t="s">
        <v>727</v>
      </c>
      <c r="G4196" s="180">
        <v>1.7801984</v>
      </c>
      <c r="H4196" s="180">
        <v>106.77</v>
      </c>
      <c r="I4196" s="180">
        <v>106.77</v>
      </c>
      <c r="J4196" s="180">
        <v>0</v>
      </c>
      <c r="K4196" s="181">
        <f t="shared" si="65"/>
        <v>190.071783168</v>
      </c>
      <c r="L4196" s="180" t="s">
        <v>4328</v>
      </c>
    </row>
    <row r="4197" spans="3:12">
      <c r="C4197" s="180">
        <v>6005</v>
      </c>
      <c r="D4197" s="180">
        <v>6016</v>
      </c>
      <c r="E4197" s="180" t="s">
        <v>4465</v>
      </c>
      <c r="F4197" s="180" t="s">
        <v>727</v>
      </c>
      <c r="G4197" s="180">
        <v>0.40993970000000002</v>
      </c>
      <c r="H4197" s="180">
        <v>24.58</v>
      </c>
      <c r="I4197" s="180">
        <v>24.58</v>
      </c>
      <c r="J4197" s="180">
        <v>0</v>
      </c>
      <c r="K4197" s="181">
        <f t="shared" si="65"/>
        <v>10.076317826</v>
      </c>
      <c r="L4197" s="180" t="s">
        <v>4328</v>
      </c>
    </row>
    <row r="4198" spans="3:12">
      <c r="C4198" s="180">
        <v>6005</v>
      </c>
      <c r="D4198" s="180">
        <v>6017</v>
      </c>
      <c r="E4198" s="180" t="s">
        <v>4466</v>
      </c>
      <c r="F4198" s="180" t="s">
        <v>727</v>
      </c>
      <c r="G4198" s="180">
        <v>0.88183230000000001</v>
      </c>
      <c r="H4198" s="180">
        <v>52.89</v>
      </c>
      <c r="I4198" s="180">
        <v>52.89</v>
      </c>
      <c r="J4198" s="180">
        <v>0</v>
      </c>
      <c r="K4198" s="181">
        <f t="shared" si="65"/>
        <v>46.640110347000004</v>
      </c>
      <c r="L4198" s="180" t="s">
        <v>4328</v>
      </c>
    </row>
    <row r="4199" spans="3:12">
      <c r="C4199" s="180">
        <v>6005</v>
      </c>
      <c r="D4199" s="180">
        <v>6019</v>
      </c>
      <c r="E4199" s="180" t="s">
        <v>4467</v>
      </c>
      <c r="F4199" s="180" t="s">
        <v>727</v>
      </c>
      <c r="G4199" s="180">
        <v>0.64705310000000005</v>
      </c>
      <c r="H4199" s="180">
        <v>38.81</v>
      </c>
      <c r="I4199" s="180">
        <v>38.81</v>
      </c>
      <c r="J4199" s="180">
        <v>0</v>
      </c>
      <c r="K4199" s="181">
        <f t="shared" si="65"/>
        <v>25.112130811000004</v>
      </c>
      <c r="L4199" s="180" t="s">
        <v>4328</v>
      </c>
    </row>
    <row r="4200" spans="3:12">
      <c r="C4200" s="180">
        <v>6005</v>
      </c>
      <c r="D4200" s="180">
        <v>6020</v>
      </c>
      <c r="E4200" s="180" t="s">
        <v>4468</v>
      </c>
      <c r="F4200" s="180" t="s">
        <v>727</v>
      </c>
      <c r="G4200" s="180">
        <v>0.38864029999999999</v>
      </c>
      <c r="H4200" s="180">
        <v>23.31</v>
      </c>
      <c r="I4200" s="180">
        <v>23.31</v>
      </c>
      <c r="J4200" s="180">
        <v>0</v>
      </c>
      <c r="K4200" s="181">
        <f t="shared" si="65"/>
        <v>9.0592053929999992</v>
      </c>
      <c r="L4200" s="180" t="s">
        <v>4328</v>
      </c>
    </row>
    <row r="4201" spans="3:12">
      <c r="C4201" s="180">
        <v>6005</v>
      </c>
      <c r="D4201" s="180">
        <v>6021</v>
      </c>
      <c r="E4201" s="180" t="s">
        <v>4469</v>
      </c>
      <c r="F4201" s="180" t="s">
        <v>727</v>
      </c>
      <c r="G4201" s="180">
        <v>0.91246830000000001</v>
      </c>
      <c r="H4201" s="180">
        <v>54.72</v>
      </c>
      <c r="I4201" s="180">
        <v>54.72</v>
      </c>
      <c r="J4201" s="180">
        <v>0</v>
      </c>
      <c r="K4201" s="181">
        <f t="shared" si="65"/>
        <v>49.930265376000001</v>
      </c>
      <c r="L4201" s="180" t="s">
        <v>4328</v>
      </c>
    </row>
    <row r="4202" spans="3:12">
      <c r="C4202" s="180">
        <v>6005</v>
      </c>
      <c r="D4202" s="180">
        <v>6024</v>
      </c>
      <c r="E4202" s="180" t="s">
        <v>4470</v>
      </c>
      <c r="F4202" s="180" t="s">
        <v>727</v>
      </c>
      <c r="G4202" s="180">
        <v>0.94320170000000003</v>
      </c>
      <c r="H4202" s="180">
        <v>56.57</v>
      </c>
      <c r="I4202" s="180">
        <v>56.57</v>
      </c>
      <c r="J4202" s="180">
        <v>0</v>
      </c>
      <c r="K4202" s="181">
        <f t="shared" si="65"/>
        <v>53.356920168999999</v>
      </c>
      <c r="L4202" s="180" t="s">
        <v>4328</v>
      </c>
    </row>
    <row r="4203" spans="3:12">
      <c r="C4203" s="180">
        <v>6005</v>
      </c>
      <c r="D4203" s="180">
        <v>6027</v>
      </c>
      <c r="E4203" s="180" t="s">
        <v>4471</v>
      </c>
      <c r="F4203" s="180" t="s">
        <v>727</v>
      </c>
      <c r="G4203" s="180">
        <v>8.1124293999999999</v>
      </c>
      <c r="H4203" s="180">
        <v>486.58</v>
      </c>
      <c r="I4203" s="180">
        <v>486.58</v>
      </c>
      <c r="J4203" s="180">
        <v>0</v>
      </c>
      <c r="K4203" s="181">
        <f t="shared" si="65"/>
        <v>3947.3458974519999</v>
      </c>
      <c r="L4203" s="180" t="s">
        <v>4328</v>
      </c>
    </row>
    <row r="4204" spans="3:12">
      <c r="C4204" s="180">
        <v>6005</v>
      </c>
      <c r="D4204" s="180">
        <v>6028</v>
      </c>
      <c r="E4204" s="180" t="s">
        <v>4472</v>
      </c>
      <c r="F4204" s="180" t="s">
        <v>727</v>
      </c>
      <c r="G4204" s="180">
        <v>1.5506709999999999</v>
      </c>
      <c r="H4204" s="180">
        <v>93</v>
      </c>
      <c r="I4204" s="180">
        <v>93</v>
      </c>
      <c r="J4204" s="180">
        <v>0</v>
      </c>
      <c r="K4204" s="181">
        <f t="shared" si="65"/>
        <v>144.21240299999999</v>
      </c>
      <c r="L4204" s="180" t="s">
        <v>4328</v>
      </c>
    </row>
    <row r="4205" spans="3:12">
      <c r="C4205" s="180">
        <v>6005</v>
      </c>
      <c r="D4205" s="180">
        <v>11746</v>
      </c>
      <c r="E4205" s="180" t="s">
        <v>2892</v>
      </c>
      <c r="F4205" s="180" t="s">
        <v>727</v>
      </c>
      <c r="G4205" s="180">
        <v>0.90780000000000005</v>
      </c>
      <c r="H4205" s="180">
        <v>54.44</v>
      </c>
      <c r="I4205" s="180">
        <v>54.44</v>
      </c>
      <c r="J4205" s="180">
        <v>0</v>
      </c>
      <c r="K4205" s="181">
        <f t="shared" si="65"/>
        <v>49.420631999999998</v>
      </c>
      <c r="L4205" s="180" t="s">
        <v>4328</v>
      </c>
    </row>
    <row r="4206" spans="3:12">
      <c r="C4206" s="180">
        <v>6005</v>
      </c>
      <c r="D4206" s="180">
        <v>11747</v>
      </c>
      <c r="E4206" s="180" t="s">
        <v>2778</v>
      </c>
      <c r="F4206" s="180" t="s">
        <v>727</v>
      </c>
      <c r="G4206" s="180">
        <v>2.5141022999999998</v>
      </c>
      <c r="H4206" s="180">
        <v>150.79</v>
      </c>
      <c r="I4206" s="180">
        <v>150.79</v>
      </c>
      <c r="J4206" s="180">
        <v>0</v>
      </c>
      <c r="K4206" s="181">
        <f t="shared" si="65"/>
        <v>379.10148581699997</v>
      </c>
      <c r="L4206" s="180" t="s">
        <v>4328</v>
      </c>
    </row>
    <row r="4207" spans="3:12">
      <c r="C4207" s="180">
        <v>6005</v>
      </c>
      <c r="D4207" s="180">
        <v>11748</v>
      </c>
      <c r="E4207" s="180" t="s">
        <v>2893</v>
      </c>
      <c r="F4207" s="180" t="s">
        <v>727</v>
      </c>
      <c r="G4207" s="180">
        <v>0.58257139999999996</v>
      </c>
      <c r="H4207" s="180">
        <v>34.94</v>
      </c>
      <c r="I4207" s="180">
        <v>34.94</v>
      </c>
      <c r="J4207" s="180">
        <v>0</v>
      </c>
      <c r="K4207" s="181">
        <f t="shared" si="65"/>
        <v>20.355044715999998</v>
      </c>
      <c r="L4207" s="180" t="s">
        <v>4328</v>
      </c>
    </row>
    <row r="4208" spans="3:12">
      <c r="C4208" s="180">
        <v>6005</v>
      </c>
      <c r="D4208" s="180">
        <v>11749</v>
      </c>
      <c r="E4208" s="180" t="s">
        <v>4473</v>
      </c>
      <c r="F4208" s="180" t="s">
        <v>727</v>
      </c>
      <c r="G4208" s="180">
        <v>0.67243719999999996</v>
      </c>
      <c r="H4208" s="180">
        <v>40.33</v>
      </c>
      <c r="I4208" s="180">
        <v>40.33</v>
      </c>
      <c r="J4208" s="180">
        <v>0</v>
      </c>
      <c r="K4208" s="181">
        <f t="shared" si="65"/>
        <v>27.119392275999996</v>
      </c>
      <c r="L4208" s="180" t="s">
        <v>4328</v>
      </c>
    </row>
    <row r="4209" spans="3:12">
      <c r="C4209" s="180">
        <v>6005</v>
      </c>
      <c r="D4209" s="180">
        <v>11750</v>
      </c>
      <c r="E4209" s="180" t="s">
        <v>4474</v>
      </c>
      <c r="F4209" s="180" t="s">
        <v>727</v>
      </c>
      <c r="G4209" s="180">
        <v>1.3530441</v>
      </c>
      <c r="H4209" s="180">
        <v>81.150000000000006</v>
      </c>
      <c r="I4209" s="180">
        <v>81.150000000000006</v>
      </c>
      <c r="J4209" s="180">
        <v>0</v>
      </c>
      <c r="K4209" s="181">
        <f t="shared" si="65"/>
        <v>109.79952871500001</v>
      </c>
      <c r="L4209" s="180" t="s">
        <v>4328</v>
      </c>
    </row>
    <row r="4210" spans="3:12">
      <c r="C4210" s="180">
        <v>6005</v>
      </c>
      <c r="D4210" s="180">
        <v>11751</v>
      </c>
      <c r="E4210" s="180" t="s">
        <v>2772</v>
      </c>
      <c r="F4210" s="180" t="s">
        <v>727</v>
      </c>
      <c r="G4210" s="180">
        <v>1.630422</v>
      </c>
      <c r="H4210" s="180">
        <v>97.79</v>
      </c>
      <c r="I4210" s="180">
        <v>97.79</v>
      </c>
      <c r="J4210" s="180">
        <v>0</v>
      </c>
      <c r="K4210" s="181">
        <f t="shared" si="65"/>
        <v>159.43896738000001</v>
      </c>
      <c r="L4210" s="180" t="s">
        <v>4328</v>
      </c>
    </row>
    <row r="4211" spans="3:12">
      <c r="C4211" s="180">
        <v>6005</v>
      </c>
      <c r="D4211" s="180">
        <v>11752</v>
      </c>
      <c r="E4211" s="180" t="s">
        <v>4475</v>
      </c>
      <c r="F4211" s="180" t="s">
        <v>727</v>
      </c>
      <c r="G4211" s="180">
        <v>0.27543269999999997</v>
      </c>
      <c r="H4211" s="180">
        <v>16.52</v>
      </c>
      <c r="I4211" s="180">
        <v>16.52</v>
      </c>
      <c r="J4211" s="180">
        <v>0</v>
      </c>
      <c r="K4211" s="181">
        <f t="shared" si="65"/>
        <v>4.5501482039999992</v>
      </c>
      <c r="L4211" s="180" t="s">
        <v>4328</v>
      </c>
    </row>
    <row r="4212" spans="3:12">
      <c r="C4212" s="180">
        <v>6005</v>
      </c>
      <c r="D4212" s="180">
        <v>11753</v>
      </c>
      <c r="E4212" s="180" t="s">
        <v>4476</v>
      </c>
      <c r="F4212" s="180" t="s">
        <v>727</v>
      </c>
      <c r="G4212" s="180">
        <v>0.32882699999999998</v>
      </c>
      <c r="H4212" s="180">
        <v>19.72</v>
      </c>
      <c r="I4212" s="180">
        <v>19.72</v>
      </c>
      <c r="J4212" s="180">
        <v>0</v>
      </c>
      <c r="K4212" s="181">
        <f t="shared" si="65"/>
        <v>6.4844684399999997</v>
      </c>
      <c r="L4212" s="180" t="s">
        <v>4328</v>
      </c>
    </row>
    <row r="4213" spans="3:12">
      <c r="C4213" s="180">
        <v>6005</v>
      </c>
      <c r="D4213" s="180">
        <v>11756</v>
      </c>
      <c r="E4213" s="180" t="s">
        <v>4477</v>
      </c>
      <c r="F4213" s="180" t="s">
        <v>727</v>
      </c>
      <c r="G4213" s="180">
        <v>0.47763080000000002</v>
      </c>
      <c r="H4213" s="180">
        <v>28.64</v>
      </c>
      <c r="I4213" s="180">
        <v>28.64</v>
      </c>
      <c r="J4213" s="180">
        <v>0</v>
      </c>
      <c r="K4213" s="181">
        <f t="shared" si="65"/>
        <v>13.679346112000001</v>
      </c>
      <c r="L4213" s="180" t="s">
        <v>4328</v>
      </c>
    </row>
    <row r="4214" spans="3:12">
      <c r="C4214" s="180">
        <v>6031</v>
      </c>
      <c r="D4214" s="180">
        <v>6031</v>
      </c>
      <c r="E4214" s="180" t="s">
        <v>4478</v>
      </c>
      <c r="F4214" s="180" t="s">
        <v>727</v>
      </c>
      <c r="G4214" s="180">
        <v>1</v>
      </c>
      <c r="H4214" s="180">
        <v>21.8</v>
      </c>
      <c r="I4214" s="180">
        <v>21.8</v>
      </c>
      <c r="J4214" s="180">
        <v>0</v>
      </c>
      <c r="K4214" s="181">
        <f t="shared" si="65"/>
        <v>21.8</v>
      </c>
      <c r="L4214" s="180" t="s">
        <v>4328</v>
      </c>
    </row>
    <row r="4215" spans="3:12">
      <c r="C4215" s="180">
        <v>6031</v>
      </c>
      <c r="D4215" s="180">
        <v>6029</v>
      </c>
      <c r="E4215" s="180" t="s">
        <v>4479</v>
      </c>
      <c r="F4215" s="180" t="s">
        <v>727</v>
      </c>
      <c r="G4215" s="180">
        <v>1.0107143000000001</v>
      </c>
      <c r="H4215" s="180">
        <v>22.03</v>
      </c>
      <c r="I4215" s="180">
        <v>22.03</v>
      </c>
      <c r="J4215" s="180">
        <v>0</v>
      </c>
      <c r="K4215" s="181">
        <f t="shared" si="65"/>
        <v>22.266036029000002</v>
      </c>
      <c r="L4215" s="180" t="s">
        <v>4328</v>
      </c>
    </row>
    <row r="4216" spans="3:12">
      <c r="C4216" s="180">
        <v>6031</v>
      </c>
      <c r="D4216" s="180">
        <v>6032</v>
      </c>
      <c r="E4216" s="180" t="s">
        <v>4480</v>
      </c>
      <c r="F4216" s="180" t="s">
        <v>727</v>
      </c>
      <c r="G4216" s="180">
        <v>1.2666667</v>
      </c>
      <c r="H4216" s="180">
        <v>27.61</v>
      </c>
      <c r="I4216" s="180">
        <v>27.61</v>
      </c>
      <c r="J4216" s="180">
        <v>0</v>
      </c>
      <c r="K4216" s="181">
        <f t="shared" si="65"/>
        <v>34.972667587000004</v>
      </c>
      <c r="L4216" s="180" t="s">
        <v>4328</v>
      </c>
    </row>
    <row r="4217" spans="3:12">
      <c r="C4217" s="180">
        <v>6031</v>
      </c>
      <c r="D4217" s="180">
        <v>6033</v>
      </c>
      <c r="E4217" s="180" t="s">
        <v>4481</v>
      </c>
      <c r="F4217" s="180" t="s">
        <v>727</v>
      </c>
      <c r="G4217" s="180">
        <v>1.3321429</v>
      </c>
      <c r="H4217" s="180">
        <v>29.04</v>
      </c>
      <c r="I4217" s="180">
        <v>29.04</v>
      </c>
      <c r="J4217" s="180">
        <v>0</v>
      </c>
      <c r="K4217" s="181">
        <f t="shared" si="65"/>
        <v>38.685429816000003</v>
      </c>
      <c r="L4217" s="180" t="s">
        <v>4328</v>
      </c>
    </row>
    <row r="4218" spans="3:12">
      <c r="C4218" s="180">
        <v>6031</v>
      </c>
      <c r="D4218" s="180">
        <v>6034</v>
      </c>
      <c r="E4218" s="180" t="s">
        <v>4482</v>
      </c>
      <c r="F4218" s="180" t="s">
        <v>727</v>
      </c>
      <c r="G4218" s="180">
        <v>0.625</v>
      </c>
      <c r="H4218" s="180">
        <v>13.62</v>
      </c>
      <c r="I4218" s="180">
        <v>13.62</v>
      </c>
      <c r="J4218" s="180">
        <v>0</v>
      </c>
      <c r="K4218" s="181">
        <f t="shared" si="65"/>
        <v>8.5124999999999993</v>
      </c>
      <c r="L4218" s="180" t="s">
        <v>4328</v>
      </c>
    </row>
    <row r="4219" spans="3:12">
      <c r="C4219" s="180">
        <v>6031</v>
      </c>
      <c r="D4219" s="180">
        <v>6036</v>
      </c>
      <c r="E4219" s="180" t="s">
        <v>4483</v>
      </c>
      <c r="F4219" s="180" t="s">
        <v>727</v>
      </c>
      <c r="G4219" s="180">
        <v>0.85119049999999996</v>
      </c>
      <c r="H4219" s="180">
        <v>18.55</v>
      </c>
      <c r="I4219" s="180">
        <v>18.55</v>
      </c>
      <c r="J4219" s="180">
        <v>0</v>
      </c>
      <c r="K4219" s="181">
        <f t="shared" si="65"/>
        <v>15.789583775000001</v>
      </c>
      <c r="L4219" s="180" t="s">
        <v>4328</v>
      </c>
    </row>
    <row r="4220" spans="3:12">
      <c r="C4220" s="180">
        <v>6031</v>
      </c>
      <c r="D4220" s="180">
        <v>6037</v>
      </c>
      <c r="E4220" s="180" t="s">
        <v>4484</v>
      </c>
      <c r="F4220" s="180" t="s">
        <v>727</v>
      </c>
      <c r="G4220" s="180">
        <v>0.68095240000000001</v>
      </c>
      <c r="H4220" s="180">
        <v>14.84</v>
      </c>
      <c r="I4220" s="180">
        <v>14.84</v>
      </c>
      <c r="J4220" s="180">
        <v>0</v>
      </c>
      <c r="K4220" s="181">
        <f t="shared" si="65"/>
        <v>10.105333615999999</v>
      </c>
      <c r="L4220" s="180" t="s">
        <v>4328</v>
      </c>
    </row>
    <row r="4221" spans="3:12">
      <c r="C4221" s="180">
        <v>6031</v>
      </c>
      <c r="D4221" s="180">
        <v>6038</v>
      </c>
      <c r="E4221" s="180" t="s">
        <v>4485</v>
      </c>
      <c r="F4221" s="180" t="s">
        <v>727</v>
      </c>
      <c r="G4221" s="180">
        <v>0.32738099999999998</v>
      </c>
      <c r="H4221" s="180">
        <v>7.13</v>
      </c>
      <c r="I4221" s="180">
        <v>7.13</v>
      </c>
      <c r="J4221" s="180">
        <v>0</v>
      </c>
      <c r="K4221" s="181">
        <f t="shared" si="65"/>
        <v>2.33422653</v>
      </c>
      <c r="L4221" s="180" t="s">
        <v>4328</v>
      </c>
    </row>
    <row r="4222" spans="3:12">
      <c r="C4222" s="180">
        <v>6031</v>
      </c>
      <c r="D4222" s="180">
        <v>11669</v>
      </c>
      <c r="E4222" s="180" t="s">
        <v>4486</v>
      </c>
      <c r="F4222" s="180" t="s">
        <v>727</v>
      </c>
      <c r="G4222" s="180">
        <v>2.7595238000000002</v>
      </c>
      <c r="H4222" s="180">
        <v>60.15</v>
      </c>
      <c r="I4222" s="180">
        <v>60.15</v>
      </c>
      <c r="J4222" s="180">
        <v>0</v>
      </c>
      <c r="K4222" s="181">
        <f t="shared" si="65"/>
        <v>165.98535657000002</v>
      </c>
      <c r="L4222" s="180" t="s">
        <v>4328</v>
      </c>
    </row>
    <row r="4223" spans="3:12">
      <c r="C4223" s="180">
        <v>6031</v>
      </c>
      <c r="D4223" s="180">
        <v>11670</v>
      </c>
      <c r="E4223" s="180" t="s">
        <v>4487</v>
      </c>
      <c r="F4223" s="180" t="s">
        <v>727</v>
      </c>
      <c r="G4223" s="180">
        <v>1.0571429000000001</v>
      </c>
      <c r="H4223" s="180">
        <v>23.04</v>
      </c>
      <c r="I4223" s="180">
        <v>23.04</v>
      </c>
      <c r="J4223" s="180">
        <v>0</v>
      </c>
      <c r="K4223" s="181">
        <f t="shared" si="65"/>
        <v>24.356572416000002</v>
      </c>
      <c r="L4223" s="180" t="s">
        <v>4328</v>
      </c>
    </row>
    <row r="4224" spans="3:12">
      <c r="C4224" s="180">
        <v>6031</v>
      </c>
      <c r="D4224" s="180">
        <v>11671</v>
      </c>
      <c r="E4224" s="180" t="s">
        <v>4488</v>
      </c>
      <c r="F4224" s="180" t="s">
        <v>727</v>
      </c>
      <c r="G4224" s="180">
        <v>4.4345238</v>
      </c>
      <c r="H4224" s="180">
        <v>96.67</v>
      </c>
      <c r="I4224" s="180">
        <v>96.67</v>
      </c>
      <c r="J4224" s="180">
        <v>0</v>
      </c>
      <c r="K4224" s="181">
        <f t="shared" si="65"/>
        <v>428.68541574599999</v>
      </c>
      <c r="L4224" s="180" t="s">
        <v>4328</v>
      </c>
    </row>
    <row r="4225" spans="3:12">
      <c r="C4225" s="180">
        <v>6031</v>
      </c>
      <c r="D4225" s="180">
        <v>11672</v>
      </c>
      <c r="E4225" s="180" t="s">
        <v>4489</v>
      </c>
      <c r="F4225" s="180" t="s">
        <v>727</v>
      </c>
      <c r="G4225" s="180">
        <v>2.8976190000000002</v>
      </c>
      <c r="H4225" s="180">
        <v>63.16</v>
      </c>
      <c r="I4225" s="180">
        <v>63.16</v>
      </c>
      <c r="J4225" s="180">
        <v>0</v>
      </c>
      <c r="K4225" s="181">
        <f t="shared" si="65"/>
        <v>183.01361603999999</v>
      </c>
      <c r="L4225" s="180" t="s">
        <v>4328</v>
      </c>
    </row>
    <row r="4226" spans="3:12">
      <c r="C4226" s="180">
        <v>6031</v>
      </c>
      <c r="D4226" s="180">
        <v>11673</v>
      </c>
      <c r="E4226" s="180" t="s">
        <v>4490</v>
      </c>
      <c r="F4226" s="180" t="s">
        <v>727</v>
      </c>
      <c r="G4226" s="180">
        <v>0.99761900000000003</v>
      </c>
      <c r="H4226" s="180">
        <v>21.74</v>
      </c>
      <c r="I4226" s="180">
        <v>21.74</v>
      </c>
      <c r="J4226" s="180">
        <v>0</v>
      </c>
      <c r="K4226" s="181">
        <f t="shared" si="65"/>
        <v>21.688237059999999</v>
      </c>
      <c r="L4226" s="180" t="s">
        <v>4328</v>
      </c>
    </row>
    <row r="4227" spans="3:12">
      <c r="C4227" s="180">
        <v>6031</v>
      </c>
      <c r="D4227" s="180">
        <v>11674</v>
      </c>
      <c r="E4227" s="180" t="s">
        <v>4491</v>
      </c>
      <c r="F4227" s="180" t="s">
        <v>727</v>
      </c>
      <c r="G4227" s="180">
        <v>1.2845238000000001</v>
      </c>
      <c r="H4227" s="180">
        <v>28</v>
      </c>
      <c r="I4227" s="180">
        <v>28</v>
      </c>
      <c r="J4227" s="180">
        <v>0</v>
      </c>
      <c r="K4227" s="181">
        <f t="shared" si="65"/>
        <v>35.966666400000001</v>
      </c>
      <c r="L4227" s="180" t="s">
        <v>4328</v>
      </c>
    </row>
    <row r="4228" spans="3:12">
      <c r="C4228" s="180">
        <v>6031</v>
      </c>
      <c r="D4228" s="180">
        <v>11675</v>
      </c>
      <c r="E4228" s="180" t="s">
        <v>4492</v>
      </c>
      <c r="F4228" s="180" t="s">
        <v>727</v>
      </c>
      <c r="G4228" s="180">
        <v>2.0392857000000002</v>
      </c>
      <c r="H4228" s="180">
        <v>44.45</v>
      </c>
      <c r="I4228" s="180">
        <v>44.45</v>
      </c>
      <c r="J4228" s="180">
        <v>0</v>
      </c>
      <c r="K4228" s="181">
        <f t="shared" si="65"/>
        <v>90.646249365000017</v>
      </c>
      <c r="L4228" s="180" t="s">
        <v>4328</v>
      </c>
    </row>
    <row r="4229" spans="3:12">
      <c r="C4229" s="180">
        <v>6031</v>
      </c>
      <c r="D4229" s="180">
        <v>11676</v>
      </c>
      <c r="E4229" s="180" t="s">
        <v>4493</v>
      </c>
      <c r="F4229" s="180" t="s">
        <v>727</v>
      </c>
      <c r="G4229" s="180">
        <v>2.7273809999999998</v>
      </c>
      <c r="H4229" s="180">
        <v>59.45</v>
      </c>
      <c r="I4229" s="180">
        <v>59.45</v>
      </c>
      <c r="J4229" s="180">
        <v>0</v>
      </c>
      <c r="K4229" s="181">
        <f t="shared" si="65"/>
        <v>162.14280045000001</v>
      </c>
      <c r="L4229" s="180" t="s">
        <v>4328</v>
      </c>
    </row>
    <row r="4230" spans="3:12">
      <c r="C4230" s="180">
        <v>6031</v>
      </c>
      <c r="D4230" s="180">
        <v>11677</v>
      </c>
      <c r="E4230" s="180" t="s">
        <v>4494</v>
      </c>
      <c r="F4230" s="180" t="s">
        <v>727</v>
      </c>
      <c r="G4230" s="180">
        <v>2.8166666999999999</v>
      </c>
      <c r="H4230" s="180">
        <v>61.4</v>
      </c>
      <c r="I4230" s="180">
        <v>61.4</v>
      </c>
      <c r="J4230" s="180">
        <v>0</v>
      </c>
      <c r="K4230" s="181">
        <f t="shared" ref="K4230:K4293" si="66">H4230*G4230</f>
        <v>172.94333537999998</v>
      </c>
      <c r="L4230" s="180" t="s">
        <v>4328</v>
      </c>
    </row>
    <row r="4231" spans="3:12">
      <c r="C4231" s="180">
        <v>6031</v>
      </c>
      <c r="D4231" s="180">
        <v>11678</v>
      </c>
      <c r="E4231" s="180" t="s">
        <v>4495</v>
      </c>
      <c r="F4231" s="180" t="s">
        <v>727</v>
      </c>
      <c r="G4231" s="180">
        <v>5.1583332999999998</v>
      </c>
      <c r="H4231" s="180">
        <v>112.45</v>
      </c>
      <c r="I4231" s="180">
        <v>112.45</v>
      </c>
      <c r="J4231" s="180">
        <v>0</v>
      </c>
      <c r="K4231" s="181">
        <f t="shared" si="66"/>
        <v>580.05457958499994</v>
      </c>
      <c r="L4231" s="180" t="s">
        <v>4328</v>
      </c>
    </row>
    <row r="4232" spans="3:12">
      <c r="C4232" s="180">
        <v>6031</v>
      </c>
      <c r="D4232" s="180">
        <v>11718</v>
      </c>
      <c r="E4232" s="180" t="s">
        <v>4496</v>
      </c>
      <c r="F4232" s="180" t="s">
        <v>727</v>
      </c>
      <c r="G4232" s="180">
        <v>0.93333330000000003</v>
      </c>
      <c r="H4232" s="180">
        <v>20.34</v>
      </c>
      <c r="I4232" s="180">
        <v>20.34</v>
      </c>
      <c r="J4232" s="180">
        <v>0</v>
      </c>
      <c r="K4232" s="181">
        <f t="shared" si="66"/>
        <v>18.983999321999999</v>
      </c>
      <c r="L4232" s="180" t="s">
        <v>4328</v>
      </c>
    </row>
    <row r="4233" spans="3:12">
      <c r="C4233" s="180">
        <v>6031</v>
      </c>
      <c r="D4233" s="180">
        <v>11719</v>
      </c>
      <c r="E4233" s="180" t="s">
        <v>4497</v>
      </c>
      <c r="F4233" s="180" t="s">
        <v>727</v>
      </c>
      <c r="G4233" s="180">
        <v>0.75714289999999995</v>
      </c>
      <c r="H4233" s="180">
        <v>16.5</v>
      </c>
      <c r="I4233" s="180">
        <v>16.5</v>
      </c>
      <c r="J4233" s="180">
        <v>0</v>
      </c>
      <c r="K4233" s="181">
        <f t="shared" si="66"/>
        <v>12.49285785</v>
      </c>
      <c r="L4233" s="180" t="s">
        <v>4328</v>
      </c>
    </row>
    <row r="4234" spans="3:12">
      <c r="C4234" s="180">
        <v>6031</v>
      </c>
      <c r="D4234" s="180">
        <v>20055</v>
      </c>
      <c r="E4234" s="180" t="s">
        <v>1740</v>
      </c>
      <c r="F4234" s="180" t="s">
        <v>727</v>
      </c>
      <c r="G4234" s="180">
        <v>2.0666666999999999</v>
      </c>
      <c r="H4234" s="180">
        <v>45.05</v>
      </c>
      <c r="I4234" s="180">
        <v>45.05</v>
      </c>
      <c r="J4234" s="180">
        <v>0</v>
      </c>
      <c r="K4234" s="181">
        <f t="shared" si="66"/>
        <v>93.103334834999984</v>
      </c>
      <c r="L4234" s="180" t="s">
        <v>4328</v>
      </c>
    </row>
    <row r="4235" spans="3:12">
      <c r="C4235" s="180">
        <v>6046</v>
      </c>
      <c r="D4235" s="180">
        <v>6046</v>
      </c>
      <c r="E4235" s="180" t="s">
        <v>1515</v>
      </c>
      <c r="F4235" s="180" t="s">
        <v>727</v>
      </c>
      <c r="G4235" s="180">
        <v>1</v>
      </c>
      <c r="H4235" s="182">
        <v>440000</v>
      </c>
      <c r="I4235" s="180">
        <v>0</v>
      </c>
      <c r="J4235" s="182">
        <v>440000</v>
      </c>
      <c r="K4235" s="181">
        <f t="shared" si="66"/>
        <v>440000</v>
      </c>
      <c r="L4235" s="180" t="s">
        <v>4328</v>
      </c>
    </row>
    <row r="4236" spans="3:12">
      <c r="C4236" s="180">
        <v>6046</v>
      </c>
      <c r="D4236" s="180">
        <v>36530</v>
      </c>
      <c r="E4236" s="180" t="s">
        <v>1499</v>
      </c>
      <c r="F4236" s="180" t="s">
        <v>727</v>
      </c>
      <c r="G4236" s="180">
        <v>0.92195119999999997</v>
      </c>
      <c r="H4236" s="182">
        <v>405658.52</v>
      </c>
      <c r="I4236" s="180">
        <v>0</v>
      </c>
      <c r="J4236" s="182">
        <v>405658.52</v>
      </c>
      <c r="K4236" s="181">
        <f t="shared" si="66"/>
        <v>373997.35930422402</v>
      </c>
      <c r="L4236" s="180" t="s">
        <v>4328</v>
      </c>
    </row>
    <row r="4237" spans="3:12">
      <c r="C4237" s="180">
        <v>6046</v>
      </c>
      <c r="D4237" s="180">
        <v>36531</v>
      </c>
      <c r="E4237" s="180" t="s">
        <v>1498</v>
      </c>
      <c r="F4237" s="180" t="s">
        <v>727</v>
      </c>
      <c r="G4237" s="180">
        <v>1.0365853</v>
      </c>
      <c r="H4237" s="182">
        <v>456097.53</v>
      </c>
      <c r="I4237" s="180">
        <v>0</v>
      </c>
      <c r="J4237" s="182">
        <v>456097.53</v>
      </c>
      <c r="K4237" s="181">
        <f t="shared" si="66"/>
        <v>472783.99496430904</v>
      </c>
      <c r="L4237" s="180" t="s">
        <v>4328</v>
      </c>
    </row>
    <row r="4238" spans="3:12">
      <c r="C4238" s="180">
        <v>6076</v>
      </c>
      <c r="D4238" s="180">
        <v>6076</v>
      </c>
      <c r="E4238" s="180" t="s">
        <v>4498</v>
      </c>
      <c r="F4238" s="180" t="s">
        <v>1606</v>
      </c>
      <c r="G4238" s="180">
        <v>1</v>
      </c>
      <c r="H4238" s="180">
        <v>66.5</v>
      </c>
      <c r="I4238" s="180">
        <v>66.5</v>
      </c>
      <c r="J4238" s="180">
        <v>0</v>
      </c>
      <c r="K4238" s="181">
        <f t="shared" si="66"/>
        <v>66.5</v>
      </c>
      <c r="L4238" s="180" t="s">
        <v>4328</v>
      </c>
    </row>
    <row r="4239" spans="3:12">
      <c r="C4239" s="180">
        <v>6076</v>
      </c>
      <c r="D4239" s="180">
        <v>6077</v>
      </c>
      <c r="E4239" s="180" t="s">
        <v>4499</v>
      </c>
      <c r="F4239" s="180" t="s">
        <v>1606</v>
      </c>
      <c r="G4239" s="180">
        <v>0.56179769999999996</v>
      </c>
      <c r="H4239" s="180">
        <v>37.35</v>
      </c>
      <c r="I4239" s="180">
        <v>37.35</v>
      </c>
      <c r="J4239" s="180">
        <v>0</v>
      </c>
      <c r="K4239" s="181">
        <f t="shared" si="66"/>
        <v>20.983144095</v>
      </c>
      <c r="L4239" s="180" t="s">
        <v>4328</v>
      </c>
    </row>
    <row r="4240" spans="3:12">
      <c r="C4240" s="180">
        <v>6076</v>
      </c>
      <c r="D4240" s="180">
        <v>6079</v>
      </c>
      <c r="E4240" s="180" t="s">
        <v>4500</v>
      </c>
      <c r="F4240" s="180" t="s">
        <v>1606</v>
      </c>
      <c r="G4240" s="180">
        <v>0.56179769999999996</v>
      </c>
      <c r="H4240" s="180">
        <v>37.35</v>
      </c>
      <c r="I4240" s="180">
        <v>37.35</v>
      </c>
      <c r="J4240" s="180">
        <v>0</v>
      </c>
      <c r="K4240" s="181">
        <f t="shared" si="66"/>
        <v>20.983144095</v>
      </c>
      <c r="L4240" s="180" t="s">
        <v>4328</v>
      </c>
    </row>
    <row r="4241" spans="3:12">
      <c r="C4241" s="180">
        <v>6076</v>
      </c>
      <c r="D4241" s="180">
        <v>6081</v>
      </c>
      <c r="E4241" s="180" t="s">
        <v>4501</v>
      </c>
      <c r="F4241" s="180" t="s">
        <v>1606</v>
      </c>
      <c r="G4241" s="180">
        <v>0.78651680000000002</v>
      </c>
      <c r="H4241" s="180">
        <v>52.3</v>
      </c>
      <c r="I4241" s="180">
        <v>52.3</v>
      </c>
      <c r="J4241" s="180">
        <v>0</v>
      </c>
      <c r="K4241" s="181">
        <f t="shared" si="66"/>
        <v>41.134828640000002</v>
      </c>
      <c r="L4241" s="180" t="s">
        <v>4328</v>
      </c>
    </row>
    <row r="4242" spans="3:12">
      <c r="C4242" s="180">
        <v>6076</v>
      </c>
      <c r="D4242" s="180">
        <v>34549</v>
      </c>
      <c r="E4242" s="180" t="s">
        <v>4502</v>
      </c>
      <c r="F4242" s="180" t="s">
        <v>1606</v>
      </c>
      <c r="G4242" s="180">
        <v>11.235955000000001</v>
      </c>
      <c r="H4242" s="180">
        <v>747.19</v>
      </c>
      <c r="I4242" s="180">
        <v>747.19</v>
      </c>
      <c r="J4242" s="180">
        <v>0</v>
      </c>
      <c r="K4242" s="181">
        <f t="shared" si="66"/>
        <v>8395.3932164500002</v>
      </c>
      <c r="L4242" s="180" t="s">
        <v>4328</v>
      </c>
    </row>
    <row r="4243" spans="3:12">
      <c r="C4243" s="180">
        <v>6076</v>
      </c>
      <c r="D4243" s="180">
        <v>43366</v>
      </c>
      <c r="E4243" s="180" t="s">
        <v>4503</v>
      </c>
      <c r="F4243" s="180" t="s">
        <v>828</v>
      </c>
      <c r="G4243" s="180">
        <v>2.38202E-2</v>
      </c>
      <c r="H4243" s="180">
        <v>1.58</v>
      </c>
      <c r="I4243" s="180">
        <v>1.58</v>
      </c>
      <c r="J4243" s="180">
        <v>0</v>
      </c>
      <c r="K4243" s="181">
        <f t="shared" si="66"/>
        <v>3.7635915999999998E-2</v>
      </c>
      <c r="L4243" s="180" t="s">
        <v>4328</v>
      </c>
    </row>
    <row r="4244" spans="3:12">
      <c r="C4244" s="180">
        <v>6085</v>
      </c>
      <c r="D4244" s="180">
        <v>6085</v>
      </c>
      <c r="E4244" s="180" t="s">
        <v>4504</v>
      </c>
      <c r="F4244" s="180" t="s">
        <v>1496</v>
      </c>
      <c r="G4244" s="180">
        <v>1</v>
      </c>
      <c r="H4244" s="180">
        <v>11.51</v>
      </c>
      <c r="I4244" s="180">
        <v>11.51</v>
      </c>
      <c r="J4244" s="180">
        <v>0</v>
      </c>
      <c r="K4244" s="181">
        <f t="shared" si="66"/>
        <v>11.51</v>
      </c>
      <c r="L4244" s="180" t="s">
        <v>4328</v>
      </c>
    </row>
    <row r="4245" spans="3:12">
      <c r="C4245" s="180">
        <v>6085</v>
      </c>
      <c r="D4245" s="180">
        <v>4791</v>
      </c>
      <c r="E4245" s="180" t="s">
        <v>4505</v>
      </c>
      <c r="F4245" s="180" t="s">
        <v>828</v>
      </c>
      <c r="G4245" s="180">
        <v>4.3085253999999997</v>
      </c>
      <c r="H4245" s="180">
        <v>49.59</v>
      </c>
      <c r="I4245" s="180">
        <v>49.59</v>
      </c>
      <c r="J4245" s="180">
        <v>0</v>
      </c>
      <c r="K4245" s="181">
        <f t="shared" si="66"/>
        <v>213.659774586</v>
      </c>
      <c r="L4245" s="180" t="s">
        <v>4328</v>
      </c>
    </row>
    <row r="4246" spans="3:12">
      <c r="C4246" s="180">
        <v>6085</v>
      </c>
      <c r="D4246" s="180">
        <v>7314</v>
      </c>
      <c r="E4246" s="180" t="s">
        <v>4506</v>
      </c>
      <c r="F4246" s="180" t="s">
        <v>1496</v>
      </c>
      <c r="G4246" s="180">
        <v>7.3122708999999997</v>
      </c>
      <c r="H4246" s="180">
        <v>84.16</v>
      </c>
      <c r="I4246" s="180">
        <v>84.16</v>
      </c>
      <c r="J4246" s="180">
        <v>0</v>
      </c>
      <c r="K4246" s="181">
        <f t="shared" si="66"/>
        <v>615.400718944</v>
      </c>
      <c r="L4246" s="180" t="s">
        <v>4328</v>
      </c>
    </row>
    <row r="4247" spans="3:12">
      <c r="C4247" s="180">
        <v>6085</v>
      </c>
      <c r="D4247" s="180">
        <v>7343</v>
      </c>
      <c r="E4247" s="180" t="s">
        <v>4507</v>
      </c>
      <c r="F4247" s="180" t="s">
        <v>1496</v>
      </c>
      <c r="G4247" s="180">
        <v>3.0774659999999998</v>
      </c>
      <c r="H4247" s="180">
        <v>35.42</v>
      </c>
      <c r="I4247" s="180">
        <v>35.42</v>
      </c>
      <c r="J4247" s="180">
        <v>0</v>
      </c>
      <c r="K4247" s="181">
        <f t="shared" si="66"/>
        <v>109.00384572</v>
      </c>
      <c r="L4247" s="180" t="s">
        <v>4328</v>
      </c>
    </row>
    <row r="4248" spans="3:12">
      <c r="C4248" s="180">
        <v>6085</v>
      </c>
      <c r="D4248" s="180">
        <v>38121</v>
      </c>
      <c r="E4248" s="180" t="s">
        <v>4508</v>
      </c>
      <c r="F4248" s="180" t="s">
        <v>1496</v>
      </c>
      <c r="G4248" s="180">
        <v>2.0920811000000001</v>
      </c>
      <c r="H4248" s="180">
        <v>24.07</v>
      </c>
      <c r="I4248" s="180">
        <v>24.07</v>
      </c>
      <c r="J4248" s="180">
        <v>0</v>
      </c>
      <c r="K4248" s="181">
        <f t="shared" si="66"/>
        <v>50.356392077000002</v>
      </c>
      <c r="L4248" s="180" t="s">
        <v>4328</v>
      </c>
    </row>
    <row r="4249" spans="3:12">
      <c r="C4249" s="180">
        <v>6085</v>
      </c>
      <c r="D4249" s="180">
        <v>38122</v>
      </c>
      <c r="E4249" s="180" t="s">
        <v>4509</v>
      </c>
      <c r="F4249" s="180" t="s">
        <v>1496</v>
      </c>
      <c r="G4249" s="180">
        <v>1.7905044999999999</v>
      </c>
      <c r="H4249" s="180">
        <v>20.6</v>
      </c>
      <c r="I4249" s="180">
        <v>20.6</v>
      </c>
      <c r="J4249" s="180">
        <v>0</v>
      </c>
      <c r="K4249" s="181">
        <f t="shared" si="66"/>
        <v>36.884392699999999</v>
      </c>
      <c r="L4249" s="180" t="s">
        <v>4328</v>
      </c>
    </row>
    <row r="4250" spans="3:12">
      <c r="C4250" s="180">
        <v>6085</v>
      </c>
      <c r="D4250" s="180">
        <v>38123</v>
      </c>
      <c r="E4250" s="180" t="s">
        <v>4510</v>
      </c>
      <c r="F4250" s="180" t="s">
        <v>828</v>
      </c>
      <c r="G4250" s="180">
        <v>6.3222731000000003</v>
      </c>
      <c r="H4250" s="180">
        <v>72.760000000000005</v>
      </c>
      <c r="I4250" s="180">
        <v>72.760000000000005</v>
      </c>
      <c r="J4250" s="180">
        <v>0</v>
      </c>
      <c r="K4250" s="181">
        <f t="shared" si="66"/>
        <v>460.00859075600005</v>
      </c>
      <c r="L4250" s="180" t="s">
        <v>4328</v>
      </c>
    </row>
    <row r="4251" spans="3:12">
      <c r="C4251" s="180">
        <v>6085</v>
      </c>
      <c r="D4251" s="180">
        <v>44327</v>
      </c>
      <c r="E4251" s="180" t="s">
        <v>4511</v>
      </c>
      <c r="F4251" s="180" t="s">
        <v>1496</v>
      </c>
      <c r="G4251" s="180">
        <v>13.2437232</v>
      </c>
      <c r="H4251" s="180">
        <v>152.43</v>
      </c>
      <c r="I4251" s="180">
        <v>152.43</v>
      </c>
      <c r="J4251" s="180">
        <v>0</v>
      </c>
      <c r="K4251" s="181">
        <f t="shared" si="66"/>
        <v>2018.740727376</v>
      </c>
      <c r="L4251" s="180" t="s">
        <v>4328</v>
      </c>
    </row>
    <row r="4252" spans="3:12">
      <c r="C4252" s="180">
        <v>6085</v>
      </c>
      <c r="D4252" s="180">
        <v>44396</v>
      </c>
      <c r="E4252" s="180" t="s">
        <v>4512</v>
      </c>
      <c r="F4252" s="180" t="s">
        <v>828</v>
      </c>
      <c r="G4252" s="180">
        <v>3.8943995999999999</v>
      </c>
      <c r="H4252" s="180">
        <v>44.82</v>
      </c>
      <c r="I4252" s="180">
        <v>44.82</v>
      </c>
      <c r="J4252" s="180">
        <v>0</v>
      </c>
      <c r="K4252" s="181">
        <f t="shared" si="66"/>
        <v>174.546990072</v>
      </c>
      <c r="L4252" s="180" t="s">
        <v>4328</v>
      </c>
    </row>
    <row r="4253" spans="3:12">
      <c r="C4253" s="180">
        <v>6085</v>
      </c>
      <c r="D4253" s="180">
        <v>44397</v>
      </c>
      <c r="E4253" s="180" t="s">
        <v>4513</v>
      </c>
      <c r="F4253" s="180" t="s">
        <v>826</v>
      </c>
      <c r="G4253" s="180">
        <v>0.34294340000000001</v>
      </c>
      <c r="H4253" s="180">
        <v>3.94</v>
      </c>
      <c r="I4253" s="180">
        <v>3.94</v>
      </c>
      <c r="J4253" s="180">
        <v>0</v>
      </c>
      <c r="K4253" s="181">
        <f t="shared" si="66"/>
        <v>1.3511969960000001</v>
      </c>
      <c r="L4253" s="180" t="s">
        <v>4328</v>
      </c>
    </row>
    <row r="4254" spans="3:12">
      <c r="C4254" s="180">
        <v>6111</v>
      </c>
      <c r="D4254" s="180">
        <v>6111</v>
      </c>
      <c r="E4254" s="180" t="s">
        <v>4514</v>
      </c>
      <c r="F4254" s="180" t="s">
        <v>852</v>
      </c>
      <c r="G4254" s="180">
        <v>1</v>
      </c>
      <c r="H4254" s="180">
        <v>17.66</v>
      </c>
      <c r="I4254" s="180">
        <v>0</v>
      </c>
      <c r="J4254" s="180">
        <v>17.66</v>
      </c>
      <c r="K4254" s="181">
        <f t="shared" si="66"/>
        <v>17.66</v>
      </c>
      <c r="L4254" s="180" t="s">
        <v>4328</v>
      </c>
    </row>
    <row r="4255" spans="3:12">
      <c r="C4255" s="180">
        <v>6111</v>
      </c>
      <c r="D4255" s="180">
        <v>242</v>
      </c>
      <c r="E4255" s="180" t="s">
        <v>4515</v>
      </c>
      <c r="F4255" s="180" t="s">
        <v>852</v>
      </c>
      <c r="G4255" s="180">
        <v>1.0548403</v>
      </c>
      <c r="H4255" s="180">
        <v>18.91</v>
      </c>
      <c r="I4255" s="180">
        <v>0</v>
      </c>
      <c r="J4255" s="180">
        <v>18.91</v>
      </c>
      <c r="K4255" s="181">
        <f t="shared" si="66"/>
        <v>19.947030073000001</v>
      </c>
      <c r="L4255" s="180" t="s">
        <v>4328</v>
      </c>
    </row>
    <row r="4256" spans="3:12">
      <c r="C4256" s="180">
        <v>6111</v>
      </c>
      <c r="D4256" s="180">
        <v>246</v>
      </c>
      <c r="E4256" s="180" t="s">
        <v>4516</v>
      </c>
      <c r="F4256" s="180" t="s">
        <v>852</v>
      </c>
      <c r="G4256" s="180">
        <v>1.0595000000000001</v>
      </c>
      <c r="H4256" s="180">
        <v>19.670000000000002</v>
      </c>
      <c r="I4256" s="180">
        <v>0</v>
      </c>
      <c r="J4256" s="180">
        <v>19.670000000000002</v>
      </c>
      <c r="K4256" s="181">
        <f t="shared" si="66"/>
        <v>20.840365000000006</v>
      </c>
      <c r="L4256" s="180" t="s">
        <v>4328</v>
      </c>
    </row>
    <row r="4257" spans="3:12">
      <c r="C4257" s="180">
        <v>6111</v>
      </c>
      <c r="D4257" s="180">
        <v>247</v>
      </c>
      <c r="E4257" s="180" t="s">
        <v>4517</v>
      </c>
      <c r="F4257" s="180" t="s">
        <v>852</v>
      </c>
      <c r="G4257" s="180">
        <v>1.0595000000000001</v>
      </c>
      <c r="H4257" s="180">
        <v>19.670000000000002</v>
      </c>
      <c r="I4257" s="180">
        <v>0</v>
      </c>
      <c r="J4257" s="180">
        <v>19.670000000000002</v>
      </c>
      <c r="K4257" s="181">
        <f t="shared" si="66"/>
        <v>20.840365000000006</v>
      </c>
      <c r="L4257" s="180" t="s">
        <v>4328</v>
      </c>
    </row>
    <row r="4258" spans="3:12">
      <c r="C4258" s="180">
        <v>6111</v>
      </c>
      <c r="D4258" s="180">
        <v>248</v>
      </c>
      <c r="E4258" s="180" t="s">
        <v>4518</v>
      </c>
      <c r="F4258" s="180" t="s">
        <v>852</v>
      </c>
      <c r="G4258" s="180">
        <v>1.0548403</v>
      </c>
      <c r="H4258" s="180">
        <v>17.66</v>
      </c>
      <c r="I4258" s="180">
        <v>0</v>
      </c>
      <c r="J4258" s="180">
        <v>17.66</v>
      </c>
      <c r="K4258" s="181">
        <f t="shared" si="66"/>
        <v>18.628479698</v>
      </c>
      <c r="L4258" s="180" t="s">
        <v>4328</v>
      </c>
    </row>
    <row r="4259" spans="3:12">
      <c r="C4259" s="180">
        <v>6111</v>
      </c>
      <c r="D4259" s="180">
        <v>251</v>
      </c>
      <c r="E4259" s="180" t="s">
        <v>4519</v>
      </c>
      <c r="F4259" s="180" t="s">
        <v>852</v>
      </c>
      <c r="G4259" s="180">
        <v>1.0595000000000001</v>
      </c>
      <c r="H4259" s="180">
        <v>19.670000000000002</v>
      </c>
      <c r="I4259" s="180">
        <v>0</v>
      </c>
      <c r="J4259" s="180">
        <v>19.670000000000002</v>
      </c>
      <c r="K4259" s="181">
        <f t="shared" si="66"/>
        <v>20.840365000000006</v>
      </c>
      <c r="L4259" s="180" t="s">
        <v>4328</v>
      </c>
    </row>
    <row r="4260" spans="3:12">
      <c r="C4260" s="180">
        <v>6111</v>
      </c>
      <c r="D4260" s="180">
        <v>252</v>
      </c>
      <c r="E4260" s="180" t="s">
        <v>4520</v>
      </c>
      <c r="F4260" s="180" t="s">
        <v>852</v>
      </c>
      <c r="G4260" s="180">
        <v>1.0595000000000001</v>
      </c>
      <c r="H4260" s="180">
        <v>19.670000000000002</v>
      </c>
      <c r="I4260" s="180">
        <v>0</v>
      </c>
      <c r="J4260" s="180">
        <v>19.670000000000002</v>
      </c>
      <c r="K4260" s="181">
        <f t="shared" si="66"/>
        <v>20.840365000000006</v>
      </c>
      <c r="L4260" s="180" t="s">
        <v>4328</v>
      </c>
    </row>
    <row r="4261" spans="3:12">
      <c r="C4261" s="180">
        <v>6111</v>
      </c>
      <c r="D4261" s="180">
        <v>4235</v>
      </c>
      <c r="E4261" s="180" t="s">
        <v>4521</v>
      </c>
      <c r="F4261" s="180" t="s">
        <v>852</v>
      </c>
      <c r="G4261" s="180">
        <v>1.2285012</v>
      </c>
      <c r="H4261" s="180">
        <v>31.9</v>
      </c>
      <c r="I4261" s="180">
        <v>0</v>
      </c>
      <c r="J4261" s="180">
        <v>31.9</v>
      </c>
      <c r="K4261" s="181">
        <f t="shared" si="66"/>
        <v>39.189188279999996</v>
      </c>
      <c r="L4261" s="180" t="s">
        <v>4328</v>
      </c>
    </row>
    <row r="4262" spans="3:12">
      <c r="C4262" s="180">
        <v>6111</v>
      </c>
      <c r="D4262" s="180">
        <v>6114</v>
      </c>
      <c r="E4262" s="180" t="s">
        <v>4522</v>
      </c>
      <c r="F4262" s="180" t="s">
        <v>852</v>
      </c>
      <c r="G4262" s="180">
        <v>1.0595000000000001</v>
      </c>
      <c r="H4262" s="180">
        <v>19.670000000000002</v>
      </c>
      <c r="I4262" s="180">
        <v>0</v>
      </c>
      <c r="J4262" s="180">
        <v>19.670000000000002</v>
      </c>
      <c r="K4262" s="181">
        <f t="shared" si="66"/>
        <v>20.840365000000006</v>
      </c>
      <c r="L4262" s="180" t="s">
        <v>4328</v>
      </c>
    </row>
    <row r="4263" spans="3:12">
      <c r="C4263" s="180">
        <v>6111</v>
      </c>
      <c r="D4263" s="180">
        <v>6117</v>
      </c>
      <c r="E4263" s="180" t="s">
        <v>4523</v>
      </c>
      <c r="F4263" s="180" t="s">
        <v>852</v>
      </c>
      <c r="G4263" s="180">
        <v>1.0595000000000001</v>
      </c>
      <c r="H4263" s="180">
        <v>19.670000000000002</v>
      </c>
      <c r="I4263" s="180">
        <v>0</v>
      </c>
      <c r="J4263" s="180">
        <v>19.670000000000002</v>
      </c>
      <c r="K4263" s="181">
        <f t="shared" si="66"/>
        <v>20.840365000000006</v>
      </c>
      <c r="L4263" s="180" t="s">
        <v>4328</v>
      </c>
    </row>
    <row r="4264" spans="3:12">
      <c r="C4264" s="180">
        <v>6111</v>
      </c>
      <c r="D4264" s="180">
        <v>6121</v>
      </c>
      <c r="E4264" s="180" t="s">
        <v>4524</v>
      </c>
      <c r="F4264" s="180" t="s">
        <v>852</v>
      </c>
      <c r="G4264" s="180">
        <v>1</v>
      </c>
      <c r="H4264" s="180">
        <v>17.66</v>
      </c>
      <c r="I4264" s="180">
        <v>0</v>
      </c>
      <c r="J4264" s="180">
        <v>17.66</v>
      </c>
      <c r="K4264" s="181">
        <f t="shared" si="66"/>
        <v>17.66</v>
      </c>
      <c r="L4264" s="180" t="s">
        <v>4328</v>
      </c>
    </row>
    <row r="4265" spans="3:12">
      <c r="C4265" s="180">
        <v>6111</v>
      </c>
      <c r="D4265" s="180">
        <v>6127</v>
      </c>
      <c r="E4265" s="180" t="s">
        <v>4525</v>
      </c>
      <c r="F4265" s="180" t="s">
        <v>852</v>
      </c>
      <c r="G4265" s="180">
        <v>1.0595000000000001</v>
      </c>
      <c r="H4265" s="180">
        <v>19.670000000000002</v>
      </c>
      <c r="I4265" s="180">
        <v>0</v>
      </c>
      <c r="J4265" s="180">
        <v>19.670000000000002</v>
      </c>
      <c r="K4265" s="181">
        <f t="shared" si="66"/>
        <v>20.840365000000006</v>
      </c>
      <c r="L4265" s="180" t="s">
        <v>4328</v>
      </c>
    </row>
    <row r="4266" spans="3:12">
      <c r="C4266" s="180">
        <v>6111</v>
      </c>
      <c r="D4266" s="180">
        <v>7595</v>
      </c>
      <c r="E4266" s="180" t="s">
        <v>4526</v>
      </c>
      <c r="F4266" s="180" t="s">
        <v>852</v>
      </c>
      <c r="G4266" s="180">
        <v>1.0595000000000001</v>
      </c>
      <c r="H4266" s="180">
        <v>19.670000000000002</v>
      </c>
      <c r="I4266" s="180">
        <v>0</v>
      </c>
      <c r="J4266" s="180">
        <v>19.670000000000002</v>
      </c>
      <c r="K4266" s="181">
        <f t="shared" si="66"/>
        <v>20.840365000000006</v>
      </c>
      <c r="L4266" s="180" t="s">
        <v>4328</v>
      </c>
    </row>
    <row r="4267" spans="3:12">
      <c r="C4267" s="180">
        <v>6111</v>
      </c>
      <c r="D4267" s="180">
        <v>34345</v>
      </c>
      <c r="E4267" s="180" t="s">
        <v>4527</v>
      </c>
      <c r="F4267" s="180" t="s">
        <v>852</v>
      </c>
      <c r="G4267" s="180">
        <v>1.0667568000000001</v>
      </c>
      <c r="H4267" s="180">
        <v>19.760000000000002</v>
      </c>
      <c r="I4267" s="180">
        <v>0</v>
      </c>
      <c r="J4267" s="180">
        <v>19.760000000000002</v>
      </c>
      <c r="K4267" s="181">
        <f t="shared" si="66"/>
        <v>21.079114368000003</v>
      </c>
      <c r="L4267" s="180" t="s">
        <v>4328</v>
      </c>
    </row>
    <row r="4268" spans="3:12">
      <c r="C4268" s="180">
        <v>6111</v>
      </c>
      <c r="D4268" s="180">
        <v>34466</v>
      </c>
      <c r="E4268" s="180" t="s">
        <v>4528</v>
      </c>
      <c r="F4268" s="180" t="s">
        <v>852</v>
      </c>
      <c r="G4268" s="180">
        <v>1.0595000000000001</v>
      </c>
      <c r="H4268" s="180">
        <v>19.670000000000002</v>
      </c>
      <c r="I4268" s="180">
        <v>0</v>
      </c>
      <c r="J4268" s="180">
        <v>19.670000000000002</v>
      </c>
      <c r="K4268" s="181">
        <f t="shared" si="66"/>
        <v>20.840365000000006</v>
      </c>
      <c r="L4268" s="180" t="s">
        <v>4328</v>
      </c>
    </row>
    <row r="4269" spans="3:12">
      <c r="C4269" s="180">
        <v>6111</v>
      </c>
      <c r="D4269" s="180">
        <v>40909</v>
      </c>
      <c r="E4269" s="180" t="s">
        <v>4529</v>
      </c>
      <c r="F4269" s="180" t="s">
        <v>3050</v>
      </c>
      <c r="G4269" s="180">
        <v>233.09</v>
      </c>
      <c r="H4269" s="182">
        <v>3442.77</v>
      </c>
      <c r="I4269" s="180">
        <v>0</v>
      </c>
      <c r="J4269" s="182">
        <v>3442.77</v>
      </c>
      <c r="K4269" s="181">
        <f t="shared" si="66"/>
        <v>802475.25930000003</v>
      </c>
      <c r="L4269" s="180" t="s">
        <v>4328</v>
      </c>
    </row>
    <row r="4270" spans="3:12">
      <c r="C4270" s="180">
        <v>6111</v>
      </c>
      <c r="D4270" s="180">
        <v>40912</v>
      </c>
      <c r="E4270" s="180" t="s">
        <v>4530</v>
      </c>
      <c r="F4270" s="180" t="s">
        <v>3050</v>
      </c>
      <c r="G4270" s="180">
        <v>233.09</v>
      </c>
      <c r="H4270" s="182">
        <v>3442.77</v>
      </c>
      <c r="I4270" s="180">
        <v>0</v>
      </c>
      <c r="J4270" s="182">
        <v>3442.77</v>
      </c>
      <c r="K4270" s="181">
        <f t="shared" si="66"/>
        <v>802475.25930000003</v>
      </c>
      <c r="L4270" s="180" t="s">
        <v>4328</v>
      </c>
    </row>
    <row r="4271" spans="3:12">
      <c r="C4271" s="180">
        <v>6111</v>
      </c>
      <c r="D4271" s="180">
        <v>40913</v>
      </c>
      <c r="E4271" s="180" t="s">
        <v>4531</v>
      </c>
      <c r="F4271" s="180" t="s">
        <v>3050</v>
      </c>
      <c r="G4271" s="180">
        <v>233.09</v>
      </c>
      <c r="H4271" s="182">
        <v>3442.77</v>
      </c>
      <c r="I4271" s="180">
        <v>0</v>
      </c>
      <c r="J4271" s="182">
        <v>3442.77</v>
      </c>
      <c r="K4271" s="181">
        <f t="shared" si="66"/>
        <v>802475.25930000003</v>
      </c>
      <c r="L4271" s="180" t="s">
        <v>4328</v>
      </c>
    </row>
    <row r="4272" spans="3:12">
      <c r="C4272" s="180">
        <v>6111</v>
      </c>
      <c r="D4272" s="180">
        <v>40919</v>
      </c>
      <c r="E4272" s="180" t="s">
        <v>4532</v>
      </c>
      <c r="F4272" s="180" t="s">
        <v>3050</v>
      </c>
      <c r="G4272" s="180">
        <v>233.09</v>
      </c>
      <c r="H4272" s="182">
        <v>3442.77</v>
      </c>
      <c r="I4272" s="180">
        <v>0</v>
      </c>
      <c r="J4272" s="182">
        <v>3442.77</v>
      </c>
      <c r="K4272" s="181">
        <f t="shared" si="66"/>
        <v>802475.25930000003</v>
      </c>
      <c r="L4272" s="180" t="s">
        <v>4328</v>
      </c>
    </row>
    <row r="4273" spans="3:12">
      <c r="C4273" s="180">
        <v>6111</v>
      </c>
      <c r="D4273" s="180">
        <v>40927</v>
      </c>
      <c r="E4273" s="180" t="s">
        <v>4533</v>
      </c>
      <c r="F4273" s="180" t="s">
        <v>3050</v>
      </c>
      <c r="G4273" s="180">
        <v>233.09</v>
      </c>
      <c r="H4273" s="182">
        <v>3442.77</v>
      </c>
      <c r="I4273" s="180">
        <v>0</v>
      </c>
      <c r="J4273" s="182">
        <v>3442.77</v>
      </c>
      <c r="K4273" s="181">
        <f t="shared" si="66"/>
        <v>802475.25930000003</v>
      </c>
      <c r="L4273" s="180" t="s">
        <v>4328</v>
      </c>
    </row>
    <row r="4274" spans="3:12">
      <c r="C4274" s="180">
        <v>6111</v>
      </c>
      <c r="D4274" s="180">
        <v>40975</v>
      </c>
      <c r="E4274" s="180" t="s">
        <v>4534</v>
      </c>
      <c r="F4274" s="180" t="s">
        <v>3050</v>
      </c>
      <c r="G4274" s="180">
        <v>233.09</v>
      </c>
      <c r="H4274" s="182">
        <v>3442.77</v>
      </c>
      <c r="I4274" s="180">
        <v>0</v>
      </c>
      <c r="J4274" s="182">
        <v>3442.77</v>
      </c>
      <c r="K4274" s="181">
        <f t="shared" si="66"/>
        <v>802475.25930000003</v>
      </c>
      <c r="L4274" s="180" t="s">
        <v>4328</v>
      </c>
    </row>
    <row r="4275" spans="3:12">
      <c r="C4275" s="180">
        <v>6111</v>
      </c>
      <c r="D4275" s="180">
        <v>40976</v>
      </c>
      <c r="E4275" s="180" t="s">
        <v>4535</v>
      </c>
      <c r="F4275" s="180" t="s">
        <v>3050</v>
      </c>
      <c r="G4275" s="180">
        <v>270.27027029999999</v>
      </c>
      <c r="H4275" s="182">
        <v>5582.74</v>
      </c>
      <c r="I4275" s="180">
        <v>0</v>
      </c>
      <c r="J4275" s="182">
        <v>5582.74</v>
      </c>
      <c r="K4275" s="181">
        <f t="shared" si="66"/>
        <v>1508848.6488146218</v>
      </c>
      <c r="L4275" s="180" t="s">
        <v>4328</v>
      </c>
    </row>
    <row r="4276" spans="3:12">
      <c r="C4276" s="180">
        <v>6111</v>
      </c>
      <c r="D4276" s="180">
        <v>40984</v>
      </c>
      <c r="E4276" s="180" t="s">
        <v>4536</v>
      </c>
      <c r="F4276" s="180" t="s">
        <v>3050</v>
      </c>
      <c r="G4276" s="180">
        <v>233.09</v>
      </c>
      <c r="H4276" s="182">
        <v>3442.77</v>
      </c>
      <c r="I4276" s="180">
        <v>0</v>
      </c>
      <c r="J4276" s="182">
        <v>3442.77</v>
      </c>
      <c r="K4276" s="181">
        <f t="shared" si="66"/>
        <v>802475.25930000003</v>
      </c>
      <c r="L4276" s="180" t="s">
        <v>4328</v>
      </c>
    </row>
    <row r="4277" spans="3:12">
      <c r="C4277" s="180">
        <v>6111</v>
      </c>
      <c r="D4277" s="180">
        <v>41071</v>
      </c>
      <c r="E4277" s="180" t="s">
        <v>4537</v>
      </c>
      <c r="F4277" s="180" t="s">
        <v>3050</v>
      </c>
      <c r="G4277" s="180">
        <v>220</v>
      </c>
      <c r="H4277" s="182">
        <v>3091.01</v>
      </c>
      <c r="I4277" s="180">
        <v>0</v>
      </c>
      <c r="J4277" s="182">
        <v>3091.01</v>
      </c>
      <c r="K4277" s="181">
        <f t="shared" si="66"/>
        <v>680022.20000000007</v>
      </c>
      <c r="L4277" s="180" t="s">
        <v>4328</v>
      </c>
    </row>
    <row r="4278" spans="3:12">
      <c r="C4278" s="180">
        <v>6111</v>
      </c>
      <c r="D4278" s="180">
        <v>41072</v>
      </c>
      <c r="E4278" s="180" t="s">
        <v>4538</v>
      </c>
      <c r="F4278" s="180" t="s">
        <v>3050</v>
      </c>
      <c r="G4278" s="180">
        <v>233.09</v>
      </c>
      <c r="H4278" s="182">
        <v>3442.77</v>
      </c>
      <c r="I4278" s="180">
        <v>0</v>
      </c>
      <c r="J4278" s="182">
        <v>3442.77</v>
      </c>
      <c r="K4278" s="181">
        <f t="shared" si="66"/>
        <v>802475.25930000003</v>
      </c>
      <c r="L4278" s="180" t="s">
        <v>4328</v>
      </c>
    </row>
    <row r="4279" spans="3:12">
      <c r="C4279" s="180">
        <v>6111</v>
      </c>
      <c r="D4279" s="180">
        <v>41077</v>
      </c>
      <c r="E4279" s="180" t="s">
        <v>4539</v>
      </c>
      <c r="F4279" s="180" t="s">
        <v>3050</v>
      </c>
      <c r="G4279" s="180">
        <v>286.36756759999997</v>
      </c>
      <c r="H4279" s="182">
        <v>3313.74</v>
      </c>
      <c r="I4279" s="180">
        <v>0</v>
      </c>
      <c r="J4279" s="182">
        <v>3313.74</v>
      </c>
      <c r="K4279" s="181">
        <f t="shared" si="66"/>
        <v>948947.66345882381</v>
      </c>
      <c r="L4279" s="180" t="s">
        <v>4328</v>
      </c>
    </row>
    <row r="4280" spans="3:12">
      <c r="C4280" s="180">
        <v>6111</v>
      </c>
      <c r="D4280" s="180">
        <v>41083</v>
      </c>
      <c r="E4280" s="180" t="s">
        <v>4540</v>
      </c>
      <c r="F4280" s="180" t="s">
        <v>3050</v>
      </c>
      <c r="G4280" s="180">
        <v>233.09</v>
      </c>
      <c r="H4280" s="182">
        <v>3442.77</v>
      </c>
      <c r="I4280" s="180">
        <v>0</v>
      </c>
      <c r="J4280" s="182">
        <v>3442.77</v>
      </c>
      <c r="K4280" s="181">
        <f t="shared" si="66"/>
        <v>802475.25930000003</v>
      </c>
      <c r="L4280" s="180" t="s">
        <v>4328</v>
      </c>
    </row>
    <row r="4281" spans="3:12">
      <c r="C4281" s="180">
        <v>6111</v>
      </c>
      <c r="D4281" s="180">
        <v>41084</v>
      </c>
      <c r="E4281" s="180" t="s">
        <v>4541</v>
      </c>
      <c r="F4281" s="180" t="s">
        <v>3050</v>
      </c>
      <c r="G4281" s="180">
        <v>220</v>
      </c>
      <c r="H4281" s="182">
        <v>3091.01</v>
      </c>
      <c r="I4281" s="180">
        <v>0</v>
      </c>
      <c r="J4281" s="182">
        <v>3091.01</v>
      </c>
      <c r="K4281" s="181">
        <f t="shared" si="66"/>
        <v>680022.20000000007</v>
      </c>
      <c r="L4281" s="180" t="s">
        <v>4328</v>
      </c>
    </row>
    <row r="4282" spans="3:12">
      <c r="C4282" s="180">
        <v>6111</v>
      </c>
      <c r="D4282" s="180">
        <v>41085</v>
      </c>
      <c r="E4282" s="180" t="s">
        <v>4542</v>
      </c>
      <c r="F4282" s="180" t="s">
        <v>3050</v>
      </c>
      <c r="G4282" s="180">
        <v>232.0648649</v>
      </c>
      <c r="H4282" s="182">
        <v>3309.55</v>
      </c>
      <c r="I4282" s="180">
        <v>0</v>
      </c>
      <c r="J4282" s="182">
        <v>3309.55</v>
      </c>
      <c r="K4282" s="181">
        <f t="shared" si="66"/>
        <v>768030.27362979506</v>
      </c>
      <c r="L4282" s="180" t="s">
        <v>4328</v>
      </c>
    </row>
    <row r="4283" spans="3:12">
      <c r="C4283" s="180">
        <v>6111</v>
      </c>
      <c r="D4283" s="180">
        <v>41086</v>
      </c>
      <c r="E4283" s="180" t="s">
        <v>4543</v>
      </c>
      <c r="F4283" s="180" t="s">
        <v>3050</v>
      </c>
      <c r="G4283" s="180">
        <v>232.0648649</v>
      </c>
      <c r="H4283" s="182">
        <v>3092.7</v>
      </c>
      <c r="I4283" s="180">
        <v>0</v>
      </c>
      <c r="J4283" s="182">
        <v>3092.7</v>
      </c>
      <c r="K4283" s="181">
        <f t="shared" si="66"/>
        <v>717707.00767622993</v>
      </c>
      <c r="L4283" s="180" t="s">
        <v>4328</v>
      </c>
    </row>
    <row r="4284" spans="3:12">
      <c r="C4284" s="180">
        <v>6111</v>
      </c>
      <c r="D4284" s="180">
        <v>41094</v>
      </c>
      <c r="E4284" s="180" t="s">
        <v>4544</v>
      </c>
      <c r="F4284" s="180" t="s">
        <v>3050</v>
      </c>
      <c r="G4284" s="180">
        <v>233.09</v>
      </c>
      <c r="H4284" s="182">
        <v>3442.77</v>
      </c>
      <c r="I4284" s="180">
        <v>0</v>
      </c>
      <c r="J4284" s="182">
        <v>3442.77</v>
      </c>
      <c r="K4284" s="181">
        <f t="shared" si="66"/>
        <v>802475.25930000003</v>
      </c>
      <c r="L4284" s="180" t="s">
        <v>4328</v>
      </c>
    </row>
    <row r="4285" spans="3:12">
      <c r="C4285" s="180">
        <v>6111</v>
      </c>
      <c r="D4285" s="180">
        <v>41096</v>
      </c>
      <c r="E4285" s="180" t="s">
        <v>4545</v>
      </c>
      <c r="F4285" s="180" t="s">
        <v>3050</v>
      </c>
      <c r="G4285" s="180">
        <v>234.6864865</v>
      </c>
      <c r="H4285" s="182">
        <v>3459.9</v>
      </c>
      <c r="I4285" s="180">
        <v>0</v>
      </c>
      <c r="J4285" s="182">
        <v>3459.9</v>
      </c>
      <c r="K4285" s="181">
        <f t="shared" si="66"/>
        <v>811991.77464135003</v>
      </c>
      <c r="L4285" s="180" t="s">
        <v>4328</v>
      </c>
    </row>
    <row r="4286" spans="3:12">
      <c r="C4286" s="180">
        <v>6111</v>
      </c>
      <c r="D4286" s="180">
        <v>44499</v>
      </c>
      <c r="E4286" s="180" t="s">
        <v>4546</v>
      </c>
      <c r="F4286" s="180" t="s">
        <v>852</v>
      </c>
      <c r="G4286" s="180">
        <v>1.0595000000000001</v>
      </c>
      <c r="H4286" s="180">
        <v>19.670000000000002</v>
      </c>
      <c r="I4286" s="180">
        <v>0</v>
      </c>
      <c r="J4286" s="180">
        <v>19.670000000000002</v>
      </c>
      <c r="K4286" s="181">
        <f t="shared" si="66"/>
        <v>20.840365000000006</v>
      </c>
      <c r="L4286" s="180" t="s">
        <v>4328</v>
      </c>
    </row>
    <row r="4287" spans="3:12">
      <c r="C4287" s="180">
        <v>6111</v>
      </c>
      <c r="D4287" s="180">
        <v>44503</v>
      </c>
      <c r="E4287" s="180" t="s">
        <v>4547</v>
      </c>
      <c r="F4287" s="180" t="s">
        <v>852</v>
      </c>
      <c r="G4287" s="180">
        <v>1.3016707999999999</v>
      </c>
      <c r="H4287" s="180">
        <v>18.93</v>
      </c>
      <c r="I4287" s="180">
        <v>0</v>
      </c>
      <c r="J4287" s="180">
        <v>18.93</v>
      </c>
      <c r="K4287" s="181">
        <f t="shared" si="66"/>
        <v>24.640628243999998</v>
      </c>
      <c r="L4287" s="180" t="s">
        <v>4328</v>
      </c>
    </row>
    <row r="4288" spans="3:12">
      <c r="C4288" s="180">
        <v>6136</v>
      </c>
      <c r="D4288" s="180">
        <v>6136</v>
      </c>
      <c r="E4288" s="180" t="s">
        <v>4548</v>
      </c>
      <c r="F4288" s="180" t="s">
        <v>727</v>
      </c>
      <c r="G4288" s="180">
        <v>1</v>
      </c>
      <c r="H4288" s="180">
        <v>166.5</v>
      </c>
      <c r="I4288" s="180">
        <v>166.5</v>
      </c>
      <c r="J4288" s="180">
        <v>0</v>
      </c>
      <c r="K4288" s="181">
        <f t="shared" si="66"/>
        <v>166.5</v>
      </c>
      <c r="L4288" s="180" t="s">
        <v>4328</v>
      </c>
    </row>
    <row r="4289" spans="3:12">
      <c r="C4289" s="180">
        <v>6136</v>
      </c>
      <c r="D4289" s="180">
        <v>6150</v>
      </c>
      <c r="E4289" s="180" t="s">
        <v>4549</v>
      </c>
      <c r="F4289" s="180" t="s">
        <v>727</v>
      </c>
      <c r="G4289" s="180">
        <v>1.2721994999999999</v>
      </c>
      <c r="H4289" s="180">
        <v>211.82</v>
      </c>
      <c r="I4289" s="180">
        <v>211.82</v>
      </c>
      <c r="J4289" s="180">
        <v>0</v>
      </c>
      <c r="K4289" s="181">
        <f t="shared" si="66"/>
        <v>269.47729808999998</v>
      </c>
      <c r="L4289" s="180" t="s">
        <v>4328</v>
      </c>
    </row>
    <row r="4290" spans="3:12">
      <c r="C4290" s="180">
        <v>6136</v>
      </c>
      <c r="D4290" s="180">
        <v>6157</v>
      </c>
      <c r="E4290" s="180" t="s">
        <v>4550</v>
      </c>
      <c r="F4290" s="180" t="s">
        <v>727</v>
      </c>
      <c r="G4290" s="180">
        <v>0.3415301</v>
      </c>
      <c r="H4290" s="180">
        <v>56.86</v>
      </c>
      <c r="I4290" s="180">
        <v>56.86</v>
      </c>
      <c r="J4290" s="180">
        <v>0</v>
      </c>
      <c r="K4290" s="181">
        <f t="shared" si="66"/>
        <v>19.419401486000002</v>
      </c>
      <c r="L4290" s="180" t="s">
        <v>4328</v>
      </c>
    </row>
    <row r="4291" spans="3:12">
      <c r="C4291" s="180">
        <v>6136</v>
      </c>
      <c r="D4291" s="180">
        <v>11683</v>
      </c>
      <c r="E4291" s="180" t="s">
        <v>4551</v>
      </c>
      <c r="F4291" s="180" t="s">
        <v>727</v>
      </c>
      <c r="G4291" s="180">
        <v>0.2293374</v>
      </c>
      <c r="H4291" s="180">
        <v>38.18</v>
      </c>
      <c r="I4291" s="180">
        <v>38.18</v>
      </c>
      <c r="J4291" s="180">
        <v>0</v>
      </c>
      <c r="K4291" s="181">
        <f t="shared" si="66"/>
        <v>8.756101932</v>
      </c>
      <c r="L4291" s="180" t="s">
        <v>4328</v>
      </c>
    </row>
    <row r="4292" spans="3:12">
      <c r="C4292" s="180">
        <v>6136</v>
      </c>
      <c r="D4292" s="180">
        <v>11684</v>
      </c>
      <c r="E4292" s="180" t="s">
        <v>4552</v>
      </c>
      <c r="F4292" s="180" t="s">
        <v>727</v>
      </c>
      <c r="G4292" s="180">
        <v>0.25102459999999999</v>
      </c>
      <c r="H4292" s="180">
        <v>41.79</v>
      </c>
      <c r="I4292" s="180">
        <v>41.79</v>
      </c>
      <c r="J4292" s="180">
        <v>0</v>
      </c>
      <c r="K4292" s="181">
        <f t="shared" si="66"/>
        <v>10.490318034</v>
      </c>
      <c r="L4292" s="180" t="s">
        <v>4328</v>
      </c>
    </row>
    <row r="4293" spans="3:12">
      <c r="C4293" s="180">
        <v>6136</v>
      </c>
      <c r="D4293" s="180">
        <v>11685</v>
      </c>
      <c r="E4293" s="180" t="s">
        <v>4553</v>
      </c>
      <c r="F4293" s="180" t="s">
        <v>727</v>
      </c>
      <c r="G4293" s="180">
        <v>0.16171450000000001</v>
      </c>
      <c r="H4293" s="180">
        <v>26.92</v>
      </c>
      <c r="I4293" s="180">
        <v>26.92</v>
      </c>
      <c r="J4293" s="180">
        <v>0</v>
      </c>
      <c r="K4293" s="181">
        <f t="shared" si="66"/>
        <v>4.353354340000001</v>
      </c>
      <c r="L4293" s="180" t="s">
        <v>4328</v>
      </c>
    </row>
    <row r="4294" spans="3:12">
      <c r="C4294" s="180">
        <v>6136</v>
      </c>
      <c r="D4294" s="180">
        <v>37588</v>
      </c>
      <c r="E4294" s="180" t="s">
        <v>4554</v>
      </c>
      <c r="F4294" s="180" t="s">
        <v>727</v>
      </c>
      <c r="G4294" s="180">
        <v>0.3146004</v>
      </c>
      <c r="H4294" s="180">
        <v>52.38</v>
      </c>
      <c r="I4294" s="180">
        <v>52.38</v>
      </c>
      <c r="J4294" s="180">
        <v>0</v>
      </c>
      <c r="K4294" s="181">
        <f t="shared" ref="K4294:K4357" si="67">H4294*G4294</f>
        <v>16.478768951999999</v>
      </c>
      <c r="L4294" s="180" t="s">
        <v>4328</v>
      </c>
    </row>
    <row r="4295" spans="3:12">
      <c r="C4295" s="180">
        <v>6136</v>
      </c>
      <c r="D4295" s="180">
        <v>38637</v>
      </c>
      <c r="E4295" s="180" t="s">
        <v>4555</v>
      </c>
      <c r="F4295" s="180" t="s">
        <v>727</v>
      </c>
      <c r="G4295" s="180">
        <v>1.2568306</v>
      </c>
      <c r="H4295" s="180">
        <v>209.26</v>
      </c>
      <c r="I4295" s="180">
        <v>209.26</v>
      </c>
      <c r="J4295" s="180">
        <v>0</v>
      </c>
      <c r="K4295" s="181">
        <f t="shared" si="67"/>
        <v>263.00437135599998</v>
      </c>
      <c r="L4295" s="180" t="s">
        <v>4328</v>
      </c>
    </row>
    <row r="4296" spans="3:12">
      <c r="C4296" s="180">
        <v>6136</v>
      </c>
      <c r="D4296" s="180">
        <v>38638</v>
      </c>
      <c r="E4296" s="180" t="s">
        <v>4556</v>
      </c>
      <c r="F4296" s="180" t="s">
        <v>727</v>
      </c>
      <c r="G4296" s="180">
        <v>1.0590847000000001</v>
      </c>
      <c r="H4296" s="180">
        <v>176.33</v>
      </c>
      <c r="I4296" s="180">
        <v>176.33</v>
      </c>
      <c r="J4296" s="180">
        <v>0</v>
      </c>
      <c r="K4296" s="181">
        <f t="shared" si="67"/>
        <v>186.74840515100004</v>
      </c>
      <c r="L4296" s="180" t="s">
        <v>4328</v>
      </c>
    </row>
    <row r="4297" spans="3:12">
      <c r="C4297" s="180">
        <v>6136</v>
      </c>
      <c r="D4297" s="180">
        <v>38643</v>
      </c>
      <c r="E4297" s="180" t="s">
        <v>4557</v>
      </c>
      <c r="F4297" s="180" t="s">
        <v>727</v>
      </c>
      <c r="G4297" s="180">
        <v>0.25</v>
      </c>
      <c r="H4297" s="180">
        <v>41.62</v>
      </c>
      <c r="I4297" s="180">
        <v>41.62</v>
      </c>
      <c r="J4297" s="180">
        <v>0</v>
      </c>
      <c r="K4297" s="181">
        <f t="shared" si="67"/>
        <v>10.404999999999999</v>
      </c>
      <c r="L4297" s="180" t="s">
        <v>4328</v>
      </c>
    </row>
    <row r="4298" spans="3:12">
      <c r="C4298" s="180">
        <v>6160</v>
      </c>
      <c r="D4298" s="180">
        <v>6160</v>
      </c>
      <c r="E4298" s="180" t="s">
        <v>4558</v>
      </c>
      <c r="F4298" s="180" t="s">
        <v>852</v>
      </c>
      <c r="G4298" s="180">
        <v>1</v>
      </c>
      <c r="H4298" s="180">
        <v>24.95</v>
      </c>
      <c r="I4298" s="180">
        <v>0</v>
      </c>
      <c r="J4298" s="180">
        <v>24.95</v>
      </c>
      <c r="K4298" s="181">
        <f t="shared" si="67"/>
        <v>24.95</v>
      </c>
      <c r="L4298" s="180" t="s">
        <v>4328</v>
      </c>
    </row>
    <row r="4299" spans="3:12">
      <c r="C4299" s="180">
        <v>6160</v>
      </c>
      <c r="D4299" s="180">
        <v>4244</v>
      </c>
      <c r="E4299" s="180" t="s">
        <v>4559</v>
      </c>
      <c r="F4299" s="180" t="s">
        <v>852</v>
      </c>
      <c r="G4299" s="180">
        <v>0.97483969999999998</v>
      </c>
      <c r="H4299" s="180">
        <v>24.56</v>
      </c>
      <c r="I4299" s="180">
        <v>0</v>
      </c>
      <c r="J4299" s="180">
        <v>24.56</v>
      </c>
      <c r="K4299" s="181">
        <f t="shared" si="67"/>
        <v>23.942063031999997</v>
      </c>
      <c r="L4299" s="180" t="s">
        <v>4328</v>
      </c>
    </row>
    <row r="4300" spans="3:12">
      <c r="C4300" s="180">
        <v>6160</v>
      </c>
      <c r="D4300" s="180">
        <v>6166</v>
      </c>
      <c r="E4300" s="180" t="s">
        <v>4560</v>
      </c>
      <c r="F4300" s="180" t="s">
        <v>852</v>
      </c>
      <c r="G4300" s="180">
        <v>1.1751281</v>
      </c>
      <c r="H4300" s="180">
        <v>26.88</v>
      </c>
      <c r="I4300" s="180">
        <v>0</v>
      </c>
      <c r="J4300" s="180">
        <v>26.88</v>
      </c>
      <c r="K4300" s="181">
        <f t="shared" si="67"/>
        <v>31.587443327999999</v>
      </c>
      <c r="L4300" s="180" t="s">
        <v>4328</v>
      </c>
    </row>
    <row r="4301" spans="3:12">
      <c r="C4301" s="180">
        <v>6160</v>
      </c>
      <c r="D4301" s="180">
        <v>40977</v>
      </c>
      <c r="E4301" s="180" t="s">
        <v>4561</v>
      </c>
      <c r="F4301" s="180" t="s">
        <v>3050</v>
      </c>
      <c r="G4301" s="180">
        <v>214.46472420000001</v>
      </c>
      <c r="H4301" s="182">
        <v>4297.41</v>
      </c>
      <c r="I4301" s="180">
        <v>0</v>
      </c>
      <c r="J4301" s="182">
        <v>4297.41</v>
      </c>
      <c r="K4301" s="181">
        <f t="shared" si="67"/>
        <v>921642.85042432195</v>
      </c>
      <c r="L4301" s="180" t="s">
        <v>4328</v>
      </c>
    </row>
    <row r="4302" spans="3:12">
      <c r="C4302" s="180">
        <v>6160</v>
      </c>
      <c r="D4302" s="180">
        <v>41087</v>
      </c>
      <c r="E4302" s="180" t="s">
        <v>4562</v>
      </c>
      <c r="F4302" s="180" t="s">
        <v>3050</v>
      </c>
      <c r="G4302" s="180">
        <v>220</v>
      </c>
      <c r="H4302" s="182">
        <v>4365.12</v>
      </c>
      <c r="I4302" s="180">
        <v>0</v>
      </c>
      <c r="J4302" s="182">
        <v>4365.12</v>
      </c>
      <c r="K4302" s="181">
        <f t="shared" si="67"/>
        <v>960326.4</v>
      </c>
      <c r="L4302" s="180" t="s">
        <v>4328</v>
      </c>
    </row>
    <row r="4303" spans="3:12">
      <c r="C4303" s="180">
        <v>6160</v>
      </c>
      <c r="D4303" s="180">
        <v>41088</v>
      </c>
      <c r="E4303" s="180" t="s">
        <v>4563</v>
      </c>
      <c r="F4303" s="180" t="s">
        <v>3050</v>
      </c>
      <c r="G4303" s="180">
        <v>258.52817399999998</v>
      </c>
      <c r="H4303" s="182">
        <v>4704.1499999999996</v>
      </c>
      <c r="I4303" s="180">
        <v>0</v>
      </c>
      <c r="J4303" s="182">
        <v>4704.1499999999996</v>
      </c>
      <c r="K4303" s="181">
        <f t="shared" si="67"/>
        <v>1216155.3097220999</v>
      </c>
      <c r="L4303" s="180" t="s">
        <v>4328</v>
      </c>
    </row>
    <row r="4304" spans="3:12">
      <c r="C4304" s="180">
        <v>6180</v>
      </c>
      <c r="D4304" s="180">
        <v>6180</v>
      </c>
      <c r="E4304" s="180" t="s">
        <v>2309</v>
      </c>
      <c r="F4304" s="180" t="s">
        <v>838</v>
      </c>
      <c r="G4304" s="180">
        <v>1</v>
      </c>
      <c r="H4304" s="180">
        <v>382.88</v>
      </c>
      <c r="I4304" s="180">
        <v>382.88</v>
      </c>
      <c r="J4304" s="180">
        <v>0</v>
      </c>
      <c r="K4304" s="181">
        <f t="shared" si="67"/>
        <v>382.88</v>
      </c>
      <c r="L4304" s="180" t="s">
        <v>4328</v>
      </c>
    </row>
    <row r="4305" spans="3:12">
      <c r="C4305" s="180">
        <v>6180</v>
      </c>
      <c r="D4305" s="180">
        <v>6178</v>
      </c>
      <c r="E4305" s="180" t="s">
        <v>4564</v>
      </c>
      <c r="F4305" s="180" t="s">
        <v>838</v>
      </c>
      <c r="G4305" s="180">
        <v>0.92657339999999999</v>
      </c>
      <c r="H4305" s="180">
        <v>354.76</v>
      </c>
      <c r="I4305" s="180">
        <v>354.76</v>
      </c>
      <c r="J4305" s="180">
        <v>0</v>
      </c>
      <c r="K4305" s="181">
        <f t="shared" si="67"/>
        <v>328.71117938399999</v>
      </c>
      <c r="L4305" s="180" t="s">
        <v>4328</v>
      </c>
    </row>
    <row r="4306" spans="3:12">
      <c r="C4306" s="180">
        <v>6180</v>
      </c>
      <c r="D4306" s="180">
        <v>6182</v>
      </c>
      <c r="E4306" s="180" t="s">
        <v>4565</v>
      </c>
      <c r="F4306" s="180" t="s">
        <v>838</v>
      </c>
      <c r="G4306" s="180">
        <v>1.2412586999999999</v>
      </c>
      <c r="H4306" s="180">
        <v>475.25</v>
      </c>
      <c r="I4306" s="180">
        <v>475.25</v>
      </c>
      <c r="J4306" s="180">
        <v>0</v>
      </c>
      <c r="K4306" s="181">
        <f t="shared" si="67"/>
        <v>589.90819717499994</v>
      </c>
      <c r="L4306" s="180" t="s">
        <v>4328</v>
      </c>
    </row>
    <row r="4307" spans="3:12">
      <c r="C4307" s="180">
        <v>6180</v>
      </c>
      <c r="D4307" s="180">
        <v>6186</v>
      </c>
      <c r="E4307" s="180" t="s">
        <v>4566</v>
      </c>
      <c r="F4307" s="180" t="s">
        <v>826</v>
      </c>
      <c r="G4307" s="180">
        <v>5.5559400000000002E-2</v>
      </c>
      <c r="H4307" s="180">
        <v>21.27</v>
      </c>
      <c r="I4307" s="180">
        <v>21.27</v>
      </c>
      <c r="J4307" s="180">
        <v>0</v>
      </c>
      <c r="K4307" s="181">
        <f t="shared" si="67"/>
        <v>1.1817484380000001</v>
      </c>
      <c r="L4307" s="180" t="s">
        <v>4328</v>
      </c>
    </row>
    <row r="4308" spans="3:12">
      <c r="C4308" s="180">
        <v>6180</v>
      </c>
      <c r="D4308" s="180">
        <v>6214</v>
      </c>
      <c r="E4308" s="180" t="s">
        <v>4567</v>
      </c>
      <c r="F4308" s="180" t="s">
        <v>838</v>
      </c>
      <c r="G4308" s="180">
        <v>0.58041960000000004</v>
      </c>
      <c r="H4308" s="180">
        <v>222.23</v>
      </c>
      <c r="I4308" s="180">
        <v>222.23</v>
      </c>
      <c r="J4308" s="180">
        <v>0</v>
      </c>
      <c r="K4308" s="181">
        <f t="shared" si="67"/>
        <v>128.98664770799999</v>
      </c>
      <c r="L4308" s="180" t="s">
        <v>4328</v>
      </c>
    </row>
    <row r="4309" spans="3:12">
      <c r="C4309" s="180">
        <v>6212</v>
      </c>
      <c r="D4309" s="180">
        <v>6212</v>
      </c>
      <c r="E4309" s="180" t="s">
        <v>840</v>
      </c>
      <c r="F4309" s="180" t="s">
        <v>826</v>
      </c>
      <c r="G4309" s="180">
        <v>1</v>
      </c>
      <c r="H4309" s="180">
        <v>12.21</v>
      </c>
      <c r="I4309" s="180">
        <v>12.21</v>
      </c>
      <c r="J4309" s="180">
        <v>0</v>
      </c>
      <c r="K4309" s="181">
        <f t="shared" si="67"/>
        <v>12.21</v>
      </c>
      <c r="L4309" s="180" t="s">
        <v>4328</v>
      </c>
    </row>
    <row r="4310" spans="3:12">
      <c r="C4310" s="180">
        <v>6212</v>
      </c>
      <c r="D4310" s="180">
        <v>4006</v>
      </c>
      <c r="E4310" s="180" t="s">
        <v>4568</v>
      </c>
      <c r="F4310" s="180" t="s">
        <v>1606</v>
      </c>
      <c r="G4310" s="180">
        <v>135.74208139999999</v>
      </c>
      <c r="H4310" s="182">
        <v>1657.41</v>
      </c>
      <c r="I4310" s="182">
        <v>1657.41</v>
      </c>
      <c r="J4310" s="180">
        <v>0</v>
      </c>
      <c r="K4310" s="181">
        <f t="shared" si="67"/>
        <v>224980.283133174</v>
      </c>
      <c r="L4310" s="180" t="s">
        <v>4328</v>
      </c>
    </row>
    <row r="4311" spans="3:12">
      <c r="C4311" s="180">
        <v>6212</v>
      </c>
      <c r="D4311" s="180">
        <v>4448</v>
      </c>
      <c r="E4311" s="180" t="s">
        <v>2169</v>
      </c>
      <c r="F4311" s="180" t="s">
        <v>826</v>
      </c>
      <c r="G4311" s="180">
        <v>1.5972850999999999</v>
      </c>
      <c r="H4311" s="180">
        <v>19.5</v>
      </c>
      <c r="I4311" s="180">
        <v>19.5</v>
      </c>
      <c r="J4311" s="180">
        <v>0</v>
      </c>
      <c r="K4311" s="181">
        <f t="shared" si="67"/>
        <v>31.147059449999997</v>
      </c>
      <c r="L4311" s="180" t="s">
        <v>4328</v>
      </c>
    </row>
    <row r="4312" spans="3:12">
      <c r="C4312" s="180">
        <v>6212</v>
      </c>
      <c r="D4312" s="180">
        <v>4491</v>
      </c>
      <c r="E4312" s="180" t="s">
        <v>825</v>
      </c>
      <c r="F4312" s="180" t="s">
        <v>826</v>
      </c>
      <c r="G4312" s="180">
        <v>0.60331829999999997</v>
      </c>
      <c r="H4312" s="180">
        <v>7.36</v>
      </c>
      <c r="I4312" s="180">
        <v>7.36</v>
      </c>
      <c r="J4312" s="180">
        <v>0</v>
      </c>
      <c r="K4312" s="181">
        <f t="shared" si="67"/>
        <v>4.440422688</v>
      </c>
      <c r="L4312" s="180" t="s">
        <v>4328</v>
      </c>
    </row>
    <row r="4313" spans="3:12">
      <c r="C4313" s="180">
        <v>6212</v>
      </c>
      <c r="D4313" s="180">
        <v>4500</v>
      </c>
      <c r="E4313" s="180" t="s">
        <v>2291</v>
      </c>
      <c r="F4313" s="180" t="s">
        <v>826</v>
      </c>
      <c r="G4313" s="180">
        <v>1.1628959000000001</v>
      </c>
      <c r="H4313" s="180">
        <v>14.19</v>
      </c>
      <c r="I4313" s="180">
        <v>14.19</v>
      </c>
      <c r="J4313" s="180">
        <v>0</v>
      </c>
      <c r="K4313" s="181">
        <f t="shared" si="67"/>
        <v>16.501492820999999</v>
      </c>
      <c r="L4313" s="180" t="s">
        <v>4328</v>
      </c>
    </row>
    <row r="4314" spans="3:12">
      <c r="C4314" s="180">
        <v>6212</v>
      </c>
      <c r="D4314" s="180">
        <v>4509</v>
      </c>
      <c r="E4314" s="180" t="s">
        <v>1857</v>
      </c>
      <c r="F4314" s="180" t="s">
        <v>826</v>
      </c>
      <c r="G4314" s="180">
        <v>0.30618400000000001</v>
      </c>
      <c r="H4314" s="180">
        <v>3.73</v>
      </c>
      <c r="I4314" s="180">
        <v>3.73</v>
      </c>
      <c r="J4314" s="180">
        <v>0</v>
      </c>
      <c r="K4314" s="181">
        <f t="shared" si="67"/>
        <v>1.1420663200000001</v>
      </c>
      <c r="L4314" s="180" t="s">
        <v>4328</v>
      </c>
    </row>
    <row r="4315" spans="3:12">
      <c r="C4315" s="180">
        <v>6212</v>
      </c>
      <c r="D4315" s="180">
        <v>4512</v>
      </c>
      <c r="E4315" s="180" t="s">
        <v>2163</v>
      </c>
      <c r="F4315" s="180" t="s">
        <v>826</v>
      </c>
      <c r="G4315" s="180">
        <v>0.14630470000000001</v>
      </c>
      <c r="H4315" s="180">
        <v>1.78</v>
      </c>
      <c r="I4315" s="180">
        <v>1.78</v>
      </c>
      <c r="J4315" s="180">
        <v>0</v>
      </c>
      <c r="K4315" s="181">
        <f t="shared" si="67"/>
        <v>0.26042236600000002</v>
      </c>
      <c r="L4315" s="180" t="s">
        <v>4328</v>
      </c>
    </row>
    <row r="4316" spans="3:12">
      <c r="C4316" s="180">
        <v>6212</v>
      </c>
      <c r="D4316" s="180">
        <v>4513</v>
      </c>
      <c r="E4316" s="180" t="s">
        <v>4569</v>
      </c>
      <c r="F4316" s="180" t="s">
        <v>826</v>
      </c>
      <c r="G4316" s="180">
        <v>0.4245852</v>
      </c>
      <c r="H4316" s="180">
        <v>5.18</v>
      </c>
      <c r="I4316" s="180">
        <v>5.18</v>
      </c>
      <c r="J4316" s="180">
        <v>0</v>
      </c>
      <c r="K4316" s="181">
        <f t="shared" si="67"/>
        <v>2.1993513359999999</v>
      </c>
      <c r="L4316" s="180" t="s">
        <v>4328</v>
      </c>
    </row>
    <row r="4317" spans="3:12">
      <c r="C4317" s="180">
        <v>6212</v>
      </c>
      <c r="D4317" s="180">
        <v>4517</v>
      </c>
      <c r="E4317" s="180" t="s">
        <v>1853</v>
      </c>
      <c r="F4317" s="180" t="s">
        <v>826</v>
      </c>
      <c r="G4317" s="180">
        <v>0.2111614</v>
      </c>
      <c r="H4317" s="180">
        <v>2.57</v>
      </c>
      <c r="I4317" s="180">
        <v>2.57</v>
      </c>
      <c r="J4317" s="180">
        <v>0</v>
      </c>
      <c r="K4317" s="181">
        <f t="shared" si="67"/>
        <v>0.54268479799999991</v>
      </c>
      <c r="L4317" s="180" t="s">
        <v>4328</v>
      </c>
    </row>
    <row r="4318" spans="3:12">
      <c r="C4318" s="180">
        <v>6212</v>
      </c>
      <c r="D4318" s="180">
        <v>6194</v>
      </c>
      <c r="E4318" s="180" t="s">
        <v>829</v>
      </c>
      <c r="F4318" s="180" t="s">
        <v>826</v>
      </c>
      <c r="G4318" s="180">
        <v>0.43061840000000001</v>
      </c>
      <c r="H4318" s="180">
        <v>5.25</v>
      </c>
      <c r="I4318" s="180">
        <v>5.25</v>
      </c>
      <c r="J4318" s="180">
        <v>0</v>
      </c>
      <c r="K4318" s="181">
        <f t="shared" si="67"/>
        <v>2.2607466000000001</v>
      </c>
      <c r="L4318" s="180" t="s">
        <v>4328</v>
      </c>
    </row>
    <row r="4319" spans="3:12">
      <c r="C4319" s="180">
        <v>6212</v>
      </c>
      <c r="D4319" s="180">
        <v>10567</v>
      </c>
      <c r="E4319" s="180" t="s">
        <v>4570</v>
      </c>
      <c r="F4319" s="180" t="s">
        <v>826</v>
      </c>
      <c r="G4319" s="180">
        <v>0.68174959999999996</v>
      </c>
      <c r="H4319" s="180">
        <v>8.32</v>
      </c>
      <c r="I4319" s="180">
        <v>8.32</v>
      </c>
      <c r="J4319" s="180">
        <v>0</v>
      </c>
      <c r="K4319" s="181">
        <f t="shared" si="67"/>
        <v>5.6721566719999998</v>
      </c>
      <c r="L4319" s="180" t="s">
        <v>4328</v>
      </c>
    </row>
    <row r="4320" spans="3:12">
      <c r="C4320" s="180">
        <v>6243</v>
      </c>
      <c r="D4320" s="180">
        <v>6243</v>
      </c>
      <c r="E4320" s="180" t="s">
        <v>4571</v>
      </c>
      <c r="F4320" s="180" t="s">
        <v>727</v>
      </c>
      <c r="G4320" s="180">
        <v>1</v>
      </c>
      <c r="H4320" s="180">
        <v>370</v>
      </c>
      <c r="I4320" s="180">
        <v>370</v>
      </c>
      <c r="J4320" s="180">
        <v>0</v>
      </c>
      <c r="K4320" s="181">
        <f t="shared" si="67"/>
        <v>370</v>
      </c>
      <c r="L4320" s="180" t="s">
        <v>4328</v>
      </c>
    </row>
    <row r="4321" spans="3:12">
      <c r="C4321" s="180">
        <v>6243</v>
      </c>
      <c r="D4321" s="180">
        <v>6240</v>
      </c>
      <c r="E4321" s="180" t="s">
        <v>4572</v>
      </c>
      <c r="F4321" s="180" t="s">
        <v>727</v>
      </c>
      <c r="G4321" s="180">
        <v>1.324031</v>
      </c>
      <c r="H4321" s="180">
        <v>489.89</v>
      </c>
      <c r="I4321" s="180">
        <v>489.89</v>
      </c>
      <c r="J4321" s="180">
        <v>0</v>
      </c>
      <c r="K4321" s="181">
        <f t="shared" si="67"/>
        <v>648.62954659000002</v>
      </c>
      <c r="L4321" s="180" t="s">
        <v>4328</v>
      </c>
    </row>
    <row r="4322" spans="3:12">
      <c r="C4322" s="180">
        <v>6243</v>
      </c>
      <c r="D4322" s="180">
        <v>11234</v>
      </c>
      <c r="E4322" s="180" t="s">
        <v>4573</v>
      </c>
      <c r="F4322" s="180" t="s">
        <v>727</v>
      </c>
      <c r="G4322" s="180">
        <v>0.1612403</v>
      </c>
      <c r="H4322" s="180">
        <v>59.65</v>
      </c>
      <c r="I4322" s="180">
        <v>59.65</v>
      </c>
      <c r="J4322" s="180">
        <v>0</v>
      </c>
      <c r="K4322" s="181">
        <f t="shared" si="67"/>
        <v>9.6179838950000001</v>
      </c>
      <c r="L4322" s="180" t="s">
        <v>4328</v>
      </c>
    </row>
    <row r="4323" spans="3:12">
      <c r="C4323" s="180">
        <v>6243</v>
      </c>
      <c r="D4323" s="180">
        <v>11235</v>
      </c>
      <c r="E4323" s="180" t="s">
        <v>1858</v>
      </c>
      <c r="F4323" s="180" t="s">
        <v>727</v>
      </c>
      <c r="G4323" s="180">
        <v>0.37209300000000001</v>
      </c>
      <c r="H4323" s="180">
        <v>137.66999999999999</v>
      </c>
      <c r="I4323" s="180">
        <v>137.66999999999999</v>
      </c>
      <c r="J4323" s="180">
        <v>0</v>
      </c>
      <c r="K4323" s="181">
        <f t="shared" si="67"/>
        <v>51.226043309999994</v>
      </c>
      <c r="L4323" s="180" t="s">
        <v>4328</v>
      </c>
    </row>
    <row r="4324" spans="3:12">
      <c r="C4324" s="180">
        <v>6243</v>
      </c>
      <c r="D4324" s="180">
        <v>11236</v>
      </c>
      <c r="E4324" s="180" t="s">
        <v>1859</v>
      </c>
      <c r="F4324" s="180" t="s">
        <v>727</v>
      </c>
      <c r="G4324" s="180">
        <v>0.47286820000000002</v>
      </c>
      <c r="H4324" s="180">
        <v>174.96</v>
      </c>
      <c r="I4324" s="180">
        <v>174.96</v>
      </c>
      <c r="J4324" s="180">
        <v>0</v>
      </c>
      <c r="K4324" s="181">
        <f t="shared" si="67"/>
        <v>82.733020272000005</v>
      </c>
      <c r="L4324" s="180" t="s">
        <v>4328</v>
      </c>
    </row>
    <row r="4325" spans="3:12">
      <c r="C4325" s="180">
        <v>6243</v>
      </c>
      <c r="D4325" s="180">
        <v>11241</v>
      </c>
      <c r="E4325" s="180" t="s">
        <v>4574</v>
      </c>
      <c r="F4325" s="180" t="s">
        <v>727</v>
      </c>
      <c r="G4325" s="180">
        <v>0.43410850000000001</v>
      </c>
      <c r="H4325" s="180">
        <v>160.62</v>
      </c>
      <c r="I4325" s="180">
        <v>160.62</v>
      </c>
      <c r="J4325" s="180">
        <v>0</v>
      </c>
      <c r="K4325" s="181">
        <f t="shared" si="67"/>
        <v>69.726507269999999</v>
      </c>
      <c r="L4325" s="180" t="s">
        <v>4328</v>
      </c>
    </row>
    <row r="4326" spans="3:12">
      <c r="C4326" s="180">
        <v>6243</v>
      </c>
      <c r="D4326" s="180">
        <v>11244</v>
      </c>
      <c r="E4326" s="180" t="s">
        <v>4575</v>
      </c>
      <c r="F4326" s="180" t="s">
        <v>727</v>
      </c>
      <c r="G4326" s="180">
        <v>0.4875968</v>
      </c>
      <c r="H4326" s="180">
        <v>180.41</v>
      </c>
      <c r="I4326" s="180">
        <v>180.41</v>
      </c>
      <c r="J4326" s="180">
        <v>0</v>
      </c>
      <c r="K4326" s="181">
        <f t="shared" si="67"/>
        <v>87.967338687999998</v>
      </c>
      <c r="L4326" s="180" t="s">
        <v>4328</v>
      </c>
    </row>
    <row r="4327" spans="3:12">
      <c r="C4327" s="180">
        <v>6243</v>
      </c>
      <c r="D4327" s="180">
        <v>11245</v>
      </c>
      <c r="E4327" s="180" t="s">
        <v>1860</v>
      </c>
      <c r="F4327" s="180" t="s">
        <v>727</v>
      </c>
      <c r="G4327" s="180">
        <v>0.67441859999999998</v>
      </c>
      <c r="H4327" s="180">
        <v>249.53</v>
      </c>
      <c r="I4327" s="180">
        <v>249.53</v>
      </c>
      <c r="J4327" s="180">
        <v>0</v>
      </c>
      <c r="K4327" s="181">
        <f t="shared" si="67"/>
        <v>168.28767325799998</v>
      </c>
      <c r="L4327" s="180" t="s">
        <v>4328</v>
      </c>
    </row>
    <row r="4328" spans="3:12">
      <c r="C4328" s="180">
        <v>6243</v>
      </c>
      <c r="D4328" s="180">
        <v>11289</v>
      </c>
      <c r="E4328" s="180" t="s">
        <v>4576</v>
      </c>
      <c r="F4328" s="180" t="s">
        <v>727</v>
      </c>
      <c r="G4328" s="180">
        <v>0.1736434</v>
      </c>
      <c r="H4328" s="180">
        <v>64.239999999999995</v>
      </c>
      <c r="I4328" s="180">
        <v>64.239999999999995</v>
      </c>
      <c r="J4328" s="180">
        <v>0</v>
      </c>
      <c r="K4328" s="181">
        <f t="shared" si="67"/>
        <v>11.154852016</v>
      </c>
      <c r="L4328" s="180" t="s">
        <v>4328</v>
      </c>
    </row>
    <row r="4329" spans="3:12">
      <c r="C4329" s="180">
        <v>6243</v>
      </c>
      <c r="D4329" s="180">
        <v>11296</v>
      </c>
      <c r="E4329" s="180" t="s">
        <v>4577</v>
      </c>
      <c r="F4329" s="180" t="s">
        <v>727</v>
      </c>
      <c r="G4329" s="180">
        <v>4.2186045999999999</v>
      </c>
      <c r="H4329" s="182">
        <v>1560.88</v>
      </c>
      <c r="I4329" s="182">
        <v>1560.88</v>
      </c>
      <c r="J4329" s="180">
        <v>0</v>
      </c>
      <c r="K4329" s="181">
        <f t="shared" si="67"/>
        <v>6584.7355480480001</v>
      </c>
      <c r="L4329" s="180" t="s">
        <v>4328</v>
      </c>
    </row>
    <row r="4330" spans="3:12">
      <c r="C4330" s="180">
        <v>6243</v>
      </c>
      <c r="D4330" s="180">
        <v>11299</v>
      </c>
      <c r="E4330" s="180" t="s">
        <v>2717</v>
      </c>
      <c r="F4330" s="180" t="s">
        <v>727</v>
      </c>
      <c r="G4330" s="180">
        <v>1.4279069</v>
      </c>
      <c r="H4330" s="180">
        <v>528.32000000000005</v>
      </c>
      <c r="I4330" s="180">
        <v>528.32000000000005</v>
      </c>
      <c r="J4330" s="180">
        <v>0</v>
      </c>
      <c r="K4330" s="181">
        <f t="shared" si="67"/>
        <v>754.39177340800006</v>
      </c>
      <c r="L4330" s="180" t="s">
        <v>4328</v>
      </c>
    </row>
    <row r="4331" spans="3:12">
      <c r="C4331" s="180">
        <v>6243</v>
      </c>
      <c r="D4331" s="180">
        <v>11301</v>
      </c>
      <c r="E4331" s="180" t="s">
        <v>4578</v>
      </c>
      <c r="F4331" s="180" t="s">
        <v>727</v>
      </c>
      <c r="G4331" s="180">
        <v>1.1007750999999999</v>
      </c>
      <c r="H4331" s="180">
        <v>407.28</v>
      </c>
      <c r="I4331" s="180">
        <v>407.28</v>
      </c>
      <c r="J4331" s="180">
        <v>0</v>
      </c>
      <c r="K4331" s="181">
        <f t="shared" si="67"/>
        <v>448.32368272799994</v>
      </c>
      <c r="L4331" s="180" t="s">
        <v>4328</v>
      </c>
    </row>
    <row r="4332" spans="3:12">
      <c r="C4332" s="180">
        <v>6243</v>
      </c>
      <c r="D4332" s="180">
        <v>11315</v>
      </c>
      <c r="E4332" s="180" t="s">
        <v>4579</v>
      </c>
      <c r="F4332" s="180" t="s">
        <v>727</v>
      </c>
      <c r="G4332" s="180">
        <v>0.26356580000000002</v>
      </c>
      <c r="H4332" s="180">
        <v>97.51</v>
      </c>
      <c r="I4332" s="180">
        <v>97.51</v>
      </c>
      <c r="J4332" s="180">
        <v>0</v>
      </c>
      <c r="K4332" s="181">
        <f t="shared" si="67"/>
        <v>25.700301158000002</v>
      </c>
      <c r="L4332" s="180" t="s">
        <v>4328</v>
      </c>
    </row>
    <row r="4333" spans="3:12">
      <c r="C4333" s="180">
        <v>6243</v>
      </c>
      <c r="D4333" s="180">
        <v>11316</v>
      </c>
      <c r="E4333" s="180" t="s">
        <v>4580</v>
      </c>
      <c r="F4333" s="180" t="s">
        <v>727</v>
      </c>
      <c r="G4333" s="180">
        <v>0.86821700000000002</v>
      </c>
      <c r="H4333" s="180">
        <v>321.24</v>
      </c>
      <c r="I4333" s="180">
        <v>321.24</v>
      </c>
      <c r="J4333" s="180">
        <v>0</v>
      </c>
      <c r="K4333" s="181">
        <f t="shared" si="67"/>
        <v>278.90602908</v>
      </c>
      <c r="L4333" s="180" t="s">
        <v>4328</v>
      </c>
    </row>
    <row r="4334" spans="3:12">
      <c r="C4334" s="180">
        <v>6243</v>
      </c>
      <c r="D4334" s="180">
        <v>11707</v>
      </c>
      <c r="E4334" s="180" t="s">
        <v>4581</v>
      </c>
      <c r="F4334" s="180" t="s">
        <v>727</v>
      </c>
      <c r="G4334" s="180">
        <v>3.1937899999999998E-2</v>
      </c>
      <c r="H4334" s="180">
        <v>11.81</v>
      </c>
      <c r="I4334" s="180">
        <v>11.81</v>
      </c>
      <c r="J4334" s="180">
        <v>0</v>
      </c>
      <c r="K4334" s="181">
        <f t="shared" si="67"/>
        <v>0.37718659900000001</v>
      </c>
      <c r="L4334" s="180" t="s">
        <v>4328</v>
      </c>
    </row>
    <row r="4335" spans="3:12">
      <c r="C4335" s="180">
        <v>6243</v>
      </c>
      <c r="D4335" s="180">
        <v>11708</v>
      </c>
      <c r="E4335" s="180" t="s">
        <v>4582</v>
      </c>
      <c r="F4335" s="180" t="s">
        <v>727</v>
      </c>
      <c r="G4335" s="180">
        <v>4.2635600000000003E-2</v>
      </c>
      <c r="H4335" s="180">
        <v>15.77</v>
      </c>
      <c r="I4335" s="180">
        <v>15.77</v>
      </c>
      <c r="J4335" s="180">
        <v>0</v>
      </c>
      <c r="K4335" s="181">
        <f t="shared" si="67"/>
        <v>0.67236341200000005</v>
      </c>
      <c r="L4335" s="180" t="s">
        <v>4328</v>
      </c>
    </row>
    <row r="4336" spans="3:12">
      <c r="C4336" s="180">
        <v>6243</v>
      </c>
      <c r="D4336" s="180">
        <v>11709</v>
      </c>
      <c r="E4336" s="180" t="s">
        <v>4583</v>
      </c>
      <c r="F4336" s="180" t="s">
        <v>727</v>
      </c>
      <c r="G4336" s="180">
        <v>0.10015499999999999</v>
      </c>
      <c r="H4336" s="180">
        <v>37.049999999999997</v>
      </c>
      <c r="I4336" s="180">
        <v>37.049999999999997</v>
      </c>
      <c r="J4336" s="180">
        <v>0</v>
      </c>
      <c r="K4336" s="181">
        <f t="shared" si="67"/>
        <v>3.7107427499999996</v>
      </c>
      <c r="L4336" s="180" t="s">
        <v>4328</v>
      </c>
    </row>
    <row r="4337" spans="3:12">
      <c r="C4337" s="180">
        <v>6243</v>
      </c>
      <c r="D4337" s="180">
        <v>11710</v>
      </c>
      <c r="E4337" s="180" t="s">
        <v>4584</v>
      </c>
      <c r="F4337" s="180" t="s">
        <v>727</v>
      </c>
      <c r="G4337" s="180">
        <v>0.23023250000000001</v>
      </c>
      <c r="H4337" s="180">
        <v>85.18</v>
      </c>
      <c r="I4337" s="180">
        <v>85.18</v>
      </c>
      <c r="J4337" s="180">
        <v>0</v>
      </c>
      <c r="K4337" s="181">
        <f t="shared" si="67"/>
        <v>19.611204350000001</v>
      </c>
      <c r="L4337" s="180" t="s">
        <v>4328</v>
      </c>
    </row>
    <row r="4338" spans="3:12">
      <c r="C4338" s="180">
        <v>6243</v>
      </c>
      <c r="D4338" s="180">
        <v>14112</v>
      </c>
      <c r="E4338" s="180" t="s">
        <v>2716</v>
      </c>
      <c r="F4338" s="180" t="s">
        <v>727</v>
      </c>
      <c r="G4338" s="180">
        <v>0.56279060000000003</v>
      </c>
      <c r="H4338" s="180">
        <v>208.23</v>
      </c>
      <c r="I4338" s="180">
        <v>208.23</v>
      </c>
      <c r="J4338" s="180">
        <v>0</v>
      </c>
      <c r="K4338" s="181">
        <f t="shared" si="67"/>
        <v>117.189886638</v>
      </c>
      <c r="L4338" s="180" t="s">
        <v>4328</v>
      </c>
    </row>
    <row r="4339" spans="3:12">
      <c r="C4339" s="180">
        <v>6243</v>
      </c>
      <c r="D4339" s="180">
        <v>21059</v>
      </c>
      <c r="E4339" s="180" t="s">
        <v>4585</v>
      </c>
      <c r="F4339" s="180" t="s">
        <v>727</v>
      </c>
      <c r="G4339" s="180">
        <v>0.10697669999999999</v>
      </c>
      <c r="H4339" s="180">
        <v>39.58</v>
      </c>
      <c r="I4339" s="180">
        <v>39.58</v>
      </c>
      <c r="J4339" s="180">
        <v>0</v>
      </c>
      <c r="K4339" s="181">
        <f t="shared" si="67"/>
        <v>4.2341377859999998</v>
      </c>
      <c r="L4339" s="180" t="s">
        <v>4328</v>
      </c>
    </row>
    <row r="4340" spans="3:12">
      <c r="C4340" s="180">
        <v>6243</v>
      </c>
      <c r="D4340" s="180">
        <v>21060</v>
      </c>
      <c r="E4340" s="180" t="s">
        <v>4586</v>
      </c>
      <c r="F4340" s="180" t="s">
        <v>727</v>
      </c>
      <c r="G4340" s="180">
        <v>0.1984496</v>
      </c>
      <c r="H4340" s="180">
        <v>73.42</v>
      </c>
      <c r="I4340" s="180">
        <v>73.42</v>
      </c>
      <c r="J4340" s="180">
        <v>0</v>
      </c>
      <c r="K4340" s="181">
        <f t="shared" si="67"/>
        <v>14.570169632000001</v>
      </c>
      <c r="L4340" s="180" t="s">
        <v>4328</v>
      </c>
    </row>
    <row r="4341" spans="3:12">
      <c r="C4341" s="180">
        <v>6243</v>
      </c>
      <c r="D4341" s="180">
        <v>21061</v>
      </c>
      <c r="E4341" s="180" t="s">
        <v>4587</v>
      </c>
      <c r="F4341" s="180" t="s">
        <v>727</v>
      </c>
      <c r="G4341" s="180">
        <v>0.248062</v>
      </c>
      <c r="H4341" s="180">
        <v>91.78</v>
      </c>
      <c r="I4341" s="180">
        <v>91.78</v>
      </c>
      <c r="J4341" s="180">
        <v>0</v>
      </c>
      <c r="K4341" s="181">
        <f t="shared" si="67"/>
        <v>22.767130359999999</v>
      </c>
      <c r="L4341" s="180" t="s">
        <v>4328</v>
      </c>
    </row>
    <row r="4342" spans="3:12">
      <c r="C4342" s="180">
        <v>6243</v>
      </c>
      <c r="D4342" s="180">
        <v>21062</v>
      </c>
      <c r="E4342" s="180" t="s">
        <v>4588</v>
      </c>
      <c r="F4342" s="180" t="s">
        <v>727</v>
      </c>
      <c r="G4342" s="180">
        <v>0.39069759999999998</v>
      </c>
      <c r="H4342" s="180">
        <v>144.55000000000001</v>
      </c>
      <c r="I4342" s="180">
        <v>144.55000000000001</v>
      </c>
      <c r="J4342" s="180">
        <v>0</v>
      </c>
      <c r="K4342" s="181">
        <f t="shared" si="67"/>
        <v>56.47533808</v>
      </c>
      <c r="L4342" s="180" t="s">
        <v>4328</v>
      </c>
    </row>
    <row r="4343" spans="3:12">
      <c r="C4343" s="180">
        <v>6243</v>
      </c>
      <c r="D4343" s="180">
        <v>21071</v>
      </c>
      <c r="E4343" s="180" t="s">
        <v>4589</v>
      </c>
      <c r="F4343" s="180" t="s">
        <v>727</v>
      </c>
      <c r="G4343" s="180">
        <v>0.40310069999999998</v>
      </c>
      <c r="H4343" s="180">
        <v>149.13999999999999</v>
      </c>
      <c r="I4343" s="180">
        <v>149.13999999999999</v>
      </c>
      <c r="J4343" s="180">
        <v>0</v>
      </c>
      <c r="K4343" s="181">
        <f t="shared" si="67"/>
        <v>60.118438397999988</v>
      </c>
      <c r="L4343" s="180" t="s">
        <v>4328</v>
      </c>
    </row>
    <row r="4344" spans="3:12">
      <c r="C4344" s="180">
        <v>6243</v>
      </c>
      <c r="D4344" s="180">
        <v>21090</v>
      </c>
      <c r="E4344" s="180" t="s">
        <v>4590</v>
      </c>
      <c r="F4344" s="180" t="s">
        <v>727</v>
      </c>
      <c r="G4344" s="180">
        <v>1.3488372</v>
      </c>
      <c r="H4344" s="180">
        <v>499.06</v>
      </c>
      <c r="I4344" s="180">
        <v>499.06</v>
      </c>
      <c r="J4344" s="180">
        <v>0</v>
      </c>
      <c r="K4344" s="181">
        <f t="shared" si="67"/>
        <v>673.15069303199994</v>
      </c>
      <c r="L4344" s="180" t="s">
        <v>4328</v>
      </c>
    </row>
    <row r="4345" spans="3:12">
      <c r="C4345" s="180">
        <v>7156</v>
      </c>
      <c r="D4345" s="180">
        <v>7156</v>
      </c>
      <c r="E4345" s="180" t="s">
        <v>2129</v>
      </c>
      <c r="F4345" s="180" t="s">
        <v>838</v>
      </c>
      <c r="G4345" s="180">
        <v>1</v>
      </c>
      <c r="H4345" s="180">
        <v>25.97</v>
      </c>
      <c r="I4345" s="180">
        <v>25.97</v>
      </c>
      <c r="J4345" s="180">
        <v>0</v>
      </c>
      <c r="K4345" s="181">
        <f t="shared" si="67"/>
        <v>25.97</v>
      </c>
      <c r="L4345" s="180" t="s">
        <v>4328</v>
      </c>
    </row>
    <row r="4346" spans="3:12">
      <c r="C4346" s="180">
        <v>7156</v>
      </c>
      <c r="D4346" s="180">
        <v>7155</v>
      </c>
      <c r="E4346" s="180" t="s">
        <v>1783</v>
      </c>
      <c r="F4346" s="180" t="s">
        <v>838</v>
      </c>
      <c r="G4346" s="180">
        <v>0.69713259999999999</v>
      </c>
      <c r="H4346" s="180">
        <v>18.100000000000001</v>
      </c>
      <c r="I4346" s="180">
        <v>18.100000000000001</v>
      </c>
      <c r="J4346" s="180">
        <v>0</v>
      </c>
      <c r="K4346" s="181">
        <f t="shared" si="67"/>
        <v>12.618100060000002</v>
      </c>
      <c r="L4346" s="180" t="s">
        <v>4328</v>
      </c>
    </row>
    <row r="4347" spans="3:12">
      <c r="C4347" s="180">
        <v>7156</v>
      </c>
      <c r="D4347" s="180">
        <v>10917</v>
      </c>
      <c r="E4347" s="180" t="s">
        <v>2212</v>
      </c>
      <c r="F4347" s="180" t="s">
        <v>838</v>
      </c>
      <c r="G4347" s="180">
        <v>0.30215049999999999</v>
      </c>
      <c r="H4347" s="180">
        <v>7.84</v>
      </c>
      <c r="I4347" s="180">
        <v>7.84</v>
      </c>
      <c r="J4347" s="180">
        <v>0</v>
      </c>
      <c r="K4347" s="181">
        <f t="shared" si="67"/>
        <v>2.3688599199999998</v>
      </c>
      <c r="L4347" s="180" t="s">
        <v>4328</v>
      </c>
    </row>
    <row r="4348" spans="3:12">
      <c r="C4348" s="180">
        <v>7156</v>
      </c>
      <c r="D4348" s="180">
        <v>21141</v>
      </c>
      <c r="E4348" s="180" t="s">
        <v>2125</v>
      </c>
      <c r="F4348" s="180" t="s">
        <v>838</v>
      </c>
      <c r="G4348" s="180">
        <v>0.46774189999999999</v>
      </c>
      <c r="H4348" s="180">
        <v>12.14</v>
      </c>
      <c r="I4348" s="180">
        <v>12.14</v>
      </c>
      <c r="J4348" s="180">
        <v>0</v>
      </c>
      <c r="K4348" s="181">
        <f t="shared" si="67"/>
        <v>5.6783866659999997</v>
      </c>
      <c r="L4348" s="180" t="s">
        <v>4328</v>
      </c>
    </row>
    <row r="4349" spans="3:12">
      <c r="C4349" s="180">
        <v>7156</v>
      </c>
      <c r="D4349" s="180">
        <v>34547</v>
      </c>
      <c r="E4349" s="180" t="s">
        <v>4591</v>
      </c>
      <c r="F4349" s="180" t="s">
        <v>826</v>
      </c>
      <c r="G4349" s="180">
        <v>0.14003940000000001</v>
      </c>
      <c r="H4349" s="180">
        <v>3.63</v>
      </c>
      <c r="I4349" s="180">
        <v>3.63</v>
      </c>
      <c r="J4349" s="180">
        <v>0</v>
      </c>
      <c r="K4349" s="181">
        <f t="shared" si="67"/>
        <v>0.50834302200000003</v>
      </c>
      <c r="L4349" s="180" t="s">
        <v>4328</v>
      </c>
    </row>
    <row r="4350" spans="3:12">
      <c r="C4350" s="180">
        <v>7156</v>
      </c>
      <c r="D4350" s="180">
        <v>34548</v>
      </c>
      <c r="E4350" s="180" t="s">
        <v>4592</v>
      </c>
      <c r="F4350" s="180" t="s">
        <v>826</v>
      </c>
      <c r="G4350" s="180">
        <v>0.2296899</v>
      </c>
      <c r="H4350" s="180">
        <v>5.96</v>
      </c>
      <c r="I4350" s="180">
        <v>5.96</v>
      </c>
      <c r="J4350" s="180">
        <v>0</v>
      </c>
      <c r="K4350" s="181">
        <f t="shared" si="67"/>
        <v>1.3689518039999999</v>
      </c>
      <c r="L4350" s="180" t="s">
        <v>4328</v>
      </c>
    </row>
    <row r="4351" spans="3:12">
      <c r="C4351" s="180">
        <v>7156</v>
      </c>
      <c r="D4351" s="180">
        <v>34550</v>
      </c>
      <c r="E4351" s="180" t="s">
        <v>4593</v>
      </c>
      <c r="F4351" s="180" t="s">
        <v>826</v>
      </c>
      <c r="G4351" s="180">
        <v>6.0604699999999997E-2</v>
      </c>
      <c r="H4351" s="180">
        <v>1.57</v>
      </c>
      <c r="I4351" s="180">
        <v>1.57</v>
      </c>
      <c r="J4351" s="180">
        <v>0</v>
      </c>
      <c r="K4351" s="181">
        <f t="shared" si="67"/>
        <v>9.5149379000000006E-2</v>
      </c>
      <c r="L4351" s="180" t="s">
        <v>4328</v>
      </c>
    </row>
    <row r="4352" spans="3:12">
      <c r="C4352" s="180">
        <v>7156</v>
      </c>
      <c r="D4352" s="180">
        <v>34557</v>
      </c>
      <c r="E4352" s="180" t="s">
        <v>4594</v>
      </c>
      <c r="F4352" s="180" t="s">
        <v>826</v>
      </c>
      <c r="G4352" s="180">
        <v>8.8701100000000005E-2</v>
      </c>
      <c r="H4352" s="180">
        <v>2.2999999999999998</v>
      </c>
      <c r="I4352" s="180">
        <v>2.2999999999999998</v>
      </c>
      <c r="J4352" s="180">
        <v>0</v>
      </c>
      <c r="K4352" s="181">
        <f t="shared" si="67"/>
        <v>0.20401253</v>
      </c>
      <c r="L4352" s="180" t="s">
        <v>4328</v>
      </c>
    </row>
    <row r="4353" spans="3:12">
      <c r="C4353" s="180">
        <v>7156</v>
      </c>
      <c r="D4353" s="180">
        <v>34558</v>
      </c>
      <c r="E4353" s="180" t="s">
        <v>4595</v>
      </c>
      <c r="F4353" s="180" t="s">
        <v>826</v>
      </c>
      <c r="G4353" s="180">
        <v>0.1138966</v>
      </c>
      <c r="H4353" s="180">
        <v>2.95</v>
      </c>
      <c r="I4353" s="180">
        <v>2.95</v>
      </c>
      <c r="J4353" s="180">
        <v>0</v>
      </c>
      <c r="K4353" s="181">
        <f t="shared" si="67"/>
        <v>0.33599497</v>
      </c>
      <c r="L4353" s="180" t="s">
        <v>4328</v>
      </c>
    </row>
    <row r="4354" spans="3:12">
      <c r="C4354" s="180">
        <v>7156</v>
      </c>
      <c r="D4354" s="180">
        <v>37411</v>
      </c>
      <c r="E4354" s="180" t="s">
        <v>4596</v>
      </c>
      <c r="F4354" s="180" t="s">
        <v>838</v>
      </c>
      <c r="G4354" s="180">
        <v>0.64803789999999994</v>
      </c>
      <c r="H4354" s="180">
        <v>16.82</v>
      </c>
      <c r="I4354" s="180">
        <v>16.82</v>
      </c>
      <c r="J4354" s="180">
        <v>0</v>
      </c>
      <c r="K4354" s="181">
        <f t="shared" si="67"/>
        <v>10.899997478</v>
      </c>
      <c r="L4354" s="180" t="s">
        <v>4328</v>
      </c>
    </row>
    <row r="4355" spans="3:12">
      <c r="C4355" s="180">
        <v>7156</v>
      </c>
      <c r="D4355" s="180">
        <v>39507</v>
      </c>
      <c r="E4355" s="180" t="s">
        <v>2127</v>
      </c>
      <c r="F4355" s="180" t="s">
        <v>838</v>
      </c>
      <c r="G4355" s="180">
        <v>0.54308239999999997</v>
      </c>
      <c r="H4355" s="180">
        <v>14.1</v>
      </c>
      <c r="I4355" s="180">
        <v>14.1</v>
      </c>
      <c r="J4355" s="180">
        <v>0</v>
      </c>
      <c r="K4355" s="181">
        <f t="shared" si="67"/>
        <v>7.657461839999999</v>
      </c>
      <c r="L4355" s="180" t="s">
        <v>4328</v>
      </c>
    </row>
    <row r="4356" spans="3:12">
      <c r="C4356" s="180">
        <v>7156</v>
      </c>
      <c r="D4356" s="180">
        <v>39508</v>
      </c>
      <c r="E4356" s="180" t="s">
        <v>2216</v>
      </c>
      <c r="F4356" s="180" t="s">
        <v>838</v>
      </c>
      <c r="G4356" s="180">
        <v>0.36408600000000002</v>
      </c>
      <c r="H4356" s="180">
        <v>9.4499999999999993</v>
      </c>
      <c r="I4356" s="180">
        <v>9.4499999999999993</v>
      </c>
      <c r="J4356" s="180">
        <v>0</v>
      </c>
      <c r="K4356" s="181">
        <f t="shared" si="67"/>
        <v>3.4406127</v>
      </c>
      <c r="L4356" s="180" t="s">
        <v>4328</v>
      </c>
    </row>
    <row r="4357" spans="3:12">
      <c r="C4357" s="180">
        <v>7156</v>
      </c>
      <c r="D4357" s="180">
        <v>39509</v>
      </c>
      <c r="E4357" s="180" t="s">
        <v>2215</v>
      </c>
      <c r="F4357" s="180" t="s">
        <v>838</v>
      </c>
      <c r="G4357" s="180">
        <v>0.44996419999999998</v>
      </c>
      <c r="H4357" s="180">
        <v>11.68</v>
      </c>
      <c r="I4357" s="180">
        <v>11.68</v>
      </c>
      <c r="J4357" s="180">
        <v>0</v>
      </c>
      <c r="K4357" s="181">
        <f t="shared" si="67"/>
        <v>5.2555818560000001</v>
      </c>
      <c r="L4357" s="180" t="s">
        <v>4328</v>
      </c>
    </row>
    <row r="4358" spans="3:12">
      <c r="C4358" s="180">
        <v>7156</v>
      </c>
      <c r="D4358" s="180">
        <v>42406</v>
      </c>
      <c r="E4358" s="180" t="s">
        <v>2128</v>
      </c>
      <c r="F4358" s="180" t="s">
        <v>838</v>
      </c>
      <c r="G4358" s="180">
        <v>0.79928319999999997</v>
      </c>
      <c r="H4358" s="180">
        <v>20.75</v>
      </c>
      <c r="I4358" s="180">
        <v>20.75</v>
      </c>
      <c r="J4358" s="180">
        <v>0</v>
      </c>
      <c r="K4358" s="181">
        <f t="shared" ref="K4358:K4421" si="68">H4358*G4358</f>
        <v>16.5851264</v>
      </c>
      <c r="L4358" s="180" t="s">
        <v>4328</v>
      </c>
    </row>
    <row r="4359" spans="3:12">
      <c r="C4359" s="180">
        <v>7156</v>
      </c>
      <c r="D4359" s="180">
        <v>42407</v>
      </c>
      <c r="E4359" s="180" t="s">
        <v>2126</v>
      </c>
      <c r="F4359" s="180" t="s">
        <v>826</v>
      </c>
      <c r="G4359" s="180">
        <v>0.2282969</v>
      </c>
      <c r="H4359" s="180">
        <v>5.92</v>
      </c>
      <c r="I4359" s="180">
        <v>5.92</v>
      </c>
      <c r="J4359" s="180">
        <v>0</v>
      </c>
      <c r="K4359" s="181">
        <f t="shared" si="68"/>
        <v>1.351517648</v>
      </c>
      <c r="L4359" s="180" t="s">
        <v>4328</v>
      </c>
    </row>
    <row r="4360" spans="3:12">
      <c r="C4360" s="180">
        <v>7156</v>
      </c>
      <c r="D4360" s="180">
        <v>43127</v>
      </c>
      <c r="E4360" s="180" t="s">
        <v>2130</v>
      </c>
      <c r="F4360" s="180" t="s">
        <v>838</v>
      </c>
      <c r="G4360" s="180">
        <v>1.4312366000000001</v>
      </c>
      <c r="H4360" s="180">
        <v>37.159999999999997</v>
      </c>
      <c r="I4360" s="180">
        <v>37.159999999999997</v>
      </c>
      <c r="J4360" s="180">
        <v>0</v>
      </c>
      <c r="K4360" s="181">
        <f t="shared" si="68"/>
        <v>53.184752056000001</v>
      </c>
      <c r="L4360" s="180" t="s">
        <v>4328</v>
      </c>
    </row>
    <row r="4361" spans="3:12">
      <c r="C4361" s="180">
        <v>7158</v>
      </c>
      <c r="D4361" s="180">
        <v>7158</v>
      </c>
      <c r="E4361" s="180" t="s">
        <v>4597</v>
      </c>
      <c r="F4361" s="180" t="s">
        <v>838</v>
      </c>
      <c r="G4361" s="180">
        <v>1</v>
      </c>
      <c r="H4361" s="180">
        <v>37.03</v>
      </c>
      <c r="I4361" s="180">
        <v>37.03</v>
      </c>
      <c r="J4361" s="180">
        <v>0</v>
      </c>
      <c r="K4361" s="181">
        <f t="shared" si="68"/>
        <v>37.03</v>
      </c>
      <c r="L4361" s="180" t="s">
        <v>4328</v>
      </c>
    </row>
    <row r="4362" spans="3:12">
      <c r="C4362" s="180">
        <v>7158</v>
      </c>
      <c r="D4362" s="180">
        <v>7161</v>
      </c>
      <c r="E4362" s="180" t="s">
        <v>4598</v>
      </c>
      <c r="F4362" s="180" t="s">
        <v>838</v>
      </c>
      <c r="G4362" s="180">
        <v>0.14062150000000001</v>
      </c>
      <c r="H4362" s="180">
        <v>5.2</v>
      </c>
      <c r="I4362" s="180">
        <v>5.2</v>
      </c>
      <c r="J4362" s="180">
        <v>0</v>
      </c>
      <c r="K4362" s="181">
        <f t="shared" si="68"/>
        <v>0.7312318000000001</v>
      </c>
      <c r="L4362" s="180" t="s">
        <v>4328</v>
      </c>
    </row>
    <row r="4363" spans="3:12">
      <c r="C4363" s="180">
        <v>7158</v>
      </c>
      <c r="D4363" s="180">
        <v>7162</v>
      </c>
      <c r="E4363" s="180" t="s">
        <v>4599</v>
      </c>
      <c r="F4363" s="180" t="s">
        <v>838</v>
      </c>
      <c r="G4363" s="180">
        <v>1.5649807</v>
      </c>
      <c r="H4363" s="180">
        <v>57.95</v>
      </c>
      <c r="I4363" s="180">
        <v>57.95</v>
      </c>
      <c r="J4363" s="180">
        <v>0</v>
      </c>
      <c r="K4363" s="181">
        <f t="shared" si="68"/>
        <v>90.690631565000004</v>
      </c>
      <c r="L4363" s="180" t="s">
        <v>4328</v>
      </c>
    </row>
    <row r="4364" spans="3:12">
      <c r="C4364" s="180">
        <v>7158</v>
      </c>
      <c r="D4364" s="180">
        <v>7164</v>
      </c>
      <c r="E4364" s="180" t="s">
        <v>4600</v>
      </c>
      <c r="F4364" s="180" t="s">
        <v>838</v>
      </c>
      <c r="G4364" s="180">
        <v>1.1295078000000001</v>
      </c>
      <c r="H4364" s="180">
        <v>41.82</v>
      </c>
      <c r="I4364" s="180">
        <v>41.82</v>
      </c>
      <c r="J4364" s="180">
        <v>0</v>
      </c>
      <c r="K4364" s="181">
        <f t="shared" si="68"/>
        <v>47.236016196000001</v>
      </c>
      <c r="L4364" s="180" t="s">
        <v>4328</v>
      </c>
    </row>
    <row r="4365" spans="3:12">
      <c r="C4365" s="180">
        <v>7158</v>
      </c>
      <c r="D4365" s="180">
        <v>7167</v>
      </c>
      <c r="E4365" s="180" t="s">
        <v>4601</v>
      </c>
      <c r="F4365" s="180" t="s">
        <v>838</v>
      </c>
      <c r="G4365" s="180">
        <v>0.68042639999999999</v>
      </c>
      <c r="H4365" s="180">
        <v>25.19</v>
      </c>
      <c r="I4365" s="180">
        <v>25.19</v>
      </c>
      <c r="J4365" s="180">
        <v>0</v>
      </c>
      <c r="K4365" s="181">
        <f t="shared" si="68"/>
        <v>17.139941016000002</v>
      </c>
      <c r="L4365" s="180" t="s">
        <v>4328</v>
      </c>
    </row>
    <row r="4366" spans="3:12">
      <c r="C4366" s="180">
        <v>7158</v>
      </c>
      <c r="D4366" s="180">
        <v>10927</v>
      </c>
      <c r="E4366" s="180" t="s">
        <v>4602</v>
      </c>
      <c r="F4366" s="180" t="s">
        <v>838</v>
      </c>
      <c r="G4366" s="180">
        <v>0.63960079999999997</v>
      </c>
      <c r="H4366" s="180">
        <v>23.68</v>
      </c>
      <c r="I4366" s="180">
        <v>23.68</v>
      </c>
      <c r="J4366" s="180">
        <v>0</v>
      </c>
      <c r="K4366" s="181">
        <f t="shared" si="68"/>
        <v>15.145746943999999</v>
      </c>
      <c r="L4366" s="180" t="s">
        <v>4328</v>
      </c>
    </row>
    <row r="4367" spans="3:12">
      <c r="C4367" s="180">
        <v>7158</v>
      </c>
      <c r="D4367" s="180">
        <v>10928</v>
      </c>
      <c r="E4367" s="180" t="s">
        <v>4603</v>
      </c>
      <c r="F4367" s="180" t="s">
        <v>838</v>
      </c>
      <c r="G4367" s="180">
        <v>0.39101839999999999</v>
      </c>
      <c r="H4367" s="180">
        <v>14.47</v>
      </c>
      <c r="I4367" s="180">
        <v>14.47</v>
      </c>
      <c r="J4367" s="180">
        <v>0</v>
      </c>
      <c r="K4367" s="181">
        <f t="shared" si="68"/>
        <v>5.6580362480000002</v>
      </c>
      <c r="L4367" s="180" t="s">
        <v>4328</v>
      </c>
    </row>
    <row r="4368" spans="3:12">
      <c r="C4368" s="180">
        <v>7158</v>
      </c>
      <c r="D4368" s="180">
        <v>10931</v>
      </c>
      <c r="E4368" s="180" t="s">
        <v>2326</v>
      </c>
      <c r="F4368" s="180" t="s">
        <v>838</v>
      </c>
      <c r="G4368" s="180">
        <v>0.34134720000000002</v>
      </c>
      <c r="H4368" s="180">
        <v>12.64</v>
      </c>
      <c r="I4368" s="180">
        <v>12.64</v>
      </c>
      <c r="J4368" s="180">
        <v>0</v>
      </c>
      <c r="K4368" s="181">
        <f t="shared" si="68"/>
        <v>4.3146286080000005</v>
      </c>
      <c r="L4368" s="180" t="s">
        <v>4328</v>
      </c>
    </row>
    <row r="4369" spans="3:12">
      <c r="C4369" s="180">
        <v>7158</v>
      </c>
      <c r="D4369" s="180">
        <v>10932</v>
      </c>
      <c r="E4369" s="180" t="s">
        <v>4604</v>
      </c>
      <c r="F4369" s="180" t="s">
        <v>838</v>
      </c>
      <c r="G4369" s="180">
        <v>2.7219324</v>
      </c>
      <c r="H4369" s="180">
        <v>100.79</v>
      </c>
      <c r="I4369" s="180">
        <v>100.79</v>
      </c>
      <c r="J4369" s="180">
        <v>0</v>
      </c>
      <c r="K4369" s="181">
        <f t="shared" si="68"/>
        <v>274.34356659600002</v>
      </c>
      <c r="L4369" s="180" t="s">
        <v>4328</v>
      </c>
    </row>
    <row r="4370" spans="3:12">
      <c r="C4370" s="180">
        <v>7158</v>
      </c>
      <c r="D4370" s="180">
        <v>10933</v>
      </c>
      <c r="E4370" s="180" t="s">
        <v>4605</v>
      </c>
      <c r="F4370" s="180" t="s">
        <v>838</v>
      </c>
      <c r="G4370" s="180">
        <v>0.58970290000000003</v>
      </c>
      <c r="H4370" s="180">
        <v>21.83</v>
      </c>
      <c r="I4370" s="180">
        <v>21.83</v>
      </c>
      <c r="J4370" s="180">
        <v>0</v>
      </c>
      <c r="K4370" s="181">
        <f t="shared" si="68"/>
        <v>12.873214307</v>
      </c>
      <c r="L4370" s="180" t="s">
        <v>4328</v>
      </c>
    </row>
    <row r="4371" spans="3:12">
      <c r="C4371" s="180">
        <v>7158</v>
      </c>
      <c r="D4371" s="180">
        <v>10935</v>
      </c>
      <c r="E4371" s="180" t="s">
        <v>4606</v>
      </c>
      <c r="F4371" s="180" t="s">
        <v>838</v>
      </c>
      <c r="G4371" s="180">
        <v>1.2134271000000001</v>
      </c>
      <c r="H4371" s="180">
        <v>44.93</v>
      </c>
      <c r="I4371" s="180">
        <v>44.93</v>
      </c>
      <c r="J4371" s="180">
        <v>0</v>
      </c>
      <c r="K4371" s="181">
        <f t="shared" si="68"/>
        <v>54.519279603000001</v>
      </c>
      <c r="L4371" s="180" t="s">
        <v>4328</v>
      </c>
    </row>
    <row r="4372" spans="3:12">
      <c r="C4372" s="180">
        <v>7158</v>
      </c>
      <c r="D4372" s="180">
        <v>10937</v>
      </c>
      <c r="E4372" s="180" t="s">
        <v>4607</v>
      </c>
      <c r="F4372" s="180" t="s">
        <v>838</v>
      </c>
      <c r="G4372" s="180">
        <v>0.69970509999999997</v>
      </c>
      <c r="H4372" s="180">
        <v>25.91</v>
      </c>
      <c r="I4372" s="180">
        <v>25.91</v>
      </c>
      <c r="J4372" s="180">
        <v>0</v>
      </c>
      <c r="K4372" s="181">
        <f t="shared" si="68"/>
        <v>18.129359140999998</v>
      </c>
      <c r="L4372" s="180" t="s">
        <v>4328</v>
      </c>
    </row>
    <row r="4373" spans="3:12">
      <c r="C4373" s="180">
        <v>7158</v>
      </c>
      <c r="D4373" s="180">
        <v>39014</v>
      </c>
      <c r="E4373" s="180" t="s">
        <v>1795</v>
      </c>
      <c r="F4373" s="180" t="s">
        <v>828</v>
      </c>
      <c r="G4373" s="180">
        <v>0.24767520000000001</v>
      </c>
      <c r="H4373" s="180">
        <v>9.17</v>
      </c>
      <c r="I4373" s="180">
        <v>9.17</v>
      </c>
      <c r="J4373" s="180">
        <v>0</v>
      </c>
      <c r="K4373" s="181">
        <f t="shared" si="68"/>
        <v>2.2711815840000003</v>
      </c>
      <c r="L4373" s="180" t="s">
        <v>4328</v>
      </c>
    </row>
    <row r="4374" spans="3:12">
      <c r="C4374" s="180">
        <v>7173</v>
      </c>
      <c r="D4374" s="180">
        <v>7173</v>
      </c>
      <c r="E4374" s="180" t="s">
        <v>1682</v>
      </c>
      <c r="F4374" s="180" t="s">
        <v>4219</v>
      </c>
      <c r="G4374" s="180">
        <v>1</v>
      </c>
      <c r="H4374" s="182">
        <v>2615</v>
      </c>
      <c r="I4374" s="182">
        <v>2615</v>
      </c>
      <c r="J4374" s="180">
        <v>0</v>
      </c>
      <c r="K4374" s="181">
        <f t="shared" si="68"/>
        <v>2615</v>
      </c>
      <c r="L4374" s="180" t="s">
        <v>4328</v>
      </c>
    </row>
    <row r="4375" spans="3:12">
      <c r="C4375" s="180">
        <v>7173</v>
      </c>
      <c r="D4375" s="180">
        <v>7175</v>
      </c>
      <c r="E4375" s="180" t="s">
        <v>1681</v>
      </c>
      <c r="F4375" s="180" t="s">
        <v>727</v>
      </c>
      <c r="G4375" s="180">
        <v>1.1316E-3</v>
      </c>
      <c r="H4375" s="180">
        <v>2.95</v>
      </c>
      <c r="I4375" s="180">
        <v>2.95</v>
      </c>
      <c r="J4375" s="180">
        <v>0</v>
      </c>
      <c r="K4375" s="181">
        <f t="shared" si="68"/>
        <v>3.3382200000000002E-3</v>
      </c>
      <c r="L4375" s="180" t="s">
        <v>4328</v>
      </c>
    </row>
    <row r="4376" spans="3:12">
      <c r="C4376" s="180">
        <v>7173</v>
      </c>
      <c r="D4376" s="180">
        <v>7181</v>
      </c>
      <c r="E4376" s="180" t="s">
        <v>1696</v>
      </c>
      <c r="F4376" s="180" t="s">
        <v>727</v>
      </c>
      <c r="G4376" s="180">
        <v>2.5907999999999999E-3</v>
      </c>
      <c r="H4376" s="180">
        <v>6.77</v>
      </c>
      <c r="I4376" s="180">
        <v>6.77</v>
      </c>
      <c r="J4376" s="180">
        <v>0</v>
      </c>
      <c r="K4376" s="181">
        <f t="shared" si="68"/>
        <v>1.7539715999999997E-2</v>
      </c>
      <c r="L4376" s="180" t="s">
        <v>4328</v>
      </c>
    </row>
    <row r="4377" spans="3:12">
      <c r="C4377" s="180">
        <v>7173</v>
      </c>
      <c r="D4377" s="180">
        <v>36789</v>
      </c>
      <c r="E4377" s="180" t="s">
        <v>4608</v>
      </c>
      <c r="F4377" s="180" t="s">
        <v>727</v>
      </c>
      <c r="G4377" s="180">
        <v>1.5485E-3</v>
      </c>
      <c r="H4377" s="180">
        <v>4.04</v>
      </c>
      <c r="I4377" s="180">
        <v>4.04</v>
      </c>
      <c r="J4377" s="180">
        <v>0</v>
      </c>
      <c r="K4377" s="181">
        <f t="shared" si="68"/>
        <v>6.2559399999999998E-3</v>
      </c>
      <c r="L4377" s="180" t="s">
        <v>4328</v>
      </c>
    </row>
    <row r="4378" spans="3:12">
      <c r="C4378" s="180">
        <v>7184</v>
      </c>
      <c r="D4378" s="180">
        <v>7184</v>
      </c>
      <c r="E4378" s="180" t="s">
        <v>1718</v>
      </c>
      <c r="F4378" s="180" t="s">
        <v>838</v>
      </c>
      <c r="G4378" s="180">
        <v>1</v>
      </c>
      <c r="H4378" s="180">
        <v>40.98</v>
      </c>
      <c r="I4378" s="180">
        <v>40.98</v>
      </c>
      <c r="J4378" s="180">
        <v>0</v>
      </c>
      <c r="K4378" s="181">
        <f t="shared" si="68"/>
        <v>40.98</v>
      </c>
      <c r="L4378" s="180" t="s">
        <v>4328</v>
      </c>
    </row>
    <row r="4379" spans="3:12">
      <c r="C4379" s="180">
        <v>7184</v>
      </c>
      <c r="D4379" s="180">
        <v>10851</v>
      </c>
      <c r="E4379" s="180" t="s">
        <v>4609</v>
      </c>
      <c r="F4379" s="180" t="s">
        <v>727</v>
      </c>
      <c r="G4379" s="180">
        <v>1.5714284999999999</v>
      </c>
      <c r="H4379" s="180">
        <v>64.39</v>
      </c>
      <c r="I4379" s="180">
        <v>64.39</v>
      </c>
      <c r="J4379" s="180">
        <v>0</v>
      </c>
      <c r="K4379" s="181">
        <f t="shared" si="68"/>
        <v>101.18428111499999</v>
      </c>
      <c r="L4379" s="180" t="s">
        <v>4328</v>
      </c>
    </row>
    <row r="4380" spans="3:12">
      <c r="C4380" s="180">
        <v>7184</v>
      </c>
      <c r="D4380" s="180">
        <v>11116</v>
      </c>
      <c r="E4380" s="180" t="s">
        <v>4610</v>
      </c>
      <c r="F4380" s="180" t="s">
        <v>727</v>
      </c>
      <c r="G4380" s="180">
        <v>15.9523809</v>
      </c>
      <c r="H4380" s="180">
        <v>653.72</v>
      </c>
      <c r="I4380" s="180">
        <v>653.72</v>
      </c>
      <c r="J4380" s="180">
        <v>0</v>
      </c>
      <c r="K4380" s="181">
        <f t="shared" si="68"/>
        <v>10428.390441948</v>
      </c>
      <c r="L4380" s="180" t="s">
        <v>4328</v>
      </c>
    </row>
    <row r="4381" spans="3:12">
      <c r="C4381" s="180">
        <v>7186</v>
      </c>
      <c r="D4381" s="180">
        <v>7186</v>
      </c>
      <c r="E4381" s="180" t="s">
        <v>4611</v>
      </c>
      <c r="F4381" s="180" t="s">
        <v>727</v>
      </c>
      <c r="G4381" s="180">
        <v>1</v>
      </c>
      <c r="H4381" s="180">
        <v>54.68</v>
      </c>
      <c r="I4381" s="180">
        <v>54.68</v>
      </c>
      <c r="J4381" s="180">
        <v>0</v>
      </c>
      <c r="K4381" s="181">
        <f t="shared" si="68"/>
        <v>54.68</v>
      </c>
      <c r="L4381" s="180" t="s">
        <v>4328</v>
      </c>
    </row>
    <row r="4382" spans="3:12">
      <c r="C4382" s="180">
        <v>7186</v>
      </c>
      <c r="D4382" s="180">
        <v>7189</v>
      </c>
      <c r="E4382" s="180" t="s">
        <v>4612</v>
      </c>
      <c r="F4382" s="180" t="s">
        <v>727</v>
      </c>
      <c r="G4382" s="180">
        <v>2.2811360000000001</v>
      </c>
      <c r="H4382" s="180">
        <v>124.73</v>
      </c>
      <c r="I4382" s="180">
        <v>124.73</v>
      </c>
      <c r="J4382" s="180">
        <v>0</v>
      </c>
      <c r="K4382" s="181">
        <f t="shared" si="68"/>
        <v>284.52609328</v>
      </c>
      <c r="L4382" s="180" t="s">
        <v>4328</v>
      </c>
    </row>
    <row r="4383" spans="3:12">
      <c r="C4383" s="180">
        <v>7186</v>
      </c>
      <c r="D4383" s="180">
        <v>7190</v>
      </c>
      <c r="E4383" s="180" t="s">
        <v>4613</v>
      </c>
      <c r="F4383" s="180" t="s">
        <v>727</v>
      </c>
      <c r="G4383" s="180">
        <v>0.21309539999999999</v>
      </c>
      <c r="H4383" s="180">
        <v>11.65</v>
      </c>
      <c r="I4383" s="180">
        <v>11.65</v>
      </c>
      <c r="J4383" s="180">
        <v>0</v>
      </c>
      <c r="K4383" s="181">
        <f t="shared" si="68"/>
        <v>2.4825614099999997</v>
      </c>
      <c r="L4383" s="180" t="s">
        <v>4328</v>
      </c>
    </row>
    <row r="4384" spans="3:12">
      <c r="C4384" s="180">
        <v>7186</v>
      </c>
      <c r="D4384" s="180">
        <v>7192</v>
      </c>
      <c r="E4384" s="180" t="s">
        <v>4614</v>
      </c>
      <c r="F4384" s="180" t="s">
        <v>727</v>
      </c>
      <c r="G4384" s="180">
        <v>1.7435164000000001</v>
      </c>
      <c r="H4384" s="180">
        <v>95.33</v>
      </c>
      <c r="I4384" s="180">
        <v>95.33</v>
      </c>
      <c r="J4384" s="180">
        <v>0</v>
      </c>
      <c r="K4384" s="181">
        <f t="shared" si="68"/>
        <v>166.20941841199999</v>
      </c>
      <c r="L4384" s="180" t="s">
        <v>4328</v>
      </c>
    </row>
    <row r="4385" spans="3:12">
      <c r="C4385" s="180">
        <v>7186</v>
      </c>
      <c r="D4385" s="180">
        <v>7193</v>
      </c>
      <c r="E4385" s="180" t="s">
        <v>4615</v>
      </c>
      <c r="F4385" s="180" t="s">
        <v>727</v>
      </c>
      <c r="G4385" s="180">
        <v>1.9629228000000001</v>
      </c>
      <c r="H4385" s="180">
        <v>107.33</v>
      </c>
      <c r="I4385" s="180">
        <v>107.33</v>
      </c>
      <c r="J4385" s="180">
        <v>0</v>
      </c>
      <c r="K4385" s="181">
        <f t="shared" si="68"/>
        <v>210.68050412400001</v>
      </c>
      <c r="L4385" s="180" t="s">
        <v>4328</v>
      </c>
    </row>
    <row r="4386" spans="3:12">
      <c r="C4386" s="180">
        <v>7186</v>
      </c>
      <c r="D4386" s="180">
        <v>7194</v>
      </c>
      <c r="E4386" s="180" t="s">
        <v>1690</v>
      </c>
      <c r="F4386" s="180" t="s">
        <v>838</v>
      </c>
      <c r="G4386" s="180">
        <v>0.46112330000000001</v>
      </c>
      <c r="H4386" s="180">
        <v>25.21</v>
      </c>
      <c r="I4386" s="180">
        <v>25.21</v>
      </c>
      <c r="J4386" s="180">
        <v>0</v>
      </c>
      <c r="K4386" s="181">
        <f t="shared" si="68"/>
        <v>11.624918393000002</v>
      </c>
      <c r="L4386" s="180" t="s">
        <v>4328</v>
      </c>
    </row>
    <row r="4387" spans="3:12">
      <c r="C4387" s="180">
        <v>7186</v>
      </c>
      <c r="D4387" s="180">
        <v>7195</v>
      </c>
      <c r="E4387" s="180" t="s">
        <v>4616</v>
      </c>
      <c r="F4387" s="180" t="s">
        <v>727</v>
      </c>
      <c r="G4387" s="180">
        <v>0.91805539999999997</v>
      </c>
      <c r="H4387" s="180">
        <v>50.19</v>
      </c>
      <c r="I4387" s="180">
        <v>50.19</v>
      </c>
      <c r="J4387" s="180">
        <v>0</v>
      </c>
      <c r="K4387" s="181">
        <f t="shared" si="68"/>
        <v>46.077200525999999</v>
      </c>
      <c r="L4387" s="180" t="s">
        <v>4328</v>
      </c>
    </row>
    <row r="4388" spans="3:12">
      <c r="C4388" s="180">
        <v>7186</v>
      </c>
      <c r="D4388" s="180">
        <v>7197</v>
      </c>
      <c r="E4388" s="180" t="s">
        <v>4617</v>
      </c>
      <c r="F4388" s="180" t="s">
        <v>727</v>
      </c>
      <c r="G4388" s="180">
        <v>1.9460605</v>
      </c>
      <c r="H4388" s="180">
        <v>106.41</v>
      </c>
      <c r="I4388" s="180">
        <v>106.41</v>
      </c>
      <c r="J4388" s="180">
        <v>0</v>
      </c>
      <c r="K4388" s="181">
        <f t="shared" si="68"/>
        <v>207.08029780499999</v>
      </c>
      <c r="L4388" s="180" t="s">
        <v>4328</v>
      </c>
    </row>
    <row r="4389" spans="3:12">
      <c r="C4389" s="180">
        <v>7186</v>
      </c>
      <c r="D4389" s="180">
        <v>7212</v>
      </c>
      <c r="E4389" s="180" t="s">
        <v>4618</v>
      </c>
      <c r="F4389" s="180" t="s">
        <v>727</v>
      </c>
      <c r="G4389" s="180">
        <v>6.0652796000000002</v>
      </c>
      <c r="H4389" s="180">
        <v>331.64</v>
      </c>
      <c r="I4389" s="180">
        <v>331.64</v>
      </c>
      <c r="J4389" s="180">
        <v>0</v>
      </c>
      <c r="K4389" s="181">
        <f t="shared" si="68"/>
        <v>2011.4893265440001</v>
      </c>
      <c r="L4389" s="180" t="s">
        <v>4328</v>
      </c>
    </row>
    <row r="4390" spans="3:12">
      <c r="C4390" s="180">
        <v>7186</v>
      </c>
      <c r="D4390" s="180">
        <v>7213</v>
      </c>
      <c r="E4390" s="180" t="s">
        <v>4619</v>
      </c>
      <c r="F4390" s="180" t="s">
        <v>838</v>
      </c>
      <c r="G4390" s="180">
        <v>0.31272100000000003</v>
      </c>
      <c r="H4390" s="180">
        <v>17.09</v>
      </c>
      <c r="I4390" s="180">
        <v>17.09</v>
      </c>
      <c r="J4390" s="180">
        <v>0</v>
      </c>
      <c r="K4390" s="181">
        <f t="shared" si="68"/>
        <v>5.3444018900000003</v>
      </c>
      <c r="L4390" s="180" t="s">
        <v>4328</v>
      </c>
    </row>
    <row r="4391" spans="3:12">
      <c r="C4391" s="180">
        <v>7186</v>
      </c>
      <c r="D4391" s="180">
        <v>7214</v>
      </c>
      <c r="E4391" s="180" t="s">
        <v>1700</v>
      </c>
      <c r="F4391" s="180" t="s">
        <v>727</v>
      </c>
      <c r="G4391" s="180">
        <v>1.0994971</v>
      </c>
      <c r="H4391" s="180">
        <v>60.12</v>
      </c>
      <c r="I4391" s="180">
        <v>60.12</v>
      </c>
      <c r="J4391" s="180">
        <v>0</v>
      </c>
      <c r="K4391" s="181">
        <f t="shared" si="68"/>
        <v>66.101765651999997</v>
      </c>
      <c r="L4391" s="180" t="s">
        <v>4328</v>
      </c>
    </row>
    <row r="4392" spans="3:12">
      <c r="C4392" s="180">
        <v>7186</v>
      </c>
      <c r="D4392" s="180">
        <v>7216</v>
      </c>
      <c r="E4392" s="180" t="s">
        <v>1699</v>
      </c>
      <c r="F4392" s="180" t="s">
        <v>727</v>
      </c>
      <c r="G4392" s="180">
        <v>1.1259245</v>
      </c>
      <c r="H4392" s="180">
        <v>61.56</v>
      </c>
      <c r="I4392" s="180">
        <v>61.56</v>
      </c>
      <c r="J4392" s="180">
        <v>0</v>
      </c>
      <c r="K4392" s="181">
        <f t="shared" si="68"/>
        <v>69.311912219999996</v>
      </c>
      <c r="L4392" s="180" t="s">
        <v>4328</v>
      </c>
    </row>
    <row r="4393" spans="3:12">
      <c r="C4393" s="180">
        <v>7186</v>
      </c>
      <c r="D4393" s="180">
        <v>7219</v>
      </c>
      <c r="E4393" s="180" t="s">
        <v>1698</v>
      </c>
      <c r="F4393" s="180" t="s">
        <v>727</v>
      </c>
      <c r="G4393" s="180">
        <v>0.97524900000000003</v>
      </c>
      <c r="H4393" s="180">
        <v>53.32</v>
      </c>
      <c r="I4393" s="180">
        <v>53.32</v>
      </c>
      <c r="J4393" s="180">
        <v>0</v>
      </c>
      <c r="K4393" s="181">
        <f t="shared" si="68"/>
        <v>52.000276679999999</v>
      </c>
      <c r="L4393" s="180" t="s">
        <v>4328</v>
      </c>
    </row>
    <row r="4394" spans="3:12">
      <c r="C4394" s="180">
        <v>7186</v>
      </c>
      <c r="D4394" s="180">
        <v>7220</v>
      </c>
      <c r="E4394" s="180" t="s">
        <v>4620</v>
      </c>
      <c r="F4394" s="180" t="s">
        <v>727</v>
      </c>
      <c r="G4394" s="180">
        <v>11.207770399999999</v>
      </c>
      <c r="H4394" s="180">
        <v>612.84</v>
      </c>
      <c r="I4394" s="180">
        <v>612.84</v>
      </c>
      <c r="J4394" s="180">
        <v>0</v>
      </c>
      <c r="K4394" s="181">
        <f t="shared" si="68"/>
        <v>6868.5700119359999</v>
      </c>
      <c r="L4394" s="180" t="s">
        <v>4328</v>
      </c>
    </row>
    <row r="4395" spans="3:12">
      <c r="C4395" s="180">
        <v>7186</v>
      </c>
      <c r="D4395" s="180">
        <v>7223</v>
      </c>
      <c r="E4395" s="180" t="s">
        <v>4621</v>
      </c>
      <c r="F4395" s="180" t="s">
        <v>727</v>
      </c>
      <c r="G4395" s="180">
        <v>2.3054926</v>
      </c>
      <c r="H4395" s="180">
        <v>126.06</v>
      </c>
      <c r="I4395" s="180">
        <v>126.06</v>
      </c>
      <c r="J4395" s="180">
        <v>0</v>
      </c>
      <c r="K4395" s="181">
        <f t="shared" si="68"/>
        <v>290.63039715600002</v>
      </c>
      <c r="L4395" s="180" t="s">
        <v>4328</v>
      </c>
    </row>
    <row r="4396" spans="3:12">
      <c r="C4396" s="180">
        <v>7186</v>
      </c>
      <c r="D4396" s="180">
        <v>7224</v>
      </c>
      <c r="E4396" s="180" t="s">
        <v>4622</v>
      </c>
      <c r="F4396" s="180" t="s">
        <v>727</v>
      </c>
      <c r="G4396" s="180">
        <v>4.2382407999999998</v>
      </c>
      <c r="H4396" s="180">
        <v>231.74</v>
      </c>
      <c r="I4396" s="180">
        <v>231.74</v>
      </c>
      <c r="J4396" s="180">
        <v>0</v>
      </c>
      <c r="K4396" s="181">
        <f t="shared" si="68"/>
        <v>982.16992299200001</v>
      </c>
      <c r="L4396" s="180" t="s">
        <v>4328</v>
      </c>
    </row>
    <row r="4397" spans="3:12">
      <c r="C4397" s="180">
        <v>7186</v>
      </c>
      <c r="D4397" s="180">
        <v>7225</v>
      </c>
      <c r="E4397" s="180" t="s">
        <v>4623</v>
      </c>
      <c r="F4397" s="180" t="s">
        <v>727</v>
      </c>
      <c r="G4397" s="180">
        <v>4.5445222000000003</v>
      </c>
      <c r="H4397" s="180">
        <v>248.49</v>
      </c>
      <c r="I4397" s="180">
        <v>248.49</v>
      </c>
      <c r="J4397" s="180">
        <v>0</v>
      </c>
      <c r="K4397" s="181">
        <f t="shared" si="68"/>
        <v>1129.2683214780002</v>
      </c>
      <c r="L4397" s="180" t="s">
        <v>4328</v>
      </c>
    </row>
    <row r="4398" spans="3:12">
      <c r="C4398" s="180">
        <v>7186</v>
      </c>
      <c r="D4398" s="180">
        <v>7226</v>
      </c>
      <c r="E4398" s="180" t="s">
        <v>4624</v>
      </c>
      <c r="F4398" s="180" t="s">
        <v>727</v>
      </c>
      <c r="G4398" s="180">
        <v>4.8496204000000001</v>
      </c>
      <c r="H4398" s="180">
        <v>265.17</v>
      </c>
      <c r="I4398" s="180">
        <v>265.17</v>
      </c>
      <c r="J4398" s="180">
        <v>0</v>
      </c>
      <c r="K4398" s="181">
        <f t="shared" si="68"/>
        <v>1285.973841468</v>
      </c>
      <c r="L4398" s="180" t="s">
        <v>4328</v>
      </c>
    </row>
    <row r="4399" spans="3:12">
      <c r="C4399" s="180">
        <v>7186</v>
      </c>
      <c r="D4399" s="180">
        <v>7227</v>
      </c>
      <c r="E4399" s="180" t="s">
        <v>4625</v>
      </c>
      <c r="F4399" s="180" t="s">
        <v>727</v>
      </c>
      <c r="G4399" s="180">
        <v>5.5201656999999997</v>
      </c>
      <c r="H4399" s="180">
        <v>301.83999999999997</v>
      </c>
      <c r="I4399" s="180">
        <v>301.83999999999997</v>
      </c>
      <c r="J4399" s="180">
        <v>0</v>
      </c>
      <c r="K4399" s="181">
        <f t="shared" si="68"/>
        <v>1666.2068148879998</v>
      </c>
      <c r="L4399" s="180" t="s">
        <v>4328</v>
      </c>
    </row>
    <row r="4400" spans="3:12">
      <c r="C4400" s="180">
        <v>7186</v>
      </c>
      <c r="D4400" s="180">
        <v>7229</v>
      </c>
      <c r="E4400" s="180" t="s">
        <v>4626</v>
      </c>
      <c r="F4400" s="180" t="s">
        <v>727</v>
      </c>
      <c r="G4400" s="180">
        <v>3.8445912999999998</v>
      </c>
      <c r="H4400" s="180">
        <v>210.22</v>
      </c>
      <c r="I4400" s="180">
        <v>210.22</v>
      </c>
      <c r="J4400" s="180">
        <v>0</v>
      </c>
      <c r="K4400" s="181">
        <f t="shared" si="68"/>
        <v>808.20998308599997</v>
      </c>
      <c r="L4400" s="180" t="s">
        <v>4328</v>
      </c>
    </row>
    <row r="4401" spans="3:12">
      <c r="C4401" s="180">
        <v>7186</v>
      </c>
      <c r="D4401" s="180">
        <v>7230</v>
      </c>
      <c r="E4401" s="180" t="s">
        <v>4627</v>
      </c>
      <c r="F4401" s="180" t="s">
        <v>727</v>
      </c>
      <c r="G4401" s="180">
        <v>6.4004535999999996</v>
      </c>
      <c r="H4401" s="180">
        <v>349.97</v>
      </c>
      <c r="I4401" s="180">
        <v>349.97</v>
      </c>
      <c r="J4401" s="180">
        <v>0</v>
      </c>
      <c r="K4401" s="181">
        <f t="shared" si="68"/>
        <v>2239.966746392</v>
      </c>
      <c r="L4401" s="180" t="s">
        <v>4328</v>
      </c>
    </row>
    <row r="4402" spans="3:12">
      <c r="C4402" s="180">
        <v>7186</v>
      </c>
      <c r="D4402" s="180">
        <v>7231</v>
      </c>
      <c r="E4402" s="180" t="s">
        <v>1693</v>
      </c>
      <c r="F4402" s="180" t="s">
        <v>727</v>
      </c>
      <c r="G4402" s="180">
        <v>9.0795779999999997</v>
      </c>
      <c r="H4402" s="180">
        <v>496.47</v>
      </c>
      <c r="I4402" s="180">
        <v>496.47</v>
      </c>
      <c r="J4402" s="180">
        <v>0</v>
      </c>
      <c r="K4402" s="181">
        <f t="shared" si="68"/>
        <v>4507.7380896599998</v>
      </c>
      <c r="L4402" s="180" t="s">
        <v>4328</v>
      </c>
    </row>
    <row r="4403" spans="3:12">
      <c r="C4403" s="180">
        <v>7186</v>
      </c>
      <c r="D4403" s="180">
        <v>7233</v>
      </c>
      <c r="E4403" s="180" t="s">
        <v>4628</v>
      </c>
      <c r="F4403" s="180" t="s">
        <v>727</v>
      </c>
      <c r="G4403" s="180">
        <v>14.376097</v>
      </c>
      <c r="H4403" s="180">
        <v>786.08</v>
      </c>
      <c r="I4403" s="180">
        <v>786.08</v>
      </c>
      <c r="J4403" s="180">
        <v>0</v>
      </c>
      <c r="K4403" s="181">
        <f t="shared" si="68"/>
        <v>11300.76232976</v>
      </c>
      <c r="L4403" s="180" t="s">
        <v>4328</v>
      </c>
    </row>
    <row r="4404" spans="3:12">
      <c r="C4404" s="180">
        <v>7186</v>
      </c>
      <c r="D4404" s="180">
        <v>7234</v>
      </c>
      <c r="E4404" s="180" t="s">
        <v>4629</v>
      </c>
      <c r="F4404" s="180" t="s">
        <v>727</v>
      </c>
      <c r="G4404" s="180">
        <v>3.4789468000000001</v>
      </c>
      <c r="H4404" s="180">
        <v>190.22</v>
      </c>
      <c r="I4404" s="180">
        <v>190.22</v>
      </c>
      <c r="J4404" s="180">
        <v>0</v>
      </c>
      <c r="K4404" s="181">
        <f t="shared" si="68"/>
        <v>661.76526029600006</v>
      </c>
      <c r="L4404" s="180" t="s">
        <v>4328</v>
      </c>
    </row>
    <row r="4405" spans="3:12">
      <c r="C4405" s="180">
        <v>7186</v>
      </c>
      <c r="D4405" s="180">
        <v>7237</v>
      </c>
      <c r="E4405" s="180" t="s">
        <v>1713</v>
      </c>
      <c r="F4405" s="180" t="s">
        <v>727</v>
      </c>
      <c r="G4405" s="180">
        <v>0.91835120000000003</v>
      </c>
      <c r="H4405" s="180">
        <v>50.21</v>
      </c>
      <c r="I4405" s="180">
        <v>50.21</v>
      </c>
      <c r="J4405" s="180">
        <v>0</v>
      </c>
      <c r="K4405" s="181">
        <f t="shared" si="68"/>
        <v>46.110413751999999</v>
      </c>
      <c r="L4405" s="180" t="s">
        <v>4328</v>
      </c>
    </row>
    <row r="4406" spans="3:12">
      <c r="C4406" s="180">
        <v>7186</v>
      </c>
      <c r="D4406" s="180">
        <v>11062</v>
      </c>
      <c r="E4406" s="180" t="s">
        <v>4630</v>
      </c>
      <c r="F4406" s="180" t="s">
        <v>838</v>
      </c>
      <c r="G4406" s="180">
        <v>0.83632740000000005</v>
      </c>
      <c r="H4406" s="180">
        <v>45.73</v>
      </c>
      <c r="I4406" s="180">
        <v>45.73</v>
      </c>
      <c r="J4406" s="180">
        <v>0</v>
      </c>
      <c r="K4406" s="181">
        <f t="shared" si="68"/>
        <v>38.245252002000001</v>
      </c>
      <c r="L4406" s="180" t="s">
        <v>4328</v>
      </c>
    </row>
    <row r="4407" spans="3:12">
      <c r="C4407" s="180">
        <v>7186</v>
      </c>
      <c r="D4407" s="180">
        <v>11063</v>
      </c>
      <c r="E4407" s="180" t="s">
        <v>4631</v>
      </c>
      <c r="F4407" s="180" t="s">
        <v>838</v>
      </c>
      <c r="G4407" s="180">
        <v>0.51187640000000001</v>
      </c>
      <c r="H4407" s="180">
        <v>27.98</v>
      </c>
      <c r="I4407" s="180">
        <v>27.98</v>
      </c>
      <c r="J4407" s="180">
        <v>0</v>
      </c>
      <c r="K4407" s="181">
        <f t="shared" si="68"/>
        <v>14.322301672</v>
      </c>
      <c r="L4407" s="180" t="s">
        <v>4328</v>
      </c>
    </row>
    <row r="4408" spans="3:12">
      <c r="C4408" s="180">
        <v>7186</v>
      </c>
      <c r="D4408" s="180">
        <v>20214</v>
      </c>
      <c r="E4408" s="180" t="s">
        <v>4632</v>
      </c>
      <c r="F4408" s="180" t="s">
        <v>727</v>
      </c>
      <c r="G4408" s="180">
        <v>0.93807320000000005</v>
      </c>
      <c r="H4408" s="180">
        <v>51.29</v>
      </c>
      <c r="I4408" s="180">
        <v>51.29</v>
      </c>
      <c r="J4408" s="180">
        <v>0</v>
      </c>
      <c r="K4408" s="181">
        <f t="shared" si="68"/>
        <v>48.113774427999999</v>
      </c>
      <c r="L4408" s="180" t="s">
        <v>4328</v>
      </c>
    </row>
    <row r="4409" spans="3:12">
      <c r="C4409" s="180">
        <v>7186</v>
      </c>
      <c r="D4409" s="180">
        <v>20235</v>
      </c>
      <c r="E4409" s="180" t="s">
        <v>4633</v>
      </c>
      <c r="F4409" s="180" t="s">
        <v>727</v>
      </c>
      <c r="G4409" s="180">
        <v>0.90523620000000005</v>
      </c>
      <c r="H4409" s="180">
        <v>49.49</v>
      </c>
      <c r="I4409" s="180">
        <v>49.49</v>
      </c>
      <c r="J4409" s="180">
        <v>0</v>
      </c>
      <c r="K4409" s="181">
        <f t="shared" si="68"/>
        <v>44.800139538000003</v>
      </c>
      <c r="L4409" s="180" t="s">
        <v>4328</v>
      </c>
    </row>
    <row r="4410" spans="3:12">
      <c r="C4410" s="180">
        <v>7186</v>
      </c>
      <c r="D4410" s="180">
        <v>34402</v>
      </c>
      <c r="E4410" s="180" t="s">
        <v>4634</v>
      </c>
      <c r="F4410" s="180" t="s">
        <v>727</v>
      </c>
      <c r="G4410" s="180">
        <v>3.2204910999999998</v>
      </c>
      <c r="H4410" s="180">
        <v>176.09</v>
      </c>
      <c r="I4410" s="180">
        <v>176.09</v>
      </c>
      <c r="J4410" s="180">
        <v>0</v>
      </c>
      <c r="K4410" s="181">
        <f t="shared" si="68"/>
        <v>567.09627779899995</v>
      </c>
      <c r="L4410" s="180" t="s">
        <v>4328</v>
      </c>
    </row>
    <row r="4411" spans="3:12">
      <c r="C4411" s="180">
        <v>7186</v>
      </c>
      <c r="D4411" s="180">
        <v>34417</v>
      </c>
      <c r="E4411" s="180" t="s">
        <v>4635</v>
      </c>
      <c r="F4411" s="180" t="s">
        <v>727</v>
      </c>
      <c r="G4411" s="180">
        <v>0.34099200000000002</v>
      </c>
      <c r="H4411" s="180">
        <v>18.64</v>
      </c>
      <c r="I4411" s="180">
        <v>18.64</v>
      </c>
      <c r="J4411" s="180">
        <v>0</v>
      </c>
      <c r="K4411" s="181">
        <f t="shared" si="68"/>
        <v>6.3560908800000009</v>
      </c>
      <c r="L4411" s="180" t="s">
        <v>4328</v>
      </c>
    </row>
    <row r="4412" spans="3:12">
      <c r="C4412" s="180">
        <v>7186</v>
      </c>
      <c r="D4412" s="180">
        <v>34425</v>
      </c>
      <c r="E4412" s="180" t="s">
        <v>4636</v>
      </c>
      <c r="F4412" s="180" t="s">
        <v>727</v>
      </c>
      <c r="G4412" s="180">
        <v>2.0688295000000001</v>
      </c>
      <c r="H4412" s="180">
        <v>113.12</v>
      </c>
      <c r="I4412" s="180">
        <v>113.12</v>
      </c>
      <c r="J4412" s="180">
        <v>0</v>
      </c>
      <c r="K4412" s="181">
        <f t="shared" si="68"/>
        <v>234.02599304000003</v>
      </c>
      <c r="L4412" s="180" t="s">
        <v>4328</v>
      </c>
    </row>
    <row r="4413" spans="3:12">
      <c r="C4413" s="180">
        <v>7186</v>
      </c>
      <c r="D4413" s="180">
        <v>34447</v>
      </c>
      <c r="E4413" s="180" t="s">
        <v>4637</v>
      </c>
      <c r="F4413" s="180" t="s">
        <v>727</v>
      </c>
      <c r="G4413" s="180">
        <v>12.531900200000001</v>
      </c>
      <c r="H4413" s="180">
        <v>685.24</v>
      </c>
      <c r="I4413" s="180">
        <v>685.24</v>
      </c>
      <c r="J4413" s="180">
        <v>0</v>
      </c>
      <c r="K4413" s="181">
        <f t="shared" si="68"/>
        <v>8587.3592930480008</v>
      </c>
      <c r="L4413" s="180" t="s">
        <v>4328</v>
      </c>
    </row>
    <row r="4414" spans="3:12">
      <c r="C4414" s="180">
        <v>7186</v>
      </c>
      <c r="D4414" s="180">
        <v>34458</v>
      </c>
      <c r="E4414" s="180" t="s">
        <v>4638</v>
      </c>
      <c r="F4414" s="180" t="s">
        <v>727</v>
      </c>
      <c r="G4414" s="180">
        <v>2.5618775</v>
      </c>
      <c r="H4414" s="180">
        <v>140.08000000000001</v>
      </c>
      <c r="I4414" s="180">
        <v>140.08000000000001</v>
      </c>
      <c r="J4414" s="180">
        <v>0</v>
      </c>
      <c r="K4414" s="181">
        <f t="shared" si="68"/>
        <v>358.86780020000003</v>
      </c>
      <c r="L4414" s="180" t="s">
        <v>4328</v>
      </c>
    </row>
    <row r="4415" spans="3:12">
      <c r="C4415" s="180">
        <v>7186</v>
      </c>
      <c r="D4415" s="180">
        <v>34464</v>
      </c>
      <c r="E4415" s="180" t="s">
        <v>4639</v>
      </c>
      <c r="F4415" s="180" t="s">
        <v>727</v>
      </c>
      <c r="G4415" s="180">
        <v>3.8134305999999998</v>
      </c>
      <c r="H4415" s="180">
        <v>208.51</v>
      </c>
      <c r="I4415" s="180">
        <v>208.51</v>
      </c>
      <c r="J4415" s="180">
        <v>0</v>
      </c>
      <c r="K4415" s="181">
        <f t="shared" si="68"/>
        <v>795.13841440599992</v>
      </c>
      <c r="L4415" s="180" t="s">
        <v>4328</v>
      </c>
    </row>
    <row r="4416" spans="3:12">
      <c r="C4416" s="180">
        <v>7186</v>
      </c>
      <c r="D4416" s="180">
        <v>34468</v>
      </c>
      <c r="E4416" s="180" t="s">
        <v>4640</v>
      </c>
      <c r="F4416" s="180" t="s">
        <v>727</v>
      </c>
      <c r="G4416" s="180">
        <v>4.8077113000000002</v>
      </c>
      <c r="H4416" s="180">
        <v>262.88</v>
      </c>
      <c r="I4416" s="180">
        <v>262.88</v>
      </c>
      <c r="J4416" s="180">
        <v>0</v>
      </c>
      <c r="K4416" s="181">
        <f t="shared" si="68"/>
        <v>1263.8511465440001</v>
      </c>
      <c r="L4416" s="180" t="s">
        <v>4328</v>
      </c>
    </row>
    <row r="4417" spans="3:12">
      <c r="C4417" s="180">
        <v>7186</v>
      </c>
      <c r="D4417" s="180">
        <v>34473</v>
      </c>
      <c r="E4417" s="180" t="s">
        <v>4641</v>
      </c>
      <c r="F4417" s="180" t="s">
        <v>727</v>
      </c>
      <c r="G4417" s="180">
        <v>2.9164777000000002</v>
      </c>
      <c r="H4417" s="180">
        <v>159.47</v>
      </c>
      <c r="I4417" s="180">
        <v>159.47</v>
      </c>
      <c r="J4417" s="180">
        <v>0</v>
      </c>
      <c r="K4417" s="181">
        <f t="shared" si="68"/>
        <v>465.09069881900001</v>
      </c>
      <c r="L4417" s="180" t="s">
        <v>4328</v>
      </c>
    </row>
    <row r="4418" spans="3:12">
      <c r="C4418" s="180">
        <v>7186</v>
      </c>
      <c r="D4418" s="180">
        <v>34480</v>
      </c>
      <c r="E4418" s="180" t="s">
        <v>4642</v>
      </c>
      <c r="F4418" s="180" t="s">
        <v>727</v>
      </c>
      <c r="G4418" s="180">
        <v>5.3897051999999999</v>
      </c>
      <c r="H4418" s="180">
        <v>294.7</v>
      </c>
      <c r="I4418" s="180">
        <v>294.7</v>
      </c>
      <c r="J4418" s="180">
        <v>0</v>
      </c>
      <c r="K4418" s="181">
        <f t="shared" si="68"/>
        <v>1588.3461224399998</v>
      </c>
      <c r="L4418" s="180" t="s">
        <v>4328</v>
      </c>
    </row>
    <row r="4419" spans="3:12">
      <c r="C4419" s="180">
        <v>7186</v>
      </c>
      <c r="D4419" s="180">
        <v>34486</v>
      </c>
      <c r="E4419" s="180" t="s">
        <v>4643</v>
      </c>
      <c r="F4419" s="180" t="s">
        <v>727</v>
      </c>
      <c r="G4419" s="180">
        <v>6.3812246999999997</v>
      </c>
      <c r="H4419" s="180">
        <v>348.92</v>
      </c>
      <c r="I4419" s="180">
        <v>348.92</v>
      </c>
      <c r="J4419" s="180">
        <v>0</v>
      </c>
      <c r="K4419" s="181">
        <f t="shared" si="68"/>
        <v>2226.536922324</v>
      </c>
      <c r="L4419" s="180" t="s">
        <v>4328</v>
      </c>
    </row>
    <row r="4420" spans="3:12">
      <c r="C4420" s="180">
        <v>7186</v>
      </c>
      <c r="D4420" s="180">
        <v>39637</v>
      </c>
      <c r="E4420" s="180" t="s">
        <v>4644</v>
      </c>
      <c r="F4420" s="180" t="s">
        <v>838</v>
      </c>
      <c r="G4420" s="180">
        <v>1.6068756</v>
      </c>
      <c r="H4420" s="180">
        <v>87.86</v>
      </c>
      <c r="I4420" s="180">
        <v>87.86</v>
      </c>
      <c r="J4420" s="180">
        <v>0</v>
      </c>
      <c r="K4420" s="181">
        <f t="shared" si="68"/>
        <v>141.180090216</v>
      </c>
      <c r="L4420" s="180" t="s">
        <v>4328</v>
      </c>
    </row>
    <row r="4421" spans="3:12">
      <c r="C4421" s="180">
        <v>7186</v>
      </c>
      <c r="D4421" s="180">
        <v>39638</v>
      </c>
      <c r="E4421" s="180" t="s">
        <v>4645</v>
      </c>
      <c r="F4421" s="180" t="s">
        <v>838</v>
      </c>
      <c r="G4421" s="180">
        <v>1.8182659999999999</v>
      </c>
      <c r="H4421" s="180">
        <v>99.42</v>
      </c>
      <c r="I4421" s="180">
        <v>99.42</v>
      </c>
      <c r="J4421" s="180">
        <v>0</v>
      </c>
      <c r="K4421" s="181">
        <f t="shared" si="68"/>
        <v>180.77200572000001</v>
      </c>
      <c r="L4421" s="180" t="s">
        <v>4328</v>
      </c>
    </row>
    <row r="4422" spans="3:12">
      <c r="C4422" s="180">
        <v>7186</v>
      </c>
      <c r="D4422" s="180">
        <v>39639</v>
      </c>
      <c r="E4422" s="180" t="s">
        <v>4646</v>
      </c>
      <c r="F4422" s="180" t="s">
        <v>838</v>
      </c>
      <c r="G4422" s="180">
        <v>2.7433082999999998</v>
      </c>
      <c r="H4422" s="180">
        <v>150</v>
      </c>
      <c r="I4422" s="180">
        <v>150</v>
      </c>
      <c r="J4422" s="180">
        <v>0</v>
      </c>
      <c r="K4422" s="181">
        <f t="shared" ref="K4422:K4485" si="69">H4422*G4422</f>
        <v>411.49624499999999</v>
      </c>
      <c r="L4422" s="180" t="s">
        <v>4328</v>
      </c>
    </row>
    <row r="4423" spans="3:12">
      <c r="C4423" s="180">
        <v>7186</v>
      </c>
      <c r="D4423" s="180">
        <v>39640</v>
      </c>
      <c r="E4423" s="180" t="s">
        <v>4647</v>
      </c>
      <c r="F4423" s="180" t="s">
        <v>727</v>
      </c>
      <c r="G4423" s="180">
        <v>0.209644</v>
      </c>
      <c r="H4423" s="180">
        <v>11.46</v>
      </c>
      <c r="I4423" s="180">
        <v>11.46</v>
      </c>
      <c r="J4423" s="180">
        <v>0</v>
      </c>
      <c r="K4423" s="181">
        <f t="shared" si="69"/>
        <v>2.4025202400000003</v>
      </c>
      <c r="L4423" s="180" t="s">
        <v>4328</v>
      </c>
    </row>
    <row r="4424" spans="3:12">
      <c r="C4424" s="180">
        <v>7247</v>
      </c>
      <c r="D4424" s="180">
        <v>7247</v>
      </c>
      <c r="E4424" s="180" t="s">
        <v>4648</v>
      </c>
      <c r="F4424" s="180" t="s">
        <v>852</v>
      </c>
      <c r="G4424" s="180">
        <v>1</v>
      </c>
      <c r="H4424" s="180">
        <v>2.34</v>
      </c>
      <c r="I4424" s="180">
        <v>0</v>
      </c>
      <c r="J4424" s="180">
        <v>2.34</v>
      </c>
      <c r="K4424" s="181">
        <f t="shared" si="69"/>
        <v>2.34</v>
      </c>
      <c r="L4424" s="180" t="s">
        <v>4328</v>
      </c>
    </row>
    <row r="4425" spans="3:12">
      <c r="C4425" s="180">
        <v>7247</v>
      </c>
      <c r="D4425" s="180">
        <v>7252</v>
      </c>
      <c r="E4425" s="180" t="s">
        <v>4649</v>
      </c>
      <c r="F4425" s="180" t="s">
        <v>852</v>
      </c>
      <c r="G4425" s="180">
        <v>1</v>
      </c>
      <c r="H4425" s="180">
        <v>2.34</v>
      </c>
      <c r="I4425" s="180">
        <v>0</v>
      </c>
      <c r="J4425" s="180">
        <v>2.34</v>
      </c>
      <c r="K4425" s="181">
        <f t="shared" si="69"/>
        <v>2.34</v>
      </c>
      <c r="L4425" s="180" t="s">
        <v>4328</v>
      </c>
    </row>
    <row r="4426" spans="3:12">
      <c r="C4426" s="180">
        <v>7271</v>
      </c>
      <c r="D4426" s="180">
        <v>7271</v>
      </c>
      <c r="E4426" s="180" t="s">
        <v>4650</v>
      </c>
      <c r="F4426" s="180" t="s">
        <v>727</v>
      </c>
      <c r="G4426" s="180">
        <v>1</v>
      </c>
      <c r="H4426" s="180">
        <v>0.81</v>
      </c>
      <c r="I4426" s="180">
        <v>0.81</v>
      </c>
      <c r="J4426" s="180">
        <v>0</v>
      </c>
      <c r="K4426" s="181">
        <f t="shared" si="69"/>
        <v>0.81</v>
      </c>
      <c r="L4426" s="180" t="s">
        <v>4328</v>
      </c>
    </row>
    <row r="4427" spans="3:12">
      <c r="C4427" s="180">
        <v>7271</v>
      </c>
      <c r="D4427" s="180">
        <v>7256</v>
      </c>
      <c r="E4427" s="180" t="s">
        <v>4651</v>
      </c>
      <c r="F4427" s="180" t="s">
        <v>727</v>
      </c>
      <c r="G4427" s="180">
        <v>1.3988764</v>
      </c>
      <c r="H4427" s="180">
        <v>1.1299999999999999</v>
      </c>
      <c r="I4427" s="180">
        <v>1.1299999999999999</v>
      </c>
      <c r="J4427" s="180">
        <v>0</v>
      </c>
      <c r="K4427" s="181">
        <f t="shared" si="69"/>
        <v>1.5807303319999999</v>
      </c>
      <c r="L4427" s="180" t="s">
        <v>4328</v>
      </c>
    </row>
    <row r="4428" spans="3:12">
      <c r="C4428" s="180">
        <v>7271</v>
      </c>
      <c r="D4428" s="180">
        <v>7258</v>
      </c>
      <c r="E4428" s="180" t="s">
        <v>1861</v>
      </c>
      <c r="F4428" s="180" t="s">
        <v>727</v>
      </c>
      <c r="G4428" s="180">
        <v>0.68539329999999998</v>
      </c>
      <c r="H4428" s="180">
        <v>0.55000000000000004</v>
      </c>
      <c r="I4428" s="180">
        <v>0.55000000000000004</v>
      </c>
      <c r="J4428" s="180">
        <v>0</v>
      </c>
      <c r="K4428" s="181">
        <f t="shared" si="69"/>
        <v>0.376966315</v>
      </c>
      <c r="L4428" s="180" t="s">
        <v>4328</v>
      </c>
    </row>
    <row r="4429" spans="3:12">
      <c r="C4429" s="180">
        <v>7271</v>
      </c>
      <c r="D4429" s="180">
        <v>7260</v>
      </c>
      <c r="E4429" s="180" t="s">
        <v>4652</v>
      </c>
      <c r="F4429" s="180" t="s">
        <v>727</v>
      </c>
      <c r="G4429" s="180">
        <v>2.6404494000000001</v>
      </c>
      <c r="H4429" s="180">
        <v>2.13</v>
      </c>
      <c r="I4429" s="180">
        <v>2.13</v>
      </c>
      <c r="J4429" s="180">
        <v>0</v>
      </c>
      <c r="K4429" s="181">
        <f t="shared" si="69"/>
        <v>5.624157222</v>
      </c>
      <c r="L4429" s="180" t="s">
        <v>4328</v>
      </c>
    </row>
    <row r="4430" spans="3:12">
      <c r="C4430" s="180">
        <v>7271</v>
      </c>
      <c r="D4430" s="180">
        <v>7267</v>
      </c>
      <c r="E4430" s="180" t="s">
        <v>4653</v>
      </c>
      <c r="F4430" s="180" t="s">
        <v>727</v>
      </c>
      <c r="G4430" s="180">
        <v>0.79213480000000003</v>
      </c>
      <c r="H4430" s="180">
        <v>0.64</v>
      </c>
      <c r="I4430" s="180">
        <v>0.64</v>
      </c>
      <c r="J4430" s="180">
        <v>0</v>
      </c>
      <c r="K4430" s="181">
        <f t="shared" si="69"/>
        <v>0.506966272</v>
      </c>
      <c r="L4430" s="180" t="s">
        <v>4328</v>
      </c>
    </row>
    <row r="4431" spans="3:12">
      <c r="C4431" s="180">
        <v>7271</v>
      </c>
      <c r="D4431" s="180">
        <v>7268</v>
      </c>
      <c r="E4431" s="180" t="s">
        <v>4654</v>
      </c>
      <c r="F4431" s="180" t="s">
        <v>727</v>
      </c>
      <c r="G4431" s="180">
        <v>1.5617977999999999</v>
      </c>
      <c r="H4431" s="180">
        <v>1.26</v>
      </c>
      <c r="I4431" s="180">
        <v>1.26</v>
      </c>
      <c r="J4431" s="180">
        <v>0</v>
      </c>
      <c r="K4431" s="181">
        <f t="shared" si="69"/>
        <v>1.967865228</v>
      </c>
      <c r="L4431" s="180" t="s">
        <v>4328</v>
      </c>
    </row>
    <row r="4432" spans="3:12">
      <c r="C4432" s="180">
        <v>7271</v>
      </c>
      <c r="D4432" s="180">
        <v>7270</v>
      </c>
      <c r="E4432" s="180" t="s">
        <v>4655</v>
      </c>
      <c r="F4432" s="180" t="s">
        <v>727</v>
      </c>
      <c r="G4432" s="180">
        <v>0.93820219999999999</v>
      </c>
      <c r="H4432" s="180">
        <v>0.75</v>
      </c>
      <c r="I4432" s="180">
        <v>0.75</v>
      </c>
      <c r="J4432" s="180">
        <v>0</v>
      </c>
      <c r="K4432" s="181">
        <f t="shared" si="69"/>
        <v>0.70365164999999996</v>
      </c>
      <c r="L4432" s="180" t="s">
        <v>4328</v>
      </c>
    </row>
    <row r="4433" spans="3:12">
      <c r="C4433" s="180">
        <v>7271</v>
      </c>
      <c r="D4433" s="180">
        <v>7272</v>
      </c>
      <c r="E4433" s="180" t="s">
        <v>4656</v>
      </c>
      <c r="F4433" s="180" t="s">
        <v>727</v>
      </c>
      <c r="G4433" s="180">
        <v>2.7808989</v>
      </c>
      <c r="H4433" s="180">
        <v>2.25</v>
      </c>
      <c r="I4433" s="180">
        <v>2.25</v>
      </c>
      <c r="J4433" s="180">
        <v>0</v>
      </c>
      <c r="K4433" s="181">
        <f t="shared" si="69"/>
        <v>6.257022525</v>
      </c>
      <c r="L4433" s="180" t="s">
        <v>4328</v>
      </c>
    </row>
    <row r="4434" spans="3:12">
      <c r="C4434" s="180">
        <v>7271</v>
      </c>
      <c r="D4434" s="180">
        <v>10617</v>
      </c>
      <c r="E4434" s="180" t="s">
        <v>4657</v>
      </c>
      <c r="F4434" s="180" t="s">
        <v>727</v>
      </c>
      <c r="G4434" s="180">
        <v>7</v>
      </c>
      <c r="H4434" s="180">
        <v>5.67</v>
      </c>
      <c r="I4434" s="180">
        <v>5.67</v>
      </c>
      <c r="J4434" s="180">
        <v>0</v>
      </c>
      <c r="K4434" s="181">
        <f t="shared" si="69"/>
        <v>39.69</v>
      </c>
      <c r="L4434" s="180" t="s">
        <v>4328</v>
      </c>
    </row>
    <row r="4435" spans="3:12">
      <c r="C4435" s="180">
        <v>7271</v>
      </c>
      <c r="D4435" s="180">
        <v>34400</v>
      </c>
      <c r="E4435" s="180" t="s">
        <v>4658</v>
      </c>
      <c r="F4435" s="180" t="s">
        <v>727</v>
      </c>
      <c r="G4435" s="180">
        <v>5.4382022000000001</v>
      </c>
      <c r="H4435" s="180">
        <v>4.4000000000000004</v>
      </c>
      <c r="I4435" s="180">
        <v>4.4000000000000004</v>
      </c>
      <c r="J4435" s="180">
        <v>0</v>
      </c>
      <c r="K4435" s="181">
        <f t="shared" si="69"/>
        <v>23.928089680000003</v>
      </c>
      <c r="L4435" s="180" t="s">
        <v>4328</v>
      </c>
    </row>
    <row r="4436" spans="3:12">
      <c r="C4436" s="180">
        <v>7271</v>
      </c>
      <c r="D4436" s="180">
        <v>34401</v>
      </c>
      <c r="E4436" s="180" t="s">
        <v>4659</v>
      </c>
      <c r="F4436" s="180" t="s">
        <v>727</v>
      </c>
      <c r="G4436" s="180">
        <v>1.9606741999999999</v>
      </c>
      <c r="H4436" s="180">
        <v>1.58</v>
      </c>
      <c r="I4436" s="180">
        <v>1.58</v>
      </c>
      <c r="J4436" s="180">
        <v>0</v>
      </c>
      <c r="K4436" s="181">
        <f t="shared" si="69"/>
        <v>3.0978652360000001</v>
      </c>
      <c r="L4436" s="180" t="s">
        <v>4328</v>
      </c>
    </row>
    <row r="4437" spans="3:12">
      <c r="C4437" s="180">
        <v>7271</v>
      </c>
      <c r="D4437" s="180">
        <v>34586</v>
      </c>
      <c r="E4437" s="180" t="s">
        <v>2247</v>
      </c>
      <c r="F4437" s="180" t="s">
        <v>727</v>
      </c>
      <c r="G4437" s="180">
        <v>2.4719101000000001</v>
      </c>
      <c r="H4437" s="180">
        <v>2</v>
      </c>
      <c r="I4437" s="180">
        <v>2</v>
      </c>
      <c r="J4437" s="180">
        <v>0</v>
      </c>
      <c r="K4437" s="181">
        <f t="shared" si="69"/>
        <v>4.9438202000000002</v>
      </c>
      <c r="L4437" s="180" t="s">
        <v>4328</v>
      </c>
    </row>
    <row r="4438" spans="3:12">
      <c r="C4438" s="180">
        <v>7271</v>
      </c>
      <c r="D4438" s="180">
        <v>34588</v>
      </c>
      <c r="E4438" s="180" t="s">
        <v>4660</v>
      </c>
      <c r="F4438" s="180" t="s">
        <v>727</v>
      </c>
      <c r="G4438" s="180">
        <v>3.3370787000000002</v>
      </c>
      <c r="H4438" s="180">
        <v>2.7</v>
      </c>
      <c r="I4438" s="180">
        <v>2.7</v>
      </c>
      <c r="J4438" s="180">
        <v>0</v>
      </c>
      <c r="K4438" s="181">
        <f t="shared" si="69"/>
        <v>9.0101124900000009</v>
      </c>
      <c r="L4438" s="180" t="s">
        <v>4328</v>
      </c>
    </row>
    <row r="4439" spans="3:12">
      <c r="C4439" s="180">
        <v>7271</v>
      </c>
      <c r="D4439" s="180">
        <v>34590</v>
      </c>
      <c r="E4439" s="180" t="s">
        <v>4661</v>
      </c>
      <c r="F4439" s="180" t="s">
        <v>727</v>
      </c>
      <c r="G4439" s="180">
        <v>3.3033708000000002</v>
      </c>
      <c r="H4439" s="180">
        <v>2.67</v>
      </c>
      <c r="I4439" s="180">
        <v>2.67</v>
      </c>
      <c r="J4439" s="180">
        <v>0</v>
      </c>
      <c r="K4439" s="181">
        <f t="shared" si="69"/>
        <v>8.8200000359999997</v>
      </c>
      <c r="L4439" s="180" t="s">
        <v>4328</v>
      </c>
    </row>
    <row r="4440" spans="3:12">
      <c r="C4440" s="180">
        <v>7271</v>
      </c>
      <c r="D4440" s="180">
        <v>34591</v>
      </c>
      <c r="E4440" s="180" t="s">
        <v>4662</v>
      </c>
      <c r="F4440" s="180" t="s">
        <v>727</v>
      </c>
      <c r="G4440" s="180">
        <v>4.0280899000000003</v>
      </c>
      <c r="H4440" s="180">
        <v>3.26</v>
      </c>
      <c r="I4440" s="180">
        <v>3.26</v>
      </c>
      <c r="J4440" s="180">
        <v>0</v>
      </c>
      <c r="K4440" s="181">
        <f t="shared" si="69"/>
        <v>13.131573074</v>
      </c>
      <c r="L4440" s="180" t="s">
        <v>4328</v>
      </c>
    </row>
    <row r="4441" spans="3:12">
      <c r="C4441" s="180">
        <v>7271</v>
      </c>
      <c r="D4441" s="180">
        <v>34649</v>
      </c>
      <c r="E4441" s="180" t="s">
        <v>4663</v>
      </c>
      <c r="F4441" s="180" t="s">
        <v>727</v>
      </c>
      <c r="G4441" s="180">
        <v>3.2921347999999999</v>
      </c>
      <c r="H4441" s="180">
        <v>2.66</v>
      </c>
      <c r="I4441" s="180">
        <v>2.66</v>
      </c>
      <c r="J4441" s="180">
        <v>0</v>
      </c>
      <c r="K4441" s="181">
        <f t="shared" si="69"/>
        <v>8.7570785680000007</v>
      </c>
      <c r="L4441" s="180" t="s">
        <v>4328</v>
      </c>
    </row>
    <row r="4442" spans="3:12">
      <c r="C4442" s="180">
        <v>7271</v>
      </c>
      <c r="D4442" s="180">
        <v>34655</v>
      </c>
      <c r="E4442" s="180" t="s">
        <v>4664</v>
      </c>
      <c r="F4442" s="180" t="s">
        <v>727</v>
      </c>
      <c r="G4442" s="180">
        <v>4.8370787000000002</v>
      </c>
      <c r="H4442" s="180">
        <v>3.91</v>
      </c>
      <c r="I4442" s="180">
        <v>3.91</v>
      </c>
      <c r="J4442" s="180">
        <v>0</v>
      </c>
      <c r="K4442" s="181">
        <f t="shared" si="69"/>
        <v>18.912977717</v>
      </c>
      <c r="L4442" s="180" t="s">
        <v>4328</v>
      </c>
    </row>
    <row r="4443" spans="3:12">
      <c r="C4443" s="180">
        <v>7271</v>
      </c>
      <c r="D4443" s="180">
        <v>34777</v>
      </c>
      <c r="E4443" s="180" t="s">
        <v>4665</v>
      </c>
      <c r="F4443" s="180" t="s">
        <v>727</v>
      </c>
      <c r="G4443" s="180">
        <v>3.6966291999999998</v>
      </c>
      <c r="H4443" s="180">
        <v>2.99</v>
      </c>
      <c r="I4443" s="180">
        <v>2.99</v>
      </c>
      <c r="J4443" s="180">
        <v>0</v>
      </c>
      <c r="K4443" s="181">
        <f t="shared" si="69"/>
        <v>11.052921308</v>
      </c>
      <c r="L4443" s="180" t="s">
        <v>4328</v>
      </c>
    </row>
    <row r="4444" spans="3:12">
      <c r="C4444" s="180">
        <v>7271</v>
      </c>
      <c r="D4444" s="180">
        <v>34781</v>
      </c>
      <c r="E4444" s="180" t="s">
        <v>4666</v>
      </c>
      <c r="F4444" s="180" t="s">
        <v>727</v>
      </c>
      <c r="G4444" s="180">
        <v>2.0898876</v>
      </c>
      <c r="H4444" s="180">
        <v>1.69</v>
      </c>
      <c r="I4444" s="180">
        <v>1.69</v>
      </c>
      <c r="J4444" s="180">
        <v>0</v>
      </c>
      <c r="K4444" s="181">
        <f t="shared" si="69"/>
        <v>3.531910044</v>
      </c>
      <c r="L4444" s="180" t="s">
        <v>4328</v>
      </c>
    </row>
    <row r="4445" spans="3:12">
      <c r="C4445" s="180">
        <v>7271</v>
      </c>
      <c r="D4445" s="180">
        <v>34788</v>
      </c>
      <c r="E4445" s="180" t="s">
        <v>4667</v>
      </c>
      <c r="F4445" s="180" t="s">
        <v>727</v>
      </c>
      <c r="G4445" s="180">
        <v>1.5224719</v>
      </c>
      <c r="H4445" s="180">
        <v>1.23</v>
      </c>
      <c r="I4445" s="180">
        <v>1.23</v>
      </c>
      <c r="J4445" s="180">
        <v>0</v>
      </c>
      <c r="K4445" s="181">
        <f t="shared" si="69"/>
        <v>1.872640437</v>
      </c>
      <c r="L4445" s="180" t="s">
        <v>4328</v>
      </c>
    </row>
    <row r="4446" spans="3:12">
      <c r="C4446" s="180">
        <v>7271</v>
      </c>
      <c r="D4446" s="180">
        <v>37592</v>
      </c>
      <c r="E4446" s="180" t="s">
        <v>4668</v>
      </c>
      <c r="F4446" s="180" t="s">
        <v>727</v>
      </c>
      <c r="G4446" s="180">
        <v>2.4719101000000001</v>
      </c>
      <c r="H4446" s="180">
        <v>2</v>
      </c>
      <c r="I4446" s="180">
        <v>2</v>
      </c>
      <c r="J4446" s="180">
        <v>0</v>
      </c>
      <c r="K4446" s="181">
        <f t="shared" si="69"/>
        <v>4.9438202000000002</v>
      </c>
      <c r="L4446" s="180" t="s">
        <v>4328</v>
      </c>
    </row>
    <row r="4447" spans="3:12">
      <c r="C4447" s="180">
        <v>7271</v>
      </c>
      <c r="D4447" s="180">
        <v>37593</v>
      </c>
      <c r="E4447" s="180" t="s">
        <v>4669</v>
      </c>
      <c r="F4447" s="180" t="s">
        <v>727</v>
      </c>
      <c r="G4447" s="180">
        <v>3.1235955</v>
      </c>
      <c r="H4447" s="180">
        <v>2.5299999999999998</v>
      </c>
      <c r="I4447" s="180">
        <v>2.5299999999999998</v>
      </c>
      <c r="J4447" s="180">
        <v>0</v>
      </c>
      <c r="K4447" s="181">
        <f t="shared" si="69"/>
        <v>7.9026966149999991</v>
      </c>
      <c r="L4447" s="180" t="s">
        <v>4328</v>
      </c>
    </row>
    <row r="4448" spans="3:12">
      <c r="C4448" s="180">
        <v>7271</v>
      </c>
      <c r="D4448" s="180">
        <v>37594</v>
      </c>
      <c r="E4448" s="180" t="s">
        <v>4670</v>
      </c>
      <c r="F4448" s="180" t="s">
        <v>727</v>
      </c>
      <c r="G4448" s="180">
        <v>3.7078652000000001</v>
      </c>
      <c r="H4448" s="180">
        <v>3</v>
      </c>
      <c r="I4448" s="180">
        <v>3</v>
      </c>
      <c r="J4448" s="180">
        <v>0</v>
      </c>
      <c r="K4448" s="181">
        <f t="shared" si="69"/>
        <v>11.1235956</v>
      </c>
      <c r="L4448" s="180" t="s">
        <v>4328</v>
      </c>
    </row>
    <row r="4449" spans="3:12">
      <c r="C4449" s="180">
        <v>7271</v>
      </c>
      <c r="D4449" s="180">
        <v>38548</v>
      </c>
      <c r="E4449" s="180" t="s">
        <v>4671</v>
      </c>
      <c r="F4449" s="180" t="s">
        <v>727</v>
      </c>
      <c r="G4449" s="180">
        <v>2.2471909999999999</v>
      </c>
      <c r="H4449" s="180">
        <v>1.82</v>
      </c>
      <c r="I4449" s="180">
        <v>1.82</v>
      </c>
      <c r="J4449" s="180">
        <v>0</v>
      </c>
      <c r="K4449" s="181">
        <f t="shared" si="69"/>
        <v>4.0898876199999998</v>
      </c>
      <c r="L4449" s="180" t="s">
        <v>4328</v>
      </c>
    </row>
    <row r="4450" spans="3:12">
      <c r="C4450" s="180">
        <v>7271</v>
      </c>
      <c r="D4450" s="180">
        <v>38603</v>
      </c>
      <c r="E4450" s="180" t="s">
        <v>4672</v>
      </c>
      <c r="F4450" s="180" t="s">
        <v>727</v>
      </c>
      <c r="G4450" s="180">
        <v>2.9325842999999998</v>
      </c>
      <c r="H4450" s="180">
        <v>2.37</v>
      </c>
      <c r="I4450" s="180">
        <v>2.37</v>
      </c>
      <c r="J4450" s="180">
        <v>0</v>
      </c>
      <c r="K4450" s="181">
        <f t="shared" si="69"/>
        <v>6.9502247910000001</v>
      </c>
      <c r="L4450" s="180" t="s">
        <v>4328</v>
      </c>
    </row>
    <row r="4451" spans="3:12">
      <c r="C4451" s="180">
        <v>7271</v>
      </c>
      <c r="D4451" s="180">
        <v>38783</v>
      </c>
      <c r="E4451" s="180" t="s">
        <v>4673</v>
      </c>
      <c r="F4451" s="180" t="s">
        <v>727</v>
      </c>
      <c r="G4451" s="180">
        <v>1.1460674</v>
      </c>
      <c r="H4451" s="180">
        <v>0.92</v>
      </c>
      <c r="I4451" s="180">
        <v>0.92</v>
      </c>
      <c r="J4451" s="180">
        <v>0</v>
      </c>
      <c r="K4451" s="181">
        <f t="shared" si="69"/>
        <v>1.0543820079999999</v>
      </c>
      <c r="L4451" s="180" t="s">
        <v>4328</v>
      </c>
    </row>
    <row r="4452" spans="3:12">
      <c r="C4452" s="180">
        <v>7271</v>
      </c>
      <c r="D4452" s="180">
        <v>44457</v>
      </c>
      <c r="E4452" s="180" t="s">
        <v>4674</v>
      </c>
      <c r="F4452" s="180" t="s">
        <v>727</v>
      </c>
      <c r="G4452" s="180">
        <v>1.8539326</v>
      </c>
      <c r="H4452" s="180">
        <v>1.5</v>
      </c>
      <c r="I4452" s="180">
        <v>1.5</v>
      </c>
      <c r="J4452" s="180">
        <v>0</v>
      </c>
      <c r="K4452" s="181">
        <f t="shared" si="69"/>
        <v>2.7808989</v>
      </c>
      <c r="L4452" s="180" t="s">
        <v>4328</v>
      </c>
    </row>
    <row r="4453" spans="3:12">
      <c r="C4453" s="180">
        <v>7271</v>
      </c>
      <c r="D4453" s="180">
        <v>44458</v>
      </c>
      <c r="E4453" s="180" t="s">
        <v>4675</v>
      </c>
      <c r="F4453" s="180" t="s">
        <v>727</v>
      </c>
      <c r="G4453" s="180">
        <v>0.96011239999999998</v>
      </c>
      <c r="H4453" s="180">
        <v>0.77</v>
      </c>
      <c r="I4453" s="180">
        <v>0.77</v>
      </c>
      <c r="J4453" s="180">
        <v>0</v>
      </c>
      <c r="K4453" s="181">
        <f t="shared" si="69"/>
        <v>0.73928654800000004</v>
      </c>
      <c r="L4453" s="180" t="s">
        <v>4328</v>
      </c>
    </row>
    <row r="4454" spans="3:12">
      <c r="C4454" s="180">
        <v>7271</v>
      </c>
      <c r="D4454" s="180">
        <v>44459</v>
      </c>
      <c r="E4454" s="180" t="s">
        <v>4676</v>
      </c>
      <c r="F4454" s="180" t="s">
        <v>727</v>
      </c>
      <c r="G4454" s="180">
        <v>1.011236</v>
      </c>
      <c r="H4454" s="180">
        <v>0.81</v>
      </c>
      <c r="I4454" s="180">
        <v>0.81</v>
      </c>
      <c r="J4454" s="180">
        <v>0</v>
      </c>
      <c r="K4454" s="181">
        <f t="shared" si="69"/>
        <v>0.81910116000000011</v>
      </c>
      <c r="L4454" s="180" t="s">
        <v>4328</v>
      </c>
    </row>
    <row r="4455" spans="3:12">
      <c r="C4455" s="180">
        <v>7271</v>
      </c>
      <c r="D4455" s="180">
        <v>44460</v>
      </c>
      <c r="E4455" s="180" t="s">
        <v>4677</v>
      </c>
      <c r="F4455" s="180" t="s">
        <v>727</v>
      </c>
      <c r="G4455" s="180">
        <v>1.5730337000000001</v>
      </c>
      <c r="H4455" s="180">
        <v>1.27</v>
      </c>
      <c r="I4455" s="180">
        <v>1.27</v>
      </c>
      <c r="J4455" s="180">
        <v>0</v>
      </c>
      <c r="K4455" s="181">
        <f t="shared" si="69"/>
        <v>1.9977527990000001</v>
      </c>
      <c r="L4455" s="180" t="s">
        <v>4328</v>
      </c>
    </row>
    <row r="4456" spans="3:12">
      <c r="C4456" s="180">
        <v>7271</v>
      </c>
      <c r="D4456" s="180">
        <v>44461</v>
      </c>
      <c r="E4456" s="180" t="s">
        <v>4678</v>
      </c>
      <c r="F4456" s="180" t="s">
        <v>727</v>
      </c>
      <c r="G4456" s="180">
        <v>2.1460674000000002</v>
      </c>
      <c r="H4456" s="180">
        <v>1.73</v>
      </c>
      <c r="I4456" s="180">
        <v>1.73</v>
      </c>
      <c r="J4456" s="180">
        <v>0</v>
      </c>
      <c r="K4456" s="181">
        <f t="shared" si="69"/>
        <v>3.7126966020000003</v>
      </c>
      <c r="L4456" s="180" t="s">
        <v>4328</v>
      </c>
    </row>
    <row r="4457" spans="3:12">
      <c r="C4457" s="180">
        <v>7271</v>
      </c>
      <c r="D4457" s="180">
        <v>44462</v>
      </c>
      <c r="E4457" s="180" t="s">
        <v>4679</v>
      </c>
      <c r="F4457" s="180" t="s">
        <v>727</v>
      </c>
      <c r="G4457" s="180">
        <v>1.7865169000000001</v>
      </c>
      <c r="H4457" s="180">
        <v>1.44</v>
      </c>
      <c r="I4457" s="180">
        <v>1.44</v>
      </c>
      <c r="J4457" s="180">
        <v>0</v>
      </c>
      <c r="K4457" s="181">
        <f t="shared" si="69"/>
        <v>2.5725843359999998</v>
      </c>
      <c r="L4457" s="180" t="s">
        <v>4328</v>
      </c>
    </row>
    <row r="4458" spans="3:12">
      <c r="C4458" s="180">
        <v>7271</v>
      </c>
      <c r="D4458" s="180">
        <v>44463</v>
      </c>
      <c r="E4458" s="180" t="s">
        <v>4680</v>
      </c>
      <c r="F4458" s="180" t="s">
        <v>727</v>
      </c>
      <c r="G4458" s="180">
        <v>2.3005618000000001</v>
      </c>
      <c r="H4458" s="180">
        <v>1.86</v>
      </c>
      <c r="I4458" s="180">
        <v>1.86</v>
      </c>
      <c r="J4458" s="180">
        <v>0</v>
      </c>
      <c r="K4458" s="181">
        <f t="shared" si="69"/>
        <v>4.2790449480000001</v>
      </c>
      <c r="L4458" s="180" t="s">
        <v>4328</v>
      </c>
    </row>
    <row r="4459" spans="3:12">
      <c r="C4459" s="180">
        <v>7271</v>
      </c>
      <c r="D4459" s="180">
        <v>44464</v>
      </c>
      <c r="E4459" s="180" t="s">
        <v>4681</v>
      </c>
      <c r="F4459" s="180" t="s">
        <v>727</v>
      </c>
      <c r="G4459" s="180">
        <v>2.3820225000000002</v>
      </c>
      <c r="H4459" s="180">
        <v>1.92</v>
      </c>
      <c r="I4459" s="180">
        <v>1.92</v>
      </c>
      <c r="J4459" s="180">
        <v>0</v>
      </c>
      <c r="K4459" s="181">
        <f t="shared" si="69"/>
        <v>4.5734832000000001</v>
      </c>
      <c r="L4459" s="180" t="s">
        <v>4328</v>
      </c>
    </row>
    <row r="4460" spans="3:12">
      <c r="C4460" s="180">
        <v>7271</v>
      </c>
      <c r="D4460" s="180">
        <v>44465</v>
      </c>
      <c r="E4460" s="180" t="s">
        <v>4682</v>
      </c>
      <c r="F4460" s="180" t="s">
        <v>727</v>
      </c>
      <c r="G4460" s="180">
        <v>3.2696629000000001</v>
      </c>
      <c r="H4460" s="180">
        <v>2.64</v>
      </c>
      <c r="I4460" s="180">
        <v>2.64</v>
      </c>
      <c r="J4460" s="180">
        <v>0</v>
      </c>
      <c r="K4460" s="181">
        <f t="shared" si="69"/>
        <v>8.6319100560000006</v>
      </c>
      <c r="L4460" s="180" t="s">
        <v>4328</v>
      </c>
    </row>
    <row r="4461" spans="3:12">
      <c r="C4461" s="180">
        <v>7271</v>
      </c>
      <c r="D4461" s="180">
        <v>44466</v>
      </c>
      <c r="E4461" s="180" t="s">
        <v>4683</v>
      </c>
      <c r="F4461" s="180" t="s">
        <v>727</v>
      </c>
      <c r="G4461" s="180">
        <v>2.3247190999999998</v>
      </c>
      <c r="H4461" s="180">
        <v>1.88</v>
      </c>
      <c r="I4461" s="180">
        <v>1.88</v>
      </c>
      <c r="J4461" s="180">
        <v>0</v>
      </c>
      <c r="K4461" s="181">
        <f t="shared" si="69"/>
        <v>4.3704719079999998</v>
      </c>
      <c r="L4461" s="180" t="s">
        <v>4328</v>
      </c>
    </row>
    <row r="4462" spans="3:12">
      <c r="C4462" s="180">
        <v>7271</v>
      </c>
      <c r="D4462" s="180">
        <v>44467</v>
      </c>
      <c r="E4462" s="180" t="s">
        <v>4684</v>
      </c>
      <c r="F4462" s="180" t="s">
        <v>727</v>
      </c>
      <c r="G4462" s="180">
        <v>2.7949438</v>
      </c>
      <c r="H4462" s="180">
        <v>2.2599999999999998</v>
      </c>
      <c r="I4462" s="180">
        <v>2.2599999999999998</v>
      </c>
      <c r="J4462" s="180">
        <v>0</v>
      </c>
      <c r="K4462" s="181">
        <f t="shared" si="69"/>
        <v>6.316572987999999</v>
      </c>
      <c r="L4462" s="180" t="s">
        <v>4328</v>
      </c>
    </row>
    <row r="4463" spans="3:12">
      <c r="C4463" s="180">
        <v>7271</v>
      </c>
      <c r="D4463" s="180">
        <v>44468</v>
      </c>
      <c r="E4463" s="180" t="s">
        <v>4685</v>
      </c>
      <c r="F4463" s="180" t="s">
        <v>727</v>
      </c>
      <c r="G4463" s="180">
        <v>2.4269663000000001</v>
      </c>
      <c r="H4463" s="180">
        <v>1.96</v>
      </c>
      <c r="I4463" s="180">
        <v>1.96</v>
      </c>
      <c r="J4463" s="180">
        <v>0</v>
      </c>
      <c r="K4463" s="181">
        <f t="shared" si="69"/>
        <v>4.7568539479999998</v>
      </c>
      <c r="L4463" s="180" t="s">
        <v>4328</v>
      </c>
    </row>
    <row r="4464" spans="3:12">
      <c r="C4464" s="180">
        <v>7292</v>
      </c>
      <c r="D4464" s="180">
        <v>7292</v>
      </c>
      <c r="E4464" s="180" t="s">
        <v>4686</v>
      </c>
      <c r="F4464" s="180" t="s">
        <v>1496</v>
      </c>
      <c r="G4464" s="180">
        <v>1</v>
      </c>
      <c r="H4464" s="180">
        <v>42.39</v>
      </c>
      <c r="I4464" s="180">
        <v>42.39</v>
      </c>
      <c r="J4464" s="180">
        <v>0</v>
      </c>
      <c r="K4464" s="181">
        <f t="shared" si="69"/>
        <v>42.39</v>
      </c>
      <c r="L4464" s="180" t="s">
        <v>4328</v>
      </c>
    </row>
    <row r="4465" spans="3:12">
      <c r="C4465" s="180">
        <v>7292</v>
      </c>
      <c r="D4465" s="180">
        <v>7288</v>
      </c>
      <c r="E4465" s="180" t="s">
        <v>4687</v>
      </c>
      <c r="F4465" s="180" t="s">
        <v>1496</v>
      </c>
      <c r="G4465" s="180">
        <v>1.0138297999999999</v>
      </c>
      <c r="H4465" s="180">
        <v>42.97</v>
      </c>
      <c r="I4465" s="180">
        <v>42.97</v>
      </c>
      <c r="J4465" s="180">
        <v>0</v>
      </c>
      <c r="K4465" s="181">
        <f t="shared" si="69"/>
        <v>43.564266505999996</v>
      </c>
      <c r="L4465" s="180" t="s">
        <v>4328</v>
      </c>
    </row>
    <row r="4466" spans="3:12">
      <c r="C4466" s="180">
        <v>7292</v>
      </c>
      <c r="D4466" s="180">
        <v>7293</v>
      </c>
      <c r="E4466" s="180" t="s">
        <v>4688</v>
      </c>
      <c r="F4466" s="180" t="s">
        <v>1496</v>
      </c>
      <c r="G4466" s="180">
        <v>1.1063829999999999</v>
      </c>
      <c r="H4466" s="180">
        <v>46.89</v>
      </c>
      <c r="I4466" s="180">
        <v>46.89</v>
      </c>
      <c r="J4466" s="180">
        <v>0</v>
      </c>
      <c r="K4466" s="181">
        <f t="shared" si="69"/>
        <v>51.878298869999995</v>
      </c>
      <c r="L4466" s="180" t="s">
        <v>4328</v>
      </c>
    </row>
    <row r="4467" spans="3:12">
      <c r="C4467" s="180">
        <v>7292</v>
      </c>
      <c r="D4467" s="180">
        <v>7304</v>
      </c>
      <c r="E4467" s="180" t="s">
        <v>4689</v>
      </c>
      <c r="F4467" s="180" t="s">
        <v>1496</v>
      </c>
      <c r="G4467" s="180">
        <v>2.0631914999999998</v>
      </c>
      <c r="H4467" s="180">
        <v>87.45</v>
      </c>
      <c r="I4467" s="180">
        <v>87.45</v>
      </c>
      <c r="J4467" s="180">
        <v>0</v>
      </c>
      <c r="K4467" s="181">
        <f t="shared" si="69"/>
        <v>180.426096675</v>
      </c>
      <c r="L4467" s="180" t="s">
        <v>4328</v>
      </c>
    </row>
    <row r="4468" spans="3:12">
      <c r="C4468" s="180">
        <v>7292</v>
      </c>
      <c r="D4468" s="180">
        <v>7306</v>
      </c>
      <c r="E4468" s="180" t="s">
        <v>4690</v>
      </c>
      <c r="F4468" s="180" t="s">
        <v>1496</v>
      </c>
      <c r="G4468" s="180">
        <v>1.2210106000000001</v>
      </c>
      <c r="H4468" s="180">
        <v>51.75</v>
      </c>
      <c r="I4468" s="180">
        <v>51.75</v>
      </c>
      <c r="J4468" s="180">
        <v>0</v>
      </c>
      <c r="K4468" s="181">
        <f t="shared" si="69"/>
        <v>63.187298550000001</v>
      </c>
      <c r="L4468" s="180" t="s">
        <v>4328</v>
      </c>
    </row>
    <row r="4469" spans="3:12">
      <c r="C4469" s="180">
        <v>7292</v>
      </c>
      <c r="D4469" s="180">
        <v>7307</v>
      </c>
      <c r="E4469" s="180" t="s">
        <v>2691</v>
      </c>
      <c r="F4469" s="180" t="s">
        <v>1496</v>
      </c>
      <c r="G4469" s="180">
        <v>1.0787234000000001</v>
      </c>
      <c r="H4469" s="180">
        <v>45.72</v>
      </c>
      <c r="I4469" s="180">
        <v>45.72</v>
      </c>
      <c r="J4469" s="180">
        <v>0</v>
      </c>
      <c r="K4469" s="181">
        <f t="shared" si="69"/>
        <v>49.319233848000003</v>
      </c>
      <c r="L4469" s="180" t="s">
        <v>4328</v>
      </c>
    </row>
    <row r="4470" spans="3:12">
      <c r="C4470" s="180">
        <v>7292</v>
      </c>
      <c r="D4470" s="180">
        <v>7311</v>
      </c>
      <c r="E4470" s="180" t="s">
        <v>4691</v>
      </c>
      <c r="F4470" s="180" t="s">
        <v>1496</v>
      </c>
      <c r="G4470" s="180">
        <v>1.0329786999999999</v>
      </c>
      <c r="H4470" s="180">
        <v>43.78</v>
      </c>
      <c r="I4470" s="180">
        <v>43.78</v>
      </c>
      <c r="J4470" s="180">
        <v>0</v>
      </c>
      <c r="K4470" s="181">
        <f t="shared" si="69"/>
        <v>45.223807485999998</v>
      </c>
      <c r="L4470" s="180" t="s">
        <v>4328</v>
      </c>
    </row>
    <row r="4471" spans="3:12">
      <c r="C4471" s="180">
        <v>7292</v>
      </c>
      <c r="D4471" s="180">
        <v>43625</v>
      </c>
      <c r="E4471" s="180" t="s">
        <v>4692</v>
      </c>
      <c r="F4471" s="180" t="s">
        <v>1496</v>
      </c>
      <c r="G4471" s="180">
        <v>0.81861700000000004</v>
      </c>
      <c r="H4471" s="180">
        <v>34.700000000000003</v>
      </c>
      <c r="I4471" s="180">
        <v>34.700000000000003</v>
      </c>
      <c r="J4471" s="180">
        <v>0</v>
      </c>
      <c r="K4471" s="181">
        <f t="shared" si="69"/>
        <v>28.406009900000004</v>
      </c>
      <c r="L4471" s="180" t="s">
        <v>4328</v>
      </c>
    </row>
    <row r="4472" spans="3:12">
      <c r="C4472" s="180">
        <v>7292</v>
      </c>
      <c r="D4472" s="180">
        <v>43647</v>
      </c>
      <c r="E4472" s="180" t="s">
        <v>4693</v>
      </c>
      <c r="F4472" s="180" t="s">
        <v>1496</v>
      </c>
      <c r="G4472" s="180">
        <v>0.74361699999999997</v>
      </c>
      <c r="H4472" s="180">
        <v>31.52</v>
      </c>
      <c r="I4472" s="180">
        <v>31.52</v>
      </c>
      <c r="J4472" s="180">
        <v>0</v>
      </c>
      <c r="K4472" s="181">
        <f t="shared" si="69"/>
        <v>23.438807839999999</v>
      </c>
      <c r="L4472" s="180" t="s">
        <v>4328</v>
      </c>
    </row>
    <row r="4473" spans="3:12">
      <c r="C4473" s="180">
        <v>7292</v>
      </c>
      <c r="D4473" s="180">
        <v>43648</v>
      </c>
      <c r="E4473" s="180" t="s">
        <v>4694</v>
      </c>
      <c r="F4473" s="180" t="s">
        <v>1496</v>
      </c>
      <c r="G4473" s="180">
        <v>0.7175532</v>
      </c>
      <c r="H4473" s="180">
        <v>30.41</v>
      </c>
      <c r="I4473" s="180">
        <v>30.41</v>
      </c>
      <c r="J4473" s="180">
        <v>0</v>
      </c>
      <c r="K4473" s="181">
        <f t="shared" si="69"/>
        <v>21.820792812000001</v>
      </c>
      <c r="L4473" s="180" t="s">
        <v>4328</v>
      </c>
    </row>
    <row r="4474" spans="3:12">
      <c r="C4474" s="180">
        <v>7292</v>
      </c>
      <c r="D4474" s="180">
        <v>43649</v>
      </c>
      <c r="E4474" s="180" t="s">
        <v>4695</v>
      </c>
      <c r="F4474" s="180" t="s">
        <v>1496</v>
      </c>
      <c r="G4474" s="180">
        <v>1.0670744999999999</v>
      </c>
      <c r="H4474" s="180">
        <v>45.23</v>
      </c>
      <c r="I4474" s="180">
        <v>45.23</v>
      </c>
      <c r="J4474" s="180">
        <v>0</v>
      </c>
      <c r="K4474" s="181">
        <f t="shared" si="69"/>
        <v>48.263779634999992</v>
      </c>
      <c r="L4474" s="180" t="s">
        <v>4328</v>
      </c>
    </row>
    <row r="4475" spans="3:12">
      <c r="C4475" s="180">
        <v>7292</v>
      </c>
      <c r="D4475" s="180">
        <v>43650</v>
      </c>
      <c r="E4475" s="180" t="s">
        <v>4696</v>
      </c>
      <c r="F4475" s="180" t="s">
        <v>1496</v>
      </c>
      <c r="G4475" s="180">
        <v>1.0084043</v>
      </c>
      <c r="H4475" s="180">
        <v>42.74</v>
      </c>
      <c r="I4475" s="180">
        <v>42.74</v>
      </c>
      <c r="J4475" s="180">
        <v>0</v>
      </c>
      <c r="K4475" s="181">
        <f t="shared" si="69"/>
        <v>43.099199782000007</v>
      </c>
      <c r="L4475" s="180" t="s">
        <v>4328</v>
      </c>
    </row>
    <row r="4476" spans="3:12">
      <c r="C4476" s="180">
        <v>7292</v>
      </c>
      <c r="D4476" s="180">
        <v>43776</v>
      </c>
      <c r="E4476" s="180" t="s">
        <v>4697</v>
      </c>
      <c r="F4476" s="180" t="s">
        <v>1496</v>
      </c>
      <c r="G4476" s="180">
        <v>0.69627660000000002</v>
      </c>
      <c r="H4476" s="180">
        <v>29.51</v>
      </c>
      <c r="I4476" s="180">
        <v>29.51</v>
      </c>
      <c r="J4476" s="180">
        <v>0</v>
      </c>
      <c r="K4476" s="181">
        <f t="shared" si="69"/>
        <v>20.547122466000001</v>
      </c>
      <c r="L4476" s="180" t="s">
        <v>4328</v>
      </c>
    </row>
    <row r="4477" spans="3:12">
      <c r="C4477" s="180">
        <v>7292</v>
      </c>
      <c r="D4477" s="180">
        <v>44072</v>
      </c>
      <c r="E4477" s="180" t="s">
        <v>2321</v>
      </c>
      <c r="F4477" s="180" t="s">
        <v>1496</v>
      </c>
      <c r="G4477" s="180">
        <v>3.1064761999999999</v>
      </c>
      <c r="H4477" s="180">
        <v>131.68</v>
      </c>
      <c r="I4477" s="180">
        <v>131.68</v>
      </c>
      <c r="J4477" s="180">
        <v>0</v>
      </c>
      <c r="K4477" s="181">
        <f t="shared" si="69"/>
        <v>409.06078601600001</v>
      </c>
      <c r="L4477" s="180" t="s">
        <v>4328</v>
      </c>
    </row>
    <row r="4478" spans="3:12">
      <c r="C4478" s="180">
        <v>7356</v>
      </c>
      <c r="D4478" s="180">
        <v>7356</v>
      </c>
      <c r="E4478" s="180" t="s">
        <v>4698</v>
      </c>
      <c r="F4478" s="180" t="s">
        <v>1496</v>
      </c>
      <c r="G4478" s="180">
        <v>1</v>
      </c>
      <c r="H4478" s="180">
        <v>30.79</v>
      </c>
      <c r="I4478" s="180">
        <v>30.79</v>
      </c>
      <c r="J4478" s="180">
        <v>0</v>
      </c>
      <c r="K4478" s="181">
        <f t="shared" si="69"/>
        <v>30.79</v>
      </c>
      <c r="L4478" s="180" t="s">
        <v>4328</v>
      </c>
    </row>
    <row r="4479" spans="3:12">
      <c r="C4479" s="180">
        <v>7356</v>
      </c>
      <c r="D4479" s="180">
        <v>7348</v>
      </c>
      <c r="E4479" s="180" t="s">
        <v>4699</v>
      </c>
      <c r="F4479" s="180" t="s">
        <v>1496</v>
      </c>
      <c r="G4479" s="180">
        <v>0.67081809999999997</v>
      </c>
      <c r="H4479" s="180">
        <v>20.65</v>
      </c>
      <c r="I4479" s="180">
        <v>20.65</v>
      </c>
      <c r="J4479" s="180">
        <v>0</v>
      </c>
      <c r="K4479" s="181">
        <f t="shared" si="69"/>
        <v>13.852393764999999</v>
      </c>
      <c r="L4479" s="180" t="s">
        <v>4328</v>
      </c>
    </row>
    <row r="4480" spans="3:12">
      <c r="C4480" s="180">
        <v>7356</v>
      </c>
      <c r="D4480" s="180">
        <v>7350</v>
      </c>
      <c r="E4480" s="180" t="s">
        <v>4700</v>
      </c>
      <c r="F4480" s="180" t="s">
        <v>1496</v>
      </c>
      <c r="G4480" s="180">
        <v>1.4435769000000001</v>
      </c>
      <c r="H4480" s="180">
        <v>44.44</v>
      </c>
      <c r="I4480" s="180">
        <v>44.44</v>
      </c>
      <c r="J4480" s="180">
        <v>0</v>
      </c>
      <c r="K4480" s="181">
        <f t="shared" si="69"/>
        <v>64.152557435999995</v>
      </c>
      <c r="L4480" s="180" t="s">
        <v>4328</v>
      </c>
    </row>
    <row r="4481" spans="3:12">
      <c r="C4481" s="180">
        <v>7356</v>
      </c>
      <c r="D4481" s="180">
        <v>7353</v>
      </c>
      <c r="E4481" s="180" t="s">
        <v>4701</v>
      </c>
      <c r="F4481" s="180" t="s">
        <v>1496</v>
      </c>
      <c r="G4481" s="180">
        <v>1.1081946</v>
      </c>
      <c r="H4481" s="180">
        <v>34.119999999999997</v>
      </c>
      <c r="I4481" s="180">
        <v>34.119999999999997</v>
      </c>
      <c r="J4481" s="180">
        <v>0</v>
      </c>
      <c r="K4481" s="181">
        <f t="shared" si="69"/>
        <v>37.811599751999999</v>
      </c>
      <c r="L4481" s="180" t="s">
        <v>4328</v>
      </c>
    </row>
    <row r="4482" spans="3:12">
      <c r="C4482" s="180">
        <v>7356</v>
      </c>
      <c r="D4482" s="180">
        <v>34546</v>
      </c>
      <c r="E4482" s="180" t="s">
        <v>4702</v>
      </c>
      <c r="F4482" s="180" t="s">
        <v>828</v>
      </c>
      <c r="G4482" s="180">
        <v>0.24552850000000001</v>
      </c>
      <c r="H4482" s="180">
        <v>7.55</v>
      </c>
      <c r="I4482" s="180">
        <v>7.55</v>
      </c>
      <c r="J4482" s="180">
        <v>0</v>
      </c>
      <c r="K4482" s="181">
        <f t="shared" si="69"/>
        <v>1.853740175</v>
      </c>
      <c r="L4482" s="180" t="s">
        <v>4328</v>
      </c>
    </row>
    <row r="4483" spans="3:12">
      <c r="C4483" s="180">
        <v>7356</v>
      </c>
      <c r="D4483" s="180">
        <v>35692</v>
      </c>
      <c r="E4483" s="180" t="s">
        <v>4703</v>
      </c>
      <c r="F4483" s="180" t="s">
        <v>1496</v>
      </c>
      <c r="G4483" s="180">
        <v>0.65463700000000002</v>
      </c>
      <c r="H4483" s="180">
        <v>20.149999999999999</v>
      </c>
      <c r="I4483" s="180">
        <v>20.149999999999999</v>
      </c>
      <c r="J4483" s="180">
        <v>0</v>
      </c>
      <c r="K4483" s="181">
        <f t="shared" si="69"/>
        <v>13.190935549999999</v>
      </c>
      <c r="L4483" s="180" t="s">
        <v>4328</v>
      </c>
    </row>
    <row r="4484" spans="3:12">
      <c r="C4484" s="180">
        <v>7356</v>
      </c>
      <c r="D4484" s="180">
        <v>35693</v>
      </c>
      <c r="E4484" s="180" t="s">
        <v>4704</v>
      </c>
      <c r="F4484" s="180" t="s">
        <v>1496</v>
      </c>
      <c r="G4484" s="180">
        <v>0.41725459999999998</v>
      </c>
      <c r="H4484" s="180">
        <v>12.84</v>
      </c>
      <c r="I4484" s="180">
        <v>12.84</v>
      </c>
      <c r="J4484" s="180">
        <v>0</v>
      </c>
      <c r="K4484" s="181">
        <f t="shared" si="69"/>
        <v>5.3575490639999996</v>
      </c>
      <c r="L4484" s="180" t="s">
        <v>4328</v>
      </c>
    </row>
    <row r="4485" spans="3:12">
      <c r="C4485" s="180">
        <v>7356</v>
      </c>
      <c r="D4485" s="180">
        <v>38877</v>
      </c>
      <c r="E4485" s="180" t="s">
        <v>4705</v>
      </c>
      <c r="F4485" s="180" t="s">
        <v>828</v>
      </c>
      <c r="G4485" s="180">
        <v>0.23875199999999999</v>
      </c>
      <c r="H4485" s="180">
        <v>7.35</v>
      </c>
      <c r="I4485" s="180">
        <v>7.35</v>
      </c>
      <c r="J4485" s="180">
        <v>0</v>
      </c>
      <c r="K4485" s="181">
        <f t="shared" si="69"/>
        <v>1.7548271999999998</v>
      </c>
      <c r="L4485" s="180" t="s">
        <v>4328</v>
      </c>
    </row>
    <row r="4486" spans="3:12">
      <c r="C4486" s="180">
        <v>7356</v>
      </c>
      <c r="D4486" s="180">
        <v>43624</v>
      </c>
      <c r="E4486" s="180" t="s">
        <v>4706</v>
      </c>
      <c r="F4486" s="180" t="s">
        <v>1496</v>
      </c>
      <c r="G4486" s="180">
        <v>1.2189555000000001</v>
      </c>
      <c r="H4486" s="180">
        <v>37.53</v>
      </c>
      <c r="I4486" s="180">
        <v>37.53</v>
      </c>
      <c r="J4486" s="180">
        <v>0</v>
      </c>
      <c r="K4486" s="181">
        <f t="shared" ref="K4486:K4549" si="70">H4486*G4486</f>
        <v>45.747399915000003</v>
      </c>
      <c r="L4486" s="180" t="s">
        <v>4328</v>
      </c>
    </row>
    <row r="4487" spans="3:12">
      <c r="C4487" s="180">
        <v>7528</v>
      </c>
      <c r="D4487" s="180">
        <v>7528</v>
      </c>
      <c r="E4487" s="180" t="s">
        <v>4707</v>
      </c>
      <c r="F4487" s="180" t="s">
        <v>727</v>
      </c>
      <c r="G4487" s="180">
        <v>1</v>
      </c>
      <c r="H4487" s="180">
        <v>9.6999999999999993</v>
      </c>
      <c r="I4487" s="180">
        <v>9.6999999999999993</v>
      </c>
      <c r="J4487" s="180">
        <v>0</v>
      </c>
      <c r="K4487" s="181">
        <f t="shared" si="70"/>
        <v>9.6999999999999993</v>
      </c>
      <c r="L4487" s="180" t="s">
        <v>4328</v>
      </c>
    </row>
    <row r="4488" spans="3:12">
      <c r="C4488" s="180">
        <v>7528</v>
      </c>
      <c r="D4488" s="180">
        <v>7524</v>
      </c>
      <c r="E4488" s="180" t="s">
        <v>4708</v>
      </c>
      <c r="F4488" s="180" t="s">
        <v>727</v>
      </c>
      <c r="G4488" s="180">
        <v>4.6401515</v>
      </c>
      <c r="H4488" s="180">
        <v>45</v>
      </c>
      <c r="I4488" s="180">
        <v>45</v>
      </c>
      <c r="J4488" s="180">
        <v>0</v>
      </c>
      <c r="K4488" s="181">
        <f t="shared" si="70"/>
        <v>208.80681749999999</v>
      </c>
      <c r="L4488" s="180" t="s">
        <v>4328</v>
      </c>
    </row>
    <row r="4489" spans="3:12">
      <c r="C4489" s="180">
        <v>7528</v>
      </c>
      <c r="D4489" s="180">
        <v>7525</v>
      </c>
      <c r="E4489" s="180" t="s">
        <v>4709</v>
      </c>
      <c r="F4489" s="180" t="s">
        <v>727</v>
      </c>
      <c r="G4489" s="180">
        <v>4.9242423999999998</v>
      </c>
      <c r="H4489" s="180">
        <v>47.76</v>
      </c>
      <c r="I4489" s="180">
        <v>47.76</v>
      </c>
      <c r="J4489" s="180">
        <v>0</v>
      </c>
      <c r="K4489" s="181">
        <f t="shared" si="70"/>
        <v>235.18181702399997</v>
      </c>
      <c r="L4489" s="180" t="s">
        <v>4328</v>
      </c>
    </row>
    <row r="4490" spans="3:12">
      <c r="C4490" s="180">
        <v>7528</v>
      </c>
      <c r="D4490" s="180">
        <v>12114</v>
      </c>
      <c r="E4490" s="180" t="s">
        <v>4710</v>
      </c>
      <c r="F4490" s="180" t="s">
        <v>727</v>
      </c>
      <c r="G4490" s="180">
        <v>14.746685599999999</v>
      </c>
      <c r="H4490" s="180">
        <v>143.04</v>
      </c>
      <c r="I4490" s="180">
        <v>143.04</v>
      </c>
      <c r="J4490" s="180">
        <v>0</v>
      </c>
      <c r="K4490" s="181">
        <f t="shared" si="70"/>
        <v>2109.3659082239997</v>
      </c>
      <c r="L4490" s="180" t="s">
        <v>4328</v>
      </c>
    </row>
    <row r="4491" spans="3:12">
      <c r="C4491" s="180">
        <v>7528</v>
      </c>
      <c r="D4491" s="180">
        <v>12118</v>
      </c>
      <c r="E4491" s="180" t="s">
        <v>4711</v>
      </c>
      <c r="F4491" s="180" t="s">
        <v>727</v>
      </c>
      <c r="G4491" s="180">
        <v>2.4621211999999999</v>
      </c>
      <c r="H4491" s="180">
        <v>23.88</v>
      </c>
      <c r="I4491" s="180">
        <v>23.88</v>
      </c>
      <c r="J4491" s="180">
        <v>0</v>
      </c>
      <c r="K4491" s="181">
        <f t="shared" si="70"/>
        <v>58.795454255999992</v>
      </c>
      <c r="L4491" s="180" t="s">
        <v>4328</v>
      </c>
    </row>
    <row r="4492" spans="3:12">
      <c r="C4492" s="180">
        <v>7528</v>
      </c>
      <c r="D4492" s="180">
        <v>12128</v>
      </c>
      <c r="E4492" s="180" t="s">
        <v>4712</v>
      </c>
      <c r="F4492" s="180" t="s">
        <v>727</v>
      </c>
      <c r="G4492" s="180">
        <v>1.0265152</v>
      </c>
      <c r="H4492" s="180">
        <v>9.9499999999999993</v>
      </c>
      <c r="I4492" s="180">
        <v>9.9499999999999993</v>
      </c>
      <c r="J4492" s="180">
        <v>0</v>
      </c>
      <c r="K4492" s="181">
        <f t="shared" si="70"/>
        <v>10.21382624</v>
      </c>
      <c r="L4492" s="180" t="s">
        <v>4328</v>
      </c>
    </row>
    <row r="4493" spans="3:12">
      <c r="C4493" s="180">
        <v>7528</v>
      </c>
      <c r="D4493" s="180">
        <v>12129</v>
      </c>
      <c r="E4493" s="180" t="s">
        <v>4713</v>
      </c>
      <c r="F4493" s="180" t="s">
        <v>727</v>
      </c>
      <c r="G4493" s="180">
        <v>1.3565341</v>
      </c>
      <c r="H4493" s="180">
        <v>13.15</v>
      </c>
      <c r="I4493" s="180">
        <v>13.15</v>
      </c>
      <c r="J4493" s="180">
        <v>0</v>
      </c>
      <c r="K4493" s="181">
        <f t="shared" si="70"/>
        <v>17.838423415000001</v>
      </c>
      <c r="L4493" s="180" t="s">
        <v>4328</v>
      </c>
    </row>
    <row r="4494" spans="3:12">
      <c r="C4494" s="180">
        <v>7528</v>
      </c>
      <c r="D4494" s="180">
        <v>12147</v>
      </c>
      <c r="E4494" s="180" t="s">
        <v>4714</v>
      </c>
      <c r="F4494" s="180" t="s">
        <v>727</v>
      </c>
      <c r="G4494" s="180">
        <v>1.5250946999999999</v>
      </c>
      <c r="H4494" s="180">
        <v>14.79</v>
      </c>
      <c r="I4494" s="180">
        <v>14.79</v>
      </c>
      <c r="J4494" s="180">
        <v>0</v>
      </c>
      <c r="K4494" s="181">
        <f t="shared" si="70"/>
        <v>22.556150612999996</v>
      </c>
      <c r="L4494" s="180" t="s">
        <v>4328</v>
      </c>
    </row>
    <row r="4495" spans="3:12">
      <c r="C4495" s="180">
        <v>7528</v>
      </c>
      <c r="D4495" s="180">
        <v>38062</v>
      </c>
      <c r="E4495" s="180" t="s">
        <v>4715</v>
      </c>
      <c r="F4495" s="180" t="s">
        <v>727</v>
      </c>
      <c r="G4495" s="180">
        <v>0.76799240000000002</v>
      </c>
      <c r="H4495" s="180">
        <v>7.44</v>
      </c>
      <c r="I4495" s="180">
        <v>7.44</v>
      </c>
      <c r="J4495" s="180">
        <v>0</v>
      </c>
      <c r="K4495" s="181">
        <f t="shared" si="70"/>
        <v>5.7138634560000003</v>
      </c>
      <c r="L4495" s="180" t="s">
        <v>4328</v>
      </c>
    </row>
    <row r="4496" spans="3:12">
      <c r="C4496" s="180">
        <v>7528</v>
      </c>
      <c r="D4496" s="180">
        <v>38063</v>
      </c>
      <c r="E4496" s="180" t="s">
        <v>4716</v>
      </c>
      <c r="F4496" s="180" t="s">
        <v>727</v>
      </c>
      <c r="G4496" s="180">
        <v>1.0454545</v>
      </c>
      <c r="H4496" s="180">
        <v>10.14</v>
      </c>
      <c r="I4496" s="180">
        <v>10.14</v>
      </c>
      <c r="J4496" s="180">
        <v>0</v>
      </c>
      <c r="K4496" s="181">
        <f t="shared" si="70"/>
        <v>10.600908629999999</v>
      </c>
      <c r="L4496" s="180" t="s">
        <v>4328</v>
      </c>
    </row>
    <row r="4497" spans="3:12">
      <c r="C4497" s="180">
        <v>7528</v>
      </c>
      <c r="D4497" s="180">
        <v>38064</v>
      </c>
      <c r="E4497" s="180" t="s">
        <v>4717</v>
      </c>
      <c r="F4497" s="180" t="s">
        <v>727</v>
      </c>
      <c r="G4497" s="180">
        <v>2.1666666999999999</v>
      </c>
      <c r="H4497" s="180">
        <v>21.01</v>
      </c>
      <c r="I4497" s="180">
        <v>21.01</v>
      </c>
      <c r="J4497" s="180">
        <v>0</v>
      </c>
      <c r="K4497" s="181">
        <f t="shared" si="70"/>
        <v>45.521667366999999</v>
      </c>
      <c r="L4497" s="180" t="s">
        <v>4328</v>
      </c>
    </row>
    <row r="4498" spans="3:12">
      <c r="C4498" s="180">
        <v>7528</v>
      </c>
      <c r="D4498" s="180">
        <v>38065</v>
      </c>
      <c r="E4498" s="180" t="s">
        <v>4718</v>
      </c>
      <c r="F4498" s="180" t="s">
        <v>727</v>
      </c>
      <c r="G4498" s="180">
        <v>3.0738636000000001</v>
      </c>
      <c r="H4498" s="180">
        <v>29.81</v>
      </c>
      <c r="I4498" s="180">
        <v>29.81</v>
      </c>
      <c r="J4498" s="180">
        <v>0</v>
      </c>
      <c r="K4498" s="181">
        <f t="shared" si="70"/>
        <v>91.631873916000004</v>
      </c>
      <c r="L4498" s="180" t="s">
        <v>4328</v>
      </c>
    </row>
    <row r="4499" spans="3:12">
      <c r="C4499" s="180">
        <v>7528</v>
      </c>
      <c r="D4499" s="180">
        <v>38066</v>
      </c>
      <c r="E4499" s="180" t="s">
        <v>4719</v>
      </c>
      <c r="F4499" s="180" t="s">
        <v>727</v>
      </c>
      <c r="G4499" s="180">
        <v>1.0345644000000001</v>
      </c>
      <c r="H4499" s="180">
        <v>10.029999999999999</v>
      </c>
      <c r="I4499" s="180">
        <v>10.029999999999999</v>
      </c>
      <c r="J4499" s="180">
        <v>0</v>
      </c>
      <c r="K4499" s="181">
        <f t="shared" si="70"/>
        <v>10.376680931999999</v>
      </c>
      <c r="L4499" s="180" t="s">
        <v>4328</v>
      </c>
    </row>
    <row r="4500" spans="3:12">
      <c r="C4500" s="180">
        <v>7528</v>
      </c>
      <c r="D4500" s="180">
        <v>38067</v>
      </c>
      <c r="E4500" s="180" t="s">
        <v>4720</v>
      </c>
      <c r="F4500" s="180" t="s">
        <v>727</v>
      </c>
      <c r="G4500" s="180">
        <v>1.4564394000000001</v>
      </c>
      <c r="H4500" s="180">
        <v>14.12</v>
      </c>
      <c r="I4500" s="180">
        <v>14.12</v>
      </c>
      <c r="J4500" s="180">
        <v>0</v>
      </c>
      <c r="K4500" s="181">
        <f t="shared" si="70"/>
        <v>20.564924328</v>
      </c>
      <c r="L4500" s="180" t="s">
        <v>4328</v>
      </c>
    </row>
    <row r="4501" spans="3:12">
      <c r="C4501" s="180">
        <v>7528</v>
      </c>
      <c r="D4501" s="180">
        <v>38068</v>
      </c>
      <c r="E4501" s="180" t="s">
        <v>4721</v>
      </c>
      <c r="F4501" s="180" t="s">
        <v>727</v>
      </c>
      <c r="G4501" s="180">
        <v>1.5762311</v>
      </c>
      <c r="H4501" s="180">
        <v>15.28</v>
      </c>
      <c r="I4501" s="180">
        <v>15.28</v>
      </c>
      <c r="J4501" s="180">
        <v>0</v>
      </c>
      <c r="K4501" s="181">
        <f t="shared" si="70"/>
        <v>24.084811207999998</v>
      </c>
      <c r="L4501" s="180" t="s">
        <v>4328</v>
      </c>
    </row>
    <row r="4502" spans="3:12">
      <c r="C4502" s="180">
        <v>7528</v>
      </c>
      <c r="D4502" s="180">
        <v>38069</v>
      </c>
      <c r="E4502" s="180" t="s">
        <v>4722</v>
      </c>
      <c r="F4502" s="180" t="s">
        <v>727</v>
      </c>
      <c r="G4502" s="180">
        <v>1.7035985</v>
      </c>
      <c r="H4502" s="180">
        <v>16.52</v>
      </c>
      <c r="I4502" s="180">
        <v>16.52</v>
      </c>
      <c r="J4502" s="180">
        <v>0</v>
      </c>
      <c r="K4502" s="181">
        <f t="shared" si="70"/>
        <v>28.143447219999999</v>
      </c>
      <c r="L4502" s="180" t="s">
        <v>4328</v>
      </c>
    </row>
    <row r="4503" spans="3:12">
      <c r="C4503" s="180">
        <v>7528</v>
      </c>
      <c r="D4503" s="180">
        <v>38070</v>
      </c>
      <c r="E4503" s="180" t="s">
        <v>4723</v>
      </c>
      <c r="F4503" s="180" t="s">
        <v>727</v>
      </c>
      <c r="G4503" s="180">
        <v>1.8205492000000001</v>
      </c>
      <c r="H4503" s="180">
        <v>17.649999999999999</v>
      </c>
      <c r="I4503" s="180">
        <v>17.649999999999999</v>
      </c>
      <c r="J4503" s="180">
        <v>0</v>
      </c>
      <c r="K4503" s="181">
        <f t="shared" si="70"/>
        <v>32.132693379999999</v>
      </c>
      <c r="L4503" s="180" t="s">
        <v>4328</v>
      </c>
    </row>
    <row r="4504" spans="3:12">
      <c r="C4504" s="180">
        <v>7528</v>
      </c>
      <c r="D4504" s="180">
        <v>38071</v>
      </c>
      <c r="E4504" s="180" t="s">
        <v>4724</v>
      </c>
      <c r="F4504" s="180" t="s">
        <v>727</v>
      </c>
      <c r="G4504" s="180">
        <v>1.8844696999999999</v>
      </c>
      <c r="H4504" s="180">
        <v>18.27</v>
      </c>
      <c r="I4504" s="180">
        <v>18.27</v>
      </c>
      <c r="J4504" s="180">
        <v>0</v>
      </c>
      <c r="K4504" s="181">
        <f t="shared" si="70"/>
        <v>34.429261418999999</v>
      </c>
      <c r="L4504" s="180" t="s">
        <v>4328</v>
      </c>
    </row>
    <row r="4505" spans="3:12">
      <c r="C4505" s="180">
        <v>7528</v>
      </c>
      <c r="D4505" s="180">
        <v>38072</v>
      </c>
      <c r="E4505" s="180" t="s">
        <v>4725</v>
      </c>
      <c r="F4505" s="180" t="s">
        <v>727</v>
      </c>
      <c r="G4505" s="180">
        <v>2.2831438999999998</v>
      </c>
      <c r="H4505" s="180">
        <v>22.14</v>
      </c>
      <c r="I4505" s="180">
        <v>22.14</v>
      </c>
      <c r="J4505" s="180">
        <v>0</v>
      </c>
      <c r="K4505" s="181">
        <f t="shared" si="70"/>
        <v>50.548805945999995</v>
      </c>
      <c r="L4505" s="180" t="s">
        <v>4328</v>
      </c>
    </row>
    <row r="4506" spans="3:12">
      <c r="C4506" s="180">
        <v>7528</v>
      </c>
      <c r="D4506" s="180">
        <v>38073</v>
      </c>
      <c r="E4506" s="180" t="s">
        <v>4726</v>
      </c>
      <c r="F4506" s="180" t="s">
        <v>727</v>
      </c>
      <c r="G4506" s="180">
        <v>2.5359848</v>
      </c>
      <c r="H4506" s="180">
        <v>24.59</v>
      </c>
      <c r="I4506" s="180">
        <v>24.59</v>
      </c>
      <c r="J4506" s="180">
        <v>0</v>
      </c>
      <c r="K4506" s="181">
        <f t="shared" si="70"/>
        <v>62.359866232000002</v>
      </c>
      <c r="L4506" s="180" t="s">
        <v>4328</v>
      </c>
    </row>
    <row r="4507" spans="3:12">
      <c r="C4507" s="180">
        <v>7528</v>
      </c>
      <c r="D4507" s="180">
        <v>38074</v>
      </c>
      <c r="E4507" s="180" t="s">
        <v>4727</v>
      </c>
      <c r="F4507" s="180" t="s">
        <v>727</v>
      </c>
      <c r="G4507" s="180">
        <v>2.7679923999999998</v>
      </c>
      <c r="H4507" s="180">
        <v>26.84</v>
      </c>
      <c r="I4507" s="180">
        <v>26.84</v>
      </c>
      <c r="J4507" s="180">
        <v>0</v>
      </c>
      <c r="K4507" s="181">
        <f t="shared" si="70"/>
        <v>74.292916015999992</v>
      </c>
      <c r="L4507" s="180" t="s">
        <v>4328</v>
      </c>
    </row>
    <row r="4508" spans="3:12">
      <c r="C4508" s="180">
        <v>7528</v>
      </c>
      <c r="D4508" s="180">
        <v>38075</v>
      </c>
      <c r="E4508" s="180" t="s">
        <v>4728</v>
      </c>
      <c r="F4508" s="180" t="s">
        <v>727</v>
      </c>
      <c r="G4508" s="180">
        <v>1.7324811</v>
      </c>
      <c r="H4508" s="180">
        <v>16.8</v>
      </c>
      <c r="I4508" s="180">
        <v>16.8</v>
      </c>
      <c r="J4508" s="180">
        <v>0</v>
      </c>
      <c r="K4508" s="181">
        <f t="shared" si="70"/>
        <v>29.105682480000002</v>
      </c>
      <c r="L4508" s="180" t="s">
        <v>4328</v>
      </c>
    </row>
    <row r="4509" spans="3:12">
      <c r="C4509" s="180">
        <v>7528</v>
      </c>
      <c r="D4509" s="180">
        <v>38076</v>
      </c>
      <c r="E4509" s="180" t="s">
        <v>4729</v>
      </c>
      <c r="F4509" s="180" t="s">
        <v>727</v>
      </c>
      <c r="G4509" s="180">
        <v>1.9422348</v>
      </c>
      <c r="H4509" s="180">
        <v>18.829999999999998</v>
      </c>
      <c r="I4509" s="180">
        <v>18.829999999999998</v>
      </c>
      <c r="J4509" s="180">
        <v>0</v>
      </c>
      <c r="K4509" s="181">
        <f t="shared" si="70"/>
        <v>36.572281283999999</v>
      </c>
      <c r="L4509" s="180" t="s">
        <v>4328</v>
      </c>
    </row>
    <row r="4510" spans="3:12">
      <c r="C4510" s="180">
        <v>7528</v>
      </c>
      <c r="D4510" s="180">
        <v>38077</v>
      </c>
      <c r="E4510" s="180" t="s">
        <v>4730</v>
      </c>
      <c r="F4510" s="180" t="s">
        <v>727</v>
      </c>
      <c r="G4510" s="180">
        <v>1.6647727000000001</v>
      </c>
      <c r="H4510" s="180">
        <v>16.14</v>
      </c>
      <c r="I4510" s="180">
        <v>16.14</v>
      </c>
      <c r="J4510" s="180">
        <v>0</v>
      </c>
      <c r="K4510" s="181">
        <f t="shared" si="70"/>
        <v>26.869431378000002</v>
      </c>
      <c r="L4510" s="180" t="s">
        <v>4328</v>
      </c>
    </row>
    <row r="4511" spans="3:12">
      <c r="C4511" s="180">
        <v>7528</v>
      </c>
      <c r="D4511" s="180">
        <v>38078</v>
      </c>
      <c r="E4511" s="180" t="s">
        <v>4731</v>
      </c>
      <c r="F4511" s="180" t="s">
        <v>727</v>
      </c>
      <c r="G4511" s="180">
        <v>1.7935605999999999</v>
      </c>
      <c r="H4511" s="180">
        <v>17.39</v>
      </c>
      <c r="I4511" s="180">
        <v>17.39</v>
      </c>
      <c r="J4511" s="180">
        <v>0</v>
      </c>
      <c r="K4511" s="181">
        <f t="shared" si="70"/>
        <v>31.190018834</v>
      </c>
      <c r="L4511" s="180" t="s">
        <v>4328</v>
      </c>
    </row>
    <row r="4512" spans="3:12">
      <c r="C4512" s="180">
        <v>7528</v>
      </c>
      <c r="D4512" s="180">
        <v>38079</v>
      </c>
      <c r="E4512" s="180" t="s">
        <v>4732</v>
      </c>
      <c r="F4512" s="180" t="s">
        <v>727</v>
      </c>
      <c r="G4512" s="180">
        <v>2.375947</v>
      </c>
      <c r="H4512" s="180">
        <v>23.04</v>
      </c>
      <c r="I4512" s="180">
        <v>23.04</v>
      </c>
      <c r="J4512" s="180">
        <v>0</v>
      </c>
      <c r="K4512" s="181">
        <f t="shared" si="70"/>
        <v>54.741818879999997</v>
      </c>
      <c r="L4512" s="180" t="s">
        <v>4328</v>
      </c>
    </row>
    <row r="4513" spans="3:12">
      <c r="C4513" s="180">
        <v>7528</v>
      </c>
      <c r="D4513" s="180">
        <v>38080</v>
      </c>
      <c r="E4513" s="180" t="s">
        <v>4733</v>
      </c>
      <c r="F4513" s="180" t="s">
        <v>727</v>
      </c>
      <c r="G4513" s="180">
        <v>3.1145833000000001</v>
      </c>
      <c r="H4513" s="180">
        <v>30.21</v>
      </c>
      <c r="I4513" s="180">
        <v>30.21</v>
      </c>
      <c r="J4513" s="180">
        <v>0</v>
      </c>
      <c r="K4513" s="181">
        <f t="shared" si="70"/>
        <v>94.091561493</v>
      </c>
      <c r="L4513" s="180" t="s">
        <v>4328</v>
      </c>
    </row>
    <row r="4514" spans="3:12">
      <c r="C4514" s="180">
        <v>7528</v>
      </c>
      <c r="D4514" s="180">
        <v>38081</v>
      </c>
      <c r="E4514" s="180" t="s">
        <v>4734</v>
      </c>
      <c r="F4514" s="180" t="s">
        <v>727</v>
      </c>
      <c r="G4514" s="180">
        <v>2.6420455</v>
      </c>
      <c r="H4514" s="180">
        <v>25.62</v>
      </c>
      <c r="I4514" s="180">
        <v>25.62</v>
      </c>
      <c r="J4514" s="180">
        <v>0</v>
      </c>
      <c r="K4514" s="181">
        <f t="shared" si="70"/>
        <v>67.68920571000001</v>
      </c>
      <c r="L4514" s="180" t="s">
        <v>4328</v>
      </c>
    </row>
    <row r="4515" spans="3:12">
      <c r="C4515" s="180">
        <v>7528</v>
      </c>
      <c r="D4515" s="180">
        <v>38082</v>
      </c>
      <c r="E4515" s="180" t="s">
        <v>2790</v>
      </c>
      <c r="F4515" s="180" t="s">
        <v>727</v>
      </c>
      <c r="G4515" s="180">
        <v>2.2045455</v>
      </c>
      <c r="H4515" s="180">
        <v>21.38</v>
      </c>
      <c r="I4515" s="180">
        <v>21.38</v>
      </c>
      <c r="J4515" s="180">
        <v>0</v>
      </c>
      <c r="K4515" s="181">
        <f t="shared" si="70"/>
        <v>47.133182789999999</v>
      </c>
      <c r="L4515" s="180" t="s">
        <v>4328</v>
      </c>
    </row>
    <row r="4516" spans="3:12">
      <c r="C4516" s="180">
        <v>7528</v>
      </c>
      <c r="D4516" s="180">
        <v>38083</v>
      </c>
      <c r="E4516" s="180" t="s">
        <v>2789</v>
      </c>
      <c r="F4516" s="180" t="s">
        <v>727</v>
      </c>
      <c r="G4516" s="180">
        <v>3.8901515</v>
      </c>
      <c r="H4516" s="180">
        <v>37.729999999999997</v>
      </c>
      <c r="I4516" s="180">
        <v>37.729999999999997</v>
      </c>
      <c r="J4516" s="180">
        <v>0</v>
      </c>
      <c r="K4516" s="181">
        <f t="shared" si="70"/>
        <v>146.775416095</v>
      </c>
      <c r="L4516" s="180" t="s">
        <v>4328</v>
      </c>
    </row>
    <row r="4517" spans="3:12">
      <c r="C4517" s="180">
        <v>7528</v>
      </c>
      <c r="D4517" s="180">
        <v>38084</v>
      </c>
      <c r="E4517" s="180" t="s">
        <v>4735</v>
      </c>
      <c r="F4517" s="180" t="s">
        <v>727</v>
      </c>
      <c r="G4517" s="180">
        <v>1.6931818000000001</v>
      </c>
      <c r="H4517" s="180">
        <v>16.420000000000002</v>
      </c>
      <c r="I4517" s="180">
        <v>16.420000000000002</v>
      </c>
      <c r="J4517" s="180">
        <v>0</v>
      </c>
      <c r="K4517" s="181">
        <f t="shared" si="70"/>
        <v>27.802045156000005</v>
      </c>
      <c r="L4517" s="180" t="s">
        <v>4328</v>
      </c>
    </row>
    <row r="4518" spans="3:12">
      <c r="C4518" s="180">
        <v>7528</v>
      </c>
      <c r="D4518" s="180">
        <v>38085</v>
      </c>
      <c r="E4518" s="180" t="s">
        <v>4736</v>
      </c>
      <c r="F4518" s="180" t="s">
        <v>727</v>
      </c>
      <c r="G4518" s="180">
        <v>2.3674241999999999</v>
      </c>
      <c r="H4518" s="180">
        <v>22.96</v>
      </c>
      <c r="I4518" s="180">
        <v>22.96</v>
      </c>
      <c r="J4518" s="180">
        <v>0</v>
      </c>
      <c r="K4518" s="181">
        <f t="shared" si="70"/>
        <v>54.356059631999997</v>
      </c>
      <c r="L4518" s="180" t="s">
        <v>4328</v>
      </c>
    </row>
    <row r="4519" spans="3:12">
      <c r="C4519" s="180">
        <v>7528</v>
      </c>
      <c r="D4519" s="180">
        <v>38087</v>
      </c>
      <c r="E4519" s="180" t="s">
        <v>4737</v>
      </c>
      <c r="F4519" s="180" t="s">
        <v>727</v>
      </c>
      <c r="G4519" s="180">
        <v>6.6988636000000001</v>
      </c>
      <c r="H4519" s="180">
        <v>64.97</v>
      </c>
      <c r="I4519" s="180">
        <v>64.97</v>
      </c>
      <c r="J4519" s="180">
        <v>0</v>
      </c>
      <c r="K4519" s="181">
        <f t="shared" si="70"/>
        <v>435.22516809199999</v>
      </c>
      <c r="L4519" s="180" t="s">
        <v>4328</v>
      </c>
    </row>
    <row r="4520" spans="3:12">
      <c r="C4520" s="180">
        <v>7528</v>
      </c>
      <c r="D4520" s="180">
        <v>38088</v>
      </c>
      <c r="E4520" s="180" t="s">
        <v>4738</v>
      </c>
      <c r="F4520" s="180" t="s">
        <v>727</v>
      </c>
      <c r="G4520" s="180">
        <v>8.7523674000000007</v>
      </c>
      <c r="H4520" s="180">
        <v>84.89</v>
      </c>
      <c r="I4520" s="180">
        <v>84.89</v>
      </c>
      <c r="J4520" s="180">
        <v>0</v>
      </c>
      <c r="K4520" s="181">
        <f t="shared" si="70"/>
        <v>742.98846858600007</v>
      </c>
      <c r="L4520" s="180" t="s">
        <v>4328</v>
      </c>
    </row>
    <row r="4521" spans="3:12">
      <c r="C4521" s="180">
        <v>7528</v>
      </c>
      <c r="D4521" s="180">
        <v>38089</v>
      </c>
      <c r="E4521" s="180" t="s">
        <v>4739</v>
      </c>
      <c r="F4521" s="180" t="s">
        <v>727</v>
      </c>
      <c r="G4521" s="180">
        <v>5.5795455</v>
      </c>
      <c r="H4521" s="180">
        <v>54.12</v>
      </c>
      <c r="I4521" s="180">
        <v>54.12</v>
      </c>
      <c r="J4521" s="180">
        <v>0</v>
      </c>
      <c r="K4521" s="181">
        <f t="shared" si="70"/>
        <v>301.96500245999999</v>
      </c>
      <c r="L4521" s="180" t="s">
        <v>4328</v>
      </c>
    </row>
    <row r="4522" spans="3:12">
      <c r="C4522" s="180">
        <v>7528</v>
      </c>
      <c r="D4522" s="180">
        <v>38090</v>
      </c>
      <c r="E4522" s="180" t="s">
        <v>4740</v>
      </c>
      <c r="F4522" s="180" t="s">
        <v>727</v>
      </c>
      <c r="G4522" s="180">
        <v>5.7670455</v>
      </c>
      <c r="H4522" s="180">
        <v>55.94</v>
      </c>
      <c r="I4522" s="180">
        <v>55.94</v>
      </c>
      <c r="J4522" s="180">
        <v>0</v>
      </c>
      <c r="K4522" s="181">
        <f t="shared" si="70"/>
        <v>322.60852526999997</v>
      </c>
      <c r="L4522" s="180" t="s">
        <v>4328</v>
      </c>
    </row>
    <row r="4523" spans="3:12">
      <c r="C4523" s="180">
        <v>7528</v>
      </c>
      <c r="D4523" s="180">
        <v>38091</v>
      </c>
      <c r="E4523" s="180" t="s">
        <v>4741</v>
      </c>
      <c r="F4523" s="180" t="s">
        <v>727</v>
      </c>
      <c r="G4523" s="180">
        <v>0.26420450000000001</v>
      </c>
      <c r="H4523" s="180">
        <v>2.56</v>
      </c>
      <c r="I4523" s="180">
        <v>2.56</v>
      </c>
      <c r="J4523" s="180">
        <v>0</v>
      </c>
      <c r="K4523" s="181">
        <f t="shared" si="70"/>
        <v>0.67636352</v>
      </c>
      <c r="L4523" s="180" t="s">
        <v>4328</v>
      </c>
    </row>
    <row r="4524" spans="3:12">
      <c r="C4524" s="180">
        <v>7528</v>
      </c>
      <c r="D4524" s="180">
        <v>38092</v>
      </c>
      <c r="E4524" s="180" t="s">
        <v>4742</v>
      </c>
      <c r="F4524" s="180" t="s">
        <v>727</v>
      </c>
      <c r="G4524" s="180">
        <v>0.25047350000000002</v>
      </c>
      <c r="H4524" s="180">
        <v>2.42</v>
      </c>
      <c r="I4524" s="180">
        <v>2.42</v>
      </c>
      <c r="J4524" s="180">
        <v>0</v>
      </c>
      <c r="K4524" s="181">
        <f t="shared" si="70"/>
        <v>0.60614586999999998</v>
      </c>
      <c r="L4524" s="180" t="s">
        <v>4328</v>
      </c>
    </row>
    <row r="4525" spans="3:12">
      <c r="C4525" s="180">
        <v>7528</v>
      </c>
      <c r="D4525" s="180">
        <v>38093</v>
      </c>
      <c r="E4525" s="180" t="s">
        <v>4743</v>
      </c>
      <c r="F4525" s="180" t="s">
        <v>727</v>
      </c>
      <c r="G4525" s="180">
        <v>0.25899620000000001</v>
      </c>
      <c r="H4525" s="180">
        <v>2.5099999999999998</v>
      </c>
      <c r="I4525" s="180">
        <v>2.5099999999999998</v>
      </c>
      <c r="J4525" s="180">
        <v>0</v>
      </c>
      <c r="K4525" s="181">
        <f t="shared" si="70"/>
        <v>0.65008046199999991</v>
      </c>
      <c r="L4525" s="180" t="s">
        <v>4328</v>
      </c>
    </row>
    <row r="4526" spans="3:12">
      <c r="C4526" s="180">
        <v>7528</v>
      </c>
      <c r="D4526" s="180">
        <v>38094</v>
      </c>
      <c r="E4526" s="180" t="s">
        <v>2497</v>
      </c>
      <c r="F4526" s="180" t="s">
        <v>727</v>
      </c>
      <c r="G4526" s="180">
        <v>0.31723479999999998</v>
      </c>
      <c r="H4526" s="180">
        <v>3.07</v>
      </c>
      <c r="I4526" s="180">
        <v>3.07</v>
      </c>
      <c r="J4526" s="180">
        <v>0</v>
      </c>
      <c r="K4526" s="181">
        <f t="shared" si="70"/>
        <v>0.97391083599999995</v>
      </c>
      <c r="L4526" s="180" t="s">
        <v>4328</v>
      </c>
    </row>
    <row r="4527" spans="3:12">
      <c r="C4527" s="180">
        <v>7528</v>
      </c>
      <c r="D4527" s="180">
        <v>38095</v>
      </c>
      <c r="E4527" s="180" t="s">
        <v>4744</v>
      </c>
      <c r="F4527" s="180" t="s">
        <v>727</v>
      </c>
      <c r="G4527" s="180">
        <v>0.55871210000000004</v>
      </c>
      <c r="H4527" s="180">
        <v>5.41</v>
      </c>
      <c r="I4527" s="180">
        <v>5.41</v>
      </c>
      <c r="J4527" s="180">
        <v>0</v>
      </c>
      <c r="K4527" s="181">
        <f t="shared" si="70"/>
        <v>3.0226324610000002</v>
      </c>
      <c r="L4527" s="180" t="s">
        <v>4328</v>
      </c>
    </row>
    <row r="4528" spans="3:12">
      <c r="C4528" s="180">
        <v>7528</v>
      </c>
      <c r="D4528" s="180">
        <v>38096</v>
      </c>
      <c r="E4528" s="180" t="s">
        <v>4745</v>
      </c>
      <c r="F4528" s="180" t="s">
        <v>727</v>
      </c>
      <c r="G4528" s="180">
        <v>0.60085230000000001</v>
      </c>
      <c r="H4528" s="180">
        <v>5.82</v>
      </c>
      <c r="I4528" s="180">
        <v>5.82</v>
      </c>
      <c r="J4528" s="180">
        <v>0</v>
      </c>
      <c r="K4528" s="181">
        <f t="shared" si="70"/>
        <v>3.496960386</v>
      </c>
      <c r="L4528" s="180" t="s">
        <v>4328</v>
      </c>
    </row>
    <row r="4529" spans="3:12">
      <c r="C4529" s="180">
        <v>7528</v>
      </c>
      <c r="D4529" s="180">
        <v>38097</v>
      </c>
      <c r="E4529" s="180" t="s">
        <v>4746</v>
      </c>
      <c r="F4529" s="180" t="s">
        <v>727</v>
      </c>
      <c r="G4529" s="180">
        <v>0.64393940000000005</v>
      </c>
      <c r="H4529" s="180">
        <v>6.24</v>
      </c>
      <c r="I4529" s="180">
        <v>6.24</v>
      </c>
      <c r="J4529" s="180">
        <v>0</v>
      </c>
      <c r="K4529" s="181">
        <f t="shared" si="70"/>
        <v>4.0181818560000009</v>
      </c>
      <c r="L4529" s="180" t="s">
        <v>4328</v>
      </c>
    </row>
    <row r="4530" spans="3:12">
      <c r="C4530" s="180">
        <v>7528</v>
      </c>
      <c r="D4530" s="180">
        <v>38098</v>
      </c>
      <c r="E4530" s="180" t="s">
        <v>2499</v>
      </c>
      <c r="F4530" s="180" t="s">
        <v>727</v>
      </c>
      <c r="G4530" s="180">
        <v>0.64393940000000005</v>
      </c>
      <c r="H4530" s="180">
        <v>6.24</v>
      </c>
      <c r="I4530" s="180">
        <v>6.24</v>
      </c>
      <c r="J4530" s="180">
        <v>0</v>
      </c>
      <c r="K4530" s="181">
        <f t="shared" si="70"/>
        <v>4.0181818560000009</v>
      </c>
      <c r="L4530" s="180" t="s">
        <v>4328</v>
      </c>
    </row>
    <row r="4531" spans="3:12">
      <c r="C4531" s="180">
        <v>7528</v>
      </c>
      <c r="D4531" s="180">
        <v>38099</v>
      </c>
      <c r="E4531" s="180" t="s">
        <v>2498</v>
      </c>
      <c r="F4531" s="180" t="s">
        <v>727</v>
      </c>
      <c r="G4531" s="180">
        <v>0.16477269999999999</v>
      </c>
      <c r="H4531" s="180">
        <v>1.59</v>
      </c>
      <c r="I4531" s="180">
        <v>1.59</v>
      </c>
      <c r="J4531" s="180">
        <v>0</v>
      </c>
      <c r="K4531" s="181">
        <f t="shared" si="70"/>
        <v>0.26198859299999999</v>
      </c>
      <c r="L4531" s="180" t="s">
        <v>4328</v>
      </c>
    </row>
    <row r="4532" spans="3:12">
      <c r="C4532" s="180">
        <v>7528</v>
      </c>
      <c r="D4532" s="180">
        <v>38100</v>
      </c>
      <c r="E4532" s="180" t="s">
        <v>2500</v>
      </c>
      <c r="F4532" s="180" t="s">
        <v>727</v>
      </c>
      <c r="G4532" s="180">
        <v>0.26941290000000001</v>
      </c>
      <c r="H4532" s="180">
        <v>2.61</v>
      </c>
      <c r="I4532" s="180">
        <v>2.61</v>
      </c>
      <c r="J4532" s="180">
        <v>0</v>
      </c>
      <c r="K4532" s="181">
        <f t="shared" si="70"/>
        <v>0.70316766899999994</v>
      </c>
      <c r="L4532" s="180" t="s">
        <v>4328</v>
      </c>
    </row>
    <row r="4533" spans="3:12">
      <c r="C4533" s="180">
        <v>7528</v>
      </c>
      <c r="D4533" s="180">
        <v>38101</v>
      </c>
      <c r="E4533" s="180" t="s">
        <v>2530</v>
      </c>
      <c r="F4533" s="180" t="s">
        <v>727</v>
      </c>
      <c r="G4533" s="180">
        <v>0.85132580000000002</v>
      </c>
      <c r="H4533" s="180">
        <v>8.25</v>
      </c>
      <c r="I4533" s="180">
        <v>8.25</v>
      </c>
      <c r="J4533" s="180">
        <v>0</v>
      </c>
      <c r="K4533" s="181">
        <f t="shared" si="70"/>
        <v>7.0234378500000005</v>
      </c>
      <c r="L4533" s="180" t="s">
        <v>4328</v>
      </c>
    </row>
    <row r="4534" spans="3:12">
      <c r="C4534" s="180">
        <v>7528</v>
      </c>
      <c r="D4534" s="180">
        <v>38102</v>
      </c>
      <c r="E4534" s="180" t="s">
        <v>2531</v>
      </c>
      <c r="F4534" s="180" t="s">
        <v>727</v>
      </c>
      <c r="G4534" s="180">
        <v>1.0890152</v>
      </c>
      <c r="H4534" s="180">
        <v>10.56</v>
      </c>
      <c r="I4534" s="180">
        <v>10.56</v>
      </c>
      <c r="J4534" s="180">
        <v>0</v>
      </c>
      <c r="K4534" s="181">
        <f t="shared" si="70"/>
        <v>11.500000512</v>
      </c>
      <c r="L4534" s="180" t="s">
        <v>4328</v>
      </c>
    </row>
    <row r="4535" spans="3:12">
      <c r="C4535" s="180">
        <v>7528</v>
      </c>
      <c r="D4535" s="180">
        <v>38103</v>
      </c>
      <c r="E4535" s="180" t="s">
        <v>4747</v>
      </c>
      <c r="F4535" s="180" t="s">
        <v>727</v>
      </c>
      <c r="G4535" s="180">
        <v>1.7897727000000001</v>
      </c>
      <c r="H4535" s="180">
        <v>17.36</v>
      </c>
      <c r="I4535" s="180">
        <v>17.36</v>
      </c>
      <c r="J4535" s="180">
        <v>0</v>
      </c>
      <c r="K4535" s="181">
        <f t="shared" si="70"/>
        <v>31.070454072</v>
      </c>
      <c r="L4535" s="180" t="s">
        <v>4328</v>
      </c>
    </row>
    <row r="4536" spans="3:12">
      <c r="C4536" s="180">
        <v>7528</v>
      </c>
      <c r="D4536" s="180">
        <v>38104</v>
      </c>
      <c r="E4536" s="180" t="s">
        <v>4748</v>
      </c>
      <c r="F4536" s="180" t="s">
        <v>727</v>
      </c>
      <c r="G4536" s="180">
        <v>3.5037878999999998</v>
      </c>
      <c r="H4536" s="180">
        <v>33.979999999999997</v>
      </c>
      <c r="I4536" s="180">
        <v>33.979999999999997</v>
      </c>
      <c r="J4536" s="180">
        <v>0</v>
      </c>
      <c r="K4536" s="181">
        <f t="shared" si="70"/>
        <v>119.05871284199998</v>
      </c>
      <c r="L4536" s="180" t="s">
        <v>4328</v>
      </c>
    </row>
    <row r="4537" spans="3:12">
      <c r="C4537" s="180">
        <v>7528</v>
      </c>
      <c r="D4537" s="180">
        <v>38105</v>
      </c>
      <c r="E4537" s="180" t="s">
        <v>4749</v>
      </c>
      <c r="F4537" s="180" t="s">
        <v>727</v>
      </c>
      <c r="G4537" s="180">
        <v>1.1922348</v>
      </c>
      <c r="H4537" s="180">
        <v>11.56</v>
      </c>
      <c r="I4537" s="180">
        <v>11.56</v>
      </c>
      <c r="J4537" s="180">
        <v>0</v>
      </c>
      <c r="K4537" s="181">
        <f t="shared" si="70"/>
        <v>13.782234288000001</v>
      </c>
      <c r="L4537" s="180" t="s">
        <v>4328</v>
      </c>
    </row>
    <row r="4538" spans="3:12">
      <c r="C4538" s="180">
        <v>7528</v>
      </c>
      <c r="D4538" s="180">
        <v>38106</v>
      </c>
      <c r="E4538" s="180" t="s">
        <v>2526</v>
      </c>
      <c r="F4538" s="180" t="s">
        <v>727</v>
      </c>
      <c r="G4538" s="180">
        <v>2.0042613999999999</v>
      </c>
      <c r="H4538" s="180">
        <v>19.440000000000001</v>
      </c>
      <c r="I4538" s="180">
        <v>19.440000000000001</v>
      </c>
      <c r="J4538" s="180">
        <v>0</v>
      </c>
      <c r="K4538" s="181">
        <f t="shared" si="70"/>
        <v>38.962841615999999</v>
      </c>
      <c r="L4538" s="180" t="s">
        <v>4328</v>
      </c>
    </row>
    <row r="4539" spans="3:12">
      <c r="C4539" s="180">
        <v>7528</v>
      </c>
      <c r="D4539" s="180">
        <v>38108</v>
      </c>
      <c r="E4539" s="180" t="s">
        <v>4750</v>
      </c>
      <c r="F4539" s="180" t="s">
        <v>727</v>
      </c>
      <c r="G4539" s="180">
        <v>5.2083332999999996</v>
      </c>
      <c r="H4539" s="180">
        <v>50.52</v>
      </c>
      <c r="I4539" s="180">
        <v>50.52</v>
      </c>
      <c r="J4539" s="180">
        <v>0</v>
      </c>
      <c r="K4539" s="181">
        <f t="shared" si="70"/>
        <v>263.12499831600002</v>
      </c>
      <c r="L4539" s="180" t="s">
        <v>4328</v>
      </c>
    </row>
    <row r="4540" spans="3:12">
      <c r="C4540" s="180">
        <v>7528</v>
      </c>
      <c r="D4540" s="180">
        <v>38109</v>
      </c>
      <c r="E4540" s="180" t="s">
        <v>2522</v>
      </c>
      <c r="F4540" s="180" t="s">
        <v>727</v>
      </c>
      <c r="G4540" s="180">
        <v>8.3238635999999993</v>
      </c>
      <c r="H4540" s="180">
        <v>80.739999999999995</v>
      </c>
      <c r="I4540" s="180">
        <v>80.739999999999995</v>
      </c>
      <c r="J4540" s="180">
        <v>0</v>
      </c>
      <c r="K4540" s="181">
        <f t="shared" si="70"/>
        <v>672.06874706399992</v>
      </c>
      <c r="L4540" s="180" t="s">
        <v>4328</v>
      </c>
    </row>
    <row r="4541" spans="3:12">
      <c r="C4541" s="180">
        <v>7528</v>
      </c>
      <c r="D4541" s="180">
        <v>38110</v>
      </c>
      <c r="E4541" s="180" t="s">
        <v>4751</v>
      </c>
      <c r="F4541" s="180" t="s">
        <v>727</v>
      </c>
      <c r="G4541" s="180">
        <v>3.202178</v>
      </c>
      <c r="H4541" s="180">
        <v>31.06</v>
      </c>
      <c r="I4541" s="180">
        <v>31.06</v>
      </c>
      <c r="J4541" s="180">
        <v>0</v>
      </c>
      <c r="K4541" s="181">
        <f t="shared" si="70"/>
        <v>99.459648680000001</v>
      </c>
      <c r="L4541" s="180" t="s">
        <v>4328</v>
      </c>
    </row>
    <row r="4542" spans="3:12">
      <c r="C4542" s="180">
        <v>7528</v>
      </c>
      <c r="D4542" s="180">
        <v>38111</v>
      </c>
      <c r="E4542" s="180" t="s">
        <v>4752</v>
      </c>
      <c r="F4542" s="180" t="s">
        <v>727</v>
      </c>
      <c r="G4542" s="180">
        <v>3.5809658999999998</v>
      </c>
      <c r="H4542" s="180">
        <v>34.729999999999997</v>
      </c>
      <c r="I4542" s="180">
        <v>34.729999999999997</v>
      </c>
      <c r="J4542" s="180">
        <v>0</v>
      </c>
      <c r="K4542" s="181">
        <f t="shared" si="70"/>
        <v>124.36694570699999</v>
      </c>
      <c r="L4542" s="180" t="s">
        <v>4328</v>
      </c>
    </row>
    <row r="4543" spans="3:12">
      <c r="C4543" s="180">
        <v>7528</v>
      </c>
      <c r="D4543" s="180">
        <v>38112</v>
      </c>
      <c r="E4543" s="180" t="s">
        <v>2501</v>
      </c>
      <c r="F4543" s="180" t="s">
        <v>727</v>
      </c>
      <c r="G4543" s="180">
        <v>0.7481061</v>
      </c>
      <c r="H4543" s="180">
        <v>7.25</v>
      </c>
      <c r="I4543" s="180">
        <v>7.25</v>
      </c>
      <c r="J4543" s="180">
        <v>0</v>
      </c>
      <c r="K4543" s="181">
        <f t="shared" si="70"/>
        <v>5.423769225</v>
      </c>
      <c r="L4543" s="180" t="s">
        <v>4328</v>
      </c>
    </row>
    <row r="4544" spans="3:12">
      <c r="C4544" s="180">
        <v>7528</v>
      </c>
      <c r="D4544" s="180">
        <v>38113</v>
      </c>
      <c r="E4544" s="180" t="s">
        <v>2504</v>
      </c>
      <c r="F4544" s="180" t="s">
        <v>727</v>
      </c>
      <c r="G4544" s="180">
        <v>0.97443179999999996</v>
      </c>
      <c r="H4544" s="180">
        <v>9.4499999999999993</v>
      </c>
      <c r="I4544" s="180">
        <v>9.4499999999999993</v>
      </c>
      <c r="J4544" s="180">
        <v>0</v>
      </c>
      <c r="K4544" s="181">
        <f t="shared" si="70"/>
        <v>9.2083805099999996</v>
      </c>
      <c r="L4544" s="180" t="s">
        <v>4328</v>
      </c>
    </row>
    <row r="4545" spans="3:12">
      <c r="C4545" s="180">
        <v>7528</v>
      </c>
      <c r="D4545" s="180">
        <v>38114</v>
      </c>
      <c r="E4545" s="180" t="s">
        <v>2520</v>
      </c>
      <c r="F4545" s="180" t="s">
        <v>727</v>
      </c>
      <c r="G4545" s="180">
        <v>1.9379735</v>
      </c>
      <c r="H4545" s="180">
        <v>18.79</v>
      </c>
      <c r="I4545" s="180">
        <v>18.79</v>
      </c>
      <c r="J4545" s="180">
        <v>0</v>
      </c>
      <c r="K4545" s="181">
        <f t="shared" si="70"/>
        <v>36.414522065</v>
      </c>
      <c r="L4545" s="180" t="s">
        <v>4328</v>
      </c>
    </row>
    <row r="4546" spans="3:12">
      <c r="C4546" s="180">
        <v>7528</v>
      </c>
      <c r="D4546" s="180">
        <v>38115</v>
      </c>
      <c r="E4546" s="180" t="s">
        <v>2518</v>
      </c>
      <c r="F4546" s="180" t="s">
        <v>727</v>
      </c>
      <c r="G4546" s="180">
        <v>2.0691288000000001</v>
      </c>
      <c r="H4546" s="180">
        <v>20.07</v>
      </c>
      <c r="I4546" s="180">
        <v>20.07</v>
      </c>
      <c r="J4546" s="180">
        <v>0</v>
      </c>
      <c r="K4546" s="181">
        <f t="shared" si="70"/>
        <v>41.527415015999999</v>
      </c>
      <c r="L4546" s="180" t="s">
        <v>4328</v>
      </c>
    </row>
    <row r="4547" spans="3:12">
      <c r="C4547" s="180">
        <v>7528</v>
      </c>
      <c r="D4547" s="180">
        <v>38116</v>
      </c>
      <c r="E4547" s="180" t="s">
        <v>2524</v>
      </c>
      <c r="F4547" s="180" t="s">
        <v>727</v>
      </c>
      <c r="G4547" s="180">
        <v>0.6268939</v>
      </c>
      <c r="H4547" s="180">
        <v>6.08</v>
      </c>
      <c r="I4547" s="180">
        <v>6.08</v>
      </c>
      <c r="J4547" s="180">
        <v>0</v>
      </c>
      <c r="K4547" s="181">
        <f t="shared" si="70"/>
        <v>3.8115149120000003</v>
      </c>
      <c r="L4547" s="180" t="s">
        <v>4328</v>
      </c>
    </row>
    <row r="4548" spans="3:12">
      <c r="C4548" s="180">
        <v>7528</v>
      </c>
      <c r="D4548" s="180">
        <v>38117</v>
      </c>
      <c r="E4548" s="180" t="s">
        <v>2528</v>
      </c>
      <c r="F4548" s="180" t="s">
        <v>727</v>
      </c>
      <c r="G4548" s="180">
        <v>1.0672348</v>
      </c>
      <c r="H4548" s="180">
        <v>10.35</v>
      </c>
      <c r="I4548" s="180">
        <v>10.35</v>
      </c>
      <c r="J4548" s="180">
        <v>0</v>
      </c>
      <c r="K4548" s="181">
        <f t="shared" si="70"/>
        <v>11.045880179999999</v>
      </c>
      <c r="L4548" s="180" t="s">
        <v>4328</v>
      </c>
    </row>
    <row r="4549" spans="3:12">
      <c r="C4549" s="180">
        <v>7588</v>
      </c>
      <c r="D4549" s="180">
        <v>7588</v>
      </c>
      <c r="E4549" s="180" t="s">
        <v>4753</v>
      </c>
      <c r="F4549" s="180" t="s">
        <v>727</v>
      </c>
      <c r="G4549" s="180">
        <v>1</v>
      </c>
      <c r="H4549" s="180">
        <v>41.89</v>
      </c>
      <c r="I4549" s="180">
        <v>41.89</v>
      </c>
      <c r="J4549" s="180">
        <v>0</v>
      </c>
      <c r="K4549" s="181">
        <f t="shared" si="70"/>
        <v>41.89</v>
      </c>
      <c r="L4549" s="180" t="s">
        <v>4328</v>
      </c>
    </row>
    <row r="4550" spans="3:12">
      <c r="C4550" s="180">
        <v>7588</v>
      </c>
      <c r="D4550" s="180">
        <v>13741</v>
      </c>
      <c r="E4550" s="180" t="s">
        <v>4754</v>
      </c>
      <c r="F4550" s="180" t="s">
        <v>727</v>
      </c>
      <c r="G4550" s="180">
        <v>53.295128900000002</v>
      </c>
      <c r="H4550" s="182">
        <v>2232.5300000000002</v>
      </c>
      <c r="I4550" s="182">
        <v>2232.5300000000002</v>
      </c>
      <c r="J4550" s="180">
        <v>0</v>
      </c>
      <c r="K4550" s="181">
        <f t="shared" ref="K4550:K4613" si="71">H4550*G4550</f>
        <v>118982.97412311702</v>
      </c>
      <c r="L4550" s="180" t="s">
        <v>4328</v>
      </c>
    </row>
    <row r="4551" spans="3:12">
      <c r="C4551" s="180">
        <v>7592</v>
      </c>
      <c r="D4551" s="180">
        <v>7592</v>
      </c>
      <c r="E4551" s="180" t="s">
        <v>4755</v>
      </c>
      <c r="F4551" s="180" t="s">
        <v>852</v>
      </c>
      <c r="G4551" s="180">
        <v>1</v>
      </c>
      <c r="H4551" s="180">
        <v>64.08</v>
      </c>
      <c r="I4551" s="180">
        <v>0</v>
      </c>
      <c r="J4551" s="180">
        <v>64.08</v>
      </c>
      <c r="K4551" s="181">
        <f t="shared" si="71"/>
        <v>64.08</v>
      </c>
      <c r="L4551" s="180" t="s">
        <v>4328</v>
      </c>
    </row>
    <row r="4552" spans="3:12">
      <c r="C4552" s="180">
        <v>7592</v>
      </c>
      <c r="D4552" s="180">
        <v>244</v>
      </c>
      <c r="E4552" s="180" t="s">
        <v>4756</v>
      </c>
      <c r="F4552" s="180" t="s">
        <v>852</v>
      </c>
      <c r="G4552" s="180">
        <v>0.45003029999999999</v>
      </c>
      <c r="H4552" s="180">
        <v>28.83</v>
      </c>
      <c r="I4552" s="180">
        <v>0</v>
      </c>
      <c r="J4552" s="180">
        <v>28.83</v>
      </c>
      <c r="K4552" s="181">
        <f t="shared" si="71"/>
        <v>12.974373548999999</v>
      </c>
      <c r="L4552" s="180" t="s">
        <v>4328</v>
      </c>
    </row>
    <row r="4553" spans="3:12">
      <c r="C4553" s="180">
        <v>7592</v>
      </c>
      <c r="D4553" s="180">
        <v>2358</v>
      </c>
      <c r="E4553" s="180" t="s">
        <v>4757</v>
      </c>
      <c r="F4553" s="180" t="s">
        <v>852</v>
      </c>
      <c r="G4553" s="180">
        <v>0.73209170000000001</v>
      </c>
      <c r="H4553" s="180">
        <v>51.55</v>
      </c>
      <c r="I4553" s="180">
        <v>0</v>
      </c>
      <c r="J4553" s="180">
        <v>51.55</v>
      </c>
      <c r="K4553" s="181">
        <f t="shared" si="71"/>
        <v>37.739327134999996</v>
      </c>
      <c r="L4553" s="180" t="s">
        <v>4328</v>
      </c>
    </row>
    <row r="4554" spans="3:12">
      <c r="C4554" s="180">
        <v>7592</v>
      </c>
      <c r="D4554" s="180">
        <v>40807</v>
      </c>
      <c r="E4554" s="180" t="s">
        <v>4758</v>
      </c>
      <c r="F4554" s="180" t="s">
        <v>3050</v>
      </c>
      <c r="G4554" s="180">
        <v>161.060171</v>
      </c>
      <c r="H4554" s="182">
        <v>9019.85</v>
      </c>
      <c r="I4554" s="180">
        <v>0</v>
      </c>
      <c r="J4554" s="182">
        <v>9019.85</v>
      </c>
      <c r="K4554" s="181">
        <f t="shared" si="71"/>
        <v>1452738.58339435</v>
      </c>
      <c r="L4554" s="180" t="s">
        <v>4328</v>
      </c>
    </row>
    <row r="4555" spans="3:12">
      <c r="C4555" s="180">
        <v>7592</v>
      </c>
      <c r="D4555" s="180">
        <v>40820</v>
      </c>
      <c r="E4555" s="180" t="s">
        <v>4759</v>
      </c>
      <c r="F4555" s="180" t="s">
        <v>3050</v>
      </c>
      <c r="G4555" s="180">
        <v>220</v>
      </c>
      <c r="H4555" s="182">
        <v>11210.21</v>
      </c>
      <c r="I4555" s="180">
        <v>0</v>
      </c>
      <c r="J4555" s="182">
        <v>11210.21</v>
      </c>
      <c r="K4555" s="181">
        <f t="shared" si="71"/>
        <v>2466246.1999999997</v>
      </c>
      <c r="L4555" s="180" t="s">
        <v>4328</v>
      </c>
    </row>
    <row r="4556" spans="3:12">
      <c r="C4556" s="180">
        <v>7592</v>
      </c>
      <c r="D4556" s="180">
        <v>40945</v>
      </c>
      <c r="E4556" s="180" t="s">
        <v>4760</v>
      </c>
      <c r="F4556" s="180" t="s">
        <v>852</v>
      </c>
      <c r="G4556" s="180">
        <v>0.79012720000000003</v>
      </c>
      <c r="H4556" s="180">
        <v>50.63</v>
      </c>
      <c r="I4556" s="180">
        <v>0</v>
      </c>
      <c r="J4556" s="180">
        <v>50.63</v>
      </c>
      <c r="K4556" s="181">
        <f t="shared" si="71"/>
        <v>40.004140136000004</v>
      </c>
      <c r="L4556" s="180" t="s">
        <v>4328</v>
      </c>
    </row>
    <row r="4557" spans="3:12">
      <c r="C4557" s="180">
        <v>7592</v>
      </c>
      <c r="D4557" s="180">
        <v>40946</v>
      </c>
      <c r="E4557" s="180" t="s">
        <v>4761</v>
      </c>
      <c r="F4557" s="180" t="s">
        <v>3050</v>
      </c>
      <c r="G4557" s="180">
        <v>173.82798299999999</v>
      </c>
      <c r="H4557" s="182">
        <v>8857.48</v>
      </c>
      <c r="I4557" s="180">
        <v>0</v>
      </c>
      <c r="J4557" s="182">
        <v>8857.48</v>
      </c>
      <c r="K4557" s="181">
        <f t="shared" si="71"/>
        <v>1539677.8828628398</v>
      </c>
      <c r="L4557" s="180" t="s">
        <v>4328</v>
      </c>
    </row>
    <row r="4558" spans="3:12">
      <c r="C4558" s="180">
        <v>7592</v>
      </c>
      <c r="D4558" s="180">
        <v>41093</v>
      </c>
      <c r="E4558" s="180" t="s">
        <v>4762</v>
      </c>
      <c r="F4558" s="180" t="s">
        <v>3050</v>
      </c>
      <c r="G4558" s="180">
        <v>99.006662599999999</v>
      </c>
      <c r="H4558" s="182">
        <v>5044.92</v>
      </c>
      <c r="I4558" s="180">
        <v>0</v>
      </c>
      <c r="J4558" s="182">
        <v>5044.92</v>
      </c>
      <c r="K4558" s="181">
        <f t="shared" si="71"/>
        <v>499480.69228399202</v>
      </c>
      <c r="L4558" s="180" t="s">
        <v>4328</v>
      </c>
    </row>
    <row r="4559" spans="3:12">
      <c r="C4559" s="180">
        <v>7611</v>
      </c>
      <c r="D4559" s="180">
        <v>7611</v>
      </c>
      <c r="E4559" s="180" t="s">
        <v>2637</v>
      </c>
      <c r="F4559" s="180" t="s">
        <v>727</v>
      </c>
      <c r="G4559" s="180">
        <v>1</v>
      </c>
      <c r="H4559" s="182">
        <v>15640</v>
      </c>
      <c r="I4559" s="182">
        <v>15640</v>
      </c>
      <c r="J4559" s="180">
        <v>0</v>
      </c>
      <c r="K4559" s="181">
        <f t="shared" si="71"/>
        <v>15640</v>
      </c>
      <c r="L4559" s="180" t="s">
        <v>4328</v>
      </c>
    </row>
    <row r="4560" spans="3:12">
      <c r="C4560" s="180">
        <v>7611</v>
      </c>
      <c r="D4560" s="180">
        <v>7610</v>
      </c>
      <c r="E4560" s="180" t="s">
        <v>2635</v>
      </c>
      <c r="F4560" s="180" t="s">
        <v>727</v>
      </c>
      <c r="G4560" s="180">
        <v>0.69230760000000002</v>
      </c>
      <c r="H4560" s="182">
        <v>10827.69</v>
      </c>
      <c r="I4560" s="182">
        <v>10827.69</v>
      </c>
      <c r="J4560" s="180">
        <v>0</v>
      </c>
      <c r="K4560" s="181">
        <f t="shared" si="71"/>
        <v>7496.092077444001</v>
      </c>
      <c r="L4560" s="180" t="s">
        <v>4328</v>
      </c>
    </row>
    <row r="4561" spans="3:12">
      <c r="C4561" s="180">
        <v>7611</v>
      </c>
      <c r="D4561" s="180">
        <v>7612</v>
      </c>
      <c r="E4561" s="180" t="s">
        <v>2646</v>
      </c>
      <c r="F4561" s="180" t="s">
        <v>727</v>
      </c>
      <c r="G4561" s="180">
        <v>5.7091497000000002</v>
      </c>
      <c r="H4561" s="182">
        <v>89291.1</v>
      </c>
      <c r="I4561" s="182">
        <v>89291.1</v>
      </c>
      <c r="J4561" s="180">
        <v>0</v>
      </c>
      <c r="K4561" s="181">
        <f t="shared" si="71"/>
        <v>509776.25677767006</v>
      </c>
      <c r="L4561" s="180" t="s">
        <v>4328</v>
      </c>
    </row>
    <row r="4562" spans="3:12">
      <c r="C4562" s="180">
        <v>7611</v>
      </c>
      <c r="D4562" s="180">
        <v>7613</v>
      </c>
      <c r="E4562" s="180" t="s">
        <v>2647</v>
      </c>
      <c r="F4562" s="180" t="s">
        <v>727</v>
      </c>
      <c r="G4562" s="180">
        <v>7.9935222000000001</v>
      </c>
      <c r="H4562" s="182">
        <v>125018.68</v>
      </c>
      <c r="I4562" s="182">
        <v>125018.68</v>
      </c>
      <c r="J4562" s="180">
        <v>0</v>
      </c>
      <c r="K4562" s="181">
        <f t="shared" si="71"/>
        <v>999339.59399469593</v>
      </c>
      <c r="L4562" s="180" t="s">
        <v>4328</v>
      </c>
    </row>
    <row r="4563" spans="3:12">
      <c r="C4563" s="180">
        <v>7611</v>
      </c>
      <c r="D4563" s="180">
        <v>7614</v>
      </c>
      <c r="E4563" s="180" t="s">
        <v>2639</v>
      </c>
      <c r="F4563" s="180" t="s">
        <v>727</v>
      </c>
      <c r="G4563" s="180">
        <v>1.5584210000000001</v>
      </c>
      <c r="H4563" s="182">
        <v>24373.7</v>
      </c>
      <c r="I4563" s="182">
        <v>24373.7</v>
      </c>
      <c r="J4563" s="180">
        <v>0</v>
      </c>
      <c r="K4563" s="181">
        <f t="shared" si="71"/>
        <v>37984.4859277</v>
      </c>
      <c r="L4563" s="180" t="s">
        <v>4328</v>
      </c>
    </row>
    <row r="4564" spans="3:12">
      <c r="C4564" s="180">
        <v>7611</v>
      </c>
      <c r="D4564" s="180">
        <v>7615</v>
      </c>
      <c r="E4564" s="180" t="s">
        <v>2641</v>
      </c>
      <c r="F4564" s="180" t="s">
        <v>727</v>
      </c>
      <c r="G4564" s="180">
        <v>2.5506072</v>
      </c>
      <c r="H4564" s="182">
        <v>39891.49</v>
      </c>
      <c r="I4564" s="182">
        <v>39891.49</v>
      </c>
      <c r="J4564" s="180">
        <v>0</v>
      </c>
      <c r="K4564" s="181">
        <f t="shared" si="71"/>
        <v>101747.521612728</v>
      </c>
      <c r="L4564" s="180" t="s">
        <v>4328</v>
      </c>
    </row>
    <row r="4565" spans="3:12">
      <c r="C4565" s="180">
        <v>7611</v>
      </c>
      <c r="D4565" s="180">
        <v>7616</v>
      </c>
      <c r="E4565" s="180" t="s">
        <v>2644</v>
      </c>
      <c r="F4565" s="180" t="s">
        <v>727</v>
      </c>
      <c r="G4565" s="180">
        <v>4.1621861999999998</v>
      </c>
      <c r="H4565" s="182">
        <v>65096.59</v>
      </c>
      <c r="I4565" s="182">
        <v>65096.59</v>
      </c>
      <c r="J4565" s="180">
        <v>0</v>
      </c>
      <c r="K4565" s="181">
        <f t="shared" si="71"/>
        <v>270944.128565058</v>
      </c>
      <c r="L4565" s="180" t="s">
        <v>4328</v>
      </c>
    </row>
    <row r="4566" spans="3:12">
      <c r="C4566" s="180">
        <v>7611</v>
      </c>
      <c r="D4566" s="180">
        <v>7617</v>
      </c>
      <c r="E4566" s="180" t="s">
        <v>2636</v>
      </c>
      <c r="F4566" s="180" t="s">
        <v>727</v>
      </c>
      <c r="G4566" s="180">
        <v>0.7732793</v>
      </c>
      <c r="H4566" s="182">
        <v>12094.08</v>
      </c>
      <c r="I4566" s="182">
        <v>12094.08</v>
      </c>
      <c r="J4566" s="180">
        <v>0</v>
      </c>
      <c r="K4566" s="181">
        <f t="shared" si="71"/>
        <v>9352.1017165440007</v>
      </c>
      <c r="L4566" s="180" t="s">
        <v>4328</v>
      </c>
    </row>
    <row r="4567" spans="3:12">
      <c r="C4567" s="180">
        <v>7611</v>
      </c>
      <c r="D4567" s="180">
        <v>7618</v>
      </c>
      <c r="E4567" s="180" t="s">
        <v>4763</v>
      </c>
      <c r="F4567" s="180" t="s">
        <v>727</v>
      </c>
      <c r="G4567" s="180">
        <v>10.107530300000001</v>
      </c>
      <c r="H4567" s="182">
        <v>158081.76999999999</v>
      </c>
      <c r="I4567" s="182">
        <v>158081.76999999999</v>
      </c>
      <c r="J4567" s="180">
        <v>0</v>
      </c>
      <c r="K4567" s="181">
        <f t="shared" si="71"/>
        <v>1597816.280152631</v>
      </c>
      <c r="L4567" s="180" t="s">
        <v>4328</v>
      </c>
    </row>
    <row r="4568" spans="3:12">
      <c r="C4568" s="180">
        <v>7611</v>
      </c>
      <c r="D4568" s="180">
        <v>7619</v>
      </c>
      <c r="E4568" s="180" t="s">
        <v>2638</v>
      </c>
      <c r="F4568" s="180" t="s">
        <v>727</v>
      </c>
      <c r="G4568" s="180">
        <v>1.2356275000000001</v>
      </c>
      <c r="H4568" s="182">
        <v>19325.21</v>
      </c>
      <c r="I4568" s="182">
        <v>19325.21</v>
      </c>
      <c r="J4568" s="180">
        <v>0</v>
      </c>
      <c r="K4568" s="181">
        <f t="shared" si="71"/>
        <v>23878.760919275002</v>
      </c>
      <c r="L4568" s="180" t="s">
        <v>4328</v>
      </c>
    </row>
    <row r="4569" spans="3:12">
      <c r="C4569" s="180">
        <v>7611</v>
      </c>
      <c r="D4569" s="180">
        <v>7620</v>
      </c>
      <c r="E4569" s="180" t="s">
        <v>2640</v>
      </c>
      <c r="F4569" s="180" t="s">
        <v>727</v>
      </c>
      <c r="G4569" s="180">
        <v>2.1862347999999998</v>
      </c>
      <c r="H4569" s="182">
        <v>34192.71</v>
      </c>
      <c r="I4569" s="182">
        <v>34192.71</v>
      </c>
      <c r="J4569" s="180">
        <v>0</v>
      </c>
      <c r="K4569" s="181">
        <f t="shared" si="71"/>
        <v>74753.29250830799</v>
      </c>
      <c r="L4569" s="180" t="s">
        <v>4328</v>
      </c>
    </row>
    <row r="4570" spans="3:12">
      <c r="C4570" s="180">
        <v>7611</v>
      </c>
      <c r="D4570" s="180">
        <v>12076</v>
      </c>
      <c r="E4570" s="180" t="s">
        <v>4764</v>
      </c>
      <c r="F4570" s="180" t="s">
        <v>727</v>
      </c>
      <c r="G4570" s="180">
        <v>0.56680160000000002</v>
      </c>
      <c r="H4570" s="182">
        <v>8864.77</v>
      </c>
      <c r="I4570" s="182">
        <v>8864.77</v>
      </c>
      <c r="J4570" s="180">
        <v>0</v>
      </c>
      <c r="K4570" s="181">
        <f t="shared" si="71"/>
        <v>5024.5658196320001</v>
      </c>
      <c r="L4570" s="180" t="s">
        <v>4328</v>
      </c>
    </row>
    <row r="4571" spans="3:12">
      <c r="C4571" s="180">
        <v>7624</v>
      </c>
      <c r="D4571" s="180">
        <v>7624</v>
      </c>
      <c r="E4571" s="180" t="s">
        <v>1533</v>
      </c>
      <c r="F4571" s="180" t="s">
        <v>727</v>
      </c>
      <c r="G4571" s="180">
        <v>1</v>
      </c>
      <c r="H4571" s="182">
        <v>1400000</v>
      </c>
      <c r="I4571" s="180">
        <v>0</v>
      </c>
      <c r="J4571" s="182">
        <v>1400000</v>
      </c>
      <c r="K4571" s="181">
        <f t="shared" si="71"/>
        <v>1400000</v>
      </c>
      <c r="L4571" s="180" t="s">
        <v>4328</v>
      </c>
    </row>
    <row r="4572" spans="3:12">
      <c r="C4572" s="180">
        <v>7624</v>
      </c>
      <c r="D4572" s="180">
        <v>7622</v>
      </c>
      <c r="E4572" s="180" t="s">
        <v>1512</v>
      </c>
      <c r="F4572" s="180" t="s">
        <v>727</v>
      </c>
      <c r="G4572" s="180">
        <v>0.77137</v>
      </c>
      <c r="H4572" s="182">
        <v>1079918</v>
      </c>
      <c r="I4572" s="180">
        <v>0</v>
      </c>
      <c r="J4572" s="182">
        <v>1079918</v>
      </c>
      <c r="K4572" s="181">
        <f t="shared" si="71"/>
        <v>833016.34765999997</v>
      </c>
      <c r="L4572" s="180" t="s">
        <v>4328</v>
      </c>
    </row>
    <row r="4573" spans="3:12">
      <c r="C4573" s="180">
        <v>7624</v>
      </c>
      <c r="D4573" s="180">
        <v>7623</v>
      </c>
      <c r="E4573" s="180" t="s">
        <v>1534</v>
      </c>
      <c r="F4573" s="180" t="s">
        <v>727</v>
      </c>
      <c r="G4573" s="180">
        <v>3.2755611</v>
      </c>
      <c r="H4573" s="182">
        <v>4585785.54</v>
      </c>
      <c r="I4573" s="180">
        <v>0</v>
      </c>
      <c r="J4573" s="182">
        <v>4585785.54</v>
      </c>
      <c r="K4573" s="181">
        <f t="shared" si="71"/>
        <v>15021020.727766493</v>
      </c>
      <c r="L4573" s="180" t="s">
        <v>4328</v>
      </c>
    </row>
    <row r="4574" spans="3:12">
      <c r="C4574" s="180">
        <v>7624</v>
      </c>
      <c r="D4574" s="180">
        <v>7625</v>
      </c>
      <c r="E4574" s="180" t="s">
        <v>1532</v>
      </c>
      <c r="F4574" s="180" t="s">
        <v>727</v>
      </c>
      <c r="G4574" s="180">
        <v>0.99388370000000004</v>
      </c>
      <c r="H4574" s="182">
        <v>1391437.18</v>
      </c>
      <c r="I4574" s="180">
        <v>0</v>
      </c>
      <c r="J4574" s="182">
        <v>1391437.18</v>
      </c>
      <c r="K4574" s="181">
        <f t="shared" si="71"/>
        <v>1382926.7327759659</v>
      </c>
      <c r="L4574" s="180" t="s">
        <v>4328</v>
      </c>
    </row>
    <row r="4575" spans="3:12">
      <c r="C4575" s="180">
        <v>7624</v>
      </c>
      <c r="D4575" s="180">
        <v>25020</v>
      </c>
      <c r="E4575" s="180" t="s">
        <v>4765</v>
      </c>
      <c r="F4575" s="180" t="s">
        <v>727</v>
      </c>
      <c r="G4575" s="180">
        <v>3.2755611</v>
      </c>
      <c r="H4575" s="182">
        <v>4585785.54</v>
      </c>
      <c r="I4575" s="180">
        <v>0</v>
      </c>
      <c r="J4575" s="182">
        <v>4585785.54</v>
      </c>
      <c r="K4575" s="181">
        <f t="shared" si="71"/>
        <v>15021020.727766493</v>
      </c>
      <c r="L4575" s="180" t="s">
        <v>4328</v>
      </c>
    </row>
    <row r="4576" spans="3:12">
      <c r="C4576" s="180">
        <v>7624</v>
      </c>
      <c r="D4576" s="180">
        <v>36508</v>
      </c>
      <c r="E4576" s="180" t="s">
        <v>4766</v>
      </c>
      <c r="F4576" s="180" t="s">
        <v>727</v>
      </c>
      <c r="G4576" s="180">
        <v>1.4731498000000001</v>
      </c>
      <c r="H4576" s="182">
        <v>2062409.72</v>
      </c>
      <c r="I4576" s="180">
        <v>0</v>
      </c>
      <c r="J4576" s="182">
        <v>2062409.72</v>
      </c>
      <c r="K4576" s="181">
        <f t="shared" si="71"/>
        <v>3038238.4665360563</v>
      </c>
      <c r="L4576" s="180" t="s">
        <v>4328</v>
      </c>
    </row>
    <row r="4577" spans="3:12">
      <c r="C4577" s="180">
        <v>7624</v>
      </c>
      <c r="D4577" s="180">
        <v>36509</v>
      </c>
      <c r="E4577" s="180" t="s">
        <v>1553</v>
      </c>
      <c r="F4577" s="180" t="s">
        <v>727</v>
      </c>
      <c r="G4577" s="180">
        <v>0.80733940000000004</v>
      </c>
      <c r="H4577" s="182">
        <v>1130275.1599999999</v>
      </c>
      <c r="I4577" s="180">
        <v>0</v>
      </c>
      <c r="J4577" s="182">
        <v>1130275.1599999999</v>
      </c>
      <c r="K4577" s="181">
        <f t="shared" si="71"/>
        <v>912515.66950930399</v>
      </c>
      <c r="L4577" s="180" t="s">
        <v>4328</v>
      </c>
    </row>
    <row r="4578" spans="3:12">
      <c r="C4578" s="180">
        <v>7624</v>
      </c>
      <c r="D4578" s="180">
        <v>36510</v>
      </c>
      <c r="E4578" s="180" t="s">
        <v>4767</v>
      </c>
      <c r="F4578" s="180" t="s">
        <v>727</v>
      </c>
      <c r="G4578" s="180">
        <v>0.79510700000000001</v>
      </c>
      <c r="H4578" s="182">
        <v>1113149.8</v>
      </c>
      <c r="I4578" s="180">
        <v>0</v>
      </c>
      <c r="J4578" s="182">
        <v>1113149.8</v>
      </c>
      <c r="K4578" s="181">
        <f t="shared" si="71"/>
        <v>885073.19802860008</v>
      </c>
      <c r="L4578" s="180" t="s">
        <v>4328</v>
      </c>
    </row>
    <row r="4579" spans="3:12">
      <c r="C4579" s="180">
        <v>7640</v>
      </c>
      <c r="D4579" s="180">
        <v>7640</v>
      </c>
      <c r="E4579" s="180" t="s">
        <v>1511</v>
      </c>
      <c r="F4579" s="180" t="s">
        <v>727</v>
      </c>
      <c r="G4579" s="180">
        <v>1</v>
      </c>
      <c r="H4579" s="182">
        <v>274500</v>
      </c>
      <c r="I4579" s="180">
        <v>0</v>
      </c>
      <c r="J4579" s="182">
        <v>274500</v>
      </c>
      <c r="K4579" s="181">
        <f t="shared" si="71"/>
        <v>274500</v>
      </c>
      <c r="L4579" s="180" t="s">
        <v>4328</v>
      </c>
    </row>
    <row r="4580" spans="3:12">
      <c r="C4580" s="180">
        <v>7640</v>
      </c>
      <c r="D4580" s="180">
        <v>10598</v>
      </c>
      <c r="E4580" s="180" t="s">
        <v>4768</v>
      </c>
      <c r="F4580" s="180" t="s">
        <v>727</v>
      </c>
      <c r="G4580" s="180">
        <v>0.65169149999999998</v>
      </c>
      <c r="H4580" s="182">
        <v>178889.31</v>
      </c>
      <c r="I4580" s="180">
        <v>0</v>
      </c>
      <c r="J4580" s="182">
        <v>178889.31</v>
      </c>
      <c r="K4580" s="181">
        <f t="shared" si="71"/>
        <v>116580.64276786499</v>
      </c>
      <c r="L4580" s="180" t="s">
        <v>4328</v>
      </c>
    </row>
    <row r="4581" spans="3:12">
      <c r="C4581" s="180">
        <v>7640</v>
      </c>
      <c r="D4581" s="180">
        <v>13238</v>
      </c>
      <c r="E4581" s="180" t="s">
        <v>4769</v>
      </c>
      <c r="F4581" s="180" t="s">
        <v>727</v>
      </c>
      <c r="G4581" s="180">
        <v>1.17757</v>
      </c>
      <c r="H4581" s="182">
        <v>323242.96000000002</v>
      </c>
      <c r="I4581" s="180">
        <v>0</v>
      </c>
      <c r="J4581" s="182">
        <v>323242.96000000002</v>
      </c>
      <c r="K4581" s="181">
        <f t="shared" si="71"/>
        <v>380641.21240720002</v>
      </c>
      <c r="L4581" s="180" t="s">
        <v>4328</v>
      </c>
    </row>
    <row r="4582" spans="3:12">
      <c r="C4582" s="180">
        <v>7640</v>
      </c>
      <c r="D4582" s="180">
        <v>36511</v>
      </c>
      <c r="E4582" s="180" t="s">
        <v>1529</v>
      </c>
      <c r="F4582" s="180" t="s">
        <v>727</v>
      </c>
      <c r="G4582" s="180">
        <v>1.3644859</v>
      </c>
      <c r="H4582" s="182">
        <v>374551.37</v>
      </c>
      <c r="I4582" s="180">
        <v>0</v>
      </c>
      <c r="J4582" s="182">
        <v>374551.37</v>
      </c>
      <c r="K4582" s="181">
        <f t="shared" si="71"/>
        <v>511070.06319068302</v>
      </c>
      <c r="L4582" s="180" t="s">
        <v>4328</v>
      </c>
    </row>
    <row r="4583" spans="3:12">
      <c r="C4583" s="180">
        <v>7640</v>
      </c>
      <c r="D4583" s="180">
        <v>36512</v>
      </c>
      <c r="E4583" s="180" t="s">
        <v>4770</v>
      </c>
      <c r="F4583" s="180" t="s">
        <v>727</v>
      </c>
      <c r="G4583" s="180">
        <v>7.8037300000000004E-2</v>
      </c>
      <c r="H4583" s="182">
        <v>21421.23</v>
      </c>
      <c r="I4583" s="180">
        <v>0</v>
      </c>
      <c r="J4583" s="182">
        <v>21421.23</v>
      </c>
      <c r="K4583" s="181">
        <f t="shared" si="71"/>
        <v>1671.654951879</v>
      </c>
      <c r="L4583" s="180" t="s">
        <v>4328</v>
      </c>
    </row>
    <row r="4584" spans="3:12">
      <c r="C4584" s="180">
        <v>7640</v>
      </c>
      <c r="D4584" s="180">
        <v>36513</v>
      </c>
      <c r="E4584" s="180" t="s">
        <v>4771</v>
      </c>
      <c r="F4584" s="180" t="s">
        <v>727</v>
      </c>
      <c r="G4584" s="180">
        <v>0.96331770000000005</v>
      </c>
      <c r="H4584" s="182">
        <v>264430.7</v>
      </c>
      <c r="I4584" s="180">
        <v>0</v>
      </c>
      <c r="J4584" s="182">
        <v>264430.7</v>
      </c>
      <c r="K4584" s="181">
        <f t="shared" si="71"/>
        <v>254730.77373339003</v>
      </c>
      <c r="L4584" s="180" t="s">
        <v>4328</v>
      </c>
    </row>
    <row r="4585" spans="3:12">
      <c r="C4585" s="180">
        <v>7640</v>
      </c>
      <c r="D4585" s="180">
        <v>36514</v>
      </c>
      <c r="E4585" s="180" t="s">
        <v>4772</v>
      </c>
      <c r="F4585" s="180" t="s">
        <v>727</v>
      </c>
      <c r="G4585" s="180">
        <v>1.0747663000000001</v>
      </c>
      <c r="H4585" s="182">
        <v>295023.34000000003</v>
      </c>
      <c r="I4585" s="180">
        <v>0</v>
      </c>
      <c r="J4585" s="182">
        <v>295023.34000000003</v>
      </c>
      <c r="K4585" s="181">
        <f t="shared" si="71"/>
        <v>317081.14354544203</v>
      </c>
      <c r="L4585" s="180" t="s">
        <v>4328</v>
      </c>
    </row>
    <row r="4586" spans="3:12">
      <c r="C4586" s="180">
        <v>7640</v>
      </c>
      <c r="D4586" s="180">
        <v>36515</v>
      </c>
      <c r="E4586" s="180" t="s">
        <v>4773</v>
      </c>
      <c r="F4586" s="180" t="s">
        <v>727</v>
      </c>
      <c r="G4586" s="180">
        <v>0.40186909999999998</v>
      </c>
      <c r="H4586" s="182">
        <v>110313.06</v>
      </c>
      <c r="I4586" s="180">
        <v>0</v>
      </c>
      <c r="J4586" s="182">
        <v>110313.06</v>
      </c>
      <c r="K4586" s="181">
        <f t="shared" si="71"/>
        <v>44331.410140445994</v>
      </c>
      <c r="L4586" s="180" t="s">
        <v>4328</v>
      </c>
    </row>
    <row r="4587" spans="3:12">
      <c r="C4587" s="180">
        <v>7640</v>
      </c>
      <c r="D4587" s="180">
        <v>36516</v>
      </c>
      <c r="E4587" s="180" t="s">
        <v>4774</v>
      </c>
      <c r="F4587" s="180" t="s">
        <v>727</v>
      </c>
      <c r="G4587" s="180">
        <v>0.52803730000000004</v>
      </c>
      <c r="H4587" s="182">
        <v>144946.23000000001</v>
      </c>
      <c r="I4587" s="180">
        <v>0</v>
      </c>
      <c r="J4587" s="182">
        <v>144946.23000000001</v>
      </c>
      <c r="K4587" s="181">
        <f t="shared" si="71"/>
        <v>76537.015934379015</v>
      </c>
      <c r="L4587" s="180" t="s">
        <v>4328</v>
      </c>
    </row>
    <row r="4588" spans="3:12">
      <c r="C4588" s="180">
        <v>7725</v>
      </c>
      <c r="D4588" s="180">
        <v>7725</v>
      </c>
      <c r="E4588" s="180" t="s">
        <v>780</v>
      </c>
      <c r="F4588" s="180" t="s">
        <v>826</v>
      </c>
      <c r="G4588" s="180">
        <v>1</v>
      </c>
      <c r="H4588" s="180">
        <v>244</v>
      </c>
      <c r="I4588" s="180">
        <v>244</v>
      </c>
      <c r="J4588" s="180">
        <v>0</v>
      </c>
      <c r="K4588" s="181">
        <f t="shared" si="71"/>
        <v>244</v>
      </c>
      <c r="L4588" s="180" t="s">
        <v>4328</v>
      </c>
    </row>
    <row r="4589" spans="3:12">
      <c r="C4589" s="180">
        <v>7725</v>
      </c>
      <c r="D4589" s="180">
        <v>7714</v>
      </c>
      <c r="E4589" s="180" t="s">
        <v>779</v>
      </c>
      <c r="F4589" s="180" t="s">
        <v>826</v>
      </c>
      <c r="G4589" s="180">
        <v>0.6176471</v>
      </c>
      <c r="H4589" s="180">
        <v>150.69999999999999</v>
      </c>
      <c r="I4589" s="180">
        <v>150.69999999999999</v>
      </c>
      <c r="J4589" s="180">
        <v>0</v>
      </c>
      <c r="K4589" s="181">
        <f t="shared" si="71"/>
        <v>93.079417969999994</v>
      </c>
      <c r="L4589" s="180" t="s">
        <v>4328</v>
      </c>
    </row>
    <row r="4590" spans="3:12">
      <c r="C4590" s="180">
        <v>7725</v>
      </c>
      <c r="D4590" s="180">
        <v>7720</v>
      </c>
      <c r="E4590" s="180" t="s">
        <v>776</v>
      </c>
      <c r="F4590" s="180" t="s">
        <v>826</v>
      </c>
      <c r="G4590" s="180">
        <v>3.9159663999999998</v>
      </c>
      <c r="H4590" s="180">
        <v>955.49</v>
      </c>
      <c r="I4590" s="180">
        <v>955.49</v>
      </c>
      <c r="J4590" s="180">
        <v>0</v>
      </c>
      <c r="K4590" s="181">
        <f t="shared" si="71"/>
        <v>3741.666735536</v>
      </c>
      <c r="L4590" s="180" t="s">
        <v>4328</v>
      </c>
    </row>
    <row r="4591" spans="3:12">
      <c r="C4591" s="180">
        <v>7725</v>
      </c>
      <c r="D4591" s="180">
        <v>7722</v>
      </c>
      <c r="E4591" s="180" t="s">
        <v>4775</v>
      </c>
      <c r="F4591" s="180" t="s">
        <v>826</v>
      </c>
      <c r="G4591" s="180">
        <v>1.3277311000000001</v>
      </c>
      <c r="H4591" s="180">
        <v>323.95999999999998</v>
      </c>
      <c r="I4591" s="180">
        <v>323.95999999999998</v>
      </c>
      <c r="J4591" s="180">
        <v>0</v>
      </c>
      <c r="K4591" s="181">
        <f t="shared" si="71"/>
        <v>430.13176715599997</v>
      </c>
      <c r="L4591" s="180" t="s">
        <v>4328</v>
      </c>
    </row>
    <row r="4592" spans="3:12">
      <c r="C4592" s="180">
        <v>7725</v>
      </c>
      <c r="D4592" s="180">
        <v>7727</v>
      </c>
      <c r="E4592" s="180" t="s">
        <v>4776</v>
      </c>
      <c r="F4592" s="180" t="s">
        <v>826</v>
      </c>
      <c r="G4592" s="180">
        <v>13.1092437</v>
      </c>
      <c r="H4592" s="182">
        <v>3198.65</v>
      </c>
      <c r="I4592" s="182">
        <v>3198.65</v>
      </c>
      <c r="J4592" s="180">
        <v>0</v>
      </c>
      <c r="K4592" s="181">
        <f t="shared" si="71"/>
        <v>41931.882361005002</v>
      </c>
      <c r="L4592" s="180" t="s">
        <v>4328</v>
      </c>
    </row>
    <row r="4593" spans="3:12">
      <c r="C4593" s="180">
        <v>7725</v>
      </c>
      <c r="D4593" s="180">
        <v>7733</v>
      </c>
      <c r="E4593" s="180" t="s">
        <v>4777</v>
      </c>
      <c r="F4593" s="180" t="s">
        <v>826</v>
      </c>
      <c r="G4593" s="180">
        <v>2.8571428999999999</v>
      </c>
      <c r="H4593" s="180">
        <v>697.14</v>
      </c>
      <c r="I4593" s="180">
        <v>697.14</v>
      </c>
      <c r="J4593" s="180">
        <v>0</v>
      </c>
      <c r="K4593" s="181">
        <f t="shared" si="71"/>
        <v>1991.8286013059999</v>
      </c>
      <c r="L4593" s="180" t="s">
        <v>4328</v>
      </c>
    </row>
    <row r="4594" spans="3:12">
      <c r="C4594" s="180">
        <v>7725</v>
      </c>
      <c r="D4594" s="180">
        <v>7734</v>
      </c>
      <c r="E4594" s="180" t="s">
        <v>4778</v>
      </c>
      <c r="F4594" s="180" t="s">
        <v>826</v>
      </c>
      <c r="G4594" s="180">
        <v>4.4327731000000004</v>
      </c>
      <c r="H4594" s="182">
        <v>1081.5899999999999</v>
      </c>
      <c r="I4594" s="182">
        <v>1081.5899999999999</v>
      </c>
      <c r="J4594" s="180">
        <v>0</v>
      </c>
      <c r="K4594" s="181">
        <f t="shared" si="71"/>
        <v>4794.4430572290003</v>
      </c>
      <c r="L4594" s="180" t="s">
        <v>4328</v>
      </c>
    </row>
    <row r="4595" spans="3:12">
      <c r="C4595" s="180">
        <v>7725</v>
      </c>
      <c r="D4595" s="180">
        <v>7735</v>
      </c>
      <c r="E4595" s="180" t="s">
        <v>4779</v>
      </c>
      <c r="F4595" s="180" t="s">
        <v>826</v>
      </c>
      <c r="G4595" s="180">
        <v>5</v>
      </c>
      <c r="H4595" s="182">
        <v>1220</v>
      </c>
      <c r="I4595" s="182">
        <v>1220</v>
      </c>
      <c r="J4595" s="180">
        <v>0</v>
      </c>
      <c r="K4595" s="181">
        <f t="shared" si="71"/>
        <v>6100</v>
      </c>
      <c r="L4595" s="180" t="s">
        <v>4328</v>
      </c>
    </row>
    <row r="4596" spans="3:12">
      <c r="C4596" s="180">
        <v>7725</v>
      </c>
      <c r="D4596" s="180">
        <v>7740</v>
      </c>
      <c r="E4596" s="180" t="s">
        <v>764</v>
      </c>
      <c r="F4596" s="180" t="s">
        <v>826</v>
      </c>
      <c r="G4596" s="180">
        <v>0.84033610000000003</v>
      </c>
      <c r="H4596" s="180">
        <v>205.04</v>
      </c>
      <c r="I4596" s="180">
        <v>205.04</v>
      </c>
      <c r="J4596" s="180">
        <v>0</v>
      </c>
      <c r="K4596" s="181">
        <f t="shared" si="71"/>
        <v>172.302513944</v>
      </c>
      <c r="L4596" s="180" t="s">
        <v>4328</v>
      </c>
    </row>
    <row r="4597" spans="3:12">
      <c r="C4597" s="180">
        <v>7725</v>
      </c>
      <c r="D4597" s="180">
        <v>7741</v>
      </c>
      <c r="E4597" s="180" t="s">
        <v>766</v>
      </c>
      <c r="F4597" s="180" t="s">
        <v>826</v>
      </c>
      <c r="G4597" s="180">
        <v>1.5546218000000001</v>
      </c>
      <c r="H4597" s="180">
        <v>379.32</v>
      </c>
      <c r="I4597" s="180">
        <v>379.32</v>
      </c>
      <c r="J4597" s="180">
        <v>0</v>
      </c>
      <c r="K4597" s="181">
        <f t="shared" si="71"/>
        <v>589.69914117600001</v>
      </c>
      <c r="L4597" s="180" t="s">
        <v>4328</v>
      </c>
    </row>
    <row r="4598" spans="3:12">
      <c r="C4598" s="180">
        <v>7725</v>
      </c>
      <c r="D4598" s="180">
        <v>7742</v>
      </c>
      <c r="E4598" s="180" t="s">
        <v>781</v>
      </c>
      <c r="F4598" s="180" t="s">
        <v>826</v>
      </c>
      <c r="G4598" s="180">
        <v>1.3630252</v>
      </c>
      <c r="H4598" s="180">
        <v>332.57</v>
      </c>
      <c r="I4598" s="180">
        <v>332.57</v>
      </c>
      <c r="J4598" s="180">
        <v>0</v>
      </c>
      <c r="K4598" s="181">
        <f t="shared" si="71"/>
        <v>453.30129076399999</v>
      </c>
      <c r="L4598" s="180" t="s">
        <v>4328</v>
      </c>
    </row>
    <row r="4599" spans="3:12">
      <c r="C4599" s="180">
        <v>7725</v>
      </c>
      <c r="D4599" s="180">
        <v>7743</v>
      </c>
      <c r="E4599" s="180" t="s">
        <v>4780</v>
      </c>
      <c r="F4599" s="180" t="s">
        <v>826</v>
      </c>
      <c r="G4599" s="180">
        <v>2.1890755999999998</v>
      </c>
      <c r="H4599" s="180">
        <v>534.13</v>
      </c>
      <c r="I4599" s="180">
        <v>534.13</v>
      </c>
      <c r="J4599" s="180">
        <v>0</v>
      </c>
      <c r="K4599" s="181">
        <f t="shared" si="71"/>
        <v>1169.250950228</v>
      </c>
      <c r="L4599" s="180" t="s">
        <v>4328</v>
      </c>
    </row>
    <row r="4600" spans="3:12">
      <c r="C4600" s="180">
        <v>7725</v>
      </c>
      <c r="D4600" s="180">
        <v>7744</v>
      </c>
      <c r="E4600" s="180" t="s">
        <v>770</v>
      </c>
      <c r="F4600" s="180" t="s">
        <v>826</v>
      </c>
      <c r="G4600" s="180">
        <v>2.4915965999999998</v>
      </c>
      <c r="H4600" s="180">
        <v>607.94000000000005</v>
      </c>
      <c r="I4600" s="180">
        <v>607.94000000000005</v>
      </c>
      <c r="J4600" s="180">
        <v>0</v>
      </c>
      <c r="K4600" s="181">
        <f t="shared" si="71"/>
        <v>1514.7412370040001</v>
      </c>
      <c r="L4600" s="180" t="s">
        <v>4328</v>
      </c>
    </row>
    <row r="4601" spans="3:12">
      <c r="C4601" s="180">
        <v>7725</v>
      </c>
      <c r="D4601" s="180">
        <v>7745</v>
      </c>
      <c r="E4601" s="180" t="s">
        <v>778</v>
      </c>
      <c r="F4601" s="180" t="s">
        <v>826</v>
      </c>
      <c r="G4601" s="180">
        <v>0.51680669999999995</v>
      </c>
      <c r="H4601" s="180">
        <v>126.1</v>
      </c>
      <c r="I4601" s="180">
        <v>126.1</v>
      </c>
      <c r="J4601" s="180">
        <v>0</v>
      </c>
      <c r="K4601" s="181">
        <f t="shared" si="71"/>
        <v>65.169324869999997</v>
      </c>
      <c r="L4601" s="180" t="s">
        <v>4328</v>
      </c>
    </row>
    <row r="4602" spans="3:12">
      <c r="C4602" s="180">
        <v>7725</v>
      </c>
      <c r="D4602" s="180">
        <v>7750</v>
      </c>
      <c r="E4602" s="180" t="s">
        <v>782</v>
      </c>
      <c r="F4602" s="180" t="s">
        <v>826</v>
      </c>
      <c r="G4602" s="180">
        <v>1.6638655</v>
      </c>
      <c r="H4602" s="180">
        <v>405.98</v>
      </c>
      <c r="I4602" s="180">
        <v>405.98</v>
      </c>
      <c r="J4602" s="180">
        <v>0</v>
      </c>
      <c r="K4602" s="181">
        <f t="shared" si="71"/>
        <v>675.49611569000001</v>
      </c>
      <c r="L4602" s="180" t="s">
        <v>4328</v>
      </c>
    </row>
    <row r="4603" spans="3:12">
      <c r="C4603" s="180">
        <v>7725</v>
      </c>
      <c r="D4603" s="180">
        <v>7752</v>
      </c>
      <c r="E4603" s="180" t="s">
        <v>4781</v>
      </c>
      <c r="F4603" s="180" t="s">
        <v>826</v>
      </c>
      <c r="G4603" s="180">
        <v>0.6638655</v>
      </c>
      <c r="H4603" s="180">
        <v>161.97999999999999</v>
      </c>
      <c r="I4603" s="180">
        <v>161.97999999999999</v>
      </c>
      <c r="J4603" s="180">
        <v>0</v>
      </c>
      <c r="K4603" s="181">
        <f t="shared" si="71"/>
        <v>107.53293368999999</v>
      </c>
      <c r="L4603" s="180" t="s">
        <v>4328</v>
      </c>
    </row>
    <row r="4604" spans="3:12">
      <c r="C4604" s="180">
        <v>7725</v>
      </c>
      <c r="D4604" s="180">
        <v>7753</v>
      </c>
      <c r="E4604" s="180" t="s">
        <v>784</v>
      </c>
      <c r="F4604" s="180" t="s">
        <v>826</v>
      </c>
      <c r="G4604" s="180">
        <v>1.9495798</v>
      </c>
      <c r="H4604" s="180">
        <v>475.69</v>
      </c>
      <c r="I4604" s="180">
        <v>475.69</v>
      </c>
      <c r="J4604" s="180">
        <v>0</v>
      </c>
      <c r="K4604" s="181">
        <f t="shared" si="71"/>
        <v>927.39561506199993</v>
      </c>
      <c r="L4604" s="180" t="s">
        <v>4328</v>
      </c>
    </row>
    <row r="4605" spans="3:12">
      <c r="C4605" s="180">
        <v>7725</v>
      </c>
      <c r="D4605" s="180">
        <v>7754</v>
      </c>
      <c r="E4605" s="180" t="s">
        <v>774</v>
      </c>
      <c r="F4605" s="180" t="s">
        <v>826</v>
      </c>
      <c r="G4605" s="180">
        <v>3.8613445</v>
      </c>
      <c r="H4605" s="180">
        <v>942.16</v>
      </c>
      <c r="I4605" s="180">
        <v>942.16</v>
      </c>
      <c r="J4605" s="180">
        <v>0</v>
      </c>
      <c r="K4605" s="181">
        <f t="shared" si="71"/>
        <v>3638.0043341199998</v>
      </c>
      <c r="L4605" s="180" t="s">
        <v>4328</v>
      </c>
    </row>
    <row r="4606" spans="3:12">
      <c r="C4606" s="180">
        <v>7725</v>
      </c>
      <c r="D4606" s="180">
        <v>7755</v>
      </c>
      <c r="E4606" s="180" t="s">
        <v>4782</v>
      </c>
      <c r="F4606" s="180" t="s">
        <v>826</v>
      </c>
      <c r="G4606" s="180">
        <v>0.99159660000000005</v>
      </c>
      <c r="H4606" s="180">
        <v>241.94</v>
      </c>
      <c r="I4606" s="180">
        <v>241.94</v>
      </c>
      <c r="J4606" s="180">
        <v>0</v>
      </c>
      <c r="K4606" s="181">
        <f t="shared" si="71"/>
        <v>239.90688140400002</v>
      </c>
      <c r="L4606" s="180" t="s">
        <v>4328</v>
      </c>
    </row>
    <row r="4607" spans="3:12">
      <c r="C4607" s="180">
        <v>7725</v>
      </c>
      <c r="D4607" s="180">
        <v>7756</v>
      </c>
      <c r="E4607" s="180" t="s">
        <v>783</v>
      </c>
      <c r="F4607" s="180" t="s">
        <v>826</v>
      </c>
      <c r="G4607" s="180">
        <v>1.9117647</v>
      </c>
      <c r="H4607" s="180">
        <v>466.47</v>
      </c>
      <c r="I4607" s="180">
        <v>466.47</v>
      </c>
      <c r="J4607" s="180">
        <v>0</v>
      </c>
      <c r="K4607" s="181">
        <f t="shared" si="71"/>
        <v>891.78087960900007</v>
      </c>
      <c r="L4607" s="180" t="s">
        <v>4328</v>
      </c>
    </row>
    <row r="4608" spans="3:12">
      <c r="C4608" s="180">
        <v>7725</v>
      </c>
      <c r="D4608" s="180">
        <v>7757</v>
      </c>
      <c r="E4608" s="180" t="s">
        <v>785</v>
      </c>
      <c r="F4608" s="180" t="s">
        <v>826</v>
      </c>
      <c r="G4608" s="180">
        <v>2.9117647</v>
      </c>
      <c r="H4608" s="180">
        <v>710.47</v>
      </c>
      <c r="I4608" s="180">
        <v>710.47</v>
      </c>
      <c r="J4608" s="180">
        <v>0</v>
      </c>
      <c r="K4608" s="181">
        <f t="shared" si="71"/>
        <v>2068.7214664090002</v>
      </c>
      <c r="L4608" s="180" t="s">
        <v>4328</v>
      </c>
    </row>
    <row r="4609" spans="3:12">
      <c r="C4609" s="180">
        <v>7725</v>
      </c>
      <c r="D4609" s="180">
        <v>7758</v>
      </c>
      <c r="E4609" s="180" t="s">
        <v>786</v>
      </c>
      <c r="F4609" s="180" t="s">
        <v>826</v>
      </c>
      <c r="G4609" s="180">
        <v>4.2184873999999999</v>
      </c>
      <c r="H4609" s="182">
        <v>1029.31</v>
      </c>
      <c r="I4609" s="182">
        <v>1029.31</v>
      </c>
      <c r="J4609" s="180">
        <v>0</v>
      </c>
      <c r="K4609" s="181">
        <f t="shared" si="71"/>
        <v>4342.1312656939999</v>
      </c>
      <c r="L4609" s="180" t="s">
        <v>4328</v>
      </c>
    </row>
    <row r="4610" spans="3:12">
      <c r="C4610" s="180">
        <v>7725</v>
      </c>
      <c r="D4610" s="180">
        <v>7759</v>
      </c>
      <c r="E4610" s="180" t="s">
        <v>4783</v>
      </c>
      <c r="F4610" s="180" t="s">
        <v>826</v>
      </c>
      <c r="G4610" s="180">
        <v>11.6894118</v>
      </c>
      <c r="H4610" s="182">
        <v>2852.21</v>
      </c>
      <c r="I4610" s="182">
        <v>2852.21</v>
      </c>
      <c r="J4610" s="180">
        <v>0</v>
      </c>
      <c r="K4610" s="181">
        <f t="shared" si="71"/>
        <v>33340.657230078003</v>
      </c>
      <c r="L4610" s="180" t="s">
        <v>4328</v>
      </c>
    </row>
    <row r="4611" spans="3:12">
      <c r="C4611" s="180">
        <v>7725</v>
      </c>
      <c r="D4611" s="180">
        <v>7760</v>
      </c>
      <c r="E4611" s="180" t="s">
        <v>4784</v>
      </c>
      <c r="F4611" s="180" t="s">
        <v>826</v>
      </c>
      <c r="G4611" s="180">
        <v>0.52100840000000004</v>
      </c>
      <c r="H4611" s="180">
        <v>127.12</v>
      </c>
      <c r="I4611" s="180">
        <v>127.12</v>
      </c>
      <c r="J4611" s="180">
        <v>0</v>
      </c>
      <c r="K4611" s="181">
        <f t="shared" si="71"/>
        <v>66.23058780800001</v>
      </c>
      <c r="L4611" s="180" t="s">
        <v>4328</v>
      </c>
    </row>
    <row r="4612" spans="3:12">
      <c r="C4612" s="180">
        <v>7725</v>
      </c>
      <c r="D4612" s="180">
        <v>7761</v>
      </c>
      <c r="E4612" s="180" t="s">
        <v>4785</v>
      </c>
      <c r="F4612" s="180" t="s">
        <v>826</v>
      </c>
      <c r="G4612" s="180">
        <v>0.54621850000000005</v>
      </c>
      <c r="H4612" s="180">
        <v>133.27000000000001</v>
      </c>
      <c r="I4612" s="180">
        <v>133.27000000000001</v>
      </c>
      <c r="J4612" s="180">
        <v>0</v>
      </c>
      <c r="K4612" s="181">
        <f t="shared" si="71"/>
        <v>72.794539495000009</v>
      </c>
      <c r="L4612" s="180" t="s">
        <v>4328</v>
      </c>
    </row>
    <row r="4613" spans="3:12">
      <c r="C4613" s="180">
        <v>7725</v>
      </c>
      <c r="D4613" s="180">
        <v>7762</v>
      </c>
      <c r="E4613" s="180" t="s">
        <v>4786</v>
      </c>
      <c r="F4613" s="180" t="s">
        <v>826</v>
      </c>
      <c r="G4613" s="180">
        <v>0.8676471</v>
      </c>
      <c r="H4613" s="180">
        <v>211.7</v>
      </c>
      <c r="I4613" s="180">
        <v>211.7</v>
      </c>
      <c r="J4613" s="180">
        <v>0</v>
      </c>
      <c r="K4613" s="181">
        <f t="shared" si="71"/>
        <v>183.68089107</v>
      </c>
      <c r="L4613" s="180" t="s">
        <v>4328</v>
      </c>
    </row>
    <row r="4614" spans="3:12">
      <c r="C4614" s="180">
        <v>7725</v>
      </c>
      <c r="D4614" s="180">
        <v>7763</v>
      </c>
      <c r="E4614" s="180" t="s">
        <v>4787</v>
      </c>
      <c r="F4614" s="180" t="s">
        <v>826</v>
      </c>
      <c r="G4614" s="180">
        <v>1.6176470999999999</v>
      </c>
      <c r="H4614" s="180">
        <v>394.7</v>
      </c>
      <c r="I4614" s="180">
        <v>394.7</v>
      </c>
      <c r="J4614" s="180">
        <v>0</v>
      </c>
      <c r="K4614" s="181">
        <f t="shared" ref="K4614:K4677" si="72">H4614*G4614</f>
        <v>638.48531036999998</v>
      </c>
      <c r="L4614" s="180" t="s">
        <v>4328</v>
      </c>
    </row>
    <row r="4615" spans="3:12">
      <c r="C4615" s="180">
        <v>7725</v>
      </c>
      <c r="D4615" s="180">
        <v>7764</v>
      </c>
      <c r="E4615" s="180" t="s">
        <v>4788</v>
      </c>
      <c r="F4615" s="180" t="s">
        <v>826</v>
      </c>
      <c r="G4615" s="180">
        <v>1.9327730999999999</v>
      </c>
      <c r="H4615" s="180">
        <v>471.59</v>
      </c>
      <c r="I4615" s="180">
        <v>471.59</v>
      </c>
      <c r="J4615" s="180">
        <v>0</v>
      </c>
      <c r="K4615" s="181">
        <f t="shared" si="72"/>
        <v>911.47646622899993</v>
      </c>
      <c r="L4615" s="180" t="s">
        <v>4328</v>
      </c>
    </row>
    <row r="4616" spans="3:12">
      <c r="C4616" s="180">
        <v>7725</v>
      </c>
      <c r="D4616" s="180">
        <v>7765</v>
      </c>
      <c r="E4616" s="180" t="s">
        <v>4789</v>
      </c>
      <c r="F4616" s="180" t="s">
        <v>826</v>
      </c>
      <c r="G4616" s="180">
        <v>2.1428571000000001</v>
      </c>
      <c r="H4616" s="180">
        <v>522.85</v>
      </c>
      <c r="I4616" s="180">
        <v>522.85</v>
      </c>
      <c r="J4616" s="180">
        <v>0</v>
      </c>
      <c r="K4616" s="181">
        <f t="shared" si="72"/>
        <v>1120.3928347350002</v>
      </c>
      <c r="L4616" s="180" t="s">
        <v>4328</v>
      </c>
    </row>
    <row r="4617" spans="3:12">
      <c r="C4617" s="180">
        <v>7725</v>
      </c>
      <c r="D4617" s="180">
        <v>7766</v>
      </c>
      <c r="E4617" s="180" t="s">
        <v>4790</v>
      </c>
      <c r="F4617" s="180" t="s">
        <v>826</v>
      </c>
      <c r="G4617" s="180">
        <v>3.1428571000000001</v>
      </c>
      <c r="H4617" s="180">
        <v>766.85</v>
      </c>
      <c r="I4617" s="180">
        <v>766.85</v>
      </c>
      <c r="J4617" s="180">
        <v>0</v>
      </c>
      <c r="K4617" s="181">
        <f t="shared" si="72"/>
        <v>2410.099967135</v>
      </c>
      <c r="L4617" s="180" t="s">
        <v>4328</v>
      </c>
    </row>
    <row r="4618" spans="3:12">
      <c r="C4618" s="180">
        <v>7725</v>
      </c>
      <c r="D4618" s="180">
        <v>7767</v>
      </c>
      <c r="E4618" s="180" t="s">
        <v>4791</v>
      </c>
      <c r="F4618" s="180" t="s">
        <v>826</v>
      </c>
      <c r="G4618" s="180">
        <v>4.5126049999999998</v>
      </c>
      <c r="H4618" s="182">
        <v>1101.07</v>
      </c>
      <c r="I4618" s="182">
        <v>1101.07</v>
      </c>
      <c r="J4618" s="180">
        <v>0</v>
      </c>
      <c r="K4618" s="181">
        <f t="shared" si="72"/>
        <v>4968.6939873499996</v>
      </c>
      <c r="L4618" s="180" t="s">
        <v>4328</v>
      </c>
    </row>
    <row r="4619" spans="3:12">
      <c r="C4619" s="180">
        <v>7725</v>
      </c>
      <c r="D4619" s="180">
        <v>7773</v>
      </c>
      <c r="E4619" s="180" t="s">
        <v>772</v>
      </c>
      <c r="F4619" s="180" t="s">
        <v>826</v>
      </c>
      <c r="G4619" s="180">
        <v>2.5466386999999999</v>
      </c>
      <c r="H4619" s="180">
        <v>621.37</v>
      </c>
      <c r="I4619" s="180">
        <v>621.37</v>
      </c>
      <c r="J4619" s="180">
        <v>0</v>
      </c>
      <c r="K4619" s="181">
        <f t="shared" si="72"/>
        <v>1582.4048890189999</v>
      </c>
      <c r="L4619" s="180" t="s">
        <v>4328</v>
      </c>
    </row>
    <row r="4620" spans="3:12">
      <c r="C4620" s="180">
        <v>7725</v>
      </c>
      <c r="D4620" s="180">
        <v>7774</v>
      </c>
      <c r="E4620" s="180" t="s">
        <v>768</v>
      </c>
      <c r="F4620" s="180" t="s">
        <v>826</v>
      </c>
      <c r="G4620" s="180">
        <v>1.9075629999999999</v>
      </c>
      <c r="H4620" s="180">
        <v>465.44</v>
      </c>
      <c r="I4620" s="180">
        <v>465.44</v>
      </c>
      <c r="J4620" s="180">
        <v>0</v>
      </c>
      <c r="K4620" s="181">
        <f t="shared" si="72"/>
        <v>887.85612271999992</v>
      </c>
      <c r="L4620" s="180" t="s">
        <v>4328</v>
      </c>
    </row>
    <row r="4621" spans="3:12">
      <c r="C4621" s="180">
        <v>7725</v>
      </c>
      <c r="D4621" s="180">
        <v>7775</v>
      </c>
      <c r="E4621" s="180" t="s">
        <v>4792</v>
      </c>
      <c r="F4621" s="180" t="s">
        <v>826</v>
      </c>
      <c r="G4621" s="180">
        <v>3.1302520999999999</v>
      </c>
      <c r="H4621" s="180">
        <v>763.78</v>
      </c>
      <c r="I4621" s="180">
        <v>763.78</v>
      </c>
      <c r="J4621" s="180">
        <v>0</v>
      </c>
      <c r="K4621" s="181">
        <f t="shared" si="72"/>
        <v>2390.8239489379998</v>
      </c>
      <c r="L4621" s="180" t="s">
        <v>4328</v>
      </c>
    </row>
    <row r="4622" spans="3:12">
      <c r="C4622" s="180">
        <v>7725</v>
      </c>
      <c r="D4622" s="180">
        <v>7776</v>
      </c>
      <c r="E4622" s="180" t="s">
        <v>4793</v>
      </c>
      <c r="F4622" s="180" t="s">
        <v>826</v>
      </c>
      <c r="G4622" s="180">
        <v>2.0672269000000001</v>
      </c>
      <c r="H4622" s="180">
        <v>504.4</v>
      </c>
      <c r="I4622" s="180">
        <v>504.4</v>
      </c>
      <c r="J4622" s="180">
        <v>0</v>
      </c>
      <c r="K4622" s="181">
        <f t="shared" si="72"/>
        <v>1042.7092483599999</v>
      </c>
      <c r="L4622" s="180" t="s">
        <v>4328</v>
      </c>
    </row>
    <row r="4623" spans="3:12">
      <c r="C4623" s="180">
        <v>7725</v>
      </c>
      <c r="D4623" s="180">
        <v>11881</v>
      </c>
      <c r="E4623" s="180" t="s">
        <v>4794</v>
      </c>
      <c r="F4623" s="180" t="s">
        <v>727</v>
      </c>
      <c r="G4623" s="180">
        <v>0.71428570000000002</v>
      </c>
      <c r="H4623" s="180">
        <v>174.28</v>
      </c>
      <c r="I4623" s="180">
        <v>174.28</v>
      </c>
      <c r="J4623" s="180">
        <v>0</v>
      </c>
      <c r="K4623" s="181">
        <f t="shared" si="72"/>
        <v>124.485711796</v>
      </c>
      <c r="L4623" s="180" t="s">
        <v>4328</v>
      </c>
    </row>
    <row r="4624" spans="3:12">
      <c r="C4624" s="180">
        <v>7725</v>
      </c>
      <c r="D4624" s="180">
        <v>11882</v>
      </c>
      <c r="E4624" s="180" t="s">
        <v>4795</v>
      </c>
      <c r="F4624" s="180" t="s">
        <v>727</v>
      </c>
      <c r="G4624" s="180">
        <v>0.51260499999999998</v>
      </c>
      <c r="H4624" s="180">
        <v>125.07</v>
      </c>
      <c r="I4624" s="180">
        <v>125.07</v>
      </c>
      <c r="J4624" s="180">
        <v>0</v>
      </c>
      <c r="K4624" s="181">
        <f t="shared" si="72"/>
        <v>64.111507349999997</v>
      </c>
      <c r="L4624" s="180" t="s">
        <v>4328</v>
      </c>
    </row>
    <row r="4625" spans="3:12">
      <c r="C4625" s="180">
        <v>7725</v>
      </c>
      <c r="D4625" s="180">
        <v>12532</v>
      </c>
      <c r="E4625" s="180" t="s">
        <v>1891</v>
      </c>
      <c r="F4625" s="180" t="s">
        <v>727</v>
      </c>
      <c r="G4625" s="180">
        <v>0.54432769999999997</v>
      </c>
      <c r="H4625" s="180">
        <v>132.81</v>
      </c>
      <c r="I4625" s="180">
        <v>132.81</v>
      </c>
      <c r="J4625" s="180">
        <v>0</v>
      </c>
      <c r="K4625" s="181">
        <f t="shared" si="72"/>
        <v>72.292161836999995</v>
      </c>
      <c r="L4625" s="180" t="s">
        <v>4328</v>
      </c>
    </row>
    <row r="4626" spans="3:12">
      <c r="C4626" s="180">
        <v>7725</v>
      </c>
      <c r="D4626" s="180">
        <v>12544</v>
      </c>
      <c r="E4626" s="180" t="s">
        <v>1893</v>
      </c>
      <c r="F4626" s="180" t="s">
        <v>727</v>
      </c>
      <c r="G4626" s="180">
        <v>0.71428570000000002</v>
      </c>
      <c r="H4626" s="180">
        <v>174.28</v>
      </c>
      <c r="I4626" s="180">
        <v>174.28</v>
      </c>
      <c r="J4626" s="180">
        <v>0</v>
      </c>
      <c r="K4626" s="181">
        <f t="shared" si="72"/>
        <v>124.485711796</v>
      </c>
      <c r="L4626" s="180" t="s">
        <v>4328</v>
      </c>
    </row>
    <row r="4627" spans="3:12">
      <c r="C4627" s="180">
        <v>7725</v>
      </c>
      <c r="D4627" s="180">
        <v>12547</v>
      </c>
      <c r="E4627" s="180" t="s">
        <v>1897</v>
      </c>
      <c r="F4627" s="180" t="s">
        <v>727</v>
      </c>
      <c r="G4627" s="180">
        <v>0.96067230000000003</v>
      </c>
      <c r="H4627" s="180">
        <v>234.4</v>
      </c>
      <c r="I4627" s="180">
        <v>234.4</v>
      </c>
      <c r="J4627" s="180">
        <v>0</v>
      </c>
      <c r="K4627" s="181">
        <f t="shared" si="72"/>
        <v>225.18158712000002</v>
      </c>
      <c r="L4627" s="180" t="s">
        <v>4328</v>
      </c>
    </row>
    <row r="4628" spans="3:12">
      <c r="C4628" s="180">
        <v>7725</v>
      </c>
      <c r="D4628" s="180">
        <v>12551</v>
      </c>
      <c r="E4628" s="180" t="s">
        <v>1898</v>
      </c>
      <c r="F4628" s="180" t="s">
        <v>727</v>
      </c>
      <c r="G4628" s="180">
        <v>1.3040335999999999</v>
      </c>
      <c r="H4628" s="180">
        <v>318.18</v>
      </c>
      <c r="I4628" s="180">
        <v>318.18</v>
      </c>
      <c r="J4628" s="180">
        <v>0</v>
      </c>
      <c r="K4628" s="181">
        <f t="shared" si="72"/>
        <v>414.91741084799997</v>
      </c>
      <c r="L4628" s="180" t="s">
        <v>4328</v>
      </c>
    </row>
    <row r="4629" spans="3:12">
      <c r="C4629" s="180">
        <v>7725</v>
      </c>
      <c r="D4629" s="180">
        <v>12563</v>
      </c>
      <c r="E4629" s="180" t="s">
        <v>1899</v>
      </c>
      <c r="F4629" s="180" t="s">
        <v>727</v>
      </c>
      <c r="G4629" s="180">
        <v>1.8036975</v>
      </c>
      <c r="H4629" s="180">
        <v>440.1</v>
      </c>
      <c r="I4629" s="180">
        <v>440.1</v>
      </c>
      <c r="J4629" s="180">
        <v>0</v>
      </c>
      <c r="K4629" s="181">
        <f t="shared" si="72"/>
        <v>793.80726975000005</v>
      </c>
      <c r="L4629" s="180" t="s">
        <v>4328</v>
      </c>
    </row>
    <row r="4630" spans="3:12">
      <c r="C4630" s="180">
        <v>7725</v>
      </c>
      <c r="D4630" s="180">
        <v>12565</v>
      </c>
      <c r="E4630" s="180" t="s">
        <v>4796</v>
      </c>
      <c r="F4630" s="180" t="s">
        <v>727</v>
      </c>
      <c r="G4630" s="180">
        <v>3.1281933</v>
      </c>
      <c r="H4630" s="180">
        <v>763.27</v>
      </c>
      <c r="I4630" s="180">
        <v>763.27</v>
      </c>
      <c r="J4630" s="180">
        <v>0</v>
      </c>
      <c r="K4630" s="181">
        <f t="shared" si="72"/>
        <v>2387.6561000910001</v>
      </c>
      <c r="L4630" s="180" t="s">
        <v>4328</v>
      </c>
    </row>
    <row r="4631" spans="3:12">
      <c r="C4631" s="180">
        <v>7725</v>
      </c>
      <c r="D4631" s="180">
        <v>12567</v>
      </c>
      <c r="E4631" s="180" t="s">
        <v>4797</v>
      </c>
      <c r="F4631" s="180" t="s">
        <v>727</v>
      </c>
      <c r="G4631" s="180">
        <v>4.2016806999999998</v>
      </c>
      <c r="H4631" s="182">
        <v>1025.21</v>
      </c>
      <c r="I4631" s="182">
        <v>1025.21</v>
      </c>
      <c r="J4631" s="180">
        <v>0</v>
      </c>
      <c r="K4631" s="181">
        <f t="shared" si="72"/>
        <v>4307.6050704469999</v>
      </c>
      <c r="L4631" s="180" t="s">
        <v>4328</v>
      </c>
    </row>
    <row r="4632" spans="3:12">
      <c r="C4632" s="180">
        <v>7725</v>
      </c>
      <c r="D4632" s="180">
        <v>12568</v>
      </c>
      <c r="E4632" s="180" t="s">
        <v>4798</v>
      </c>
      <c r="F4632" s="180" t="s">
        <v>727</v>
      </c>
      <c r="G4632" s="180">
        <v>5.8823528999999999</v>
      </c>
      <c r="H4632" s="182">
        <v>1435.29</v>
      </c>
      <c r="I4632" s="182">
        <v>1435.29</v>
      </c>
      <c r="J4632" s="180">
        <v>0</v>
      </c>
      <c r="K4632" s="181">
        <f t="shared" si="72"/>
        <v>8442.8822938409994</v>
      </c>
      <c r="L4632" s="180" t="s">
        <v>4328</v>
      </c>
    </row>
    <row r="4633" spans="3:12">
      <c r="C4633" s="180">
        <v>7725</v>
      </c>
      <c r="D4633" s="180">
        <v>12569</v>
      </c>
      <c r="E4633" s="180" t="s">
        <v>4799</v>
      </c>
      <c r="F4633" s="180" t="s">
        <v>826</v>
      </c>
      <c r="G4633" s="180">
        <v>2.9579832000000001</v>
      </c>
      <c r="H4633" s="180">
        <v>721.74</v>
      </c>
      <c r="I4633" s="180">
        <v>721.74</v>
      </c>
      <c r="J4633" s="180">
        <v>0</v>
      </c>
      <c r="K4633" s="181">
        <f t="shared" si="72"/>
        <v>2134.8947947680003</v>
      </c>
      <c r="L4633" s="180" t="s">
        <v>4328</v>
      </c>
    </row>
    <row r="4634" spans="3:12">
      <c r="C4634" s="180">
        <v>7725</v>
      </c>
      <c r="D4634" s="180">
        <v>12572</v>
      </c>
      <c r="E4634" s="180" t="s">
        <v>4800</v>
      </c>
      <c r="F4634" s="180" t="s">
        <v>826</v>
      </c>
      <c r="G4634" s="180">
        <v>2.7310924000000001</v>
      </c>
      <c r="H4634" s="180">
        <v>666.38</v>
      </c>
      <c r="I4634" s="180">
        <v>666.38</v>
      </c>
      <c r="J4634" s="180">
        <v>0</v>
      </c>
      <c r="K4634" s="181">
        <f t="shared" si="72"/>
        <v>1819.9453535120001</v>
      </c>
      <c r="L4634" s="180" t="s">
        <v>4328</v>
      </c>
    </row>
    <row r="4635" spans="3:12">
      <c r="C4635" s="180">
        <v>7725</v>
      </c>
      <c r="D4635" s="180">
        <v>12573</v>
      </c>
      <c r="E4635" s="180" t="s">
        <v>4801</v>
      </c>
      <c r="F4635" s="180" t="s">
        <v>826</v>
      </c>
      <c r="G4635" s="180">
        <v>3.5924369999999999</v>
      </c>
      <c r="H4635" s="180">
        <v>876.55</v>
      </c>
      <c r="I4635" s="180">
        <v>876.55</v>
      </c>
      <c r="J4635" s="180">
        <v>0</v>
      </c>
      <c r="K4635" s="181">
        <f t="shared" si="72"/>
        <v>3148.9506523499999</v>
      </c>
      <c r="L4635" s="180" t="s">
        <v>4328</v>
      </c>
    </row>
    <row r="4636" spans="3:12">
      <c r="C4636" s="180">
        <v>7725</v>
      </c>
      <c r="D4636" s="180">
        <v>12574</v>
      </c>
      <c r="E4636" s="180" t="s">
        <v>4802</v>
      </c>
      <c r="F4636" s="180" t="s">
        <v>826</v>
      </c>
      <c r="G4636" s="180">
        <v>4.3436975000000002</v>
      </c>
      <c r="H4636" s="182">
        <v>1059.8599999999999</v>
      </c>
      <c r="I4636" s="182">
        <v>1059.8599999999999</v>
      </c>
      <c r="J4636" s="180">
        <v>0</v>
      </c>
      <c r="K4636" s="181">
        <f t="shared" si="72"/>
        <v>4603.7112323499996</v>
      </c>
      <c r="L4636" s="180" t="s">
        <v>4328</v>
      </c>
    </row>
    <row r="4637" spans="3:12">
      <c r="C4637" s="180">
        <v>7725</v>
      </c>
      <c r="D4637" s="180">
        <v>12575</v>
      </c>
      <c r="E4637" s="180" t="s">
        <v>4803</v>
      </c>
      <c r="F4637" s="180" t="s">
        <v>826</v>
      </c>
      <c r="G4637" s="180">
        <v>6.5966386999999997</v>
      </c>
      <c r="H4637" s="182">
        <v>1609.57</v>
      </c>
      <c r="I4637" s="182">
        <v>1609.57</v>
      </c>
      <c r="J4637" s="180">
        <v>0</v>
      </c>
      <c r="K4637" s="181">
        <f t="shared" si="72"/>
        <v>10617.751752359</v>
      </c>
      <c r="L4637" s="180" t="s">
        <v>4328</v>
      </c>
    </row>
    <row r="4638" spans="3:12">
      <c r="C4638" s="180">
        <v>7725</v>
      </c>
      <c r="D4638" s="180">
        <v>12576</v>
      </c>
      <c r="E4638" s="180" t="s">
        <v>4804</v>
      </c>
      <c r="F4638" s="180" t="s">
        <v>826</v>
      </c>
      <c r="G4638" s="180">
        <v>0.79831929999999995</v>
      </c>
      <c r="H4638" s="180">
        <v>194.78</v>
      </c>
      <c r="I4638" s="180">
        <v>194.78</v>
      </c>
      <c r="J4638" s="180">
        <v>0</v>
      </c>
      <c r="K4638" s="181">
        <f t="shared" si="72"/>
        <v>155.49663325399999</v>
      </c>
      <c r="L4638" s="180" t="s">
        <v>4328</v>
      </c>
    </row>
    <row r="4639" spans="3:12">
      <c r="C4639" s="180">
        <v>7725</v>
      </c>
      <c r="D4639" s="180">
        <v>12577</v>
      </c>
      <c r="E4639" s="180" t="s">
        <v>4805</v>
      </c>
      <c r="F4639" s="180" t="s">
        <v>826</v>
      </c>
      <c r="G4639" s="180">
        <v>1.0756303</v>
      </c>
      <c r="H4639" s="180">
        <v>262.45</v>
      </c>
      <c r="I4639" s="180">
        <v>262.45</v>
      </c>
      <c r="J4639" s="180">
        <v>0</v>
      </c>
      <c r="K4639" s="181">
        <f t="shared" si="72"/>
        <v>282.29917223500001</v>
      </c>
      <c r="L4639" s="180" t="s">
        <v>4328</v>
      </c>
    </row>
    <row r="4640" spans="3:12">
      <c r="C4640" s="180">
        <v>7725</v>
      </c>
      <c r="D4640" s="180">
        <v>12578</v>
      </c>
      <c r="E4640" s="180" t="s">
        <v>4806</v>
      </c>
      <c r="F4640" s="180" t="s">
        <v>826</v>
      </c>
      <c r="G4640" s="180">
        <v>1.302521</v>
      </c>
      <c r="H4640" s="180">
        <v>317.81</v>
      </c>
      <c r="I4640" s="180">
        <v>317.81</v>
      </c>
      <c r="J4640" s="180">
        <v>0</v>
      </c>
      <c r="K4640" s="181">
        <f t="shared" si="72"/>
        <v>413.95419901000002</v>
      </c>
      <c r="L4640" s="180" t="s">
        <v>4328</v>
      </c>
    </row>
    <row r="4641" spans="3:12">
      <c r="C4641" s="180">
        <v>7725</v>
      </c>
      <c r="D4641" s="180">
        <v>12579</v>
      </c>
      <c r="E4641" s="180" t="s">
        <v>4807</v>
      </c>
      <c r="F4641" s="180" t="s">
        <v>826</v>
      </c>
      <c r="G4641" s="180">
        <v>2.2436975000000001</v>
      </c>
      <c r="H4641" s="180">
        <v>547.46</v>
      </c>
      <c r="I4641" s="180">
        <v>547.46</v>
      </c>
      <c r="J4641" s="180">
        <v>0</v>
      </c>
      <c r="K4641" s="181">
        <f t="shared" si="72"/>
        <v>1228.3346333500001</v>
      </c>
      <c r="L4641" s="180" t="s">
        <v>4328</v>
      </c>
    </row>
    <row r="4642" spans="3:12">
      <c r="C4642" s="180">
        <v>7725</v>
      </c>
      <c r="D4642" s="180">
        <v>12580</v>
      </c>
      <c r="E4642" s="180" t="s">
        <v>4808</v>
      </c>
      <c r="F4642" s="180" t="s">
        <v>826</v>
      </c>
      <c r="G4642" s="180">
        <v>2.3378150999999998</v>
      </c>
      <c r="H4642" s="180">
        <v>570.41999999999996</v>
      </c>
      <c r="I4642" s="180">
        <v>570.41999999999996</v>
      </c>
      <c r="J4642" s="180">
        <v>0</v>
      </c>
      <c r="K4642" s="181">
        <f t="shared" si="72"/>
        <v>1333.5364893419999</v>
      </c>
      <c r="L4642" s="180" t="s">
        <v>4328</v>
      </c>
    </row>
    <row r="4643" spans="3:12">
      <c r="C4643" s="180">
        <v>7725</v>
      </c>
      <c r="D4643" s="180">
        <v>12581</v>
      </c>
      <c r="E4643" s="180" t="s">
        <v>4809</v>
      </c>
      <c r="F4643" s="180" t="s">
        <v>826</v>
      </c>
      <c r="G4643" s="180">
        <v>2.5042016999999999</v>
      </c>
      <c r="H4643" s="180">
        <v>611.02</v>
      </c>
      <c r="I4643" s="180">
        <v>611.02</v>
      </c>
      <c r="J4643" s="180">
        <v>0</v>
      </c>
      <c r="K4643" s="181">
        <f t="shared" si="72"/>
        <v>1530.1173227339998</v>
      </c>
      <c r="L4643" s="180" t="s">
        <v>4328</v>
      </c>
    </row>
    <row r="4644" spans="3:12">
      <c r="C4644" s="180">
        <v>7725</v>
      </c>
      <c r="D4644" s="180">
        <v>13256</v>
      </c>
      <c r="E4644" s="180" t="s">
        <v>4810</v>
      </c>
      <c r="F4644" s="180" t="s">
        <v>826</v>
      </c>
      <c r="G4644" s="180">
        <v>2.7310924000000001</v>
      </c>
      <c r="H4644" s="180">
        <v>666.38</v>
      </c>
      <c r="I4644" s="180">
        <v>666.38</v>
      </c>
      <c r="J4644" s="180">
        <v>0</v>
      </c>
      <c r="K4644" s="181">
        <f t="shared" si="72"/>
        <v>1819.9453535120001</v>
      </c>
      <c r="L4644" s="180" t="s">
        <v>4328</v>
      </c>
    </row>
    <row r="4645" spans="3:12">
      <c r="C4645" s="180">
        <v>7725</v>
      </c>
      <c r="D4645" s="180">
        <v>34641</v>
      </c>
      <c r="E4645" s="180" t="s">
        <v>4811</v>
      </c>
      <c r="F4645" s="180" t="s">
        <v>727</v>
      </c>
      <c r="G4645" s="180">
        <v>0.4663445</v>
      </c>
      <c r="H4645" s="180">
        <v>113.78</v>
      </c>
      <c r="I4645" s="180">
        <v>113.78</v>
      </c>
      <c r="J4645" s="180">
        <v>0</v>
      </c>
      <c r="K4645" s="181">
        <f t="shared" si="72"/>
        <v>53.060677210000001</v>
      </c>
      <c r="L4645" s="180" t="s">
        <v>4328</v>
      </c>
    </row>
    <row r="4646" spans="3:12">
      <c r="C4646" s="180">
        <v>7725</v>
      </c>
      <c r="D4646" s="180">
        <v>37476</v>
      </c>
      <c r="E4646" s="180" t="s">
        <v>1918</v>
      </c>
      <c r="F4646" s="180" t="s">
        <v>727</v>
      </c>
      <c r="G4646" s="180">
        <v>16.638655499999999</v>
      </c>
      <c r="H4646" s="182">
        <v>4059.83</v>
      </c>
      <c r="I4646" s="182">
        <v>4059.83</v>
      </c>
      <c r="J4646" s="180">
        <v>0</v>
      </c>
      <c r="K4646" s="181">
        <f t="shared" si="72"/>
        <v>67550.112758564996</v>
      </c>
      <c r="L4646" s="180" t="s">
        <v>4328</v>
      </c>
    </row>
    <row r="4647" spans="3:12">
      <c r="C4647" s="180">
        <v>7725</v>
      </c>
      <c r="D4647" s="180">
        <v>37477</v>
      </c>
      <c r="E4647" s="180" t="s">
        <v>1922</v>
      </c>
      <c r="F4647" s="180" t="s">
        <v>727</v>
      </c>
      <c r="G4647" s="180">
        <v>28.235294100000001</v>
      </c>
      <c r="H4647" s="182">
        <v>6889.41</v>
      </c>
      <c r="I4647" s="182">
        <v>6889.41</v>
      </c>
      <c r="J4647" s="180">
        <v>0</v>
      </c>
      <c r="K4647" s="181">
        <f t="shared" si="72"/>
        <v>194524.517525481</v>
      </c>
      <c r="L4647" s="180" t="s">
        <v>4328</v>
      </c>
    </row>
    <row r="4648" spans="3:12">
      <c r="C4648" s="180">
        <v>7725</v>
      </c>
      <c r="D4648" s="180">
        <v>37478</v>
      </c>
      <c r="E4648" s="180" t="s">
        <v>1919</v>
      </c>
      <c r="F4648" s="180" t="s">
        <v>727</v>
      </c>
      <c r="G4648" s="180">
        <v>20.840336099999998</v>
      </c>
      <c r="H4648" s="182">
        <v>5085.04</v>
      </c>
      <c r="I4648" s="182">
        <v>5085.04</v>
      </c>
      <c r="J4648" s="180">
        <v>0</v>
      </c>
      <c r="K4648" s="181">
        <f t="shared" si="72"/>
        <v>105973.94268194398</v>
      </c>
      <c r="L4648" s="180" t="s">
        <v>4328</v>
      </c>
    </row>
    <row r="4649" spans="3:12">
      <c r="C4649" s="180">
        <v>7725</v>
      </c>
      <c r="D4649" s="180">
        <v>37479</v>
      </c>
      <c r="E4649" s="180" t="s">
        <v>1923</v>
      </c>
      <c r="F4649" s="180" t="s">
        <v>727</v>
      </c>
      <c r="G4649" s="180">
        <v>33.487394999999999</v>
      </c>
      <c r="H4649" s="182">
        <v>8170.92</v>
      </c>
      <c r="I4649" s="182">
        <v>8170.92</v>
      </c>
      <c r="J4649" s="180">
        <v>0</v>
      </c>
      <c r="K4649" s="181">
        <f t="shared" si="72"/>
        <v>273622.82555339998</v>
      </c>
      <c r="L4649" s="180" t="s">
        <v>4328</v>
      </c>
    </row>
    <row r="4650" spans="3:12">
      <c r="C4650" s="180">
        <v>7725</v>
      </c>
      <c r="D4650" s="180">
        <v>40334</v>
      </c>
      <c r="E4650" s="180" t="s">
        <v>787</v>
      </c>
      <c r="F4650" s="180" t="s">
        <v>826</v>
      </c>
      <c r="G4650" s="180">
        <v>0.45798319999999998</v>
      </c>
      <c r="H4650" s="180">
        <v>111.74</v>
      </c>
      <c r="I4650" s="180">
        <v>111.74</v>
      </c>
      <c r="J4650" s="180">
        <v>0</v>
      </c>
      <c r="K4650" s="181">
        <f t="shared" si="72"/>
        <v>51.175042767999997</v>
      </c>
      <c r="L4650" s="180" t="s">
        <v>4328</v>
      </c>
    </row>
    <row r="4651" spans="3:12">
      <c r="C4651" s="180">
        <v>7725</v>
      </c>
      <c r="D4651" s="180">
        <v>40335</v>
      </c>
      <c r="E4651" s="180" t="s">
        <v>762</v>
      </c>
      <c r="F4651" s="180" t="s">
        <v>826</v>
      </c>
      <c r="G4651" s="180">
        <v>0.81932769999999999</v>
      </c>
      <c r="H4651" s="180">
        <v>199.91</v>
      </c>
      <c r="I4651" s="180">
        <v>199.91</v>
      </c>
      <c r="J4651" s="180">
        <v>0</v>
      </c>
      <c r="K4651" s="181">
        <f t="shared" si="72"/>
        <v>163.791800507</v>
      </c>
      <c r="L4651" s="180" t="s">
        <v>4328</v>
      </c>
    </row>
    <row r="4652" spans="3:12">
      <c r="C4652" s="180">
        <v>7725</v>
      </c>
      <c r="D4652" s="180">
        <v>41610</v>
      </c>
      <c r="E4652" s="180" t="s">
        <v>1906</v>
      </c>
      <c r="F4652" s="180" t="s">
        <v>727</v>
      </c>
      <c r="G4652" s="180">
        <v>3.0868907999999999</v>
      </c>
      <c r="H4652" s="180">
        <v>753.2</v>
      </c>
      <c r="I4652" s="180">
        <v>753.2</v>
      </c>
      <c r="J4652" s="180">
        <v>0</v>
      </c>
      <c r="K4652" s="181">
        <f t="shared" si="72"/>
        <v>2325.0461505600001</v>
      </c>
      <c r="L4652" s="180" t="s">
        <v>4328</v>
      </c>
    </row>
    <row r="4653" spans="3:12">
      <c r="C4653" s="180">
        <v>7725</v>
      </c>
      <c r="D4653" s="180">
        <v>41611</v>
      </c>
      <c r="E4653" s="180" t="s">
        <v>4812</v>
      </c>
      <c r="F4653" s="180" t="s">
        <v>727</v>
      </c>
      <c r="G4653" s="180">
        <v>4.8655461999999998</v>
      </c>
      <c r="H4653" s="182">
        <v>1187.19</v>
      </c>
      <c r="I4653" s="182">
        <v>1187.19</v>
      </c>
      <c r="J4653" s="180">
        <v>0</v>
      </c>
      <c r="K4653" s="181">
        <f t="shared" si="72"/>
        <v>5776.3277931780003</v>
      </c>
      <c r="L4653" s="180" t="s">
        <v>4328</v>
      </c>
    </row>
    <row r="4654" spans="3:12">
      <c r="C4654" s="180">
        <v>7725</v>
      </c>
      <c r="D4654" s="180">
        <v>41612</v>
      </c>
      <c r="E4654" s="180" t="s">
        <v>4813</v>
      </c>
      <c r="F4654" s="180" t="s">
        <v>727</v>
      </c>
      <c r="G4654" s="180">
        <v>6.8319327999999997</v>
      </c>
      <c r="H4654" s="182">
        <v>1666.99</v>
      </c>
      <c r="I4654" s="182">
        <v>1666.99</v>
      </c>
      <c r="J4654" s="180">
        <v>0</v>
      </c>
      <c r="K4654" s="181">
        <f t="shared" si="72"/>
        <v>11388.763658271999</v>
      </c>
      <c r="L4654" s="180" t="s">
        <v>4328</v>
      </c>
    </row>
    <row r="4655" spans="3:12">
      <c r="C4655" s="180">
        <v>7725</v>
      </c>
      <c r="D4655" s="180">
        <v>41613</v>
      </c>
      <c r="E4655" s="180" t="s">
        <v>4814</v>
      </c>
      <c r="F4655" s="180" t="s">
        <v>727</v>
      </c>
      <c r="G4655" s="180">
        <v>0.52100840000000004</v>
      </c>
      <c r="H4655" s="180">
        <v>127.12</v>
      </c>
      <c r="I4655" s="180">
        <v>127.12</v>
      </c>
      <c r="J4655" s="180">
        <v>0</v>
      </c>
      <c r="K4655" s="181">
        <f t="shared" si="72"/>
        <v>66.23058780800001</v>
      </c>
      <c r="L4655" s="180" t="s">
        <v>4328</v>
      </c>
    </row>
    <row r="4656" spans="3:12">
      <c r="C4656" s="180">
        <v>7725</v>
      </c>
      <c r="D4656" s="180">
        <v>41614</v>
      </c>
      <c r="E4656" s="180" t="s">
        <v>4815</v>
      </c>
      <c r="F4656" s="180" t="s">
        <v>727</v>
      </c>
      <c r="G4656" s="180">
        <v>0.6638655</v>
      </c>
      <c r="H4656" s="180">
        <v>161.97999999999999</v>
      </c>
      <c r="I4656" s="180">
        <v>161.97999999999999</v>
      </c>
      <c r="J4656" s="180">
        <v>0</v>
      </c>
      <c r="K4656" s="181">
        <f t="shared" si="72"/>
        <v>107.53293368999999</v>
      </c>
      <c r="L4656" s="180" t="s">
        <v>4328</v>
      </c>
    </row>
    <row r="4657" spans="3:12">
      <c r="C4657" s="180">
        <v>7725</v>
      </c>
      <c r="D4657" s="180">
        <v>41615</v>
      </c>
      <c r="E4657" s="180" t="s">
        <v>4816</v>
      </c>
      <c r="F4657" s="180" t="s">
        <v>727</v>
      </c>
      <c r="G4657" s="180">
        <v>1.0260503999999999</v>
      </c>
      <c r="H4657" s="180">
        <v>250.35</v>
      </c>
      <c r="I4657" s="180">
        <v>250.35</v>
      </c>
      <c r="J4657" s="180">
        <v>0</v>
      </c>
      <c r="K4657" s="181">
        <f t="shared" si="72"/>
        <v>256.87171763999999</v>
      </c>
      <c r="L4657" s="180" t="s">
        <v>4328</v>
      </c>
    </row>
    <row r="4658" spans="3:12">
      <c r="C4658" s="180">
        <v>7725</v>
      </c>
      <c r="D4658" s="180">
        <v>41616</v>
      </c>
      <c r="E4658" s="180" t="s">
        <v>4817</v>
      </c>
      <c r="F4658" s="180" t="s">
        <v>727</v>
      </c>
      <c r="G4658" s="180">
        <v>1.5330672000000001</v>
      </c>
      <c r="H4658" s="180">
        <v>374.06</v>
      </c>
      <c r="I4658" s="180">
        <v>374.06</v>
      </c>
      <c r="J4658" s="180">
        <v>0</v>
      </c>
      <c r="K4658" s="181">
        <f t="shared" si="72"/>
        <v>573.45911683200006</v>
      </c>
      <c r="L4658" s="180" t="s">
        <v>4328</v>
      </c>
    </row>
    <row r="4659" spans="3:12">
      <c r="C4659" s="180">
        <v>7725</v>
      </c>
      <c r="D4659" s="180">
        <v>41617</v>
      </c>
      <c r="E4659" s="180" t="s">
        <v>4818</v>
      </c>
      <c r="F4659" s="180" t="s">
        <v>727</v>
      </c>
      <c r="G4659" s="180">
        <v>3.0483193000000002</v>
      </c>
      <c r="H4659" s="180">
        <v>743.78</v>
      </c>
      <c r="I4659" s="180">
        <v>743.78</v>
      </c>
      <c r="J4659" s="180">
        <v>0</v>
      </c>
      <c r="K4659" s="181">
        <f t="shared" si="72"/>
        <v>2267.2789289540001</v>
      </c>
      <c r="L4659" s="180" t="s">
        <v>4328</v>
      </c>
    </row>
    <row r="4660" spans="3:12">
      <c r="C4660" s="180">
        <v>7725</v>
      </c>
      <c r="D4660" s="180">
        <v>41618</v>
      </c>
      <c r="E4660" s="180" t="s">
        <v>4819</v>
      </c>
      <c r="F4660" s="180" t="s">
        <v>727</v>
      </c>
      <c r="G4660" s="180">
        <v>5.6117647000000002</v>
      </c>
      <c r="H4660" s="182">
        <v>1369.27</v>
      </c>
      <c r="I4660" s="182">
        <v>1369.27</v>
      </c>
      <c r="J4660" s="180">
        <v>0</v>
      </c>
      <c r="K4660" s="181">
        <f t="shared" si="72"/>
        <v>7684.0210507689999</v>
      </c>
      <c r="L4660" s="180" t="s">
        <v>4328</v>
      </c>
    </row>
    <row r="4661" spans="3:12">
      <c r="C4661" s="180">
        <v>7725</v>
      </c>
      <c r="D4661" s="180">
        <v>41619</v>
      </c>
      <c r="E4661" s="180" t="s">
        <v>4820</v>
      </c>
      <c r="F4661" s="180" t="s">
        <v>727</v>
      </c>
      <c r="G4661" s="180">
        <v>0.63865550000000004</v>
      </c>
      <c r="H4661" s="180">
        <v>155.83000000000001</v>
      </c>
      <c r="I4661" s="180">
        <v>155.83000000000001</v>
      </c>
      <c r="J4661" s="180">
        <v>0</v>
      </c>
      <c r="K4661" s="181">
        <f t="shared" si="72"/>
        <v>99.52168656500001</v>
      </c>
      <c r="L4661" s="180" t="s">
        <v>4328</v>
      </c>
    </row>
    <row r="4662" spans="3:12">
      <c r="C4662" s="180">
        <v>7725</v>
      </c>
      <c r="D4662" s="180">
        <v>41620</v>
      </c>
      <c r="E4662" s="180" t="s">
        <v>4821</v>
      </c>
      <c r="F4662" s="180" t="s">
        <v>727</v>
      </c>
      <c r="G4662" s="180">
        <v>0.80672270000000001</v>
      </c>
      <c r="H4662" s="180">
        <v>196.84</v>
      </c>
      <c r="I4662" s="180">
        <v>196.84</v>
      </c>
      <c r="J4662" s="180">
        <v>0</v>
      </c>
      <c r="K4662" s="181">
        <f t="shared" si="72"/>
        <v>158.79529626800002</v>
      </c>
      <c r="L4662" s="180" t="s">
        <v>4328</v>
      </c>
    </row>
    <row r="4663" spans="3:12">
      <c r="C4663" s="180">
        <v>7725</v>
      </c>
      <c r="D4663" s="180">
        <v>41622</v>
      </c>
      <c r="E4663" s="180" t="s">
        <v>4822</v>
      </c>
      <c r="F4663" s="180" t="s">
        <v>727</v>
      </c>
      <c r="G4663" s="180">
        <v>1.3991597</v>
      </c>
      <c r="H4663" s="180">
        <v>341.39</v>
      </c>
      <c r="I4663" s="180">
        <v>341.39</v>
      </c>
      <c r="J4663" s="180">
        <v>0</v>
      </c>
      <c r="K4663" s="181">
        <f t="shared" si="72"/>
        <v>477.65912998299996</v>
      </c>
      <c r="L4663" s="180" t="s">
        <v>4328</v>
      </c>
    </row>
    <row r="4664" spans="3:12">
      <c r="C4664" s="180">
        <v>7725</v>
      </c>
      <c r="D4664" s="180">
        <v>41623</v>
      </c>
      <c r="E4664" s="180" t="s">
        <v>4823</v>
      </c>
      <c r="F4664" s="180" t="s">
        <v>727</v>
      </c>
      <c r="G4664" s="180">
        <v>2.1512604999999998</v>
      </c>
      <c r="H4664" s="180">
        <v>524.9</v>
      </c>
      <c r="I4664" s="180">
        <v>524.9</v>
      </c>
      <c r="J4664" s="180">
        <v>0</v>
      </c>
      <c r="K4664" s="181">
        <f t="shared" si="72"/>
        <v>1129.1966364499999</v>
      </c>
      <c r="L4664" s="180" t="s">
        <v>4328</v>
      </c>
    </row>
    <row r="4665" spans="3:12">
      <c r="C4665" s="180">
        <v>7725</v>
      </c>
      <c r="D4665" s="180">
        <v>41624</v>
      </c>
      <c r="E4665" s="180" t="s">
        <v>4824</v>
      </c>
      <c r="F4665" s="180" t="s">
        <v>727</v>
      </c>
      <c r="G4665" s="180">
        <v>4.0336134000000001</v>
      </c>
      <c r="H4665" s="180">
        <v>984.2</v>
      </c>
      <c r="I4665" s="180">
        <v>984.2</v>
      </c>
      <c r="J4665" s="180">
        <v>0</v>
      </c>
      <c r="K4665" s="181">
        <f t="shared" si="72"/>
        <v>3969.8823082800004</v>
      </c>
      <c r="L4665" s="180" t="s">
        <v>4328</v>
      </c>
    </row>
    <row r="4666" spans="3:12">
      <c r="C4666" s="180">
        <v>7725</v>
      </c>
      <c r="D4666" s="180">
        <v>41625</v>
      </c>
      <c r="E4666" s="180" t="s">
        <v>4825</v>
      </c>
      <c r="F4666" s="180" t="s">
        <v>727</v>
      </c>
      <c r="G4666" s="180">
        <v>6.2058824000000001</v>
      </c>
      <c r="H4666" s="182">
        <v>1514.23</v>
      </c>
      <c r="I4666" s="182">
        <v>1514.23</v>
      </c>
      <c r="J4666" s="180">
        <v>0</v>
      </c>
      <c r="K4666" s="181">
        <f t="shared" si="72"/>
        <v>9397.1333065520012</v>
      </c>
      <c r="L4666" s="180" t="s">
        <v>4328</v>
      </c>
    </row>
    <row r="4667" spans="3:12">
      <c r="C4667" s="180">
        <v>7725</v>
      </c>
      <c r="D4667" s="180">
        <v>41627</v>
      </c>
      <c r="E4667" s="180" t="s">
        <v>4826</v>
      </c>
      <c r="F4667" s="180" t="s">
        <v>727</v>
      </c>
      <c r="G4667" s="180">
        <v>0.77731090000000003</v>
      </c>
      <c r="H4667" s="180">
        <v>189.66</v>
      </c>
      <c r="I4667" s="180">
        <v>189.66</v>
      </c>
      <c r="J4667" s="180">
        <v>0</v>
      </c>
      <c r="K4667" s="181">
        <f t="shared" si="72"/>
        <v>147.424785294</v>
      </c>
      <c r="L4667" s="180" t="s">
        <v>4328</v>
      </c>
    </row>
    <row r="4668" spans="3:12">
      <c r="C4668" s="180">
        <v>7725</v>
      </c>
      <c r="D4668" s="180">
        <v>41628</v>
      </c>
      <c r="E4668" s="180" t="s">
        <v>4827</v>
      </c>
      <c r="F4668" s="180" t="s">
        <v>727</v>
      </c>
      <c r="G4668" s="180">
        <v>1.4285714</v>
      </c>
      <c r="H4668" s="180">
        <v>348.57</v>
      </c>
      <c r="I4668" s="180">
        <v>348.57</v>
      </c>
      <c r="J4668" s="180">
        <v>0</v>
      </c>
      <c r="K4668" s="181">
        <f t="shared" si="72"/>
        <v>497.957132898</v>
      </c>
      <c r="L4668" s="180" t="s">
        <v>4328</v>
      </c>
    </row>
    <row r="4669" spans="3:12">
      <c r="C4669" s="180">
        <v>7725</v>
      </c>
      <c r="D4669" s="180">
        <v>41629</v>
      </c>
      <c r="E4669" s="180" t="s">
        <v>1904</v>
      </c>
      <c r="F4669" s="180" t="s">
        <v>727</v>
      </c>
      <c r="G4669" s="180">
        <v>1.8151261000000001</v>
      </c>
      <c r="H4669" s="180">
        <v>442.89</v>
      </c>
      <c r="I4669" s="180">
        <v>442.89</v>
      </c>
      <c r="J4669" s="180">
        <v>0</v>
      </c>
      <c r="K4669" s="181">
        <f t="shared" si="72"/>
        <v>803.90119842900003</v>
      </c>
      <c r="L4669" s="180" t="s">
        <v>4328</v>
      </c>
    </row>
    <row r="4670" spans="3:12">
      <c r="C4670" s="180">
        <v>7725</v>
      </c>
      <c r="D4670" s="180">
        <v>41637</v>
      </c>
      <c r="E4670" s="180" t="s">
        <v>4828</v>
      </c>
      <c r="F4670" s="180" t="s">
        <v>727</v>
      </c>
      <c r="G4670" s="180">
        <v>0.63865550000000004</v>
      </c>
      <c r="H4670" s="180">
        <v>155.83000000000001</v>
      </c>
      <c r="I4670" s="180">
        <v>155.83000000000001</v>
      </c>
      <c r="J4670" s="180">
        <v>0</v>
      </c>
      <c r="K4670" s="181">
        <f t="shared" si="72"/>
        <v>99.52168656500001</v>
      </c>
      <c r="L4670" s="180" t="s">
        <v>4328</v>
      </c>
    </row>
    <row r="4671" spans="3:12">
      <c r="C4671" s="180">
        <v>7725</v>
      </c>
      <c r="D4671" s="180">
        <v>41638</v>
      </c>
      <c r="E4671" s="180" t="s">
        <v>4829</v>
      </c>
      <c r="F4671" s="180" t="s">
        <v>727</v>
      </c>
      <c r="G4671" s="180">
        <v>0.83193280000000003</v>
      </c>
      <c r="H4671" s="180">
        <v>202.99</v>
      </c>
      <c r="I4671" s="180">
        <v>202.99</v>
      </c>
      <c r="J4671" s="180">
        <v>0</v>
      </c>
      <c r="K4671" s="181">
        <f t="shared" si="72"/>
        <v>168.87403907200002</v>
      </c>
      <c r="L4671" s="180" t="s">
        <v>4328</v>
      </c>
    </row>
    <row r="4672" spans="3:12">
      <c r="C4672" s="180">
        <v>7725</v>
      </c>
      <c r="D4672" s="180">
        <v>41639</v>
      </c>
      <c r="E4672" s="180" t="s">
        <v>4830</v>
      </c>
      <c r="F4672" s="180" t="s">
        <v>727</v>
      </c>
      <c r="G4672" s="180">
        <v>2.0126050000000002</v>
      </c>
      <c r="H4672" s="180">
        <v>491.07</v>
      </c>
      <c r="I4672" s="180">
        <v>491.07</v>
      </c>
      <c r="J4672" s="180">
        <v>0</v>
      </c>
      <c r="K4672" s="181">
        <f t="shared" si="72"/>
        <v>988.32993735000014</v>
      </c>
      <c r="L4672" s="180" t="s">
        <v>4328</v>
      </c>
    </row>
    <row r="4673" spans="3:12">
      <c r="C4673" s="180">
        <v>7725</v>
      </c>
      <c r="D4673" s="180">
        <v>43423</v>
      </c>
      <c r="E4673" s="180" t="s">
        <v>1886</v>
      </c>
      <c r="F4673" s="180" t="s">
        <v>727</v>
      </c>
      <c r="G4673" s="180">
        <v>0.35294120000000001</v>
      </c>
      <c r="H4673" s="180">
        <v>86.11</v>
      </c>
      <c r="I4673" s="180">
        <v>86.11</v>
      </c>
      <c r="J4673" s="180">
        <v>0</v>
      </c>
      <c r="K4673" s="181">
        <f t="shared" si="72"/>
        <v>30.391766732000001</v>
      </c>
      <c r="L4673" s="180" t="s">
        <v>4328</v>
      </c>
    </row>
    <row r="4674" spans="3:12">
      <c r="C4674" s="180">
        <v>7725</v>
      </c>
      <c r="D4674" s="180">
        <v>43424</v>
      </c>
      <c r="E4674" s="180" t="s">
        <v>4831</v>
      </c>
      <c r="F4674" s="180" t="s">
        <v>727</v>
      </c>
      <c r="G4674" s="180">
        <v>2.5863024999999999</v>
      </c>
      <c r="H4674" s="180">
        <v>631.04999999999995</v>
      </c>
      <c r="I4674" s="180">
        <v>631.04999999999995</v>
      </c>
      <c r="J4674" s="180">
        <v>0</v>
      </c>
      <c r="K4674" s="181">
        <f t="shared" si="72"/>
        <v>1632.0861926249997</v>
      </c>
      <c r="L4674" s="180" t="s">
        <v>4328</v>
      </c>
    </row>
    <row r="4675" spans="3:12">
      <c r="C4675" s="180">
        <v>7725</v>
      </c>
      <c r="D4675" s="180">
        <v>43425</v>
      </c>
      <c r="E4675" s="180" t="s">
        <v>4832</v>
      </c>
      <c r="F4675" s="180" t="s">
        <v>727</v>
      </c>
      <c r="G4675" s="180">
        <v>1.1344538</v>
      </c>
      <c r="H4675" s="180">
        <v>276.8</v>
      </c>
      <c r="I4675" s="180">
        <v>276.8</v>
      </c>
      <c r="J4675" s="180">
        <v>0</v>
      </c>
      <c r="K4675" s="181">
        <f t="shared" si="72"/>
        <v>314.01681184</v>
      </c>
      <c r="L4675" s="180" t="s">
        <v>4328</v>
      </c>
    </row>
    <row r="4676" spans="3:12">
      <c r="C4676" s="180">
        <v>7725</v>
      </c>
      <c r="D4676" s="180">
        <v>43426</v>
      </c>
      <c r="E4676" s="180" t="s">
        <v>4833</v>
      </c>
      <c r="F4676" s="180" t="s">
        <v>727</v>
      </c>
      <c r="G4676" s="180">
        <v>8.9201680999999997</v>
      </c>
      <c r="H4676" s="182">
        <v>2176.52</v>
      </c>
      <c r="I4676" s="182">
        <v>2176.52</v>
      </c>
      <c r="J4676" s="180">
        <v>0</v>
      </c>
      <c r="K4676" s="181">
        <f t="shared" si="72"/>
        <v>19414.924273011999</v>
      </c>
      <c r="L4676" s="180" t="s">
        <v>4328</v>
      </c>
    </row>
    <row r="4677" spans="3:12">
      <c r="C4677" s="180">
        <v>7725</v>
      </c>
      <c r="D4677" s="180">
        <v>43427</v>
      </c>
      <c r="E4677" s="180" t="s">
        <v>4834</v>
      </c>
      <c r="F4677" s="180" t="s">
        <v>727</v>
      </c>
      <c r="G4677" s="180">
        <v>8.1050419999999992</v>
      </c>
      <c r="H4677" s="182">
        <v>1977.63</v>
      </c>
      <c r="I4677" s="182">
        <v>1977.63</v>
      </c>
      <c r="J4677" s="180">
        <v>0</v>
      </c>
      <c r="K4677" s="181">
        <f t="shared" si="72"/>
        <v>16028.77421046</v>
      </c>
      <c r="L4677" s="180" t="s">
        <v>4328</v>
      </c>
    </row>
    <row r="4678" spans="3:12">
      <c r="C4678" s="180">
        <v>7725</v>
      </c>
      <c r="D4678" s="180">
        <v>43428</v>
      </c>
      <c r="E4678" s="180" t="s">
        <v>4835</v>
      </c>
      <c r="F4678" s="180" t="s">
        <v>727</v>
      </c>
      <c r="G4678" s="180">
        <v>9.8571428999999995</v>
      </c>
      <c r="H4678" s="182">
        <v>2405.14</v>
      </c>
      <c r="I4678" s="182">
        <v>2405.14</v>
      </c>
      <c r="J4678" s="180">
        <v>0</v>
      </c>
      <c r="K4678" s="181">
        <f t="shared" ref="K4678:K4741" si="73">H4678*G4678</f>
        <v>23707.808674505999</v>
      </c>
      <c r="L4678" s="180" t="s">
        <v>4328</v>
      </c>
    </row>
    <row r="4679" spans="3:12">
      <c r="C4679" s="180">
        <v>7725</v>
      </c>
      <c r="D4679" s="180">
        <v>43429</v>
      </c>
      <c r="E4679" s="180" t="s">
        <v>2437</v>
      </c>
      <c r="F4679" s="180" t="s">
        <v>727</v>
      </c>
      <c r="G4679" s="180">
        <v>0.40218490000000001</v>
      </c>
      <c r="H4679" s="180">
        <v>98.13</v>
      </c>
      <c r="I4679" s="180">
        <v>98.13</v>
      </c>
      <c r="J4679" s="180">
        <v>0</v>
      </c>
      <c r="K4679" s="181">
        <f t="shared" si="73"/>
        <v>39.466404236999999</v>
      </c>
      <c r="L4679" s="180" t="s">
        <v>4328</v>
      </c>
    </row>
    <row r="4680" spans="3:12">
      <c r="C4680" s="180">
        <v>7725</v>
      </c>
      <c r="D4680" s="180">
        <v>43430</v>
      </c>
      <c r="E4680" s="180" t="s">
        <v>2439</v>
      </c>
      <c r="F4680" s="180" t="s">
        <v>727</v>
      </c>
      <c r="G4680" s="180">
        <v>0.66806719999999997</v>
      </c>
      <c r="H4680" s="180">
        <v>163</v>
      </c>
      <c r="I4680" s="180">
        <v>163</v>
      </c>
      <c r="J4680" s="180">
        <v>0</v>
      </c>
      <c r="K4680" s="181">
        <f t="shared" si="73"/>
        <v>108.89495359999999</v>
      </c>
      <c r="L4680" s="180" t="s">
        <v>4328</v>
      </c>
    </row>
    <row r="4681" spans="3:12">
      <c r="C4681" s="180">
        <v>7725</v>
      </c>
      <c r="D4681" s="180">
        <v>43431</v>
      </c>
      <c r="E4681" s="180" t="s">
        <v>2440</v>
      </c>
      <c r="F4681" s="180" t="s">
        <v>727</v>
      </c>
      <c r="G4681" s="180">
        <v>1.2941176000000001</v>
      </c>
      <c r="H4681" s="180">
        <v>315.76</v>
      </c>
      <c r="I4681" s="180">
        <v>315.76</v>
      </c>
      <c r="J4681" s="180">
        <v>0</v>
      </c>
      <c r="K4681" s="181">
        <f t="shared" si="73"/>
        <v>408.63057337600003</v>
      </c>
      <c r="L4681" s="180" t="s">
        <v>4328</v>
      </c>
    </row>
    <row r="4682" spans="3:12">
      <c r="C4682" s="180">
        <v>7725</v>
      </c>
      <c r="D4682" s="180">
        <v>43432</v>
      </c>
      <c r="E4682" s="180" t="s">
        <v>2441</v>
      </c>
      <c r="F4682" s="180" t="s">
        <v>727</v>
      </c>
      <c r="G4682" s="180">
        <v>2.6890755999999998</v>
      </c>
      <c r="H4682" s="180">
        <v>656.13</v>
      </c>
      <c r="I4682" s="180">
        <v>656.13</v>
      </c>
      <c r="J4682" s="180">
        <v>0</v>
      </c>
      <c r="K4682" s="181">
        <f t="shared" si="73"/>
        <v>1764.3831734279997</v>
      </c>
      <c r="L4682" s="180" t="s">
        <v>4328</v>
      </c>
    </row>
    <row r="4683" spans="3:12">
      <c r="C4683" s="180">
        <v>7725</v>
      </c>
      <c r="D4683" s="180">
        <v>43433</v>
      </c>
      <c r="E4683" s="180" t="s">
        <v>2442</v>
      </c>
      <c r="F4683" s="180" t="s">
        <v>727</v>
      </c>
      <c r="G4683" s="180">
        <v>4.2394958000000003</v>
      </c>
      <c r="H4683" s="182">
        <v>1034.43</v>
      </c>
      <c r="I4683" s="182">
        <v>1034.43</v>
      </c>
      <c r="J4683" s="180">
        <v>0</v>
      </c>
      <c r="K4683" s="181">
        <f t="shared" si="73"/>
        <v>4385.4616403940008</v>
      </c>
      <c r="L4683" s="180" t="s">
        <v>4328</v>
      </c>
    </row>
    <row r="4684" spans="3:12">
      <c r="C4684" s="180">
        <v>7725</v>
      </c>
      <c r="D4684" s="180">
        <v>43434</v>
      </c>
      <c r="E4684" s="180" t="s">
        <v>4836</v>
      </c>
      <c r="F4684" s="180" t="s">
        <v>727</v>
      </c>
      <c r="G4684" s="180">
        <v>0.50420169999999997</v>
      </c>
      <c r="H4684" s="180">
        <v>123.02</v>
      </c>
      <c r="I4684" s="180">
        <v>123.02</v>
      </c>
      <c r="J4684" s="180">
        <v>0</v>
      </c>
      <c r="K4684" s="181">
        <f t="shared" si="73"/>
        <v>62.026893133999998</v>
      </c>
      <c r="L4684" s="180" t="s">
        <v>4328</v>
      </c>
    </row>
    <row r="4685" spans="3:12">
      <c r="C4685" s="180">
        <v>7725</v>
      </c>
      <c r="D4685" s="180">
        <v>43435</v>
      </c>
      <c r="E4685" s="180" t="s">
        <v>4837</v>
      </c>
      <c r="F4685" s="180" t="s">
        <v>727</v>
      </c>
      <c r="G4685" s="180">
        <v>0.92436969999999996</v>
      </c>
      <c r="H4685" s="180">
        <v>225.54</v>
      </c>
      <c r="I4685" s="180">
        <v>225.54</v>
      </c>
      <c r="J4685" s="180">
        <v>0</v>
      </c>
      <c r="K4685" s="181">
        <f t="shared" si="73"/>
        <v>208.48234213799998</v>
      </c>
      <c r="L4685" s="180" t="s">
        <v>4328</v>
      </c>
    </row>
    <row r="4686" spans="3:12">
      <c r="C4686" s="180">
        <v>7725</v>
      </c>
      <c r="D4686" s="180">
        <v>43436</v>
      </c>
      <c r="E4686" s="180" t="s">
        <v>4838</v>
      </c>
      <c r="F4686" s="180" t="s">
        <v>727</v>
      </c>
      <c r="G4686" s="180">
        <v>1.6176470999999999</v>
      </c>
      <c r="H4686" s="180">
        <v>394.7</v>
      </c>
      <c r="I4686" s="180">
        <v>394.7</v>
      </c>
      <c r="J4686" s="180">
        <v>0</v>
      </c>
      <c r="K4686" s="181">
        <f t="shared" si="73"/>
        <v>638.48531036999998</v>
      </c>
      <c r="L4686" s="180" t="s">
        <v>4328</v>
      </c>
    </row>
    <row r="4687" spans="3:12">
      <c r="C4687" s="180">
        <v>7725</v>
      </c>
      <c r="D4687" s="180">
        <v>43437</v>
      </c>
      <c r="E4687" s="180" t="s">
        <v>4839</v>
      </c>
      <c r="F4687" s="180" t="s">
        <v>727</v>
      </c>
      <c r="G4687" s="180">
        <v>2.9327730999999999</v>
      </c>
      <c r="H4687" s="180">
        <v>715.59</v>
      </c>
      <c r="I4687" s="180">
        <v>715.59</v>
      </c>
      <c r="J4687" s="180">
        <v>0</v>
      </c>
      <c r="K4687" s="181">
        <f t="shared" si="73"/>
        <v>2098.6631026290002</v>
      </c>
      <c r="L4687" s="180" t="s">
        <v>4328</v>
      </c>
    </row>
    <row r="4688" spans="3:12">
      <c r="C4688" s="180">
        <v>7725</v>
      </c>
      <c r="D4688" s="180">
        <v>43438</v>
      </c>
      <c r="E4688" s="180" t="s">
        <v>4840</v>
      </c>
      <c r="F4688" s="180" t="s">
        <v>727</v>
      </c>
      <c r="G4688" s="180">
        <v>5.2521008</v>
      </c>
      <c r="H4688" s="182">
        <v>1281.51</v>
      </c>
      <c r="I4688" s="182">
        <v>1281.51</v>
      </c>
      <c r="J4688" s="180">
        <v>0</v>
      </c>
      <c r="K4688" s="181">
        <f t="shared" si="73"/>
        <v>6730.6196962080003</v>
      </c>
      <c r="L4688" s="180" t="s">
        <v>4328</v>
      </c>
    </row>
    <row r="4689" spans="3:12">
      <c r="C4689" s="180">
        <v>7725</v>
      </c>
      <c r="D4689" s="180">
        <v>43439</v>
      </c>
      <c r="E4689" s="180" t="s">
        <v>1872</v>
      </c>
      <c r="F4689" s="180" t="s">
        <v>727</v>
      </c>
      <c r="G4689" s="180">
        <v>2.3529412000000001</v>
      </c>
      <c r="H4689" s="180">
        <v>574.11</v>
      </c>
      <c r="I4689" s="180">
        <v>574.11</v>
      </c>
      <c r="J4689" s="180">
        <v>0</v>
      </c>
      <c r="K4689" s="181">
        <f t="shared" si="73"/>
        <v>1350.8470723320002</v>
      </c>
      <c r="L4689" s="180" t="s">
        <v>4328</v>
      </c>
    </row>
    <row r="4690" spans="3:12">
      <c r="C4690" s="180">
        <v>7725</v>
      </c>
      <c r="D4690" s="180">
        <v>43440</v>
      </c>
      <c r="E4690" s="180" t="s">
        <v>1873</v>
      </c>
      <c r="F4690" s="180" t="s">
        <v>727</v>
      </c>
      <c r="G4690" s="180">
        <v>2.0294118000000001</v>
      </c>
      <c r="H4690" s="180">
        <v>495.17</v>
      </c>
      <c r="I4690" s="180">
        <v>495.17</v>
      </c>
      <c r="J4690" s="180">
        <v>0</v>
      </c>
      <c r="K4690" s="181">
        <f t="shared" si="73"/>
        <v>1004.9038410060001</v>
      </c>
      <c r="L4690" s="180" t="s">
        <v>4328</v>
      </c>
    </row>
    <row r="4691" spans="3:12">
      <c r="C4691" s="180">
        <v>7725</v>
      </c>
      <c r="D4691" s="180">
        <v>43441</v>
      </c>
      <c r="E4691" s="180" t="s">
        <v>1887</v>
      </c>
      <c r="F4691" s="180" t="s">
        <v>727</v>
      </c>
      <c r="G4691" s="180">
        <v>0.75630249999999999</v>
      </c>
      <c r="H4691" s="180">
        <v>184.53</v>
      </c>
      <c r="I4691" s="180">
        <v>184.53</v>
      </c>
      <c r="J4691" s="180">
        <v>0</v>
      </c>
      <c r="K4691" s="181">
        <f t="shared" si="73"/>
        <v>139.56050032499999</v>
      </c>
      <c r="L4691" s="180" t="s">
        <v>4328</v>
      </c>
    </row>
    <row r="4692" spans="3:12">
      <c r="C4692" s="180">
        <v>7725</v>
      </c>
      <c r="D4692" s="180">
        <v>43442</v>
      </c>
      <c r="E4692" s="180" t="s">
        <v>1894</v>
      </c>
      <c r="F4692" s="180" t="s">
        <v>727</v>
      </c>
      <c r="G4692" s="180">
        <v>1.0084033999999999</v>
      </c>
      <c r="H4692" s="180">
        <v>246.05</v>
      </c>
      <c r="I4692" s="180">
        <v>246.05</v>
      </c>
      <c r="J4692" s="180">
        <v>0</v>
      </c>
      <c r="K4692" s="181">
        <f t="shared" si="73"/>
        <v>248.11765657000001</v>
      </c>
      <c r="L4692" s="180" t="s">
        <v>4328</v>
      </c>
    </row>
    <row r="4693" spans="3:12">
      <c r="C4693" s="180">
        <v>7725</v>
      </c>
      <c r="D4693" s="180">
        <v>43443</v>
      </c>
      <c r="E4693" s="180" t="s">
        <v>1901</v>
      </c>
      <c r="F4693" s="180" t="s">
        <v>727</v>
      </c>
      <c r="G4693" s="180">
        <v>1.3235294</v>
      </c>
      <c r="H4693" s="180">
        <v>322.94</v>
      </c>
      <c r="I4693" s="180">
        <v>322.94</v>
      </c>
      <c r="J4693" s="180">
        <v>0</v>
      </c>
      <c r="K4693" s="181">
        <f t="shared" si="73"/>
        <v>427.42058443600001</v>
      </c>
      <c r="L4693" s="180" t="s">
        <v>4328</v>
      </c>
    </row>
    <row r="4694" spans="3:12">
      <c r="C4694" s="180">
        <v>7725</v>
      </c>
      <c r="D4694" s="180">
        <v>43444</v>
      </c>
      <c r="E4694" s="180" t="s">
        <v>1905</v>
      </c>
      <c r="F4694" s="180" t="s">
        <v>727</v>
      </c>
      <c r="G4694" s="180">
        <v>1.8277311000000001</v>
      </c>
      <c r="H4694" s="180">
        <v>445.96</v>
      </c>
      <c r="I4694" s="180">
        <v>445.96</v>
      </c>
      <c r="J4694" s="180">
        <v>0</v>
      </c>
      <c r="K4694" s="181">
        <f t="shared" si="73"/>
        <v>815.094961356</v>
      </c>
      <c r="L4694" s="180" t="s">
        <v>4328</v>
      </c>
    </row>
    <row r="4695" spans="3:12">
      <c r="C4695" s="180">
        <v>7725</v>
      </c>
      <c r="D4695" s="180">
        <v>43445</v>
      </c>
      <c r="E4695" s="180" t="s">
        <v>4841</v>
      </c>
      <c r="F4695" s="180" t="s">
        <v>727</v>
      </c>
      <c r="G4695" s="180">
        <v>2.5210083999999999</v>
      </c>
      <c r="H4695" s="180">
        <v>615.12</v>
      </c>
      <c r="I4695" s="180">
        <v>615.12</v>
      </c>
      <c r="J4695" s="180">
        <v>0</v>
      </c>
      <c r="K4695" s="181">
        <f t="shared" si="73"/>
        <v>1550.7226870079999</v>
      </c>
      <c r="L4695" s="180" t="s">
        <v>4328</v>
      </c>
    </row>
    <row r="4696" spans="3:12">
      <c r="C4696" s="180">
        <v>7725</v>
      </c>
      <c r="D4696" s="180">
        <v>43446</v>
      </c>
      <c r="E4696" s="180" t="s">
        <v>4842</v>
      </c>
      <c r="F4696" s="180" t="s">
        <v>727</v>
      </c>
      <c r="G4696" s="180">
        <v>2.3949579999999999</v>
      </c>
      <c r="H4696" s="180">
        <v>584.36</v>
      </c>
      <c r="I4696" s="180">
        <v>584.36</v>
      </c>
      <c r="J4696" s="180">
        <v>0</v>
      </c>
      <c r="K4696" s="181">
        <f t="shared" si="73"/>
        <v>1399.51765688</v>
      </c>
      <c r="L4696" s="180" t="s">
        <v>4328</v>
      </c>
    </row>
    <row r="4697" spans="3:12">
      <c r="C4697" s="180">
        <v>7725</v>
      </c>
      <c r="D4697" s="180">
        <v>43447</v>
      </c>
      <c r="E4697" s="180" t="s">
        <v>4843</v>
      </c>
      <c r="F4697" s="180" t="s">
        <v>727</v>
      </c>
      <c r="G4697" s="180">
        <v>2.9411765000000001</v>
      </c>
      <c r="H4697" s="180">
        <v>717.64</v>
      </c>
      <c r="I4697" s="180">
        <v>717.64</v>
      </c>
      <c r="J4697" s="180">
        <v>0</v>
      </c>
      <c r="K4697" s="181">
        <f t="shared" si="73"/>
        <v>2110.7059034600002</v>
      </c>
      <c r="L4697" s="180" t="s">
        <v>4328</v>
      </c>
    </row>
    <row r="4698" spans="3:12">
      <c r="C4698" s="180">
        <v>7725</v>
      </c>
      <c r="D4698" s="180">
        <v>43448</v>
      </c>
      <c r="E4698" s="180" t="s">
        <v>4844</v>
      </c>
      <c r="F4698" s="180" t="s">
        <v>727</v>
      </c>
      <c r="G4698" s="180">
        <v>4.1176471000000001</v>
      </c>
      <c r="H4698" s="182">
        <v>1004.7</v>
      </c>
      <c r="I4698" s="182">
        <v>1004.7</v>
      </c>
      <c r="J4698" s="180">
        <v>0</v>
      </c>
      <c r="K4698" s="181">
        <f t="shared" si="73"/>
        <v>4137.00004137</v>
      </c>
      <c r="L4698" s="180" t="s">
        <v>4328</v>
      </c>
    </row>
    <row r="4699" spans="3:12">
      <c r="C4699" s="180">
        <v>7796</v>
      </c>
      <c r="D4699" s="180">
        <v>7796</v>
      </c>
      <c r="E4699" s="180" t="s">
        <v>788</v>
      </c>
      <c r="F4699" s="180" t="s">
        <v>826</v>
      </c>
      <c r="G4699" s="180">
        <v>1</v>
      </c>
      <c r="H4699" s="180">
        <v>62</v>
      </c>
      <c r="I4699" s="180">
        <v>62</v>
      </c>
      <c r="J4699" s="180">
        <v>0</v>
      </c>
      <c r="K4699" s="181">
        <f t="shared" si="73"/>
        <v>62</v>
      </c>
      <c r="L4699" s="180" t="s">
        <v>4328</v>
      </c>
    </row>
    <row r="4700" spans="3:12">
      <c r="C4700" s="180">
        <v>7796</v>
      </c>
      <c r="D4700" s="180">
        <v>7778</v>
      </c>
      <c r="E4700" s="180" t="s">
        <v>4845</v>
      </c>
      <c r="F4700" s="180" t="s">
        <v>826</v>
      </c>
      <c r="G4700" s="180">
        <v>0.72972970000000004</v>
      </c>
      <c r="H4700" s="180">
        <v>45.24</v>
      </c>
      <c r="I4700" s="180">
        <v>45.24</v>
      </c>
      <c r="J4700" s="180">
        <v>0</v>
      </c>
      <c r="K4700" s="181">
        <f t="shared" si="73"/>
        <v>33.012971628000003</v>
      </c>
      <c r="L4700" s="180" t="s">
        <v>4328</v>
      </c>
    </row>
    <row r="4701" spans="3:12">
      <c r="C4701" s="180">
        <v>7796</v>
      </c>
      <c r="D4701" s="180">
        <v>7781</v>
      </c>
      <c r="E4701" s="180" t="s">
        <v>789</v>
      </c>
      <c r="F4701" s="180" t="s">
        <v>826</v>
      </c>
      <c r="G4701" s="180">
        <v>1.1817568000000001</v>
      </c>
      <c r="H4701" s="180">
        <v>73.260000000000005</v>
      </c>
      <c r="I4701" s="180">
        <v>73.260000000000005</v>
      </c>
      <c r="J4701" s="180">
        <v>0</v>
      </c>
      <c r="K4701" s="181">
        <f t="shared" si="73"/>
        <v>86.575503168000012</v>
      </c>
      <c r="L4701" s="180" t="s">
        <v>4328</v>
      </c>
    </row>
    <row r="4702" spans="3:12">
      <c r="C4702" s="180">
        <v>7796</v>
      </c>
      <c r="D4702" s="180">
        <v>7783</v>
      </c>
      <c r="E4702" s="180" t="s">
        <v>4846</v>
      </c>
      <c r="F4702" s="180" t="s">
        <v>826</v>
      </c>
      <c r="G4702" s="180">
        <v>0.74608110000000005</v>
      </c>
      <c r="H4702" s="180">
        <v>46.25</v>
      </c>
      <c r="I4702" s="180">
        <v>46.25</v>
      </c>
      <c r="J4702" s="180">
        <v>0</v>
      </c>
      <c r="K4702" s="181">
        <f t="shared" si="73"/>
        <v>34.506250874999999</v>
      </c>
      <c r="L4702" s="180" t="s">
        <v>4328</v>
      </c>
    </row>
    <row r="4703" spans="3:12">
      <c r="C4703" s="180">
        <v>7796</v>
      </c>
      <c r="D4703" s="180">
        <v>7785</v>
      </c>
      <c r="E4703" s="180" t="s">
        <v>4847</v>
      </c>
      <c r="F4703" s="180" t="s">
        <v>826</v>
      </c>
      <c r="G4703" s="180">
        <v>1.2972973000000001</v>
      </c>
      <c r="H4703" s="180">
        <v>80.430000000000007</v>
      </c>
      <c r="I4703" s="180">
        <v>80.430000000000007</v>
      </c>
      <c r="J4703" s="180">
        <v>0</v>
      </c>
      <c r="K4703" s="181">
        <f t="shared" si="73"/>
        <v>104.34162183900001</v>
      </c>
      <c r="L4703" s="180" t="s">
        <v>4328</v>
      </c>
    </row>
    <row r="4704" spans="3:12">
      <c r="C4704" s="180">
        <v>7796</v>
      </c>
      <c r="D4704" s="180">
        <v>7790</v>
      </c>
      <c r="E4704" s="180" t="s">
        <v>4848</v>
      </c>
      <c r="F4704" s="180" t="s">
        <v>826</v>
      </c>
      <c r="G4704" s="180">
        <v>1.1756757</v>
      </c>
      <c r="H4704" s="180">
        <v>72.89</v>
      </c>
      <c r="I4704" s="180">
        <v>72.89</v>
      </c>
      <c r="J4704" s="180">
        <v>0</v>
      </c>
      <c r="K4704" s="181">
        <f t="shared" si="73"/>
        <v>85.695001773000001</v>
      </c>
      <c r="L4704" s="180" t="s">
        <v>4328</v>
      </c>
    </row>
    <row r="4705" spans="3:12">
      <c r="C4705" s="180">
        <v>7796</v>
      </c>
      <c r="D4705" s="180">
        <v>7791</v>
      </c>
      <c r="E4705" s="180" t="s">
        <v>4849</v>
      </c>
      <c r="F4705" s="180" t="s">
        <v>826</v>
      </c>
      <c r="G4705" s="180">
        <v>2.1054054</v>
      </c>
      <c r="H4705" s="180">
        <v>130.53</v>
      </c>
      <c r="I4705" s="180">
        <v>130.53</v>
      </c>
      <c r="J4705" s="180">
        <v>0</v>
      </c>
      <c r="K4705" s="181">
        <f t="shared" si="73"/>
        <v>274.81856686200001</v>
      </c>
      <c r="L4705" s="180" t="s">
        <v>4328</v>
      </c>
    </row>
    <row r="4706" spans="3:12">
      <c r="C4706" s="180">
        <v>7796</v>
      </c>
      <c r="D4706" s="180">
        <v>7792</v>
      </c>
      <c r="E4706" s="180" t="s">
        <v>4850</v>
      </c>
      <c r="F4706" s="180" t="s">
        <v>826</v>
      </c>
      <c r="G4706" s="180">
        <v>1.8398649</v>
      </c>
      <c r="H4706" s="180">
        <v>114.07</v>
      </c>
      <c r="I4706" s="180">
        <v>114.07</v>
      </c>
      <c r="J4706" s="180">
        <v>0</v>
      </c>
      <c r="K4706" s="181">
        <f t="shared" si="73"/>
        <v>209.873389143</v>
      </c>
      <c r="L4706" s="180" t="s">
        <v>4328</v>
      </c>
    </row>
    <row r="4707" spans="3:12">
      <c r="C4707" s="180">
        <v>7796</v>
      </c>
      <c r="D4707" s="180">
        <v>7793</v>
      </c>
      <c r="E4707" s="180" t="s">
        <v>4851</v>
      </c>
      <c r="F4707" s="180" t="s">
        <v>826</v>
      </c>
      <c r="G4707" s="180">
        <v>2.1729729999999998</v>
      </c>
      <c r="H4707" s="180">
        <v>134.72</v>
      </c>
      <c r="I4707" s="180">
        <v>134.72</v>
      </c>
      <c r="J4707" s="180">
        <v>0</v>
      </c>
      <c r="K4707" s="181">
        <f t="shared" si="73"/>
        <v>292.74292255999995</v>
      </c>
      <c r="L4707" s="180" t="s">
        <v>4328</v>
      </c>
    </row>
    <row r="4708" spans="3:12">
      <c r="C4708" s="180">
        <v>7796</v>
      </c>
      <c r="D4708" s="180">
        <v>7795</v>
      </c>
      <c r="E4708" s="180" t="s">
        <v>790</v>
      </c>
      <c r="F4708" s="180" t="s">
        <v>826</v>
      </c>
      <c r="G4708" s="180">
        <v>1.7587838</v>
      </c>
      <c r="H4708" s="180">
        <v>109.04</v>
      </c>
      <c r="I4708" s="180">
        <v>109.04</v>
      </c>
      <c r="J4708" s="180">
        <v>0</v>
      </c>
      <c r="K4708" s="181">
        <f t="shared" si="73"/>
        <v>191.77778555200001</v>
      </c>
      <c r="L4708" s="180" t="s">
        <v>4328</v>
      </c>
    </row>
    <row r="4709" spans="3:12">
      <c r="C4709" s="180">
        <v>7796</v>
      </c>
      <c r="D4709" s="180">
        <v>10541</v>
      </c>
      <c r="E4709" s="180" t="s">
        <v>1848</v>
      </c>
      <c r="F4709" s="180" t="s">
        <v>826</v>
      </c>
      <c r="G4709" s="180">
        <v>0.4954054</v>
      </c>
      <c r="H4709" s="180">
        <v>30.71</v>
      </c>
      <c r="I4709" s="180">
        <v>30.71</v>
      </c>
      <c r="J4709" s="180">
        <v>0</v>
      </c>
      <c r="K4709" s="181">
        <f t="shared" si="73"/>
        <v>15.213899834000001</v>
      </c>
      <c r="L4709" s="180" t="s">
        <v>4328</v>
      </c>
    </row>
    <row r="4710" spans="3:12">
      <c r="C4710" s="180">
        <v>7796</v>
      </c>
      <c r="D4710" s="180">
        <v>10542</v>
      </c>
      <c r="E4710" s="180" t="s">
        <v>1849</v>
      </c>
      <c r="F4710" s="180" t="s">
        <v>826</v>
      </c>
      <c r="G4710" s="180">
        <v>0.64783780000000002</v>
      </c>
      <c r="H4710" s="180">
        <v>40.159999999999997</v>
      </c>
      <c r="I4710" s="180">
        <v>40.159999999999997</v>
      </c>
      <c r="J4710" s="180">
        <v>0</v>
      </c>
      <c r="K4710" s="181">
        <f t="shared" si="73"/>
        <v>26.017166048</v>
      </c>
      <c r="L4710" s="180" t="s">
        <v>4328</v>
      </c>
    </row>
    <row r="4711" spans="3:12">
      <c r="C4711" s="180">
        <v>7796</v>
      </c>
      <c r="D4711" s="180">
        <v>10543</v>
      </c>
      <c r="E4711" s="180" t="s">
        <v>1850</v>
      </c>
      <c r="F4711" s="180" t="s">
        <v>826</v>
      </c>
      <c r="G4711" s="180">
        <v>1.0510811</v>
      </c>
      <c r="H4711" s="180">
        <v>65.16</v>
      </c>
      <c r="I4711" s="180">
        <v>65.16</v>
      </c>
      <c r="J4711" s="180">
        <v>0</v>
      </c>
      <c r="K4711" s="181">
        <f t="shared" si="73"/>
        <v>68.488444475999998</v>
      </c>
      <c r="L4711" s="180" t="s">
        <v>4328</v>
      </c>
    </row>
    <row r="4712" spans="3:12">
      <c r="C4712" s="180">
        <v>7796</v>
      </c>
      <c r="D4712" s="180">
        <v>10544</v>
      </c>
      <c r="E4712" s="180" t="s">
        <v>1851</v>
      </c>
      <c r="F4712" s="180" t="s">
        <v>826</v>
      </c>
      <c r="G4712" s="180">
        <v>1.3594595</v>
      </c>
      <c r="H4712" s="180">
        <v>84.28</v>
      </c>
      <c r="I4712" s="180">
        <v>84.28</v>
      </c>
      <c r="J4712" s="180">
        <v>0</v>
      </c>
      <c r="K4712" s="181">
        <f t="shared" si="73"/>
        <v>114.57524666</v>
      </c>
      <c r="L4712" s="180" t="s">
        <v>4328</v>
      </c>
    </row>
    <row r="4713" spans="3:12">
      <c r="C4713" s="180">
        <v>7796</v>
      </c>
      <c r="D4713" s="180">
        <v>10545</v>
      </c>
      <c r="E4713" s="180" t="s">
        <v>1852</v>
      </c>
      <c r="F4713" s="180" t="s">
        <v>826</v>
      </c>
      <c r="G4713" s="180">
        <v>2.5405405000000001</v>
      </c>
      <c r="H4713" s="180">
        <v>157.51</v>
      </c>
      <c r="I4713" s="180">
        <v>157.51</v>
      </c>
      <c r="J4713" s="180">
        <v>0</v>
      </c>
      <c r="K4713" s="181">
        <f t="shared" si="73"/>
        <v>400.16053415499999</v>
      </c>
      <c r="L4713" s="180" t="s">
        <v>4328</v>
      </c>
    </row>
    <row r="4714" spans="3:12">
      <c r="C4714" s="180">
        <v>7796</v>
      </c>
      <c r="D4714" s="180">
        <v>12583</v>
      </c>
      <c r="E4714" s="180" t="s">
        <v>1753</v>
      </c>
      <c r="F4714" s="180" t="s">
        <v>826</v>
      </c>
      <c r="G4714" s="180">
        <v>0.6216216</v>
      </c>
      <c r="H4714" s="180">
        <v>38.54</v>
      </c>
      <c r="I4714" s="180">
        <v>38.54</v>
      </c>
      <c r="J4714" s="180">
        <v>0</v>
      </c>
      <c r="K4714" s="181">
        <f t="shared" si="73"/>
        <v>23.957296463999999</v>
      </c>
      <c r="L4714" s="180" t="s">
        <v>4328</v>
      </c>
    </row>
    <row r="4715" spans="3:12">
      <c r="C4715" s="180">
        <v>7796</v>
      </c>
      <c r="D4715" s="180">
        <v>12584</v>
      </c>
      <c r="E4715" s="180" t="s">
        <v>4852</v>
      </c>
      <c r="F4715" s="180" t="s">
        <v>826</v>
      </c>
      <c r="G4715" s="180">
        <v>0.81081080000000005</v>
      </c>
      <c r="H4715" s="180">
        <v>50.27</v>
      </c>
      <c r="I4715" s="180">
        <v>50.27</v>
      </c>
      <c r="J4715" s="180">
        <v>0</v>
      </c>
      <c r="K4715" s="181">
        <f t="shared" si="73"/>
        <v>40.759458916000007</v>
      </c>
      <c r="L4715" s="180" t="s">
        <v>4328</v>
      </c>
    </row>
    <row r="4716" spans="3:12">
      <c r="C4716" s="180">
        <v>7796</v>
      </c>
      <c r="D4716" s="180">
        <v>13115</v>
      </c>
      <c r="E4716" s="180" t="s">
        <v>1847</v>
      </c>
      <c r="F4716" s="180" t="s">
        <v>826</v>
      </c>
      <c r="G4716" s="180">
        <v>0.40540540000000003</v>
      </c>
      <c r="H4716" s="180">
        <v>25.13</v>
      </c>
      <c r="I4716" s="180">
        <v>25.13</v>
      </c>
      <c r="J4716" s="180">
        <v>0</v>
      </c>
      <c r="K4716" s="181">
        <f t="shared" si="73"/>
        <v>10.187837701999999</v>
      </c>
      <c r="L4716" s="180" t="s">
        <v>4328</v>
      </c>
    </row>
    <row r="4717" spans="3:12">
      <c r="C4717" s="180">
        <v>7796</v>
      </c>
      <c r="D4717" s="180">
        <v>13159</v>
      </c>
      <c r="E4717" s="180" t="s">
        <v>4853</v>
      </c>
      <c r="F4717" s="180" t="s">
        <v>826</v>
      </c>
      <c r="G4717" s="180">
        <v>1.8918919000000001</v>
      </c>
      <c r="H4717" s="180">
        <v>117.29</v>
      </c>
      <c r="I4717" s="180">
        <v>117.29</v>
      </c>
      <c r="J4717" s="180">
        <v>0</v>
      </c>
      <c r="K4717" s="181">
        <f t="shared" si="73"/>
        <v>221.90000095100001</v>
      </c>
      <c r="L4717" s="180" t="s">
        <v>4328</v>
      </c>
    </row>
    <row r="4718" spans="3:12">
      <c r="C4718" s="180">
        <v>7796</v>
      </c>
      <c r="D4718" s="180">
        <v>13168</v>
      </c>
      <c r="E4718" s="180" t="s">
        <v>4854</v>
      </c>
      <c r="F4718" s="180" t="s">
        <v>826</v>
      </c>
      <c r="G4718" s="180">
        <v>2.2972972999999999</v>
      </c>
      <c r="H4718" s="180">
        <v>142.43</v>
      </c>
      <c r="I4718" s="180">
        <v>142.43</v>
      </c>
      <c r="J4718" s="180">
        <v>0</v>
      </c>
      <c r="K4718" s="181">
        <f t="shared" si="73"/>
        <v>327.204054439</v>
      </c>
      <c r="L4718" s="180" t="s">
        <v>4328</v>
      </c>
    </row>
    <row r="4719" spans="3:12">
      <c r="C4719" s="180">
        <v>7796</v>
      </c>
      <c r="D4719" s="180">
        <v>13173</v>
      </c>
      <c r="E4719" s="180" t="s">
        <v>4855</v>
      </c>
      <c r="F4719" s="180" t="s">
        <v>826</v>
      </c>
      <c r="G4719" s="180">
        <v>3.1081080999999999</v>
      </c>
      <c r="H4719" s="180">
        <v>192.7</v>
      </c>
      <c r="I4719" s="180">
        <v>192.7</v>
      </c>
      <c r="J4719" s="180">
        <v>0</v>
      </c>
      <c r="K4719" s="181">
        <f t="shared" si="73"/>
        <v>598.93243086999996</v>
      </c>
      <c r="L4719" s="180" t="s">
        <v>4328</v>
      </c>
    </row>
    <row r="4720" spans="3:12">
      <c r="C4720" s="180">
        <v>7796</v>
      </c>
      <c r="D4720" s="180">
        <v>37449</v>
      </c>
      <c r="E4720" s="180" t="s">
        <v>4856</v>
      </c>
      <c r="F4720" s="180" t="s">
        <v>826</v>
      </c>
      <c r="G4720" s="180">
        <v>0.59459459999999997</v>
      </c>
      <c r="H4720" s="180">
        <v>36.86</v>
      </c>
      <c r="I4720" s="180">
        <v>36.86</v>
      </c>
      <c r="J4720" s="180">
        <v>0</v>
      </c>
      <c r="K4720" s="181">
        <f t="shared" si="73"/>
        <v>21.916756956</v>
      </c>
      <c r="L4720" s="180" t="s">
        <v>4328</v>
      </c>
    </row>
    <row r="4721" spans="3:12">
      <c r="C4721" s="180">
        <v>7796</v>
      </c>
      <c r="D4721" s="180">
        <v>37450</v>
      </c>
      <c r="E4721" s="180" t="s">
        <v>4857</v>
      </c>
      <c r="F4721" s="180" t="s">
        <v>826</v>
      </c>
      <c r="G4721" s="180">
        <v>0.83243239999999996</v>
      </c>
      <c r="H4721" s="180">
        <v>51.61</v>
      </c>
      <c r="I4721" s="180">
        <v>51.61</v>
      </c>
      <c r="J4721" s="180">
        <v>0</v>
      </c>
      <c r="K4721" s="181">
        <f t="shared" si="73"/>
        <v>42.961836163999997</v>
      </c>
      <c r="L4721" s="180" t="s">
        <v>4328</v>
      </c>
    </row>
    <row r="4722" spans="3:12">
      <c r="C4722" s="180">
        <v>7796</v>
      </c>
      <c r="D4722" s="180">
        <v>37451</v>
      </c>
      <c r="E4722" s="180" t="s">
        <v>4858</v>
      </c>
      <c r="F4722" s="180" t="s">
        <v>826</v>
      </c>
      <c r="G4722" s="180">
        <v>1.1621622</v>
      </c>
      <c r="H4722" s="180">
        <v>72.05</v>
      </c>
      <c r="I4722" s="180">
        <v>72.05</v>
      </c>
      <c r="J4722" s="180">
        <v>0</v>
      </c>
      <c r="K4722" s="181">
        <f t="shared" si="73"/>
        <v>83.733786510000002</v>
      </c>
      <c r="L4722" s="180" t="s">
        <v>4328</v>
      </c>
    </row>
    <row r="4723" spans="3:12">
      <c r="C4723" s="180">
        <v>7796</v>
      </c>
      <c r="D4723" s="180">
        <v>37452</v>
      </c>
      <c r="E4723" s="180" t="s">
        <v>4859</v>
      </c>
      <c r="F4723" s="180" t="s">
        <v>826</v>
      </c>
      <c r="G4723" s="180">
        <v>1.6891891999999999</v>
      </c>
      <c r="H4723" s="180">
        <v>104.72</v>
      </c>
      <c r="I4723" s="180">
        <v>104.72</v>
      </c>
      <c r="J4723" s="180">
        <v>0</v>
      </c>
      <c r="K4723" s="181">
        <f t="shared" si="73"/>
        <v>176.89189302399998</v>
      </c>
      <c r="L4723" s="180" t="s">
        <v>4328</v>
      </c>
    </row>
    <row r="4724" spans="3:12">
      <c r="C4724" s="180">
        <v>7796</v>
      </c>
      <c r="D4724" s="180">
        <v>37453</v>
      </c>
      <c r="E4724" s="180" t="s">
        <v>4860</v>
      </c>
      <c r="F4724" s="180" t="s">
        <v>826</v>
      </c>
      <c r="G4724" s="180">
        <v>1.9452703</v>
      </c>
      <c r="H4724" s="180">
        <v>120.6</v>
      </c>
      <c r="I4724" s="180">
        <v>120.6</v>
      </c>
      <c r="J4724" s="180">
        <v>0</v>
      </c>
      <c r="K4724" s="181">
        <f t="shared" si="73"/>
        <v>234.59959817999999</v>
      </c>
      <c r="L4724" s="180" t="s">
        <v>4328</v>
      </c>
    </row>
    <row r="4725" spans="3:12">
      <c r="C4725" s="180">
        <v>9813</v>
      </c>
      <c r="D4725" s="180">
        <v>9813</v>
      </c>
      <c r="E4725" s="180" t="s">
        <v>795</v>
      </c>
      <c r="F4725" s="180" t="s">
        <v>826</v>
      </c>
      <c r="G4725" s="180">
        <v>1</v>
      </c>
      <c r="H4725" s="180">
        <v>5.0599999999999996</v>
      </c>
      <c r="I4725" s="180">
        <v>5.0599999999999996</v>
      </c>
      <c r="J4725" s="180">
        <v>0</v>
      </c>
      <c r="K4725" s="181">
        <f t="shared" si="73"/>
        <v>5.0599999999999996</v>
      </c>
      <c r="L4725" s="180" t="s">
        <v>4328</v>
      </c>
    </row>
    <row r="4726" spans="3:12">
      <c r="C4726" s="180">
        <v>9813</v>
      </c>
      <c r="D4726" s="180">
        <v>709</v>
      </c>
      <c r="E4726" s="180" t="s">
        <v>4861</v>
      </c>
      <c r="F4726" s="180" t="s">
        <v>838</v>
      </c>
      <c r="G4726" s="180">
        <v>142.45038460000001</v>
      </c>
      <c r="H4726" s="180">
        <v>720.79</v>
      </c>
      <c r="I4726" s="180">
        <v>720.79</v>
      </c>
      <c r="J4726" s="180">
        <v>0</v>
      </c>
      <c r="K4726" s="181">
        <f t="shared" si="73"/>
        <v>102676.81271583401</v>
      </c>
      <c r="L4726" s="180" t="s">
        <v>4328</v>
      </c>
    </row>
    <row r="4727" spans="3:12">
      <c r="C4727" s="180">
        <v>9813</v>
      </c>
      <c r="D4727" s="180">
        <v>9815</v>
      </c>
      <c r="E4727" s="180" t="s">
        <v>796</v>
      </c>
      <c r="F4727" s="180" t="s">
        <v>826</v>
      </c>
      <c r="G4727" s="180">
        <v>1.9751131</v>
      </c>
      <c r="H4727" s="180">
        <v>9.99</v>
      </c>
      <c r="I4727" s="180">
        <v>9.99</v>
      </c>
      <c r="J4727" s="180">
        <v>0</v>
      </c>
      <c r="K4727" s="181">
        <f t="shared" si="73"/>
        <v>19.731379869000001</v>
      </c>
      <c r="L4727" s="180" t="s">
        <v>4328</v>
      </c>
    </row>
    <row r="4728" spans="3:12">
      <c r="C4728" s="180">
        <v>9813</v>
      </c>
      <c r="D4728" s="180">
        <v>37424</v>
      </c>
      <c r="E4728" s="180" t="s">
        <v>807</v>
      </c>
      <c r="F4728" s="180" t="s">
        <v>727</v>
      </c>
      <c r="G4728" s="180">
        <v>2.2669682999999998</v>
      </c>
      <c r="H4728" s="180">
        <v>11.47</v>
      </c>
      <c r="I4728" s="180">
        <v>11.47</v>
      </c>
      <c r="J4728" s="180">
        <v>0</v>
      </c>
      <c r="K4728" s="181">
        <f t="shared" si="73"/>
        <v>26.002126400999998</v>
      </c>
      <c r="L4728" s="180" t="s">
        <v>4328</v>
      </c>
    </row>
    <row r="4729" spans="3:12">
      <c r="C4729" s="180">
        <v>9813</v>
      </c>
      <c r="D4729" s="180">
        <v>37425</v>
      </c>
      <c r="E4729" s="180" t="s">
        <v>808</v>
      </c>
      <c r="F4729" s="180" t="s">
        <v>727</v>
      </c>
      <c r="G4729" s="180">
        <v>2.4434388999999999</v>
      </c>
      <c r="H4729" s="180">
        <v>12.36</v>
      </c>
      <c r="I4729" s="180">
        <v>12.36</v>
      </c>
      <c r="J4729" s="180">
        <v>0</v>
      </c>
      <c r="K4729" s="181">
        <f t="shared" si="73"/>
        <v>30.200904803999997</v>
      </c>
      <c r="L4729" s="180" t="s">
        <v>4328</v>
      </c>
    </row>
    <row r="4730" spans="3:12">
      <c r="C4730" s="180">
        <v>9813</v>
      </c>
      <c r="D4730" s="180">
        <v>37426</v>
      </c>
      <c r="E4730" s="180" t="s">
        <v>809</v>
      </c>
      <c r="F4730" s="180" t="s">
        <v>727</v>
      </c>
      <c r="G4730" s="180">
        <v>4.9321266000000001</v>
      </c>
      <c r="H4730" s="180">
        <v>24.95</v>
      </c>
      <c r="I4730" s="180">
        <v>24.95</v>
      </c>
      <c r="J4730" s="180">
        <v>0</v>
      </c>
      <c r="K4730" s="181">
        <f t="shared" si="73"/>
        <v>123.05655867</v>
      </c>
      <c r="L4730" s="180" t="s">
        <v>4328</v>
      </c>
    </row>
    <row r="4731" spans="3:12">
      <c r="C4731" s="180">
        <v>9813</v>
      </c>
      <c r="D4731" s="180">
        <v>37427</v>
      </c>
      <c r="E4731" s="180" t="s">
        <v>4862</v>
      </c>
      <c r="F4731" s="180" t="s">
        <v>727</v>
      </c>
      <c r="G4731" s="180">
        <v>11.7647058</v>
      </c>
      <c r="H4731" s="180">
        <v>59.52</v>
      </c>
      <c r="I4731" s="180">
        <v>59.52</v>
      </c>
      <c r="J4731" s="180">
        <v>0</v>
      </c>
      <c r="K4731" s="181">
        <f t="shared" si="73"/>
        <v>700.23528921600007</v>
      </c>
      <c r="L4731" s="180" t="s">
        <v>4328</v>
      </c>
    </row>
    <row r="4732" spans="3:12">
      <c r="C4732" s="180">
        <v>9813</v>
      </c>
      <c r="D4732" s="180">
        <v>37428</v>
      </c>
      <c r="E4732" s="180" t="s">
        <v>810</v>
      </c>
      <c r="F4732" s="180" t="s">
        <v>727</v>
      </c>
      <c r="G4732" s="180">
        <v>40.542986399999997</v>
      </c>
      <c r="H4732" s="180">
        <v>205.14</v>
      </c>
      <c r="I4732" s="180">
        <v>205.14</v>
      </c>
      <c r="J4732" s="180">
        <v>0</v>
      </c>
      <c r="K4732" s="181">
        <f t="shared" si="73"/>
        <v>8316.988230095998</v>
      </c>
      <c r="L4732" s="180" t="s">
        <v>4328</v>
      </c>
    </row>
    <row r="4733" spans="3:12">
      <c r="C4733" s="180">
        <v>9813</v>
      </c>
      <c r="D4733" s="180">
        <v>37429</v>
      </c>
      <c r="E4733" s="180" t="s">
        <v>811</v>
      </c>
      <c r="F4733" s="180" t="s">
        <v>727</v>
      </c>
      <c r="G4733" s="180">
        <v>512.68552030000001</v>
      </c>
      <c r="H4733" s="182">
        <v>2594.1799999999998</v>
      </c>
      <c r="I4733" s="182">
        <v>2594.1799999999998</v>
      </c>
      <c r="J4733" s="180">
        <v>0</v>
      </c>
      <c r="K4733" s="181">
        <f t="shared" si="73"/>
        <v>1329998.523051854</v>
      </c>
      <c r="L4733" s="180" t="s">
        <v>4328</v>
      </c>
    </row>
    <row r="4734" spans="3:12">
      <c r="C4734" s="180">
        <v>9813</v>
      </c>
      <c r="D4734" s="180">
        <v>37430</v>
      </c>
      <c r="E4734" s="180" t="s">
        <v>815</v>
      </c>
      <c r="F4734" s="180" t="s">
        <v>727</v>
      </c>
      <c r="G4734" s="180">
        <v>5.5972850000000003</v>
      </c>
      <c r="H4734" s="180">
        <v>28.32</v>
      </c>
      <c r="I4734" s="180">
        <v>28.32</v>
      </c>
      <c r="J4734" s="180">
        <v>0</v>
      </c>
      <c r="K4734" s="181">
        <f t="shared" si="73"/>
        <v>158.51511120000001</v>
      </c>
      <c r="L4734" s="180" t="s">
        <v>4328</v>
      </c>
    </row>
    <row r="4735" spans="3:12">
      <c r="C4735" s="180">
        <v>9813</v>
      </c>
      <c r="D4735" s="180">
        <v>37431</v>
      </c>
      <c r="E4735" s="180" t="s">
        <v>816</v>
      </c>
      <c r="F4735" s="180" t="s">
        <v>727</v>
      </c>
      <c r="G4735" s="180">
        <v>7.5927600999999996</v>
      </c>
      <c r="H4735" s="180">
        <v>38.409999999999997</v>
      </c>
      <c r="I4735" s="180">
        <v>38.409999999999997</v>
      </c>
      <c r="J4735" s="180">
        <v>0</v>
      </c>
      <c r="K4735" s="181">
        <f t="shared" si="73"/>
        <v>291.63791544099996</v>
      </c>
      <c r="L4735" s="180" t="s">
        <v>4328</v>
      </c>
    </row>
    <row r="4736" spans="3:12">
      <c r="C4736" s="180">
        <v>9813</v>
      </c>
      <c r="D4736" s="180">
        <v>37432</v>
      </c>
      <c r="E4736" s="180" t="s">
        <v>817</v>
      </c>
      <c r="F4736" s="180" t="s">
        <v>727</v>
      </c>
      <c r="G4736" s="180">
        <v>14.0045248</v>
      </c>
      <c r="H4736" s="180">
        <v>70.86</v>
      </c>
      <c r="I4736" s="180">
        <v>70.86</v>
      </c>
      <c r="J4736" s="180">
        <v>0</v>
      </c>
      <c r="K4736" s="181">
        <f t="shared" si="73"/>
        <v>992.36062732800008</v>
      </c>
      <c r="L4736" s="180" t="s">
        <v>4328</v>
      </c>
    </row>
    <row r="4737" spans="3:12">
      <c r="C4737" s="180">
        <v>9813</v>
      </c>
      <c r="D4737" s="180">
        <v>37433</v>
      </c>
      <c r="E4737" s="180" t="s">
        <v>4863</v>
      </c>
      <c r="F4737" s="180" t="s">
        <v>727</v>
      </c>
      <c r="G4737" s="180">
        <v>44.660633400000002</v>
      </c>
      <c r="H4737" s="180">
        <v>225.98</v>
      </c>
      <c r="I4737" s="180">
        <v>225.98</v>
      </c>
      <c r="J4737" s="180">
        <v>0</v>
      </c>
      <c r="K4737" s="181">
        <f t="shared" si="73"/>
        <v>10092.409935731999</v>
      </c>
      <c r="L4737" s="180" t="s">
        <v>4328</v>
      </c>
    </row>
    <row r="4738" spans="3:12">
      <c r="C4738" s="180">
        <v>9813</v>
      </c>
      <c r="D4738" s="180">
        <v>37434</v>
      </c>
      <c r="E4738" s="180" t="s">
        <v>818</v>
      </c>
      <c r="F4738" s="180" t="s">
        <v>727</v>
      </c>
      <c r="G4738" s="180">
        <v>416.41176469999999</v>
      </c>
      <c r="H4738" s="182">
        <v>2107.04</v>
      </c>
      <c r="I4738" s="182">
        <v>2107.04</v>
      </c>
      <c r="J4738" s="180">
        <v>0</v>
      </c>
      <c r="K4738" s="181">
        <f t="shared" si="73"/>
        <v>877396.244693488</v>
      </c>
      <c r="L4738" s="180" t="s">
        <v>4328</v>
      </c>
    </row>
    <row r="4739" spans="3:12">
      <c r="C4739" s="180">
        <v>9813</v>
      </c>
      <c r="D4739" s="180">
        <v>37435</v>
      </c>
      <c r="E4739" s="180" t="s">
        <v>812</v>
      </c>
      <c r="F4739" s="180" t="s">
        <v>727</v>
      </c>
      <c r="G4739" s="180">
        <v>5.2488687000000001</v>
      </c>
      <c r="H4739" s="180">
        <v>26.55</v>
      </c>
      <c r="I4739" s="180">
        <v>26.55</v>
      </c>
      <c r="J4739" s="180">
        <v>0</v>
      </c>
      <c r="K4739" s="181">
        <f t="shared" si="73"/>
        <v>139.35746398500001</v>
      </c>
      <c r="L4739" s="180" t="s">
        <v>4328</v>
      </c>
    </row>
    <row r="4740" spans="3:12">
      <c r="C4740" s="180">
        <v>9813</v>
      </c>
      <c r="D4740" s="180">
        <v>37436</v>
      </c>
      <c r="E4740" s="180" t="s">
        <v>4864</v>
      </c>
      <c r="F4740" s="180" t="s">
        <v>727</v>
      </c>
      <c r="G4740" s="180">
        <v>6.1945701</v>
      </c>
      <c r="H4740" s="180">
        <v>31.34</v>
      </c>
      <c r="I4740" s="180">
        <v>31.34</v>
      </c>
      <c r="J4740" s="180">
        <v>0</v>
      </c>
      <c r="K4740" s="181">
        <f t="shared" si="73"/>
        <v>194.137826934</v>
      </c>
      <c r="L4740" s="180" t="s">
        <v>4328</v>
      </c>
    </row>
    <row r="4741" spans="3:12">
      <c r="C4741" s="180">
        <v>9813</v>
      </c>
      <c r="D4741" s="180">
        <v>37437</v>
      </c>
      <c r="E4741" s="180" t="s">
        <v>813</v>
      </c>
      <c r="F4741" s="180" t="s">
        <v>727</v>
      </c>
      <c r="G4741" s="180">
        <v>8.9592759999999991</v>
      </c>
      <c r="H4741" s="180">
        <v>45.33</v>
      </c>
      <c r="I4741" s="180">
        <v>45.33</v>
      </c>
      <c r="J4741" s="180">
        <v>0</v>
      </c>
      <c r="K4741" s="181">
        <f t="shared" si="73"/>
        <v>406.12398107999996</v>
      </c>
      <c r="L4741" s="180" t="s">
        <v>4328</v>
      </c>
    </row>
    <row r="4742" spans="3:12">
      <c r="C4742" s="180">
        <v>9813</v>
      </c>
      <c r="D4742" s="180">
        <v>37438</v>
      </c>
      <c r="E4742" s="180" t="s">
        <v>4865</v>
      </c>
      <c r="F4742" s="180" t="s">
        <v>727</v>
      </c>
      <c r="G4742" s="180">
        <v>44.660633400000002</v>
      </c>
      <c r="H4742" s="180">
        <v>225.98</v>
      </c>
      <c r="I4742" s="180">
        <v>225.98</v>
      </c>
      <c r="J4742" s="180">
        <v>0</v>
      </c>
      <c r="K4742" s="181">
        <f t="shared" ref="K4742:K4805" si="74">H4742*G4742</f>
        <v>10092.409935731999</v>
      </c>
      <c r="L4742" s="180" t="s">
        <v>4328</v>
      </c>
    </row>
    <row r="4743" spans="3:12">
      <c r="C4743" s="180">
        <v>9813</v>
      </c>
      <c r="D4743" s="180">
        <v>37439</v>
      </c>
      <c r="E4743" s="180" t="s">
        <v>814</v>
      </c>
      <c r="F4743" s="180" t="s">
        <v>727</v>
      </c>
      <c r="G4743" s="180">
        <v>291.98642530000001</v>
      </c>
      <c r="H4743" s="182">
        <v>1477.45</v>
      </c>
      <c r="I4743" s="182">
        <v>1477.45</v>
      </c>
      <c r="J4743" s="180">
        <v>0</v>
      </c>
      <c r="K4743" s="181">
        <f t="shared" si="74"/>
        <v>431395.34405948501</v>
      </c>
      <c r="L4743" s="180" t="s">
        <v>4328</v>
      </c>
    </row>
    <row r="4744" spans="3:12">
      <c r="C4744" s="180">
        <v>9813</v>
      </c>
      <c r="D4744" s="180">
        <v>37440</v>
      </c>
      <c r="E4744" s="180" t="s">
        <v>819</v>
      </c>
      <c r="F4744" s="180" t="s">
        <v>727</v>
      </c>
      <c r="G4744" s="180">
        <v>29.217194500000002</v>
      </c>
      <c r="H4744" s="180">
        <v>147.83000000000001</v>
      </c>
      <c r="I4744" s="180">
        <v>147.83000000000001</v>
      </c>
      <c r="J4744" s="180">
        <v>0</v>
      </c>
      <c r="K4744" s="181">
        <f t="shared" si="74"/>
        <v>4319.177862935001</v>
      </c>
      <c r="L4744" s="180" t="s">
        <v>4328</v>
      </c>
    </row>
    <row r="4745" spans="3:12">
      <c r="C4745" s="180">
        <v>9813</v>
      </c>
      <c r="D4745" s="180">
        <v>37441</v>
      </c>
      <c r="E4745" s="180" t="s">
        <v>820</v>
      </c>
      <c r="F4745" s="180" t="s">
        <v>727</v>
      </c>
      <c r="G4745" s="180">
        <v>29.217194500000002</v>
      </c>
      <c r="H4745" s="180">
        <v>147.83000000000001</v>
      </c>
      <c r="I4745" s="180">
        <v>147.83000000000001</v>
      </c>
      <c r="J4745" s="180">
        <v>0</v>
      </c>
      <c r="K4745" s="181">
        <f t="shared" si="74"/>
        <v>4319.177862935001</v>
      </c>
      <c r="L4745" s="180" t="s">
        <v>4328</v>
      </c>
    </row>
    <row r="4746" spans="3:12">
      <c r="C4746" s="180">
        <v>9813</v>
      </c>
      <c r="D4746" s="180">
        <v>37442</v>
      </c>
      <c r="E4746" s="180" t="s">
        <v>821</v>
      </c>
      <c r="F4746" s="180" t="s">
        <v>727</v>
      </c>
      <c r="G4746" s="180">
        <v>35.1900452</v>
      </c>
      <c r="H4746" s="180">
        <v>178.06</v>
      </c>
      <c r="I4746" s="180">
        <v>178.06</v>
      </c>
      <c r="J4746" s="180">
        <v>0</v>
      </c>
      <c r="K4746" s="181">
        <f t="shared" si="74"/>
        <v>6265.9394483120004</v>
      </c>
      <c r="L4746" s="180" t="s">
        <v>4328</v>
      </c>
    </row>
    <row r="4747" spans="3:12">
      <c r="C4747" s="180">
        <v>9813</v>
      </c>
      <c r="D4747" s="180">
        <v>37443</v>
      </c>
      <c r="E4747" s="180" t="s">
        <v>4866</v>
      </c>
      <c r="F4747" s="180" t="s">
        <v>727</v>
      </c>
      <c r="G4747" s="180">
        <v>36.809954699999999</v>
      </c>
      <c r="H4747" s="180">
        <v>186.25</v>
      </c>
      <c r="I4747" s="180">
        <v>186.25</v>
      </c>
      <c r="J4747" s="180">
        <v>0</v>
      </c>
      <c r="K4747" s="181">
        <f t="shared" si="74"/>
        <v>6855.8540628749997</v>
      </c>
      <c r="L4747" s="180" t="s">
        <v>4328</v>
      </c>
    </row>
    <row r="4748" spans="3:12">
      <c r="C4748" s="180">
        <v>9813</v>
      </c>
      <c r="D4748" s="180">
        <v>37444</v>
      </c>
      <c r="E4748" s="180" t="s">
        <v>4867</v>
      </c>
      <c r="F4748" s="180" t="s">
        <v>727</v>
      </c>
      <c r="G4748" s="180">
        <v>37.434389099999997</v>
      </c>
      <c r="H4748" s="180">
        <v>189.41</v>
      </c>
      <c r="I4748" s="180">
        <v>189.41</v>
      </c>
      <c r="J4748" s="180">
        <v>0</v>
      </c>
      <c r="K4748" s="181">
        <f t="shared" si="74"/>
        <v>7090.4476394309995</v>
      </c>
      <c r="L4748" s="180" t="s">
        <v>4328</v>
      </c>
    </row>
    <row r="4749" spans="3:12">
      <c r="C4749" s="180">
        <v>9813</v>
      </c>
      <c r="D4749" s="180">
        <v>37445</v>
      </c>
      <c r="E4749" s="180" t="s">
        <v>4868</v>
      </c>
      <c r="F4749" s="180" t="s">
        <v>727</v>
      </c>
      <c r="G4749" s="180">
        <v>56.739818999999997</v>
      </c>
      <c r="H4749" s="180">
        <v>287.10000000000002</v>
      </c>
      <c r="I4749" s="180">
        <v>287.10000000000002</v>
      </c>
      <c r="J4749" s="180">
        <v>0</v>
      </c>
      <c r="K4749" s="181">
        <f t="shared" si="74"/>
        <v>16290.002034900001</v>
      </c>
      <c r="L4749" s="180" t="s">
        <v>4328</v>
      </c>
    </row>
    <row r="4750" spans="3:12">
      <c r="C4750" s="180">
        <v>9813</v>
      </c>
      <c r="D4750" s="180">
        <v>37446</v>
      </c>
      <c r="E4750" s="180" t="s">
        <v>822</v>
      </c>
      <c r="F4750" s="180" t="s">
        <v>727</v>
      </c>
      <c r="G4750" s="180">
        <v>61.855203600000003</v>
      </c>
      <c r="H4750" s="180">
        <v>312.98</v>
      </c>
      <c r="I4750" s="180">
        <v>312.98</v>
      </c>
      <c r="J4750" s="180">
        <v>0</v>
      </c>
      <c r="K4750" s="181">
        <f t="shared" si="74"/>
        <v>19359.441622728002</v>
      </c>
      <c r="L4750" s="180" t="s">
        <v>4328</v>
      </c>
    </row>
    <row r="4751" spans="3:12">
      <c r="C4751" s="180">
        <v>9813</v>
      </c>
      <c r="D4751" s="180">
        <v>37447</v>
      </c>
      <c r="E4751" s="180" t="s">
        <v>823</v>
      </c>
      <c r="F4751" s="180" t="s">
        <v>727</v>
      </c>
      <c r="G4751" s="180">
        <v>62.823529399999998</v>
      </c>
      <c r="H4751" s="180">
        <v>317.88</v>
      </c>
      <c r="I4751" s="180">
        <v>317.88</v>
      </c>
      <c r="J4751" s="180">
        <v>0</v>
      </c>
      <c r="K4751" s="181">
        <f t="shared" si="74"/>
        <v>19970.343525672</v>
      </c>
      <c r="L4751" s="180" t="s">
        <v>4328</v>
      </c>
    </row>
    <row r="4752" spans="3:12">
      <c r="C4752" s="180">
        <v>9813</v>
      </c>
      <c r="D4752" s="180">
        <v>37448</v>
      </c>
      <c r="E4752" s="180" t="s">
        <v>824</v>
      </c>
      <c r="F4752" s="180" t="s">
        <v>727</v>
      </c>
      <c r="G4752" s="180">
        <v>86.171945699999995</v>
      </c>
      <c r="H4752" s="180">
        <v>436.03</v>
      </c>
      <c r="I4752" s="180">
        <v>436.03</v>
      </c>
      <c r="J4752" s="180">
        <v>0</v>
      </c>
      <c r="K4752" s="181">
        <f t="shared" si="74"/>
        <v>37573.553483570999</v>
      </c>
      <c r="L4752" s="180" t="s">
        <v>4328</v>
      </c>
    </row>
    <row r="4753" spans="3:12">
      <c r="C4753" s="180">
        <v>9813</v>
      </c>
      <c r="D4753" s="180">
        <v>39848</v>
      </c>
      <c r="E4753" s="180" t="s">
        <v>1799</v>
      </c>
      <c r="F4753" s="180" t="s">
        <v>826</v>
      </c>
      <c r="G4753" s="180">
        <v>0.3502825</v>
      </c>
      <c r="H4753" s="180">
        <v>1.77</v>
      </c>
      <c r="I4753" s="180">
        <v>1.77</v>
      </c>
      <c r="J4753" s="180">
        <v>0</v>
      </c>
      <c r="K4753" s="181">
        <f t="shared" si="74"/>
        <v>0.62000002499999995</v>
      </c>
      <c r="L4753" s="180" t="s">
        <v>4328</v>
      </c>
    </row>
    <row r="4754" spans="3:12">
      <c r="C4754" s="180">
        <v>9813</v>
      </c>
      <c r="D4754" s="180">
        <v>44504</v>
      </c>
      <c r="E4754" s="180" t="s">
        <v>4869</v>
      </c>
      <c r="F4754" s="180" t="s">
        <v>838</v>
      </c>
      <c r="G4754" s="180">
        <v>2.5882352000000002</v>
      </c>
      <c r="H4754" s="180">
        <v>13.09</v>
      </c>
      <c r="I4754" s="180">
        <v>13.09</v>
      </c>
      <c r="J4754" s="180">
        <v>0</v>
      </c>
      <c r="K4754" s="181">
        <f t="shared" si="74"/>
        <v>33.879998768</v>
      </c>
      <c r="L4754" s="180" t="s">
        <v>4328</v>
      </c>
    </row>
    <row r="4755" spans="3:12">
      <c r="C4755" s="180">
        <v>9813</v>
      </c>
      <c r="D4755" s="180">
        <v>44505</v>
      </c>
      <c r="E4755" s="180" t="s">
        <v>4870</v>
      </c>
      <c r="F4755" s="180" t="s">
        <v>838</v>
      </c>
      <c r="G4755" s="180">
        <v>3.9049773000000001</v>
      </c>
      <c r="H4755" s="180">
        <v>19.75</v>
      </c>
      <c r="I4755" s="180">
        <v>19.75</v>
      </c>
      <c r="J4755" s="180">
        <v>0</v>
      </c>
      <c r="K4755" s="181">
        <f t="shared" si="74"/>
        <v>77.123301675000008</v>
      </c>
      <c r="L4755" s="180" t="s">
        <v>4328</v>
      </c>
    </row>
    <row r="4756" spans="3:12">
      <c r="C4756" s="180">
        <v>9813</v>
      </c>
      <c r="D4756" s="180">
        <v>44506</v>
      </c>
      <c r="E4756" s="180" t="s">
        <v>4871</v>
      </c>
      <c r="F4756" s="180" t="s">
        <v>838</v>
      </c>
      <c r="G4756" s="180">
        <v>4.1447963000000003</v>
      </c>
      <c r="H4756" s="180">
        <v>20.97</v>
      </c>
      <c r="I4756" s="180">
        <v>20.97</v>
      </c>
      <c r="J4756" s="180">
        <v>0</v>
      </c>
      <c r="K4756" s="181">
        <f t="shared" si="74"/>
        <v>86.916378410999997</v>
      </c>
      <c r="L4756" s="180" t="s">
        <v>4328</v>
      </c>
    </row>
    <row r="4757" spans="3:12">
      <c r="C4757" s="180">
        <v>9813</v>
      </c>
      <c r="D4757" s="180">
        <v>44507</v>
      </c>
      <c r="E4757" s="180" t="s">
        <v>4872</v>
      </c>
      <c r="F4757" s="180" t="s">
        <v>838</v>
      </c>
      <c r="G4757" s="180">
        <v>5.1809953999999996</v>
      </c>
      <c r="H4757" s="180">
        <v>26.21</v>
      </c>
      <c r="I4757" s="180">
        <v>26.21</v>
      </c>
      <c r="J4757" s="180">
        <v>0</v>
      </c>
      <c r="K4757" s="181">
        <f t="shared" si="74"/>
        <v>135.79388943399999</v>
      </c>
      <c r="L4757" s="180" t="s">
        <v>4328</v>
      </c>
    </row>
    <row r="4758" spans="3:12">
      <c r="C4758" s="180">
        <v>9813</v>
      </c>
      <c r="D4758" s="180">
        <v>44508</v>
      </c>
      <c r="E4758" s="180" t="s">
        <v>4873</v>
      </c>
      <c r="F4758" s="180" t="s">
        <v>838</v>
      </c>
      <c r="G4758" s="180">
        <v>7.7692306999999996</v>
      </c>
      <c r="H4758" s="180">
        <v>39.31</v>
      </c>
      <c r="I4758" s="180">
        <v>39.31</v>
      </c>
      <c r="J4758" s="180">
        <v>0</v>
      </c>
      <c r="K4758" s="181">
        <f t="shared" si="74"/>
        <v>305.408458817</v>
      </c>
      <c r="L4758" s="180" t="s">
        <v>4328</v>
      </c>
    </row>
    <row r="4759" spans="3:12">
      <c r="C4759" s="180">
        <v>9813</v>
      </c>
      <c r="D4759" s="180">
        <v>44509</v>
      </c>
      <c r="E4759" s="180" t="s">
        <v>4874</v>
      </c>
      <c r="F4759" s="180" t="s">
        <v>838</v>
      </c>
      <c r="G4759" s="180">
        <v>10.407239799999999</v>
      </c>
      <c r="H4759" s="180">
        <v>52.66</v>
      </c>
      <c r="I4759" s="180">
        <v>52.66</v>
      </c>
      <c r="J4759" s="180">
        <v>0</v>
      </c>
      <c r="K4759" s="181">
        <f t="shared" si="74"/>
        <v>548.04524786799993</v>
      </c>
      <c r="L4759" s="180" t="s">
        <v>4328</v>
      </c>
    </row>
    <row r="4760" spans="3:12">
      <c r="C4760" s="180">
        <v>9813</v>
      </c>
      <c r="D4760" s="180">
        <v>44510</v>
      </c>
      <c r="E4760" s="180" t="s">
        <v>4875</v>
      </c>
      <c r="F4760" s="180" t="s">
        <v>838</v>
      </c>
      <c r="G4760" s="180">
        <v>12.9230769</v>
      </c>
      <c r="H4760" s="180">
        <v>65.39</v>
      </c>
      <c r="I4760" s="180">
        <v>65.39</v>
      </c>
      <c r="J4760" s="180">
        <v>0</v>
      </c>
      <c r="K4760" s="181">
        <f t="shared" si="74"/>
        <v>845.03999849100001</v>
      </c>
      <c r="L4760" s="180" t="s">
        <v>4328</v>
      </c>
    </row>
    <row r="4761" spans="3:12">
      <c r="C4761" s="180">
        <v>9813</v>
      </c>
      <c r="D4761" s="180">
        <v>44511</v>
      </c>
      <c r="E4761" s="180" t="s">
        <v>4876</v>
      </c>
      <c r="F4761" s="180" t="s">
        <v>838</v>
      </c>
      <c r="G4761" s="180">
        <v>8.3891401999999999</v>
      </c>
      <c r="H4761" s="180">
        <v>42.44</v>
      </c>
      <c r="I4761" s="180">
        <v>42.44</v>
      </c>
      <c r="J4761" s="180">
        <v>0</v>
      </c>
      <c r="K4761" s="181">
        <f t="shared" si="74"/>
        <v>356.03511008799995</v>
      </c>
      <c r="L4761" s="180" t="s">
        <v>4328</v>
      </c>
    </row>
    <row r="4762" spans="3:12">
      <c r="C4762" s="180">
        <v>9813</v>
      </c>
      <c r="D4762" s="180">
        <v>44512</v>
      </c>
      <c r="E4762" s="180" t="s">
        <v>4877</v>
      </c>
      <c r="F4762" s="180" t="s">
        <v>838</v>
      </c>
      <c r="G4762" s="180">
        <v>2.8846153000000001</v>
      </c>
      <c r="H4762" s="180">
        <v>14.59</v>
      </c>
      <c r="I4762" s="180">
        <v>14.59</v>
      </c>
      <c r="J4762" s="180">
        <v>0</v>
      </c>
      <c r="K4762" s="181">
        <f t="shared" si="74"/>
        <v>42.086537227000001</v>
      </c>
      <c r="L4762" s="180" t="s">
        <v>4328</v>
      </c>
    </row>
    <row r="4763" spans="3:12">
      <c r="C4763" s="180">
        <v>9813</v>
      </c>
      <c r="D4763" s="180">
        <v>44513</v>
      </c>
      <c r="E4763" s="180" t="s">
        <v>4878</v>
      </c>
      <c r="F4763" s="180" t="s">
        <v>838</v>
      </c>
      <c r="G4763" s="180">
        <v>4.0723981</v>
      </c>
      <c r="H4763" s="180">
        <v>20.6</v>
      </c>
      <c r="I4763" s="180">
        <v>20.6</v>
      </c>
      <c r="J4763" s="180">
        <v>0</v>
      </c>
      <c r="K4763" s="181">
        <f t="shared" si="74"/>
        <v>83.891400860000005</v>
      </c>
      <c r="L4763" s="180" t="s">
        <v>4328</v>
      </c>
    </row>
    <row r="4764" spans="3:12">
      <c r="C4764" s="180">
        <v>9813</v>
      </c>
      <c r="D4764" s="180">
        <v>44514</v>
      </c>
      <c r="E4764" s="180" t="s">
        <v>4879</v>
      </c>
      <c r="F4764" s="180" t="s">
        <v>838</v>
      </c>
      <c r="G4764" s="180">
        <v>4.6153845999999996</v>
      </c>
      <c r="H4764" s="180">
        <v>23.35</v>
      </c>
      <c r="I4764" s="180">
        <v>23.35</v>
      </c>
      <c r="J4764" s="180">
        <v>0</v>
      </c>
      <c r="K4764" s="181">
        <f t="shared" si="74"/>
        <v>107.76923040999999</v>
      </c>
      <c r="L4764" s="180" t="s">
        <v>4328</v>
      </c>
    </row>
    <row r="4765" spans="3:12">
      <c r="C4765" s="180">
        <v>9813</v>
      </c>
      <c r="D4765" s="180">
        <v>44515</v>
      </c>
      <c r="E4765" s="180" t="s">
        <v>4880</v>
      </c>
      <c r="F4765" s="180" t="s">
        <v>838</v>
      </c>
      <c r="G4765" s="180">
        <v>5.6674208000000004</v>
      </c>
      <c r="H4765" s="180">
        <v>28.67</v>
      </c>
      <c r="I4765" s="180">
        <v>28.67</v>
      </c>
      <c r="J4765" s="180">
        <v>0</v>
      </c>
      <c r="K4765" s="181">
        <f t="shared" si="74"/>
        <v>162.48495433600002</v>
      </c>
      <c r="L4765" s="180" t="s">
        <v>4328</v>
      </c>
    </row>
    <row r="4766" spans="3:12">
      <c r="C4766" s="180">
        <v>9813</v>
      </c>
      <c r="D4766" s="180">
        <v>44516</v>
      </c>
      <c r="E4766" s="180" t="s">
        <v>4881</v>
      </c>
      <c r="F4766" s="180" t="s">
        <v>838</v>
      </c>
      <c r="G4766" s="180">
        <v>11.337104</v>
      </c>
      <c r="H4766" s="180">
        <v>57.36</v>
      </c>
      <c r="I4766" s="180">
        <v>57.36</v>
      </c>
      <c r="J4766" s="180">
        <v>0</v>
      </c>
      <c r="K4766" s="181">
        <f t="shared" si="74"/>
        <v>650.29628544000002</v>
      </c>
      <c r="L4766" s="180" t="s">
        <v>4328</v>
      </c>
    </row>
    <row r="4767" spans="3:12">
      <c r="C4767" s="180">
        <v>9813</v>
      </c>
      <c r="D4767" s="180">
        <v>44517</v>
      </c>
      <c r="E4767" s="180" t="s">
        <v>4882</v>
      </c>
      <c r="F4767" s="180" t="s">
        <v>838</v>
      </c>
      <c r="G4767" s="180">
        <v>14.1402714</v>
      </c>
      <c r="H4767" s="180">
        <v>71.540000000000006</v>
      </c>
      <c r="I4767" s="180">
        <v>71.540000000000006</v>
      </c>
      <c r="J4767" s="180">
        <v>0</v>
      </c>
      <c r="K4767" s="181">
        <f t="shared" si="74"/>
        <v>1011.5950159560001</v>
      </c>
      <c r="L4767" s="180" t="s">
        <v>4328</v>
      </c>
    </row>
    <row r="4768" spans="3:12">
      <c r="C4768" s="180">
        <v>9813</v>
      </c>
      <c r="D4768" s="180">
        <v>44519</v>
      </c>
      <c r="E4768" s="180" t="s">
        <v>800</v>
      </c>
      <c r="F4768" s="180" t="s">
        <v>826</v>
      </c>
      <c r="G4768" s="180">
        <v>197.4619333</v>
      </c>
      <c r="H4768" s="180">
        <v>999.15</v>
      </c>
      <c r="I4768" s="180">
        <v>999.15</v>
      </c>
      <c r="J4768" s="180">
        <v>0</v>
      </c>
      <c r="K4768" s="181">
        <f t="shared" si="74"/>
        <v>197294.09065669499</v>
      </c>
      <c r="L4768" s="180" t="s">
        <v>4328</v>
      </c>
    </row>
    <row r="4769" spans="3:12">
      <c r="C4769" s="180">
        <v>9813</v>
      </c>
      <c r="D4769" s="180">
        <v>44520</v>
      </c>
      <c r="E4769" s="180" t="s">
        <v>801</v>
      </c>
      <c r="F4769" s="180" t="s">
        <v>826</v>
      </c>
      <c r="G4769" s="180">
        <v>318.03909759999999</v>
      </c>
      <c r="H4769" s="182">
        <v>1609.27</v>
      </c>
      <c r="I4769" s="182">
        <v>1609.27</v>
      </c>
      <c r="J4769" s="180">
        <v>0</v>
      </c>
      <c r="K4769" s="181">
        <f t="shared" si="74"/>
        <v>511810.77859475196</v>
      </c>
      <c r="L4769" s="180" t="s">
        <v>4328</v>
      </c>
    </row>
    <row r="4770" spans="3:12">
      <c r="C4770" s="180">
        <v>9813</v>
      </c>
      <c r="D4770" s="180">
        <v>44521</v>
      </c>
      <c r="E4770" s="180" t="s">
        <v>4883</v>
      </c>
      <c r="F4770" s="180" t="s">
        <v>826</v>
      </c>
      <c r="G4770" s="180">
        <v>5.1312319000000004</v>
      </c>
      <c r="H4770" s="180">
        <v>25.96</v>
      </c>
      <c r="I4770" s="180">
        <v>25.96</v>
      </c>
      <c r="J4770" s="180">
        <v>0</v>
      </c>
      <c r="K4770" s="181">
        <f t="shared" si="74"/>
        <v>133.20678012400001</v>
      </c>
      <c r="L4770" s="180" t="s">
        <v>4328</v>
      </c>
    </row>
    <row r="4771" spans="3:12">
      <c r="C4771" s="180">
        <v>9813</v>
      </c>
      <c r="D4771" s="180">
        <v>44522</v>
      </c>
      <c r="E4771" s="180" t="s">
        <v>802</v>
      </c>
      <c r="F4771" s="180" t="s">
        <v>826</v>
      </c>
      <c r="G4771" s="180">
        <v>558.35858270000006</v>
      </c>
      <c r="H4771" s="182">
        <v>2825.29</v>
      </c>
      <c r="I4771" s="182">
        <v>2825.29</v>
      </c>
      <c r="J4771" s="180">
        <v>0</v>
      </c>
      <c r="K4771" s="181">
        <f t="shared" si="74"/>
        <v>1577524.9201164832</v>
      </c>
      <c r="L4771" s="180" t="s">
        <v>4328</v>
      </c>
    </row>
    <row r="4772" spans="3:12">
      <c r="C4772" s="180">
        <v>9813</v>
      </c>
      <c r="D4772" s="180">
        <v>44523</v>
      </c>
      <c r="E4772" s="180" t="s">
        <v>803</v>
      </c>
      <c r="F4772" s="180" t="s">
        <v>826</v>
      </c>
      <c r="G4772" s="180">
        <v>830.43605000000002</v>
      </c>
      <c r="H4772" s="182">
        <v>4202</v>
      </c>
      <c r="I4772" s="182">
        <v>4202</v>
      </c>
      <c r="J4772" s="180">
        <v>0</v>
      </c>
      <c r="K4772" s="181">
        <f t="shared" si="74"/>
        <v>3489492.2821</v>
      </c>
      <c r="L4772" s="180" t="s">
        <v>4328</v>
      </c>
    </row>
    <row r="4773" spans="3:12">
      <c r="C4773" s="180">
        <v>9813</v>
      </c>
      <c r="D4773" s="180">
        <v>44524</v>
      </c>
      <c r="E4773" s="180" t="s">
        <v>4884</v>
      </c>
      <c r="F4773" s="180" t="s">
        <v>826</v>
      </c>
      <c r="G4773" s="180">
        <v>11.475135999999999</v>
      </c>
      <c r="H4773" s="180">
        <v>58.06</v>
      </c>
      <c r="I4773" s="180">
        <v>58.06</v>
      </c>
      <c r="J4773" s="180">
        <v>0</v>
      </c>
      <c r="K4773" s="181">
        <f t="shared" si="74"/>
        <v>666.24639616000002</v>
      </c>
      <c r="L4773" s="180" t="s">
        <v>4328</v>
      </c>
    </row>
    <row r="4774" spans="3:12">
      <c r="C4774" s="180">
        <v>9813</v>
      </c>
      <c r="D4774" s="180">
        <v>44525</v>
      </c>
      <c r="E4774" s="180" t="s">
        <v>805</v>
      </c>
      <c r="F4774" s="180" t="s">
        <v>826</v>
      </c>
      <c r="G4774" s="180">
        <v>891.27289859999996</v>
      </c>
      <c r="H4774" s="182">
        <v>4509.84</v>
      </c>
      <c r="I4774" s="182">
        <v>4509.84</v>
      </c>
      <c r="J4774" s="180">
        <v>0</v>
      </c>
      <c r="K4774" s="181">
        <f t="shared" si="74"/>
        <v>4019498.1690222239</v>
      </c>
      <c r="L4774" s="180" t="s">
        <v>4328</v>
      </c>
    </row>
    <row r="4775" spans="3:12">
      <c r="C4775" s="180">
        <v>9813</v>
      </c>
      <c r="D4775" s="180">
        <v>44526</v>
      </c>
      <c r="E4775" s="180" t="s">
        <v>797</v>
      </c>
      <c r="F4775" s="180" t="s">
        <v>826</v>
      </c>
      <c r="G4775" s="180">
        <v>24.084512700000001</v>
      </c>
      <c r="H4775" s="180">
        <v>121.86</v>
      </c>
      <c r="I4775" s="180">
        <v>121.86</v>
      </c>
      <c r="J4775" s="180">
        <v>0</v>
      </c>
      <c r="K4775" s="181">
        <f t="shared" si="74"/>
        <v>2934.9387176220002</v>
      </c>
      <c r="L4775" s="180" t="s">
        <v>4328</v>
      </c>
    </row>
    <row r="4776" spans="3:12">
      <c r="C4776" s="180">
        <v>9813</v>
      </c>
      <c r="D4776" s="180">
        <v>44527</v>
      </c>
      <c r="E4776" s="180" t="s">
        <v>4885</v>
      </c>
      <c r="F4776" s="180" t="s">
        <v>826</v>
      </c>
      <c r="G4776" s="180">
        <v>416.44276350000001</v>
      </c>
      <c r="H4776" s="182">
        <v>2107.1999999999998</v>
      </c>
      <c r="I4776" s="182">
        <v>2107.1999999999998</v>
      </c>
      <c r="J4776" s="180">
        <v>0</v>
      </c>
      <c r="K4776" s="181">
        <f t="shared" si="74"/>
        <v>877528.19124719989</v>
      </c>
      <c r="L4776" s="180" t="s">
        <v>4328</v>
      </c>
    </row>
    <row r="4777" spans="3:12">
      <c r="C4777" s="180">
        <v>9813</v>
      </c>
      <c r="D4777" s="180">
        <v>44542</v>
      </c>
      <c r="E4777" s="180" t="s">
        <v>804</v>
      </c>
      <c r="F4777" s="180" t="s">
        <v>826</v>
      </c>
      <c r="G4777" s="180">
        <v>543.31782869999995</v>
      </c>
      <c r="H4777" s="182">
        <v>2749.18</v>
      </c>
      <c r="I4777" s="182">
        <v>2749.18</v>
      </c>
      <c r="J4777" s="180">
        <v>0</v>
      </c>
      <c r="K4777" s="181">
        <f t="shared" si="74"/>
        <v>1493678.5083054658</v>
      </c>
      <c r="L4777" s="180" t="s">
        <v>4328</v>
      </c>
    </row>
    <row r="4778" spans="3:12">
      <c r="C4778" s="180">
        <v>9813</v>
      </c>
      <c r="D4778" s="180">
        <v>44543</v>
      </c>
      <c r="E4778" s="180" t="s">
        <v>806</v>
      </c>
      <c r="F4778" s="180" t="s">
        <v>826</v>
      </c>
      <c r="G4778" s="180">
        <v>982.66712370000005</v>
      </c>
      <c r="H4778" s="182">
        <v>4972.29</v>
      </c>
      <c r="I4778" s="182">
        <v>4972.29</v>
      </c>
      <c r="J4778" s="180">
        <v>0</v>
      </c>
      <c r="K4778" s="181">
        <f t="shared" si="74"/>
        <v>4886105.912502273</v>
      </c>
      <c r="L4778" s="180" t="s">
        <v>4328</v>
      </c>
    </row>
    <row r="4779" spans="3:12">
      <c r="C4779" s="180">
        <v>9813</v>
      </c>
      <c r="D4779" s="180">
        <v>44545</v>
      </c>
      <c r="E4779" s="180" t="s">
        <v>798</v>
      </c>
      <c r="F4779" s="180" t="s">
        <v>826</v>
      </c>
      <c r="G4779" s="180">
        <v>51.6969359</v>
      </c>
      <c r="H4779" s="180">
        <v>261.58</v>
      </c>
      <c r="I4779" s="180">
        <v>261.58</v>
      </c>
      <c r="J4779" s="180">
        <v>0</v>
      </c>
      <c r="K4779" s="181">
        <f t="shared" si="74"/>
        <v>13522.884492722</v>
      </c>
      <c r="L4779" s="180" t="s">
        <v>4328</v>
      </c>
    </row>
    <row r="4780" spans="3:12">
      <c r="C4780" s="180">
        <v>9813</v>
      </c>
      <c r="D4780" s="180">
        <v>44547</v>
      </c>
      <c r="E4780" s="180" t="s">
        <v>799</v>
      </c>
      <c r="F4780" s="180" t="s">
        <v>826</v>
      </c>
      <c r="G4780" s="180">
        <v>80.588396399999993</v>
      </c>
      <c r="H4780" s="180">
        <v>407.77</v>
      </c>
      <c r="I4780" s="180">
        <v>407.77</v>
      </c>
      <c r="J4780" s="180">
        <v>0</v>
      </c>
      <c r="K4780" s="181">
        <f t="shared" si="74"/>
        <v>32861.530400027994</v>
      </c>
      <c r="L4780" s="180" t="s">
        <v>4328</v>
      </c>
    </row>
    <row r="4781" spans="3:12">
      <c r="C4781" s="180">
        <v>9836</v>
      </c>
      <c r="D4781" s="180">
        <v>9836</v>
      </c>
      <c r="E4781" s="180" t="s">
        <v>747</v>
      </c>
      <c r="F4781" s="180" t="s">
        <v>826</v>
      </c>
      <c r="G4781" s="180">
        <v>1</v>
      </c>
      <c r="H4781" s="180">
        <v>16.34</v>
      </c>
      <c r="I4781" s="180">
        <v>16.34</v>
      </c>
      <c r="J4781" s="180">
        <v>0</v>
      </c>
      <c r="K4781" s="181">
        <f t="shared" si="74"/>
        <v>16.34</v>
      </c>
      <c r="L4781" s="180" t="s">
        <v>4328</v>
      </c>
    </row>
    <row r="4782" spans="3:12">
      <c r="C4782" s="180">
        <v>9836</v>
      </c>
      <c r="D4782" s="180">
        <v>1200</v>
      </c>
      <c r="E4782" s="180" t="s">
        <v>4886</v>
      </c>
      <c r="F4782" s="180" t="s">
        <v>727</v>
      </c>
      <c r="G4782" s="180">
        <v>0.64810999999999996</v>
      </c>
      <c r="H4782" s="180">
        <v>10.59</v>
      </c>
      <c r="I4782" s="180">
        <v>10.59</v>
      </c>
      <c r="J4782" s="180">
        <v>0</v>
      </c>
      <c r="K4782" s="181">
        <f t="shared" si="74"/>
        <v>6.8634848999999996</v>
      </c>
      <c r="L4782" s="180" t="s">
        <v>4328</v>
      </c>
    </row>
    <row r="4783" spans="3:12">
      <c r="C4783" s="180">
        <v>9836</v>
      </c>
      <c r="D4783" s="180">
        <v>1844</v>
      </c>
      <c r="E4783" s="180" t="s">
        <v>4887</v>
      </c>
      <c r="F4783" s="180" t="s">
        <v>727</v>
      </c>
      <c r="G4783" s="180">
        <v>8.4441751000000007</v>
      </c>
      <c r="H4783" s="180">
        <v>137.97</v>
      </c>
      <c r="I4783" s="180">
        <v>137.97</v>
      </c>
      <c r="J4783" s="180">
        <v>0</v>
      </c>
      <c r="K4783" s="181">
        <f t="shared" si="74"/>
        <v>1165.0428385470002</v>
      </c>
      <c r="L4783" s="180" t="s">
        <v>4328</v>
      </c>
    </row>
    <row r="4784" spans="3:12">
      <c r="C4784" s="180">
        <v>9836</v>
      </c>
      <c r="D4784" s="180">
        <v>1858</v>
      </c>
      <c r="E4784" s="180" t="s">
        <v>4888</v>
      </c>
      <c r="F4784" s="180" t="s">
        <v>727</v>
      </c>
      <c r="G4784" s="180">
        <v>3.6872973999999998</v>
      </c>
      <c r="H4784" s="180">
        <v>60.25</v>
      </c>
      <c r="I4784" s="180">
        <v>60.25</v>
      </c>
      <c r="J4784" s="180">
        <v>0</v>
      </c>
      <c r="K4784" s="181">
        <f t="shared" si="74"/>
        <v>222.15966835</v>
      </c>
      <c r="L4784" s="180" t="s">
        <v>4328</v>
      </c>
    </row>
    <row r="4785" spans="3:12">
      <c r="C4785" s="180">
        <v>9836</v>
      </c>
      <c r="D4785" s="180">
        <v>1863</v>
      </c>
      <c r="E4785" s="180" t="s">
        <v>4889</v>
      </c>
      <c r="F4785" s="180" t="s">
        <v>727</v>
      </c>
      <c r="G4785" s="180">
        <v>3.9238773999999998</v>
      </c>
      <c r="H4785" s="180">
        <v>64.11</v>
      </c>
      <c r="I4785" s="180">
        <v>64.11</v>
      </c>
      <c r="J4785" s="180">
        <v>0</v>
      </c>
      <c r="K4785" s="181">
        <f t="shared" si="74"/>
        <v>251.55978011399998</v>
      </c>
      <c r="L4785" s="180" t="s">
        <v>4328</v>
      </c>
    </row>
    <row r="4786" spans="3:12">
      <c r="C4786" s="180">
        <v>9836</v>
      </c>
      <c r="D4786" s="180">
        <v>1865</v>
      </c>
      <c r="E4786" s="180" t="s">
        <v>4890</v>
      </c>
      <c r="F4786" s="180" t="s">
        <v>727</v>
      </c>
      <c r="G4786" s="180">
        <v>10.2231687</v>
      </c>
      <c r="H4786" s="180">
        <v>167.04</v>
      </c>
      <c r="I4786" s="180">
        <v>167.04</v>
      </c>
      <c r="J4786" s="180">
        <v>0</v>
      </c>
      <c r="K4786" s="181">
        <f t="shared" si="74"/>
        <v>1707.6780996479999</v>
      </c>
      <c r="L4786" s="180" t="s">
        <v>4328</v>
      </c>
    </row>
    <row r="4787" spans="3:12">
      <c r="C4787" s="180">
        <v>9836</v>
      </c>
      <c r="D4787" s="180">
        <v>1932</v>
      </c>
      <c r="E4787" s="180" t="s">
        <v>4891</v>
      </c>
      <c r="F4787" s="180" t="s">
        <v>727</v>
      </c>
      <c r="G4787" s="180">
        <v>0.77193820000000002</v>
      </c>
      <c r="H4787" s="180">
        <v>12.61</v>
      </c>
      <c r="I4787" s="180">
        <v>12.61</v>
      </c>
      <c r="J4787" s="180">
        <v>0</v>
      </c>
      <c r="K4787" s="181">
        <f t="shared" si="74"/>
        <v>9.7341407019999995</v>
      </c>
      <c r="L4787" s="180" t="s">
        <v>4328</v>
      </c>
    </row>
    <row r="4788" spans="3:12">
      <c r="C4788" s="180">
        <v>9836</v>
      </c>
      <c r="D4788" s="180">
        <v>1933</v>
      </c>
      <c r="E4788" s="180" t="s">
        <v>4892</v>
      </c>
      <c r="F4788" s="180" t="s">
        <v>727</v>
      </c>
      <c r="G4788" s="180">
        <v>0.33740350000000002</v>
      </c>
      <c r="H4788" s="180">
        <v>5.51</v>
      </c>
      <c r="I4788" s="180">
        <v>5.51</v>
      </c>
      <c r="J4788" s="180">
        <v>0</v>
      </c>
      <c r="K4788" s="181">
        <f t="shared" si="74"/>
        <v>1.8590932850000002</v>
      </c>
      <c r="L4788" s="180" t="s">
        <v>4328</v>
      </c>
    </row>
    <row r="4789" spans="3:12">
      <c r="C4789" s="180">
        <v>9836</v>
      </c>
      <c r="D4789" s="180">
        <v>1951</v>
      </c>
      <c r="E4789" s="180" t="s">
        <v>4893</v>
      </c>
      <c r="F4789" s="180" t="s">
        <v>727</v>
      </c>
      <c r="G4789" s="180">
        <v>1.6100506999999999</v>
      </c>
      <c r="H4789" s="180">
        <v>26.3</v>
      </c>
      <c r="I4789" s="180">
        <v>26.3</v>
      </c>
      <c r="J4789" s="180">
        <v>0</v>
      </c>
      <c r="K4789" s="181">
        <f t="shared" si="74"/>
        <v>42.344333409999997</v>
      </c>
      <c r="L4789" s="180" t="s">
        <v>4328</v>
      </c>
    </row>
    <row r="4790" spans="3:12">
      <c r="C4790" s="180">
        <v>9836</v>
      </c>
      <c r="D4790" s="180">
        <v>1966</v>
      </c>
      <c r="E4790" s="180" t="s">
        <v>4894</v>
      </c>
      <c r="F4790" s="180" t="s">
        <v>727</v>
      </c>
      <c r="G4790" s="180">
        <v>1.5648932</v>
      </c>
      <c r="H4790" s="180">
        <v>25.57</v>
      </c>
      <c r="I4790" s="180">
        <v>25.57</v>
      </c>
      <c r="J4790" s="180">
        <v>0</v>
      </c>
      <c r="K4790" s="181">
        <f t="shared" si="74"/>
        <v>40.014319124000004</v>
      </c>
      <c r="L4790" s="180" t="s">
        <v>4328</v>
      </c>
    </row>
    <row r="4791" spans="3:12">
      <c r="C4791" s="180">
        <v>9836</v>
      </c>
      <c r="D4791" s="180">
        <v>1967</v>
      </c>
      <c r="E4791" s="180" t="s">
        <v>4895</v>
      </c>
      <c r="F4791" s="180" t="s">
        <v>727</v>
      </c>
      <c r="G4791" s="180">
        <v>0.46463979999999999</v>
      </c>
      <c r="H4791" s="180">
        <v>7.59</v>
      </c>
      <c r="I4791" s="180">
        <v>7.59</v>
      </c>
      <c r="J4791" s="180">
        <v>0</v>
      </c>
      <c r="K4791" s="181">
        <f t="shared" si="74"/>
        <v>3.5266160819999999</v>
      </c>
      <c r="L4791" s="180" t="s">
        <v>4328</v>
      </c>
    </row>
    <row r="4792" spans="3:12">
      <c r="C4792" s="180">
        <v>9836</v>
      </c>
      <c r="D4792" s="180">
        <v>1968</v>
      </c>
      <c r="E4792" s="180" t="s">
        <v>4896</v>
      </c>
      <c r="F4792" s="180" t="s">
        <v>727</v>
      </c>
      <c r="G4792" s="180">
        <v>0.9182032</v>
      </c>
      <c r="H4792" s="180">
        <v>15</v>
      </c>
      <c r="I4792" s="180">
        <v>15</v>
      </c>
      <c r="J4792" s="180">
        <v>0</v>
      </c>
      <c r="K4792" s="181">
        <f t="shared" si="74"/>
        <v>13.773047999999999</v>
      </c>
      <c r="L4792" s="180" t="s">
        <v>4328</v>
      </c>
    </row>
    <row r="4793" spans="3:12">
      <c r="C4793" s="180">
        <v>9836</v>
      </c>
      <c r="D4793" s="180">
        <v>1969</v>
      </c>
      <c r="E4793" s="180" t="s">
        <v>4897</v>
      </c>
      <c r="F4793" s="180" t="s">
        <v>727</v>
      </c>
      <c r="G4793" s="180">
        <v>2.9883495999999998</v>
      </c>
      <c r="H4793" s="180">
        <v>48.82</v>
      </c>
      <c r="I4793" s="180">
        <v>48.82</v>
      </c>
      <c r="J4793" s="180">
        <v>0</v>
      </c>
      <c r="K4793" s="181">
        <f t="shared" si="74"/>
        <v>145.891227472</v>
      </c>
      <c r="L4793" s="180" t="s">
        <v>4328</v>
      </c>
    </row>
    <row r="4794" spans="3:12">
      <c r="C4794" s="180">
        <v>9836</v>
      </c>
      <c r="D4794" s="180">
        <v>1970</v>
      </c>
      <c r="E4794" s="180" t="s">
        <v>4898</v>
      </c>
      <c r="F4794" s="180" t="s">
        <v>727</v>
      </c>
      <c r="G4794" s="180">
        <v>3.911381</v>
      </c>
      <c r="H4794" s="180">
        <v>63.91</v>
      </c>
      <c r="I4794" s="180">
        <v>63.91</v>
      </c>
      <c r="J4794" s="180">
        <v>0</v>
      </c>
      <c r="K4794" s="181">
        <f t="shared" si="74"/>
        <v>249.97635971</v>
      </c>
      <c r="L4794" s="180" t="s">
        <v>4328</v>
      </c>
    </row>
    <row r="4795" spans="3:12">
      <c r="C4795" s="180">
        <v>9836</v>
      </c>
      <c r="D4795" s="180">
        <v>3509</v>
      </c>
      <c r="E4795" s="180" t="s">
        <v>4899</v>
      </c>
      <c r="F4795" s="180" t="s">
        <v>727</v>
      </c>
      <c r="G4795" s="180">
        <v>0.46691189999999999</v>
      </c>
      <c r="H4795" s="180">
        <v>7.62</v>
      </c>
      <c r="I4795" s="180">
        <v>7.62</v>
      </c>
      <c r="J4795" s="180">
        <v>0</v>
      </c>
      <c r="K4795" s="181">
        <f t="shared" si="74"/>
        <v>3.5578686780000002</v>
      </c>
      <c r="L4795" s="180" t="s">
        <v>4328</v>
      </c>
    </row>
    <row r="4796" spans="3:12">
      <c r="C4796" s="180">
        <v>9836</v>
      </c>
      <c r="D4796" s="180">
        <v>3516</v>
      </c>
      <c r="E4796" s="180" t="s">
        <v>4900</v>
      </c>
      <c r="F4796" s="180" t="s">
        <v>727</v>
      </c>
      <c r="G4796" s="180">
        <v>0.15729699999999999</v>
      </c>
      <c r="H4796" s="180">
        <v>2.57</v>
      </c>
      <c r="I4796" s="180">
        <v>2.57</v>
      </c>
      <c r="J4796" s="180">
        <v>0</v>
      </c>
      <c r="K4796" s="181">
        <f t="shared" si="74"/>
        <v>0.40425328999999993</v>
      </c>
      <c r="L4796" s="180" t="s">
        <v>4328</v>
      </c>
    </row>
    <row r="4797" spans="3:12">
      <c r="C4797" s="180">
        <v>9836</v>
      </c>
      <c r="D4797" s="180">
        <v>3517</v>
      </c>
      <c r="E4797" s="180" t="s">
        <v>4901</v>
      </c>
      <c r="F4797" s="180" t="s">
        <v>727</v>
      </c>
      <c r="G4797" s="180">
        <v>0.1419648</v>
      </c>
      <c r="H4797" s="180">
        <v>2.31</v>
      </c>
      <c r="I4797" s="180">
        <v>2.31</v>
      </c>
      <c r="J4797" s="180">
        <v>0</v>
      </c>
      <c r="K4797" s="181">
        <f t="shared" si="74"/>
        <v>0.32793868800000003</v>
      </c>
      <c r="L4797" s="180" t="s">
        <v>4328</v>
      </c>
    </row>
    <row r="4798" spans="3:12">
      <c r="C4798" s="180">
        <v>9836</v>
      </c>
      <c r="D4798" s="180">
        <v>3518</v>
      </c>
      <c r="E4798" s="180" t="s">
        <v>4902</v>
      </c>
      <c r="F4798" s="180" t="s">
        <v>727</v>
      </c>
      <c r="G4798" s="180">
        <v>0.2544727</v>
      </c>
      <c r="H4798" s="180">
        <v>4.1500000000000004</v>
      </c>
      <c r="I4798" s="180">
        <v>4.1500000000000004</v>
      </c>
      <c r="J4798" s="180">
        <v>0</v>
      </c>
      <c r="K4798" s="181">
        <f t="shared" si="74"/>
        <v>1.0560617050000001</v>
      </c>
      <c r="L4798" s="180" t="s">
        <v>4328</v>
      </c>
    </row>
    <row r="4799" spans="3:12">
      <c r="C4799" s="180">
        <v>9836</v>
      </c>
      <c r="D4799" s="180">
        <v>3519</v>
      </c>
      <c r="E4799" s="180" t="s">
        <v>4903</v>
      </c>
      <c r="F4799" s="180" t="s">
        <v>727</v>
      </c>
      <c r="G4799" s="180">
        <v>0.53223410000000004</v>
      </c>
      <c r="H4799" s="180">
        <v>8.69</v>
      </c>
      <c r="I4799" s="180">
        <v>8.69</v>
      </c>
      <c r="J4799" s="180">
        <v>0</v>
      </c>
      <c r="K4799" s="181">
        <f t="shared" si="74"/>
        <v>4.6251143290000005</v>
      </c>
      <c r="L4799" s="180" t="s">
        <v>4328</v>
      </c>
    </row>
    <row r="4800" spans="3:12">
      <c r="C4800" s="180">
        <v>9836</v>
      </c>
      <c r="D4800" s="180">
        <v>3520</v>
      </c>
      <c r="E4800" s="180" t="s">
        <v>4904</v>
      </c>
      <c r="F4800" s="180" t="s">
        <v>727</v>
      </c>
      <c r="G4800" s="180">
        <v>0.55779500000000004</v>
      </c>
      <c r="H4800" s="180">
        <v>9.11</v>
      </c>
      <c r="I4800" s="180">
        <v>9.11</v>
      </c>
      <c r="J4800" s="180">
        <v>0</v>
      </c>
      <c r="K4800" s="181">
        <f t="shared" si="74"/>
        <v>5.08151245</v>
      </c>
      <c r="L4800" s="180" t="s">
        <v>4328</v>
      </c>
    </row>
    <row r="4801" spans="3:12">
      <c r="C4801" s="180">
        <v>9836</v>
      </c>
      <c r="D4801" s="180">
        <v>3526</v>
      </c>
      <c r="E4801" s="180" t="s">
        <v>4905</v>
      </c>
      <c r="F4801" s="180" t="s">
        <v>727</v>
      </c>
      <c r="G4801" s="180">
        <v>0.205623</v>
      </c>
      <c r="H4801" s="180">
        <v>3.35</v>
      </c>
      <c r="I4801" s="180">
        <v>3.35</v>
      </c>
      <c r="J4801" s="180">
        <v>0</v>
      </c>
      <c r="K4801" s="181">
        <f t="shared" si="74"/>
        <v>0.68883705000000006</v>
      </c>
      <c r="L4801" s="180" t="s">
        <v>4328</v>
      </c>
    </row>
    <row r="4802" spans="3:12">
      <c r="C4802" s="180">
        <v>9836</v>
      </c>
      <c r="D4802" s="180">
        <v>3528</v>
      </c>
      <c r="E4802" s="180" t="s">
        <v>4906</v>
      </c>
      <c r="F4802" s="180" t="s">
        <v>727</v>
      </c>
      <c r="G4802" s="180">
        <v>0.61374490000000004</v>
      </c>
      <c r="H4802" s="180">
        <v>10.02</v>
      </c>
      <c r="I4802" s="180">
        <v>10.02</v>
      </c>
      <c r="J4802" s="180">
        <v>0</v>
      </c>
      <c r="K4802" s="181">
        <f t="shared" si="74"/>
        <v>6.1497238980000004</v>
      </c>
      <c r="L4802" s="180" t="s">
        <v>4328</v>
      </c>
    </row>
    <row r="4803" spans="3:12">
      <c r="C4803" s="180">
        <v>9836</v>
      </c>
      <c r="D4803" s="180">
        <v>3658</v>
      </c>
      <c r="E4803" s="180" t="s">
        <v>4907</v>
      </c>
      <c r="F4803" s="180" t="s">
        <v>727</v>
      </c>
      <c r="G4803" s="180">
        <v>1.2533346000000001</v>
      </c>
      <c r="H4803" s="180">
        <v>20.47</v>
      </c>
      <c r="I4803" s="180">
        <v>20.47</v>
      </c>
      <c r="J4803" s="180">
        <v>0</v>
      </c>
      <c r="K4803" s="181">
        <f t="shared" si="74"/>
        <v>25.655759262</v>
      </c>
      <c r="L4803" s="180" t="s">
        <v>4328</v>
      </c>
    </row>
    <row r="4804" spans="3:12">
      <c r="C4804" s="180">
        <v>9836</v>
      </c>
      <c r="D4804" s="180">
        <v>3659</v>
      </c>
      <c r="E4804" s="180" t="s">
        <v>4908</v>
      </c>
      <c r="F4804" s="180" t="s">
        <v>727</v>
      </c>
      <c r="G4804" s="180">
        <v>1.2556067</v>
      </c>
      <c r="H4804" s="180">
        <v>20.51</v>
      </c>
      <c r="I4804" s="180">
        <v>20.51</v>
      </c>
      <c r="J4804" s="180">
        <v>0</v>
      </c>
      <c r="K4804" s="181">
        <f t="shared" si="74"/>
        <v>25.752493417</v>
      </c>
      <c r="L4804" s="180" t="s">
        <v>4328</v>
      </c>
    </row>
    <row r="4805" spans="3:12">
      <c r="C4805" s="180">
        <v>9836</v>
      </c>
      <c r="D4805" s="180">
        <v>3660</v>
      </c>
      <c r="E4805" s="180" t="s">
        <v>4909</v>
      </c>
      <c r="F4805" s="180" t="s">
        <v>727</v>
      </c>
      <c r="G4805" s="180">
        <v>1.6233991999999999</v>
      </c>
      <c r="H4805" s="180">
        <v>26.52</v>
      </c>
      <c r="I4805" s="180">
        <v>26.52</v>
      </c>
      <c r="J4805" s="180">
        <v>0</v>
      </c>
      <c r="K4805" s="181">
        <f t="shared" si="74"/>
        <v>43.052546784</v>
      </c>
      <c r="L4805" s="180" t="s">
        <v>4328</v>
      </c>
    </row>
    <row r="4806" spans="3:12">
      <c r="C4806" s="180">
        <v>9836</v>
      </c>
      <c r="D4806" s="180">
        <v>3662</v>
      </c>
      <c r="E4806" s="180" t="s">
        <v>4910</v>
      </c>
      <c r="F4806" s="180" t="s">
        <v>727</v>
      </c>
      <c r="G4806" s="180">
        <v>0.66174250000000001</v>
      </c>
      <c r="H4806" s="180">
        <v>10.81</v>
      </c>
      <c r="I4806" s="180">
        <v>10.81</v>
      </c>
      <c r="J4806" s="180">
        <v>0</v>
      </c>
      <c r="K4806" s="181">
        <f t="shared" ref="K4806:K4869" si="75">H4806*G4806</f>
        <v>7.1534364250000007</v>
      </c>
      <c r="L4806" s="180" t="s">
        <v>4328</v>
      </c>
    </row>
    <row r="4807" spans="3:12">
      <c r="C4807" s="180">
        <v>9836</v>
      </c>
      <c r="D4807" s="180">
        <v>3666</v>
      </c>
      <c r="E4807" s="180" t="s">
        <v>4911</v>
      </c>
      <c r="F4807" s="180" t="s">
        <v>727</v>
      </c>
      <c r="G4807" s="180">
        <v>0.25390459999999998</v>
      </c>
      <c r="H4807" s="180">
        <v>4.1399999999999997</v>
      </c>
      <c r="I4807" s="180">
        <v>4.1399999999999997</v>
      </c>
      <c r="J4807" s="180">
        <v>0</v>
      </c>
      <c r="K4807" s="181">
        <f t="shared" si="75"/>
        <v>1.0511650439999998</v>
      </c>
      <c r="L4807" s="180" t="s">
        <v>4328</v>
      </c>
    </row>
    <row r="4808" spans="3:12">
      <c r="C4808" s="180">
        <v>9836</v>
      </c>
      <c r="D4808" s="180">
        <v>3668</v>
      </c>
      <c r="E4808" s="180" t="s">
        <v>1758</v>
      </c>
      <c r="F4808" s="180" t="s">
        <v>727</v>
      </c>
      <c r="G4808" s="180">
        <v>2.8105595999999999</v>
      </c>
      <c r="H4808" s="180">
        <v>45.92</v>
      </c>
      <c r="I4808" s="180">
        <v>45.92</v>
      </c>
      <c r="J4808" s="180">
        <v>0</v>
      </c>
      <c r="K4808" s="181">
        <f t="shared" si="75"/>
        <v>129.060896832</v>
      </c>
      <c r="L4808" s="180" t="s">
        <v>4328</v>
      </c>
    </row>
    <row r="4809" spans="3:12">
      <c r="C4809" s="180">
        <v>9836</v>
      </c>
      <c r="D4809" s="180">
        <v>3669</v>
      </c>
      <c r="E4809" s="180" t="s">
        <v>4912</v>
      </c>
      <c r="F4809" s="180" t="s">
        <v>727</v>
      </c>
      <c r="G4809" s="180">
        <v>0.91507910000000003</v>
      </c>
      <c r="H4809" s="180">
        <v>14.95</v>
      </c>
      <c r="I4809" s="180">
        <v>14.95</v>
      </c>
      <c r="J4809" s="180">
        <v>0</v>
      </c>
      <c r="K4809" s="181">
        <f t="shared" si="75"/>
        <v>13.680432545</v>
      </c>
      <c r="L4809" s="180" t="s">
        <v>4328</v>
      </c>
    </row>
    <row r="4810" spans="3:12">
      <c r="C4810" s="180">
        <v>9836</v>
      </c>
      <c r="D4810" s="180">
        <v>3670</v>
      </c>
      <c r="E4810" s="180" t="s">
        <v>1757</v>
      </c>
      <c r="F4810" s="180" t="s">
        <v>727</v>
      </c>
      <c r="G4810" s="180">
        <v>1.6120388000000001</v>
      </c>
      <c r="H4810" s="180">
        <v>26.34</v>
      </c>
      <c r="I4810" s="180">
        <v>26.34</v>
      </c>
      <c r="J4810" s="180">
        <v>0</v>
      </c>
      <c r="K4810" s="181">
        <f t="shared" si="75"/>
        <v>42.461101992000003</v>
      </c>
      <c r="L4810" s="180" t="s">
        <v>4328</v>
      </c>
    </row>
    <row r="4811" spans="3:12">
      <c r="C4811" s="180">
        <v>9836</v>
      </c>
      <c r="D4811" s="180">
        <v>3830</v>
      </c>
      <c r="E4811" s="180" t="s">
        <v>4913</v>
      </c>
      <c r="F4811" s="180" t="s">
        <v>727</v>
      </c>
      <c r="G4811" s="180">
        <v>13.263819</v>
      </c>
      <c r="H4811" s="180">
        <v>216.73</v>
      </c>
      <c r="I4811" s="180">
        <v>216.73</v>
      </c>
      <c r="J4811" s="180">
        <v>0</v>
      </c>
      <c r="K4811" s="181">
        <f t="shared" si="75"/>
        <v>2874.66749187</v>
      </c>
      <c r="L4811" s="180" t="s">
        <v>4328</v>
      </c>
    </row>
    <row r="4812" spans="3:12">
      <c r="C4812" s="180">
        <v>9836</v>
      </c>
      <c r="D4812" s="180">
        <v>3848</v>
      </c>
      <c r="E4812" s="180" t="s">
        <v>4914</v>
      </c>
      <c r="F4812" s="180" t="s">
        <v>727</v>
      </c>
      <c r="G4812" s="180">
        <v>0.75518169999999996</v>
      </c>
      <c r="H4812" s="180">
        <v>12.33</v>
      </c>
      <c r="I4812" s="180">
        <v>12.33</v>
      </c>
      <c r="J4812" s="180">
        <v>0</v>
      </c>
      <c r="K4812" s="181">
        <f t="shared" si="75"/>
        <v>9.3113903609999991</v>
      </c>
      <c r="L4812" s="180" t="s">
        <v>4328</v>
      </c>
    </row>
    <row r="4813" spans="3:12">
      <c r="C4813" s="180">
        <v>9836</v>
      </c>
      <c r="D4813" s="180">
        <v>3875</v>
      </c>
      <c r="E4813" s="180" t="s">
        <v>4915</v>
      </c>
      <c r="F4813" s="180" t="s">
        <v>727</v>
      </c>
      <c r="G4813" s="180">
        <v>0.2220956</v>
      </c>
      <c r="H4813" s="180">
        <v>3.62</v>
      </c>
      <c r="I4813" s="180">
        <v>3.62</v>
      </c>
      <c r="J4813" s="180">
        <v>0</v>
      </c>
      <c r="K4813" s="181">
        <f t="shared" si="75"/>
        <v>0.80398607200000005</v>
      </c>
      <c r="L4813" s="180" t="s">
        <v>4328</v>
      </c>
    </row>
    <row r="4814" spans="3:12">
      <c r="C4814" s="180">
        <v>9836</v>
      </c>
      <c r="D4814" s="180">
        <v>3893</v>
      </c>
      <c r="E4814" s="180" t="s">
        <v>4916</v>
      </c>
      <c r="F4814" s="180" t="s">
        <v>727</v>
      </c>
      <c r="G4814" s="180">
        <v>1.2382820999999999</v>
      </c>
      <c r="H4814" s="180">
        <v>20.23</v>
      </c>
      <c r="I4814" s="180">
        <v>20.23</v>
      </c>
      <c r="J4814" s="180">
        <v>0</v>
      </c>
      <c r="K4814" s="181">
        <f t="shared" si="75"/>
        <v>25.050446882999999</v>
      </c>
      <c r="L4814" s="180" t="s">
        <v>4328</v>
      </c>
    </row>
    <row r="4815" spans="3:12">
      <c r="C4815" s="180">
        <v>9836</v>
      </c>
      <c r="D4815" s="180">
        <v>3895</v>
      </c>
      <c r="E4815" s="180" t="s">
        <v>4917</v>
      </c>
      <c r="F4815" s="180" t="s">
        <v>727</v>
      </c>
      <c r="G4815" s="180">
        <v>0.83868050000000005</v>
      </c>
      <c r="H4815" s="180">
        <v>13.7</v>
      </c>
      <c r="I4815" s="180">
        <v>13.7</v>
      </c>
      <c r="J4815" s="180">
        <v>0</v>
      </c>
      <c r="K4815" s="181">
        <f t="shared" si="75"/>
        <v>11.489922849999999</v>
      </c>
      <c r="L4815" s="180" t="s">
        <v>4328</v>
      </c>
    </row>
    <row r="4816" spans="3:12">
      <c r="C4816" s="180">
        <v>9836</v>
      </c>
      <c r="D4816" s="180">
        <v>3897</v>
      </c>
      <c r="E4816" s="180" t="s">
        <v>4918</v>
      </c>
      <c r="F4816" s="180" t="s">
        <v>727</v>
      </c>
      <c r="G4816" s="180">
        <v>0.1076397</v>
      </c>
      <c r="H4816" s="180">
        <v>1.75</v>
      </c>
      <c r="I4816" s="180">
        <v>1.75</v>
      </c>
      <c r="J4816" s="180">
        <v>0</v>
      </c>
      <c r="K4816" s="181">
        <f t="shared" si="75"/>
        <v>0.18836947500000001</v>
      </c>
      <c r="L4816" s="180" t="s">
        <v>4328</v>
      </c>
    </row>
    <row r="4817" spans="3:12">
      <c r="C4817" s="180">
        <v>9836</v>
      </c>
      <c r="D4817" s="180">
        <v>3898</v>
      </c>
      <c r="E4817" s="180" t="s">
        <v>4919</v>
      </c>
      <c r="F4817" s="180" t="s">
        <v>727</v>
      </c>
      <c r="G4817" s="180">
        <v>0.45043929999999999</v>
      </c>
      <c r="H4817" s="180">
        <v>7.36</v>
      </c>
      <c r="I4817" s="180">
        <v>7.36</v>
      </c>
      <c r="J4817" s="180">
        <v>0</v>
      </c>
      <c r="K4817" s="181">
        <f t="shared" si="75"/>
        <v>3.3152332480000002</v>
      </c>
      <c r="L4817" s="180" t="s">
        <v>4328</v>
      </c>
    </row>
    <row r="4818" spans="3:12">
      <c r="C4818" s="180">
        <v>9836</v>
      </c>
      <c r="D4818" s="180">
        <v>3899</v>
      </c>
      <c r="E4818" s="180" t="s">
        <v>1751</v>
      </c>
      <c r="F4818" s="180" t="s">
        <v>727</v>
      </c>
      <c r="G4818" s="180">
        <v>0.44021500000000002</v>
      </c>
      <c r="H4818" s="180">
        <v>7.19</v>
      </c>
      <c r="I4818" s="180">
        <v>7.19</v>
      </c>
      <c r="J4818" s="180">
        <v>0</v>
      </c>
      <c r="K4818" s="181">
        <f t="shared" si="75"/>
        <v>3.1651458500000005</v>
      </c>
      <c r="L4818" s="180" t="s">
        <v>4328</v>
      </c>
    </row>
    <row r="4819" spans="3:12">
      <c r="C4819" s="180">
        <v>9836</v>
      </c>
      <c r="D4819" s="180">
        <v>4902</v>
      </c>
      <c r="E4819" s="180" t="s">
        <v>4920</v>
      </c>
      <c r="F4819" s="180" t="s">
        <v>727</v>
      </c>
      <c r="G4819" s="180">
        <v>3.7086882000000001</v>
      </c>
      <c r="H4819" s="180">
        <v>60.59</v>
      </c>
      <c r="I4819" s="180">
        <v>60.59</v>
      </c>
      <c r="J4819" s="180">
        <v>0</v>
      </c>
      <c r="K4819" s="181">
        <f t="shared" si="75"/>
        <v>224.70941803800002</v>
      </c>
      <c r="L4819" s="180" t="s">
        <v>4328</v>
      </c>
    </row>
    <row r="4820" spans="3:12">
      <c r="C4820" s="180">
        <v>9836</v>
      </c>
      <c r="D4820" s="180">
        <v>4907</v>
      </c>
      <c r="E4820" s="180" t="s">
        <v>4921</v>
      </c>
      <c r="F4820" s="180" t="s">
        <v>727</v>
      </c>
      <c r="G4820" s="180">
        <v>1.4298694000000001</v>
      </c>
      <c r="H4820" s="180">
        <v>23.36</v>
      </c>
      <c r="I4820" s="180">
        <v>23.36</v>
      </c>
      <c r="J4820" s="180">
        <v>0</v>
      </c>
      <c r="K4820" s="181">
        <f t="shared" si="75"/>
        <v>33.401749184000003</v>
      </c>
      <c r="L4820" s="180" t="s">
        <v>4328</v>
      </c>
    </row>
    <row r="4821" spans="3:12">
      <c r="C4821" s="180">
        <v>9836</v>
      </c>
      <c r="D4821" s="180">
        <v>7070</v>
      </c>
      <c r="E4821" s="180" t="s">
        <v>4922</v>
      </c>
      <c r="F4821" s="180" t="s">
        <v>727</v>
      </c>
      <c r="G4821" s="180">
        <v>13.8085495</v>
      </c>
      <c r="H4821" s="180">
        <v>225.63</v>
      </c>
      <c r="I4821" s="180">
        <v>225.63</v>
      </c>
      <c r="J4821" s="180">
        <v>0</v>
      </c>
      <c r="K4821" s="181">
        <f t="shared" si="75"/>
        <v>3115.6230236849997</v>
      </c>
      <c r="L4821" s="180" t="s">
        <v>4328</v>
      </c>
    </row>
    <row r="4822" spans="3:12">
      <c r="C4822" s="180">
        <v>9836</v>
      </c>
      <c r="D4822" s="180">
        <v>7091</v>
      </c>
      <c r="E4822" s="180" t="s">
        <v>4923</v>
      </c>
      <c r="F4822" s="180" t="s">
        <v>727</v>
      </c>
      <c r="G4822" s="180">
        <v>1.0735565</v>
      </c>
      <c r="H4822" s="180">
        <v>17.54</v>
      </c>
      <c r="I4822" s="180">
        <v>17.54</v>
      </c>
      <c r="J4822" s="180">
        <v>0</v>
      </c>
      <c r="K4822" s="181">
        <f t="shared" si="75"/>
        <v>18.83018101</v>
      </c>
      <c r="L4822" s="180" t="s">
        <v>4328</v>
      </c>
    </row>
    <row r="4823" spans="3:12">
      <c r="C4823" s="180">
        <v>9836</v>
      </c>
      <c r="D4823" s="180">
        <v>7097</v>
      </c>
      <c r="E4823" s="180" t="s">
        <v>4924</v>
      </c>
      <c r="F4823" s="180" t="s">
        <v>727</v>
      </c>
      <c r="G4823" s="180">
        <v>0.50440110000000005</v>
      </c>
      <c r="H4823" s="180">
        <v>8.24</v>
      </c>
      <c r="I4823" s="180">
        <v>8.24</v>
      </c>
      <c r="J4823" s="180">
        <v>0</v>
      </c>
      <c r="K4823" s="181">
        <f t="shared" si="75"/>
        <v>4.1562650640000003</v>
      </c>
      <c r="L4823" s="180" t="s">
        <v>4328</v>
      </c>
    </row>
    <row r="4824" spans="3:12">
      <c r="C4824" s="180">
        <v>9836</v>
      </c>
      <c r="D4824" s="180">
        <v>7105</v>
      </c>
      <c r="E4824" s="180" t="s">
        <v>4925</v>
      </c>
      <c r="F4824" s="180" t="s">
        <v>727</v>
      </c>
      <c r="G4824" s="180">
        <v>2.7537576000000001</v>
      </c>
      <c r="H4824" s="180">
        <v>44.99</v>
      </c>
      <c r="I4824" s="180">
        <v>44.99</v>
      </c>
      <c r="J4824" s="180">
        <v>0</v>
      </c>
      <c r="K4824" s="181">
        <f t="shared" si="75"/>
        <v>123.89155442400001</v>
      </c>
      <c r="L4824" s="180" t="s">
        <v>4328</v>
      </c>
    </row>
    <row r="4825" spans="3:12">
      <c r="C4825" s="180">
        <v>9836</v>
      </c>
      <c r="D4825" s="180">
        <v>7116</v>
      </c>
      <c r="E4825" s="180" t="s">
        <v>4926</v>
      </c>
      <c r="F4825" s="180" t="s">
        <v>727</v>
      </c>
      <c r="G4825" s="180">
        <v>0.24708840000000001</v>
      </c>
      <c r="H4825" s="180">
        <v>4.03</v>
      </c>
      <c r="I4825" s="180">
        <v>4.03</v>
      </c>
      <c r="J4825" s="180">
        <v>0</v>
      </c>
      <c r="K4825" s="181">
        <f t="shared" si="75"/>
        <v>0.99576625200000013</v>
      </c>
      <c r="L4825" s="180" t="s">
        <v>4328</v>
      </c>
    </row>
    <row r="4826" spans="3:12">
      <c r="C4826" s="180">
        <v>9836</v>
      </c>
      <c r="D4826" s="180">
        <v>7274</v>
      </c>
      <c r="E4826" s="180" t="s">
        <v>4927</v>
      </c>
      <c r="F4826" s="180" t="s">
        <v>727</v>
      </c>
      <c r="G4826" s="180">
        <v>4.7333049000000003</v>
      </c>
      <c r="H4826" s="180">
        <v>77.34</v>
      </c>
      <c r="I4826" s="180">
        <v>77.34</v>
      </c>
      <c r="J4826" s="180">
        <v>0</v>
      </c>
      <c r="K4826" s="181">
        <f t="shared" si="75"/>
        <v>366.07380096600002</v>
      </c>
      <c r="L4826" s="180" t="s">
        <v>4328</v>
      </c>
    </row>
    <row r="4827" spans="3:12">
      <c r="C4827" s="180">
        <v>9836</v>
      </c>
      <c r="D4827" s="180">
        <v>9835</v>
      </c>
      <c r="E4827" s="180" t="s">
        <v>2813</v>
      </c>
      <c r="F4827" s="180" t="s">
        <v>826</v>
      </c>
      <c r="G4827" s="180">
        <v>0.43709959999999998</v>
      </c>
      <c r="H4827" s="180">
        <v>7.14</v>
      </c>
      <c r="I4827" s="180">
        <v>7.14</v>
      </c>
      <c r="J4827" s="180">
        <v>0</v>
      </c>
      <c r="K4827" s="181">
        <f t="shared" si="75"/>
        <v>3.1208911439999998</v>
      </c>
      <c r="L4827" s="180" t="s">
        <v>4328</v>
      </c>
    </row>
    <row r="4828" spans="3:12">
      <c r="C4828" s="180">
        <v>9836</v>
      </c>
      <c r="D4828" s="180">
        <v>9837</v>
      </c>
      <c r="E4828" s="180" t="s">
        <v>1763</v>
      </c>
      <c r="F4828" s="180" t="s">
        <v>826</v>
      </c>
      <c r="G4828" s="180">
        <v>0.94698479999999996</v>
      </c>
      <c r="H4828" s="180">
        <v>15.47</v>
      </c>
      <c r="I4828" s="180">
        <v>15.47</v>
      </c>
      <c r="J4828" s="180">
        <v>0</v>
      </c>
      <c r="K4828" s="181">
        <f t="shared" si="75"/>
        <v>14.649854855999999</v>
      </c>
      <c r="L4828" s="180" t="s">
        <v>4328</v>
      </c>
    </row>
    <row r="4829" spans="3:12">
      <c r="C4829" s="180">
        <v>9836</v>
      </c>
      <c r="D4829" s="180">
        <v>9838</v>
      </c>
      <c r="E4829" s="180" t="s">
        <v>1764</v>
      </c>
      <c r="F4829" s="180" t="s">
        <v>826</v>
      </c>
      <c r="G4829" s="180">
        <v>0.72176470000000004</v>
      </c>
      <c r="H4829" s="180">
        <v>11.79</v>
      </c>
      <c r="I4829" s="180">
        <v>11.79</v>
      </c>
      <c r="J4829" s="180">
        <v>0</v>
      </c>
      <c r="K4829" s="181">
        <f t="shared" si="75"/>
        <v>8.5096058130000003</v>
      </c>
      <c r="L4829" s="180" t="s">
        <v>4328</v>
      </c>
    </row>
    <row r="4830" spans="3:12">
      <c r="C4830" s="180">
        <v>9836</v>
      </c>
      <c r="D4830" s="180">
        <v>9839</v>
      </c>
      <c r="E4830" s="180" t="s">
        <v>2806</v>
      </c>
      <c r="F4830" s="180" t="s">
        <v>826</v>
      </c>
      <c r="G4830" s="180">
        <v>1.5600635</v>
      </c>
      <c r="H4830" s="180">
        <v>25.49</v>
      </c>
      <c r="I4830" s="180">
        <v>25.49</v>
      </c>
      <c r="J4830" s="180">
        <v>0</v>
      </c>
      <c r="K4830" s="181">
        <f t="shared" si="75"/>
        <v>39.766018615</v>
      </c>
      <c r="L4830" s="180" t="s">
        <v>4328</v>
      </c>
    </row>
    <row r="4831" spans="3:12">
      <c r="C4831" s="180">
        <v>9836</v>
      </c>
      <c r="D4831" s="180">
        <v>9840</v>
      </c>
      <c r="E4831" s="180" t="s">
        <v>2808</v>
      </c>
      <c r="F4831" s="180" t="s">
        <v>826</v>
      </c>
      <c r="G4831" s="180">
        <v>3.9782139000000001</v>
      </c>
      <c r="H4831" s="180">
        <v>65</v>
      </c>
      <c r="I4831" s="180">
        <v>65</v>
      </c>
      <c r="J4831" s="180">
        <v>0</v>
      </c>
      <c r="K4831" s="181">
        <f t="shared" si="75"/>
        <v>258.58390350000002</v>
      </c>
      <c r="L4831" s="180" t="s">
        <v>4328</v>
      </c>
    </row>
    <row r="4832" spans="3:12">
      <c r="C4832" s="180">
        <v>9836</v>
      </c>
      <c r="D4832" s="180">
        <v>9841</v>
      </c>
      <c r="E4832" s="180" t="s">
        <v>2807</v>
      </c>
      <c r="F4832" s="180" t="s">
        <v>826</v>
      </c>
      <c r="G4832" s="180">
        <v>1.8833607999999999</v>
      </c>
      <c r="H4832" s="180">
        <v>30.77</v>
      </c>
      <c r="I4832" s="180">
        <v>30.77</v>
      </c>
      <c r="J4832" s="180">
        <v>0</v>
      </c>
      <c r="K4832" s="181">
        <f t="shared" si="75"/>
        <v>57.951011815999998</v>
      </c>
      <c r="L4832" s="180" t="s">
        <v>4328</v>
      </c>
    </row>
    <row r="4833" spans="3:12">
      <c r="C4833" s="180">
        <v>9836</v>
      </c>
      <c r="D4833" s="180">
        <v>9877</v>
      </c>
      <c r="E4833" s="180" t="s">
        <v>4928</v>
      </c>
      <c r="F4833" s="180" t="s">
        <v>826</v>
      </c>
      <c r="G4833" s="180">
        <v>8.2979341000000009</v>
      </c>
      <c r="H4833" s="180">
        <v>135.58000000000001</v>
      </c>
      <c r="I4833" s="180">
        <v>135.58000000000001</v>
      </c>
      <c r="J4833" s="180">
        <v>0</v>
      </c>
      <c r="K4833" s="181">
        <f t="shared" si="75"/>
        <v>1125.0339052780002</v>
      </c>
      <c r="L4833" s="180" t="s">
        <v>4328</v>
      </c>
    </row>
    <row r="4834" spans="3:12">
      <c r="C4834" s="180">
        <v>9836</v>
      </c>
      <c r="D4834" s="180">
        <v>9878</v>
      </c>
      <c r="E4834" s="180" t="s">
        <v>4929</v>
      </c>
      <c r="F4834" s="180" t="s">
        <v>826</v>
      </c>
      <c r="G4834" s="180">
        <v>10.215274300000001</v>
      </c>
      <c r="H4834" s="180">
        <v>166.91</v>
      </c>
      <c r="I4834" s="180">
        <v>166.91</v>
      </c>
      <c r="J4834" s="180">
        <v>0</v>
      </c>
      <c r="K4834" s="181">
        <f t="shared" si="75"/>
        <v>1705.0314334130001</v>
      </c>
      <c r="L4834" s="180" t="s">
        <v>4328</v>
      </c>
    </row>
    <row r="4835" spans="3:12">
      <c r="C4835" s="180">
        <v>9836</v>
      </c>
      <c r="D4835" s="180">
        <v>10835</v>
      </c>
      <c r="E4835" s="180" t="s">
        <v>4930</v>
      </c>
      <c r="F4835" s="180" t="s">
        <v>727</v>
      </c>
      <c r="G4835" s="180">
        <v>0.38057289999999999</v>
      </c>
      <c r="H4835" s="180">
        <v>6.21</v>
      </c>
      <c r="I4835" s="180">
        <v>6.21</v>
      </c>
      <c r="J4835" s="180">
        <v>0</v>
      </c>
      <c r="K4835" s="181">
        <f t="shared" si="75"/>
        <v>2.3633577089999998</v>
      </c>
      <c r="L4835" s="180" t="s">
        <v>4328</v>
      </c>
    </row>
    <row r="4836" spans="3:12">
      <c r="C4836" s="180">
        <v>9836</v>
      </c>
      <c r="D4836" s="180">
        <v>10836</v>
      </c>
      <c r="E4836" s="180" t="s">
        <v>4931</v>
      </c>
      <c r="F4836" s="180" t="s">
        <v>727</v>
      </c>
      <c r="G4836" s="180">
        <v>1.3626783</v>
      </c>
      <c r="H4836" s="180">
        <v>22.26</v>
      </c>
      <c r="I4836" s="180">
        <v>22.26</v>
      </c>
      <c r="J4836" s="180">
        <v>0</v>
      </c>
      <c r="K4836" s="181">
        <f t="shared" si="75"/>
        <v>30.333218958000003</v>
      </c>
      <c r="L4836" s="180" t="s">
        <v>4328</v>
      </c>
    </row>
    <row r="4837" spans="3:12">
      <c r="C4837" s="180">
        <v>9836</v>
      </c>
      <c r="D4837" s="180">
        <v>10908</v>
      </c>
      <c r="E4837" s="180" t="s">
        <v>4932</v>
      </c>
      <c r="F4837" s="180" t="s">
        <v>727</v>
      </c>
      <c r="G4837" s="180">
        <v>1.2803154999999999</v>
      </c>
      <c r="H4837" s="180">
        <v>20.92</v>
      </c>
      <c r="I4837" s="180">
        <v>20.92</v>
      </c>
      <c r="J4837" s="180">
        <v>0</v>
      </c>
      <c r="K4837" s="181">
        <f t="shared" si="75"/>
        <v>26.784200260000002</v>
      </c>
      <c r="L4837" s="180" t="s">
        <v>4328</v>
      </c>
    </row>
    <row r="4838" spans="3:12">
      <c r="C4838" s="180">
        <v>9836</v>
      </c>
      <c r="D4838" s="180">
        <v>10909</v>
      </c>
      <c r="E4838" s="180" t="s">
        <v>4933</v>
      </c>
      <c r="F4838" s="180" t="s">
        <v>727</v>
      </c>
      <c r="G4838" s="180">
        <v>1.4893466</v>
      </c>
      <c r="H4838" s="180">
        <v>24.33</v>
      </c>
      <c r="I4838" s="180">
        <v>24.33</v>
      </c>
      <c r="J4838" s="180">
        <v>0</v>
      </c>
      <c r="K4838" s="181">
        <f t="shared" si="75"/>
        <v>36.235802778</v>
      </c>
      <c r="L4838" s="180" t="s">
        <v>4328</v>
      </c>
    </row>
    <row r="4839" spans="3:12">
      <c r="C4839" s="180">
        <v>9836</v>
      </c>
      <c r="D4839" s="180">
        <v>10911</v>
      </c>
      <c r="E4839" s="180" t="s">
        <v>4934</v>
      </c>
      <c r="F4839" s="180" t="s">
        <v>727</v>
      </c>
      <c r="G4839" s="180">
        <v>1.2322544</v>
      </c>
      <c r="H4839" s="180">
        <v>20.13</v>
      </c>
      <c r="I4839" s="180">
        <v>20.13</v>
      </c>
      <c r="J4839" s="180">
        <v>0</v>
      </c>
      <c r="K4839" s="181">
        <f t="shared" si="75"/>
        <v>24.805281072</v>
      </c>
      <c r="L4839" s="180" t="s">
        <v>4328</v>
      </c>
    </row>
    <row r="4840" spans="3:12">
      <c r="C4840" s="180">
        <v>9836</v>
      </c>
      <c r="D4840" s="180">
        <v>11655</v>
      </c>
      <c r="E4840" s="180" t="s">
        <v>4935</v>
      </c>
      <c r="F4840" s="180" t="s">
        <v>727</v>
      </c>
      <c r="G4840" s="180">
        <v>1.1414348000000001</v>
      </c>
      <c r="H4840" s="180">
        <v>18.649999999999999</v>
      </c>
      <c r="I4840" s="180">
        <v>18.649999999999999</v>
      </c>
      <c r="J4840" s="180">
        <v>0</v>
      </c>
      <c r="K4840" s="181">
        <f t="shared" si="75"/>
        <v>21.287759019999999</v>
      </c>
      <c r="L4840" s="180" t="s">
        <v>4328</v>
      </c>
    </row>
    <row r="4841" spans="3:12">
      <c r="C4841" s="180">
        <v>9836</v>
      </c>
      <c r="D4841" s="180">
        <v>11656</v>
      </c>
      <c r="E4841" s="180" t="s">
        <v>4936</v>
      </c>
      <c r="F4841" s="180" t="s">
        <v>727</v>
      </c>
      <c r="G4841" s="180">
        <v>1.3104206</v>
      </c>
      <c r="H4841" s="180">
        <v>21.41</v>
      </c>
      <c r="I4841" s="180">
        <v>21.41</v>
      </c>
      <c r="J4841" s="180">
        <v>0</v>
      </c>
      <c r="K4841" s="181">
        <f t="shared" si="75"/>
        <v>28.056105046000003</v>
      </c>
      <c r="L4841" s="180" t="s">
        <v>4328</v>
      </c>
    </row>
    <row r="4842" spans="3:12">
      <c r="C4842" s="180">
        <v>9836</v>
      </c>
      <c r="D4842" s="180">
        <v>11658</v>
      </c>
      <c r="E4842" s="180" t="s">
        <v>4937</v>
      </c>
      <c r="F4842" s="180" t="s">
        <v>727</v>
      </c>
      <c r="G4842" s="180">
        <v>1.1144539</v>
      </c>
      <c r="H4842" s="180">
        <v>18.21</v>
      </c>
      <c r="I4842" s="180">
        <v>18.21</v>
      </c>
      <c r="J4842" s="180">
        <v>0</v>
      </c>
      <c r="K4842" s="181">
        <f t="shared" si="75"/>
        <v>20.294205519000002</v>
      </c>
      <c r="L4842" s="180" t="s">
        <v>4328</v>
      </c>
    </row>
    <row r="4843" spans="3:12">
      <c r="C4843" s="180">
        <v>9836</v>
      </c>
      <c r="D4843" s="180">
        <v>12614</v>
      </c>
      <c r="E4843" s="180" t="s">
        <v>1707</v>
      </c>
      <c r="F4843" s="180" t="s">
        <v>727</v>
      </c>
      <c r="G4843" s="180">
        <v>3.6206700999999999</v>
      </c>
      <c r="H4843" s="180">
        <v>59.16</v>
      </c>
      <c r="I4843" s="180">
        <v>59.16</v>
      </c>
      <c r="J4843" s="180">
        <v>0</v>
      </c>
      <c r="K4843" s="181">
        <f t="shared" si="75"/>
        <v>214.19884311599998</v>
      </c>
      <c r="L4843" s="180" t="s">
        <v>4328</v>
      </c>
    </row>
    <row r="4844" spans="3:12">
      <c r="C4844" s="180">
        <v>9836</v>
      </c>
      <c r="D4844" s="180">
        <v>12615</v>
      </c>
      <c r="E4844" s="180" t="s">
        <v>4938</v>
      </c>
      <c r="F4844" s="180" t="s">
        <v>727</v>
      </c>
      <c r="G4844" s="180">
        <v>0.83986369999999999</v>
      </c>
      <c r="H4844" s="180">
        <v>13.72</v>
      </c>
      <c r="I4844" s="180">
        <v>13.72</v>
      </c>
      <c r="J4844" s="180">
        <v>0</v>
      </c>
      <c r="K4844" s="181">
        <f t="shared" si="75"/>
        <v>11.522929964000001</v>
      </c>
      <c r="L4844" s="180" t="s">
        <v>4328</v>
      </c>
    </row>
    <row r="4845" spans="3:12">
      <c r="C4845" s="180">
        <v>9836</v>
      </c>
      <c r="D4845" s="180">
        <v>12616</v>
      </c>
      <c r="E4845" s="180" t="s">
        <v>1708</v>
      </c>
      <c r="F4845" s="180" t="s">
        <v>727</v>
      </c>
      <c r="G4845" s="180">
        <v>1.0982396000000001</v>
      </c>
      <c r="H4845" s="180">
        <v>17.940000000000001</v>
      </c>
      <c r="I4845" s="180">
        <v>17.940000000000001</v>
      </c>
      <c r="J4845" s="180">
        <v>0</v>
      </c>
      <c r="K4845" s="181">
        <f t="shared" si="75"/>
        <v>19.702418424000005</v>
      </c>
      <c r="L4845" s="180" t="s">
        <v>4328</v>
      </c>
    </row>
    <row r="4846" spans="3:12">
      <c r="C4846" s="180">
        <v>9836</v>
      </c>
      <c r="D4846" s="180">
        <v>12618</v>
      </c>
      <c r="E4846" s="180" t="s">
        <v>1709</v>
      </c>
      <c r="F4846" s="180" t="s">
        <v>727</v>
      </c>
      <c r="G4846" s="180">
        <v>11.203861399999999</v>
      </c>
      <c r="H4846" s="180">
        <v>183.07</v>
      </c>
      <c r="I4846" s="180">
        <v>183.07</v>
      </c>
      <c r="J4846" s="180">
        <v>0</v>
      </c>
      <c r="K4846" s="181">
        <f t="shared" si="75"/>
        <v>2051.0909064979996</v>
      </c>
      <c r="L4846" s="180" t="s">
        <v>4328</v>
      </c>
    </row>
    <row r="4847" spans="3:12">
      <c r="C4847" s="180">
        <v>9836</v>
      </c>
      <c r="D4847" s="180">
        <v>12623</v>
      </c>
      <c r="E4847" s="180" t="s">
        <v>4939</v>
      </c>
      <c r="F4847" s="180" t="s">
        <v>826</v>
      </c>
      <c r="G4847" s="180">
        <v>2.9540033999999999</v>
      </c>
      <c r="H4847" s="180">
        <v>48.26</v>
      </c>
      <c r="I4847" s="180">
        <v>48.26</v>
      </c>
      <c r="J4847" s="180">
        <v>0</v>
      </c>
      <c r="K4847" s="181">
        <f t="shared" si="75"/>
        <v>142.56020408399999</v>
      </c>
      <c r="L4847" s="180" t="s">
        <v>4328</v>
      </c>
    </row>
    <row r="4848" spans="3:12">
      <c r="C4848" s="180">
        <v>9836</v>
      </c>
      <c r="D4848" s="180">
        <v>12624</v>
      </c>
      <c r="E4848" s="180" t="s">
        <v>1710</v>
      </c>
      <c r="F4848" s="180" t="s">
        <v>727</v>
      </c>
      <c r="G4848" s="180">
        <v>2.1516183999999998</v>
      </c>
      <c r="H4848" s="180">
        <v>35.15</v>
      </c>
      <c r="I4848" s="180">
        <v>35.15</v>
      </c>
      <c r="J4848" s="180">
        <v>0</v>
      </c>
      <c r="K4848" s="181">
        <f t="shared" si="75"/>
        <v>75.629386759999988</v>
      </c>
      <c r="L4848" s="180" t="s">
        <v>4328</v>
      </c>
    </row>
    <row r="4849" spans="3:12">
      <c r="C4849" s="180">
        <v>9836</v>
      </c>
      <c r="D4849" s="180">
        <v>12626</v>
      </c>
      <c r="E4849" s="180" t="s">
        <v>1711</v>
      </c>
      <c r="F4849" s="180" t="s">
        <v>727</v>
      </c>
      <c r="G4849" s="180">
        <v>2.7404883999999998</v>
      </c>
      <c r="H4849" s="180">
        <v>44.77</v>
      </c>
      <c r="I4849" s="180">
        <v>44.77</v>
      </c>
      <c r="J4849" s="180">
        <v>0</v>
      </c>
      <c r="K4849" s="181">
        <f t="shared" si="75"/>
        <v>122.691665668</v>
      </c>
      <c r="L4849" s="180" t="s">
        <v>4328</v>
      </c>
    </row>
    <row r="4850" spans="3:12">
      <c r="C4850" s="180">
        <v>9836</v>
      </c>
      <c r="D4850" s="180">
        <v>12627</v>
      </c>
      <c r="E4850" s="180" t="s">
        <v>1712</v>
      </c>
      <c r="F4850" s="180" t="s">
        <v>727</v>
      </c>
      <c r="G4850" s="180">
        <v>8.6314600000000005E-2</v>
      </c>
      <c r="H4850" s="180">
        <v>1.41</v>
      </c>
      <c r="I4850" s="180">
        <v>1.41</v>
      </c>
      <c r="J4850" s="180">
        <v>0</v>
      </c>
      <c r="K4850" s="181">
        <f t="shared" si="75"/>
        <v>0.121703586</v>
      </c>
      <c r="L4850" s="180" t="s">
        <v>4328</v>
      </c>
    </row>
    <row r="4851" spans="3:12">
      <c r="C4851" s="180">
        <v>9836</v>
      </c>
      <c r="D4851" s="180">
        <v>12909</v>
      </c>
      <c r="E4851" s="180" t="s">
        <v>4940</v>
      </c>
      <c r="F4851" s="180" t="s">
        <v>727</v>
      </c>
      <c r="G4851" s="180">
        <v>0.30076619999999998</v>
      </c>
      <c r="H4851" s="180">
        <v>4.91</v>
      </c>
      <c r="I4851" s="180">
        <v>4.91</v>
      </c>
      <c r="J4851" s="180">
        <v>0</v>
      </c>
      <c r="K4851" s="181">
        <f t="shared" si="75"/>
        <v>1.4767620420000001</v>
      </c>
      <c r="L4851" s="180" t="s">
        <v>4328</v>
      </c>
    </row>
    <row r="4852" spans="3:12">
      <c r="C4852" s="180">
        <v>9836</v>
      </c>
      <c r="D4852" s="180">
        <v>12910</v>
      </c>
      <c r="E4852" s="180" t="s">
        <v>4941</v>
      </c>
      <c r="F4852" s="180" t="s">
        <v>727</v>
      </c>
      <c r="G4852" s="180">
        <v>0.54018639999999996</v>
      </c>
      <c r="H4852" s="180">
        <v>8.82</v>
      </c>
      <c r="I4852" s="180">
        <v>8.82</v>
      </c>
      <c r="J4852" s="180">
        <v>0</v>
      </c>
      <c r="K4852" s="181">
        <f t="shared" si="75"/>
        <v>4.7644440479999997</v>
      </c>
      <c r="L4852" s="180" t="s">
        <v>4328</v>
      </c>
    </row>
    <row r="4853" spans="3:12">
      <c r="C4853" s="180">
        <v>9836</v>
      </c>
      <c r="D4853" s="180">
        <v>20042</v>
      </c>
      <c r="E4853" s="180" t="s">
        <v>4942</v>
      </c>
      <c r="F4853" s="180" t="s">
        <v>727</v>
      </c>
      <c r="G4853" s="180">
        <v>0.52257779999999998</v>
      </c>
      <c r="H4853" s="180">
        <v>8.5299999999999994</v>
      </c>
      <c r="I4853" s="180">
        <v>8.5299999999999994</v>
      </c>
      <c r="J4853" s="180">
        <v>0</v>
      </c>
      <c r="K4853" s="181">
        <f t="shared" si="75"/>
        <v>4.4575886339999995</v>
      </c>
      <c r="L4853" s="180" t="s">
        <v>4328</v>
      </c>
    </row>
    <row r="4854" spans="3:12">
      <c r="C4854" s="180">
        <v>9836</v>
      </c>
      <c r="D4854" s="180">
        <v>20043</v>
      </c>
      <c r="E4854" s="180" t="s">
        <v>4943</v>
      </c>
      <c r="F4854" s="180" t="s">
        <v>727</v>
      </c>
      <c r="G4854" s="180">
        <v>0.60238449999999999</v>
      </c>
      <c r="H4854" s="180">
        <v>9.84</v>
      </c>
      <c r="I4854" s="180">
        <v>9.84</v>
      </c>
      <c r="J4854" s="180">
        <v>0</v>
      </c>
      <c r="K4854" s="181">
        <f t="shared" si="75"/>
        <v>5.9274634800000001</v>
      </c>
      <c r="L4854" s="180" t="s">
        <v>4328</v>
      </c>
    </row>
    <row r="4855" spans="3:12">
      <c r="C4855" s="180">
        <v>9836</v>
      </c>
      <c r="D4855" s="180">
        <v>20044</v>
      </c>
      <c r="E4855" s="180" t="s">
        <v>4944</v>
      </c>
      <c r="F4855" s="180" t="s">
        <v>727</v>
      </c>
      <c r="G4855" s="180">
        <v>0.69837970000000005</v>
      </c>
      <c r="H4855" s="180">
        <v>11.41</v>
      </c>
      <c r="I4855" s="180">
        <v>11.41</v>
      </c>
      <c r="J4855" s="180">
        <v>0</v>
      </c>
      <c r="K4855" s="181">
        <f t="shared" si="75"/>
        <v>7.9685123770000006</v>
      </c>
      <c r="L4855" s="180" t="s">
        <v>4328</v>
      </c>
    </row>
    <row r="4856" spans="3:12">
      <c r="C4856" s="180">
        <v>9836</v>
      </c>
      <c r="D4856" s="180">
        <v>20045</v>
      </c>
      <c r="E4856" s="180" t="s">
        <v>4945</v>
      </c>
      <c r="F4856" s="180" t="s">
        <v>727</v>
      </c>
      <c r="G4856" s="180">
        <v>0.62567329999999999</v>
      </c>
      <c r="H4856" s="180">
        <v>10.220000000000001</v>
      </c>
      <c r="I4856" s="180">
        <v>10.220000000000001</v>
      </c>
      <c r="J4856" s="180">
        <v>0</v>
      </c>
      <c r="K4856" s="181">
        <f t="shared" si="75"/>
        <v>6.3943811259999999</v>
      </c>
      <c r="L4856" s="180" t="s">
        <v>4328</v>
      </c>
    </row>
    <row r="4857" spans="3:12">
      <c r="C4857" s="180">
        <v>9836</v>
      </c>
      <c r="D4857" s="180">
        <v>20046</v>
      </c>
      <c r="E4857" s="180" t="s">
        <v>4946</v>
      </c>
      <c r="F4857" s="180" t="s">
        <v>727</v>
      </c>
      <c r="G4857" s="180">
        <v>1.236578</v>
      </c>
      <c r="H4857" s="180">
        <v>20.2</v>
      </c>
      <c r="I4857" s="180">
        <v>20.2</v>
      </c>
      <c r="J4857" s="180">
        <v>0</v>
      </c>
      <c r="K4857" s="181">
        <f t="shared" si="75"/>
        <v>24.978875599999999</v>
      </c>
      <c r="L4857" s="180" t="s">
        <v>4328</v>
      </c>
    </row>
    <row r="4858" spans="3:12">
      <c r="C4858" s="180">
        <v>9836</v>
      </c>
      <c r="D4858" s="180">
        <v>20047</v>
      </c>
      <c r="E4858" s="180" t="s">
        <v>4947</v>
      </c>
      <c r="F4858" s="180" t="s">
        <v>727</v>
      </c>
      <c r="G4858" s="180">
        <v>3.7074620999999999</v>
      </c>
      <c r="H4858" s="180">
        <v>60.57</v>
      </c>
      <c r="I4858" s="180">
        <v>60.57</v>
      </c>
      <c r="J4858" s="180">
        <v>0</v>
      </c>
      <c r="K4858" s="181">
        <f t="shared" si="75"/>
        <v>224.56097939699998</v>
      </c>
      <c r="L4858" s="180" t="s">
        <v>4328</v>
      </c>
    </row>
    <row r="4859" spans="3:12">
      <c r="C4859" s="180">
        <v>9836</v>
      </c>
      <c r="D4859" s="180">
        <v>20065</v>
      </c>
      <c r="E4859" s="180" t="s">
        <v>2817</v>
      </c>
      <c r="F4859" s="180" t="s">
        <v>826</v>
      </c>
      <c r="G4859" s="180">
        <v>2.6141717999999998</v>
      </c>
      <c r="H4859" s="180">
        <v>42.71</v>
      </c>
      <c r="I4859" s="180">
        <v>42.71</v>
      </c>
      <c r="J4859" s="180">
        <v>0</v>
      </c>
      <c r="K4859" s="181">
        <f t="shared" si="75"/>
        <v>111.65127757799999</v>
      </c>
      <c r="L4859" s="180" t="s">
        <v>4328</v>
      </c>
    </row>
    <row r="4860" spans="3:12">
      <c r="C4860" s="180">
        <v>9836</v>
      </c>
      <c r="D4860" s="180">
        <v>20067</v>
      </c>
      <c r="E4860" s="180" t="s">
        <v>2804</v>
      </c>
      <c r="F4860" s="180" t="s">
        <v>826</v>
      </c>
      <c r="G4860" s="180">
        <v>0.61099329999999996</v>
      </c>
      <c r="H4860" s="180">
        <v>9.98</v>
      </c>
      <c r="I4860" s="180">
        <v>9.98</v>
      </c>
      <c r="J4860" s="180">
        <v>0</v>
      </c>
      <c r="K4860" s="181">
        <f t="shared" si="75"/>
        <v>6.0977131340000001</v>
      </c>
      <c r="L4860" s="180" t="s">
        <v>4328</v>
      </c>
    </row>
    <row r="4861" spans="3:12">
      <c r="C4861" s="180">
        <v>9836</v>
      </c>
      <c r="D4861" s="180">
        <v>20068</v>
      </c>
      <c r="E4861" s="180" t="s">
        <v>2805</v>
      </c>
      <c r="F4861" s="180" t="s">
        <v>826</v>
      </c>
      <c r="G4861" s="180">
        <v>0.86035130000000004</v>
      </c>
      <c r="H4861" s="180">
        <v>14.05</v>
      </c>
      <c r="I4861" s="180">
        <v>14.05</v>
      </c>
      <c r="J4861" s="180">
        <v>0</v>
      </c>
      <c r="K4861" s="181">
        <f t="shared" si="75"/>
        <v>12.087935765000001</v>
      </c>
      <c r="L4861" s="180" t="s">
        <v>4328</v>
      </c>
    </row>
    <row r="4862" spans="3:12">
      <c r="C4862" s="180">
        <v>9836</v>
      </c>
      <c r="D4862" s="180">
        <v>20086</v>
      </c>
      <c r="E4862" s="180" t="s">
        <v>4948</v>
      </c>
      <c r="F4862" s="180" t="s">
        <v>727</v>
      </c>
      <c r="G4862" s="180">
        <v>0.20732700000000001</v>
      </c>
      <c r="H4862" s="180">
        <v>3.38</v>
      </c>
      <c r="I4862" s="180">
        <v>3.38</v>
      </c>
      <c r="J4862" s="180">
        <v>0</v>
      </c>
      <c r="K4862" s="181">
        <f t="shared" si="75"/>
        <v>0.70076526000000006</v>
      </c>
      <c r="L4862" s="180" t="s">
        <v>4328</v>
      </c>
    </row>
    <row r="4863" spans="3:12">
      <c r="C4863" s="180">
        <v>9836</v>
      </c>
      <c r="D4863" s="180">
        <v>20087</v>
      </c>
      <c r="E4863" s="180" t="s">
        <v>4949</v>
      </c>
      <c r="F4863" s="180" t="s">
        <v>727</v>
      </c>
      <c r="G4863" s="180">
        <v>0.71343230000000002</v>
      </c>
      <c r="H4863" s="180">
        <v>11.65</v>
      </c>
      <c r="I4863" s="180">
        <v>11.65</v>
      </c>
      <c r="J4863" s="180">
        <v>0</v>
      </c>
      <c r="K4863" s="181">
        <f t="shared" si="75"/>
        <v>8.3114862949999999</v>
      </c>
      <c r="L4863" s="180" t="s">
        <v>4328</v>
      </c>
    </row>
    <row r="4864" spans="3:12">
      <c r="C4864" s="180">
        <v>9836</v>
      </c>
      <c r="D4864" s="180">
        <v>20088</v>
      </c>
      <c r="E4864" s="180" t="s">
        <v>4950</v>
      </c>
      <c r="F4864" s="180" t="s">
        <v>727</v>
      </c>
      <c r="G4864" s="180">
        <v>0.8622533</v>
      </c>
      <c r="H4864" s="180">
        <v>14.08</v>
      </c>
      <c r="I4864" s="180">
        <v>14.08</v>
      </c>
      <c r="J4864" s="180">
        <v>0</v>
      </c>
      <c r="K4864" s="181">
        <f t="shared" si="75"/>
        <v>12.140526464000001</v>
      </c>
      <c r="L4864" s="180" t="s">
        <v>4328</v>
      </c>
    </row>
    <row r="4865" spans="3:12">
      <c r="C4865" s="180">
        <v>9836</v>
      </c>
      <c r="D4865" s="180">
        <v>20089</v>
      </c>
      <c r="E4865" s="180" t="s">
        <v>4951</v>
      </c>
      <c r="F4865" s="180" t="s">
        <v>727</v>
      </c>
      <c r="G4865" s="180">
        <v>4.2260637000000001</v>
      </c>
      <c r="H4865" s="180">
        <v>69.05</v>
      </c>
      <c r="I4865" s="180">
        <v>69.05</v>
      </c>
      <c r="J4865" s="180">
        <v>0</v>
      </c>
      <c r="K4865" s="181">
        <f t="shared" si="75"/>
        <v>291.80969848500001</v>
      </c>
      <c r="L4865" s="180" t="s">
        <v>4328</v>
      </c>
    </row>
    <row r="4866" spans="3:12">
      <c r="C4866" s="180">
        <v>9836</v>
      </c>
      <c r="D4866" s="180">
        <v>20096</v>
      </c>
      <c r="E4866" s="180" t="s">
        <v>4952</v>
      </c>
      <c r="F4866" s="180" t="s">
        <v>727</v>
      </c>
      <c r="G4866" s="180">
        <v>1.7250747</v>
      </c>
      <c r="H4866" s="180">
        <v>28.18</v>
      </c>
      <c r="I4866" s="180">
        <v>28.18</v>
      </c>
      <c r="J4866" s="180">
        <v>0</v>
      </c>
      <c r="K4866" s="181">
        <f t="shared" si="75"/>
        <v>48.612605045999999</v>
      </c>
      <c r="L4866" s="180" t="s">
        <v>4328</v>
      </c>
    </row>
    <row r="4867" spans="3:12">
      <c r="C4867" s="180">
        <v>9836</v>
      </c>
      <c r="D4867" s="180">
        <v>20097</v>
      </c>
      <c r="E4867" s="180" t="s">
        <v>4953</v>
      </c>
      <c r="F4867" s="180" t="s">
        <v>727</v>
      </c>
      <c r="G4867" s="180">
        <v>1.6665687</v>
      </c>
      <c r="H4867" s="180">
        <v>27.23</v>
      </c>
      <c r="I4867" s="180">
        <v>27.23</v>
      </c>
      <c r="J4867" s="180">
        <v>0</v>
      </c>
      <c r="K4867" s="181">
        <f t="shared" si="75"/>
        <v>45.380665700999998</v>
      </c>
      <c r="L4867" s="180" t="s">
        <v>4328</v>
      </c>
    </row>
    <row r="4868" spans="3:12">
      <c r="C4868" s="180">
        <v>9836</v>
      </c>
      <c r="D4868" s="180">
        <v>20098</v>
      </c>
      <c r="E4868" s="180" t="s">
        <v>4954</v>
      </c>
      <c r="F4868" s="180" t="s">
        <v>727</v>
      </c>
      <c r="G4868" s="180">
        <v>6.8105516000000001</v>
      </c>
      <c r="H4868" s="180">
        <v>111.28</v>
      </c>
      <c r="I4868" s="180">
        <v>111.28</v>
      </c>
      <c r="J4868" s="180">
        <v>0</v>
      </c>
      <c r="K4868" s="181">
        <f t="shared" si="75"/>
        <v>757.87818204799999</v>
      </c>
      <c r="L4868" s="180" t="s">
        <v>4328</v>
      </c>
    </row>
    <row r="4869" spans="3:12">
      <c r="C4869" s="180">
        <v>9836</v>
      </c>
      <c r="D4869" s="180">
        <v>20139</v>
      </c>
      <c r="E4869" s="180" t="s">
        <v>4955</v>
      </c>
      <c r="F4869" s="180" t="s">
        <v>727</v>
      </c>
      <c r="G4869" s="180">
        <v>7.8676354999999996</v>
      </c>
      <c r="H4869" s="180">
        <v>128.55000000000001</v>
      </c>
      <c r="I4869" s="180">
        <v>128.55000000000001</v>
      </c>
      <c r="J4869" s="180">
        <v>0</v>
      </c>
      <c r="K4869" s="181">
        <f t="shared" si="75"/>
        <v>1011.384543525</v>
      </c>
      <c r="L4869" s="180" t="s">
        <v>4328</v>
      </c>
    </row>
    <row r="4870" spans="3:12">
      <c r="C4870" s="180">
        <v>9836</v>
      </c>
      <c r="D4870" s="180">
        <v>20140</v>
      </c>
      <c r="E4870" s="180" t="s">
        <v>4956</v>
      </c>
      <c r="F4870" s="180" t="s">
        <v>727</v>
      </c>
      <c r="G4870" s="180">
        <v>0.57540360000000002</v>
      </c>
      <c r="H4870" s="180">
        <v>9.4</v>
      </c>
      <c r="I4870" s="180">
        <v>9.4</v>
      </c>
      <c r="J4870" s="180">
        <v>0</v>
      </c>
      <c r="K4870" s="181">
        <f t="shared" ref="K4870:K4933" si="76">H4870*G4870</f>
        <v>5.4087938400000004</v>
      </c>
      <c r="L4870" s="180" t="s">
        <v>4328</v>
      </c>
    </row>
    <row r="4871" spans="3:12">
      <c r="C4871" s="180">
        <v>9836</v>
      </c>
      <c r="D4871" s="180">
        <v>20141</v>
      </c>
      <c r="E4871" s="180" t="s">
        <v>4957</v>
      </c>
      <c r="F4871" s="180" t="s">
        <v>727</v>
      </c>
      <c r="G4871" s="180">
        <v>1.4092559</v>
      </c>
      <c r="H4871" s="180">
        <v>23.02</v>
      </c>
      <c r="I4871" s="180">
        <v>23.02</v>
      </c>
      <c r="J4871" s="180">
        <v>0</v>
      </c>
      <c r="K4871" s="181">
        <f t="shared" si="76"/>
        <v>32.441070818</v>
      </c>
      <c r="L4871" s="180" t="s">
        <v>4328</v>
      </c>
    </row>
    <row r="4872" spans="3:12">
      <c r="C4872" s="180">
        <v>9836</v>
      </c>
      <c r="D4872" s="180">
        <v>20142</v>
      </c>
      <c r="E4872" s="180" t="s">
        <v>4958</v>
      </c>
      <c r="F4872" s="180" t="s">
        <v>727</v>
      </c>
      <c r="G4872" s="180">
        <v>2.4788363000000002</v>
      </c>
      <c r="H4872" s="180">
        <v>40.5</v>
      </c>
      <c r="I4872" s="180">
        <v>40.5</v>
      </c>
      <c r="J4872" s="180">
        <v>0</v>
      </c>
      <c r="K4872" s="181">
        <f t="shared" si="76"/>
        <v>100.39287015000001</v>
      </c>
      <c r="L4872" s="180" t="s">
        <v>4328</v>
      </c>
    </row>
    <row r="4873" spans="3:12">
      <c r="C4873" s="180">
        <v>9836</v>
      </c>
      <c r="D4873" s="180">
        <v>20143</v>
      </c>
      <c r="E4873" s="180" t="s">
        <v>4959</v>
      </c>
      <c r="F4873" s="180" t="s">
        <v>727</v>
      </c>
      <c r="G4873" s="180">
        <v>4.6509421</v>
      </c>
      <c r="H4873" s="180">
        <v>75.989999999999995</v>
      </c>
      <c r="I4873" s="180">
        <v>75.989999999999995</v>
      </c>
      <c r="J4873" s="180">
        <v>0</v>
      </c>
      <c r="K4873" s="181">
        <f t="shared" si="76"/>
        <v>353.42509017899999</v>
      </c>
      <c r="L4873" s="180" t="s">
        <v>4328</v>
      </c>
    </row>
    <row r="4874" spans="3:12">
      <c r="C4874" s="180">
        <v>9836</v>
      </c>
      <c r="D4874" s="180">
        <v>20144</v>
      </c>
      <c r="E4874" s="180" t="s">
        <v>4960</v>
      </c>
      <c r="F4874" s="180" t="s">
        <v>727</v>
      </c>
      <c r="G4874" s="180">
        <v>3.6353236</v>
      </c>
      <c r="H4874" s="180">
        <v>59.4</v>
      </c>
      <c r="I4874" s="180">
        <v>59.4</v>
      </c>
      <c r="J4874" s="180">
        <v>0</v>
      </c>
      <c r="K4874" s="181">
        <f t="shared" si="76"/>
        <v>215.93822183999998</v>
      </c>
      <c r="L4874" s="180" t="s">
        <v>4328</v>
      </c>
    </row>
    <row r="4875" spans="3:12">
      <c r="C4875" s="180">
        <v>9836</v>
      </c>
      <c r="D4875" s="180">
        <v>20145</v>
      </c>
      <c r="E4875" s="180" t="s">
        <v>4961</v>
      </c>
      <c r="F4875" s="180" t="s">
        <v>727</v>
      </c>
      <c r="G4875" s="180">
        <v>8.9712969999999999</v>
      </c>
      <c r="H4875" s="180">
        <v>146.59</v>
      </c>
      <c r="I4875" s="180">
        <v>146.59</v>
      </c>
      <c r="J4875" s="180">
        <v>0</v>
      </c>
      <c r="K4875" s="181">
        <f t="shared" si="76"/>
        <v>1315.1024272300001</v>
      </c>
      <c r="L4875" s="180" t="s">
        <v>4328</v>
      </c>
    </row>
    <row r="4876" spans="3:12">
      <c r="C4876" s="180">
        <v>9836</v>
      </c>
      <c r="D4876" s="180">
        <v>20146</v>
      </c>
      <c r="E4876" s="180" t="s">
        <v>4962</v>
      </c>
      <c r="F4876" s="180" t="s">
        <v>727</v>
      </c>
      <c r="G4876" s="180">
        <v>12.263536999999999</v>
      </c>
      <c r="H4876" s="180">
        <v>200.38</v>
      </c>
      <c r="I4876" s="180">
        <v>200.38</v>
      </c>
      <c r="J4876" s="180">
        <v>0</v>
      </c>
      <c r="K4876" s="181">
        <f t="shared" si="76"/>
        <v>2457.36754406</v>
      </c>
      <c r="L4876" s="180" t="s">
        <v>4328</v>
      </c>
    </row>
    <row r="4877" spans="3:12">
      <c r="C4877" s="180">
        <v>9836</v>
      </c>
      <c r="D4877" s="180">
        <v>20148</v>
      </c>
      <c r="E4877" s="180" t="s">
        <v>2977</v>
      </c>
      <c r="F4877" s="180" t="s">
        <v>727</v>
      </c>
      <c r="G4877" s="180">
        <v>0.26980920000000003</v>
      </c>
      <c r="H4877" s="180">
        <v>4.4000000000000004</v>
      </c>
      <c r="I4877" s="180">
        <v>4.4000000000000004</v>
      </c>
      <c r="J4877" s="180">
        <v>0</v>
      </c>
      <c r="K4877" s="181">
        <f t="shared" si="76"/>
        <v>1.1871604800000002</v>
      </c>
      <c r="L4877" s="180" t="s">
        <v>4328</v>
      </c>
    </row>
    <row r="4878" spans="3:12">
      <c r="C4878" s="180">
        <v>9836</v>
      </c>
      <c r="D4878" s="180">
        <v>20149</v>
      </c>
      <c r="E4878" s="180" t="s">
        <v>2982</v>
      </c>
      <c r="F4878" s="180" t="s">
        <v>727</v>
      </c>
      <c r="G4878" s="180">
        <v>0.45043929999999999</v>
      </c>
      <c r="H4878" s="180">
        <v>7.36</v>
      </c>
      <c r="I4878" s="180">
        <v>7.36</v>
      </c>
      <c r="J4878" s="180">
        <v>0</v>
      </c>
      <c r="K4878" s="181">
        <f t="shared" si="76"/>
        <v>3.3152332480000002</v>
      </c>
      <c r="L4878" s="180" t="s">
        <v>4328</v>
      </c>
    </row>
    <row r="4879" spans="3:12">
      <c r="C4879" s="180">
        <v>9836</v>
      </c>
      <c r="D4879" s="180">
        <v>20150</v>
      </c>
      <c r="E4879" s="180" t="s">
        <v>2987</v>
      </c>
      <c r="F4879" s="180" t="s">
        <v>727</v>
      </c>
      <c r="G4879" s="180">
        <v>1.1604635000000001</v>
      </c>
      <c r="H4879" s="180">
        <v>18.96</v>
      </c>
      <c r="I4879" s="180">
        <v>18.96</v>
      </c>
      <c r="J4879" s="180">
        <v>0</v>
      </c>
      <c r="K4879" s="181">
        <f t="shared" si="76"/>
        <v>22.002387960000004</v>
      </c>
      <c r="L4879" s="180" t="s">
        <v>4328</v>
      </c>
    </row>
    <row r="4880" spans="3:12">
      <c r="C4880" s="180">
        <v>9836</v>
      </c>
      <c r="D4880" s="180">
        <v>20151</v>
      </c>
      <c r="E4880" s="180" t="s">
        <v>4963</v>
      </c>
      <c r="F4880" s="180" t="s">
        <v>727</v>
      </c>
      <c r="G4880" s="180">
        <v>1.3711986</v>
      </c>
      <c r="H4880" s="180">
        <v>22.4</v>
      </c>
      <c r="I4880" s="180">
        <v>22.4</v>
      </c>
      <c r="J4880" s="180">
        <v>0</v>
      </c>
      <c r="K4880" s="181">
        <f t="shared" si="76"/>
        <v>30.71484864</v>
      </c>
      <c r="L4880" s="180" t="s">
        <v>4328</v>
      </c>
    </row>
    <row r="4881" spans="3:12">
      <c r="C4881" s="180">
        <v>9836</v>
      </c>
      <c r="D4881" s="180">
        <v>20152</v>
      </c>
      <c r="E4881" s="180" t="s">
        <v>4964</v>
      </c>
      <c r="F4881" s="180" t="s">
        <v>727</v>
      </c>
      <c r="G4881" s="180">
        <v>4.9610807000000001</v>
      </c>
      <c r="H4881" s="180">
        <v>81.06</v>
      </c>
      <c r="I4881" s="180">
        <v>81.06</v>
      </c>
      <c r="J4881" s="180">
        <v>0</v>
      </c>
      <c r="K4881" s="181">
        <f t="shared" si="76"/>
        <v>402.145201542</v>
      </c>
      <c r="L4881" s="180" t="s">
        <v>4328</v>
      </c>
    </row>
    <row r="4882" spans="3:12">
      <c r="C4882" s="180">
        <v>9836</v>
      </c>
      <c r="D4882" s="180">
        <v>20154</v>
      </c>
      <c r="E4882" s="180" t="s">
        <v>2975</v>
      </c>
      <c r="F4882" s="180" t="s">
        <v>727</v>
      </c>
      <c r="G4882" s="180">
        <v>0.264129</v>
      </c>
      <c r="H4882" s="180">
        <v>4.3099999999999996</v>
      </c>
      <c r="I4882" s="180">
        <v>4.3099999999999996</v>
      </c>
      <c r="J4882" s="180">
        <v>0</v>
      </c>
      <c r="K4882" s="181">
        <f t="shared" si="76"/>
        <v>1.1383959899999998</v>
      </c>
      <c r="L4882" s="180" t="s">
        <v>4328</v>
      </c>
    </row>
    <row r="4883" spans="3:12">
      <c r="C4883" s="180">
        <v>9836</v>
      </c>
      <c r="D4883" s="180">
        <v>20155</v>
      </c>
      <c r="E4883" s="180" t="s">
        <v>2980</v>
      </c>
      <c r="F4883" s="180" t="s">
        <v>727</v>
      </c>
      <c r="G4883" s="180">
        <v>0.40215770000000001</v>
      </c>
      <c r="H4883" s="180">
        <v>6.57</v>
      </c>
      <c r="I4883" s="180">
        <v>6.57</v>
      </c>
      <c r="J4883" s="180">
        <v>0</v>
      </c>
      <c r="K4883" s="181">
        <f t="shared" si="76"/>
        <v>2.6421760890000003</v>
      </c>
      <c r="L4883" s="180" t="s">
        <v>4328</v>
      </c>
    </row>
    <row r="4884" spans="3:12">
      <c r="C4884" s="180">
        <v>9836</v>
      </c>
      <c r="D4884" s="180">
        <v>20156</v>
      </c>
      <c r="E4884" s="180" t="s">
        <v>2985</v>
      </c>
      <c r="F4884" s="180" t="s">
        <v>727</v>
      </c>
      <c r="G4884" s="180">
        <v>1.1297904000000001</v>
      </c>
      <c r="H4884" s="180">
        <v>18.46</v>
      </c>
      <c r="I4884" s="180">
        <v>18.46</v>
      </c>
      <c r="J4884" s="180">
        <v>0</v>
      </c>
      <c r="K4884" s="181">
        <f t="shared" si="76"/>
        <v>20.855930784000002</v>
      </c>
      <c r="L4884" s="180" t="s">
        <v>4328</v>
      </c>
    </row>
    <row r="4885" spans="3:12">
      <c r="C4885" s="180">
        <v>9836</v>
      </c>
      <c r="D4885" s="180">
        <v>20157</v>
      </c>
      <c r="E4885" s="180" t="s">
        <v>4965</v>
      </c>
      <c r="F4885" s="180" t="s">
        <v>727</v>
      </c>
      <c r="G4885" s="180">
        <v>1.3024682999999999</v>
      </c>
      <c r="H4885" s="180">
        <v>21.28</v>
      </c>
      <c r="I4885" s="180">
        <v>21.28</v>
      </c>
      <c r="J4885" s="180">
        <v>0</v>
      </c>
      <c r="K4885" s="181">
        <f t="shared" si="76"/>
        <v>27.716525424</v>
      </c>
      <c r="L4885" s="180" t="s">
        <v>4328</v>
      </c>
    </row>
    <row r="4886" spans="3:12">
      <c r="C4886" s="180">
        <v>9836</v>
      </c>
      <c r="D4886" s="180">
        <v>20158</v>
      </c>
      <c r="E4886" s="180" t="s">
        <v>4966</v>
      </c>
      <c r="F4886" s="180" t="s">
        <v>727</v>
      </c>
      <c r="G4886" s="180">
        <v>5.1715318000000003</v>
      </c>
      <c r="H4886" s="180">
        <v>84.5</v>
      </c>
      <c r="I4886" s="180">
        <v>84.5</v>
      </c>
      <c r="J4886" s="180">
        <v>0</v>
      </c>
      <c r="K4886" s="181">
        <f t="shared" si="76"/>
        <v>436.99443710000003</v>
      </c>
      <c r="L4886" s="180" t="s">
        <v>4328</v>
      </c>
    </row>
    <row r="4887" spans="3:12">
      <c r="C4887" s="180">
        <v>9836</v>
      </c>
      <c r="D4887" s="180">
        <v>20164</v>
      </c>
      <c r="E4887" s="180" t="s">
        <v>4967</v>
      </c>
      <c r="F4887" s="180" t="s">
        <v>727</v>
      </c>
      <c r="G4887" s="180">
        <v>0.79011489999999995</v>
      </c>
      <c r="H4887" s="180">
        <v>12.91</v>
      </c>
      <c r="I4887" s="180">
        <v>12.91</v>
      </c>
      <c r="J4887" s="180">
        <v>0</v>
      </c>
      <c r="K4887" s="181">
        <f t="shared" si="76"/>
        <v>10.200383359</v>
      </c>
      <c r="L4887" s="180" t="s">
        <v>4328</v>
      </c>
    </row>
    <row r="4888" spans="3:12">
      <c r="C4888" s="180">
        <v>9836</v>
      </c>
      <c r="D4888" s="180">
        <v>20165</v>
      </c>
      <c r="E4888" s="180" t="s">
        <v>4968</v>
      </c>
      <c r="F4888" s="180" t="s">
        <v>727</v>
      </c>
      <c r="G4888" s="180">
        <v>1.6444159</v>
      </c>
      <c r="H4888" s="180">
        <v>26.86</v>
      </c>
      <c r="I4888" s="180">
        <v>26.86</v>
      </c>
      <c r="J4888" s="180">
        <v>0</v>
      </c>
      <c r="K4888" s="181">
        <f t="shared" si="76"/>
        <v>44.169011074000004</v>
      </c>
      <c r="L4888" s="180" t="s">
        <v>4328</v>
      </c>
    </row>
    <row r="4889" spans="3:12">
      <c r="C4889" s="180">
        <v>9836</v>
      </c>
      <c r="D4889" s="180">
        <v>20166</v>
      </c>
      <c r="E4889" s="180" t="s">
        <v>4969</v>
      </c>
      <c r="F4889" s="180" t="s">
        <v>727</v>
      </c>
      <c r="G4889" s="180">
        <v>5.0218587000000001</v>
      </c>
      <c r="H4889" s="180">
        <v>82.05</v>
      </c>
      <c r="I4889" s="180">
        <v>82.05</v>
      </c>
      <c r="J4889" s="180">
        <v>0</v>
      </c>
      <c r="K4889" s="181">
        <f t="shared" si="76"/>
        <v>412.04350633500002</v>
      </c>
      <c r="L4889" s="180" t="s">
        <v>4328</v>
      </c>
    </row>
    <row r="4890" spans="3:12">
      <c r="C4890" s="180">
        <v>9836</v>
      </c>
      <c r="D4890" s="180">
        <v>20167</v>
      </c>
      <c r="E4890" s="180" t="s">
        <v>4970</v>
      </c>
      <c r="F4890" s="180" t="s">
        <v>727</v>
      </c>
      <c r="G4890" s="180">
        <v>0.33058720000000003</v>
      </c>
      <c r="H4890" s="180">
        <v>5.4</v>
      </c>
      <c r="I4890" s="180">
        <v>5.4</v>
      </c>
      <c r="J4890" s="180">
        <v>0</v>
      </c>
      <c r="K4890" s="181">
        <f t="shared" si="76"/>
        <v>1.7851708800000003</v>
      </c>
      <c r="L4890" s="180" t="s">
        <v>4328</v>
      </c>
    </row>
    <row r="4891" spans="3:12">
      <c r="C4891" s="180">
        <v>9836</v>
      </c>
      <c r="D4891" s="180">
        <v>20168</v>
      </c>
      <c r="E4891" s="180" t="s">
        <v>4971</v>
      </c>
      <c r="F4891" s="180" t="s">
        <v>727</v>
      </c>
      <c r="G4891" s="180">
        <v>0.6799191</v>
      </c>
      <c r="H4891" s="180">
        <v>11.1</v>
      </c>
      <c r="I4891" s="180">
        <v>11.1</v>
      </c>
      <c r="J4891" s="180">
        <v>0</v>
      </c>
      <c r="K4891" s="181">
        <f t="shared" si="76"/>
        <v>7.5471020099999997</v>
      </c>
      <c r="L4891" s="180" t="s">
        <v>4328</v>
      </c>
    </row>
    <row r="4892" spans="3:12">
      <c r="C4892" s="180">
        <v>9836</v>
      </c>
      <c r="D4892" s="180">
        <v>20169</v>
      </c>
      <c r="E4892" s="180" t="s">
        <v>4972</v>
      </c>
      <c r="F4892" s="180" t="s">
        <v>727</v>
      </c>
      <c r="G4892" s="180">
        <v>0.79352299999999998</v>
      </c>
      <c r="H4892" s="180">
        <v>12.96</v>
      </c>
      <c r="I4892" s="180">
        <v>12.96</v>
      </c>
      <c r="J4892" s="180">
        <v>0</v>
      </c>
      <c r="K4892" s="181">
        <f t="shared" si="76"/>
        <v>10.284058080000001</v>
      </c>
      <c r="L4892" s="180" t="s">
        <v>4328</v>
      </c>
    </row>
    <row r="4893" spans="3:12">
      <c r="C4893" s="180">
        <v>9836</v>
      </c>
      <c r="D4893" s="180">
        <v>20170</v>
      </c>
      <c r="E4893" s="180" t="s">
        <v>4973</v>
      </c>
      <c r="F4893" s="180" t="s">
        <v>727</v>
      </c>
      <c r="G4893" s="180">
        <v>0.911103</v>
      </c>
      <c r="H4893" s="180">
        <v>14.88</v>
      </c>
      <c r="I4893" s="180">
        <v>14.88</v>
      </c>
      <c r="J4893" s="180">
        <v>0</v>
      </c>
      <c r="K4893" s="181">
        <f t="shared" si="76"/>
        <v>13.557212640000001</v>
      </c>
      <c r="L4893" s="180" t="s">
        <v>4328</v>
      </c>
    </row>
    <row r="4894" spans="3:12">
      <c r="C4894" s="180">
        <v>9836</v>
      </c>
      <c r="D4894" s="180">
        <v>20171</v>
      </c>
      <c r="E4894" s="180" t="s">
        <v>4974</v>
      </c>
      <c r="F4894" s="180" t="s">
        <v>727</v>
      </c>
      <c r="G4894" s="180">
        <v>2.6265212999999998</v>
      </c>
      <c r="H4894" s="180">
        <v>42.91</v>
      </c>
      <c r="I4894" s="180">
        <v>42.91</v>
      </c>
      <c r="J4894" s="180">
        <v>0</v>
      </c>
      <c r="K4894" s="181">
        <f t="shared" si="76"/>
        <v>112.70402898299999</v>
      </c>
      <c r="L4894" s="180" t="s">
        <v>4328</v>
      </c>
    </row>
    <row r="4895" spans="3:12">
      <c r="C4895" s="180">
        <v>9836</v>
      </c>
      <c r="D4895" s="180">
        <v>20177</v>
      </c>
      <c r="E4895" s="180" t="s">
        <v>4975</v>
      </c>
      <c r="F4895" s="180" t="s">
        <v>727</v>
      </c>
      <c r="G4895" s="180">
        <v>1.9244494000000001</v>
      </c>
      <c r="H4895" s="180">
        <v>31.44</v>
      </c>
      <c r="I4895" s="180">
        <v>31.44</v>
      </c>
      <c r="J4895" s="180">
        <v>0</v>
      </c>
      <c r="K4895" s="181">
        <f t="shared" si="76"/>
        <v>60.504689136000003</v>
      </c>
      <c r="L4895" s="180" t="s">
        <v>4328</v>
      </c>
    </row>
    <row r="4896" spans="3:12">
      <c r="C4896" s="180">
        <v>9836</v>
      </c>
      <c r="D4896" s="180">
        <v>20178</v>
      </c>
      <c r="E4896" s="180" t="s">
        <v>4976</v>
      </c>
      <c r="F4896" s="180" t="s">
        <v>727</v>
      </c>
      <c r="G4896" s="180">
        <v>3.5205837</v>
      </c>
      <c r="H4896" s="180">
        <v>57.52</v>
      </c>
      <c r="I4896" s="180">
        <v>57.52</v>
      </c>
      <c r="J4896" s="180">
        <v>0</v>
      </c>
      <c r="K4896" s="181">
        <f t="shared" si="76"/>
        <v>202.50397442400001</v>
      </c>
      <c r="L4896" s="180" t="s">
        <v>4328</v>
      </c>
    </row>
    <row r="4897" spans="3:12">
      <c r="C4897" s="180">
        <v>9836</v>
      </c>
      <c r="D4897" s="180">
        <v>20179</v>
      </c>
      <c r="E4897" s="180" t="s">
        <v>4977</v>
      </c>
      <c r="F4897" s="180" t="s">
        <v>727</v>
      </c>
      <c r="G4897" s="180">
        <v>2.9372278999999999</v>
      </c>
      <c r="H4897" s="180">
        <v>47.99</v>
      </c>
      <c r="I4897" s="180">
        <v>47.99</v>
      </c>
      <c r="J4897" s="180">
        <v>0</v>
      </c>
      <c r="K4897" s="181">
        <f t="shared" si="76"/>
        <v>140.95756692099999</v>
      </c>
      <c r="L4897" s="180" t="s">
        <v>4328</v>
      </c>
    </row>
    <row r="4898" spans="3:12">
      <c r="C4898" s="180">
        <v>9836</v>
      </c>
      <c r="D4898" s="180">
        <v>20180</v>
      </c>
      <c r="E4898" s="180" t="s">
        <v>4978</v>
      </c>
      <c r="F4898" s="180" t="s">
        <v>727</v>
      </c>
      <c r="G4898" s="180">
        <v>5.8102695000000004</v>
      </c>
      <c r="H4898" s="180">
        <v>94.93</v>
      </c>
      <c r="I4898" s="180">
        <v>94.93</v>
      </c>
      <c r="J4898" s="180">
        <v>0</v>
      </c>
      <c r="K4898" s="181">
        <f t="shared" si="76"/>
        <v>551.56888363500013</v>
      </c>
      <c r="L4898" s="180" t="s">
        <v>4328</v>
      </c>
    </row>
    <row r="4899" spans="3:12">
      <c r="C4899" s="180">
        <v>9836</v>
      </c>
      <c r="D4899" s="180">
        <v>20181</v>
      </c>
      <c r="E4899" s="180" t="s">
        <v>4979</v>
      </c>
      <c r="F4899" s="180" t="s">
        <v>727</v>
      </c>
      <c r="G4899" s="180">
        <v>7.7795924999999997</v>
      </c>
      <c r="H4899" s="180">
        <v>127.11</v>
      </c>
      <c r="I4899" s="180">
        <v>127.11</v>
      </c>
      <c r="J4899" s="180">
        <v>0</v>
      </c>
      <c r="K4899" s="181">
        <f t="shared" si="76"/>
        <v>988.86400267499994</v>
      </c>
      <c r="L4899" s="180" t="s">
        <v>4328</v>
      </c>
    </row>
    <row r="4900" spans="3:12">
      <c r="C4900" s="180">
        <v>9836</v>
      </c>
      <c r="D4900" s="180">
        <v>20182</v>
      </c>
      <c r="E4900" s="180" t="s">
        <v>4980</v>
      </c>
      <c r="F4900" s="180" t="s">
        <v>727</v>
      </c>
      <c r="G4900" s="180">
        <v>1.9727311000000001</v>
      </c>
      <c r="H4900" s="180">
        <v>32.229999999999997</v>
      </c>
      <c r="I4900" s="180">
        <v>32.229999999999997</v>
      </c>
      <c r="J4900" s="180">
        <v>0</v>
      </c>
      <c r="K4900" s="181">
        <f t="shared" si="76"/>
        <v>63.581123352999995</v>
      </c>
      <c r="L4900" s="180" t="s">
        <v>4328</v>
      </c>
    </row>
    <row r="4901" spans="3:12">
      <c r="C4901" s="180">
        <v>9836</v>
      </c>
      <c r="D4901" s="180">
        <v>20183</v>
      </c>
      <c r="E4901" s="180" t="s">
        <v>4981</v>
      </c>
      <c r="F4901" s="180" t="s">
        <v>727</v>
      </c>
      <c r="G4901" s="180">
        <v>3.3927793999999998</v>
      </c>
      <c r="H4901" s="180">
        <v>55.43</v>
      </c>
      <c r="I4901" s="180">
        <v>55.43</v>
      </c>
      <c r="J4901" s="180">
        <v>0</v>
      </c>
      <c r="K4901" s="181">
        <f t="shared" si="76"/>
        <v>188.06176214199999</v>
      </c>
      <c r="L4901" s="180" t="s">
        <v>4328</v>
      </c>
    </row>
    <row r="4902" spans="3:12">
      <c r="C4902" s="180">
        <v>9836</v>
      </c>
      <c r="D4902" s="180">
        <v>36365</v>
      </c>
      <c r="E4902" s="180" t="s">
        <v>719</v>
      </c>
      <c r="F4902" s="180" t="s">
        <v>826</v>
      </c>
      <c r="G4902" s="180">
        <v>2.6933647999999999</v>
      </c>
      <c r="H4902" s="180">
        <v>44</v>
      </c>
      <c r="I4902" s="180">
        <v>44</v>
      </c>
      <c r="J4902" s="180">
        <v>0</v>
      </c>
      <c r="K4902" s="181">
        <f t="shared" si="76"/>
        <v>118.5080512</v>
      </c>
      <c r="L4902" s="180" t="s">
        <v>4328</v>
      </c>
    </row>
    <row r="4903" spans="3:12">
      <c r="C4903" s="180">
        <v>9836</v>
      </c>
      <c r="D4903" s="180">
        <v>37948</v>
      </c>
      <c r="E4903" s="180" t="s">
        <v>4982</v>
      </c>
      <c r="F4903" s="180" t="s">
        <v>727</v>
      </c>
      <c r="G4903" s="180">
        <v>0.2487925</v>
      </c>
      <c r="H4903" s="180">
        <v>4.0599999999999996</v>
      </c>
      <c r="I4903" s="180">
        <v>4.0599999999999996</v>
      </c>
      <c r="J4903" s="180">
        <v>0</v>
      </c>
      <c r="K4903" s="181">
        <f t="shared" si="76"/>
        <v>1.01009755</v>
      </c>
      <c r="L4903" s="180" t="s">
        <v>4328</v>
      </c>
    </row>
    <row r="4904" spans="3:12">
      <c r="C4904" s="180">
        <v>9836</v>
      </c>
      <c r="D4904" s="180">
        <v>37949</v>
      </c>
      <c r="E4904" s="180" t="s">
        <v>4983</v>
      </c>
      <c r="F4904" s="180" t="s">
        <v>727</v>
      </c>
      <c r="G4904" s="180">
        <v>0.1493891</v>
      </c>
      <c r="H4904" s="180">
        <v>2.44</v>
      </c>
      <c r="I4904" s="180">
        <v>2.44</v>
      </c>
      <c r="J4904" s="180">
        <v>0</v>
      </c>
      <c r="K4904" s="181">
        <f t="shared" si="76"/>
        <v>0.36450940399999998</v>
      </c>
      <c r="L4904" s="180" t="s">
        <v>4328</v>
      </c>
    </row>
    <row r="4905" spans="3:12">
      <c r="C4905" s="180">
        <v>9836</v>
      </c>
      <c r="D4905" s="180">
        <v>37950</v>
      </c>
      <c r="E4905" s="180" t="s">
        <v>4984</v>
      </c>
      <c r="F4905" s="180" t="s">
        <v>727</v>
      </c>
      <c r="G4905" s="180">
        <v>4.0474215999999998</v>
      </c>
      <c r="H4905" s="180">
        <v>66.13</v>
      </c>
      <c r="I4905" s="180">
        <v>66.13</v>
      </c>
      <c r="J4905" s="180">
        <v>0</v>
      </c>
      <c r="K4905" s="181">
        <f t="shared" si="76"/>
        <v>267.65599040799998</v>
      </c>
      <c r="L4905" s="180" t="s">
        <v>4328</v>
      </c>
    </row>
    <row r="4906" spans="3:12">
      <c r="C4906" s="180">
        <v>9836</v>
      </c>
      <c r="D4906" s="180">
        <v>37951</v>
      </c>
      <c r="E4906" s="180" t="s">
        <v>4985</v>
      </c>
      <c r="F4906" s="180" t="s">
        <v>727</v>
      </c>
      <c r="G4906" s="180">
        <v>0.16557759999999999</v>
      </c>
      <c r="H4906" s="180">
        <v>2.7</v>
      </c>
      <c r="I4906" s="180">
        <v>2.7</v>
      </c>
      <c r="J4906" s="180">
        <v>0</v>
      </c>
      <c r="K4906" s="181">
        <f t="shared" si="76"/>
        <v>0.44705951999999999</v>
      </c>
      <c r="L4906" s="180" t="s">
        <v>4328</v>
      </c>
    </row>
    <row r="4907" spans="3:12">
      <c r="C4907" s="180">
        <v>9836</v>
      </c>
      <c r="D4907" s="180">
        <v>37952</v>
      </c>
      <c r="E4907" s="180" t="s">
        <v>4986</v>
      </c>
      <c r="F4907" s="180" t="s">
        <v>727</v>
      </c>
      <c r="G4907" s="180">
        <v>4.3964695000000003</v>
      </c>
      <c r="H4907" s="180">
        <v>71.83</v>
      </c>
      <c r="I4907" s="180">
        <v>71.83</v>
      </c>
      <c r="J4907" s="180">
        <v>0</v>
      </c>
      <c r="K4907" s="181">
        <f t="shared" si="76"/>
        <v>315.79840418500004</v>
      </c>
      <c r="L4907" s="180" t="s">
        <v>4328</v>
      </c>
    </row>
    <row r="4908" spans="3:12">
      <c r="C4908" s="180">
        <v>9836</v>
      </c>
      <c r="D4908" s="180">
        <v>38032</v>
      </c>
      <c r="E4908" s="180" t="s">
        <v>728</v>
      </c>
      <c r="F4908" s="180" t="s">
        <v>826</v>
      </c>
      <c r="G4908" s="180">
        <v>3.9516474000000001</v>
      </c>
      <c r="H4908" s="180">
        <v>64.56</v>
      </c>
      <c r="I4908" s="180">
        <v>64.56</v>
      </c>
      <c r="J4908" s="180">
        <v>0</v>
      </c>
      <c r="K4908" s="181">
        <f t="shared" si="76"/>
        <v>255.11835614400002</v>
      </c>
      <c r="L4908" s="180" t="s">
        <v>4328</v>
      </c>
    </row>
    <row r="4909" spans="3:12">
      <c r="C4909" s="180">
        <v>9836</v>
      </c>
      <c r="D4909" s="180">
        <v>38033</v>
      </c>
      <c r="E4909" s="180" t="s">
        <v>730</v>
      </c>
      <c r="F4909" s="180" t="s">
        <v>826</v>
      </c>
      <c r="G4909" s="180">
        <v>6.7171520999999998</v>
      </c>
      <c r="H4909" s="180">
        <v>109.75</v>
      </c>
      <c r="I4909" s="180">
        <v>109.75</v>
      </c>
      <c r="J4909" s="180">
        <v>0</v>
      </c>
      <c r="K4909" s="181">
        <f t="shared" si="76"/>
        <v>737.20744297499994</v>
      </c>
      <c r="L4909" s="180" t="s">
        <v>4328</v>
      </c>
    </row>
    <row r="4910" spans="3:12">
      <c r="C4910" s="180">
        <v>9836</v>
      </c>
      <c r="D4910" s="180">
        <v>38034</v>
      </c>
      <c r="E4910" s="180" t="s">
        <v>732</v>
      </c>
      <c r="F4910" s="180" t="s">
        <v>826</v>
      </c>
      <c r="G4910" s="180">
        <v>10.522247500000001</v>
      </c>
      <c r="H4910" s="180">
        <v>171.93</v>
      </c>
      <c r="I4910" s="180">
        <v>171.93</v>
      </c>
      <c r="J4910" s="180">
        <v>0</v>
      </c>
      <c r="K4910" s="181">
        <f t="shared" si="76"/>
        <v>1809.0900126750003</v>
      </c>
      <c r="L4910" s="180" t="s">
        <v>4328</v>
      </c>
    </row>
    <row r="4911" spans="3:12">
      <c r="C4911" s="180">
        <v>9836</v>
      </c>
      <c r="D4911" s="180">
        <v>38035</v>
      </c>
      <c r="E4911" s="180" t="s">
        <v>734</v>
      </c>
      <c r="F4911" s="180" t="s">
        <v>826</v>
      </c>
      <c r="G4911" s="180">
        <v>15.4794512</v>
      </c>
      <c r="H4911" s="180">
        <v>252.93</v>
      </c>
      <c r="I4911" s="180">
        <v>252.93</v>
      </c>
      <c r="J4911" s="180">
        <v>0</v>
      </c>
      <c r="K4911" s="181">
        <f t="shared" si="76"/>
        <v>3915.2175920160003</v>
      </c>
      <c r="L4911" s="180" t="s">
        <v>4328</v>
      </c>
    </row>
    <row r="4912" spans="3:12">
      <c r="C4912" s="180">
        <v>9836</v>
      </c>
      <c r="D4912" s="180">
        <v>38036</v>
      </c>
      <c r="E4912" s="180" t="s">
        <v>736</v>
      </c>
      <c r="F4912" s="180" t="s">
        <v>826</v>
      </c>
      <c r="G4912" s="180">
        <v>20.852784700000001</v>
      </c>
      <c r="H4912" s="180">
        <v>340.73</v>
      </c>
      <c r="I4912" s="180">
        <v>340.73</v>
      </c>
      <c r="J4912" s="180">
        <v>0</v>
      </c>
      <c r="K4912" s="181">
        <f t="shared" si="76"/>
        <v>7105.1693308310005</v>
      </c>
      <c r="L4912" s="180" t="s">
        <v>4328</v>
      </c>
    </row>
    <row r="4913" spans="3:12">
      <c r="C4913" s="180">
        <v>9836</v>
      </c>
      <c r="D4913" s="180">
        <v>38037</v>
      </c>
      <c r="E4913" s="180" t="s">
        <v>738</v>
      </c>
      <c r="F4913" s="180" t="s">
        <v>826</v>
      </c>
      <c r="G4913" s="180">
        <v>27.5437127</v>
      </c>
      <c r="H4913" s="180">
        <v>450.06</v>
      </c>
      <c r="I4913" s="180">
        <v>450.06</v>
      </c>
      <c r="J4913" s="180">
        <v>0</v>
      </c>
      <c r="K4913" s="181">
        <f t="shared" si="76"/>
        <v>12396.323337762</v>
      </c>
      <c r="L4913" s="180" t="s">
        <v>4328</v>
      </c>
    </row>
    <row r="4914" spans="3:12">
      <c r="C4914" s="180">
        <v>9836</v>
      </c>
      <c r="D4914" s="180">
        <v>38418</v>
      </c>
      <c r="E4914" s="180" t="s">
        <v>4987</v>
      </c>
      <c r="F4914" s="180" t="s">
        <v>727</v>
      </c>
      <c r="G4914" s="180">
        <v>0.35614810000000002</v>
      </c>
      <c r="H4914" s="180">
        <v>5.81</v>
      </c>
      <c r="I4914" s="180">
        <v>5.81</v>
      </c>
      <c r="J4914" s="180">
        <v>0</v>
      </c>
      <c r="K4914" s="181">
        <f t="shared" si="76"/>
        <v>2.069220461</v>
      </c>
      <c r="L4914" s="180" t="s">
        <v>4328</v>
      </c>
    </row>
    <row r="4915" spans="3:12">
      <c r="C4915" s="180">
        <v>9836</v>
      </c>
      <c r="D4915" s="180">
        <v>38423</v>
      </c>
      <c r="E4915" s="180" t="s">
        <v>4988</v>
      </c>
      <c r="F4915" s="180" t="s">
        <v>727</v>
      </c>
      <c r="G4915" s="180">
        <v>2.3797169</v>
      </c>
      <c r="H4915" s="180">
        <v>38.880000000000003</v>
      </c>
      <c r="I4915" s="180">
        <v>38.880000000000003</v>
      </c>
      <c r="J4915" s="180">
        <v>0</v>
      </c>
      <c r="K4915" s="181">
        <f t="shared" si="76"/>
        <v>92.523393072000005</v>
      </c>
      <c r="L4915" s="180" t="s">
        <v>4328</v>
      </c>
    </row>
    <row r="4916" spans="3:12">
      <c r="C4916" s="180">
        <v>9836</v>
      </c>
      <c r="D4916" s="180">
        <v>38448</v>
      </c>
      <c r="E4916" s="180" t="s">
        <v>4989</v>
      </c>
      <c r="F4916" s="180" t="s">
        <v>727</v>
      </c>
      <c r="G4916" s="180">
        <v>15.394743399999999</v>
      </c>
      <c r="H4916" s="180">
        <v>251.55</v>
      </c>
      <c r="I4916" s="180">
        <v>251.55</v>
      </c>
      <c r="J4916" s="180">
        <v>0</v>
      </c>
      <c r="K4916" s="181">
        <f t="shared" si="76"/>
        <v>3872.5477022700002</v>
      </c>
      <c r="L4916" s="180" t="s">
        <v>4328</v>
      </c>
    </row>
    <row r="4917" spans="3:12">
      <c r="C4917" s="180">
        <v>9836</v>
      </c>
      <c r="D4917" s="180">
        <v>38676</v>
      </c>
      <c r="E4917" s="180" t="s">
        <v>4990</v>
      </c>
      <c r="F4917" s="180" t="s">
        <v>727</v>
      </c>
      <c r="G4917" s="180">
        <v>2.2010748000000002</v>
      </c>
      <c r="H4917" s="180">
        <v>35.96</v>
      </c>
      <c r="I4917" s="180">
        <v>35.96</v>
      </c>
      <c r="J4917" s="180">
        <v>0</v>
      </c>
      <c r="K4917" s="181">
        <f t="shared" si="76"/>
        <v>79.150649808000011</v>
      </c>
      <c r="L4917" s="180" t="s">
        <v>4328</v>
      </c>
    </row>
    <row r="4918" spans="3:12">
      <c r="C4918" s="180">
        <v>9836</v>
      </c>
      <c r="D4918" s="180">
        <v>39319</v>
      </c>
      <c r="E4918" s="180" t="s">
        <v>4991</v>
      </c>
      <c r="F4918" s="180" t="s">
        <v>727</v>
      </c>
      <c r="G4918" s="180">
        <v>0.61260879999999995</v>
      </c>
      <c r="H4918" s="180">
        <v>10.01</v>
      </c>
      <c r="I4918" s="180">
        <v>10.01</v>
      </c>
      <c r="J4918" s="180">
        <v>0</v>
      </c>
      <c r="K4918" s="181">
        <f t="shared" si="76"/>
        <v>6.1322140879999996</v>
      </c>
      <c r="L4918" s="180" t="s">
        <v>4328</v>
      </c>
    </row>
    <row r="4919" spans="3:12">
      <c r="C4919" s="180">
        <v>9836</v>
      </c>
      <c r="D4919" s="180">
        <v>39320</v>
      </c>
      <c r="E4919" s="180" t="s">
        <v>4992</v>
      </c>
      <c r="F4919" s="180" t="s">
        <v>727</v>
      </c>
      <c r="G4919" s="180">
        <v>1.1775040000000001</v>
      </c>
      <c r="H4919" s="180">
        <v>19.239999999999998</v>
      </c>
      <c r="I4919" s="180">
        <v>19.239999999999998</v>
      </c>
      <c r="J4919" s="180">
        <v>0</v>
      </c>
      <c r="K4919" s="181">
        <f t="shared" si="76"/>
        <v>22.655176959999999</v>
      </c>
      <c r="L4919" s="180" t="s">
        <v>4328</v>
      </c>
    </row>
    <row r="4920" spans="3:12">
      <c r="C4920" s="180">
        <v>9836</v>
      </c>
      <c r="D4920" s="180">
        <v>39321</v>
      </c>
      <c r="E4920" s="180" t="s">
        <v>4993</v>
      </c>
      <c r="F4920" s="180" t="s">
        <v>727</v>
      </c>
      <c r="G4920" s="180">
        <v>1.471738</v>
      </c>
      <c r="H4920" s="180">
        <v>24.04</v>
      </c>
      <c r="I4920" s="180">
        <v>24.04</v>
      </c>
      <c r="J4920" s="180">
        <v>0</v>
      </c>
      <c r="K4920" s="181">
        <f t="shared" si="76"/>
        <v>35.38058152</v>
      </c>
      <c r="L4920" s="180" t="s">
        <v>4328</v>
      </c>
    </row>
    <row r="4921" spans="3:12">
      <c r="C4921" s="180">
        <v>9836</v>
      </c>
      <c r="D4921" s="180">
        <v>41930</v>
      </c>
      <c r="E4921" s="180" t="s">
        <v>721</v>
      </c>
      <c r="F4921" s="180" t="s">
        <v>826</v>
      </c>
      <c r="G4921" s="180">
        <v>8.9704350999999996</v>
      </c>
      <c r="H4921" s="180">
        <v>146.57</v>
      </c>
      <c r="I4921" s="180">
        <v>146.57</v>
      </c>
      <c r="J4921" s="180">
        <v>0</v>
      </c>
      <c r="K4921" s="181">
        <f t="shared" si="76"/>
        <v>1314.7966726069999</v>
      </c>
      <c r="L4921" s="180" t="s">
        <v>4328</v>
      </c>
    </row>
    <row r="4922" spans="3:12">
      <c r="C4922" s="180">
        <v>9836</v>
      </c>
      <c r="D4922" s="180">
        <v>41931</v>
      </c>
      <c r="E4922" s="180" t="s">
        <v>722</v>
      </c>
      <c r="F4922" s="180" t="s">
        <v>826</v>
      </c>
      <c r="G4922" s="180">
        <v>14.0496707</v>
      </c>
      <c r="H4922" s="180">
        <v>229.57</v>
      </c>
      <c r="I4922" s="180">
        <v>229.57</v>
      </c>
      <c r="J4922" s="180">
        <v>0</v>
      </c>
      <c r="K4922" s="181">
        <f t="shared" si="76"/>
        <v>3225.3829025989999</v>
      </c>
      <c r="L4922" s="180" t="s">
        <v>4328</v>
      </c>
    </row>
    <row r="4923" spans="3:12">
      <c r="C4923" s="180">
        <v>9836</v>
      </c>
      <c r="D4923" s="180">
        <v>41932</v>
      </c>
      <c r="E4923" s="180" t="s">
        <v>723</v>
      </c>
      <c r="F4923" s="180" t="s">
        <v>826</v>
      </c>
      <c r="G4923" s="180">
        <v>21.6248331</v>
      </c>
      <c r="H4923" s="180">
        <v>353.34</v>
      </c>
      <c r="I4923" s="180">
        <v>353.34</v>
      </c>
      <c r="J4923" s="180">
        <v>0</v>
      </c>
      <c r="K4923" s="181">
        <f t="shared" si="76"/>
        <v>7640.9185275539994</v>
      </c>
      <c r="L4923" s="180" t="s">
        <v>4328</v>
      </c>
    </row>
    <row r="4924" spans="3:12">
      <c r="C4924" s="180">
        <v>9836</v>
      </c>
      <c r="D4924" s="180">
        <v>41933</v>
      </c>
      <c r="E4924" s="180" t="s">
        <v>724</v>
      </c>
      <c r="F4924" s="180" t="s">
        <v>826</v>
      </c>
      <c r="G4924" s="180">
        <v>30.560854899999999</v>
      </c>
      <c r="H4924" s="180">
        <v>499.36</v>
      </c>
      <c r="I4924" s="180">
        <v>499.36</v>
      </c>
      <c r="J4924" s="180">
        <v>0</v>
      </c>
      <c r="K4924" s="181">
        <f t="shared" si="76"/>
        <v>15260.868502863999</v>
      </c>
      <c r="L4924" s="180" t="s">
        <v>4328</v>
      </c>
    </row>
    <row r="4925" spans="3:12">
      <c r="C4925" s="180">
        <v>9836</v>
      </c>
      <c r="D4925" s="180">
        <v>41934</v>
      </c>
      <c r="E4925" s="180" t="s">
        <v>725</v>
      </c>
      <c r="F4925" s="180" t="s">
        <v>826</v>
      </c>
      <c r="G4925" s="180">
        <v>35.591713200000001</v>
      </c>
      <c r="H4925" s="180">
        <v>581.55999999999995</v>
      </c>
      <c r="I4925" s="180">
        <v>581.55999999999995</v>
      </c>
      <c r="J4925" s="180">
        <v>0</v>
      </c>
      <c r="K4925" s="181">
        <f t="shared" si="76"/>
        <v>20698.716728591997</v>
      </c>
      <c r="L4925" s="180" t="s">
        <v>4328</v>
      </c>
    </row>
    <row r="4926" spans="3:12">
      <c r="C4926" s="180">
        <v>9836</v>
      </c>
      <c r="D4926" s="180">
        <v>41936</v>
      </c>
      <c r="E4926" s="180" t="s">
        <v>720</v>
      </c>
      <c r="F4926" s="180" t="s">
        <v>826</v>
      </c>
      <c r="G4926" s="180">
        <v>5.2822119000000001</v>
      </c>
      <c r="H4926" s="180">
        <v>86.31</v>
      </c>
      <c r="I4926" s="180">
        <v>86.31</v>
      </c>
      <c r="J4926" s="180">
        <v>0</v>
      </c>
      <c r="K4926" s="181">
        <f t="shared" si="76"/>
        <v>455.90770908900004</v>
      </c>
      <c r="L4926" s="180" t="s">
        <v>4328</v>
      </c>
    </row>
    <row r="4927" spans="3:12">
      <c r="C4927" s="180">
        <v>9836</v>
      </c>
      <c r="D4927" s="180">
        <v>42685</v>
      </c>
      <c r="E4927" s="180" t="s">
        <v>4994</v>
      </c>
      <c r="F4927" s="180" t="s">
        <v>727</v>
      </c>
      <c r="G4927" s="180">
        <v>4.3794288999999997</v>
      </c>
      <c r="H4927" s="180">
        <v>71.55</v>
      </c>
      <c r="I4927" s="180">
        <v>71.55</v>
      </c>
      <c r="J4927" s="180">
        <v>0</v>
      </c>
      <c r="K4927" s="181">
        <f t="shared" si="76"/>
        <v>313.34813779499996</v>
      </c>
      <c r="L4927" s="180" t="s">
        <v>4328</v>
      </c>
    </row>
    <row r="4928" spans="3:12">
      <c r="C4928" s="180">
        <v>9836</v>
      </c>
      <c r="D4928" s="180">
        <v>42686</v>
      </c>
      <c r="E4928" s="180" t="s">
        <v>4995</v>
      </c>
      <c r="F4928" s="180" t="s">
        <v>727</v>
      </c>
      <c r="G4928" s="180">
        <v>4.82362</v>
      </c>
      <c r="H4928" s="180">
        <v>78.81</v>
      </c>
      <c r="I4928" s="180">
        <v>78.81</v>
      </c>
      <c r="J4928" s="180">
        <v>0</v>
      </c>
      <c r="K4928" s="181">
        <f t="shared" si="76"/>
        <v>380.1494922</v>
      </c>
      <c r="L4928" s="180" t="s">
        <v>4328</v>
      </c>
    </row>
    <row r="4929" spans="3:12">
      <c r="C4929" s="180">
        <v>9836</v>
      </c>
      <c r="D4929" s="180">
        <v>42693</v>
      </c>
      <c r="E4929" s="180" t="s">
        <v>4996</v>
      </c>
      <c r="F4929" s="180" t="s">
        <v>727</v>
      </c>
      <c r="G4929" s="180">
        <v>28.718341899999999</v>
      </c>
      <c r="H4929" s="180">
        <v>469.25</v>
      </c>
      <c r="I4929" s="180">
        <v>469.25</v>
      </c>
      <c r="J4929" s="180">
        <v>0</v>
      </c>
      <c r="K4929" s="181">
        <f t="shared" si="76"/>
        <v>13476.081936574999</v>
      </c>
      <c r="L4929" s="180" t="s">
        <v>4328</v>
      </c>
    </row>
    <row r="4930" spans="3:12">
      <c r="C4930" s="180">
        <v>9836</v>
      </c>
      <c r="D4930" s="180">
        <v>42694</v>
      </c>
      <c r="E4930" s="180" t="s">
        <v>4997</v>
      </c>
      <c r="F4930" s="180" t="s">
        <v>727</v>
      </c>
      <c r="G4930" s="180">
        <v>38.4310051</v>
      </c>
      <c r="H4930" s="180">
        <v>627.96</v>
      </c>
      <c r="I4930" s="180">
        <v>627.96</v>
      </c>
      <c r="J4930" s="180">
        <v>0</v>
      </c>
      <c r="K4930" s="181">
        <f t="shared" si="76"/>
        <v>24133.133962596003</v>
      </c>
      <c r="L4930" s="180" t="s">
        <v>4328</v>
      </c>
    </row>
    <row r="4931" spans="3:12">
      <c r="C4931" s="180">
        <v>9836</v>
      </c>
      <c r="D4931" s="180">
        <v>42695</v>
      </c>
      <c r="E4931" s="180" t="s">
        <v>4998</v>
      </c>
      <c r="F4931" s="180" t="s">
        <v>727</v>
      </c>
      <c r="G4931" s="180">
        <v>20.0641681</v>
      </c>
      <c r="H4931" s="180">
        <v>327.84</v>
      </c>
      <c r="I4931" s="180">
        <v>327.84</v>
      </c>
      <c r="J4931" s="180">
        <v>0</v>
      </c>
      <c r="K4931" s="181">
        <f t="shared" si="76"/>
        <v>6577.8368699039993</v>
      </c>
      <c r="L4931" s="180" t="s">
        <v>4328</v>
      </c>
    </row>
    <row r="4932" spans="3:12">
      <c r="C4932" s="180">
        <v>9836</v>
      </c>
      <c r="D4932" s="180">
        <v>42696</v>
      </c>
      <c r="E4932" s="180" t="s">
        <v>4999</v>
      </c>
      <c r="F4932" s="180" t="s">
        <v>727</v>
      </c>
      <c r="G4932" s="180">
        <v>9.9375354999999992</v>
      </c>
      <c r="H4932" s="180">
        <v>162.37</v>
      </c>
      <c r="I4932" s="180">
        <v>162.37</v>
      </c>
      <c r="J4932" s="180">
        <v>0</v>
      </c>
      <c r="K4932" s="181">
        <f t="shared" si="76"/>
        <v>1613.5576391349998</v>
      </c>
      <c r="L4932" s="180" t="s">
        <v>4328</v>
      </c>
    </row>
    <row r="4933" spans="3:12">
      <c r="C4933" s="180">
        <v>9836</v>
      </c>
      <c r="D4933" s="180">
        <v>42699</v>
      </c>
      <c r="E4933" s="180" t="s">
        <v>5000</v>
      </c>
      <c r="F4933" s="180" t="s">
        <v>727</v>
      </c>
      <c r="G4933" s="180">
        <v>2.1664257</v>
      </c>
      <c r="H4933" s="180">
        <v>35.39</v>
      </c>
      <c r="I4933" s="180">
        <v>35.39</v>
      </c>
      <c r="J4933" s="180">
        <v>0</v>
      </c>
      <c r="K4933" s="181">
        <f t="shared" si="76"/>
        <v>76.669805523000008</v>
      </c>
      <c r="L4933" s="180" t="s">
        <v>4328</v>
      </c>
    </row>
    <row r="4934" spans="3:12">
      <c r="C4934" s="180">
        <v>9836</v>
      </c>
      <c r="D4934" s="180">
        <v>44261</v>
      </c>
      <c r="E4934" s="180" t="s">
        <v>5001</v>
      </c>
      <c r="F4934" s="180" t="s">
        <v>727</v>
      </c>
      <c r="G4934" s="180">
        <v>9.7767484000000007</v>
      </c>
      <c r="H4934" s="180">
        <v>159.75</v>
      </c>
      <c r="I4934" s="180">
        <v>159.75</v>
      </c>
      <c r="J4934" s="180">
        <v>0</v>
      </c>
      <c r="K4934" s="181">
        <f t="shared" ref="K4934:K4997" si="77">H4934*G4934</f>
        <v>1561.8355569</v>
      </c>
      <c r="L4934" s="180" t="s">
        <v>4328</v>
      </c>
    </row>
    <row r="4935" spans="3:12">
      <c r="C4935" s="180">
        <v>9836</v>
      </c>
      <c r="D4935" s="180">
        <v>44315</v>
      </c>
      <c r="E4935" s="180" t="s">
        <v>1752</v>
      </c>
      <c r="F4935" s="180" t="s">
        <v>826</v>
      </c>
      <c r="G4935" s="180">
        <v>3.9154252999999999</v>
      </c>
      <c r="H4935" s="180">
        <v>63.97</v>
      </c>
      <c r="I4935" s="180">
        <v>63.97</v>
      </c>
      <c r="J4935" s="180">
        <v>0</v>
      </c>
      <c r="K4935" s="181">
        <f t="shared" si="77"/>
        <v>250.46975644099999</v>
      </c>
      <c r="L4935" s="180" t="s">
        <v>4328</v>
      </c>
    </row>
    <row r="4936" spans="3:12">
      <c r="C4936" s="180">
        <v>9836</v>
      </c>
      <c r="D4936" s="180">
        <v>44326</v>
      </c>
      <c r="E4936" s="180" t="s">
        <v>5002</v>
      </c>
      <c r="F4936" s="180" t="s">
        <v>727</v>
      </c>
      <c r="G4936" s="180">
        <v>102.2241636</v>
      </c>
      <c r="H4936" s="182">
        <v>1670.34</v>
      </c>
      <c r="I4936" s="182">
        <v>1670.34</v>
      </c>
      <c r="J4936" s="180">
        <v>0</v>
      </c>
      <c r="K4936" s="181">
        <f t="shared" si="77"/>
        <v>170749.10942762397</v>
      </c>
      <c r="L4936" s="180" t="s">
        <v>4328</v>
      </c>
    </row>
    <row r="4937" spans="3:12">
      <c r="C4937" s="180">
        <v>9850</v>
      </c>
      <c r="D4937" s="180">
        <v>9850</v>
      </c>
      <c r="E4937" s="180" t="s">
        <v>5003</v>
      </c>
      <c r="F4937" s="180" t="s">
        <v>826</v>
      </c>
      <c r="G4937" s="180">
        <v>1</v>
      </c>
      <c r="H4937" s="180">
        <v>147.75</v>
      </c>
      <c r="I4937" s="180">
        <v>147.75</v>
      </c>
      <c r="J4937" s="180">
        <v>0</v>
      </c>
      <c r="K4937" s="181">
        <f t="shared" si="77"/>
        <v>147.75</v>
      </c>
      <c r="L4937" s="180" t="s">
        <v>4328</v>
      </c>
    </row>
    <row r="4938" spans="3:12">
      <c r="C4938" s="180">
        <v>9850</v>
      </c>
      <c r="D4938" s="180">
        <v>9851</v>
      </c>
      <c r="E4938" s="180" t="s">
        <v>5004</v>
      </c>
      <c r="F4938" s="180" t="s">
        <v>826</v>
      </c>
      <c r="G4938" s="180">
        <v>1.3511082999999999</v>
      </c>
      <c r="H4938" s="180">
        <v>199.62</v>
      </c>
      <c r="I4938" s="180">
        <v>199.62</v>
      </c>
      <c r="J4938" s="180">
        <v>0</v>
      </c>
      <c r="K4938" s="181">
        <f t="shared" si="77"/>
        <v>269.70823884599997</v>
      </c>
      <c r="L4938" s="180" t="s">
        <v>4328</v>
      </c>
    </row>
    <row r="4939" spans="3:12">
      <c r="C4939" s="180">
        <v>9850</v>
      </c>
      <c r="D4939" s="180">
        <v>9853</v>
      </c>
      <c r="E4939" s="180" t="s">
        <v>5005</v>
      </c>
      <c r="F4939" s="180" t="s">
        <v>826</v>
      </c>
      <c r="G4939" s="180">
        <v>1.7783251</v>
      </c>
      <c r="H4939" s="180">
        <v>262.74</v>
      </c>
      <c r="I4939" s="180">
        <v>262.74</v>
      </c>
      <c r="J4939" s="180">
        <v>0</v>
      </c>
      <c r="K4939" s="181">
        <f t="shared" si="77"/>
        <v>467.23713677400002</v>
      </c>
      <c r="L4939" s="180" t="s">
        <v>4328</v>
      </c>
    </row>
    <row r="4940" spans="3:12">
      <c r="C4940" s="180">
        <v>9850</v>
      </c>
      <c r="D4940" s="180">
        <v>9854</v>
      </c>
      <c r="E4940" s="180" t="s">
        <v>5006</v>
      </c>
      <c r="F4940" s="180" t="s">
        <v>826</v>
      </c>
      <c r="G4940" s="180">
        <v>0.77918710000000002</v>
      </c>
      <c r="H4940" s="180">
        <v>115.12</v>
      </c>
      <c r="I4940" s="180">
        <v>115.12</v>
      </c>
      <c r="J4940" s="180">
        <v>0</v>
      </c>
      <c r="K4940" s="181">
        <f t="shared" si="77"/>
        <v>89.700018952000008</v>
      </c>
      <c r="L4940" s="180" t="s">
        <v>4328</v>
      </c>
    </row>
    <row r="4941" spans="3:12">
      <c r="C4941" s="180">
        <v>9850</v>
      </c>
      <c r="D4941" s="180">
        <v>13109</v>
      </c>
      <c r="E4941" s="180" t="s">
        <v>5007</v>
      </c>
      <c r="F4941" s="180" t="s">
        <v>727</v>
      </c>
      <c r="G4941" s="180">
        <v>1.8337437999999999</v>
      </c>
      <c r="H4941" s="180">
        <v>270.93</v>
      </c>
      <c r="I4941" s="180">
        <v>270.93</v>
      </c>
      <c r="J4941" s="180">
        <v>0</v>
      </c>
      <c r="K4941" s="181">
        <f t="shared" si="77"/>
        <v>496.81620773399999</v>
      </c>
      <c r="L4941" s="180" t="s">
        <v>4328</v>
      </c>
    </row>
    <row r="4942" spans="3:12">
      <c r="C4942" s="180">
        <v>9850</v>
      </c>
      <c r="D4942" s="180">
        <v>13110</v>
      </c>
      <c r="E4942" s="180" t="s">
        <v>5008</v>
      </c>
      <c r="F4942" s="180" t="s">
        <v>727</v>
      </c>
      <c r="G4942" s="180">
        <v>2.4133003999999998</v>
      </c>
      <c r="H4942" s="180">
        <v>356.56</v>
      </c>
      <c r="I4942" s="180">
        <v>356.56</v>
      </c>
      <c r="J4942" s="180">
        <v>0</v>
      </c>
      <c r="K4942" s="181">
        <f t="shared" si="77"/>
        <v>860.48639062399991</v>
      </c>
      <c r="L4942" s="180" t="s">
        <v>4328</v>
      </c>
    </row>
    <row r="4943" spans="3:12">
      <c r="C4943" s="180">
        <v>9868</v>
      </c>
      <c r="D4943" s="180">
        <v>9868</v>
      </c>
      <c r="E4943" s="180" t="s">
        <v>2797</v>
      </c>
      <c r="F4943" s="180" t="s">
        <v>826</v>
      </c>
      <c r="G4943" s="180">
        <v>1</v>
      </c>
      <c r="H4943" s="180">
        <v>3.99</v>
      </c>
      <c r="I4943" s="180">
        <v>3.99</v>
      </c>
      <c r="J4943" s="180">
        <v>0</v>
      </c>
      <c r="K4943" s="181">
        <f t="shared" si="77"/>
        <v>3.99</v>
      </c>
      <c r="L4943" s="180" t="s">
        <v>4328</v>
      </c>
    </row>
    <row r="4944" spans="3:12">
      <c r="C4944" s="180">
        <v>9868</v>
      </c>
      <c r="D4944" s="180">
        <v>65</v>
      </c>
      <c r="E4944" s="180" t="s">
        <v>2943</v>
      </c>
      <c r="F4944" s="180" t="s">
        <v>727</v>
      </c>
      <c r="G4944" s="180">
        <v>0.21538460000000001</v>
      </c>
      <c r="H4944" s="180">
        <v>0.85</v>
      </c>
      <c r="I4944" s="180">
        <v>0.85</v>
      </c>
      <c r="J4944" s="180">
        <v>0</v>
      </c>
      <c r="K4944" s="181">
        <f t="shared" si="77"/>
        <v>0.18307691000000001</v>
      </c>
      <c r="L4944" s="180" t="s">
        <v>4328</v>
      </c>
    </row>
    <row r="4945" spans="3:12">
      <c r="C4945" s="180">
        <v>9868</v>
      </c>
      <c r="D4945" s="180">
        <v>67</v>
      </c>
      <c r="E4945" s="180" t="s">
        <v>5009</v>
      </c>
      <c r="F4945" s="180" t="s">
        <v>727</v>
      </c>
      <c r="G4945" s="180">
        <v>3.9162393</v>
      </c>
      <c r="H4945" s="180">
        <v>15.62</v>
      </c>
      <c r="I4945" s="180">
        <v>15.62</v>
      </c>
      <c r="J4945" s="180">
        <v>0</v>
      </c>
      <c r="K4945" s="181">
        <f t="shared" si="77"/>
        <v>61.171657865999997</v>
      </c>
      <c r="L4945" s="180" t="s">
        <v>4328</v>
      </c>
    </row>
    <row r="4946" spans="3:12">
      <c r="C4946" s="180">
        <v>9868</v>
      </c>
      <c r="D4946" s="180">
        <v>71</v>
      </c>
      <c r="E4946" s="180" t="s">
        <v>5010</v>
      </c>
      <c r="F4946" s="180" t="s">
        <v>727</v>
      </c>
      <c r="G4946" s="180">
        <v>7.4803419</v>
      </c>
      <c r="H4946" s="180">
        <v>29.84</v>
      </c>
      <c r="I4946" s="180">
        <v>29.84</v>
      </c>
      <c r="J4946" s="180">
        <v>0</v>
      </c>
      <c r="K4946" s="181">
        <f t="shared" si="77"/>
        <v>223.213402296</v>
      </c>
      <c r="L4946" s="180" t="s">
        <v>4328</v>
      </c>
    </row>
    <row r="4947" spans="3:12">
      <c r="C4947" s="180">
        <v>9868</v>
      </c>
      <c r="D4947" s="180">
        <v>72</v>
      </c>
      <c r="E4947" s="180" t="s">
        <v>5011</v>
      </c>
      <c r="F4947" s="180" t="s">
        <v>727</v>
      </c>
      <c r="G4947" s="180">
        <v>12.1111111</v>
      </c>
      <c r="H4947" s="180">
        <v>48.32</v>
      </c>
      <c r="I4947" s="180">
        <v>48.32</v>
      </c>
      <c r="J4947" s="180">
        <v>0</v>
      </c>
      <c r="K4947" s="181">
        <f t="shared" si="77"/>
        <v>585.20888835200003</v>
      </c>
      <c r="L4947" s="180" t="s">
        <v>4328</v>
      </c>
    </row>
    <row r="4948" spans="3:12">
      <c r="C4948" s="180">
        <v>9868</v>
      </c>
      <c r="D4948" s="180">
        <v>73</v>
      </c>
      <c r="E4948" s="180" t="s">
        <v>5012</v>
      </c>
      <c r="F4948" s="180" t="s">
        <v>727</v>
      </c>
      <c r="G4948" s="180">
        <v>3.7478631999999998</v>
      </c>
      <c r="H4948" s="180">
        <v>14.95</v>
      </c>
      <c r="I4948" s="180">
        <v>14.95</v>
      </c>
      <c r="J4948" s="180">
        <v>0</v>
      </c>
      <c r="K4948" s="181">
        <f t="shared" si="77"/>
        <v>56.030554839999994</v>
      </c>
      <c r="L4948" s="180" t="s">
        <v>4328</v>
      </c>
    </row>
    <row r="4949" spans="3:12">
      <c r="C4949" s="180">
        <v>9868</v>
      </c>
      <c r="D4949" s="180">
        <v>74</v>
      </c>
      <c r="E4949" s="180" t="s">
        <v>5013</v>
      </c>
      <c r="F4949" s="180" t="s">
        <v>727</v>
      </c>
      <c r="G4949" s="180">
        <v>73.520512800000006</v>
      </c>
      <c r="H4949" s="180">
        <v>293.33999999999997</v>
      </c>
      <c r="I4949" s="180">
        <v>293.33999999999997</v>
      </c>
      <c r="J4949" s="180">
        <v>0</v>
      </c>
      <c r="K4949" s="181">
        <f t="shared" si="77"/>
        <v>21566.507224752</v>
      </c>
      <c r="L4949" s="180" t="s">
        <v>4328</v>
      </c>
    </row>
    <row r="4950" spans="3:12">
      <c r="C4950" s="180">
        <v>9868</v>
      </c>
      <c r="D4950" s="180">
        <v>75</v>
      </c>
      <c r="E4950" s="180" t="s">
        <v>5014</v>
      </c>
      <c r="F4950" s="180" t="s">
        <v>727</v>
      </c>
      <c r="G4950" s="180">
        <v>64.321367499999994</v>
      </c>
      <c r="H4950" s="180">
        <v>256.64</v>
      </c>
      <c r="I4950" s="180">
        <v>256.64</v>
      </c>
      <c r="J4950" s="180">
        <v>0</v>
      </c>
      <c r="K4950" s="181">
        <f t="shared" si="77"/>
        <v>16507.435755199996</v>
      </c>
      <c r="L4950" s="180" t="s">
        <v>4328</v>
      </c>
    </row>
    <row r="4951" spans="3:12">
      <c r="C4951" s="180">
        <v>9868</v>
      </c>
      <c r="D4951" s="180">
        <v>82</v>
      </c>
      <c r="E4951" s="180" t="s">
        <v>5015</v>
      </c>
      <c r="F4951" s="180" t="s">
        <v>727</v>
      </c>
      <c r="G4951" s="180">
        <v>48.924786300000001</v>
      </c>
      <c r="H4951" s="180">
        <v>195.2</v>
      </c>
      <c r="I4951" s="180">
        <v>195.2</v>
      </c>
      <c r="J4951" s="180">
        <v>0</v>
      </c>
      <c r="K4951" s="181">
        <f t="shared" si="77"/>
        <v>9550.1182857599997</v>
      </c>
      <c r="L4951" s="180" t="s">
        <v>4328</v>
      </c>
    </row>
    <row r="4952" spans="3:12">
      <c r="C4952" s="180">
        <v>9868</v>
      </c>
      <c r="D4952" s="180">
        <v>83</v>
      </c>
      <c r="E4952" s="180" t="s">
        <v>5016</v>
      </c>
      <c r="F4952" s="180" t="s">
        <v>727</v>
      </c>
      <c r="G4952" s="180">
        <v>51.423076899999998</v>
      </c>
      <c r="H4952" s="180">
        <v>205.17</v>
      </c>
      <c r="I4952" s="180">
        <v>205.17</v>
      </c>
      <c r="J4952" s="180">
        <v>0</v>
      </c>
      <c r="K4952" s="181">
        <f t="shared" si="77"/>
        <v>10550.472687572999</v>
      </c>
      <c r="L4952" s="180" t="s">
        <v>4328</v>
      </c>
    </row>
    <row r="4953" spans="3:12">
      <c r="C4953" s="180">
        <v>9868</v>
      </c>
      <c r="D4953" s="180">
        <v>88</v>
      </c>
      <c r="E4953" s="180" t="s">
        <v>5017</v>
      </c>
      <c r="F4953" s="180" t="s">
        <v>727</v>
      </c>
      <c r="G4953" s="180">
        <v>2.6136751999999999</v>
      </c>
      <c r="H4953" s="180">
        <v>10.42</v>
      </c>
      <c r="I4953" s="180">
        <v>10.42</v>
      </c>
      <c r="J4953" s="180">
        <v>0</v>
      </c>
      <c r="K4953" s="181">
        <f t="shared" si="77"/>
        <v>27.234495583999998</v>
      </c>
      <c r="L4953" s="180" t="s">
        <v>4328</v>
      </c>
    </row>
    <row r="4954" spans="3:12">
      <c r="C4954" s="180">
        <v>9868</v>
      </c>
      <c r="D4954" s="180">
        <v>95</v>
      </c>
      <c r="E4954" s="180" t="s">
        <v>5018</v>
      </c>
      <c r="F4954" s="180" t="s">
        <v>727</v>
      </c>
      <c r="G4954" s="180">
        <v>2.7282050999999998</v>
      </c>
      <c r="H4954" s="180">
        <v>10.88</v>
      </c>
      <c r="I4954" s="180">
        <v>10.88</v>
      </c>
      <c r="J4954" s="180">
        <v>0</v>
      </c>
      <c r="K4954" s="181">
        <f t="shared" si="77"/>
        <v>29.682871488</v>
      </c>
      <c r="L4954" s="180" t="s">
        <v>4328</v>
      </c>
    </row>
    <row r="4955" spans="3:12">
      <c r="C4955" s="180">
        <v>9868</v>
      </c>
      <c r="D4955" s="180">
        <v>96</v>
      </c>
      <c r="E4955" s="180" t="s">
        <v>5019</v>
      </c>
      <c r="F4955" s="180" t="s">
        <v>727</v>
      </c>
      <c r="G4955" s="180">
        <v>2.9675213999999999</v>
      </c>
      <c r="H4955" s="180">
        <v>11.84</v>
      </c>
      <c r="I4955" s="180">
        <v>11.84</v>
      </c>
      <c r="J4955" s="180">
        <v>0</v>
      </c>
      <c r="K4955" s="181">
        <f t="shared" si="77"/>
        <v>35.135453376000001</v>
      </c>
      <c r="L4955" s="180" t="s">
        <v>4328</v>
      </c>
    </row>
    <row r="4956" spans="3:12">
      <c r="C4956" s="180">
        <v>9868</v>
      </c>
      <c r="D4956" s="180">
        <v>97</v>
      </c>
      <c r="E4956" s="180" t="s">
        <v>5020</v>
      </c>
      <c r="F4956" s="180" t="s">
        <v>727</v>
      </c>
      <c r="G4956" s="180">
        <v>4.4641026000000004</v>
      </c>
      <c r="H4956" s="180">
        <v>17.809999999999999</v>
      </c>
      <c r="I4956" s="180">
        <v>17.809999999999999</v>
      </c>
      <c r="J4956" s="180">
        <v>0</v>
      </c>
      <c r="K4956" s="181">
        <f t="shared" si="77"/>
        <v>79.505667306000007</v>
      </c>
      <c r="L4956" s="180" t="s">
        <v>4328</v>
      </c>
    </row>
    <row r="4957" spans="3:12">
      <c r="C4957" s="180">
        <v>9868</v>
      </c>
      <c r="D4957" s="180">
        <v>98</v>
      </c>
      <c r="E4957" s="180" t="s">
        <v>5021</v>
      </c>
      <c r="F4957" s="180" t="s">
        <v>727</v>
      </c>
      <c r="G4957" s="180">
        <v>6.6820513000000004</v>
      </c>
      <c r="H4957" s="180">
        <v>26.66</v>
      </c>
      <c r="I4957" s="180">
        <v>26.66</v>
      </c>
      <c r="J4957" s="180">
        <v>0</v>
      </c>
      <c r="K4957" s="181">
        <f t="shared" si="77"/>
        <v>178.143487658</v>
      </c>
      <c r="L4957" s="180" t="s">
        <v>4328</v>
      </c>
    </row>
    <row r="4958" spans="3:12">
      <c r="C4958" s="180">
        <v>9868</v>
      </c>
      <c r="D4958" s="180">
        <v>99</v>
      </c>
      <c r="E4958" s="180" t="s">
        <v>5022</v>
      </c>
      <c r="F4958" s="180" t="s">
        <v>727</v>
      </c>
      <c r="G4958" s="180">
        <v>6.3153845999999998</v>
      </c>
      <c r="H4958" s="180">
        <v>25.19</v>
      </c>
      <c r="I4958" s="180">
        <v>25.19</v>
      </c>
      <c r="J4958" s="180">
        <v>0</v>
      </c>
      <c r="K4958" s="181">
        <f t="shared" si="77"/>
        <v>159.08453807399999</v>
      </c>
      <c r="L4958" s="180" t="s">
        <v>4328</v>
      </c>
    </row>
    <row r="4959" spans="3:12">
      <c r="C4959" s="180">
        <v>9868</v>
      </c>
      <c r="D4959" s="180">
        <v>100</v>
      </c>
      <c r="E4959" s="180" t="s">
        <v>5023</v>
      </c>
      <c r="F4959" s="180" t="s">
        <v>727</v>
      </c>
      <c r="G4959" s="180">
        <v>11.033333300000001</v>
      </c>
      <c r="H4959" s="180">
        <v>44.02</v>
      </c>
      <c r="I4959" s="180">
        <v>44.02</v>
      </c>
      <c r="J4959" s="180">
        <v>0</v>
      </c>
      <c r="K4959" s="181">
        <f t="shared" si="77"/>
        <v>485.68733186600008</v>
      </c>
      <c r="L4959" s="180" t="s">
        <v>4328</v>
      </c>
    </row>
    <row r="4960" spans="3:12">
      <c r="C4960" s="180">
        <v>9868</v>
      </c>
      <c r="D4960" s="180">
        <v>102</v>
      </c>
      <c r="E4960" s="180" t="s">
        <v>5024</v>
      </c>
      <c r="F4960" s="180" t="s">
        <v>727</v>
      </c>
      <c r="G4960" s="180">
        <v>6.4547008999999997</v>
      </c>
      <c r="H4960" s="180">
        <v>25.75</v>
      </c>
      <c r="I4960" s="180">
        <v>25.75</v>
      </c>
      <c r="J4960" s="180">
        <v>0</v>
      </c>
      <c r="K4960" s="181">
        <f t="shared" si="77"/>
        <v>166.208548175</v>
      </c>
      <c r="L4960" s="180" t="s">
        <v>4328</v>
      </c>
    </row>
    <row r="4961" spans="3:12">
      <c r="C4961" s="180">
        <v>9868</v>
      </c>
      <c r="D4961" s="180">
        <v>103</v>
      </c>
      <c r="E4961" s="180" t="s">
        <v>5025</v>
      </c>
      <c r="F4961" s="180" t="s">
        <v>727</v>
      </c>
      <c r="G4961" s="180">
        <v>10.416239300000001</v>
      </c>
      <c r="H4961" s="180">
        <v>41.56</v>
      </c>
      <c r="I4961" s="180">
        <v>41.56</v>
      </c>
      <c r="J4961" s="180">
        <v>0</v>
      </c>
      <c r="K4961" s="181">
        <f t="shared" si="77"/>
        <v>432.89890530800005</v>
      </c>
      <c r="L4961" s="180" t="s">
        <v>4328</v>
      </c>
    </row>
    <row r="4962" spans="3:12">
      <c r="C4962" s="180">
        <v>9868</v>
      </c>
      <c r="D4962" s="180">
        <v>104</v>
      </c>
      <c r="E4962" s="180" t="s">
        <v>5026</v>
      </c>
      <c r="F4962" s="180" t="s">
        <v>727</v>
      </c>
      <c r="G4962" s="180">
        <v>4.6820513000000004</v>
      </c>
      <c r="H4962" s="180">
        <v>18.68</v>
      </c>
      <c r="I4962" s="180">
        <v>18.68</v>
      </c>
      <c r="J4962" s="180">
        <v>0</v>
      </c>
      <c r="K4962" s="181">
        <f t="shared" si="77"/>
        <v>87.460718284000009</v>
      </c>
      <c r="L4962" s="180" t="s">
        <v>4328</v>
      </c>
    </row>
    <row r="4963" spans="3:12">
      <c r="C4963" s="180">
        <v>9868</v>
      </c>
      <c r="D4963" s="180">
        <v>105</v>
      </c>
      <c r="E4963" s="180" t="s">
        <v>5027</v>
      </c>
      <c r="F4963" s="180" t="s">
        <v>727</v>
      </c>
      <c r="G4963" s="180">
        <v>69.325641000000005</v>
      </c>
      <c r="H4963" s="180">
        <v>276.60000000000002</v>
      </c>
      <c r="I4963" s="180">
        <v>276.60000000000002</v>
      </c>
      <c r="J4963" s="180">
        <v>0</v>
      </c>
      <c r="K4963" s="181">
        <f t="shared" si="77"/>
        <v>19175.472300600002</v>
      </c>
      <c r="L4963" s="180" t="s">
        <v>4328</v>
      </c>
    </row>
    <row r="4964" spans="3:12">
      <c r="C4964" s="180">
        <v>9868</v>
      </c>
      <c r="D4964" s="180">
        <v>106</v>
      </c>
      <c r="E4964" s="180" t="s">
        <v>5028</v>
      </c>
      <c r="F4964" s="180" t="s">
        <v>727</v>
      </c>
      <c r="G4964" s="180">
        <v>92.969230800000005</v>
      </c>
      <c r="H4964" s="180">
        <v>370.94</v>
      </c>
      <c r="I4964" s="180">
        <v>370.94</v>
      </c>
      <c r="J4964" s="180">
        <v>0</v>
      </c>
      <c r="K4964" s="181">
        <f t="shared" si="77"/>
        <v>34486.006472952002</v>
      </c>
      <c r="L4964" s="180" t="s">
        <v>4328</v>
      </c>
    </row>
    <row r="4965" spans="3:12">
      <c r="C4965" s="180">
        <v>9868</v>
      </c>
      <c r="D4965" s="180">
        <v>107</v>
      </c>
      <c r="E4965" s="180" t="s">
        <v>2937</v>
      </c>
      <c r="F4965" s="180" t="s">
        <v>727</v>
      </c>
      <c r="G4965" s="180">
        <v>0.19658120000000001</v>
      </c>
      <c r="H4965" s="180">
        <v>0.78</v>
      </c>
      <c r="I4965" s="180">
        <v>0.78</v>
      </c>
      <c r="J4965" s="180">
        <v>0</v>
      </c>
      <c r="K4965" s="181">
        <f t="shared" si="77"/>
        <v>0.15333333600000001</v>
      </c>
      <c r="L4965" s="180" t="s">
        <v>4328</v>
      </c>
    </row>
    <row r="4966" spans="3:12">
      <c r="C4966" s="180">
        <v>9868</v>
      </c>
      <c r="D4966" s="180">
        <v>108</v>
      </c>
      <c r="E4966" s="180" t="s">
        <v>2950</v>
      </c>
      <c r="F4966" s="180" t="s">
        <v>727</v>
      </c>
      <c r="G4966" s="180">
        <v>0.43247859999999999</v>
      </c>
      <c r="H4966" s="180">
        <v>1.72</v>
      </c>
      <c r="I4966" s="180">
        <v>1.72</v>
      </c>
      <c r="J4966" s="180">
        <v>0</v>
      </c>
      <c r="K4966" s="181">
        <f t="shared" si="77"/>
        <v>0.74386319199999995</v>
      </c>
      <c r="L4966" s="180" t="s">
        <v>4328</v>
      </c>
    </row>
    <row r="4967" spans="3:12">
      <c r="C4967" s="180">
        <v>9868</v>
      </c>
      <c r="D4967" s="180">
        <v>109</v>
      </c>
      <c r="E4967" s="180" t="s">
        <v>5029</v>
      </c>
      <c r="F4967" s="180" t="s">
        <v>727</v>
      </c>
      <c r="G4967" s="180">
        <v>0.89316240000000002</v>
      </c>
      <c r="H4967" s="180">
        <v>3.56</v>
      </c>
      <c r="I4967" s="180">
        <v>3.56</v>
      </c>
      <c r="J4967" s="180">
        <v>0</v>
      </c>
      <c r="K4967" s="181">
        <f t="shared" si="77"/>
        <v>3.1796581440000002</v>
      </c>
      <c r="L4967" s="180" t="s">
        <v>4328</v>
      </c>
    </row>
    <row r="4968" spans="3:12">
      <c r="C4968" s="180">
        <v>9868</v>
      </c>
      <c r="D4968" s="180">
        <v>110</v>
      </c>
      <c r="E4968" s="180" t="s">
        <v>5030</v>
      </c>
      <c r="F4968" s="180" t="s">
        <v>727</v>
      </c>
      <c r="G4968" s="180">
        <v>1.4991452999999999</v>
      </c>
      <c r="H4968" s="180">
        <v>5.98</v>
      </c>
      <c r="I4968" s="180">
        <v>5.98</v>
      </c>
      <c r="J4968" s="180">
        <v>0</v>
      </c>
      <c r="K4968" s="181">
        <f t="shared" si="77"/>
        <v>8.9648888939999996</v>
      </c>
      <c r="L4968" s="180" t="s">
        <v>4328</v>
      </c>
    </row>
    <row r="4969" spans="3:12">
      <c r="C4969" s="180">
        <v>9868</v>
      </c>
      <c r="D4969" s="180">
        <v>111</v>
      </c>
      <c r="E4969" s="180" t="s">
        <v>5031</v>
      </c>
      <c r="F4969" s="180" t="s">
        <v>727</v>
      </c>
      <c r="G4969" s="180">
        <v>2.0282051000000001</v>
      </c>
      <c r="H4969" s="180">
        <v>8.09</v>
      </c>
      <c r="I4969" s="180">
        <v>8.09</v>
      </c>
      <c r="J4969" s="180">
        <v>0</v>
      </c>
      <c r="K4969" s="181">
        <f t="shared" si="77"/>
        <v>16.408179259000001</v>
      </c>
      <c r="L4969" s="180" t="s">
        <v>4328</v>
      </c>
    </row>
    <row r="4970" spans="3:12">
      <c r="C4970" s="180">
        <v>9868</v>
      </c>
      <c r="D4970" s="180">
        <v>112</v>
      </c>
      <c r="E4970" s="180" t="s">
        <v>5032</v>
      </c>
      <c r="F4970" s="180" t="s">
        <v>727</v>
      </c>
      <c r="G4970" s="180">
        <v>1.0752136999999999</v>
      </c>
      <c r="H4970" s="180">
        <v>4.29</v>
      </c>
      <c r="I4970" s="180">
        <v>4.29</v>
      </c>
      <c r="J4970" s="180">
        <v>0</v>
      </c>
      <c r="K4970" s="181">
        <f t="shared" si="77"/>
        <v>4.6126667729999999</v>
      </c>
      <c r="L4970" s="180" t="s">
        <v>4328</v>
      </c>
    </row>
    <row r="4971" spans="3:12">
      <c r="C4971" s="180">
        <v>9868</v>
      </c>
      <c r="D4971" s="180">
        <v>113</v>
      </c>
      <c r="E4971" s="180" t="s">
        <v>5033</v>
      </c>
      <c r="F4971" s="180" t="s">
        <v>727</v>
      </c>
      <c r="G4971" s="180">
        <v>2.6905983</v>
      </c>
      <c r="H4971" s="180">
        <v>10.73</v>
      </c>
      <c r="I4971" s="180">
        <v>10.73</v>
      </c>
      <c r="J4971" s="180">
        <v>0</v>
      </c>
      <c r="K4971" s="181">
        <f t="shared" si="77"/>
        <v>28.870119759000001</v>
      </c>
      <c r="L4971" s="180" t="s">
        <v>4328</v>
      </c>
    </row>
    <row r="4972" spans="3:12">
      <c r="C4972" s="180">
        <v>9868</v>
      </c>
      <c r="D4972" s="180">
        <v>792</v>
      </c>
      <c r="E4972" s="180" t="s">
        <v>5034</v>
      </c>
      <c r="F4972" s="180" t="s">
        <v>727</v>
      </c>
      <c r="G4972" s="180">
        <v>0.81965809999999995</v>
      </c>
      <c r="H4972" s="180">
        <v>3.27</v>
      </c>
      <c r="I4972" s="180">
        <v>3.27</v>
      </c>
      <c r="J4972" s="180">
        <v>0</v>
      </c>
      <c r="K4972" s="181">
        <f t="shared" si="77"/>
        <v>2.6802819869999999</v>
      </c>
      <c r="L4972" s="180" t="s">
        <v>4328</v>
      </c>
    </row>
    <row r="4973" spans="3:12">
      <c r="C4973" s="180">
        <v>9868</v>
      </c>
      <c r="D4973" s="180">
        <v>796</v>
      </c>
      <c r="E4973" s="180" t="s">
        <v>5035</v>
      </c>
      <c r="F4973" s="180" t="s">
        <v>727</v>
      </c>
      <c r="G4973" s="180">
        <v>1.7487178999999999</v>
      </c>
      <c r="H4973" s="180">
        <v>6.97</v>
      </c>
      <c r="I4973" s="180">
        <v>6.97</v>
      </c>
      <c r="J4973" s="180">
        <v>0</v>
      </c>
      <c r="K4973" s="181">
        <f t="shared" si="77"/>
        <v>12.188563762999999</v>
      </c>
      <c r="L4973" s="180" t="s">
        <v>4328</v>
      </c>
    </row>
    <row r="4974" spans="3:12">
      <c r="C4974" s="180">
        <v>9868</v>
      </c>
      <c r="D4974" s="180">
        <v>797</v>
      </c>
      <c r="E4974" s="180" t="s">
        <v>5036</v>
      </c>
      <c r="F4974" s="180" t="s">
        <v>727</v>
      </c>
      <c r="G4974" s="180">
        <v>2.0581197000000002</v>
      </c>
      <c r="H4974" s="180">
        <v>8.2100000000000009</v>
      </c>
      <c r="I4974" s="180">
        <v>8.2100000000000009</v>
      </c>
      <c r="J4974" s="180">
        <v>0</v>
      </c>
      <c r="K4974" s="181">
        <f t="shared" si="77"/>
        <v>16.897162737000002</v>
      </c>
      <c r="L4974" s="180" t="s">
        <v>4328</v>
      </c>
    </row>
    <row r="4975" spans="3:12">
      <c r="C4975" s="180">
        <v>9868</v>
      </c>
      <c r="D4975" s="180">
        <v>798</v>
      </c>
      <c r="E4975" s="180" t="s">
        <v>5037</v>
      </c>
      <c r="F4975" s="180" t="s">
        <v>727</v>
      </c>
      <c r="G4975" s="180">
        <v>0.28376069999999998</v>
      </c>
      <c r="H4975" s="180">
        <v>1.1299999999999999</v>
      </c>
      <c r="I4975" s="180">
        <v>1.1299999999999999</v>
      </c>
      <c r="J4975" s="180">
        <v>0</v>
      </c>
      <c r="K4975" s="181">
        <f t="shared" si="77"/>
        <v>0.32064959099999996</v>
      </c>
      <c r="L4975" s="180" t="s">
        <v>4328</v>
      </c>
    </row>
    <row r="4976" spans="3:12">
      <c r="C4976" s="180">
        <v>9868</v>
      </c>
      <c r="D4976" s="180">
        <v>799</v>
      </c>
      <c r="E4976" s="180" t="s">
        <v>5038</v>
      </c>
      <c r="F4976" s="180" t="s">
        <v>727</v>
      </c>
      <c r="G4976" s="180">
        <v>0.84615379999999996</v>
      </c>
      <c r="H4976" s="180">
        <v>3.37</v>
      </c>
      <c r="I4976" s="180">
        <v>3.37</v>
      </c>
      <c r="J4976" s="180">
        <v>0</v>
      </c>
      <c r="K4976" s="181">
        <f t="shared" si="77"/>
        <v>2.8515383060000001</v>
      </c>
      <c r="L4976" s="180" t="s">
        <v>4328</v>
      </c>
    </row>
    <row r="4977" spans="3:12">
      <c r="C4977" s="180">
        <v>9868</v>
      </c>
      <c r="D4977" s="180">
        <v>812</v>
      </c>
      <c r="E4977" s="180" t="s">
        <v>5039</v>
      </c>
      <c r="F4977" s="180" t="s">
        <v>727</v>
      </c>
      <c r="G4977" s="180">
        <v>0.50769229999999999</v>
      </c>
      <c r="H4977" s="180">
        <v>2.02</v>
      </c>
      <c r="I4977" s="180">
        <v>2.02</v>
      </c>
      <c r="J4977" s="180">
        <v>0</v>
      </c>
      <c r="K4977" s="181">
        <f t="shared" si="77"/>
        <v>1.0255384459999999</v>
      </c>
      <c r="L4977" s="180" t="s">
        <v>4328</v>
      </c>
    </row>
    <row r="4978" spans="3:12">
      <c r="C4978" s="180">
        <v>9868</v>
      </c>
      <c r="D4978" s="180">
        <v>813</v>
      </c>
      <c r="E4978" s="180" t="s">
        <v>5040</v>
      </c>
      <c r="F4978" s="180" t="s">
        <v>727</v>
      </c>
      <c r="G4978" s="180">
        <v>1.0222222000000001</v>
      </c>
      <c r="H4978" s="180">
        <v>4.07</v>
      </c>
      <c r="I4978" s="180">
        <v>4.07</v>
      </c>
      <c r="J4978" s="180">
        <v>0</v>
      </c>
      <c r="K4978" s="181">
        <f t="shared" si="77"/>
        <v>4.1604443540000009</v>
      </c>
      <c r="L4978" s="180" t="s">
        <v>4328</v>
      </c>
    </row>
    <row r="4979" spans="3:12">
      <c r="C4979" s="180">
        <v>9868</v>
      </c>
      <c r="D4979" s="180">
        <v>814</v>
      </c>
      <c r="E4979" s="180" t="s">
        <v>2911</v>
      </c>
      <c r="F4979" s="180" t="s">
        <v>727</v>
      </c>
      <c r="G4979" s="180">
        <v>3.0444444000000002</v>
      </c>
      <c r="H4979" s="180">
        <v>12.14</v>
      </c>
      <c r="I4979" s="180">
        <v>12.14</v>
      </c>
      <c r="J4979" s="180">
        <v>0</v>
      </c>
      <c r="K4979" s="181">
        <f t="shared" si="77"/>
        <v>36.959555016000003</v>
      </c>
      <c r="L4979" s="180" t="s">
        <v>4328</v>
      </c>
    </row>
    <row r="4980" spans="3:12">
      <c r="C4980" s="180">
        <v>9868</v>
      </c>
      <c r="D4980" s="180">
        <v>816</v>
      </c>
      <c r="E4980" s="180" t="s">
        <v>2909</v>
      </c>
      <c r="F4980" s="180" t="s">
        <v>727</v>
      </c>
      <c r="G4980" s="180">
        <v>2.4512820999999998</v>
      </c>
      <c r="H4980" s="180">
        <v>9.7799999999999994</v>
      </c>
      <c r="I4980" s="180">
        <v>9.7799999999999994</v>
      </c>
      <c r="J4980" s="180">
        <v>0</v>
      </c>
      <c r="K4980" s="181">
        <f t="shared" si="77"/>
        <v>23.973538937999997</v>
      </c>
      <c r="L4980" s="180" t="s">
        <v>4328</v>
      </c>
    </row>
    <row r="4981" spans="3:12">
      <c r="C4981" s="180">
        <v>9868</v>
      </c>
      <c r="D4981" s="180">
        <v>818</v>
      </c>
      <c r="E4981" s="180" t="s">
        <v>5041</v>
      </c>
      <c r="F4981" s="180" t="s">
        <v>727</v>
      </c>
      <c r="G4981" s="180">
        <v>1.6427350000000001</v>
      </c>
      <c r="H4981" s="180">
        <v>6.55</v>
      </c>
      <c r="I4981" s="180">
        <v>6.55</v>
      </c>
      <c r="J4981" s="180">
        <v>0</v>
      </c>
      <c r="K4981" s="181">
        <f t="shared" si="77"/>
        <v>10.75991425</v>
      </c>
      <c r="L4981" s="180" t="s">
        <v>4328</v>
      </c>
    </row>
    <row r="4982" spans="3:12">
      <c r="C4982" s="180">
        <v>9868</v>
      </c>
      <c r="D4982" s="180">
        <v>819</v>
      </c>
      <c r="E4982" s="180" t="s">
        <v>5042</v>
      </c>
      <c r="F4982" s="180" t="s">
        <v>727</v>
      </c>
      <c r="G4982" s="180">
        <v>0.88034190000000001</v>
      </c>
      <c r="H4982" s="180">
        <v>3.51</v>
      </c>
      <c r="I4982" s="180">
        <v>3.51</v>
      </c>
      <c r="J4982" s="180">
        <v>0</v>
      </c>
      <c r="K4982" s="181">
        <f t="shared" si="77"/>
        <v>3.0900000689999998</v>
      </c>
      <c r="L4982" s="180" t="s">
        <v>4328</v>
      </c>
    </row>
    <row r="4983" spans="3:12">
      <c r="C4983" s="180">
        <v>9868</v>
      </c>
      <c r="D4983" s="180">
        <v>820</v>
      </c>
      <c r="E4983" s="180" t="s">
        <v>5043</v>
      </c>
      <c r="F4983" s="180" t="s">
        <v>727</v>
      </c>
      <c r="G4983" s="180">
        <v>1.3760684000000001</v>
      </c>
      <c r="H4983" s="180">
        <v>5.49</v>
      </c>
      <c r="I4983" s="180">
        <v>5.49</v>
      </c>
      <c r="J4983" s="180">
        <v>0</v>
      </c>
      <c r="K4983" s="181">
        <f t="shared" si="77"/>
        <v>7.554615516000001</v>
      </c>
      <c r="L4983" s="180" t="s">
        <v>4328</v>
      </c>
    </row>
    <row r="4984" spans="3:12">
      <c r="C4984" s="180">
        <v>9868</v>
      </c>
      <c r="D4984" s="180">
        <v>821</v>
      </c>
      <c r="E4984" s="180" t="s">
        <v>2913</v>
      </c>
      <c r="F4984" s="180" t="s">
        <v>727</v>
      </c>
      <c r="G4984" s="180">
        <v>4.5452991000000003</v>
      </c>
      <c r="H4984" s="180">
        <v>18.13</v>
      </c>
      <c r="I4984" s="180">
        <v>18.13</v>
      </c>
      <c r="J4984" s="180">
        <v>0</v>
      </c>
      <c r="K4984" s="181">
        <f t="shared" si="77"/>
        <v>82.406272682999997</v>
      </c>
      <c r="L4984" s="180" t="s">
        <v>4328</v>
      </c>
    </row>
    <row r="4985" spans="3:12">
      <c r="C4985" s="180">
        <v>9868</v>
      </c>
      <c r="D4985" s="180">
        <v>822</v>
      </c>
      <c r="E4985" s="180" t="s">
        <v>2912</v>
      </c>
      <c r="F4985" s="180" t="s">
        <v>727</v>
      </c>
      <c r="G4985" s="180">
        <v>3.9743590000000002</v>
      </c>
      <c r="H4985" s="180">
        <v>15.85</v>
      </c>
      <c r="I4985" s="180">
        <v>15.85</v>
      </c>
      <c r="J4985" s="180">
        <v>0</v>
      </c>
      <c r="K4985" s="181">
        <f t="shared" si="77"/>
        <v>62.993590150000003</v>
      </c>
      <c r="L4985" s="180" t="s">
        <v>4328</v>
      </c>
    </row>
    <row r="4986" spans="3:12">
      <c r="C4986" s="180">
        <v>9868</v>
      </c>
      <c r="D4986" s="180">
        <v>828</v>
      </c>
      <c r="E4986" s="180" t="s">
        <v>5044</v>
      </c>
      <c r="F4986" s="180" t="s">
        <v>727</v>
      </c>
      <c r="G4986" s="180">
        <v>0.14358969999999999</v>
      </c>
      <c r="H4986" s="180">
        <v>0.56999999999999995</v>
      </c>
      <c r="I4986" s="180">
        <v>0.56999999999999995</v>
      </c>
      <c r="J4986" s="180">
        <v>0</v>
      </c>
      <c r="K4986" s="181">
        <f t="shared" si="77"/>
        <v>8.184612899999999E-2</v>
      </c>
      <c r="L4986" s="180" t="s">
        <v>4328</v>
      </c>
    </row>
    <row r="4987" spans="3:12">
      <c r="C4987" s="180">
        <v>9868</v>
      </c>
      <c r="D4987" s="180">
        <v>829</v>
      </c>
      <c r="E4987" s="180" t="s">
        <v>5045</v>
      </c>
      <c r="F4987" s="180" t="s">
        <v>727</v>
      </c>
      <c r="G4987" s="180">
        <v>0.23076920000000001</v>
      </c>
      <c r="H4987" s="180">
        <v>0.92</v>
      </c>
      <c r="I4987" s="180">
        <v>0.92</v>
      </c>
      <c r="J4987" s="180">
        <v>0</v>
      </c>
      <c r="K4987" s="181">
        <f t="shared" si="77"/>
        <v>0.21230766400000001</v>
      </c>
      <c r="L4987" s="180" t="s">
        <v>4328</v>
      </c>
    </row>
    <row r="4988" spans="3:12">
      <c r="C4988" s="180">
        <v>9868</v>
      </c>
      <c r="D4988" s="180">
        <v>832</v>
      </c>
      <c r="E4988" s="180" t="s">
        <v>5046</v>
      </c>
      <c r="F4988" s="180" t="s">
        <v>727</v>
      </c>
      <c r="G4988" s="180">
        <v>0.67863249999999997</v>
      </c>
      <c r="H4988" s="180">
        <v>2.7</v>
      </c>
      <c r="I4988" s="180">
        <v>2.7</v>
      </c>
      <c r="J4988" s="180">
        <v>0</v>
      </c>
      <c r="K4988" s="181">
        <f t="shared" si="77"/>
        <v>1.83230775</v>
      </c>
      <c r="L4988" s="180" t="s">
        <v>4328</v>
      </c>
    </row>
    <row r="4989" spans="3:12">
      <c r="C4989" s="180">
        <v>9868</v>
      </c>
      <c r="D4989" s="180">
        <v>834</v>
      </c>
      <c r="E4989" s="180" t="s">
        <v>5047</v>
      </c>
      <c r="F4989" s="180" t="s">
        <v>727</v>
      </c>
      <c r="G4989" s="180">
        <v>0.87863250000000004</v>
      </c>
      <c r="H4989" s="180">
        <v>3.5</v>
      </c>
      <c r="I4989" s="180">
        <v>3.5</v>
      </c>
      <c r="J4989" s="180">
        <v>0</v>
      </c>
      <c r="K4989" s="181">
        <f t="shared" si="77"/>
        <v>3.0752137500000001</v>
      </c>
      <c r="L4989" s="180" t="s">
        <v>4328</v>
      </c>
    </row>
    <row r="4990" spans="3:12">
      <c r="C4990" s="180">
        <v>9868</v>
      </c>
      <c r="D4990" s="180">
        <v>1185</v>
      </c>
      <c r="E4990" s="180" t="s">
        <v>5048</v>
      </c>
      <c r="F4990" s="180" t="s">
        <v>727</v>
      </c>
      <c r="G4990" s="180">
        <v>0.30170940000000002</v>
      </c>
      <c r="H4990" s="180">
        <v>1.2</v>
      </c>
      <c r="I4990" s="180">
        <v>1.2</v>
      </c>
      <c r="J4990" s="180">
        <v>0</v>
      </c>
      <c r="K4990" s="181">
        <f t="shared" si="77"/>
        <v>0.36205128000000003</v>
      </c>
      <c r="L4990" s="180" t="s">
        <v>4328</v>
      </c>
    </row>
    <row r="4991" spans="3:12">
      <c r="C4991" s="180">
        <v>9868</v>
      </c>
      <c r="D4991" s="180">
        <v>1189</v>
      </c>
      <c r="E4991" s="180" t="s">
        <v>5049</v>
      </c>
      <c r="F4991" s="180" t="s">
        <v>727</v>
      </c>
      <c r="G4991" s="180">
        <v>0.4931624</v>
      </c>
      <c r="H4991" s="180">
        <v>1.96</v>
      </c>
      <c r="I4991" s="180">
        <v>1.96</v>
      </c>
      <c r="J4991" s="180">
        <v>0</v>
      </c>
      <c r="K4991" s="181">
        <f t="shared" si="77"/>
        <v>0.96659830400000002</v>
      </c>
      <c r="L4991" s="180" t="s">
        <v>4328</v>
      </c>
    </row>
    <row r="4992" spans="3:12">
      <c r="C4992" s="180">
        <v>9868</v>
      </c>
      <c r="D4992" s="180">
        <v>1191</v>
      </c>
      <c r="E4992" s="180" t="s">
        <v>5050</v>
      </c>
      <c r="F4992" s="180" t="s">
        <v>727</v>
      </c>
      <c r="G4992" s="180">
        <v>0.30170940000000002</v>
      </c>
      <c r="H4992" s="180">
        <v>1.2</v>
      </c>
      <c r="I4992" s="180">
        <v>1.2</v>
      </c>
      <c r="J4992" s="180">
        <v>0</v>
      </c>
      <c r="K4992" s="181">
        <f t="shared" si="77"/>
        <v>0.36205128000000003</v>
      </c>
      <c r="L4992" s="180" t="s">
        <v>4328</v>
      </c>
    </row>
    <row r="4993" spans="3:12">
      <c r="C4993" s="180">
        <v>9868</v>
      </c>
      <c r="D4993" s="180">
        <v>1193</v>
      </c>
      <c r="E4993" s="180" t="s">
        <v>5051</v>
      </c>
      <c r="F4993" s="180" t="s">
        <v>727</v>
      </c>
      <c r="G4993" s="180">
        <v>0.94700850000000003</v>
      </c>
      <c r="H4993" s="180">
        <v>3.77</v>
      </c>
      <c r="I4993" s="180">
        <v>3.77</v>
      </c>
      <c r="J4993" s="180">
        <v>0</v>
      </c>
      <c r="K4993" s="181">
        <f t="shared" si="77"/>
        <v>3.570222045</v>
      </c>
      <c r="L4993" s="180" t="s">
        <v>4328</v>
      </c>
    </row>
    <row r="4994" spans="3:12">
      <c r="C4994" s="180">
        <v>9868</v>
      </c>
      <c r="D4994" s="180">
        <v>1194</v>
      </c>
      <c r="E4994" s="180" t="s">
        <v>5052</v>
      </c>
      <c r="F4994" s="180" t="s">
        <v>727</v>
      </c>
      <c r="G4994" s="180">
        <v>1.7094016999999999</v>
      </c>
      <c r="H4994" s="180">
        <v>6.82</v>
      </c>
      <c r="I4994" s="180">
        <v>6.82</v>
      </c>
      <c r="J4994" s="180">
        <v>0</v>
      </c>
      <c r="K4994" s="181">
        <f t="shared" si="77"/>
        <v>11.658119594</v>
      </c>
      <c r="L4994" s="180" t="s">
        <v>4328</v>
      </c>
    </row>
    <row r="4995" spans="3:12">
      <c r="C4995" s="180">
        <v>9868</v>
      </c>
      <c r="D4995" s="180">
        <v>1195</v>
      </c>
      <c r="E4995" s="180" t="s">
        <v>5053</v>
      </c>
      <c r="F4995" s="180" t="s">
        <v>727</v>
      </c>
      <c r="G4995" s="180">
        <v>2.8760683999999999</v>
      </c>
      <c r="H4995" s="180">
        <v>11.47</v>
      </c>
      <c r="I4995" s="180">
        <v>11.47</v>
      </c>
      <c r="J4995" s="180">
        <v>0</v>
      </c>
      <c r="K4995" s="181">
        <f t="shared" si="77"/>
        <v>32.988504548000002</v>
      </c>
      <c r="L4995" s="180" t="s">
        <v>4328</v>
      </c>
    </row>
    <row r="4996" spans="3:12">
      <c r="C4996" s="180">
        <v>9868</v>
      </c>
      <c r="D4996" s="180">
        <v>1197</v>
      </c>
      <c r="E4996" s="180" t="s">
        <v>5054</v>
      </c>
      <c r="F4996" s="180" t="s">
        <v>727</v>
      </c>
      <c r="G4996" s="180">
        <v>0.42307689999999998</v>
      </c>
      <c r="H4996" s="180">
        <v>1.68</v>
      </c>
      <c r="I4996" s="180">
        <v>1.68</v>
      </c>
      <c r="J4996" s="180">
        <v>0</v>
      </c>
      <c r="K4996" s="181">
        <f t="shared" si="77"/>
        <v>0.71076919199999988</v>
      </c>
      <c r="L4996" s="180" t="s">
        <v>4328</v>
      </c>
    </row>
    <row r="4997" spans="3:12">
      <c r="C4997" s="180">
        <v>9868</v>
      </c>
      <c r="D4997" s="180">
        <v>1198</v>
      </c>
      <c r="E4997" s="180" t="s">
        <v>5055</v>
      </c>
      <c r="F4997" s="180" t="s">
        <v>727</v>
      </c>
      <c r="G4997" s="180">
        <v>0.55384619999999996</v>
      </c>
      <c r="H4997" s="180">
        <v>2.2000000000000002</v>
      </c>
      <c r="I4997" s="180">
        <v>2.2000000000000002</v>
      </c>
      <c r="J4997" s="180">
        <v>0</v>
      </c>
      <c r="K4997" s="181">
        <f t="shared" si="77"/>
        <v>1.2184616399999999</v>
      </c>
      <c r="L4997" s="180" t="s">
        <v>4328</v>
      </c>
    </row>
    <row r="4998" spans="3:12">
      <c r="C4998" s="180">
        <v>9868</v>
      </c>
      <c r="D4998" s="180">
        <v>1202</v>
      </c>
      <c r="E4998" s="180" t="s">
        <v>5056</v>
      </c>
      <c r="F4998" s="180" t="s">
        <v>727</v>
      </c>
      <c r="G4998" s="180">
        <v>1.1982906</v>
      </c>
      <c r="H4998" s="180">
        <v>4.78</v>
      </c>
      <c r="I4998" s="180">
        <v>4.78</v>
      </c>
      <c r="J4998" s="180">
        <v>0</v>
      </c>
      <c r="K4998" s="181">
        <f t="shared" ref="K4998:K5061" si="78">H4998*G4998</f>
        <v>5.7278290680000001</v>
      </c>
      <c r="L4998" s="180" t="s">
        <v>4328</v>
      </c>
    </row>
    <row r="4999" spans="3:12">
      <c r="C4999" s="180">
        <v>9868</v>
      </c>
      <c r="D4999" s="180">
        <v>1204</v>
      </c>
      <c r="E4999" s="180" t="s">
        <v>5057</v>
      </c>
      <c r="F4999" s="180" t="s">
        <v>727</v>
      </c>
      <c r="G4999" s="180">
        <v>5.0307691999999999</v>
      </c>
      <c r="H4999" s="180">
        <v>20.07</v>
      </c>
      <c r="I4999" s="180">
        <v>20.07</v>
      </c>
      <c r="J4999" s="180">
        <v>0</v>
      </c>
      <c r="K4999" s="181">
        <f t="shared" si="78"/>
        <v>100.96753784400001</v>
      </c>
      <c r="L4999" s="180" t="s">
        <v>4328</v>
      </c>
    </row>
    <row r="5000" spans="3:12">
      <c r="C5000" s="180">
        <v>9868</v>
      </c>
      <c r="D5000" s="180">
        <v>1922</v>
      </c>
      <c r="E5000" s="180" t="s">
        <v>2981</v>
      </c>
      <c r="F5000" s="180" t="s">
        <v>727</v>
      </c>
      <c r="G5000" s="180">
        <v>7.4547008999999997</v>
      </c>
      <c r="H5000" s="180">
        <v>29.74</v>
      </c>
      <c r="I5000" s="180">
        <v>29.74</v>
      </c>
      <c r="J5000" s="180">
        <v>0</v>
      </c>
      <c r="K5000" s="181">
        <f t="shared" si="78"/>
        <v>221.70280476599999</v>
      </c>
      <c r="L5000" s="180" t="s">
        <v>4328</v>
      </c>
    </row>
    <row r="5001" spans="3:12">
      <c r="C5001" s="180">
        <v>9868</v>
      </c>
      <c r="D5001" s="180">
        <v>1923</v>
      </c>
      <c r="E5001" s="180" t="s">
        <v>2931</v>
      </c>
      <c r="F5001" s="180" t="s">
        <v>727</v>
      </c>
      <c r="G5001" s="180">
        <v>1.0769230999999999</v>
      </c>
      <c r="H5001" s="180">
        <v>4.29</v>
      </c>
      <c r="I5001" s="180">
        <v>4.29</v>
      </c>
      <c r="J5001" s="180">
        <v>0</v>
      </c>
      <c r="K5001" s="181">
        <f t="shared" si="78"/>
        <v>4.6200000989999994</v>
      </c>
      <c r="L5001" s="180" t="s">
        <v>4328</v>
      </c>
    </row>
    <row r="5002" spans="3:12">
      <c r="C5002" s="180">
        <v>9868</v>
      </c>
      <c r="D5002" s="180">
        <v>1924</v>
      </c>
      <c r="E5002" s="180" t="s">
        <v>2973</v>
      </c>
      <c r="F5002" s="180" t="s">
        <v>727</v>
      </c>
      <c r="G5002" s="180">
        <v>3.6051281999999998</v>
      </c>
      <c r="H5002" s="180">
        <v>14.38</v>
      </c>
      <c r="I5002" s="180">
        <v>14.38</v>
      </c>
      <c r="J5002" s="180">
        <v>0</v>
      </c>
      <c r="K5002" s="181">
        <f t="shared" si="78"/>
        <v>51.841743516000001</v>
      </c>
      <c r="L5002" s="180" t="s">
        <v>4328</v>
      </c>
    </row>
    <row r="5003" spans="3:12">
      <c r="C5003" s="180">
        <v>9868</v>
      </c>
      <c r="D5003" s="180">
        <v>1925</v>
      </c>
      <c r="E5003" s="180" t="s">
        <v>2972</v>
      </c>
      <c r="F5003" s="180" t="s">
        <v>727</v>
      </c>
      <c r="G5003" s="180">
        <v>8.2102564000000005</v>
      </c>
      <c r="H5003" s="180">
        <v>32.75</v>
      </c>
      <c r="I5003" s="180">
        <v>32.75</v>
      </c>
      <c r="J5003" s="180">
        <v>0</v>
      </c>
      <c r="K5003" s="181">
        <f t="shared" si="78"/>
        <v>268.88589710000002</v>
      </c>
      <c r="L5003" s="180" t="s">
        <v>4328</v>
      </c>
    </row>
    <row r="5004" spans="3:12">
      <c r="C5004" s="180">
        <v>9868</v>
      </c>
      <c r="D5004" s="180">
        <v>1926</v>
      </c>
      <c r="E5004" s="180" t="s">
        <v>2922</v>
      </c>
      <c r="F5004" s="180" t="s">
        <v>727</v>
      </c>
      <c r="G5004" s="180">
        <v>0.5273504</v>
      </c>
      <c r="H5004" s="180">
        <v>2.1</v>
      </c>
      <c r="I5004" s="180">
        <v>2.1</v>
      </c>
      <c r="J5004" s="180">
        <v>0</v>
      </c>
      <c r="K5004" s="181">
        <f t="shared" si="78"/>
        <v>1.1074358399999999</v>
      </c>
      <c r="L5004" s="180" t="s">
        <v>4328</v>
      </c>
    </row>
    <row r="5005" spans="3:12">
      <c r="C5005" s="180">
        <v>9868</v>
      </c>
      <c r="D5005" s="180">
        <v>1927</v>
      </c>
      <c r="E5005" s="180" t="s">
        <v>2926</v>
      </c>
      <c r="F5005" s="180" t="s">
        <v>727</v>
      </c>
      <c r="G5005" s="180">
        <v>0.59145300000000001</v>
      </c>
      <c r="H5005" s="180">
        <v>2.35</v>
      </c>
      <c r="I5005" s="180">
        <v>2.35</v>
      </c>
      <c r="J5005" s="180">
        <v>0</v>
      </c>
      <c r="K5005" s="181">
        <f t="shared" si="78"/>
        <v>1.3899145500000001</v>
      </c>
      <c r="L5005" s="180" t="s">
        <v>4328</v>
      </c>
    </row>
    <row r="5006" spans="3:12">
      <c r="C5006" s="180">
        <v>9868</v>
      </c>
      <c r="D5006" s="180">
        <v>1929</v>
      </c>
      <c r="E5006" s="180" t="s">
        <v>2965</v>
      </c>
      <c r="F5006" s="180" t="s">
        <v>727</v>
      </c>
      <c r="G5006" s="180">
        <v>1.3059829000000001</v>
      </c>
      <c r="H5006" s="180">
        <v>5.21</v>
      </c>
      <c r="I5006" s="180">
        <v>5.21</v>
      </c>
      <c r="J5006" s="180">
        <v>0</v>
      </c>
      <c r="K5006" s="181">
        <f t="shared" si="78"/>
        <v>6.8041709090000007</v>
      </c>
      <c r="L5006" s="180" t="s">
        <v>4328</v>
      </c>
    </row>
    <row r="5007" spans="3:12">
      <c r="C5007" s="180">
        <v>9868</v>
      </c>
      <c r="D5007" s="180">
        <v>1930</v>
      </c>
      <c r="E5007" s="180" t="s">
        <v>2969</v>
      </c>
      <c r="F5007" s="180" t="s">
        <v>727</v>
      </c>
      <c r="G5007" s="180">
        <v>2.2341880000000001</v>
      </c>
      <c r="H5007" s="180">
        <v>8.91</v>
      </c>
      <c r="I5007" s="180">
        <v>8.91</v>
      </c>
      <c r="J5007" s="180">
        <v>0</v>
      </c>
      <c r="K5007" s="181">
        <f t="shared" si="78"/>
        <v>19.906615080000002</v>
      </c>
      <c r="L5007" s="180" t="s">
        <v>4328</v>
      </c>
    </row>
    <row r="5008" spans="3:12">
      <c r="C5008" s="180">
        <v>9868</v>
      </c>
      <c r="D5008" s="180">
        <v>1937</v>
      </c>
      <c r="E5008" s="180" t="s">
        <v>5058</v>
      </c>
      <c r="F5008" s="180" t="s">
        <v>727</v>
      </c>
      <c r="G5008" s="180">
        <v>1.3547009000000001</v>
      </c>
      <c r="H5008" s="180">
        <v>5.4</v>
      </c>
      <c r="I5008" s="180">
        <v>5.4</v>
      </c>
      <c r="J5008" s="180">
        <v>0</v>
      </c>
      <c r="K5008" s="181">
        <f t="shared" si="78"/>
        <v>7.3153848600000009</v>
      </c>
      <c r="L5008" s="180" t="s">
        <v>4328</v>
      </c>
    </row>
    <row r="5009" spans="3:12">
      <c r="C5009" s="180">
        <v>9868</v>
      </c>
      <c r="D5009" s="180">
        <v>1938</v>
      </c>
      <c r="E5009" s="180" t="s">
        <v>5059</v>
      </c>
      <c r="F5009" s="180" t="s">
        <v>727</v>
      </c>
      <c r="G5009" s="180">
        <v>1.5401708999999999</v>
      </c>
      <c r="H5009" s="180">
        <v>6.14</v>
      </c>
      <c r="I5009" s="180">
        <v>6.14</v>
      </c>
      <c r="J5009" s="180">
        <v>0</v>
      </c>
      <c r="K5009" s="181">
        <f t="shared" si="78"/>
        <v>9.4566493259999991</v>
      </c>
      <c r="L5009" s="180" t="s">
        <v>4328</v>
      </c>
    </row>
    <row r="5010" spans="3:12">
      <c r="C5010" s="180">
        <v>9868</v>
      </c>
      <c r="D5010" s="180">
        <v>1939</v>
      </c>
      <c r="E5010" s="180" t="s">
        <v>5060</v>
      </c>
      <c r="F5010" s="180" t="s">
        <v>727</v>
      </c>
      <c r="G5010" s="180">
        <v>2.2008546999999998</v>
      </c>
      <c r="H5010" s="180">
        <v>8.7799999999999994</v>
      </c>
      <c r="I5010" s="180">
        <v>8.7799999999999994</v>
      </c>
      <c r="J5010" s="180">
        <v>0</v>
      </c>
      <c r="K5010" s="181">
        <f t="shared" si="78"/>
        <v>19.323504265999997</v>
      </c>
      <c r="L5010" s="180" t="s">
        <v>4328</v>
      </c>
    </row>
    <row r="5011" spans="3:12">
      <c r="C5011" s="180">
        <v>9868</v>
      </c>
      <c r="D5011" s="180">
        <v>1940</v>
      </c>
      <c r="E5011" s="180" t="s">
        <v>5061</v>
      </c>
      <c r="F5011" s="180" t="s">
        <v>727</v>
      </c>
      <c r="G5011" s="180">
        <v>8.0222221999999999</v>
      </c>
      <c r="H5011" s="180">
        <v>32</v>
      </c>
      <c r="I5011" s="180">
        <v>32</v>
      </c>
      <c r="J5011" s="180">
        <v>0</v>
      </c>
      <c r="K5011" s="181">
        <f t="shared" si="78"/>
        <v>256.7111104</v>
      </c>
      <c r="L5011" s="180" t="s">
        <v>4328</v>
      </c>
    </row>
    <row r="5012" spans="3:12">
      <c r="C5012" s="180">
        <v>9868</v>
      </c>
      <c r="D5012" s="180">
        <v>1953</v>
      </c>
      <c r="E5012" s="180" t="s">
        <v>5062</v>
      </c>
      <c r="F5012" s="180" t="s">
        <v>727</v>
      </c>
      <c r="G5012" s="180">
        <v>9.1</v>
      </c>
      <c r="H5012" s="180">
        <v>36.299999999999997</v>
      </c>
      <c r="I5012" s="180">
        <v>36.299999999999997</v>
      </c>
      <c r="J5012" s="180">
        <v>0</v>
      </c>
      <c r="K5012" s="181">
        <f t="shared" si="78"/>
        <v>330.33</v>
      </c>
      <c r="L5012" s="180" t="s">
        <v>4328</v>
      </c>
    </row>
    <row r="5013" spans="3:12">
      <c r="C5013" s="180">
        <v>9868</v>
      </c>
      <c r="D5013" s="180">
        <v>1955</v>
      </c>
      <c r="E5013" s="180" t="s">
        <v>2921</v>
      </c>
      <c r="F5013" s="180" t="s">
        <v>727</v>
      </c>
      <c r="G5013" s="180">
        <v>0.50940169999999996</v>
      </c>
      <c r="H5013" s="180">
        <v>2.0299999999999998</v>
      </c>
      <c r="I5013" s="180">
        <v>2.0299999999999998</v>
      </c>
      <c r="J5013" s="180">
        <v>0</v>
      </c>
      <c r="K5013" s="181">
        <f t="shared" si="78"/>
        <v>1.0340854509999997</v>
      </c>
      <c r="L5013" s="180" t="s">
        <v>4328</v>
      </c>
    </row>
    <row r="5014" spans="3:12">
      <c r="C5014" s="180">
        <v>9868</v>
      </c>
      <c r="D5014" s="180">
        <v>1956</v>
      </c>
      <c r="E5014" s="180" t="s">
        <v>2925</v>
      </c>
      <c r="F5014" s="180" t="s">
        <v>727</v>
      </c>
      <c r="G5014" s="180">
        <v>0.71965809999999997</v>
      </c>
      <c r="H5014" s="180">
        <v>2.87</v>
      </c>
      <c r="I5014" s="180">
        <v>2.87</v>
      </c>
      <c r="J5014" s="180">
        <v>0</v>
      </c>
      <c r="K5014" s="181">
        <f t="shared" si="78"/>
        <v>2.0654187469999998</v>
      </c>
      <c r="L5014" s="180" t="s">
        <v>4328</v>
      </c>
    </row>
    <row r="5015" spans="3:12">
      <c r="C5015" s="180">
        <v>9868</v>
      </c>
      <c r="D5015" s="180">
        <v>1957</v>
      </c>
      <c r="E5015" s="180" t="s">
        <v>2930</v>
      </c>
      <c r="F5015" s="180" t="s">
        <v>727</v>
      </c>
      <c r="G5015" s="180">
        <v>1.5555555999999999</v>
      </c>
      <c r="H5015" s="180">
        <v>6.2</v>
      </c>
      <c r="I5015" s="180">
        <v>6.2</v>
      </c>
      <c r="J5015" s="180">
        <v>0</v>
      </c>
      <c r="K5015" s="181">
        <f t="shared" si="78"/>
        <v>9.6444447199999992</v>
      </c>
      <c r="L5015" s="180" t="s">
        <v>4328</v>
      </c>
    </row>
    <row r="5016" spans="3:12">
      <c r="C5016" s="180">
        <v>9868</v>
      </c>
      <c r="D5016" s="180">
        <v>1958</v>
      </c>
      <c r="E5016" s="180" t="s">
        <v>2964</v>
      </c>
      <c r="F5016" s="180" t="s">
        <v>727</v>
      </c>
      <c r="G5016" s="180">
        <v>2.8957264999999999</v>
      </c>
      <c r="H5016" s="180">
        <v>11.55</v>
      </c>
      <c r="I5016" s="180">
        <v>11.55</v>
      </c>
      <c r="J5016" s="180">
        <v>0</v>
      </c>
      <c r="K5016" s="181">
        <f t="shared" si="78"/>
        <v>33.445641074999997</v>
      </c>
      <c r="L5016" s="180" t="s">
        <v>4328</v>
      </c>
    </row>
    <row r="5017" spans="3:12">
      <c r="C5017" s="180">
        <v>9868</v>
      </c>
      <c r="D5017" s="180">
        <v>1959</v>
      </c>
      <c r="E5017" s="180" t="s">
        <v>2968</v>
      </c>
      <c r="F5017" s="180" t="s">
        <v>727</v>
      </c>
      <c r="G5017" s="180">
        <v>3.1418803</v>
      </c>
      <c r="H5017" s="180">
        <v>12.53</v>
      </c>
      <c r="I5017" s="180">
        <v>12.53</v>
      </c>
      <c r="J5017" s="180">
        <v>0</v>
      </c>
      <c r="K5017" s="181">
        <f t="shared" si="78"/>
        <v>39.367760158999999</v>
      </c>
      <c r="L5017" s="180" t="s">
        <v>4328</v>
      </c>
    </row>
    <row r="5018" spans="3:12">
      <c r="C5018" s="180">
        <v>9868</v>
      </c>
      <c r="D5018" s="180">
        <v>1960</v>
      </c>
      <c r="E5018" s="180" t="s">
        <v>2978</v>
      </c>
      <c r="F5018" s="180" t="s">
        <v>727</v>
      </c>
      <c r="G5018" s="180">
        <v>12.6068376</v>
      </c>
      <c r="H5018" s="180">
        <v>50.3</v>
      </c>
      <c r="I5018" s="180">
        <v>50.3</v>
      </c>
      <c r="J5018" s="180">
        <v>0</v>
      </c>
      <c r="K5018" s="181">
        <f t="shared" si="78"/>
        <v>634.12393127999997</v>
      </c>
      <c r="L5018" s="180" t="s">
        <v>4328</v>
      </c>
    </row>
    <row r="5019" spans="3:12">
      <c r="C5019" s="180">
        <v>9868</v>
      </c>
      <c r="D5019" s="180">
        <v>1961</v>
      </c>
      <c r="E5019" s="180" t="s">
        <v>5063</v>
      </c>
      <c r="F5019" s="180" t="s">
        <v>727</v>
      </c>
      <c r="G5019" s="180">
        <v>16.150427400000002</v>
      </c>
      <c r="H5019" s="180">
        <v>64.44</v>
      </c>
      <c r="I5019" s="180">
        <v>64.44</v>
      </c>
      <c r="J5019" s="180">
        <v>0</v>
      </c>
      <c r="K5019" s="181">
        <f t="shared" si="78"/>
        <v>1040.7335416560002</v>
      </c>
      <c r="L5019" s="180" t="s">
        <v>4328</v>
      </c>
    </row>
    <row r="5020" spans="3:12">
      <c r="C5020" s="180">
        <v>9868</v>
      </c>
      <c r="D5020" s="180">
        <v>1962</v>
      </c>
      <c r="E5020" s="180" t="s">
        <v>5064</v>
      </c>
      <c r="F5020" s="180" t="s">
        <v>727</v>
      </c>
      <c r="G5020" s="180">
        <v>44.2068376</v>
      </c>
      <c r="H5020" s="180">
        <v>176.38</v>
      </c>
      <c r="I5020" s="180">
        <v>176.38</v>
      </c>
      <c r="J5020" s="180">
        <v>0</v>
      </c>
      <c r="K5020" s="181">
        <f t="shared" si="78"/>
        <v>7797.2020158879996</v>
      </c>
      <c r="L5020" s="180" t="s">
        <v>4328</v>
      </c>
    </row>
    <row r="5021" spans="3:12">
      <c r="C5021" s="180">
        <v>9868</v>
      </c>
      <c r="D5021" s="180">
        <v>3475</v>
      </c>
      <c r="E5021" s="180" t="s">
        <v>5065</v>
      </c>
      <c r="F5021" s="180" t="s">
        <v>727</v>
      </c>
      <c r="G5021" s="180">
        <v>1.1555556</v>
      </c>
      <c r="H5021" s="180">
        <v>4.6100000000000003</v>
      </c>
      <c r="I5021" s="180">
        <v>4.6100000000000003</v>
      </c>
      <c r="J5021" s="180">
        <v>0</v>
      </c>
      <c r="K5021" s="181">
        <f t="shared" si="78"/>
        <v>5.3271113160000008</v>
      </c>
      <c r="L5021" s="180" t="s">
        <v>4328</v>
      </c>
    </row>
    <row r="5022" spans="3:12">
      <c r="C5022" s="180">
        <v>9868</v>
      </c>
      <c r="D5022" s="180">
        <v>3477</v>
      </c>
      <c r="E5022" s="180" t="s">
        <v>2971</v>
      </c>
      <c r="F5022" s="180" t="s">
        <v>727</v>
      </c>
      <c r="G5022" s="180">
        <v>6.5504274000000002</v>
      </c>
      <c r="H5022" s="180">
        <v>26.13</v>
      </c>
      <c r="I5022" s="180">
        <v>26.13</v>
      </c>
      <c r="J5022" s="180">
        <v>0</v>
      </c>
      <c r="K5022" s="181">
        <f t="shared" si="78"/>
        <v>171.162667962</v>
      </c>
      <c r="L5022" s="180" t="s">
        <v>4328</v>
      </c>
    </row>
    <row r="5023" spans="3:12">
      <c r="C5023" s="180">
        <v>9868</v>
      </c>
      <c r="D5023" s="180">
        <v>3478</v>
      </c>
      <c r="E5023" s="180" t="s">
        <v>2976</v>
      </c>
      <c r="F5023" s="180" t="s">
        <v>727</v>
      </c>
      <c r="G5023" s="180">
        <v>15.704273499999999</v>
      </c>
      <c r="H5023" s="180">
        <v>62.66</v>
      </c>
      <c r="I5023" s="180">
        <v>62.66</v>
      </c>
      <c r="J5023" s="180">
        <v>0</v>
      </c>
      <c r="K5023" s="181">
        <f t="shared" si="78"/>
        <v>984.02977750999992</v>
      </c>
      <c r="L5023" s="180" t="s">
        <v>4328</v>
      </c>
    </row>
    <row r="5024" spans="3:12">
      <c r="C5024" s="180">
        <v>9868</v>
      </c>
      <c r="D5024" s="180">
        <v>3482</v>
      </c>
      <c r="E5024" s="180" t="s">
        <v>5066</v>
      </c>
      <c r="F5024" s="180" t="s">
        <v>727</v>
      </c>
      <c r="G5024" s="180">
        <v>1.3094017</v>
      </c>
      <c r="H5024" s="180">
        <v>5.22</v>
      </c>
      <c r="I5024" s="180">
        <v>5.22</v>
      </c>
      <c r="J5024" s="180">
        <v>0</v>
      </c>
      <c r="K5024" s="181">
        <f t="shared" si="78"/>
        <v>6.8350768739999994</v>
      </c>
      <c r="L5024" s="180" t="s">
        <v>4328</v>
      </c>
    </row>
    <row r="5025" spans="3:12">
      <c r="C5025" s="180">
        <v>9868</v>
      </c>
      <c r="D5025" s="180">
        <v>3485</v>
      </c>
      <c r="E5025" s="180" t="s">
        <v>5067</v>
      </c>
      <c r="F5025" s="180" t="s">
        <v>727</v>
      </c>
      <c r="G5025" s="180">
        <v>3.1923077000000002</v>
      </c>
      <c r="H5025" s="180">
        <v>12.73</v>
      </c>
      <c r="I5025" s="180">
        <v>12.73</v>
      </c>
      <c r="J5025" s="180">
        <v>0</v>
      </c>
      <c r="K5025" s="181">
        <f t="shared" si="78"/>
        <v>40.638077021000001</v>
      </c>
      <c r="L5025" s="180" t="s">
        <v>4328</v>
      </c>
    </row>
    <row r="5026" spans="3:12">
      <c r="C5026" s="180">
        <v>9868</v>
      </c>
      <c r="D5026" s="180">
        <v>3496</v>
      </c>
      <c r="E5026" s="180" t="s">
        <v>5068</v>
      </c>
      <c r="F5026" s="180" t="s">
        <v>727</v>
      </c>
      <c r="G5026" s="180">
        <v>0.81025639999999999</v>
      </c>
      <c r="H5026" s="180">
        <v>3.23</v>
      </c>
      <c r="I5026" s="180">
        <v>3.23</v>
      </c>
      <c r="J5026" s="180">
        <v>0</v>
      </c>
      <c r="K5026" s="181">
        <f t="shared" si="78"/>
        <v>2.6171281720000001</v>
      </c>
      <c r="L5026" s="180" t="s">
        <v>4328</v>
      </c>
    </row>
    <row r="5027" spans="3:12">
      <c r="C5027" s="180">
        <v>9868</v>
      </c>
      <c r="D5027" s="180">
        <v>3498</v>
      </c>
      <c r="E5027" s="180" t="s">
        <v>5069</v>
      </c>
      <c r="F5027" s="180" t="s">
        <v>727</v>
      </c>
      <c r="G5027" s="180">
        <v>1.2102564</v>
      </c>
      <c r="H5027" s="180">
        <v>4.82</v>
      </c>
      <c r="I5027" s="180">
        <v>4.82</v>
      </c>
      <c r="J5027" s="180">
        <v>0</v>
      </c>
      <c r="K5027" s="181">
        <f t="shared" si="78"/>
        <v>5.8334358480000006</v>
      </c>
      <c r="L5027" s="180" t="s">
        <v>4328</v>
      </c>
    </row>
    <row r="5028" spans="3:12">
      <c r="C5028" s="180">
        <v>9868</v>
      </c>
      <c r="D5028" s="180">
        <v>3499</v>
      </c>
      <c r="E5028" s="180" t="s">
        <v>2920</v>
      </c>
      <c r="F5028" s="180" t="s">
        <v>727</v>
      </c>
      <c r="G5028" s="180">
        <v>0.27350429999999998</v>
      </c>
      <c r="H5028" s="180">
        <v>1.0900000000000001</v>
      </c>
      <c r="I5028" s="180">
        <v>1.0900000000000001</v>
      </c>
      <c r="J5028" s="180">
        <v>0</v>
      </c>
      <c r="K5028" s="181">
        <f t="shared" si="78"/>
        <v>0.29811968700000002</v>
      </c>
      <c r="L5028" s="180" t="s">
        <v>4328</v>
      </c>
    </row>
    <row r="5029" spans="3:12">
      <c r="C5029" s="180">
        <v>9868</v>
      </c>
      <c r="D5029" s="180">
        <v>3500</v>
      </c>
      <c r="E5029" s="180" t="s">
        <v>2924</v>
      </c>
      <c r="F5029" s="180" t="s">
        <v>727</v>
      </c>
      <c r="G5029" s="180">
        <v>0.36239320000000003</v>
      </c>
      <c r="H5029" s="180">
        <v>1.44</v>
      </c>
      <c r="I5029" s="180">
        <v>1.44</v>
      </c>
      <c r="J5029" s="180">
        <v>0</v>
      </c>
      <c r="K5029" s="181">
        <f t="shared" si="78"/>
        <v>0.52184620800000003</v>
      </c>
      <c r="L5029" s="180" t="s">
        <v>4328</v>
      </c>
    </row>
    <row r="5030" spans="3:12">
      <c r="C5030" s="180">
        <v>9868</v>
      </c>
      <c r="D5030" s="180">
        <v>3501</v>
      </c>
      <c r="E5030" s="180" t="s">
        <v>2929</v>
      </c>
      <c r="F5030" s="180" t="s">
        <v>727</v>
      </c>
      <c r="G5030" s="180">
        <v>0.99829060000000003</v>
      </c>
      <c r="H5030" s="180">
        <v>3.98</v>
      </c>
      <c r="I5030" s="180">
        <v>3.98</v>
      </c>
      <c r="J5030" s="180">
        <v>0</v>
      </c>
      <c r="K5030" s="181">
        <f t="shared" si="78"/>
        <v>3.973196588</v>
      </c>
      <c r="L5030" s="180" t="s">
        <v>4328</v>
      </c>
    </row>
    <row r="5031" spans="3:12">
      <c r="C5031" s="180">
        <v>9868</v>
      </c>
      <c r="D5031" s="180">
        <v>3502</v>
      </c>
      <c r="E5031" s="180" t="s">
        <v>2963</v>
      </c>
      <c r="F5031" s="180" t="s">
        <v>727</v>
      </c>
      <c r="G5031" s="180">
        <v>1.4358974</v>
      </c>
      <c r="H5031" s="180">
        <v>5.72</v>
      </c>
      <c r="I5031" s="180">
        <v>5.72</v>
      </c>
      <c r="J5031" s="180">
        <v>0</v>
      </c>
      <c r="K5031" s="181">
        <f t="shared" si="78"/>
        <v>8.2133331280000004</v>
      </c>
      <c r="L5031" s="180" t="s">
        <v>4328</v>
      </c>
    </row>
    <row r="5032" spans="3:12">
      <c r="C5032" s="180">
        <v>9868</v>
      </c>
      <c r="D5032" s="180">
        <v>3503</v>
      </c>
      <c r="E5032" s="180" t="s">
        <v>2967</v>
      </c>
      <c r="F5032" s="180" t="s">
        <v>727</v>
      </c>
      <c r="G5032" s="180">
        <v>1.8034188</v>
      </c>
      <c r="H5032" s="180">
        <v>7.19</v>
      </c>
      <c r="I5032" s="180">
        <v>7.19</v>
      </c>
      <c r="J5032" s="180">
        <v>0</v>
      </c>
      <c r="K5032" s="181">
        <f t="shared" si="78"/>
        <v>12.966581172000001</v>
      </c>
      <c r="L5032" s="180" t="s">
        <v>4328</v>
      </c>
    </row>
    <row r="5033" spans="3:12">
      <c r="C5033" s="180">
        <v>9868</v>
      </c>
      <c r="D5033" s="180">
        <v>3505</v>
      </c>
      <c r="E5033" s="180" t="s">
        <v>5070</v>
      </c>
      <c r="F5033" s="180" t="s">
        <v>727</v>
      </c>
      <c r="G5033" s="180">
        <v>0.6324786</v>
      </c>
      <c r="H5033" s="180">
        <v>2.52</v>
      </c>
      <c r="I5033" s="180">
        <v>2.52</v>
      </c>
      <c r="J5033" s="180">
        <v>0</v>
      </c>
      <c r="K5033" s="181">
        <f t="shared" si="78"/>
        <v>1.5938460720000001</v>
      </c>
      <c r="L5033" s="180" t="s">
        <v>4328</v>
      </c>
    </row>
    <row r="5034" spans="3:12">
      <c r="C5034" s="180">
        <v>9868</v>
      </c>
      <c r="D5034" s="180">
        <v>3510</v>
      </c>
      <c r="E5034" s="180" t="s">
        <v>5071</v>
      </c>
      <c r="F5034" s="180" t="s">
        <v>727</v>
      </c>
      <c r="G5034" s="180">
        <v>3.0358974000000001</v>
      </c>
      <c r="H5034" s="180">
        <v>12.11</v>
      </c>
      <c r="I5034" s="180">
        <v>12.11</v>
      </c>
      <c r="J5034" s="180">
        <v>0</v>
      </c>
      <c r="K5034" s="181">
        <f t="shared" si="78"/>
        <v>36.764717513999997</v>
      </c>
      <c r="L5034" s="180" t="s">
        <v>4328</v>
      </c>
    </row>
    <row r="5035" spans="3:12">
      <c r="C5035" s="180">
        <v>9868</v>
      </c>
      <c r="D5035" s="180">
        <v>3511</v>
      </c>
      <c r="E5035" s="180" t="s">
        <v>2974</v>
      </c>
      <c r="F5035" s="180" t="s">
        <v>727</v>
      </c>
      <c r="G5035" s="180">
        <v>20.557265000000001</v>
      </c>
      <c r="H5035" s="180">
        <v>82.02</v>
      </c>
      <c r="I5035" s="180">
        <v>82.02</v>
      </c>
      <c r="J5035" s="180">
        <v>0</v>
      </c>
      <c r="K5035" s="181">
        <f t="shared" si="78"/>
        <v>1686.1068753</v>
      </c>
      <c r="L5035" s="180" t="s">
        <v>4328</v>
      </c>
    </row>
    <row r="5036" spans="3:12">
      <c r="C5036" s="180">
        <v>9868</v>
      </c>
      <c r="D5036" s="180">
        <v>3513</v>
      </c>
      <c r="E5036" s="180" t="s">
        <v>2983</v>
      </c>
      <c r="F5036" s="180" t="s">
        <v>727</v>
      </c>
      <c r="G5036" s="180">
        <v>24.5777778</v>
      </c>
      <c r="H5036" s="180">
        <v>98.06</v>
      </c>
      <c r="I5036" s="180">
        <v>98.06</v>
      </c>
      <c r="J5036" s="180">
        <v>0</v>
      </c>
      <c r="K5036" s="181">
        <f t="shared" si="78"/>
        <v>2410.0968910679999</v>
      </c>
      <c r="L5036" s="180" t="s">
        <v>4328</v>
      </c>
    </row>
    <row r="5037" spans="3:12">
      <c r="C5037" s="180">
        <v>9868</v>
      </c>
      <c r="D5037" s="180">
        <v>3515</v>
      </c>
      <c r="E5037" s="180" t="s">
        <v>5072</v>
      </c>
      <c r="F5037" s="180" t="s">
        <v>727</v>
      </c>
      <c r="G5037" s="180">
        <v>1.5692307999999999</v>
      </c>
      <c r="H5037" s="180">
        <v>6.26</v>
      </c>
      <c r="I5037" s="180">
        <v>6.26</v>
      </c>
      <c r="J5037" s="180">
        <v>0</v>
      </c>
      <c r="K5037" s="181">
        <f t="shared" si="78"/>
        <v>9.8233848079999984</v>
      </c>
      <c r="L5037" s="180" t="s">
        <v>4328</v>
      </c>
    </row>
    <row r="5038" spans="3:12">
      <c r="C5038" s="180">
        <v>9868</v>
      </c>
      <c r="D5038" s="180">
        <v>3521</v>
      </c>
      <c r="E5038" s="180" t="s">
        <v>5073</v>
      </c>
      <c r="F5038" s="180" t="s">
        <v>727</v>
      </c>
      <c r="G5038" s="180">
        <v>0.47692309999999999</v>
      </c>
      <c r="H5038" s="180">
        <v>1.9</v>
      </c>
      <c r="I5038" s="180">
        <v>1.9</v>
      </c>
      <c r="J5038" s="180">
        <v>0</v>
      </c>
      <c r="K5038" s="181">
        <f t="shared" si="78"/>
        <v>0.90615388999999991</v>
      </c>
      <c r="L5038" s="180" t="s">
        <v>4328</v>
      </c>
    </row>
    <row r="5039" spans="3:12">
      <c r="C5039" s="180">
        <v>9868</v>
      </c>
      <c r="D5039" s="180">
        <v>3522</v>
      </c>
      <c r="E5039" s="180" t="s">
        <v>2960</v>
      </c>
      <c r="F5039" s="180" t="s">
        <v>727</v>
      </c>
      <c r="G5039" s="180">
        <v>0.58547009999999999</v>
      </c>
      <c r="H5039" s="180">
        <v>2.33</v>
      </c>
      <c r="I5039" s="180">
        <v>2.33</v>
      </c>
      <c r="J5039" s="180">
        <v>0</v>
      </c>
      <c r="K5039" s="181">
        <f t="shared" si="78"/>
        <v>1.364145333</v>
      </c>
      <c r="L5039" s="180" t="s">
        <v>4328</v>
      </c>
    </row>
    <row r="5040" spans="3:12">
      <c r="C5040" s="180">
        <v>9868</v>
      </c>
      <c r="D5040" s="180">
        <v>3524</v>
      </c>
      <c r="E5040" s="180" t="s">
        <v>2927</v>
      </c>
      <c r="F5040" s="180" t="s">
        <v>727</v>
      </c>
      <c r="G5040" s="180">
        <v>1.9418803</v>
      </c>
      <c r="H5040" s="180">
        <v>7.74</v>
      </c>
      <c r="I5040" s="180">
        <v>7.74</v>
      </c>
      <c r="J5040" s="180">
        <v>0</v>
      </c>
      <c r="K5040" s="181">
        <f t="shared" si="78"/>
        <v>15.030153522000001</v>
      </c>
      <c r="L5040" s="180" t="s">
        <v>4328</v>
      </c>
    </row>
    <row r="5041" spans="3:12">
      <c r="C5041" s="180">
        <v>9868</v>
      </c>
      <c r="D5041" s="180">
        <v>3525</v>
      </c>
      <c r="E5041" s="180" t="s">
        <v>2986</v>
      </c>
      <c r="F5041" s="180" t="s">
        <v>727</v>
      </c>
      <c r="G5041" s="180">
        <v>19.381196599999999</v>
      </c>
      <c r="H5041" s="180">
        <v>77.33</v>
      </c>
      <c r="I5041" s="180">
        <v>77.33</v>
      </c>
      <c r="J5041" s="180">
        <v>0</v>
      </c>
      <c r="K5041" s="181">
        <f t="shared" si="78"/>
        <v>1498.747933078</v>
      </c>
      <c r="L5041" s="180" t="s">
        <v>4328</v>
      </c>
    </row>
    <row r="5042" spans="3:12">
      <c r="C5042" s="180">
        <v>9868</v>
      </c>
      <c r="D5042" s="180">
        <v>3527</v>
      </c>
      <c r="E5042" s="180" t="s">
        <v>5074</v>
      </c>
      <c r="F5042" s="180" t="s">
        <v>727</v>
      </c>
      <c r="G5042" s="180">
        <v>3.0760684</v>
      </c>
      <c r="H5042" s="180">
        <v>12.27</v>
      </c>
      <c r="I5042" s="180">
        <v>12.27</v>
      </c>
      <c r="J5042" s="180">
        <v>0</v>
      </c>
      <c r="K5042" s="181">
        <f t="shared" si="78"/>
        <v>37.743359267999999</v>
      </c>
      <c r="L5042" s="180" t="s">
        <v>4328</v>
      </c>
    </row>
    <row r="5043" spans="3:12">
      <c r="C5043" s="180">
        <v>9868</v>
      </c>
      <c r="D5043" s="180">
        <v>3529</v>
      </c>
      <c r="E5043" s="180" t="s">
        <v>2923</v>
      </c>
      <c r="F5043" s="180" t="s">
        <v>727</v>
      </c>
      <c r="G5043" s="180">
        <v>0.17606840000000001</v>
      </c>
      <c r="H5043" s="180">
        <v>0.7</v>
      </c>
      <c r="I5043" s="180">
        <v>0.7</v>
      </c>
      <c r="J5043" s="180">
        <v>0</v>
      </c>
      <c r="K5043" s="181">
        <f t="shared" si="78"/>
        <v>0.12324788</v>
      </c>
      <c r="L5043" s="180" t="s">
        <v>4328</v>
      </c>
    </row>
    <row r="5044" spans="3:12">
      <c r="C5044" s="180">
        <v>9868</v>
      </c>
      <c r="D5044" s="180">
        <v>3530</v>
      </c>
      <c r="E5044" s="180" t="s">
        <v>5075</v>
      </c>
      <c r="F5044" s="180" t="s">
        <v>727</v>
      </c>
      <c r="G5044" s="180">
        <v>49.8</v>
      </c>
      <c r="H5044" s="180">
        <v>198.7</v>
      </c>
      <c r="I5044" s="180">
        <v>198.7</v>
      </c>
      <c r="J5044" s="180">
        <v>0</v>
      </c>
      <c r="K5044" s="181">
        <f t="shared" si="78"/>
        <v>9895.2599999999984</v>
      </c>
      <c r="L5044" s="180" t="s">
        <v>4328</v>
      </c>
    </row>
    <row r="5045" spans="3:12">
      <c r="C5045" s="180">
        <v>9868</v>
      </c>
      <c r="D5045" s="180">
        <v>3531</v>
      </c>
      <c r="E5045" s="180" t="s">
        <v>5076</v>
      </c>
      <c r="F5045" s="180" t="s">
        <v>727</v>
      </c>
      <c r="G5045" s="180">
        <v>0.90769230000000001</v>
      </c>
      <c r="H5045" s="180">
        <v>3.62</v>
      </c>
      <c r="I5045" s="180">
        <v>3.62</v>
      </c>
      <c r="J5045" s="180">
        <v>0</v>
      </c>
      <c r="K5045" s="181">
        <f t="shared" si="78"/>
        <v>3.285846126</v>
      </c>
      <c r="L5045" s="180" t="s">
        <v>4328</v>
      </c>
    </row>
    <row r="5046" spans="3:12">
      <c r="C5046" s="180">
        <v>9868</v>
      </c>
      <c r="D5046" s="180">
        <v>3532</v>
      </c>
      <c r="E5046" s="180" t="s">
        <v>5077</v>
      </c>
      <c r="F5046" s="180" t="s">
        <v>727</v>
      </c>
      <c r="G5046" s="180">
        <v>4.4863248000000002</v>
      </c>
      <c r="H5046" s="180">
        <v>17.899999999999999</v>
      </c>
      <c r="I5046" s="180">
        <v>17.899999999999999</v>
      </c>
      <c r="J5046" s="180">
        <v>0</v>
      </c>
      <c r="K5046" s="181">
        <f t="shared" si="78"/>
        <v>80.30521392</v>
      </c>
      <c r="L5046" s="180" t="s">
        <v>4328</v>
      </c>
    </row>
    <row r="5047" spans="3:12">
      <c r="C5047" s="180">
        <v>9868</v>
      </c>
      <c r="D5047" s="180">
        <v>3533</v>
      </c>
      <c r="E5047" s="180" t="s">
        <v>5078</v>
      </c>
      <c r="F5047" s="180" t="s">
        <v>727</v>
      </c>
      <c r="G5047" s="180">
        <v>0.65982909999999995</v>
      </c>
      <c r="H5047" s="180">
        <v>2.63</v>
      </c>
      <c r="I5047" s="180">
        <v>2.63</v>
      </c>
      <c r="J5047" s="180">
        <v>0</v>
      </c>
      <c r="K5047" s="181">
        <f t="shared" si="78"/>
        <v>1.7353505329999999</v>
      </c>
      <c r="L5047" s="180" t="s">
        <v>4328</v>
      </c>
    </row>
    <row r="5048" spans="3:12">
      <c r="C5048" s="180">
        <v>9868</v>
      </c>
      <c r="D5048" s="180">
        <v>3534</v>
      </c>
      <c r="E5048" s="180" t="s">
        <v>5079</v>
      </c>
      <c r="F5048" s="180" t="s">
        <v>727</v>
      </c>
      <c r="G5048" s="180">
        <v>1.8307692</v>
      </c>
      <c r="H5048" s="180">
        <v>7.3</v>
      </c>
      <c r="I5048" s="180">
        <v>7.3</v>
      </c>
      <c r="J5048" s="180">
        <v>0</v>
      </c>
      <c r="K5048" s="181">
        <f t="shared" si="78"/>
        <v>13.36461516</v>
      </c>
      <c r="L5048" s="180" t="s">
        <v>4328</v>
      </c>
    </row>
    <row r="5049" spans="3:12">
      <c r="C5049" s="180">
        <v>9868</v>
      </c>
      <c r="D5049" s="180">
        <v>3535</v>
      </c>
      <c r="E5049" s="180" t="s">
        <v>2962</v>
      </c>
      <c r="F5049" s="180" t="s">
        <v>727</v>
      </c>
      <c r="G5049" s="180">
        <v>1.4222222</v>
      </c>
      <c r="H5049" s="180">
        <v>5.67</v>
      </c>
      <c r="I5049" s="180">
        <v>5.67</v>
      </c>
      <c r="J5049" s="180">
        <v>0</v>
      </c>
      <c r="K5049" s="181">
        <f t="shared" si="78"/>
        <v>8.0639998740000003</v>
      </c>
      <c r="L5049" s="180" t="s">
        <v>4328</v>
      </c>
    </row>
    <row r="5050" spans="3:12">
      <c r="C5050" s="180">
        <v>9868</v>
      </c>
      <c r="D5050" s="180">
        <v>3536</v>
      </c>
      <c r="E5050" s="180" t="s">
        <v>2928</v>
      </c>
      <c r="F5050" s="180" t="s">
        <v>727</v>
      </c>
      <c r="G5050" s="180">
        <v>0.58461540000000001</v>
      </c>
      <c r="H5050" s="180">
        <v>2.33</v>
      </c>
      <c r="I5050" s="180">
        <v>2.33</v>
      </c>
      <c r="J5050" s="180">
        <v>0</v>
      </c>
      <c r="K5050" s="181">
        <f t="shared" si="78"/>
        <v>1.3621538820000001</v>
      </c>
      <c r="L5050" s="180" t="s">
        <v>4328</v>
      </c>
    </row>
    <row r="5051" spans="3:12">
      <c r="C5051" s="180">
        <v>9868</v>
      </c>
      <c r="D5051" s="180">
        <v>3538</v>
      </c>
      <c r="E5051" s="180" t="s">
        <v>5080</v>
      </c>
      <c r="F5051" s="180" t="s">
        <v>727</v>
      </c>
      <c r="G5051" s="180">
        <v>1.2478632000000001</v>
      </c>
      <c r="H5051" s="180">
        <v>4.97</v>
      </c>
      <c r="I5051" s="180">
        <v>4.97</v>
      </c>
      <c r="J5051" s="180">
        <v>0</v>
      </c>
      <c r="K5051" s="181">
        <f t="shared" si="78"/>
        <v>6.2018801039999998</v>
      </c>
      <c r="L5051" s="180" t="s">
        <v>4328</v>
      </c>
    </row>
    <row r="5052" spans="3:12">
      <c r="C5052" s="180">
        <v>9868</v>
      </c>
      <c r="D5052" s="180">
        <v>3539</v>
      </c>
      <c r="E5052" s="180" t="s">
        <v>2970</v>
      </c>
      <c r="F5052" s="180" t="s">
        <v>727</v>
      </c>
      <c r="G5052" s="180">
        <v>6.9709402000000003</v>
      </c>
      <c r="H5052" s="180">
        <v>27.81</v>
      </c>
      <c r="I5052" s="180">
        <v>27.81</v>
      </c>
      <c r="J5052" s="180">
        <v>0</v>
      </c>
      <c r="K5052" s="181">
        <f t="shared" si="78"/>
        <v>193.86184696199999</v>
      </c>
      <c r="L5052" s="180" t="s">
        <v>4328</v>
      </c>
    </row>
    <row r="5053" spans="3:12">
      <c r="C5053" s="180">
        <v>9868</v>
      </c>
      <c r="D5053" s="180">
        <v>3540</v>
      </c>
      <c r="E5053" s="180" t="s">
        <v>2966</v>
      </c>
      <c r="F5053" s="180" t="s">
        <v>727</v>
      </c>
      <c r="G5053" s="180">
        <v>1.2034187999999999</v>
      </c>
      <c r="H5053" s="180">
        <v>4.8</v>
      </c>
      <c r="I5053" s="180">
        <v>4.8</v>
      </c>
      <c r="J5053" s="180">
        <v>0</v>
      </c>
      <c r="K5053" s="181">
        <f t="shared" si="78"/>
        <v>5.7764102399999997</v>
      </c>
      <c r="L5053" s="180" t="s">
        <v>4328</v>
      </c>
    </row>
    <row r="5054" spans="3:12">
      <c r="C5054" s="180">
        <v>9868</v>
      </c>
      <c r="D5054" s="180">
        <v>3542</v>
      </c>
      <c r="E5054" s="180" t="s">
        <v>2919</v>
      </c>
      <c r="F5054" s="180" t="s">
        <v>727</v>
      </c>
      <c r="G5054" s="180">
        <v>0.14358969999999999</v>
      </c>
      <c r="H5054" s="180">
        <v>0.56999999999999995</v>
      </c>
      <c r="I5054" s="180">
        <v>0.56999999999999995</v>
      </c>
      <c r="J5054" s="180">
        <v>0</v>
      </c>
      <c r="K5054" s="181">
        <f t="shared" si="78"/>
        <v>8.184612899999999E-2</v>
      </c>
      <c r="L5054" s="180" t="s">
        <v>4328</v>
      </c>
    </row>
    <row r="5055" spans="3:12">
      <c r="C5055" s="180">
        <v>9868</v>
      </c>
      <c r="D5055" s="180">
        <v>3543</v>
      </c>
      <c r="E5055" s="180" t="s">
        <v>5081</v>
      </c>
      <c r="F5055" s="180" t="s">
        <v>727</v>
      </c>
      <c r="G5055" s="180">
        <v>0.42564099999999999</v>
      </c>
      <c r="H5055" s="180">
        <v>1.69</v>
      </c>
      <c r="I5055" s="180">
        <v>1.69</v>
      </c>
      <c r="J5055" s="180">
        <v>0</v>
      </c>
      <c r="K5055" s="181">
        <f t="shared" si="78"/>
        <v>0.71933329000000001</v>
      </c>
      <c r="L5055" s="180" t="s">
        <v>4328</v>
      </c>
    </row>
    <row r="5056" spans="3:12">
      <c r="C5056" s="180">
        <v>9868</v>
      </c>
      <c r="D5056" s="180">
        <v>3729</v>
      </c>
      <c r="E5056" s="180" t="s">
        <v>5082</v>
      </c>
      <c r="F5056" s="180" t="s">
        <v>727</v>
      </c>
      <c r="G5056" s="180">
        <v>33.392307700000003</v>
      </c>
      <c r="H5056" s="180">
        <v>133.22999999999999</v>
      </c>
      <c r="I5056" s="180">
        <v>133.22999999999999</v>
      </c>
      <c r="J5056" s="180">
        <v>0</v>
      </c>
      <c r="K5056" s="181">
        <f t="shared" si="78"/>
        <v>4448.8571548709997</v>
      </c>
      <c r="L5056" s="180" t="s">
        <v>4328</v>
      </c>
    </row>
    <row r="5057" spans="3:12">
      <c r="C5057" s="180">
        <v>9868</v>
      </c>
      <c r="D5057" s="180">
        <v>3846</v>
      </c>
      <c r="E5057" s="180" t="s">
        <v>5083</v>
      </c>
      <c r="F5057" s="180" t="s">
        <v>727</v>
      </c>
      <c r="G5057" s="180">
        <v>3.3743590000000001</v>
      </c>
      <c r="H5057" s="180">
        <v>13.46</v>
      </c>
      <c r="I5057" s="180">
        <v>13.46</v>
      </c>
      <c r="J5057" s="180">
        <v>0</v>
      </c>
      <c r="K5057" s="181">
        <f t="shared" si="78"/>
        <v>45.418872140000005</v>
      </c>
      <c r="L5057" s="180" t="s">
        <v>4328</v>
      </c>
    </row>
    <row r="5058" spans="3:12">
      <c r="C5058" s="180">
        <v>9868</v>
      </c>
      <c r="D5058" s="180">
        <v>3847</v>
      </c>
      <c r="E5058" s="180" t="s">
        <v>5084</v>
      </c>
      <c r="F5058" s="180" t="s">
        <v>727</v>
      </c>
      <c r="G5058" s="180">
        <v>6.8777777999999996</v>
      </c>
      <c r="H5058" s="180">
        <v>27.44</v>
      </c>
      <c r="I5058" s="180">
        <v>27.44</v>
      </c>
      <c r="J5058" s="180">
        <v>0</v>
      </c>
      <c r="K5058" s="181">
        <f t="shared" si="78"/>
        <v>188.72622283199999</v>
      </c>
      <c r="L5058" s="180" t="s">
        <v>4328</v>
      </c>
    </row>
    <row r="5059" spans="3:12">
      <c r="C5059" s="180">
        <v>9868</v>
      </c>
      <c r="D5059" s="180">
        <v>3850</v>
      </c>
      <c r="E5059" s="180" t="s">
        <v>2916</v>
      </c>
      <c r="F5059" s="180" t="s">
        <v>727</v>
      </c>
      <c r="G5059" s="180">
        <v>2.9452991000000002</v>
      </c>
      <c r="H5059" s="180">
        <v>11.75</v>
      </c>
      <c r="I5059" s="180">
        <v>11.75</v>
      </c>
      <c r="J5059" s="180">
        <v>0</v>
      </c>
      <c r="K5059" s="181">
        <f t="shared" si="78"/>
        <v>34.607264425000004</v>
      </c>
      <c r="L5059" s="180" t="s">
        <v>4328</v>
      </c>
    </row>
    <row r="5060" spans="3:12">
      <c r="C5060" s="180">
        <v>9868</v>
      </c>
      <c r="D5060" s="180">
        <v>3854</v>
      </c>
      <c r="E5060" s="180" t="s">
        <v>2933</v>
      </c>
      <c r="F5060" s="180" t="s">
        <v>727</v>
      </c>
      <c r="G5060" s="180">
        <v>2.5538462000000002</v>
      </c>
      <c r="H5060" s="180">
        <v>10.18</v>
      </c>
      <c r="I5060" s="180">
        <v>10.18</v>
      </c>
      <c r="J5060" s="180">
        <v>0</v>
      </c>
      <c r="K5060" s="181">
        <f t="shared" si="78"/>
        <v>25.998154316000001</v>
      </c>
      <c r="L5060" s="180" t="s">
        <v>4328</v>
      </c>
    </row>
    <row r="5061" spans="3:12">
      <c r="C5061" s="180">
        <v>9868</v>
      </c>
      <c r="D5061" s="180">
        <v>3855</v>
      </c>
      <c r="E5061" s="180" t="s">
        <v>2935</v>
      </c>
      <c r="F5061" s="180" t="s">
        <v>727</v>
      </c>
      <c r="G5061" s="180">
        <v>1.2444443999999999</v>
      </c>
      <c r="H5061" s="180">
        <v>4.96</v>
      </c>
      <c r="I5061" s="180">
        <v>4.96</v>
      </c>
      <c r="J5061" s="180">
        <v>0</v>
      </c>
      <c r="K5061" s="181">
        <f t="shared" si="78"/>
        <v>6.1724442239999995</v>
      </c>
      <c r="L5061" s="180" t="s">
        <v>4328</v>
      </c>
    </row>
    <row r="5062" spans="3:12">
      <c r="C5062" s="180">
        <v>9868</v>
      </c>
      <c r="D5062" s="180">
        <v>3856</v>
      </c>
      <c r="E5062" s="180" t="s">
        <v>5085</v>
      </c>
      <c r="F5062" s="180" t="s">
        <v>727</v>
      </c>
      <c r="G5062" s="180">
        <v>0.44273499999999999</v>
      </c>
      <c r="H5062" s="180">
        <v>1.76</v>
      </c>
      <c r="I5062" s="180">
        <v>1.76</v>
      </c>
      <c r="J5062" s="180">
        <v>0</v>
      </c>
      <c r="K5062" s="181">
        <f t="shared" ref="K5062:K5125" si="79">H5062*G5062</f>
        <v>0.77921359999999995</v>
      </c>
      <c r="L5062" s="180" t="s">
        <v>4328</v>
      </c>
    </row>
    <row r="5063" spans="3:12">
      <c r="C5063" s="180">
        <v>9868</v>
      </c>
      <c r="D5063" s="180">
        <v>3859</v>
      </c>
      <c r="E5063" s="180" t="s">
        <v>5086</v>
      </c>
      <c r="F5063" s="180" t="s">
        <v>727</v>
      </c>
      <c r="G5063" s="180">
        <v>0.3196581</v>
      </c>
      <c r="H5063" s="180">
        <v>1.27</v>
      </c>
      <c r="I5063" s="180">
        <v>1.27</v>
      </c>
      <c r="J5063" s="180">
        <v>0</v>
      </c>
      <c r="K5063" s="181">
        <f t="shared" si="79"/>
        <v>0.40596578700000002</v>
      </c>
      <c r="L5063" s="180" t="s">
        <v>4328</v>
      </c>
    </row>
    <row r="5064" spans="3:12">
      <c r="C5064" s="180">
        <v>9868</v>
      </c>
      <c r="D5064" s="180">
        <v>3860</v>
      </c>
      <c r="E5064" s="180" t="s">
        <v>2948</v>
      </c>
      <c r="F5064" s="180" t="s">
        <v>727</v>
      </c>
      <c r="G5064" s="180">
        <v>1.0854701</v>
      </c>
      <c r="H5064" s="180">
        <v>4.33</v>
      </c>
      <c r="I5064" s="180">
        <v>4.33</v>
      </c>
      <c r="J5064" s="180">
        <v>0</v>
      </c>
      <c r="K5064" s="181">
        <f t="shared" si="79"/>
        <v>4.7000855330000002</v>
      </c>
      <c r="L5064" s="180" t="s">
        <v>4328</v>
      </c>
    </row>
    <row r="5065" spans="3:12">
      <c r="C5065" s="180">
        <v>9868</v>
      </c>
      <c r="D5065" s="180">
        <v>3861</v>
      </c>
      <c r="E5065" s="180" t="s">
        <v>2932</v>
      </c>
      <c r="F5065" s="180" t="s">
        <v>727</v>
      </c>
      <c r="G5065" s="180">
        <v>0.18632480000000001</v>
      </c>
      <c r="H5065" s="180">
        <v>0.74</v>
      </c>
      <c r="I5065" s="180">
        <v>0.74</v>
      </c>
      <c r="J5065" s="180">
        <v>0</v>
      </c>
      <c r="K5065" s="181">
        <f t="shared" si="79"/>
        <v>0.13788035200000001</v>
      </c>
      <c r="L5065" s="180" t="s">
        <v>4328</v>
      </c>
    </row>
    <row r="5066" spans="3:12">
      <c r="C5066" s="180">
        <v>9868</v>
      </c>
      <c r="D5066" s="180">
        <v>3862</v>
      </c>
      <c r="E5066" s="180" t="s">
        <v>5087</v>
      </c>
      <c r="F5066" s="180" t="s">
        <v>727</v>
      </c>
      <c r="G5066" s="180">
        <v>1.025641</v>
      </c>
      <c r="H5066" s="180">
        <v>4.09</v>
      </c>
      <c r="I5066" s="180">
        <v>4.09</v>
      </c>
      <c r="J5066" s="180">
        <v>0</v>
      </c>
      <c r="K5066" s="181">
        <f t="shared" si="79"/>
        <v>4.1948716900000003</v>
      </c>
      <c r="L5066" s="180" t="s">
        <v>4328</v>
      </c>
    </row>
    <row r="5067" spans="3:12">
      <c r="C5067" s="180">
        <v>9868</v>
      </c>
      <c r="D5067" s="180">
        <v>3863</v>
      </c>
      <c r="E5067" s="180" t="s">
        <v>5088</v>
      </c>
      <c r="F5067" s="180" t="s">
        <v>727</v>
      </c>
      <c r="G5067" s="180">
        <v>1.0512821000000001</v>
      </c>
      <c r="H5067" s="180">
        <v>4.1900000000000004</v>
      </c>
      <c r="I5067" s="180">
        <v>4.1900000000000004</v>
      </c>
      <c r="J5067" s="180">
        <v>0</v>
      </c>
      <c r="K5067" s="181">
        <f t="shared" si="79"/>
        <v>4.4048719990000009</v>
      </c>
      <c r="L5067" s="180" t="s">
        <v>4328</v>
      </c>
    </row>
    <row r="5068" spans="3:12">
      <c r="C5068" s="180">
        <v>9868</v>
      </c>
      <c r="D5068" s="180">
        <v>3864</v>
      </c>
      <c r="E5068" s="180" t="s">
        <v>5089</v>
      </c>
      <c r="F5068" s="180" t="s">
        <v>727</v>
      </c>
      <c r="G5068" s="180">
        <v>3.2170939999999999</v>
      </c>
      <c r="H5068" s="180">
        <v>12.83</v>
      </c>
      <c r="I5068" s="180">
        <v>12.83</v>
      </c>
      <c r="J5068" s="180">
        <v>0</v>
      </c>
      <c r="K5068" s="181">
        <f t="shared" si="79"/>
        <v>41.275316019999998</v>
      </c>
      <c r="L5068" s="180" t="s">
        <v>4328</v>
      </c>
    </row>
    <row r="5069" spans="3:12">
      <c r="C5069" s="180">
        <v>9868</v>
      </c>
      <c r="D5069" s="180">
        <v>3865</v>
      </c>
      <c r="E5069" s="180" t="s">
        <v>5090</v>
      </c>
      <c r="F5069" s="180" t="s">
        <v>727</v>
      </c>
      <c r="G5069" s="180">
        <v>4.7042735000000002</v>
      </c>
      <c r="H5069" s="180">
        <v>18.77</v>
      </c>
      <c r="I5069" s="180">
        <v>18.77</v>
      </c>
      <c r="J5069" s="180">
        <v>0</v>
      </c>
      <c r="K5069" s="181">
        <f t="shared" si="79"/>
        <v>88.299213594999998</v>
      </c>
      <c r="L5069" s="180" t="s">
        <v>4328</v>
      </c>
    </row>
    <row r="5070" spans="3:12">
      <c r="C5070" s="180">
        <v>9868</v>
      </c>
      <c r="D5070" s="180">
        <v>3866</v>
      </c>
      <c r="E5070" s="180" t="s">
        <v>5091</v>
      </c>
      <c r="F5070" s="180" t="s">
        <v>727</v>
      </c>
      <c r="G5070" s="180">
        <v>10.5606838</v>
      </c>
      <c r="H5070" s="180">
        <v>42.13</v>
      </c>
      <c r="I5070" s="180">
        <v>42.13</v>
      </c>
      <c r="J5070" s="180">
        <v>0</v>
      </c>
      <c r="K5070" s="181">
        <f t="shared" si="79"/>
        <v>444.921608494</v>
      </c>
      <c r="L5070" s="180" t="s">
        <v>4328</v>
      </c>
    </row>
    <row r="5071" spans="3:12">
      <c r="C5071" s="180">
        <v>9868</v>
      </c>
      <c r="D5071" s="180">
        <v>3867</v>
      </c>
      <c r="E5071" s="180" t="s">
        <v>5092</v>
      </c>
      <c r="F5071" s="180" t="s">
        <v>727</v>
      </c>
      <c r="G5071" s="180">
        <v>17.931623900000002</v>
      </c>
      <c r="H5071" s="180">
        <v>71.540000000000006</v>
      </c>
      <c r="I5071" s="180">
        <v>71.540000000000006</v>
      </c>
      <c r="J5071" s="180">
        <v>0</v>
      </c>
      <c r="K5071" s="181">
        <f t="shared" si="79"/>
        <v>1282.8283738060002</v>
      </c>
      <c r="L5071" s="180" t="s">
        <v>4328</v>
      </c>
    </row>
    <row r="5072" spans="3:12">
      <c r="C5072" s="180">
        <v>9868</v>
      </c>
      <c r="D5072" s="180">
        <v>3868</v>
      </c>
      <c r="E5072" s="180" t="s">
        <v>2934</v>
      </c>
      <c r="F5072" s="180" t="s">
        <v>727</v>
      </c>
      <c r="G5072" s="180">
        <v>0.33846150000000003</v>
      </c>
      <c r="H5072" s="180">
        <v>1.35</v>
      </c>
      <c r="I5072" s="180">
        <v>1.35</v>
      </c>
      <c r="J5072" s="180">
        <v>0</v>
      </c>
      <c r="K5072" s="181">
        <f t="shared" si="79"/>
        <v>0.45692302500000004</v>
      </c>
      <c r="L5072" s="180" t="s">
        <v>4328</v>
      </c>
    </row>
    <row r="5073" spans="3:12">
      <c r="C5073" s="180">
        <v>9868</v>
      </c>
      <c r="D5073" s="180">
        <v>3869</v>
      </c>
      <c r="E5073" s="180" t="s">
        <v>2914</v>
      </c>
      <c r="F5073" s="180" t="s">
        <v>727</v>
      </c>
      <c r="G5073" s="180">
        <v>0.74871790000000005</v>
      </c>
      <c r="H5073" s="180">
        <v>2.98</v>
      </c>
      <c r="I5073" s="180">
        <v>2.98</v>
      </c>
      <c r="J5073" s="180">
        <v>0</v>
      </c>
      <c r="K5073" s="181">
        <f t="shared" si="79"/>
        <v>2.2311793420000003</v>
      </c>
      <c r="L5073" s="180" t="s">
        <v>4328</v>
      </c>
    </row>
    <row r="5074" spans="3:12">
      <c r="C5074" s="180">
        <v>9868</v>
      </c>
      <c r="D5074" s="180">
        <v>3870</v>
      </c>
      <c r="E5074" s="180" t="s">
        <v>2941</v>
      </c>
      <c r="F5074" s="180" t="s">
        <v>727</v>
      </c>
      <c r="G5074" s="180">
        <v>1.5820513</v>
      </c>
      <c r="H5074" s="180">
        <v>6.31</v>
      </c>
      <c r="I5074" s="180">
        <v>6.31</v>
      </c>
      <c r="J5074" s="180">
        <v>0</v>
      </c>
      <c r="K5074" s="181">
        <f t="shared" si="79"/>
        <v>9.9827437030000006</v>
      </c>
      <c r="L5074" s="180" t="s">
        <v>4328</v>
      </c>
    </row>
    <row r="5075" spans="3:12">
      <c r="C5075" s="180">
        <v>9868</v>
      </c>
      <c r="D5075" s="180">
        <v>3871</v>
      </c>
      <c r="E5075" s="180" t="s">
        <v>5093</v>
      </c>
      <c r="F5075" s="180" t="s">
        <v>727</v>
      </c>
      <c r="G5075" s="180">
        <v>4.4000000000000004</v>
      </c>
      <c r="H5075" s="180">
        <v>17.55</v>
      </c>
      <c r="I5075" s="180">
        <v>17.55</v>
      </c>
      <c r="J5075" s="180">
        <v>0</v>
      </c>
      <c r="K5075" s="181">
        <f t="shared" si="79"/>
        <v>77.220000000000013</v>
      </c>
      <c r="L5075" s="180" t="s">
        <v>4328</v>
      </c>
    </row>
    <row r="5076" spans="3:12">
      <c r="C5076" s="180">
        <v>9868</v>
      </c>
      <c r="D5076" s="180">
        <v>3872</v>
      </c>
      <c r="E5076" s="180" t="s">
        <v>2915</v>
      </c>
      <c r="F5076" s="180" t="s">
        <v>727</v>
      </c>
      <c r="G5076" s="180">
        <v>1.2769231000000001</v>
      </c>
      <c r="H5076" s="180">
        <v>5.09</v>
      </c>
      <c r="I5076" s="180">
        <v>5.09</v>
      </c>
      <c r="J5076" s="180">
        <v>0</v>
      </c>
      <c r="K5076" s="181">
        <f t="shared" si="79"/>
        <v>6.4995385790000002</v>
      </c>
      <c r="L5076" s="180" t="s">
        <v>4328</v>
      </c>
    </row>
    <row r="5077" spans="3:12">
      <c r="C5077" s="180">
        <v>9868</v>
      </c>
      <c r="D5077" s="180">
        <v>3873</v>
      </c>
      <c r="E5077" s="180" t="s">
        <v>2940</v>
      </c>
      <c r="F5077" s="180" t="s">
        <v>727</v>
      </c>
      <c r="G5077" s="180">
        <v>2.9726496</v>
      </c>
      <c r="H5077" s="180">
        <v>11.86</v>
      </c>
      <c r="I5077" s="180">
        <v>11.86</v>
      </c>
      <c r="J5077" s="180">
        <v>0</v>
      </c>
      <c r="K5077" s="181">
        <f t="shared" si="79"/>
        <v>35.255624255999997</v>
      </c>
      <c r="L5077" s="180" t="s">
        <v>4328</v>
      </c>
    </row>
    <row r="5078" spans="3:12">
      <c r="C5078" s="180">
        <v>9868</v>
      </c>
      <c r="D5078" s="180">
        <v>3874</v>
      </c>
      <c r="E5078" s="180" t="s">
        <v>5094</v>
      </c>
      <c r="F5078" s="180" t="s">
        <v>727</v>
      </c>
      <c r="G5078" s="180">
        <v>1.4418803</v>
      </c>
      <c r="H5078" s="180">
        <v>5.75</v>
      </c>
      <c r="I5078" s="180">
        <v>5.75</v>
      </c>
      <c r="J5078" s="180">
        <v>0</v>
      </c>
      <c r="K5078" s="181">
        <f t="shared" si="79"/>
        <v>8.2908117249999993</v>
      </c>
      <c r="L5078" s="180" t="s">
        <v>4328</v>
      </c>
    </row>
    <row r="5079" spans="3:12">
      <c r="C5079" s="180">
        <v>9868</v>
      </c>
      <c r="D5079" s="180">
        <v>3876</v>
      </c>
      <c r="E5079" s="180" t="s">
        <v>5095</v>
      </c>
      <c r="F5079" s="180" t="s">
        <v>727</v>
      </c>
      <c r="G5079" s="180">
        <v>1.1470085000000001</v>
      </c>
      <c r="H5079" s="180">
        <v>4.57</v>
      </c>
      <c r="I5079" s="180">
        <v>4.57</v>
      </c>
      <c r="J5079" s="180">
        <v>0</v>
      </c>
      <c r="K5079" s="181">
        <f t="shared" si="79"/>
        <v>5.2418288450000006</v>
      </c>
      <c r="L5079" s="180" t="s">
        <v>4328</v>
      </c>
    </row>
    <row r="5080" spans="3:12">
      <c r="C5080" s="180">
        <v>9868</v>
      </c>
      <c r="D5080" s="180">
        <v>3878</v>
      </c>
      <c r="E5080" s="180" t="s">
        <v>5096</v>
      </c>
      <c r="F5080" s="180" t="s">
        <v>727</v>
      </c>
      <c r="G5080" s="180">
        <v>2.8803418999999999</v>
      </c>
      <c r="H5080" s="180">
        <v>11.49</v>
      </c>
      <c r="I5080" s="180">
        <v>11.49</v>
      </c>
      <c r="J5080" s="180">
        <v>0</v>
      </c>
      <c r="K5080" s="181">
        <f t="shared" si="79"/>
        <v>33.095128430999999</v>
      </c>
      <c r="L5080" s="180" t="s">
        <v>4328</v>
      </c>
    </row>
    <row r="5081" spans="3:12">
      <c r="C5081" s="180">
        <v>9868</v>
      </c>
      <c r="D5081" s="180">
        <v>3883</v>
      </c>
      <c r="E5081" s="180" t="s">
        <v>5097</v>
      </c>
      <c r="F5081" s="180" t="s">
        <v>727</v>
      </c>
      <c r="G5081" s="180">
        <v>0.36923080000000003</v>
      </c>
      <c r="H5081" s="180">
        <v>1.47</v>
      </c>
      <c r="I5081" s="180">
        <v>1.47</v>
      </c>
      <c r="J5081" s="180">
        <v>0</v>
      </c>
      <c r="K5081" s="181">
        <f t="shared" si="79"/>
        <v>0.54276927600000002</v>
      </c>
      <c r="L5081" s="180" t="s">
        <v>4328</v>
      </c>
    </row>
    <row r="5082" spans="3:12">
      <c r="C5082" s="180">
        <v>9868</v>
      </c>
      <c r="D5082" s="180">
        <v>3884</v>
      </c>
      <c r="E5082" s="180" t="s">
        <v>5098</v>
      </c>
      <c r="F5082" s="180" t="s">
        <v>727</v>
      </c>
      <c r="G5082" s="180">
        <v>0.58376070000000002</v>
      </c>
      <c r="H5082" s="180">
        <v>2.3199999999999998</v>
      </c>
      <c r="I5082" s="180">
        <v>2.3199999999999998</v>
      </c>
      <c r="J5082" s="180">
        <v>0</v>
      </c>
      <c r="K5082" s="181">
        <f t="shared" si="79"/>
        <v>1.3543248239999999</v>
      </c>
      <c r="L5082" s="180" t="s">
        <v>4328</v>
      </c>
    </row>
    <row r="5083" spans="3:12">
      <c r="C5083" s="180">
        <v>9868</v>
      </c>
      <c r="D5083" s="180">
        <v>3886</v>
      </c>
      <c r="E5083" s="180" t="s">
        <v>5099</v>
      </c>
      <c r="F5083" s="180" t="s">
        <v>727</v>
      </c>
      <c r="G5083" s="180">
        <v>4.4794872000000003</v>
      </c>
      <c r="H5083" s="180">
        <v>17.87</v>
      </c>
      <c r="I5083" s="180">
        <v>17.87</v>
      </c>
      <c r="J5083" s="180">
        <v>0</v>
      </c>
      <c r="K5083" s="181">
        <f t="shared" si="79"/>
        <v>80.048436264000017</v>
      </c>
      <c r="L5083" s="180" t="s">
        <v>4328</v>
      </c>
    </row>
    <row r="5084" spans="3:12">
      <c r="C5084" s="180">
        <v>9868</v>
      </c>
      <c r="D5084" s="180">
        <v>3889</v>
      </c>
      <c r="E5084" s="180" t="s">
        <v>5100</v>
      </c>
      <c r="F5084" s="180" t="s">
        <v>727</v>
      </c>
      <c r="G5084" s="180">
        <v>0.92051280000000002</v>
      </c>
      <c r="H5084" s="180">
        <v>3.67</v>
      </c>
      <c r="I5084" s="180">
        <v>3.67</v>
      </c>
      <c r="J5084" s="180">
        <v>0</v>
      </c>
      <c r="K5084" s="181">
        <f t="shared" si="79"/>
        <v>3.3782819759999998</v>
      </c>
      <c r="L5084" s="180" t="s">
        <v>4328</v>
      </c>
    </row>
    <row r="5085" spans="3:12">
      <c r="C5085" s="180">
        <v>9868</v>
      </c>
      <c r="D5085" s="180">
        <v>3900</v>
      </c>
      <c r="E5085" s="180" t="s">
        <v>5101</v>
      </c>
      <c r="F5085" s="180" t="s">
        <v>727</v>
      </c>
      <c r="G5085" s="180">
        <v>11.2282051</v>
      </c>
      <c r="H5085" s="180">
        <v>44.8</v>
      </c>
      <c r="I5085" s="180">
        <v>44.8</v>
      </c>
      <c r="J5085" s="180">
        <v>0</v>
      </c>
      <c r="K5085" s="181">
        <f t="shared" si="79"/>
        <v>503.02358848</v>
      </c>
      <c r="L5085" s="180" t="s">
        <v>4328</v>
      </c>
    </row>
    <row r="5086" spans="3:12">
      <c r="C5086" s="180">
        <v>9868</v>
      </c>
      <c r="D5086" s="180">
        <v>3903</v>
      </c>
      <c r="E5086" s="180" t="s">
        <v>2946</v>
      </c>
      <c r="F5086" s="180" t="s">
        <v>727</v>
      </c>
      <c r="G5086" s="180">
        <v>0.48205130000000002</v>
      </c>
      <c r="H5086" s="180">
        <v>1.92</v>
      </c>
      <c r="I5086" s="180">
        <v>1.92</v>
      </c>
      <c r="J5086" s="180">
        <v>0</v>
      </c>
      <c r="K5086" s="181">
        <f t="shared" si="79"/>
        <v>0.92553849600000004</v>
      </c>
      <c r="L5086" s="180" t="s">
        <v>4328</v>
      </c>
    </row>
    <row r="5087" spans="3:12">
      <c r="C5087" s="180">
        <v>9868</v>
      </c>
      <c r="D5087" s="180">
        <v>3904</v>
      </c>
      <c r="E5087" s="180" t="s">
        <v>2939</v>
      </c>
      <c r="F5087" s="180" t="s">
        <v>727</v>
      </c>
      <c r="G5087" s="180">
        <v>0.19829060000000001</v>
      </c>
      <c r="H5087" s="180">
        <v>0.79</v>
      </c>
      <c r="I5087" s="180">
        <v>0.79</v>
      </c>
      <c r="J5087" s="180">
        <v>0</v>
      </c>
      <c r="K5087" s="181">
        <f t="shared" si="79"/>
        <v>0.15664957400000001</v>
      </c>
      <c r="L5087" s="180" t="s">
        <v>4328</v>
      </c>
    </row>
    <row r="5088" spans="3:12">
      <c r="C5088" s="180">
        <v>9868</v>
      </c>
      <c r="D5088" s="180">
        <v>3905</v>
      </c>
      <c r="E5088" s="180" t="s">
        <v>5102</v>
      </c>
      <c r="F5088" s="180" t="s">
        <v>727</v>
      </c>
      <c r="G5088" s="180">
        <v>2.4871794999999999</v>
      </c>
      <c r="H5088" s="180">
        <v>9.92</v>
      </c>
      <c r="I5088" s="180">
        <v>9.92</v>
      </c>
      <c r="J5088" s="180">
        <v>0</v>
      </c>
      <c r="K5088" s="181">
        <f t="shared" si="79"/>
        <v>24.672820639999998</v>
      </c>
      <c r="L5088" s="180" t="s">
        <v>4328</v>
      </c>
    </row>
    <row r="5089" spans="3:12">
      <c r="C5089" s="180">
        <v>9868</v>
      </c>
      <c r="D5089" s="180">
        <v>3906</v>
      </c>
      <c r="E5089" s="180" t="s">
        <v>2945</v>
      </c>
      <c r="F5089" s="180" t="s">
        <v>727</v>
      </c>
      <c r="G5089" s="180">
        <v>0.36581200000000003</v>
      </c>
      <c r="H5089" s="180">
        <v>1.45</v>
      </c>
      <c r="I5089" s="180">
        <v>1.45</v>
      </c>
      <c r="J5089" s="180">
        <v>0</v>
      </c>
      <c r="K5089" s="181">
        <f t="shared" si="79"/>
        <v>0.53042739999999999</v>
      </c>
      <c r="L5089" s="180" t="s">
        <v>4328</v>
      </c>
    </row>
    <row r="5090" spans="3:12">
      <c r="C5090" s="180">
        <v>9868</v>
      </c>
      <c r="D5090" s="180">
        <v>3907</v>
      </c>
      <c r="E5090" s="180" t="s">
        <v>5103</v>
      </c>
      <c r="F5090" s="180" t="s">
        <v>727</v>
      </c>
      <c r="G5090" s="180">
        <v>1.2940171</v>
      </c>
      <c r="H5090" s="180">
        <v>5.16</v>
      </c>
      <c r="I5090" s="180">
        <v>5.16</v>
      </c>
      <c r="J5090" s="180">
        <v>0</v>
      </c>
      <c r="K5090" s="181">
        <f t="shared" si="79"/>
        <v>6.6771282360000006</v>
      </c>
      <c r="L5090" s="180" t="s">
        <v>4328</v>
      </c>
    </row>
    <row r="5091" spans="3:12">
      <c r="C5091" s="180">
        <v>9868</v>
      </c>
      <c r="D5091" s="180">
        <v>7094</v>
      </c>
      <c r="E5091" s="180" t="s">
        <v>5104</v>
      </c>
      <c r="F5091" s="180" t="s">
        <v>727</v>
      </c>
      <c r="G5091" s="180">
        <v>3.0179486999999998</v>
      </c>
      <c r="H5091" s="180">
        <v>12.04</v>
      </c>
      <c r="I5091" s="180">
        <v>12.04</v>
      </c>
      <c r="J5091" s="180">
        <v>0</v>
      </c>
      <c r="K5091" s="181">
        <f t="shared" si="79"/>
        <v>36.336102347999997</v>
      </c>
      <c r="L5091" s="180" t="s">
        <v>4328</v>
      </c>
    </row>
    <row r="5092" spans="3:12">
      <c r="C5092" s="180">
        <v>9868</v>
      </c>
      <c r="D5092" s="180">
        <v>7098</v>
      </c>
      <c r="E5092" s="180" t="s">
        <v>5105</v>
      </c>
      <c r="F5092" s="180" t="s">
        <v>727</v>
      </c>
      <c r="G5092" s="180">
        <v>0.92307689999999998</v>
      </c>
      <c r="H5092" s="180">
        <v>3.68</v>
      </c>
      <c r="I5092" s="180">
        <v>3.68</v>
      </c>
      <c r="J5092" s="180">
        <v>0</v>
      </c>
      <c r="K5092" s="181">
        <f t="shared" si="79"/>
        <v>3.3969229919999999</v>
      </c>
      <c r="L5092" s="180" t="s">
        <v>4328</v>
      </c>
    </row>
    <row r="5093" spans="3:12">
      <c r="C5093" s="180">
        <v>9868</v>
      </c>
      <c r="D5093" s="180">
        <v>7103</v>
      </c>
      <c r="E5093" s="180" t="s">
        <v>5106</v>
      </c>
      <c r="F5093" s="180" t="s">
        <v>727</v>
      </c>
      <c r="G5093" s="180">
        <v>3.3179487000000001</v>
      </c>
      <c r="H5093" s="180">
        <v>13.23</v>
      </c>
      <c r="I5093" s="180">
        <v>13.23</v>
      </c>
      <c r="J5093" s="180">
        <v>0</v>
      </c>
      <c r="K5093" s="181">
        <f t="shared" si="79"/>
        <v>43.896461301000002</v>
      </c>
      <c r="L5093" s="180" t="s">
        <v>4328</v>
      </c>
    </row>
    <row r="5094" spans="3:12">
      <c r="C5094" s="180">
        <v>9868</v>
      </c>
      <c r="D5094" s="180">
        <v>7104</v>
      </c>
      <c r="E5094" s="180" t="s">
        <v>2956</v>
      </c>
      <c r="F5094" s="180" t="s">
        <v>727</v>
      </c>
      <c r="G5094" s="180">
        <v>0.92478629999999995</v>
      </c>
      <c r="H5094" s="180">
        <v>3.68</v>
      </c>
      <c r="I5094" s="180">
        <v>3.68</v>
      </c>
      <c r="J5094" s="180">
        <v>0</v>
      </c>
      <c r="K5094" s="181">
        <f t="shared" si="79"/>
        <v>3.403213584</v>
      </c>
      <c r="L5094" s="180" t="s">
        <v>4328</v>
      </c>
    </row>
    <row r="5095" spans="3:12">
      <c r="C5095" s="180">
        <v>9868</v>
      </c>
      <c r="D5095" s="180">
        <v>7106</v>
      </c>
      <c r="E5095" s="180" t="s">
        <v>5107</v>
      </c>
      <c r="F5095" s="180" t="s">
        <v>727</v>
      </c>
      <c r="G5095" s="180">
        <v>34.286324800000003</v>
      </c>
      <c r="H5095" s="180">
        <v>136.80000000000001</v>
      </c>
      <c r="I5095" s="180">
        <v>136.80000000000001</v>
      </c>
      <c r="J5095" s="180">
        <v>0</v>
      </c>
      <c r="K5095" s="181">
        <f t="shared" si="79"/>
        <v>4690.3692326400005</v>
      </c>
      <c r="L5095" s="180" t="s">
        <v>4328</v>
      </c>
    </row>
    <row r="5096" spans="3:12">
      <c r="C5096" s="180">
        <v>9868</v>
      </c>
      <c r="D5096" s="180">
        <v>7108</v>
      </c>
      <c r="E5096" s="180" t="s">
        <v>5108</v>
      </c>
      <c r="F5096" s="180" t="s">
        <v>727</v>
      </c>
      <c r="G5096" s="180">
        <v>2.0837607</v>
      </c>
      <c r="H5096" s="180">
        <v>8.31</v>
      </c>
      <c r="I5096" s="180">
        <v>8.31</v>
      </c>
      <c r="J5096" s="180">
        <v>0</v>
      </c>
      <c r="K5096" s="181">
        <f t="shared" si="79"/>
        <v>17.316051417000001</v>
      </c>
      <c r="L5096" s="180" t="s">
        <v>4328</v>
      </c>
    </row>
    <row r="5097" spans="3:12">
      <c r="C5097" s="180">
        <v>9868</v>
      </c>
      <c r="D5097" s="180">
        <v>7109</v>
      </c>
      <c r="E5097" s="180" t="s">
        <v>2961</v>
      </c>
      <c r="F5097" s="180" t="s">
        <v>727</v>
      </c>
      <c r="G5097" s="180">
        <v>0.6119658</v>
      </c>
      <c r="H5097" s="180">
        <v>2.44</v>
      </c>
      <c r="I5097" s="180">
        <v>2.44</v>
      </c>
      <c r="J5097" s="180">
        <v>0</v>
      </c>
      <c r="K5097" s="181">
        <f t="shared" si="79"/>
        <v>1.4931965519999999</v>
      </c>
      <c r="L5097" s="180" t="s">
        <v>4328</v>
      </c>
    </row>
    <row r="5098" spans="3:12">
      <c r="C5098" s="180">
        <v>9868</v>
      </c>
      <c r="D5098" s="180">
        <v>7110</v>
      </c>
      <c r="E5098" s="180" t="s">
        <v>5109</v>
      </c>
      <c r="F5098" s="180" t="s">
        <v>727</v>
      </c>
      <c r="G5098" s="180">
        <v>11.7965812</v>
      </c>
      <c r="H5098" s="180">
        <v>47.06</v>
      </c>
      <c r="I5098" s="180">
        <v>47.06</v>
      </c>
      <c r="J5098" s="180">
        <v>0</v>
      </c>
      <c r="K5098" s="181">
        <f t="shared" si="79"/>
        <v>555.14711127200007</v>
      </c>
      <c r="L5098" s="180" t="s">
        <v>4328</v>
      </c>
    </row>
    <row r="5099" spans="3:12">
      <c r="C5099" s="180">
        <v>9868</v>
      </c>
      <c r="D5099" s="180">
        <v>7114</v>
      </c>
      <c r="E5099" s="180" t="s">
        <v>2958</v>
      </c>
      <c r="F5099" s="180" t="s">
        <v>727</v>
      </c>
      <c r="G5099" s="180">
        <v>3.0854701000000002</v>
      </c>
      <c r="H5099" s="180">
        <v>12.31</v>
      </c>
      <c r="I5099" s="180">
        <v>12.31</v>
      </c>
      <c r="J5099" s="180">
        <v>0</v>
      </c>
      <c r="K5099" s="181">
        <f t="shared" si="79"/>
        <v>37.982136931000007</v>
      </c>
      <c r="L5099" s="180" t="s">
        <v>4328</v>
      </c>
    </row>
    <row r="5100" spans="3:12">
      <c r="C5100" s="180">
        <v>9868</v>
      </c>
      <c r="D5100" s="180">
        <v>7118</v>
      </c>
      <c r="E5100" s="180" t="s">
        <v>5110</v>
      </c>
      <c r="F5100" s="180" t="s">
        <v>727</v>
      </c>
      <c r="G5100" s="180">
        <v>6.2051281999999999</v>
      </c>
      <c r="H5100" s="180">
        <v>24.75</v>
      </c>
      <c r="I5100" s="180">
        <v>24.75</v>
      </c>
      <c r="J5100" s="180">
        <v>0</v>
      </c>
      <c r="K5100" s="181">
        <f t="shared" si="79"/>
        <v>153.57692295000001</v>
      </c>
      <c r="L5100" s="180" t="s">
        <v>4328</v>
      </c>
    </row>
    <row r="5101" spans="3:12">
      <c r="C5101" s="180">
        <v>9868</v>
      </c>
      <c r="D5101" s="180">
        <v>7119</v>
      </c>
      <c r="E5101" s="180" t="s">
        <v>5111</v>
      </c>
      <c r="F5101" s="180" t="s">
        <v>727</v>
      </c>
      <c r="G5101" s="180">
        <v>2.7162392999999998</v>
      </c>
      <c r="H5101" s="180">
        <v>10.83</v>
      </c>
      <c r="I5101" s="180">
        <v>10.83</v>
      </c>
      <c r="J5101" s="180">
        <v>0</v>
      </c>
      <c r="K5101" s="181">
        <f t="shared" si="79"/>
        <v>29.416871618999998</v>
      </c>
      <c r="L5101" s="180" t="s">
        <v>4328</v>
      </c>
    </row>
    <row r="5102" spans="3:12">
      <c r="C5102" s="180">
        <v>9868</v>
      </c>
      <c r="D5102" s="180">
        <v>7120</v>
      </c>
      <c r="E5102" s="180" t="s">
        <v>5112</v>
      </c>
      <c r="F5102" s="180" t="s">
        <v>727</v>
      </c>
      <c r="G5102" s="180">
        <v>2.0837607</v>
      </c>
      <c r="H5102" s="180">
        <v>8.31</v>
      </c>
      <c r="I5102" s="180">
        <v>8.31</v>
      </c>
      <c r="J5102" s="180">
        <v>0</v>
      </c>
      <c r="K5102" s="181">
        <f t="shared" si="79"/>
        <v>17.316051417000001</v>
      </c>
      <c r="L5102" s="180" t="s">
        <v>4328</v>
      </c>
    </row>
    <row r="5103" spans="3:12">
      <c r="C5103" s="180">
        <v>9868</v>
      </c>
      <c r="D5103" s="180">
        <v>7121</v>
      </c>
      <c r="E5103" s="180" t="s">
        <v>2953</v>
      </c>
      <c r="F5103" s="180" t="s">
        <v>727</v>
      </c>
      <c r="G5103" s="180">
        <v>2.2068376000000001</v>
      </c>
      <c r="H5103" s="180">
        <v>8.8000000000000007</v>
      </c>
      <c r="I5103" s="180">
        <v>8.8000000000000007</v>
      </c>
      <c r="J5103" s="180">
        <v>0</v>
      </c>
      <c r="K5103" s="181">
        <f t="shared" si="79"/>
        <v>19.420170880000001</v>
      </c>
      <c r="L5103" s="180" t="s">
        <v>4328</v>
      </c>
    </row>
    <row r="5104" spans="3:12">
      <c r="C5104" s="180">
        <v>9868</v>
      </c>
      <c r="D5104" s="180">
        <v>7122</v>
      </c>
      <c r="E5104" s="180" t="s">
        <v>5113</v>
      </c>
      <c r="F5104" s="180" t="s">
        <v>727</v>
      </c>
      <c r="G5104" s="180">
        <v>2.6529915000000002</v>
      </c>
      <c r="H5104" s="180">
        <v>10.58</v>
      </c>
      <c r="I5104" s="180">
        <v>10.58</v>
      </c>
      <c r="J5104" s="180">
        <v>0</v>
      </c>
      <c r="K5104" s="181">
        <f t="shared" si="79"/>
        <v>28.06865007</v>
      </c>
      <c r="L5104" s="180" t="s">
        <v>4328</v>
      </c>
    </row>
    <row r="5105" spans="3:12">
      <c r="C5105" s="180">
        <v>9868</v>
      </c>
      <c r="D5105" s="180">
        <v>7123</v>
      </c>
      <c r="E5105" s="180" t="s">
        <v>5114</v>
      </c>
      <c r="F5105" s="180" t="s">
        <v>727</v>
      </c>
      <c r="G5105" s="180">
        <v>1.1162392999999999</v>
      </c>
      <c r="H5105" s="180">
        <v>4.45</v>
      </c>
      <c r="I5105" s="180">
        <v>4.45</v>
      </c>
      <c r="J5105" s="180">
        <v>0</v>
      </c>
      <c r="K5105" s="181">
        <f t="shared" si="79"/>
        <v>4.9672648849999996</v>
      </c>
      <c r="L5105" s="180" t="s">
        <v>4328</v>
      </c>
    </row>
    <row r="5106" spans="3:12">
      <c r="C5106" s="180">
        <v>9868</v>
      </c>
      <c r="D5106" s="180">
        <v>7126</v>
      </c>
      <c r="E5106" s="180" t="s">
        <v>5115</v>
      </c>
      <c r="F5106" s="180" t="s">
        <v>727</v>
      </c>
      <c r="G5106" s="180">
        <v>5.5418802999999999</v>
      </c>
      <c r="H5106" s="180">
        <v>22.11</v>
      </c>
      <c r="I5106" s="180">
        <v>22.11</v>
      </c>
      <c r="J5106" s="180">
        <v>0</v>
      </c>
      <c r="K5106" s="181">
        <f t="shared" si="79"/>
        <v>122.530973433</v>
      </c>
      <c r="L5106" s="180" t="s">
        <v>4328</v>
      </c>
    </row>
    <row r="5107" spans="3:12">
      <c r="C5107" s="180">
        <v>9868</v>
      </c>
      <c r="D5107" s="180">
        <v>7128</v>
      </c>
      <c r="E5107" s="180" t="s">
        <v>5116</v>
      </c>
      <c r="F5107" s="180" t="s">
        <v>727</v>
      </c>
      <c r="G5107" s="180">
        <v>2.0888889000000002</v>
      </c>
      <c r="H5107" s="180">
        <v>8.33</v>
      </c>
      <c r="I5107" s="180">
        <v>8.33</v>
      </c>
      <c r="J5107" s="180">
        <v>0</v>
      </c>
      <c r="K5107" s="181">
        <f t="shared" si="79"/>
        <v>17.400444537000002</v>
      </c>
      <c r="L5107" s="180" t="s">
        <v>4328</v>
      </c>
    </row>
    <row r="5108" spans="3:12">
      <c r="C5108" s="180">
        <v>9868</v>
      </c>
      <c r="D5108" s="180">
        <v>7129</v>
      </c>
      <c r="E5108" s="180" t="s">
        <v>5117</v>
      </c>
      <c r="F5108" s="180" t="s">
        <v>727</v>
      </c>
      <c r="G5108" s="180">
        <v>2.4521367999999999</v>
      </c>
      <c r="H5108" s="180">
        <v>9.7799999999999994</v>
      </c>
      <c r="I5108" s="180">
        <v>9.7799999999999994</v>
      </c>
      <c r="J5108" s="180">
        <v>0</v>
      </c>
      <c r="K5108" s="181">
        <f t="shared" si="79"/>
        <v>23.981897903999997</v>
      </c>
      <c r="L5108" s="180" t="s">
        <v>4328</v>
      </c>
    </row>
    <row r="5109" spans="3:12">
      <c r="C5109" s="180">
        <v>9868</v>
      </c>
      <c r="D5109" s="180">
        <v>7130</v>
      </c>
      <c r="E5109" s="180" t="s">
        <v>5118</v>
      </c>
      <c r="F5109" s="180" t="s">
        <v>727</v>
      </c>
      <c r="G5109" s="180">
        <v>3.5623931999999998</v>
      </c>
      <c r="H5109" s="180">
        <v>14.21</v>
      </c>
      <c r="I5109" s="180">
        <v>14.21</v>
      </c>
      <c r="J5109" s="180">
        <v>0</v>
      </c>
      <c r="K5109" s="181">
        <f t="shared" si="79"/>
        <v>50.621607372</v>
      </c>
      <c r="L5109" s="180" t="s">
        <v>4328</v>
      </c>
    </row>
    <row r="5110" spans="3:12">
      <c r="C5110" s="180">
        <v>9868</v>
      </c>
      <c r="D5110" s="180">
        <v>7131</v>
      </c>
      <c r="E5110" s="180" t="s">
        <v>5119</v>
      </c>
      <c r="F5110" s="180" t="s">
        <v>727</v>
      </c>
      <c r="G5110" s="180">
        <v>4.3564103000000003</v>
      </c>
      <c r="H5110" s="180">
        <v>17.38</v>
      </c>
      <c r="I5110" s="180">
        <v>17.38</v>
      </c>
      <c r="J5110" s="180">
        <v>0</v>
      </c>
      <c r="K5110" s="181">
        <f t="shared" si="79"/>
        <v>75.714411014000007</v>
      </c>
      <c r="L5110" s="180" t="s">
        <v>4328</v>
      </c>
    </row>
    <row r="5111" spans="3:12">
      <c r="C5111" s="180">
        <v>9868</v>
      </c>
      <c r="D5111" s="180">
        <v>7132</v>
      </c>
      <c r="E5111" s="180" t="s">
        <v>5120</v>
      </c>
      <c r="F5111" s="180" t="s">
        <v>727</v>
      </c>
      <c r="G5111" s="180">
        <v>10.256410300000001</v>
      </c>
      <c r="H5111" s="180">
        <v>40.92</v>
      </c>
      <c r="I5111" s="180">
        <v>40.92</v>
      </c>
      <c r="J5111" s="180">
        <v>0</v>
      </c>
      <c r="K5111" s="181">
        <f t="shared" si="79"/>
        <v>419.69230947600005</v>
      </c>
      <c r="L5111" s="180" t="s">
        <v>4328</v>
      </c>
    </row>
    <row r="5112" spans="3:12">
      <c r="C5112" s="180">
        <v>9868</v>
      </c>
      <c r="D5112" s="180">
        <v>7133</v>
      </c>
      <c r="E5112" s="180" t="s">
        <v>5121</v>
      </c>
      <c r="F5112" s="180" t="s">
        <v>727</v>
      </c>
      <c r="G5112" s="180">
        <v>23.699145300000001</v>
      </c>
      <c r="H5112" s="180">
        <v>94.55</v>
      </c>
      <c r="I5112" s="180">
        <v>94.55</v>
      </c>
      <c r="J5112" s="180">
        <v>0</v>
      </c>
      <c r="K5112" s="181">
        <f t="shared" si="79"/>
        <v>2240.754188115</v>
      </c>
      <c r="L5112" s="180" t="s">
        <v>4328</v>
      </c>
    </row>
    <row r="5113" spans="3:12">
      <c r="C5113" s="180">
        <v>9868</v>
      </c>
      <c r="D5113" s="180">
        <v>7135</v>
      </c>
      <c r="E5113" s="180" t="s">
        <v>5122</v>
      </c>
      <c r="F5113" s="180" t="s">
        <v>727</v>
      </c>
      <c r="G5113" s="180">
        <v>1.2529915</v>
      </c>
      <c r="H5113" s="180">
        <v>4.99</v>
      </c>
      <c r="I5113" s="180">
        <v>4.99</v>
      </c>
      <c r="J5113" s="180">
        <v>0</v>
      </c>
      <c r="K5113" s="181">
        <f t="shared" si="79"/>
        <v>6.2524275850000004</v>
      </c>
      <c r="L5113" s="180" t="s">
        <v>4328</v>
      </c>
    </row>
    <row r="5114" spans="3:12">
      <c r="C5114" s="180">
        <v>9868</v>
      </c>
      <c r="D5114" s="180">
        <v>7136</v>
      </c>
      <c r="E5114" s="180" t="s">
        <v>2959</v>
      </c>
      <c r="F5114" s="180" t="s">
        <v>727</v>
      </c>
      <c r="G5114" s="180">
        <v>1.6102563999999999</v>
      </c>
      <c r="H5114" s="180">
        <v>6.42</v>
      </c>
      <c r="I5114" s="180">
        <v>6.42</v>
      </c>
      <c r="J5114" s="180">
        <v>0</v>
      </c>
      <c r="K5114" s="181">
        <f t="shared" si="79"/>
        <v>10.337846087999999</v>
      </c>
      <c r="L5114" s="180" t="s">
        <v>4328</v>
      </c>
    </row>
    <row r="5115" spans="3:12">
      <c r="C5115" s="180">
        <v>9868</v>
      </c>
      <c r="D5115" s="180">
        <v>7137</v>
      </c>
      <c r="E5115" s="180" t="s">
        <v>2955</v>
      </c>
      <c r="F5115" s="180" t="s">
        <v>727</v>
      </c>
      <c r="G5115" s="180">
        <v>2.4102564000000002</v>
      </c>
      <c r="H5115" s="180">
        <v>9.61</v>
      </c>
      <c r="I5115" s="180">
        <v>9.61</v>
      </c>
      <c r="J5115" s="180">
        <v>0</v>
      </c>
      <c r="K5115" s="181">
        <f t="shared" si="79"/>
        <v>23.162564004</v>
      </c>
      <c r="L5115" s="180" t="s">
        <v>4328</v>
      </c>
    </row>
    <row r="5116" spans="3:12">
      <c r="C5116" s="180">
        <v>9868</v>
      </c>
      <c r="D5116" s="180">
        <v>7138</v>
      </c>
      <c r="E5116" s="180" t="s">
        <v>2952</v>
      </c>
      <c r="F5116" s="180" t="s">
        <v>727</v>
      </c>
      <c r="G5116" s="180">
        <v>0.25641029999999998</v>
      </c>
      <c r="H5116" s="180">
        <v>1.02</v>
      </c>
      <c r="I5116" s="180">
        <v>1.02</v>
      </c>
      <c r="J5116" s="180">
        <v>0</v>
      </c>
      <c r="K5116" s="181">
        <f t="shared" si="79"/>
        <v>0.261538506</v>
      </c>
      <c r="L5116" s="180" t="s">
        <v>4328</v>
      </c>
    </row>
    <row r="5117" spans="3:12">
      <c r="C5117" s="180">
        <v>9868</v>
      </c>
      <c r="D5117" s="180">
        <v>7139</v>
      </c>
      <c r="E5117" s="180" t="s">
        <v>2954</v>
      </c>
      <c r="F5117" s="180" t="s">
        <v>727</v>
      </c>
      <c r="G5117" s="180">
        <v>0.29059829999999998</v>
      </c>
      <c r="H5117" s="180">
        <v>1.1499999999999999</v>
      </c>
      <c r="I5117" s="180">
        <v>1.1499999999999999</v>
      </c>
      <c r="J5117" s="180">
        <v>0</v>
      </c>
      <c r="K5117" s="181">
        <f t="shared" si="79"/>
        <v>0.33418804499999993</v>
      </c>
      <c r="L5117" s="180" t="s">
        <v>4328</v>
      </c>
    </row>
    <row r="5118" spans="3:12">
      <c r="C5118" s="180">
        <v>9868</v>
      </c>
      <c r="D5118" s="180">
        <v>7140</v>
      </c>
      <c r="E5118" s="180" t="s">
        <v>2957</v>
      </c>
      <c r="F5118" s="180" t="s">
        <v>727</v>
      </c>
      <c r="G5118" s="180">
        <v>0.90940169999999998</v>
      </c>
      <c r="H5118" s="180">
        <v>3.62</v>
      </c>
      <c r="I5118" s="180">
        <v>3.62</v>
      </c>
      <c r="J5118" s="180">
        <v>0</v>
      </c>
      <c r="K5118" s="181">
        <f t="shared" si="79"/>
        <v>3.292034154</v>
      </c>
      <c r="L5118" s="180" t="s">
        <v>4328</v>
      </c>
    </row>
    <row r="5119" spans="3:12">
      <c r="C5119" s="180">
        <v>9868</v>
      </c>
      <c r="D5119" s="180">
        <v>7141</v>
      </c>
      <c r="E5119" s="180" t="s">
        <v>5123</v>
      </c>
      <c r="F5119" s="180" t="s">
        <v>727</v>
      </c>
      <c r="G5119" s="180">
        <v>2.2222222</v>
      </c>
      <c r="H5119" s="180">
        <v>8.86</v>
      </c>
      <c r="I5119" s="180">
        <v>8.86</v>
      </c>
      <c r="J5119" s="180">
        <v>0</v>
      </c>
      <c r="K5119" s="181">
        <f t="shared" si="79"/>
        <v>19.688888691999999</v>
      </c>
      <c r="L5119" s="180" t="s">
        <v>4328</v>
      </c>
    </row>
    <row r="5120" spans="3:12">
      <c r="C5120" s="180">
        <v>9868</v>
      </c>
      <c r="D5120" s="180">
        <v>7142</v>
      </c>
      <c r="E5120" s="180" t="s">
        <v>5124</v>
      </c>
      <c r="F5120" s="180" t="s">
        <v>727</v>
      </c>
      <c r="G5120" s="180">
        <v>2.3230768999999998</v>
      </c>
      <c r="H5120" s="180">
        <v>9.26</v>
      </c>
      <c r="I5120" s="180">
        <v>9.26</v>
      </c>
      <c r="J5120" s="180">
        <v>0</v>
      </c>
      <c r="K5120" s="181">
        <f t="shared" si="79"/>
        <v>21.511692093999997</v>
      </c>
      <c r="L5120" s="180" t="s">
        <v>4328</v>
      </c>
    </row>
    <row r="5121" spans="3:12">
      <c r="C5121" s="180">
        <v>9868</v>
      </c>
      <c r="D5121" s="180">
        <v>7143</v>
      </c>
      <c r="E5121" s="180" t="s">
        <v>5125</v>
      </c>
      <c r="F5121" s="180" t="s">
        <v>727</v>
      </c>
      <c r="G5121" s="180">
        <v>7.4547008999999997</v>
      </c>
      <c r="H5121" s="180">
        <v>29.74</v>
      </c>
      <c r="I5121" s="180">
        <v>29.74</v>
      </c>
      <c r="J5121" s="180">
        <v>0</v>
      </c>
      <c r="K5121" s="181">
        <f t="shared" si="79"/>
        <v>221.70280476599999</v>
      </c>
      <c r="L5121" s="180" t="s">
        <v>4328</v>
      </c>
    </row>
    <row r="5122" spans="3:12">
      <c r="C5122" s="180">
        <v>9868</v>
      </c>
      <c r="D5122" s="180">
        <v>7144</v>
      </c>
      <c r="E5122" s="180" t="s">
        <v>5126</v>
      </c>
      <c r="F5122" s="180" t="s">
        <v>727</v>
      </c>
      <c r="G5122" s="180">
        <v>13.8290598</v>
      </c>
      <c r="H5122" s="180">
        <v>55.17</v>
      </c>
      <c r="I5122" s="180">
        <v>55.17</v>
      </c>
      <c r="J5122" s="180">
        <v>0</v>
      </c>
      <c r="K5122" s="181">
        <f t="shared" si="79"/>
        <v>762.94922916600001</v>
      </c>
      <c r="L5122" s="180" t="s">
        <v>4328</v>
      </c>
    </row>
    <row r="5123" spans="3:12">
      <c r="C5123" s="180">
        <v>9868</v>
      </c>
      <c r="D5123" s="180">
        <v>7145</v>
      </c>
      <c r="E5123" s="180" t="s">
        <v>5127</v>
      </c>
      <c r="F5123" s="180" t="s">
        <v>727</v>
      </c>
      <c r="G5123" s="180">
        <v>18.803418799999999</v>
      </c>
      <c r="H5123" s="180">
        <v>75.02</v>
      </c>
      <c r="I5123" s="180">
        <v>75.02</v>
      </c>
      <c r="J5123" s="180">
        <v>0</v>
      </c>
      <c r="K5123" s="181">
        <f t="shared" si="79"/>
        <v>1410.6324783759999</v>
      </c>
      <c r="L5123" s="180" t="s">
        <v>4328</v>
      </c>
    </row>
    <row r="5124" spans="3:12">
      <c r="C5124" s="180">
        <v>9868</v>
      </c>
      <c r="D5124" s="180">
        <v>7146</v>
      </c>
      <c r="E5124" s="180" t="s">
        <v>5128</v>
      </c>
      <c r="F5124" s="180" t="s">
        <v>727</v>
      </c>
      <c r="G5124" s="180">
        <v>40.374358999999998</v>
      </c>
      <c r="H5124" s="180">
        <v>161.09</v>
      </c>
      <c r="I5124" s="180">
        <v>161.09</v>
      </c>
      <c r="J5124" s="180">
        <v>0</v>
      </c>
      <c r="K5124" s="181">
        <f t="shared" si="79"/>
        <v>6503.9054913099999</v>
      </c>
      <c r="L5124" s="180" t="s">
        <v>4328</v>
      </c>
    </row>
    <row r="5125" spans="3:12">
      <c r="C5125" s="180">
        <v>9868</v>
      </c>
      <c r="D5125" s="180">
        <v>9856</v>
      </c>
      <c r="E5125" s="180" t="s">
        <v>5129</v>
      </c>
      <c r="F5125" s="180" t="s">
        <v>826</v>
      </c>
      <c r="G5125" s="180">
        <v>1.9119657999999999</v>
      </c>
      <c r="H5125" s="180">
        <v>7.62</v>
      </c>
      <c r="I5125" s="180">
        <v>7.62</v>
      </c>
      <c r="J5125" s="180">
        <v>0</v>
      </c>
      <c r="K5125" s="181">
        <f t="shared" si="79"/>
        <v>14.569179395999999</v>
      </c>
      <c r="L5125" s="180" t="s">
        <v>4328</v>
      </c>
    </row>
    <row r="5126" spans="3:12">
      <c r="C5126" s="180">
        <v>9868</v>
      </c>
      <c r="D5126" s="180">
        <v>9859</v>
      </c>
      <c r="E5126" s="180" t="s">
        <v>5130</v>
      </c>
      <c r="F5126" s="180" t="s">
        <v>826</v>
      </c>
      <c r="G5126" s="180">
        <v>2.4487179000000001</v>
      </c>
      <c r="H5126" s="180">
        <v>9.77</v>
      </c>
      <c r="I5126" s="180">
        <v>9.77</v>
      </c>
      <c r="J5126" s="180">
        <v>0</v>
      </c>
      <c r="K5126" s="181">
        <f t="shared" ref="K5126:K5189" si="80">H5126*G5126</f>
        <v>23.923973882999999</v>
      </c>
      <c r="L5126" s="180" t="s">
        <v>4328</v>
      </c>
    </row>
    <row r="5127" spans="3:12">
      <c r="C5127" s="180">
        <v>9868</v>
      </c>
      <c r="D5127" s="180">
        <v>9860</v>
      </c>
      <c r="E5127" s="180" t="s">
        <v>5131</v>
      </c>
      <c r="F5127" s="180" t="s">
        <v>826</v>
      </c>
      <c r="G5127" s="180">
        <v>10.7982906</v>
      </c>
      <c r="H5127" s="180">
        <v>43.08</v>
      </c>
      <c r="I5127" s="180">
        <v>43.08</v>
      </c>
      <c r="J5127" s="180">
        <v>0</v>
      </c>
      <c r="K5127" s="181">
        <f t="shared" si="80"/>
        <v>465.19035904799995</v>
      </c>
      <c r="L5127" s="180" t="s">
        <v>4328</v>
      </c>
    </row>
    <row r="5128" spans="3:12">
      <c r="C5128" s="180">
        <v>9868</v>
      </c>
      <c r="D5128" s="180">
        <v>9861</v>
      </c>
      <c r="E5128" s="180" t="s">
        <v>5132</v>
      </c>
      <c r="F5128" s="180" t="s">
        <v>826</v>
      </c>
      <c r="G5128" s="180">
        <v>5.9264957000000003</v>
      </c>
      <c r="H5128" s="180">
        <v>23.64</v>
      </c>
      <c r="I5128" s="180">
        <v>23.64</v>
      </c>
      <c r="J5128" s="180">
        <v>0</v>
      </c>
      <c r="K5128" s="181">
        <f t="shared" si="80"/>
        <v>140.102358348</v>
      </c>
      <c r="L5128" s="180" t="s">
        <v>4328</v>
      </c>
    </row>
    <row r="5129" spans="3:12">
      <c r="C5129" s="180">
        <v>9868</v>
      </c>
      <c r="D5129" s="180">
        <v>9862</v>
      </c>
      <c r="E5129" s="180" t="s">
        <v>5133</v>
      </c>
      <c r="F5129" s="180" t="s">
        <v>826</v>
      </c>
      <c r="G5129" s="180">
        <v>7.5461537999999999</v>
      </c>
      <c r="H5129" s="180">
        <v>30.1</v>
      </c>
      <c r="I5129" s="180">
        <v>30.1</v>
      </c>
      <c r="J5129" s="180">
        <v>0</v>
      </c>
      <c r="K5129" s="181">
        <f t="shared" si="80"/>
        <v>227.13922938000002</v>
      </c>
      <c r="L5129" s="180" t="s">
        <v>4328</v>
      </c>
    </row>
    <row r="5130" spans="3:12">
      <c r="C5130" s="180">
        <v>9868</v>
      </c>
      <c r="D5130" s="180">
        <v>9863</v>
      </c>
      <c r="E5130" s="180" t="s">
        <v>5134</v>
      </c>
      <c r="F5130" s="180" t="s">
        <v>826</v>
      </c>
      <c r="G5130" s="180">
        <v>14.7931624</v>
      </c>
      <c r="H5130" s="180">
        <v>59.02</v>
      </c>
      <c r="I5130" s="180">
        <v>59.02</v>
      </c>
      <c r="J5130" s="180">
        <v>0</v>
      </c>
      <c r="K5130" s="181">
        <f t="shared" si="80"/>
        <v>873.09244484800001</v>
      </c>
      <c r="L5130" s="180" t="s">
        <v>4328</v>
      </c>
    </row>
    <row r="5131" spans="3:12">
      <c r="C5131" s="180">
        <v>9868</v>
      </c>
      <c r="D5131" s="180">
        <v>9866</v>
      </c>
      <c r="E5131" s="180" t="s">
        <v>5135</v>
      </c>
      <c r="F5131" s="180" t="s">
        <v>826</v>
      </c>
      <c r="G5131" s="180">
        <v>5.1145299</v>
      </c>
      <c r="H5131" s="180">
        <v>20.399999999999999</v>
      </c>
      <c r="I5131" s="180">
        <v>20.399999999999999</v>
      </c>
      <c r="J5131" s="180">
        <v>0</v>
      </c>
      <c r="K5131" s="181">
        <f t="shared" si="80"/>
        <v>104.33640996</v>
      </c>
      <c r="L5131" s="180" t="s">
        <v>4328</v>
      </c>
    </row>
    <row r="5132" spans="3:12">
      <c r="C5132" s="180">
        <v>9868</v>
      </c>
      <c r="D5132" s="180">
        <v>9867</v>
      </c>
      <c r="E5132" s="180" t="s">
        <v>2795</v>
      </c>
      <c r="F5132" s="180" t="s">
        <v>826</v>
      </c>
      <c r="G5132" s="180">
        <v>0.88717950000000001</v>
      </c>
      <c r="H5132" s="180">
        <v>3.53</v>
      </c>
      <c r="I5132" s="180">
        <v>3.53</v>
      </c>
      <c r="J5132" s="180">
        <v>0</v>
      </c>
      <c r="K5132" s="181">
        <f t="shared" si="80"/>
        <v>3.1317436349999999</v>
      </c>
      <c r="L5132" s="180" t="s">
        <v>4328</v>
      </c>
    </row>
    <row r="5133" spans="3:12">
      <c r="C5133" s="180">
        <v>9868</v>
      </c>
      <c r="D5133" s="180">
        <v>9869</v>
      </c>
      <c r="E5133" s="180" t="s">
        <v>2798</v>
      </c>
      <c r="F5133" s="180" t="s">
        <v>826</v>
      </c>
      <c r="G5133" s="180">
        <v>2.1589744</v>
      </c>
      <c r="H5133" s="180">
        <v>8.61</v>
      </c>
      <c r="I5133" s="180">
        <v>8.61</v>
      </c>
      <c r="J5133" s="180">
        <v>0</v>
      </c>
      <c r="K5133" s="181">
        <f t="shared" si="80"/>
        <v>18.588769583999998</v>
      </c>
      <c r="L5133" s="180" t="s">
        <v>4328</v>
      </c>
    </row>
    <row r="5134" spans="3:12">
      <c r="C5134" s="180">
        <v>9868</v>
      </c>
      <c r="D5134" s="180">
        <v>9870</v>
      </c>
      <c r="E5134" s="180" t="s">
        <v>2846</v>
      </c>
      <c r="F5134" s="180" t="s">
        <v>826</v>
      </c>
      <c r="G5134" s="180">
        <v>22.061538500000001</v>
      </c>
      <c r="H5134" s="180">
        <v>88.02</v>
      </c>
      <c r="I5134" s="180">
        <v>88.02</v>
      </c>
      <c r="J5134" s="180">
        <v>0</v>
      </c>
      <c r="K5134" s="181">
        <f t="shared" si="80"/>
        <v>1941.8566187700001</v>
      </c>
      <c r="L5134" s="180" t="s">
        <v>4328</v>
      </c>
    </row>
    <row r="5135" spans="3:12">
      <c r="C5135" s="180">
        <v>9868</v>
      </c>
      <c r="D5135" s="180">
        <v>9871</v>
      </c>
      <c r="E5135" s="180" t="s">
        <v>2802</v>
      </c>
      <c r="F5135" s="180" t="s">
        <v>826</v>
      </c>
      <c r="G5135" s="180">
        <v>10.134188</v>
      </c>
      <c r="H5135" s="180">
        <v>40.43</v>
      </c>
      <c r="I5135" s="180">
        <v>40.43</v>
      </c>
      <c r="J5135" s="180">
        <v>0</v>
      </c>
      <c r="K5135" s="181">
        <f t="shared" si="80"/>
        <v>409.72522084000002</v>
      </c>
      <c r="L5135" s="180" t="s">
        <v>4328</v>
      </c>
    </row>
    <row r="5136" spans="3:12">
      <c r="C5136" s="180">
        <v>9868</v>
      </c>
      <c r="D5136" s="180">
        <v>9872</v>
      </c>
      <c r="E5136" s="180" t="s">
        <v>2803</v>
      </c>
      <c r="F5136" s="180" t="s">
        <v>826</v>
      </c>
      <c r="G5136" s="180">
        <v>14.0982906</v>
      </c>
      <c r="H5136" s="180">
        <v>56.25</v>
      </c>
      <c r="I5136" s="180">
        <v>56.25</v>
      </c>
      <c r="J5136" s="180">
        <v>0</v>
      </c>
      <c r="K5136" s="181">
        <f t="shared" si="80"/>
        <v>793.02884625000002</v>
      </c>
      <c r="L5136" s="180" t="s">
        <v>4328</v>
      </c>
    </row>
    <row r="5137" spans="3:12">
      <c r="C5137" s="180">
        <v>9868</v>
      </c>
      <c r="D5137" s="180">
        <v>9873</v>
      </c>
      <c r="E5137" s="180" t="s">
        <v>2801</v>
      </c>
      <c r="F5137" s="180" t="s">
        <v>826</v>
      </c>
      <c r="G5137" s="180">
        <v>6.1162393000000002</v>
      </c>
      <c r="H5137" s="180">
        <v>24.4</v>
      </c>
      <c r="I5137" s="180">
        <v>24.4</v>
      </c>
      <c r="J5137" s="180">
        <v>0</v>
      </c>
      <c r="K5137" s="181">
        <f t="shared" si="80"/>
        <v>149.23623892000001</v>
      </c>
      <c r="L5137" s="180" t="s">
        <v>4328</v>
      </c>
    </row>
    <row r="5138" spans="3:12">
      <c r="C5138" s="180">
        <v>9868</v>
      </c>
      <c r="D5138" s="180">
        <v>9874</v>
      </c>
      <c r="E5138" s="180" t="s">
        <v>2799</v>
      </c>
      <c r="F5138" s="180" t="s">
        <v>826</v>
      </c>
      <c r="G5138" s="180">
        <v>3.3897436000000001</v>
      </c>
      <c r="H5138" s="180">
        <v>13.52</v>
      </c>
      <c r="I5138" s="180">
        <v>13.52</v>
      </c>
      <c r="J5138" s="180">
        <v>0</v>
      </c>
      <c r="K5138" s="181">
        <f t="shared" si="80"/>
        <v>45.829333472000002</v>
      </c>
      <c r="L5138" s="180" t="s">
        <v>4328</v>
      </c>
    </row>
    <row r="5139" spans="3:12">
      <c r="C5139" s="180">
        <v>9868</v>
      </c>
      <c r="D5139" s="180">
        <v>9875</v>
      </c>
      <c r="E5139" s="180" t="s">
        <v>2800</v>
      </c>
      <c r="F5139" s="180" t="s">
        <v>826</v>
      </c>
      <c r="G5139" s="180">
        <v>3.7179487</v>
      </c>
      <c r="H5139" s="180">
        <v>14.83</v>
      </c>
      <c r="I5139" s="180">
        <v>14.83</v>
      </c>
      <c r="J5139" s="180">
        <v>0</v>
      </c>
      <c r="K5139" s="181">
        <f t="shared" si="80"/>
        <v>55.137179220999997</v>
      </c>
      <c r="L5139" s="180" t="s">
        <v>4328</v>
      </c>
    </row>
    <row r="5140" spans="3:12">
      <c r="C5140" s="180">
        <v>9868</v>
      </c>
      <c r="D5140" s="180">
        <v>9892</v>
      </c>
      <c r="E5140" s="180" t="s">
        <v>5136</v>
      </c>
      <c r="F5140" s="180" t="s">
        <v>727</v>
      </c>
      <c r="G5140" s="180">
        <v>1.6239315999999999</v>
      </c>
      <c r="H5140" s="180">
        <v>6.47</v>
      </c>
      <c r="I5140" s="180">
        <v>6.47</v>
      </c>
      <c r="J5140" s="180">
        <v>0</v>
      </c>
      <c r="K5140" s="181">
        <f t="shared" si="80"/>
        <v>10.506837451999999</v>
      </c>
      <c r="L5140" s="180" t="s">
        <v>4328</v>
      </c>
    </row>
    <row r="5141" spans="3:12">
      <c r="C5141" s="180">
        <v>9868</v>
      </c>
      <c r="D5141" s="180">
        <v>9894</v>
      </c>
      <c r="E5141" s="180" t="s">
        <v>5137</v>
      </c>
      <c r="F5141" s="180" t="s">
        <v>727</v>
      </c>
      <c r="G5141" s="180">
        <v>6.2324786000000003</v>
      </c>
      <c r="H5141" s="180">
        <v>24.86</v>
      </c>
      <c r="I5141" s="180">
        <v>24.86</v>
      </c>
      <c r="J5141" s="180">
        <v>0</v>
      </c>
      <c r="K5141" s="181">
        <f t="shared" si="80"/>
        <v>154.939417996</v>
      </c>
      <c r="L5141" s="180" t="s">
        <v>4328</v>
      </c>
    </row>
    <row r="5142" spans="3:12">
      <c r="C5142" s="180">
        <v>9868</v>
      </c>
      <c r="D5142" s="180">
        <v>9895</v>
      </c>
      <c r="E5142" s="180" t="s">
        <v>2949</v>
      </c>
      <c r="F5142" s="180" t="s">
        <v>727</v>
      </c>
      <c r="G5142" s="180">
        <v>3.2410256</v>
      </c>
      <c r="H5142" s="180">
        <v>12.93</v>
      </c>
      <c r="I5142" s="180">
        <v>12.93</v>
      </c>
      <c r="J5142" s="180">
        <v>0</v>
      </c>
      <c r="K5142" s="181">
        <f t="shared" si="80"/>
        <v>41.906461008000001</v>
      </c>
      <c r="L5142" s="180" t="s">
        <v>4328</v>
      </c>
    </row>
    <row r="5143" spans="3:12">
      <c r="C5143" s="180">
        <v>9868</v>
      </c>
      <c r="D5143" s="180">
        <v>9897</v>
      </c>
      <c r="E5143" s="180" t="s">
        <v>5138</v>
      </c>
      <c r="F5143" s="180" t="s">
        <v>727</v>
      </c>
      <c r="G5143" s="180">
        <v>6.6547008999999999</v>
      </c>
      <c r="H5143" s="180">
        <v>26.55</v>
      </c>
      <c r="I5143" s="180">
        <v>26.55</v>
      </c>
      <c r="J5143" s="180">
        <v>0</v>
      </c>
      <c r="K5143" s="181">
        <f t="shared" si="80"/>
        <v>176.68230889500001</v>
      </c>
      <c r="L5143" s="180" t="s">
        <v>4328</v>
      </c>
    </row>
    <row r="5144" spans="3:12">
      <c r="C5144" s="180">
        <v>9868</v>
      </c>
      <c r="D5144" s="180">
        <v>9899</v>
      </c>
      <c r="E5144" s="180" t="s">
        <v>5139</v>
      </c>
      <c r="F5144" s="180" t="s">
        <v>727</v>
      </c>
      <c r="G5144" s="180">
        <v>2.0410256000000002</v>
      </c>
      <c r="H5144" s="180">
        <v>8.14</v>
      </c>
      <c r="I5144" s="180">
        <v>8.14</v>
      </c>
      <c r="J5144" s="180">
        <v>0</v>
      </c>
      <c r="K5144" s="181">
        <f t="shared" si="80"/>
        <v>16.613948384000004</v>
      </c>
      <c r="L5144" s="180" t="s">
        <v>4328</v>
      </c>
    </row>
    <row r="5145" spans="3:12">
      <c r="C5145" s="180">
        <v>9868</v>
      </c>
      <c r="D5145" s="180">
        <v>9900</v>
      </c>
      <c r="E5145" s="180" t="s">
        <v>5140</v>
      </c>
      <c r="F5145" s="180" t="s">
        <v>727</v>
      </c>
      <c r="G5145" s="180">
        <v>4.5504274000000002</v>
      </c>
      <c r="H5145" s="180">
        <v>18.149999999999999</v>
      </c>
      <c r="I5145" s="180">
        <v>18.149999999999999</v>
      </c>
      <c r="J5145" s="180">
        <v>0</v>
      </c>
      <c r="K5145" s="181">
        <f t="shared" si="80"/>
        <v>82.590257309999998</v>
      </c>
      <c r="L5145" s="180" t="s">
        <v>4328</v>
      </c>
    </row>
    <row r="5146" spans="3:12">
      <c r="C5146" s="180">
        <v>9868</v>
      </c>
      <c r="D5146" s="180">
        <v>9901</v>
      </c>
      <c r="E5146" s="180" t="s">
        <v>5141</v>
      </c>
      <c r="F5146" s="180" t="s">
        <v>727</v>
      </c>
      <c r="G5146" s="180">
        <v>7.8529914999999999</v>
      </c>
      <c r="H5146" s="180">
        <v>31.33</v>
      </c>
      <c r="I5146" s="180">
        <v>31.33</v>
      </c>
      <c r="J5146" s="180">
        <v>0</v>
      </c>
      <c r="K5146" s="181">
        <f t="shared" si="80"/>
        <v>246.03422369499998</v>
      </c>
      <c r="L5146" s="180" t="s">
        <v>4328</v>
      </c>
    </row>
    <row r="5147" spans="3:12">
      <c r="C5147" s="180">
        <v>9868</v>
      </c>
      <c r="D5147" s="180">
        <v>9905</v>
      </c>
      <c r="E5147" s="180" t="s">
        <v>2936</v>
      </c>
      <c r="F5147" s="180" t="s">
        <v>727</v>
      </c>
      <c r="G5147" s="180">
        <v>1.5965811999999999</v>
      </c>
      <c r="H5147" s="180">
        <v>6.37</v>
      </c>
      <c r="I5147" s="180">
        <v>6.37</v>
      </c>
      <c r="J5147" s="180">
        <v>0</v>
      </c>
      <c r="K5147" s="181">
        <f t="shared" si="80"/>
        <v>10.170222244</v>
      </c>
      <c r="L5147" s="180" t="s">
        <v>4328</v>
      </c>
    </row>
    <row r="5148" spans="3:12">
      <c r="C5148" s="180">
        <v>9868</v>
      </c>
      <c r="D5148" s="180">
        <v>9906</v>
      </c>
      <c r="E5148" s="180" t="s">
        <v>2942</v>
      </c>
      <c r="F5148" s="180" t="s">
        <v>727</v>
      </c>
      <c r="G5148" s="180">
        <v>1.9247863000000001</v>
      </c>
      <c r="H5148" s="180">
        <v>7.67</v>
      </c>
      <c r="I5148" s="180">
        <v>7.67</v>
      </c>
      <c r="J5148" s="180">
        <v>0</v>
      </c>
      <c r="K5148" s="181">
        <f t="shared" si="80"/>
        <v>14.763110921000001</v>
      </c>
      <c r="L5148" s="180" t="s">
        <v>4328</v>
      </c>
    </row>
    <row r="5149" spans="3:12">
      <c r="C5149" s="180">
        <v>9868</v>
      </c>
      <c r="D5149" s="180">
        <v>9907</v>
      </c>
      <c r="E5149" s="180" t="s">
        <v>5142</v>
      </c>
      <c r="F5149" s="180" t="s">
        <v>727</v>
      </c>
      <c r="G5149" s="180">
        <v>41.6290598</v>
      </c>
      <c r="H5149" s="180">
        <v>166.09</v>
      </c>
      <c r="I5149" s="180">
        <v>166.09</v>
      </c>
      <c r="J5149" s="180">
        <v>0</v>
      </c>
      <c r="K5149" s="181">
        <f t="shared" si="80"/>
        <v>6914.1705421819997</v>
      </c>
      <c r="L5149" s="180" t="s">
        <v>4328</v>
      </c>
    </row>
    <row r="5150" spans="3:12">
      <c r="C5150" s="180">
        <v>9868</v>
      </c>
      <c r="D5150" s="180">
        <v>9908</v>
      </c>
      <c r="E5150" s="180" t="s">
        <v>5143</v>
      </c>
      <c r="F5150" s="180" t="s">
        <v>727</v>
      </c>
      <c r="G5150" s="180">
        <v>91.715384599999993</v>
      </c>
      <c r="H5150" s="180">
        <v>365.94</v>
      </c>
      <c r="I5150" s="180">
        <v>365.94</v>
      </c>
      <c r="J5150" s="180">
        <v>0</v>
      </c>
      <c r="K5150" s="181">
        <f t="shared" si="80"/>
        <v>33562.327840523998</v>
      </c>
      <c r="L5150" s="180" t="s">
        <v>4328</v>
      </c>
    </row>
    <row r="5151" spans="3:12">
      <c r="C5151" s="180">
        <v>9868</v>
      </c>
      <c r="D5151" s="180">
        <v>9909</v>
      </c>
      <c r="E5151" s="180" t="s">
        <v>5144</v>
      </c>
      <c r="F5151" s="180" t="s">
        <v>727</v>
      </c>
      <c r="G5151" s="180">
        <v>35.258119700000002</v>
      </c>
      <c r="H5151" s="180">
        <v>140.66999999999999</v>
      </c>
      <c r="I5151" s="180">
        <v>140.66999999999999</v>
      </c>
      <c r="J5151" s="180">
        <v>0</v>
      </c>
      <c r="K5151" s="181">
        <f t="shared" si="80"/>
        <v>4959.759698199</v>
      </c>
      <c r="L5151" s="180" t="s">
        <v>4328</v>
      </c>
    </row>
    <row r="5152" spans="3:12">
      <c r="C5152" s="180">
        <v>9868</v>
      </c>
      <c r="D5152" s="180">
        <v>9910</v>
      </c>
      <c r="E5152" s="180" t="s">
        <v>5145</v>
      </c>
      <c r="F5152" s="180" t="s">
        <v>727</v>
      </c>
      <c r="G5152" s="180">
        <v>17.312820500000001</v>
      </c>
      <c r="H5152" s="180">
        <v>69.069999999999993</v>
      </c>
      <c r="I5152" s="180">
        <v>69.069999999999993</v>
      </c>
      <c r="J5152" s="180">
        <v>0</v>
      </c>
      <c r="K5152" s="181">
        <f t="shared" si="80"/>
        <v>1195.7965119349999</v>
      </c>
      <c r="L5152" s="180" t="s">
        <v>4328</v>
      </c>
    </row>
    <row r="5153" spans="3:12">
      <c r="C5153" s="180">
        <v>9868</v>
      </c>
      <c r="D5153" s="180">
        <v>20147</v>
      </c>
      <c r="E5153" s="180" t="s">
        <v>5146</v>
      </c>
      <c r="F5153" s="180" t="s">
        <v>727</v>
      </c>
      <c r="G5153" s="180">
        <v>1.2905983000000001</v>
      </c>
      <c r="H5153" s="180">
        <v>5.14</v>
      </c>
      <c r="I5153" s="180">
        <v>5.14</v>
      </c>
      <c r="J5153" s="180">
        <v>0</v>
      </c>
      <c r="K5153" s="181">
        <f t="shared" si="80"/>
        <v>6.6336752619999997</v>
      </c>
      <c r="L5153" s="180" t="s">
        <v>4328</v>
      </c>
    </row>
    <row r="5154" spans="3:12">
      <c r="C5154" s="180">
        <v>9868</v>
      </c>
      <c r="D5154" s="180">
        <v>37947</v>
      </c>
      <c r="E5154" s="180" t="s">
        <v>5147</v>
      </c>
      <c r="F5154" s="180" t="s">
        <v>727</v>
      </c>
      <c r="G5154" s="180">
        <v>1.0188033999999999</v>
      </c>
      <c r="H5154" s="180">
        <v>4.0599999999999996</v>
      </c>
      <c r="I5154" s="180">
        <v>4.0599999999999996</v>
      </c>
      <c r="J5154" s="180">
        <v>0</v>
      </c>
      <c r="K5154" s="181">
        <f t="shared" si="80"/>
        <v>4.1363418039999988</v>
      </c>
      <c r="L5154" s="180" t="s">
        <v>4328</v>
      </c>
    </row>
    <row r="5155" spans="3:12">
      <c r="C5155" s="180">
        <v>9868</v>
      </c>
      <c r="D5155" s="180">
        <v>38021</v>
      </c>
      <c r="E5155" s="180" t="s">
        <v>2947</v>
      </c>
      <c r="F5155" s="180" t="s">
        <v>727</v>
      </c>
      <c r="G5155" s="180">
        <v>5.2769231000000003</v>
      </c>
      <c r="H5155" s="180">
        <v>21.05</v>
      </c>
      <c r="I5155" s="180">
        <v>21.05</v>
      </c>
      <c r="J5155" s="180">
        <v>0</v>
      </c>
      <c r="K5155" s="181">
        <f t="shared" si="80"/>
        <v>111.07923125500001</v>
      </c>
      <c r="L5155" s="180" t="s">
        <v>4328</v>
      </c>
    </row>
    <row r="5156" spans="3:12">
      <c r="C5156" s="180">
        <v>9868</v>
      </c>
      <c r="D5156" s="180">
        <v>38022</v>
      </c>
      <c r="E5156" s="180" t="s">
        <v>5148</v>
      </c>
      <c r="F5156" s="180" t="s">
        <v>727</v>
      </c>
      <c r="G5156" s="180">
        <v>9.4529914999999995</v>
      </c>
      <c r="H5156" s="180">
        <v>37.71</v>
      </c>
      <c r="I5156" s="180">
        <v>37.71</v>
      </c>
      <c r="J5156" s="180">
        <v>0</v>
      </c>
      <c r="K5156" s="181">
        <f t="shared" si="80"/>
        <v>356.47230946499997</v>
      </c>
      <c r="L5156" s="180" t="s">
        <v>4328</v>
      </c>
    </row>
    <row r="5157" spans="3:12">
      <c r="C5157" s="180">
        <v>9868</v>
      </c>
      <c r="D5157" s="180">
        <v>38023</v>
      </c>
      <c r="E5157" s="180" t="s">
        <v>2917</v>
      </c>
      <c r="F5157" s="180" t="s">
        <v>727</v>
      </c>
      <c r="G5157" s="180">
        <v>1.4991452999999999</v>
      </c>
      <c r="H5157" s="180">
        <v>5.98</v>
      </c>
      <c r="I5157" s="180">
        <v>5.98</v>
      </c>
      <c r="J5157" s="180">
        <v>0</v>
      </c>
      <c r="K5157" s="181">
        <f t="shared" si="80"/>
        <v>8.9648888939999996</v>
      </c>
      <c r="L5157" s="180" t="s">
        <v>4328</v>
      </c>
    </row>
    <row r="5158" spans="3:12">
      <c r="C5158" s="180">
        <v>9868</v>
      </c>
      <c r="D5158" s="180">
        <v>38025</v>
      </c>
      <c r="E5158" s="180" t="s">
        <v>2944</v>
      </c>
      <c r="F5158" s="180" t="s">
        <v>727</v>
      </c>
      <c r="G5158" s="180">
        <v>1.6102563999999999</v>
      </c>
      <c r="H5158" s="180">
        <v>6.42</v>
      </c>
      <c r="I5158" s="180">
        <v>6.42</v>
      </c>
      <c r="J5158" s="180">
        <v>0</v>
      </c>
      <c r="K5158" s="181">
        <f t="shared" si="80"/>
        <v>10.337846087999999</v>
      </c>
      <c r="L5158" s="180" t="s">
        <v>4328</v>
      </c>
    </row>
    <row r="5159" spans="3:12">
      <c r="C5159" s="180">
        <v>9868</v>
      </c>
      <c r="D5159" s="180">
        <v>38026</v>
      </c>
      <c r="E5159" s="180" t="s">
        <v>2951</v>
      </c>
      <c r="F5159" s="180" t="s">
        <v>727</v>
      </c>
      <c r="G5159" s="180">
        <v>3.9735043000000001</v>
      </c>
      <c r="H5159" s="180">
        <v>15.85</v>
      </c>
      <c r="I5159" s="180">
        <v>15.85</v>
      </c>
      <c r="J5159" s="180">
        <v>0</v>
      </c>
      <c r="K5159" s="181">
        <f t="shared" si="80"/>
        <v>62.980043154999997</v>
      </c>
      <c r="L5159" s="180" t="s">
        <v>4328</v>
      </c>
    </row>
    <row r="5160" spans="3:12">
      <c r="C5160" s="180">
        <v>9868</v>
      </c>
      <c r="D5160" s="180">
        <v>38129</v>
      </c>
      <c r="E5160" s="180" t="s">
        <v>2938</v>
      </c>
      <c r="F5160" s="180" t="s">
        <v>727</v>
      </c>
      <c r="G5160" s="180">
        <v>1.1863248</v>
      </c>
      <c r="H5160" s="180">
        <v>4.7300000000000004</v>
      </c>
      <c r="I5160" s="180">
        <v>4.7300000000000004</v>
      </c>
      <c r="J5160" s="180">
        <v>0</v>
      </c>
      <c r="K5160" s="181">
        <f t="shared" si="80"/>
        <v>5.6113163040000007</v>
      </c>
      <c r="L5160" s="180" t="s">
        <v>4328</v>
      </c>
    </row>
    <row r="5161" spans="3:12">
      <c r="C5161" s="180">
        <v>9868</v>
      </c>
      <c r="D5161" s="180">
        <v>38678</v>
      </c>
      <c r="E5161" s="180" t="s">
        <v>5149</v>
      </c>
      <c r="F5161" s="180" t="s">
        <v>727</v>
      </c>
      <c r="G5161" s="180">
        <v>4.1846154000000002</v>
      </c>
      <c r="H5161" s="180">
        <v>16.690000000000001</v>
      </c>
      <c r="I5161" s="180">
        <v>16.690000000000001</v>
      </c>
      <c r="J5161" s="180">
        <v>0</v>
      </c>
      <c r="K5161" s="181">
        <f t="shared" si="80"/>
        <v>69.841231026000003</v>
      </c>
      <c r="L5161" s="180" t="s">
        <v>4328</v>
      </c>
    </row>
    <row r="5162" spans="3:12">
      <c r="C5162" s="180">
        <v>9868</v>
      </c>
      <c r="D5162" s="180">
        <v>43838</v>
      </c>
      <c r="E5162" s="180" t="s">
        <v>5150</v>
      </c>
      <c r="F5162" s="180" t="s">
        <v>727</v>
      </c>
      <c r="G5162" s="180">
        <v>6.8205128000000004</v>
      </c>
      <c r="H5162" s="180">
        <v>27.21</v>
      </c>
      <c r="I5162" s="180">
        <v>27.21</v>
      </c>
      <c r="J5162" s="180">
        <v>0</v>
      </c>
      <c r="K5162" s="181">
        <f t="shared" si="80"/>
        <v>185.58615328800002</v>
      </c>
      <c r="L5162" s="180" t="s">
        <v>4328</v>
      </c>
    </row>
    <row r="5163" spans="3:12">
      <c r="C5163" s="180">
        <v>9912</v>
      </c>
      <c r="D5163" s="180">
        <v>9912</v>
      </c>
      <c r="E5163" s="180" t="s">
        <v>1618</v>
      </c>
      <c r="F5163" s="180" t="s">
        <v>727</v>
      </c>
      <c r="G5163" s="180">
        <v>1</v>
      </c>
      <c r="H5163" s="182">
        <v>3060802.5</v>
      </c>
      <c r="I5163" s="180">
        <v>0</v>
      </c>
      <c r="J5163" s="182">
        <v>3060802.5</v>
      </c>
      <c r="K5163" s="181">
        <f t="shared" si="80"/>
        <v>3060802.5</v>
      </c>
      <c r="L5163" s="180" t="s">
        <v>4328</v>
      </c>
    </row>
    <row r="5164" spans="3:12">
      <c r="C5164" s="180">
        <v>9912</v>
      </c>
      <c r="D5164" s="180">
        <v>9921</v>
      </c>
      <c r="E5164" s="180" t="s">
        <v>1509</v>
      </c>
      <c r="F5164" s="180" t="s">
        <v>727</v>
      </c>
      <c r="G5164" s="180">
        <v>0.51584730000000001</v>
      </c>
      <c r="H5164" s="182">
        <v>1578906.7</v>
      </c>
      <c r="I5164" s="180">
        <v>0</v>
      </c>
      <c r="J5164" s="182">
        <v>1578906.7</v>
      </c>
      <c r="K5164" s="181">
        <f t="shared" si="80"/>
        <v>814474.75814691</v>
      </c>
      <c r="L5164" s="180" t="s">
        <v>4328</v>
      </c>
    </row>
    <row r="5165" spans="3:12">
      <c r="C5165" s="180">
        <v>9912</v>
      </c>
      <c r="D5165" s="180">
        <v>10601</v>
      </c>
      <c r="E5165" s="180" t="s">
        <v>1639</v>
      </c>
      <c r="F5165" s="180" t="s">
        <v>727</v>
      </c>
      <c r="G5165" s="180">
        <v>1.2283312</v>
      </c>
      <c r="H5165" s="182">
        <v>3759679.2</v>
      </c>
      <c r="I5165" s="180">
        <v>0</v>
      </c>
      <c r="J5165" s="182">
        <v>3759679.2</v>
      </c>
      <c r="K5165" s="181">
        <f t="shared" si="80"/>
        <v>4618131.26335104</v>
      </c>
      <c r="L5165" s="180" t="s">
        <v>4328</v>
      </c>
    </row>
    <row r="5166" spans="3:12">
      <c r="C5166" s="180">
        <v>9912</v>
      </c>
      <c r="D5166" s="180">
        <v>13883</v>
      </c>
      <c r="E5166" s="180" t="s">
        <v>5151</v>
      </c>
      <c r="F5166" s="180" t="s">
        <v>727</v>
      </c>
      <c r="G5166" s="180">
        <v>5.0700500000000003E-2</v>
      </c>
      <c r="H5166" s="182">
        <v>155184.21</v>
      </c>
      <c r="I5166" s="180">
        <v>0</v>
      </c>
      <c r="J5166" s="182">
        <v>155184.21</v>
      </c>
      <c r="K5166" s="181">
        <f t="shared" si="80"/>
        <v>7867.9170391050002</v>
      </c>
      <c r="L5166" s="180" t="s">
        <v>4328</v>
      </c>
    </row>
    <row r="5167" spans="3:12">
      <c r="C5167" s="180">
        <v>9912</v>
      </c>
      <c r="D5167" s="180">
        <v>38604</v>
      </c>
      <c r="E5167" s="180" t="s">
        <v>1619</v>
      </c>
      <c r="F5167" s="180" t="s">
        <v>727</v>
      </c>
      <c r="G5167" s="180">
        <v>6.3146800000000003E-2</v>
      </c>
      <c r="H5167" s="182">
        <v>193279.88</v>
      </c>
      <c r="I5167" s="180">
        <v>0</v>
      </c>
      <c r="J5167" s="182">
        <v>193279.88</v>
      </c>
      <c r="K5167" s="181">
        <f t="shared" si="80"/>
        <v>12205.005926384001</v>
      </c>
      <c r="L5167" s="180" t="s">
        <v>4328</v>
      </c>
    </row>
    <row r="5168" spans="3:12">
      <c r="C5168" s="180">
        <v>9912</v>
      </c>
      <c r="D5168" s="180">
        <v>44469</v>
      </c>
      <c r="E5168" s="180" t="s">
        <v>1640</v>
      </c>
      <c r="F5168" s="180" t="s">
        <v>727</v>
      </c>
      <c r="G5168" s="180">
        <v>3.2341527000000001</v>
      </c>
      <c r="H5168" s="182">
        <v>9899102.6600000001</v>
      </c>
      <c r="I5168" s="180">
        <v>0</v>
      </c>
      <c r="J5168" s="182">
        <v>9899102.6600000001</v>
      </c>
      <c r="K5168" s="181">
        <f t="shared" si="80"/>
        <v>32015209.595416185</v>
      </c>
      <c r="L5168" s="180" t="s">
        <v>4328</v>
      </c>
    </row>
    <row r="5169" spans="3:12">
      <c r="C5169" s="180">
        <v>9914</v>
      </c>
      <c r="D5169" s="180">
        <v>9914</v>
      </c>
      <c r="E5169" s="180" t="s">
        <v>1530</v>
      </c>
      <c r="F5169" s="180" t="s">
        <v>727</v>
      </c>
      <c r="G5169" s="180">
        <v>1</v>
      </c>
      <c r="H5169" s="182">
        <v>712400</v>
      </c>
      <c r="I5169" s="180">
        <v>0</v>
      </c>
      <c r="J5169" s="182">
        <v>712400</v>
      </c>
      <c r="K5169" s="181">
        <f t="shared" si="80"/>
        <v>712400</v>
      </c>
      <c r="L5169" s="180" t="s">
        <v>4328</v>
      </c>
    </row>
    <row r="5170" spans="3:12">
      <c r="C5170" s="180">
        <v>9914</v>
      </c>
      <c r="D5170" s="180">
        <v>13892</v>
      </c>
      <c r="E5170" s="180" t="s">
        <v>5152</v>
      </c>
      <c r="F5170" s="180" t="s">
        <v>727</v>
      </c>
      <c r="G5170" s="180">
        <v>0.92432780000000003</v>
      </c>
      <c r="H5170" s="182">
        <v>658491.12</v>
      </c>
      <c r="I5170" s="180">
        <v>0</v>
      </c>
      <c r="J5170" s="182">
        <v>658491.12</v>
      </c>
      <c r="K5170" s="181">
        <f t="shared" si="80"/>
        <v>608661.64826913597</v>
      </c>
      <c r="L5170" s="180" t="s">
        <v>4328</v>
      </c>
    </row>
    <row r="5171" spans="3:12">
      <c r="C5171" s="180">
        <v>9914</v>
      </c>
      <c r="D5171" s="180">
        <v>13894</v>
      </c>
      <c r="E5171" s="180" t="s">
        <v>5153</v>
      </c>
      <c r="F5171" s="180" t="s">
        <v>727</v>
      </c>
      <c r="G5171" s="180">
        <v>0.56092750000000002</v>
      </c>
      <c r="H5171" s="182">
        <v>399604.75</v>
      </c>
      <c r="I5171" s="180">
        <v>0</v>
      </c>
      <c r="J5171" s="182">
        <v>399604.75</v>
      </c>
      <c r="K5171" s="181">
        <f t="shared" si="80"/>
        <v>224149.29340562501</v>
      </c>
      <c r="L5171" s="180" t="s">
        <v>4328</v>
      </c>
    </row>
    <row r="5172" spans="3:12">
      <c r="C5172" s="180">
        <v>9914</v>
      </c>
      <c r="D5172" s="180">
        <v>13895</v>
      </c>
      <c r="E5172" s="180" t="s">
        <v>5154</v>
      </c>
      <c r="F5172" s="180" t="s">
        <v>727</v>
      </c>
      <c r="G5172" s="180">
        <v>0.7542605</v>
      </c>
      <c r="H5172" s="182">
        <v>537335.18000000005</v>
      </c>
      <c r="I5172" s="180">
        <v>0</v>
      </c>
      <c r="J5172" s="182">
        <v>537335.18000000005</v>
      </c>
      <c r="K5172" s="181">
        <f t="shared" si="80"/>
        <v>405290.70153439004</v>
      </c>
      <c r="L5172" s="180" t="s">
        <v>4328</v>
      </c>
    </row>
    <row r="5173" spans="3:12">
      <c r="C5173" s="180">
        <v>10228</v>
      </c>
      <c r="D5173" s="180">
        <v>10228</v>
      </c>
      <c r="E5173" s="180" t="s">
        <v>5155</v>
      </c>
      <c r="F5173" s="180" t="s">
        <v>727</v>
      </c>
      <c r="G5173" s="180">
        <v>1</v>
      </c>
      <c r="H5173" s="180">
        <v>399</v>
      </c>
      <c r="I5173" s="180">
        <v>399</v>
      </c>
      <c r="J5173" s="180">
        <v>0</v>
      </c>
      <c r="K5173" s="181">
        <f t="shared" si="80"/>
        <v>399</v>
      </c>
      <c r="L5173" s="180" t="s">
        <v>4328</v>
      </c>
    </row>
    <row r="5174" spans="3:12">
      <c r="C5174" s="180">
        <v>10228</v>
      </c>
      <c r="D5174" s="180">
        <v>11781</v>
      </c>
      <c r="E5174" s="180" t="s">
        <v>5156</v>
      </c>
      <c r="F5174" s="180" t="s">
        <v>727</v>
      </c>
      <c r="G5174" s="180">
        <v>0.81013109999999999</v>
      </c>
      <c r="H5174" s="180">
        <v>323.24</v>
      </c>
      <c r="I5174" s="180">
        <v>323.24</v>
      </c>
      <c r="J5174" s="180">
        <v>0</v>
      </c>
      <c r="K5174" s="181">
        <f t="shared" si="80"/>
        <v>261.86677676400001</v>
      </c>
      <c r="L5174" s="180" t="s">
        <v>4328</v>
      </c>
    </row>
    <row r="5175" spans="3:12">
      <c r="C5175" s="180">
        <v>10228</v>
      </c>
      <c r="D5175" s="180">
        <v>21112</v>
      </c>
      <c r="E5175" s="180" t="s">
        <v>5157</v>
      </c>
      <c r="F5175" s="180" t="s">
        <v>727</v>
      </c>
      <c r="G5175" s="180">
        <v>0.86081640000000004</v>
      </c>
      <c r="H5175" s="180">
        <v>343.46</v>
      </c>
      <c r="I5175" s="180">
        <v>343.46</v>
      </c>
      <c r="J5175" s="180">
        <v>0</v>
      </c>
      <c r="K5175" s="181">
        <f t="shared" si="80"/>
        <v>295.65600074399998</v>
      </c>
      <c r="L5175" s="180" t="s">
        <v>4328</v>
      </c>
    </row>
    <row r="5176" spans="3:12">
      <c r="C5176" s="180">
        <v>10229</v>
      </c>
      <c r="D5176" s="180">
        <v>10229</v>
      </c>
      <c r="E5176" s="180" t="s">
        <v>5158</v>
      </c>
      <c r="F5176" s="180" t="s">
        <v>727</v>
      </c>
      <c r="G5176" s="180">
        <v>1</v>
      </c>
      <c r="H5176" s="180">
        <v>73.19</v>
      </c>
      <c r="I5176" s="180">
        <v>73.19</v>
      </c>
      <c r="J5176" s="180">
        <v>0</v>
      </c>
      <c r="K5176" s="181">
        <f t="shared" si="80"/>
        <v>73.19</v>
      </c>
      <c r="L5176" s="180" t="s">
        <v>4328</v>
      </c>
    </row>
    <row r="5177" spans="3:12">
      <c r="C5177" s="180">
        <v>10229</v>
      </c>
      <c r="D5177" s="180">
        <v>10230</v>
      </c>
      <c r="E5177" s="180" t="s">
        <v>5159</v>
      </c>
      <c r="F5177" s="180" t="s">
        <v>727</v>
      </c>
      <c r="G5177" s="180">
        <v>12.2334978</v>
      </c>
      <c r="H5177" s="180">
        <v>895.36</v>
      </c>
      <c r="I5177" s="180">
        <v>895.36</v>
      </c>
      <c r="J5177" s="180">
        <v>0</v>
      </c>
      <c r="K5177" s="181">
        <f t="shared" si="80"/>
        <v>10953.384590208001</v>
      </c>
      <c r="L5177" s="180" t="s">
        <v>4328</v>
      </c>
    </row>
    <row r="5178" spans="3:12">
      <c r="C5178" s="180">
        <v>10229</v>
      </c>
      <c r="D5178" s="180">
        <v>10231</v>
      </c>
      <c r="E5178" s="180" t="s">
        <v>5160</v>
      </c>
      <c r="F5178" s="180" t="s">
        <v>727</v>
      </c>
      <c r="G5178" s="180">
        <v>5.0706353999999996</v>
      </c>
      <c r="H5178" s="180">
        <v>371.11</v>
      </c>
      <c r="I5178" s="180">
        <v>371.11</v>
      </c>
      <c r="J5178" s="180">
        <v>0</v>
      </c>
      <c r="K5178" s="181">
        <f t="shared" si="80"/>
        <v>1881.763503294</v>
      </c>
      <c r="L5178" s="180" t="s">
        <v>4328</v>
      </c>
    </row>
    <row r="5179" spans="3:12">
      <c r="C5179" s="180">
        <v>10229</v>
      </c>
      <c r="D5179" s="180">
        <v>10232</v>
      </c>
      <c r="E5179" s="180" t="s">
        <v>5161</v>
      </c>
      <c r="F5179" s="180" t="s">
        <v>727</v>
      </c>
      <c r="G5179" s="180">
        <v>2.8374459999999999</v>
      </c>
      <c r="H5179" s="180">
        <v>207.67</v>
      </c>
      <c r="I5179" s="180">
        <v>207.67</v>
      </c>
      <c r="J5179" s="180">
        <v>0</v>
      </c>
      <c r="K5179" s="181">
        <f t="shared" si="80"/>
        <v>589.25241081999991</v>
      </c>
      <c r="L5179" s="180" t="s">
        <v>4328</v>
      </c>
    </row>
    <row r="5180" spans="3:12">
      <c r="C5180" s="180">
        <v>10229</v>
      </c>
      <c r="D5180" s="180">
        <v>10233</v>
      </c>
      <c r="E5180" s="180" t="s">
        <v>5162</v>
      </c>
      <c r="F5180" s="180" t="s">
        <v>727</v>
      </c>
      <c r="G5180" s="180">
        <v>1.7553979</v>
      </c>
      <c r="H5180" s="180">
        <v>128.47</v>
      </c>
      <c r="I5180" s="180">
        <v>128.47</v>
      </c>
      <c r="J5180" s="180">
        <v>0</v>
      </c>
      <c r="K5180" s="181">
        <f t="shared" si="80"/>
        <v>225.51596821299998</v>
      </c>
      <c r="L5180" s="180" t="s">
        <v>4328</v>
      </c>
    </row>
    <row r="5181" spans="3:12">
      <c r="C5181" s="180">
        <v>10229</v>
      </c>
      <c r="D5181" s="180">
        <v>10234</v>
      </c>
      <c r="E5181" s="180" t="s">
        <v>5163</v>
      </c>
      <c r="F5181" s="180" t="s">
        <v>727</v>
      </c>
      <c r="G5181" s="180">
        <v>1.1057988999999999</v>
      </c>
      <c r="H5181" s="180">
        <v>80.930000000000007</v>
      </c>
      <c r="I5181" s="180">
        <v>80.930000000000007</v>
      </c>
      <c r="J5181" s="180">
        <v>0</v>
      </c>
      <c r="K5181" s="181">
        <f t="shared" si="80"/>
        <v>89.492304977000003</v>
      </c>
      <c r="L5181" s="180" t="s">
        <v>4328</v>
      </c>
    </row>
    <row r="5182" spans="3:12">
      <c r="C5182" s="180">
        <v>10229</v>
      </c>
      <c r="D5182" s="180">
        <v>10235</v>
      </c>
      <c r="E5182" s="180" t="s">
        <v>5164</v>
      </c>
      <c r="F5182" s="180" t="s">
        <v>727</v>
      </c>
      <c r="G5182" s="180">
        <v>6.9512647000000003</v>
      </c>
      <c r="H5182" s="180">
        <v>508.76</v>
      </c>
      <c r="I5182" s="180">
        <v>508.76</v>
      </c>
      <c r="J5182" s="180">
        <v>0</v>
      </c>
      <c r="K5182" s="181">
        <f t="shared" si="80"/>
        <v>3536.5254287719999</v>
      </c>
      <c r="L5182" s="180" t="s">
        <v>4328</v>
      </c>
    </row>
    <row r="5183" spans="3:12">
      <c r="C5183" s="180">
        <v>10229</v>
      </c>
      <c r="D5183" s="180">
        <v>10236</v>
      </c>
      <c r="E5183" s="180" t="s">
        <v>5165</v>
      </c>
      <c r="F5183" s="180" t="s">
        <v>727</v>
      </c>
      <c r="G5183" s="180">
        <v>1.8732264000000001</v>
      </c>
      <c r="H5183" s="180">
        <v>137.1</v>
      </c>
      <c r="I5183" s="180">
        <v>137.1</v>
      </c>
      <c r="J5183" s="180">
        <v>0</v>
      </c>
      <c r="K5183" s="181">
        <f t="shared" si="80"/>
        <v>256.81933944000002</v>
      </c>
      <c r="L5183" s="180" t="s">
        <v>4328</v>
      </c>
    </row>
    <row r="5184" spans="3:12">
      <c r="C5184" s="180">
        <v>10229</v>
      </c>
      <c r="D5184" s="180">
        <v>10404</v>
      </c>
      <c r="E5184" s="180" t="s">
        <v>5166</v>
      </c>
      <c r="F5184" s="180" t="s">
        <v>727</v>
      </c>
      <c r="G5184" s="180">
        <v>1.3189389</v>
      </c>
      <c r="H5184" s="180">
        <v>96.53</v>
      </c>
      <c r="I5184" s="180">
        <v>96.53</v>
      </c>
      <c r="J5184" s="180">
        <v>0</v>
      </c>
      <c r="K5184" s="181">
        <f t="shared" si="80"/>
        <v>127.317172017</v>
      </c>
      <c r="L5184" s="180" t="s">
        <v>4328</v>
      </c>
    </row>
    <row r="5185" spans="3:12">
      <c r="C5185" s="180">
        <v>10229</v>
      </c>
      <c r="D5185" s="180">
        <v>10405</v>
      </c>
      <c r="E5185" s="180" t="s">
        <v>5167</v>
      </c>
      <c r="F5185" s="180" t="s">
        <v>727</v>
      </c>
      <c r="G5185" s="180">
        <v>7.2816162999999996</v>
      </c>
      <c r="H5185" s="180">
        <v>532.94000000000005</v>
      </c>
      <c r="I5185" s="180">
        <v>532.94000000000005</v>
      </c>
      <c r="J5185" s="180">
        <v>0</v>
      </c>
      <c r="K5185" s="181">
        <f t="shared" si="80"/>
        <v>3880.6645909220001</v>
      </c>
      <c r="L5185" s="180" t="s">
        <v>4328</v>
      </c>
    </row>
    <row r="5186" spans="3:12">
      <c r="C5186" s="180">
        <v>10229</v>
      </c>
      <c r="D5186" s="180">
        <v>10406</v>
      </c>
      <c r="E5186" s="180" t="s">
        <v>5168</v>
      </c>
      <c r="F5186" s="180" t="s">
        <v>727</v>
      </c>
      <c r="G5186" s="180">
        <v>10.057372000000001</v>
      </c>
      <c r="H5186" s="180">
        <v>736.09</v>
      </c>
      <c r="I5186" s="180">
        <v>736.09</v>
      </c>
      <c r="J5186" s="180">
        <v>0</v>
      </c>
      <c r="K5186" s="181">
        <f t="shared" si="80"/>
        <v>7403.1309554800009</v>
      </c>
      <c r="L5186" s="180" t="s">
        <v>4328</v>
      </c>
    </row>
    <row r="5187" spans="3:12">
      <c r="C5187" s="180">
        <v>10229</v>
      </c>
      <c r="D5187" s="180">
        <v>10407</v>
      </c>
      <c r="E5187" s="180" t="s">
        <v>5169</v>
      </c>
      <c r="F5187" s="180" t="s">
        <v>727</v>
      </c>
      <c r="G5187" s="180">
        <v>15.599012999999999</v>
      </c>
      <c r="H5187" s="182">
        <v>1141.69</v>
      </c>
      <c r="I5187" s="182">
        <v>1141.69</v>
      </c>
      <c r="J5187" s="180">
        <v>0</v>
      </c>
      <c r="K5187" s="181">
        <f t="shared" si="80"/>
        <v>17809.237151969999</v>
      </c>
      <c r="L5187" s="180" t="s">
        <v>4328</v>
      </c>
    </row>
    <row r="5188" spans="3:12">
      <c r="C5188" s="180">
        <v>10229</v>
      </c>
      <c r="D5188" s="180">
        <v>10408</v>
      </c>
      <c r="E5188" s="180" t="s">
        <v>5170</v>
      </c>
      <c r="F5188" s="180" t="s">
        <v>727</v>
      </c>
      <c r="G5188" s="180">
        <v>5.0919185999999996</v>
      </c>
      <c r="H5188" s="180">
        <v>372.67</v>
      </c>
      <c r="I5188" s="180">
        <v>372.67</v>
      </c>
      <c r="J5188" s="180">
        <v>0</v>
      </c>
      <c r="K5188" s="181">
        <f t="shared" si="80"/>
        <v>1897.605304662</v>
      </c>
      <c r="L5188" s="180" t="s">
        <v>4328</v>
      </c>
    </row>
    <row r="5189" spans="3:12">
      <c r="C5189" s="180">
        <v>10229</v>
      </c>
      <c r="D5189" s="180">
        <v>10409</v>
      </c>
      <c r="E5189" s="180" t="s">
        <v>5171</v>
      </c>
      <c r="F5189" s="180" t="s">
        <v>727</v>
      </c>
      <c r="G5189" s="180">
        <v>3.6344848999999999</v>
      </c>
      <c r="H5189" s="180">
        <v>266</v>
      </c>
      <c r="I5189" s="180">
        <v>266</v>
      </c>
      <c r="J5189" s="180">
        <v>0</v>
      </c>
      <c r="K5189" s="181">
        <f t="shared" si="80"/>
        <v>966.77298339999993</v>
      </c>
      <c r="L5189" s="180" t="s">
        <v>4328</v>
      </c>
    </row>
    <row r="5190" spans="3:12">
      <c r="C5190" s="180">
        <v>10229</v>
      </c>
      <c r="D5190" s="180">
        <v>10410</v>
      </c>
      <c r="E5190" s="180" t="s">
        <v>5172</v>
      </c>
      <c r="F5190" s="180" t="s">
        <v>727</v>
      </c>
      <c r="G5190" s="180">
        <v>2.1724244000000001</v>
      </c>
      <c r="H5190" s="180">
        <v>158.99</v>
      </c>
      <c r="I5190" s="180">
        <v>158.99</v>
      </c>
      <c r="J5190" s="180">
        <v>0</v>
      </c>
      <c r="K5190" s="181">
        <f t="shared" ref="K5190:K5253" si="81">H5190*G5190</f>
        <v>345.39375535600004</v>
      </c>
      <c r="L5190" s="180" t="s">
        <v>4328</v>
      </c>
    </row>
    <row r="5191" spans="3:12">
      <c r="C5191" s="180">
        <v>10229</v>
      </c>
      <c r="D5191" s="180">
        <v>10411</v>
      </c>
      <c r="E5191" s="180" t="s">
        <v>5173</v>
      </c>
      <c r="F5191" s="180" t="s">
        <v>727</v>
      </c>
      <c r="G5191" s="180">
        <v>3.2521591999999999</v>
      </c>
      <c r="H5191" s="180">
        <v>238.02</v>
      </c>
      <c r="I5191" s="180">
        <v>238.02</v>
      </c>
      <c r="J5191" s="180">
        <v>0</v>
      </c>
      <c r="K5191" s="181">
        <f t="shared" si="81"/>
        <v>774.07893278400002</v>
      </c>
      <c r="L5191" s="180" t="s">
        <v>4328</v>
      </c>
    </row>
    <row r="5192" spans="3:12">
      <c r="C5192" s="180">
        <v>10229</v>
      </c>
      <c r="D5192" s="180">
        <v>10412</v>
      </c>
      <c r="E5192" s="180" t="s">
        <v>5174</v>
      </c>
      <c r="F5192" s="180" t="s">
        <v>727</v>
      </c>
      <c r="G5192" s="180">
        <v>1.5983961</v>
      </c>
      <c r="H5192" s="180">
        <v>116.98</v>
      </c>
      <c r="I5192" s="180">
        <v>116.98</v>
      </c>
      <c r="J5192" s="180">
        <v>0</v>
      </c>
      <c r="K5192" s="181">
        <f t="shared" si="81"/>
        <v>186.980375778</v>
      </c>
      <c r="L5192" s="180" t="s">
        <v>4328</v>
      </c>
    </row>
    <row r="5193" spans="3:12">
      <c r="C5193" s="180">
        <v>10229</v>
      </c>
      <c r="D5193" s="180">
        <v>10413</v>
      </c>
      <c r="E5193" s="180" t="s">
        <v>5175</v>
      </c>
      <c r="F5193" s="180" t="s">
        <v>727</v>
      </c>
      <c r="G5193" s="180">
        <v>1.0246761</v>
      </c>
      <c r="H5193" s="180">
        <v>74.989999999999995</v>
      </c>
      <c r="I5193" s="180">
        <v>74.989999999999995</v>
      </c>
      <c r="J5193" s="180">
        <v>0</v>
      </c>
      <c r="K5193" s="181">
        <f t="shared" si="81"/>
        <v>76.840460738999994</v>
      </c>
      <c r="L5193" s="180" t="s">
        <v>4328</v>
      </c>
    </row>
    <row r="5194" spans="3:12">
      <c r="C5194" s="180">
        <v>10229</v>
      </c>
      <c r="D5194" s="180">
        <v>10414</v>
      </c>
      <c r="E5194" s="180" t="s">
        <v>5176</v>
      </c>
      <c r="F5194" s="180" t="s">
        <v>727</v>
      </c>
      <c r="G5194" s="180">
        <v>6.1690315</v>
      </c>
      <c r="H5194" s="180">
        <v>451.51</v>
      </c>
      <c r="I5194" s="180">
        <v>451.51</v>
      </c>
      <c r="J5194" s="180">
        <v>0</v>
      </c>
      <c r="K5194" s="181">
        <f t="shared" si="81"/>
        <v>2785.3794125650002</v>
      </c>
      <c r="L5194" s="180" t="s">
        <v>4328</v>
      </c>
    </row>
    <row r="5195" spans="3:12">
      <c r="C5195" s="180">
        <v>10229</v>
      </c>
      <c r="D5195" s="180">
        <v>10415</v>
      </c>
      <c r="E5195" s="180" t="s">
        <v>5177</v>
      </c>
      <c r="F5195" s="180" t="s">
        <v>727</v>
      </c>
      <c r="G5195" s="180">
        <v>10.7066626</v>
      </c>
      <c r="H5195" s="180">
        <v>783.62</v>
      </c>
      <c r="I5195" s="180">
        <v>783.62</v>
      </c>
      <c r="J5195" s="180">
        <v>0</v>
      </c>
      <c r="K5195" s="181">
        <f t="shared" si="81"/>
        <v>8389.9549466119988</v>
      </c>
      <c r="L5195" s="180" t="s">
        <v>4328</v>
      </c>
    </row>
    <row r="5196" spans="3:12">
      <c r="C5196" s="180">
        <v>10229</v>
      </c>
      <c r="D5196" s="180">
        <v>10416</v>
      </c>
      <c r="E5196" s="180" t="s">
        <v>5178</v>
      </c>
      <c r="F5196" s="180" t="s">
        <v>727</v>
      </c>
      <c r="G5196" s="180">
        <v>1.9349167</v>
      </c>
      <c r="H5196" s="180">
        <v>141.61000000000001</v>
      </c>
      <c r="I5196" s="180">
        <v>141.61000000000001</v>
      </c>
      <c r="J5196" s="180">
        <v>0</v>
      </c>
      <c r="K5196" s="181">
        <f t="shared" si="81"/>
        <v>274.00355388700001</v>
      </c>
      <c r="L5196" s="180" t="s">
        <v>4328</v>
      </c>
    </row>
    <row r="5197" spans="3:12">
      <c r="C5197" s="180">
        <v>10229</v>
      </c>
      <c r="D5197" s="180">
        <v>10417</v>
      </c>
      <c r="E5197" s="180" t="s">
        <v>5179</v>
      </c>
      <c r="F5197" s="180" t="s">
        <v>727</v>
      </c>
      <c r="G5197" s="180">
        <v>2.8192474000000001</v>
      </c>
      <c r="H5197" s="180">
        <v>206.34</v>
      </c>
      <c r="I5197" s="180">
        <v>206.34</v>
      </c>
      <c r="J5197" s="180">
        <v>0</v>
      </c>
      <c r="K5197" s="181">
        <f t="shared" si="81"/>
        <v>581.72350851600004</v>
      </c>
      <c r="L5197" s="180" t="s">
        <v>4328</v>
      </c>
    </row>
    <row r="5198" spans="3:12">
      <c r="C5198" s="180">
        <v>10229</v>
      </c>
      <c r="D5198" s="180">
        <v>10418</v>
      </c>
      <c r="E5198" s="180" t="s">
        <v>5180</v>
      </c>
      <c r="F5198" s="180" t="s">
        <v>727</v>
      </c>
      <c r="G5198" s="180">
        <v>1.1195250000000001</v>
      </c>
      <c r="H5198" s="180">
        <v>81.93</v>
      </c>
      <c r="I5198" s="180">
        <v>81.93</v>
      </c>
      <c r="J5198" s="180">
        <v>0</v>
      </c>
      <c r="K5198" s="181">
        <f t="shared" si="81"/>
        <v>91.722683250000017</v>
      </c>
      <c r="L5198" s="180" t="s">
        <v>4328</v>
      </c>
    </row>
    <row r="5199" spans="3:12">
      <c r="C5199" s="180">
        <v>10229</v>
      </c>
      <c r="D5199" s="180">
        <v>10419</v>
      </c>
      <c r="E5199" s="180" t="s">
        <v>5181</v>
      </c>
      <c r="F5199" s="180" t="s">
        <v>727</v>
      </c>
      <c r="G5199" s="180">
        <v>1.6795188000000001</v>
      </c>
      <c r="H5199" s="180">
        <v>122.92</v>
      </c>
      <c r="I5199" s="180">
        <v>122.92</v>
      </c>
      <c r="J5199" s="180">
        <v>0</v>
      </c>
      <c r="K5199" s="181">
        <f t="shared" si="81"/>
        <v>206.44645089600002</v>
      </c>
      <c r="L5199" s="180" t="s">
        <v>4328</v>
      </c>
    </row>
    <row r="5200" spans="3:12">
      <c r="C5200" s="180">
        <v>10229</v>
      </c>
      <c r="D5200" s="180">
        <v>12657</v>
      </c>
      <c r="E5200" s="180" t="s">
        <v>5182</v>
      </c>
      <c r="F5200" s="180" t="s">
        <v>727</v>
      </c>
      <c r="G5200" s="180">
        <v>4.5175817</v>
      </c>
      <c r="H5200" s="180">
        <v>330.64</v>
      </c>
      <c r="I5200" s="180">
        <v>330.64</v>
      </c>
      <c r="J5200" s="180">
        <v>0</v>
      </c>
      <c r="K5200" s="181">
        <f t="shared" si="81"/>
        <v>1493.6932132879999</v>
      </c>
      <c r="L5200" s="180" t="s">
        <v>4328</v>
      </c>
    </row>
    <row r="5201" spans="3:12">
      <c r="C5201" s="180">
        <v>10229</v>
      </c>
      <c r="D5201" s="180">
        <v>21092</v>
      </c>
      <c r="E5201" s="180" t="s">
        <v>5183</v>
      </c>
      <c r="F5201" s="180" t="s">
        <v>727</v>
      </c>
      <c r="G5201" s="180">
        <v>0.96020970000000005</v>
      </c>
      <c r="H5201" s="180">
        <v>70.27</v>
      </c>
      <c r="I5201" s="180">
        <v>70.27</v>
      </c>
      <c r="J5201" s="180">
        <v>0</v>
      </c>
      <c r="K5201" s="181">
        <f t="shared" si="81"/>
        <v>67.473935619000002</v>
      </c>
      <c r="L5201" s="180" t="s">
        <v>4328</v>
      </c>
    </row>
    <row r="5202" spans="3:12">
      <c r="C5202" s="180">
        <v>10420</v>
      </c>
      <c r="D5202" s="180">
        <v>10420</v>
      </c>
      <c r="E5202" s="180" t="s">
        <v>5184</v>
      </c>
      <c r="F5202" s="180" t="s">
        <v>727</v>
      </c>
      <c r="G5202" s="180">
        <v>1</v>
      </c>
      <c r="H5202" s="180">
        <v>195.6</v>
      </c>
      <c r="I5202" s="180">
        <v>195.6</v>
      </c>
      <c r="J5202" s="180">
        <v>0</v>
      </c>
      <c r="K5202" s="181">
        <f t="shared" si="81"/>
        <v>195.6</v>
      </c>
      <c r="L5202" s="180" t="s">
        <v>4328</v>
      </c>
    </row>
    <row r="5203" spans="3:12">
      <c r="C5203" s="180">
        <v>10420</v>
      </c>
      <c r="D5203" s="180">
        <v>10421</v>
      </c>
      <c r="E5203" s="180" t="s">
        <v>5185</v>
      </c>
      <c r="F5203" s="180" t="s">
        <v>727</v>
      </c>
      <c r="G5203" s="180">
        <v>1.098894</v>
      </c>
      <c r="H5203" s="180">
        <v>214.94</v>
      </c>
      <c r="I5203" s="180">
        <v>214.94</v>
      </c>
      <c r="J5203" s="180">
        <v>0</v>
      </c>
      <c r="K5203" s="181">
        <f t="shared" si="81"/>
        <v>236.19627636000001</v>
      </c>
      <c r="L5203" s="180" t="s">
        <v>4328</v>
      </c>
    </row>
    <row r="5204" spans="3:12">
      <c r="C5204" s="180">
        <v>10420</v>
      </c>
      <c r="D5204" s="180">
        <v>10422</v>
      </c>
      <c r="E5204" s="180" t="s">
        <v>5186</v>
      </c>
      <c r="F5204" s="180" t="s">
        <v>727</v>
      </c>
      <c r="G5204" s="180">
        <v>1.8692192999999999</v>
      </c>
      <c r="H5204" s="180">
        <v>365.61</v>
      </c>
      <c r="I5204" s="180">
        <v>365.61</v>
      </c>
      <c r="J5204" s="180">
        <v>0</v>
      </c>
      <c r="K5204" s="181">
        <f t="shared" si="81"/>
        <v>683.40526827300005</v>
      </c>
      <c r="L5204" s="180" t="s">
        <v>4328</v>
      </c>
    </row>
    <row r="5205" spans="3:12">
      <c r="C5205" s="180">
        <v>10420</v>
      </c>
      <c r="D5205" s="180">
        <v>10423</v>
      </c>
      <c r="E5205" s="180" t="s">
        <v>5187</v>
      </c>
      <c r="F5205" s="180" t="s">
        <v>727</v>
      </c>
      <c r="G5205" s="180">
        <v>1.9153354</v>
      </c>
      <c r="H5205" s="180">
        <v>374.63</v>
      </c>
      <c r="I5205" s="180">
        <v>374.63</v>
      </c>
      <c r="J5205" s="180">
        <v>0</v>
      </c>
      <c r="K5205" s="181">
        <f t="shared" si="81"/>
        <v>717.54210090200002</v>
      </c>
      <c r="L5205" s="180" t="s">
        <v>4328</v>
      </c>
    </row>
    <row r="5206" spans="3:12">
      <c r="C5206" s="180">
        <v>10420</v>
      </c>
      <c r="D5206" s="180">
        <v>10425</v>
      </c>
      <c r="E5206" s="180" t="s">
        <v>5188</v>
      </c>
      <c r="F5206" s="180" t="s">
        <v>727</v>
      </c>
      <c r="G5206" s="180">
        <v>0.45275209999999999</v>
      </c>
      <c r="H5206" s="180">
        <v>88.55</v>
      </c>
      <c r="I5206" s="180">
        <v>88.55</v>
      </c>
      <c r="J5206" s="180">
        <v>0</v>
      </c>
      <c r="K5206" s="181">
        <f t="shared" si="81"/>
        <v>40.091198454999997</v>
      </c>
      <c r="L5206" s="180" t="s">
        <v>4328</v>
      </c>
    </row>
    <row r="5207" spans="3:12">
      <c r="C5207" s="180">
        <v>10420</v>
      </c>
      <c r="D5207" s="180">
        <v>10426</v>
      </c>
      <c r="E5207" s="180" t="s">
        <v>5189</v>
      </c>
      <c r="F5207" s="180" t="s">
        <v>727</v>
      </c>
      <c r="G5207" s="180">
        <v>0.89243899999999998</v>
      </c>
      <c r="H5207" s="180">
        <v>174.56</v>
      </c>
      <c r="I5207" s="180">
        <v>174.56</v>
      </c>
      <c r="J5207" s="180">
        <v>0</v>
      </c>
      <c r="K5207" s="181">
        <f t="shared" si="81"/>
        <v>155.78415183999999</v>
      </c>
      <c r="L5207" s="180" t="s">
        <v>4328</v>
      </c>
    </row>
    <row r="5208" spans="3:12">
      <c r="C5208" s="180">
        <v>10420</v>
      </c>
      <c r="D5208" s="180">
        <v>10427</v>
      </c>
      <c r="E5208" s="180" t="s">
        <v>5190</v>
      </c>
      <c r="F5208" s="180" t="s">
        <v>727</v>
      </c>
      <c r="G5208" s="180">
        <v>2.3286980000000002</v>
      </c>
      <c r="H5208" s="180">
        <v>455.49</v>
      </c>
      <c r="I5208" s="180">
        <v>455.49</v>
      </c>
      <c r="J5208" s="180">
        <v>0</v>
      </c>
      <c r="K5208" s="181">
        <f t="shared" si="81"/>
        <v>1060.6986520200001</v>
      </c>
      <c r="L5208" s="180" t="s">
        <v>4328</v>
      </c>
    </row>
    <row r="5209" spans="3:12">
      <c r="C5209" s="180">
        <v>10420</v>
      </c>
      <c r="D5209" s="180">
        <v>10428</v>
      </c>
      <c r="E5209" s="180" t="s">
        <v>5191</v>
      </c>
      <c r="F5209" s="180" t="s">
        <v>727</v>
      </c>
      <c r="G5209" s="180">
        <v>2.399295</v>
      </c>
      <c r="H5209" s="180">
        <v>469.3</v>
      </c>
      <c r="I5209" s="180">
        <v>469.3</v>
      </c>
      <c r="J5209" s="180">
        <v>0</v>
      </c>
      <c r="K5209" s="181">
        <f t="shared" si="81"/>
        <v>1125.9891435</v>
      </c>
      <c r="L5209" s="180" t="s">
        <v>4328</v>
      </c>
    </row>
    <row r="5210" spans="3:12">
      <c r="C5210" s="180">
        <v>10420</v>
      </c>
      <c r="D5210" s="180">
        <v>10429</v>
      </c>
      <c r="E5210" s="180" t="s">
        <v>5192</v>
      </c>
      <c r="F5210" s="180" t="s">
        <v>727</v>
      </c>
      <c r="G5210" s="180">
        <v>0.76466590000000001</v>
      </c>
      <c r="H5210" s="180">
        <v>149.56</v>
      </c>
      <c r="I5210" s="180">
        <v>149.56</v>
      </c>
      <c r="J5210" s="180">
        <v>0</v>
      </c>
      <c r="K5210" s="181">
        <f t="shared" si="81"/>
        <v>114.363432004</v>
      </c>
      <c r="L5210" s="180" t="s">
        <v>4328</v>
      </c>
    </row>
    <row r="5211" spans="3:12">
      <c r="C5211" s="180">
        <v>10420</v>
      </c>
      <c r="D5211" s="180">
        <v>10431</v>
      </c>
      <c r="E5211" s="180" t="s">
        <v>5193</v>
      </c>
      <c r="F5211" s="180" t="s">
        <v>727</v>
      </c>
      <c r="G5211" s="180">
        <v>1.5500290999999999</v>
      </c>
      <c r="H5211" s="180">
        <v>303.18</v>
      </c>
      <c r="I5211" s="180">
        <v>303.18</v>
      </c>
      <c r="J5211" s="180">
        <v>0</v>
      </c>
      <c r="K5211" s="181">
        <f t="shared" si="81"/>
        <v>469.93782253799998</v>
      </c>
      <c r="L5211" s="180" t="s">
        <v>4328</v>
      </c>
    </row>
    <row r="5212" spans="3:12">
      <c r="C5212" s="180">
        <v>10420</v>
      </c>
      <c r="D5212" s="180">
        <v>10432</v>
      </c>
      <c r="E5212" s="180" t="s">
        <v>5194</v>
      </c>
      <c r="F5212" s="180" t="s">
        <v>727</v>
      </c>
      <c r="G5212" s="180">
        <v>1.7410905000000001</v>
      </c>
      <c r="H5212" s="180">
        <v>340.55</v>
      </c>
      <c r="I5212" s="180">
        <v>340.55</v>
      </c>
      <c r="J5212" s="180">
        <v>0</v>
      </c>
      <c r="K5212" s="181">
        <f t="shared" si="81"/>
        <v>592.92836977500008</v>
      </c>
      <c r="L5212" s="180" t="s">
        <v>4328</v>
      </c>
    </row>
    <row r="5213" spans="3:12">
      <c r="C5213" s="180">
        <v>10420</v>
      </c>
      <c r="D5213" s="180">
        <v>11696</v>
      </c>
      <c r="E5213" s="180" t="s">
        <v>5195</v>
      </c>
      <c r="F5213" s="180" t="s">
        <v>727</v>
      </c>
      <c r="G5213" s="180">
        <v>0.83215830000000002</v>
      </c>
      <c r="H5213" s="180">
        <v>162.77000000000001</v>
      </c>
      <c r="I5213" s="180">
        <v>162.77000000000001</v>
      </c>
      <c r="J5213" s="180">
        <v>0</v>
      </c>
      <c r="K5213" s="181">
        <f t="shared" si="81"/>
        <v>135.45040649100002</v>
      </c>
      <c r="L5213" s="180" t="s">
        <v>4328</v>
      </c>
    </row>
    <row r="5214" spans="3:12">
      <c r="C5214" s="180">
        <v>10420</v>
      </c>
      <c r="D5214" s="180">
        <v>11786</v>
      </c>
      <c r="E5214" s="180" t="s">
        <v>5196</v>
      </c>
      <c r="F5214" s="180" t="s">
        <v>727</v>
      </c>
      <c r="G5214" s="180">
        <v>2.2157686999999999</v>
      </c>
      <c r="H5214" s="180">
        <v>433.4</v>
      </c>
      <c r="I5214" s="180">
        <v>433.4</v>
      </c>
      <c r="J5214" s="180">
        <v>0</v>
      </c>
      <c r="K5214" s="181">
        <f t="shared" si="81"/>
        <v>960.31415457999992</v>
      </c>
      <c r="L5214" s="180" t="s">
        <v>4328</v>
      </c>
    </row>
    <row r="5215" spans="3:12">
      <c r="C5215" s="180">
        <v>10420</v>
      </c>
      <c r="D5215" s="180">
        <v>20269</v>
      </c>
      <c r="E5215" s="180" t="s">
        <v>5197</v>
      </c>
      <c r="F5215" s="180" t="s">
        <v>727</v>
      </c>
      <c r="G5215" s="180">
        <v>0.47047410000000001</v>
      </c>
      <c r="H5215" s="180">
        <v>92.02</v>
      </c>
      <c r="I5215" s="180">
        <v>92.02</v>
      </c>
      <c r="J5215" s="180">
        <v>0</v>
      </c>
      <c r="K5215" s="181">
        <f t="shared" si="81"/>
        <v>43.293026681999997</v>
      </c>
      <c r="L5215" s="180" t="s">
        <v>4328</v>
      </c>
    </row>
    <row r="5216" spans="3:12">
      <c r="C5216" s="180">
        <v>10420</v>
      </c>
      <c r="D5216" s="180">
        <v>20270</v>
      </c>
      <c r="E5216" s="180" t="s">
        <v>5198</v>
      </c>
      <c r="F5216" s="180" t="s">
        <v>727</v>
      </c>
      <c r="G5216" s="180">
        <v>0.5198564</v>
      </c>
      <c r="H5216" s="180">
        <v>101.68</v>
      </c>
      <c r="I5216" s="180">
        <v>101.68</v>
      </c>
      <c r="J5216" s="180">
        <v>0</v>
      </c>
      <c r="K5216" s="181">
        <f t="shared" si="81"/>
        <v>52.858998752000005</v>
      </c>
      <c r="L5216" s="180" t="s">
        <v>4328</v>
      </c>
    </row>
    <row r="5217" spans="3:12">
      <c r="C5217" s="180">
        <v>10420</v>
      </c>
      <c r="D5217" s="180">
        <v>20271</v>
      </c>
      <c r="E5217" s="180" t="s">
        <v>5199</v>
      </c>
      <c r="F5217" s="180" t="s">
        <v>727</v>
      </c>
      <c r="G5217" s="180">
        <v>2.6086282000000001</v>
      </c>
      <c r="H5217" s="180">
        <v>510.24</v>
      </c>
      <c r="I5217" s="180">
        <v>510.24</v>
      </c>
      <c r="J5217" s="180">
        <v>0</v>
      </c>
      <c r="K5217" s="181">
        <f t="shared" si="81"/>
        <v>1331.0264527680001</v>
      </c>
      <c r="L5217" s="180" t="s">
        <v>4328</v>
      </c>
    </row>
    <row r="5218" spans="3:12">
      <c r="C5218" s="180">
        <v>10420</v>
      </c>
      <c r="D5218" s="180">
        <v>36520</v>
      </c>
      <c r="E5218" s="180" t="s">
        <v>5200</v>
      </c>
      <c r="F5218" s="180" t="s">
        <v>727</v>
      </c>
      <c r="G5218" s="180">
        <v>3.1460449000000001</v>
      </c>
      <c r="H5218" s="180">
        <v>615.36</v>
      </c>
      <c r="I5218" s="180">
        <v>615.36</v>
      </c>
      <c r="J5218" s="180">
        <v>0</v>
      </c>
      <c r="K5218" s="181">
        <f t="shared" si="81"/>
        <v>1935.9501896640002</v>
      </c>
      <c r="L5218" s="180" t="s">
        <v>4328</v>
      </c>
    </row>
    <row r="5219" spans="3:12">
      <c r="C5219" s="180">
        <v>10420</v>
      </c>
      <c r="D5219" s="180">
        <v>36521</v>
      </c>
      <c r="E5219" s="180" t="s">
        <v>5201</v>
      </c>
      <c r="F5219" s="180" t="s">
        <v>727</v>
      </c>
      <c r="G5219" s="180">
        <v>0.7486256</v>
      </c>
      <c r="H5219" s="180">
        <v>146.43</v>
      </c>
      <c r="I5219" s="180">
        <v>146.43</v>
      </c>
      <c r="J5219" s="180">
        <v>0</v>
      </c>
      <c r="K5219" s="181">
        <f t="shared" si="81"/>
        <v>109.62124660800001</v>
      </c>
      <c r="L5219" s="180" t="s">
        <v>4328</v>
      </c>
    </row>
    <row r="5220" spans="3:12">
      <c r="C5220" s="180">
        <v>10420</v>
      </c>
      <c r="D5220" s="180">
        <v>36794</v>
      </c>
      <c r="E5220" s="180" t="s">
        <v>5202</v>
      </c>
      <c r="F5220" s="180" t="s">
        <v>727</v>
      </c>
      <c r="G5220" s="180">
        <v>0.79697300000000004</v>
      </c>
      <c r="H5220" s="180">
        <v>155.88</v>
      </c>
      <c r="I5220" s="180">
        <v>155.88</v>
      </c>
      <c r="J5220" s="180">
        <v>0</v>
      </c>
      <c r="K5220" s="181">
        <f t="shared" si="81"/>
        <v>124.23215124000001</v>
      </c>
      <c r="L5220" s="180" t="s">
        <v>4328</v>
      </c>
    </row>
    <row r="5221" spans="3:12">
      <c r="C5221" s="180">
        <v>10420</v>
      </c>
      <c r="D5221" s="180">
        <v>42319</v>
      </c>
      <c r="E5221" s="180" t="s">
        <v>5203</v>
      </c>
      <c r="F5221" s="180" t="s">
        <v>727</v>
      </c>
      <c r="G5221" s="180">
        <v>2.8190284999999999</v>
      </c>
      <c r="H5221" s="180">
        <v>551.4</v>
      </c>
      <c r="I5221" s="180">
        <v>551.4</v>
      </c>
      <c r="J5221" s="180">
        <v>0</v>
      </c>
      <c r="K5221" s="181">
        <f t="shared" si="81"/>
        <v>1554.4123149</v>
      </c>
      <c r="L5221" s="180" t="s">
        <v>4328</v>
      </c>
    </row>
    <row r="5222" spans="3:12">
      <c r="C5222" s="180">
        <v>10420</v>
      </c>
      <c r="D5222" s="180">
        <v>44019</v>
      </c>
      <c r="E5222" s="180" t="s">
        <v>5204</v>
      </c>
      <c r="F5222" s="180" t="s">
        <v>727</v>
      </c>
      <c r="G5222" s="180">
        <v>2.5874457999999998</v>
      </c>
      <c r="H5222" s="180">
        <v>506.1</v>
      </c>
      <c r="I5222" s="180">
        <v>506.1</v>
      </c>
      <c r="J5222" s="180">
        <v>0</v>
      </c>
      <c r="K5222" s="181">
        <f t="shared" si="81"/>
        <v>1309.5063193799999</v>
      </c>
      <c r="L5222" s="180" t="s">
        <v>4328</v>
      </c>
    </row>
    <row r="5223" spans="3:12">
      <c r="C5223" s="180">
        <v>10420</v>
      </c>
      <c r="D5223" s="180">
        <v>44020</v>
      </c>
      <c r="E5223" s="180" t="s">
        <v>5205</v>
      </c>
      <c r="F5223" s="180" t="s">
        <v>727</v>
      </c>
      <c r="G5223" s="180">
        <v>4.2954530999999996</v>
      </c>
      <c r="H5223" s="180">
        <v>840.19</v>
      </c>
      <c r="I5223" s="180">
        <v>840.19</v>
      </c>
      <c r="J5223" s="180">
        <v>0</v>
      </c>
      <c r="K5223" s="181">
        <f t="shared" si="81"/>
        <v>3608.996740089</v>
      </c>
      <c r="L5223" s="180" t="s">
        <v>4328</v>
      </c>
    </row>
    <row r="5224" spans="3:12">
      <c r="C5224" s="180">
        <v>10478</v>
      </c>
      <c r="D5224" s="180">
        <v>10478</v>
      </c>
      <c r="E5224" s="180" t="s">
        <v>5206</v>
      </c>
      <c r="F5224" s="180" t="s">
        <v>1496</v>
      </c>
      <c r="G5224" s="180">
        <v>1</v>
      </c>
      <c r="H5224" s="180">
        <v>40.11</v>
      </c>
      <c r="I5224" s="180">
        <v>40.11</v>
      </c>
      <c r="J5224" s="180">
        <v>0</v>
      </c>
      <c r="K5224" s="181">
        <f t="shared" si="81"/>
        <v>40.11</v>
      </c>
      <c r="L5224" s="180" t="s">
        <v>4328</v>
      </c>
    </row>
    <row r="5225" spans="3:12">
      <c r="C5225" s="180">
        <v>10478</v>
      </c>
      <c r="D5225" s="180">
        <v>10475</v>
      </c>
      <c r="E5225" s="180" t="s">
        <v>5207</v>
      </c>
      <c r="F5225" s="180" t="s">
        <v>1496</v>
      </c>
      <c r="G5225" s="180">
        <v>0.86062680000000003</v>
      </c>
      <c r="H5225" s="180">
        <v>34.51</v>
      </c>
      <c r="I5225" s="180">
        <v>34.51</v>
      </c>
      <c r="J5225" s="180">
        <v>0</v>
      </c>
      <c r="K5225" s="181">
        <f t="shared" si="81"/>
        <v>29.700230867999998</v>
      </c>
      <c r="L5225" s="180" t="s">
        <v>4328</v>
      </c>
    </row>
    <row r="5226" spans="3:12">
      <c r="C5226" s="180">
        <v>10478</v>
      </c>
      <c r="D5226" s="180">
        <v>10481</v>
      </c>
      <c r="E5226" s="180" t="s">
        <v>5208</v>
      </c>
      <c r="F5226" s="180" t="s">
        <v>1496</v>
      </c>
      <c r="G5226" s="180">
        <v>0.88938640000000002</v>
      </c>
      <c r="H5226" s="180">
        <v>35.67</v>
      </c>
      <c r="I5226" s="180">
        <v>35.67</v>
      </c>
      <c r="J5226" s="180">
        <v>0</v>
      </c>
      <c r="K5226" s="181">
        <f t="shared" si="81"/>
        <v>31.724412888000003</v>
      </c>
      <c r="L5226" s="180" t="s">
        <v>4328</v>
      </c>
    </row>
    <row r="5227" spans="3:12">
      <c r="C5227" s="180">
        <v>10488</v>
      </c>
      <c r="D5227" s="180">
        <v>10488</v>
      </c>
      <c r="E5227" s="180" t="s">
        <v>1510</v>
      </c>
      <c r="F5227" s="180" t="s">
        <v>727</v>
      </c>
      <c r="G5227" s="180">
        <v>1</v>
      </c>
      <c r="H5227" s="182">
        <v>2152752</v>
      </c>
      <c r="I5227" s="180">
        <v>0</v>
      </c>
      <c r="J5227" s="182">
        <v>2152752</v>
      </c>
      <c r="K5227" s="181">
        <f t="shared" si="81"/>
        <v>2152752</v>
      </c>
      <c r="L5227" s="180" t="s">
        <v>4328</v>
      </c>
    </row>
    <row r="5228" spans="3:12">
      <c r="C5228" s="180">
        <v>10488</v>
      </c>
      <c r="D5228" s="180">
        <v>13476</v>
      </c>
      <c r="E5228" s="180" t="s">
        <v>5209</v>
      </c>
      <c r="F5228" s="180" t="s">
        <v>727</v>
      </c>
      <c r="G5228" s="180">
        <v>0.82541569999999997</v>
      </c>
      <c r="H5228" s="182">
        <v>1776915.29</v>
      </c>
      <c r="I5228" s="180">
        <v>0</v>
      </c>
      <c r="J5228" s="182">
        <v>1776915.29</v>
      </c>
      <c r="K5228" s="181">
        <f t="shared" si="81"/>
        <v>1466693.777936053</v>
      </c>
      <c r="L5228" s="180" t="s">
        <v>4328</v>
      </c>
    </row>
    <row r="5229" spans="3:12">
      <c r="C5229" s="180">
        <v>10488</v>
      </c>
      <c r="D5229" s="180">
        <v>13606</v>
      </c>
      <c r="E5229" s="180" t="s">
        <v>5210</v>
      </c>
      <c r="F5229" s="180" t="s">
        <v>727</v>
      </c>
      <c r="G5229" s="180">
        <v>0.88598569999999999</v>
      </c>
      <c r="H5229" s="182">
        <v>1907307.48</v>
      </c>
      <c r="I5229" s="180">
        <v>0</v>
      </c>
      <c r="J5229" s="182">
        <v>1907307.48</v>
      </c>
      <c r="K5229" s="181">
        <f t="shared" si="81"/>
        <v>1689847.152783036</v>
      </c>
      <c r="L5229" s="180" t="s">
        <v>4328</v>
      </c>
    </row>
    <row r="5230" spans="3:12">
      <c r="C5230" s="180">
        <v>10488</v>
      </c>
      <c r="D5230" s="180">
        <v>13877</v>
      </c>
      <c r="E5230" s="180" t="s">
        <v>1558</v>
      </c>
      <c r="F5230" s="180" t="s">
        <v>727</v>
      </c>
      <c r="G5230" s="180">
        <v>1.1947743</v>
      </c>
      <c r="H5230" s="182">
        <v>2572052.7599999998</v>
      </c>
      <c r="I5230" s="180">
        <v>0</v>
      </c>
      <c r="J5230" s="182">
        <v>2572052.7599999998</v>
      </c>
      <c r="K5230" s="181">
        <f t="shared" si="81"/>
        <v>3073022.5358920675</v>
      </c>
      <c r="L5230" s="180" t="s">
        <v>4328</v>
      </c>
    </row>
    <row r="5231" spans="3:12">
      <c r="C5231" s="180">
        <v>10488</v>
      </c>
      <c r="D5231" s="180">
        <v>14575</v>
      </c>
      <c r="E5231" s="180" t="s">
        <v>1560</v>
      </c>
      <c r="F5231" s="180" t="s">
        <v>727</v>
      </c>
      <c r="G5231" s="180">
        <v>2.4251781000000001</v>
      </c>
      <c r="H5231" s="182">
        <v>5220807</v>
      </c>
      <c r="I5231" s="180">
        <v>0</v>
      </c>
      <c r="J5231" s="182">
        <v>5220807</v>
      </c>
      <c r="K5231" s="181">
        <f t="shared" si="81"/>
        <v>12661386.800726701</v>
      </c>
      <c r="L5231" s="180" t="s">
        <v>4328</v>
      </c>
    </row>
    <row r="5232" spans="3:12">
      <c r="C5232" s="180">
        <v>10488</v>
      </c>
      <c r="D5232" s="180">
        <v>14576</v>
      </c>
      <c r="E5232" s="180" t="s">
        <v>1559</v>
      </c>
      <c r="F5232" s="180" t="s">
        <v>727</v>
      </c>
      <c r="G5232" s="180">
        <v>2.7909739</v>
      </c>
      <c r="H5232" s="182">
        <v>6008274.6399999997</v>
      </c>
      <c r="I5232" s="180">
        <v>0</v>
      </c>
      <c r="J5232" s="182">
        <v>6008274.6399999997</v>
      </c>
      <c r="K5232" s="181">
        <f t="shared" si="81"/>
        <v>16768937.704271896</v>
      </c>
      <c r="L5232" s="180" t="s">
        <v>4328</v>
      </c>
    </row>
    <row r="5233" spans="3:12">
      <c r="C5233" s="180">
        <v>10488</v>
      </c>
      <c r="D5233" s="180">
        <v>44470</v>
      </c>
      <c r="E5233" s="180" t="s">
        <v>1561</v>
      </c>
      <c r="F5233" s="180" t="s">
        <v>727</v>
      </c>
      <c r="G5233" s="180">
        <v>0.81947740000000002</v>
      </c>
      <c r="H5233" s="182">
        <v>1764131.61</v>
      </c>
      <c r="I5233" s="180">
        <v>0</v>
      </c>
      <c r="J5233" s="182">
        <v>1764131.61</v>
      </c>
      <c r="K5233" s="181">
        <f t="shared" si="81"/>
        <v>1445665.9850206142</v>
      </c>
      <c r="L5233" s="180" t="s">
        <v>4328</v>
      </c>
    </row>
    <row r="5234" spans="3:12">
      <c r="C5234" s="180">
        <v>10488</v>
      </c>
      <c r="D5234" s="180">
        <v>44471</v>
      </c>
      <c r="E5234" s="180" t="s">
        <v>5211</v>
      </c>
      <c r="F5234" s="180" t="s">
        <v>727</v>
      </c>
      <c r="G5234" s="180">
        <v>2.4010000000000001E-4</v>
      </c>
      <c r="H5234" s="180">
        <v>516.87</v>
      </c>
      <c r="I5234" s="180">
        <v>0</v>
      </c>
      <c r="J5234" s="180">
        <v>516.87</v>
      </c>
      <c r="K5234" s="181">
        <f t="shared" si="81"/>
        <v>0.12410048700000001</v>
      </c>
      <c r="L5234" s="180" t="s">
        <v>4328</v>
      </c>
    </row>
    <row r="5235" spans="3:12">
      <c r="C5235" s="180">
        <v>10488</v>
      </c>
      <c r="D5235" s="180">
        <v>44472</v>
      </c>
      <c r="E5235" s="180" t="s">
        <v>5212</v>
      </c>
      <c r="F5235" s="180" t="s">
        <v>727</v>
      </c>
      <c r="G5235" s="180">
        <v>2.55E-5</v>
      </c>
      <c r="H5235" s="180">
        <v>54.89</v>
      </c>
      <c r="I5235" s="180">
        <v>0</v>
      </c>
      <c r="J5235" s="180">
        <v>54.89</v>
      </c>
      <c r="K5235" s="181">
        <f t="shared" si="81"/>
        <v>1.3996950000000001E-3</v>
      </c>
      <c r="L5235" s="180" t="s">
        <v>4328</v>
      </c>
    </row>
    <row r="5236" spans="3:12">
      <c r="C5236" s="180">
        <v>10488</v>
      </c>
      <c r="D5236" s="180">
        <v>44473</v>
      </c>
      <c r="E5236" s="180" t="s">
        <v>5213</v>
      </c>
      <c r="F5236" s="180" t="s">
        <v>727</v>
      </c>
      <c r="G5236" s="180">
        <v>1.1279E-3</v>
      </c>
      <c r="H5236" s="182">
        <v>2428.08</v>
      </c>
      <c r="I5236" s="180">
        <v>0</v>
      </c>
      <c r="J5236" s="182">
        <v>2428.08</v>
      </c>
      <c r="K5236" s="181">
        <f t="shared" si="81"/>
        <v>2.738631432</v>
      </c>
      <c r="L5236" s="180" t="s">
        <v>4328</v>
      </c>
    </row>
    <row r="5237" spans="3:12">
      <c r="C5237" s="180">
        <v>10488</v>
      </c>
      <c r="D5237" s="180">
        <v>44491</v>
      </c>
      <c r="E5237" s="180" t="s">
        <v>5214</v>
      </c>
      <c r="F5237" s="180" t="s">
        <v>727</v>
      </c>
      <c r="G5237" s="180">
        <v>1.9465558000000001</v>
      </c>
      <c r="H5237" s="182">
        <v>4190451.89</v>
      </c>
      <c r="I5237" s="180">
        <v>0</v>
      </c>
      <c r="J5237" s="182">
        <v>4190451.89</v>
      </c>
      <c r="K5237" s="181">
        <f t="shared" si="81"/>
        <v>8156948.4311004626</v>
      </c>
      <c r="L5237" s="180" t="s">
        <v>4328</v>
      </c>
    </row>
    <row r="5238" spans="3:12">
      <c r="C5238" s="180">
        <v>10492</v>
      </c>
      <c r="D5238" s="180">
        <v>10492</v>
      </c>
      <c r="E5238" s="180" t="s">
        <v>2068</v>
      </c>
      <c r="F5238" s="180" t="s">
        <v>838</v>
      </c>
      <c r="G5238" s="180">
        <v>1</v>
      </c>
      <c r="H5238" s="180">
        <v>180</v>
      </c>
      <c r="I5238" s="180">
        <v>180</v>
      </c>
      <c r="J5238" s="180">
        <v>0</v>
      </c>
      <c r="K5238" s="181">
        <f t="shared" si="81"/>
        <v>180</v>
      </c>
      <c r="L5238" s="180" t="s">
        <v>4328</v>
      </c>
    </row>
    <row r="5239" spans="3:12">
      <c r="C5239" s="180">
        <v>10492</v>
      </c>
      <c r="D5239" s="180">
        <v>10490</v>
      </c>
      <c r="E5239" s="180" t="s">
        <v>2067</v>
      </c>
      <c r="F5239" s="180" t="s">
        <v>838</v>
      </c>
      <c r="G5239" s="180">
        <v>0.875</v>
      </c>
      <c r="H5239" s="180">
        <v>157.5</v>
      </c>
      <c r="I5239" s="180">
        <v>157.5</v>
      </c>
      <c r="J5239" s="180">
        <v>0</v>
      </c>
      <c r="K5239" s="181">
        <f t="shared" si="81"/>
        <v>137.8125</v>
      </c>
      <c r="L5239" s="180" t="s">
        <v>4328</v>
      </c>
    </row>
    <row r="5240" spans="3:12">
      <c r="C5240" s="180">
        <v>10492</v>
      </c>
      <c r="D5240" s="180">
        <v>10491</v>
      </c>
      <c r="E5240" s="180" t="s">
        <v>2072</v>
      </c>
      <c r="F5240" s="180" t="s">
        <v>838</v>
      </c>
      <c r="G5240" s="180">
        <v>1.4166666999999999</v>
      </c>
      <c r="H5240" s="180">
        <v>255</v>
      </c>
      <c r="I5240" s="180">
        <v>255</v>
      </c>
      <c r="J5240" s="180">
        <v>0</v>
      </c>
      <c r="K5240" s="181">
        <f t="shared" si="81"/>
        <v>361.25000849999998</v>
      </c>
      <c r="L5240" s="180" t="s">
        <v>4328</v>
      </c>
    </row>
    <row r="5241" spans="3:12">
      <c r="C5241" s="180">
        <v>10492</v>
      </c>
      <c r="D5241" s="180">
        <v>10493</v>
      </c>
      <c r="E5241" s="180" t="s">
        <v>2070</v>
      </c>
      <c r="F5241" s="180" t="s">
        <v>838</v>
      </c>
      <c r="G5241" s="180">
        <v>1.1666666999999999</v>
      </c>
      <c r="H5241" s="180">
        <v>210</v>
      </c>
      <c r="I5241" s="180">
        <v>210</v>
      </c>
      <c r="J5241" s="180">
        <v>0</v>
      </c>
      <c r="K5241" s="181">
        <f t="shared" si="81"/>
        <v>245.00000699999998</v>
      </c>
      <c r="L5241" s="180" t="s">
        <v>4328</v>
      </c>
    </row>
    <row r="5242" spans="3:12">
      <c r="C5242" s="180">
        <v>10492</v>
      </c>
      <c r="D5242" s="180">
        <v>10496</v>
      </c>
      <c r="E5242" s="180" t="s">
        <v>5215</v>
      </c>
      <c r="F5242" s="180" t="s">
        <v>838</v>
      </c>
      <c r="G5242" s="180">
        <v>4.1666667000000004</v>
      </c>
      <c r="H5242" s="180">
        <v>750</v>
      </c>
      <c r="I5242" s="180">
        <v>750</v>
      </c>
      <c r="J5242" s="180">
        <v>0</v>
      </c>
      <c r="K5242" s="181">
        <f t="shared" si="81"/>
        <v>3125.0000250000003</v>
      </c>
      <c r="L5242" s="180" t="s">
        <v>4328</v>
      </c>
    </row>
    <row r="5243" spans="3:12">
      <c r="C5243" s="180">
        <v>10492</v>
      </c>
      <c r="D5243" s="180">
        <v>10497</v>
      </c>
      <c r="E5243" s="180" t="s">
        <v>2080</v>
      </c>
      <c r="F5243" s="180" t="s">
        <v>838</v>
      </c>
      <c r="G5243" s="180">
        <v>10.8333333</v>
      </c>
      <c r="H5243" s="182">
        <v>1949.99</v>
      </c>
      <c r="I5243" s="182">
        <v>1949.99</v>
      </c>
      <c r="J5243" s="180">
        <v>0</v>
      </c>
      <c r="K5243" s="181">
        <f t="shared" si="81"/>
        <v>21124.891601667001</v>
      </c>
      <c r="L5243" s="180" t="s">
        <v>4328</v>
      </c>
    </row>
    <row r="5244" spans="3:12">
      <c r="C5244" s="180">
        <v>10492</v>
      </c>
      <c r="D5244" s="180">
        <v>10498</v>
      </c>
      <c r="E5244" s="180" t="s">
        <v>5216</v>
      </c>
      <c r="F5244" s="180" t="s">
        <v>828</v>
      </c>
      <c r="G5244" s="180">
        <v>6.3666700000000007E-2</v>
      </c>
      <c r="H5244" s="180">
        <v>11.46</v>
      </c>
      <c r="I5244" s="180">
        <v>11.46</v>
      </c>
      <c r="J5244" s="180">
        <v>0</v>
      </c>
      <c r="K5244" s="181">
        <f t="shared" si="81"/>
        <v>0.72962038200000012</v>
      </c>
      <c r="L5244" s="180" t="s">
        <v>4328</v>
      </c>
    </row>
    <row r="5245" spans="3:12">
      <c r="C5245" s="180">
        <v>10492</v>
      </c>
      <c r="D5245" s="180">
        <v>10499</v>
      </c>
      <c r="E5245" s="180" t="s">
        <v>2076</v>
      </c>
      <c r="F5245" s="180" t="s">
        <v>838</v>
      </c>
      <c r="G5245" s="180">
        <v>0.83333330000000005</v>
      </c>
      <c r="H5245" s="180">
        <v>149.99</v>
      </c>
      <c r="I5245" s="180">
        <v>149.99</v>
      </c>
      <c r="J5245" s="180">
        <v>0</v>
      </c>
      <c r="K5245" s="181">
        <f t="shared" si="81"/>
        <v>124.99166166700002</v>
      </c>
      <c r="L5245" s="180" t="s">
        <v>4328</v>
      </c>
    </row>
    <row r="5246" spans="3:12">
      <c r="C5246" s="180">
        <v>10492</v>
      </c>
      <c r="D5246" s="180">
        <v>10504</v>
      </c>
      <c r="E5246" s="180" t="s">
        <v>2081</v>
      </c>
      <c r="F5246" s="180" t="s">
        <v>838</v>
      </c>
      <c r="G5246" s="180">
        <v>12.6666667</v>
      </c>
      <c r="H5246" s="182">
        <v>2280</v>
      </c>
      <c r="I5246" s="182">
        <v>2280</v>
      </c>
      <c r="J5246" s="180">
        <v>0</v>
      </c>
      <c r="K5246" s="181">
        <f t="shared" si="81"/>
        <v>28880.000076</v>
      </c>
      <c r="L5246" s="180" t="s">
        <v>4328</v>
      </c>
    </row>
    <row r="5247" spans="3:12">
      <c r="C5247" s="180">
        <v>10492</v>
      </c>
      <c r="D5247" s="180">
        <v>11185</v>
      </c>
      <c r="E5247" s="180" t="s">
        <v>2079</v>
      </c>
      <c r="F5247" s="180" t="s">
        <v>838</v>
      </c>
      <c r="G5247" s="180">
        <v>2.5833333000000001</v>
      </c>
      <c r="H5247" s="180">
        <v>464.99</v>
      </c>
      <c r="I5247" s="180">
        <v>464.99</v>
      </c>
      <c r="J5247" s="180">
        <v>0</v>
      </c>
      <c r="K5247" s="181">
        <f t="shared" si="81"/>
        <v>1201.2241511669999</v>
      </c>
      <c r="L5247" s="180" t="s">
        <v>4328</v>
      </c>
    </row>
    <row r="5248" spans="3:12">
      <c r="C5248" s="180">
        <v>10492</v>
      </c>
      <c r="D5248" s="180">
        <v>11186</v>
      </c>
      <c r="E5248" s="180" t="s">
        <v>5217</v>
      </c>
      <c r="F5248" s="180" t="s">
        <v>838</v>
      </c>
      <c r="G5248" s="180">
        <v>2.8666667000000001</v>
      </c>
      <c r="H5248" s="180">
        <v>516</v>
      </c>
      <c r="I5248" s="180">
        <v>516</v>
      </c>
      <c r="J5248" s="180">
        <v>0</v>
      </c>
      <c r="K5248" s="181">
        <f t="shared" si="81"/>
        <v>1479.2000172</v>
      </c>
      <c r="L5248" s="180" t="s">
        <v>4328</v>
      </c>
    </row>
    <row r="5249" spans="3:12">
      <c r="C5249" s="180">
        <v>10492</v>
      </c>
      <c r="D5249" s="180">
        <v>11188</v>
      </c>
      <c r="E5249" s="180" t="s">
        <v>2069</v>
      </c>
      <c r="F5249" s="180" t="s">
        <v>838</v>
      </c>
      <c r="G5249" s="180">
        <v>1.3333333000000001</v>
      </c>
      <c r="H5249" s="180">
        <v>239.99</v>
      </c>
      <c r="I5249" s="180">
        <v>239.99</v>
      </c>
      <c r="J5249" s="180">
        <v>0</v>
      </c>
      <c r="K5249" s="181">
        <f t="shared" si="81"/>
        <v>319.98665866700003</v>
      </c>
      <c r="L5249" s="180" t="s">
        <v>4328</v>
      </c>
    </row>
    <row r="5250" spans="3:12">
      <c r="C5250" s="180">
        <v>10492</v>
      </c>
      <c r="D5250" s="180">
        <v>11189</v>
      </c>
      <c r="E5250" s="180" t="s">
        <v>2073</v>
      </c>
      <c r="F5250" s="180" t="s">
        <v>838</v>
      </c>
      <c r="G5250" s="180">
        <v>2</v>
      </c>
      <c r="H5250" s="180">
        <v>360</v>
      </c>
      <c r="I5250" s="180">
        <v>360</v>
      </c>
      <c r="J5250" s="180">
        <v>0</v>
      </c>
      <c r="K5250" s="181">
        <f t="shared" si="81"/>
        <v>720</v>
      </c>
      <c r="L5250" s="180" t="s">
        <v>4328</v>
      </c>
    </row>
    <row r="5251" spans="3:12">
      <c r="C5251" s="180">
        <v>10492</v>
      </c>
      <c r="D5251" s="180">
        <v>21107</v>
      </c>
      <c r="E5251" s="180" t="s">
        <v>2071</v>
      </c>
      <c r="F5251" s="180" t="s">
        <v>838</v>
      </c>
      <c r="G5251" s="180">
        <v>1.4393332999999999</v>
      </c>
      <c r="H5251" s="180">
        <v>259.07</v>
      </c>
      <c r="I5251" s="180">
        <v>259.07</v>
      </c>
      <c r="J5251" s="180">
        <v>0</v>
      </c>
      <c r="K5251" s="181">
        <f t="shared" si="81"/>
        <v>372.88807803099996</v>
      </c>
      <c r="L5251" s="180" t="s">
        <v>4328</v>
      </c>
    </row>
    <row r="5252" spans="3:12">
      <c r="C5252" s="180">
        <v>10492</v>
      </c>
      <c r="D5252" s="180">
        <v>34384</v>
      </c>
      <c r="E5252" s="180" t="s">
        <v>2078</v>
      </c>
      <c r="F5252" s="180" t="s">
        <v>838</v>
      </c>
      <c r="G5252" s="180">
        <v>2.5</v>
      </c>
      <c r="H5252" s="180">
        <v>450</v>
      </c>
      <c r="I5252" s="180">
        <v>450</v>
      </c>
      <c r="J5252" s="180">
        <v>0</v>
      </c>
      <c r="K5252" s="181">
        <f t="shared" si="81"/>
        <v>1125</v>
      </c>
      <c r="L5252" s="180" t="s">
        <v>4328</v>
      </c>
    </row>
    <row r="5253" spans="3:12">
      <c r="C5253" s="180">
        <v>10492</v>
      </c>
      <c r="D5253" s="180">
        <v>34385</v>
      </c>
      <c r="E5253" s="180" t="s">
        <v>2074</v>
      </c>
      <c r="F5253" s="180" t="s">
        <v>838</v>
      </c>
      <c r="G5253" s="180">
        <v>2.0666666999999999</v>
      </c>
      <c r="H5253" s="180">
        <v>372</v>
      </c>
      <c r="I5253" s="180">
        <v>372</v>
      </c>
      <c r="J5253" s="180">
        <v>0</v>
      </c>
      <c r="K5253" s="181">
        <f t="shared" si="81"/>
        <v>768.8000123999999</v>
      </c>
      <c r="L5253" s="180" t="s">
        <v>4328</v>
      </c>
    </row>
    <row r="5254" spans="3:12">
      <c r="C5254" s="180">
        <v>10492</v>
      </c>
      <c r="D5254" s="180">
        <v>34386</v>
      </c>
      <c r="E5254" s="180" t="s">
        <v>2075</v>
      </c>
      <c r="F5254" s="180" t="s">
        <v>838</v>
      </c>
      <c r="G5254" s="180">
        <v>2.5</v>
      </c>
      <c r="H5254" s="180">
        <v>450</v>
      </c>
      <c r="I5254" s="180">
        <v>450</v>
      </c>
      <c r="J5254" s="180">
        <v>0</v>
      </c>
      <c r="K5254" s="181">
        <f t="shared" ref="K5254:K5317" si="82">H5254*G5254</f>
        <v>1125</v>
      </c>
      <c r="L5254" s="180" t="s">
        <v>4328</v>
      </c>
    </row>
    <row r="5255" spans="3:12">
      <c r="C5255" s="180">
        <v>10492</v>
      </c>
      <c r="D5255" s="180">
        <v>34387</v>
      </c>
      <c r="E5255" s="180" t="s">
        <v>5218</v>
      </c>
      <c r="F5255" s="180" t="s">
        <v>838</v>
      </c>
      <c r="G5255" s="180">
        <v>2.6916666999999999</v>
      </c>
      <c r="H5255" s="180">
        <v>484.5</v>
      </c>
      <c r="I5255" s="180">
        <v>484.5</v>
      </c>
      <c r="J5255" s="180">
        <v>0</v>
      </c>
      <c r="K5255" s="181">
        <f t="shared" si="82"/>
        <v>1304.1125161499999</v>
      </c>
      <c r="L5255" s="180" t="s">
        <v>4328</v>
      </c>
    </row>
    <row r="5256" spans="3:12">
      <c r="C5256" s="180">
        <v>10492</v>
      </c>
      <c r="D5256" s="180">
        <v>34388</v>
      </c>
      <c r="E5256" s="180" t="s">
        <v>5219</v>
      </c>
      <c r="F5256" s="180" t="s">
        <v>838</v>
      </c>
      <c r="G5256" s="180">
        <v>1.6581667</v>
      </c>
      <c r="H5256" s="180">
        <v>298.47000000000003</v>
      </c>
      <c r="I5256" s="180">
        <v>298.47000000000003</v>
      </c>
      <c r="J5256" s="180">
        <v>0</v>
      </c>
      <c r="K5256" s="181">
        <f t="shared" si="82"/>
        <v>494.91301494900006</v>
      </c>
      <c r="L5256" s="180" t="s">
        <v>4328</v>
      </c>
    </row>
    <row r="5257" spans="3:12">
      <c r="C5257" s="180">
        <v>10492</v>
      </c>
      <c r="D5257" s="180">
        <v>34389</v>
      </c>
      <c r="E5257" s="180" t="s">
        <v>5220</v>
      </c>
      <c r="F5257" s="180" t="s">
        <v>838</v>
      </c>
      <c r="G5257" s="180">
        <v>1.1666666999999999</v>
      </c>
      <c r="H5257" s="180">
        <v>210</v>
      </c>
      <c r="I5257" s="180">
        <v>210</v>
      </c>
      <c r="J5257" s="180">
        <v>0</v>
      </c>
      <c r="K5257" s="181">
        <f t="shared" si="82"/>
        <v>245.00000699999998</v>
      </c>
      <c r="L5257" s="180" t="s">
        <v>4328</v>
      </c>
    </row>
    <row r="5258" spans="3:12">
      <c r="C5258" s="180">
        <v>10492</v>
      </c>
      <c r="D5258" s="180">
        <v>34390</v>
      </c>
      <c r="E5258" s="180" t="s">
        <v>5221</v>
      </c>
      <c r="F5258" s="180" t="s">
        <v>838</v>
      </c>
      <c r="G5258" s="180">
        <v>3.7333333</v>
      </c>
      <c r="H5258" s="180">
        <v>671.99</v>
      </c>
      <c r="I5258" s="180">
        <v>671.99</v>
      </c>
      <c r="J5258" s="180">
        <v>0</v>
      </c>
      <c r="K5258" s="181">
        <f t="shared" si="82"/>
        <v>2508.7626442669998</v>
      </c>
      <c r="L5258" s="180" t="s">
        <v>4328</v>
      </c>
    </row>
    <row r="5259" spans="3:12">
      <c r="C5259" s="180">
        <v>10492</v>
      </c>
      <c r="D5259" s="180">
        <v>34391</v>
      </c>
      <c r="E5259" s="180" t="s">
        <v>2044</v>
      </c>
      <c r="F5259" s="180" t="s">
        <v>838</v>
      </c>
      <c r="G5259" s="180">
        <v>4.7874999999999996</v>
      </c>
      <c r="H5259" s="180">
        <v>861.75</v>
      </c>
      <c r="I5259" s="180">
        <v>861.75</v>
      </c>
      <c r="J5259" s="180">
        <v>0</v>
      </c>
      <c r="K5259" s="181">
        <f t="shared" si="82"/>
        <v>4125.6281249999993</v>
      </c>
      <c r="L5259" s="180" t="s">
        <v>4328</v>
      </c>
    </row>
    <row r="5260" spans="3:12">
      <c r="C5260" s="180">
        <v>10492</v>
      </c>
      <c r="D5260" s="180">
        <v>44477</v>
      </c>
      <c r="E5260" s="180" t="s">
        <v>5222</v>
      </c>
      <c r="F5260" s="180" t="s">
        <v>828</v>
      </c>
      <c r="G5260" s="180">
        <v>8.3333299999999999E-2</v>
      </c>
      <c r="H5260" s="180">
        <v>14.99</v>
      </c>
      <c r="I5260" s="180">
        <v>14.99</v>
      </c>
      <c r="J5260" s="180">
        <v>0</v>
      </c>
      <c r="K5260" s="181">
        <f t="shared" si="82"/>
        <v>1.249166167</v>
      </c>
      <c r="L5260" s="180" t="s">
        <v>4328</v>
      </c>
    </row>
    <row r="5261" spans="3:12">
      <c r="C5261" s="180">
        <v>10492</v>
      </c>
      <c r="D5261" s="180">
        <v>44478</v>
      </c>
      <c r="E5261" s="180" t="s">
        <v>5223</v>
      </c>
      <c r="F5261" s="180" t="s">
        <v>828</v>
      </c>
      <c r="G5261" s="180">
        <v>8.3333299999999999E-2</v>
      </c>
      <c r="H5261" s="180">
        <v>14.99</v>
      </c>
      <c r="I5261" s="180">
        <v>14.99</v>
      </c>
      <c r="J5261" s="180">
        <v>0</v>
      </c>
      <c r="K5261" s="181">
        <f t="shared" si="82"/>
        <v>1.249166167</v>
      </c>
      <c r="L5261" s="180" t="s">
        <v>4328</v>
      </c>
    </row>
    <row r="5262" spans="3:12">
      <c r="C5262" s="180">
        <v>10527</v>
      </c>
      <c r="D5262" s="180">
        <v>10527</v>
      </c>
      <c r="E5262" s="180" t="s">
        <v>2292</v>
      </c>
      <c r="F5262" s="180" t="s">
        <v>5224</v>
      </c>
      <c r="G5262" s="180">
        <v>1</v>
      </c>
      <c r="H5262" s="180">
        <v>28</v>
      </c>
      <c r="I5262" s="180">
        <v>0</v>
      </c>
      <c r="J5262" s="180">
        <v>28</v>
      </c>
      <c r="K5262" s="181">
        <f t="shared" si="82"/>
        <v>28</v>
      </c>
      <c r="L5262" s="180" t="s">
        <v>4328</v>
      </c>
    </row>
    <row r="5263" spans="3:12">
      <c r="C5263" s="180">
        <v>10527</v>
      </c>
      <c r="D5263" s="180">
        <v>10749</v>
      </c>
      <c r="E5263" s="180" t="s">
        <v>2155</v>
      </c>
      <c r="F5263" s="180" t="s">
        <v>5225</v>
      </c>
      <c r="G5263" s="180">
        <v>0.88749999999999996</v>
      </c>
      <c r="H5263" s="180">
        <v>24.85</v>
      </c>
      <c r="I5263" s="180">
        <v>0</v>
      </c>
      <c r="J5263" s="180">
        <v>24.85</v>
      </c>
      <c r="K5263" s="181">
        <f t="shared" si="82"/>
        <v>22.054375</v>
      </c>
      <c r="L5263" s="180" t="s">
        <v>4328</v>
      </c>
    </row>
    <row r="5264" spans="3:12">
      <c r="C5264" s="180">
        <v>10527</v>
      </c>
      <c r="D5264" s="180">
        <v>20193</v>
      </c>
      <c r="E5264" s="180" t="s">
        <v>5226</v>
      </c>
      <c r="F5264" s="180" t="s">
        <v>5227</v>
      </c>
      <c r="G5264" s="180">
        <v>0.75</v>
      </c>
      <c r="H5264" s="180">
        <v>21</v>
      </c>
      <c r="I5264" s="180">
        <v>0</v>
      </c>
      <c r="J5264" s="180">
        <v>21</v>
      </c>
      <c r="K5264" s="181">
        <f t="shared" si="82"/>
        <v>15.75</v>
      </c>
      <c r="L5264" s="180" t="s">
        <v>4328</v>
      </c>
    </row>
    <row r="5265" spans="3:12">
      <c r="C5265" s="180">
        <v>10527</v>
      </c>
      <c r="D5265" s="180">
        <v>40271</v>
      </c>
      <c r="E5265" s="180" t="s">
        <v>1819</v>
      </c>
      <c r="F5265" s="180" t="s">
        <v>5225</v>
      </c>
      <c r="G5265" s="180">
        <v>0.76549999999999996</v>
      </c>
      <c r="H5265" s="180">
        <v>21.43</v>
      </c>
      <c r="I5265" s="180">
        <v>0</v>
      </c>
      <c r="J5265" s="180">
        <v>21.43</v>
      </c>
      <c r="K5265" s="181">
        <f t="shared" si="82"/>
        <v>16.404664999999998</v>
      </c>
      <c r="L5265" s="180" t="s">
        <v>4328</v>
      </c>
    </row>
    <row r="5266" spans="3:12">
      <c r="C5266" s="180">
        <v>10527</v>
      </c>
      <c r="D5266" s="180">
        <v>40275</v>
      </c>
      <c r="E5266" s="180" t="s">
        <v>1820</v>
      </c>
      <c r="F5266" s="180" t="s">
        <v>5225</v>
      </c>
      <c r="G5266" s="180">
        <v>0.8</v>
      </c>
      <c r="H5266" s="180">
        <v>22.4</v>
      </c>
      <c r="I5266" s="180">
        <v>0</v>
      </c>
      <c r="J5266" s="180">
        <v>22.4</v>
      </c>
      <c r="K5266" s="181">
        <f t="shared" si="82"/>
        <v>17.919999999999998</v>
      </c>
      <c r="L5266" s="180" t="s">
        <v>4328</v>
      </c>
    </row>
    <row r="5267" spans="3:12">
      <c r="C5267" s="180">
        <v>10527</v>
      </c>
      <c r="D5267" s="180">
        <v>40287</v>
      </c>
      <c r="E5267" s="180" t="s">
        <v>1821</v>
      </c>
      <c r="F5267" s="180" t="s">
        <v>3050</v>
      </c>
      <c r="G5267" s="180">
        <v>0.29475000000000001</v>
      </c>
      <c r="H5267" s="180">
        <v>8.25</v>
      </c>
      <c r="I5267" s="180">
        <v>0</v>
      </c>
      <c r="J5267" s="180">
        <v>8.25</v>
      </c>
      <c r="K5267" s="181">
        <f t="shared" si="82"/>
        <v>2.4316875000000002</v>
      </c>
      <c r="L5267" s="180" t="s">
        <v>4328</v>
      </c>
    </row>
    <row r="5268" spans="3:12">
      <c r="C5268" s="180">
        <v>10527</v>
      </c>
      <c r="D5268" s="180">
        <v>40290</v>
      </c>
      <c r="E5268" s="180" t="s">
        <v>2160</v>
      </c>
      <c r="F5268" s="180" t="s">
        <v>5225</v>
      </c>
      <c r="G5268" s="180">
        <v>0.48</v>
      </c>
      <c r="H5268" s="180">
        <v>13.44</v>
      </c>
      <c r="I5268" s="180">
        <v>0</v>
      </c>
      <c r="J5268" s="180">
        <v>13.44</v>
      </c>
      <c r="K5268" s="181">
        <f t="shared" si="82"/>
        <v>6.4511999999999992</v>
      </c>
      <c r="L5268" s="180" t="s">
        <v>4328</v>
      </c>
    </row>
    <row r="5269" spans="3:12">
      <c r="C5269" s="180">
        <v>10527</v>
      </c>
      <c r="D5269" s="180">
        <v>40291</v>
      </c>
      <c r="E5269" s="180" t="s">
        <v>2154</v>
      </c>
      <c r="F5269" s="180" t="s">
        <v>5225</v>
      </c>
      <c r="G5269" s="180">
        <v>25</v>
      </c>
      <c r="H5269" s="180">
        <v>700</v>
      </c>
      <c r="I5269" s="180">
        <v>0</v>
      </c>
      <c r="J5269" s="180">
        <v>700</v>
      </c>
      <c r="K5269" s="181">
        <f t="shared" si="82"/>
        <v>17500</v>
      </c>
      <c r="L5269" s="180" t="s">
        <v>4328</v>
      </c>
    </row>
    <row r="5270" spans="3:12">
      <c r="C5270" s="180">
        <v>10527</v>
      </c>
      <c r="D5270" s="180">
        <v>40339</v>
      </c>
      <c r="E5270" s="180" t="s">
        <v>2156</v>
      </c>
      <c r="F5270" s="180" t="s">
        <v>5225</v>
      </c>
      <c r="G5270" s="180">
        <v>0.26850000000000002</v>
      </c>
      <c r="H5270" s="180">
        <v>7.51</v>
      </c>
      <c r="I5270" s="180">
        <v>0</v>
      </c>
      <c r="J5270" s="180">
        <v>7.51</v>
      </c>
      <c r="K5270" s="181">
        <f t="shared" si="82"/>
        <v>2.016435</v>
      </c>
      <c r="L5270" s="180" t="s">
        <v>4328</v>
      </c>
    </row>
    <row r="5271" spans="3:12">
      <c r="C5271" s="180">
        <v>10527</v>
      </c>
      <c r="D5271" s="180">
        <v>41805</v>
      </c>
      <c r="E5271" s="180" t="s">
        <v>5228</v>
      </c>
      <c r="F5271" s="180" t="s">
        <v>3050</v>
      </c>
      <c r="G5271" s="180">
        <v>28.75</v>
      </c>
      <c r="H5271" s="180">
        <v>805</v>
      </c>
      <c r="I5271" s="180">
        <v>0</v>
      </c>
      <c r="J5271" s="180">
        <v>805</v>
      </c>
      <c r="K5271" s="181">
        <f t="shared" si="82"/>
        <v>23143.75</v>
      </c>
      <c r="L5271" s="180" t="s">
        <v>4328</v>
      </c>
    </row>
    <row r="5272" spans="3:12">
      <c r="C5272" s="180">
        <v>10535</v>
      </c>
      <c r="D5272" s="180">
        <v>10535</v>
      </c>
      <c r="E5272" s="180" t="s">
        <v>1552</v>
      </c>
      <c r="F5272" s="180" t="s">
        <v>727</v>
      </c>
      <c r="G5272" s="180">
        <v>1</v>
      </c>
      <c r="H5272" s="182">
        <v>4800</v>
      </c>
      <c r="I5272" s="180">
        <v>0</v>
      </c>
      <c r="J5272" s="182">
        <v>4800</v>
      </c>
      <c r="K5272" s="181">
        <f t="shared" si="82"/>
        <v>4800</v>
      </c>
      <c r="L5272" s="180" t="s">
        <v>4328</v>
      </c>
    </row>
    <row r="5273" spans="3:12">
      <c r="C5273" s="180">
        <v>10535</v>
      </c>
      <c r="D5273" s="180">
        <v>10537</v>
      </c>
      <c r="E5273" s="180" t="s">
        <v>1546</v>
      </c>
      <c r="F5273" s="180" t="s">
        <v>727</v>
      </c>
      <c r="G5273" s="180">
        <v>1.3637288000000001</v>
      </c>
      <c r="H5273" s="182">
        <v>6545.89</v>
      </c>
      <c r="I5273" s="180">
        <v>0</v>
      </c>
      <c r="J5273" s="182">
        <v>6545.89</v>
      </c>
      <c r="K5273" s="181">
        <f t="shared" si="82"/>
        <v>8926.8187146320015</v>
      </c>
      <c r="L5273" s="180" t="s">
        <v>4328</v>
      </c>
    </row>
    <row r="5274" spans="3:12">
      <c r="C5274" s="180">
        <v>10535</v>
      </c>
      <c r="D5274" s="180">
        <v>13891</v>
      </c>
      <c r="E5274" s="180" t="s">
        <v>1610</v>
      </c>
      <c r="F5274" s="180" t="s">
        <v>727</v>
      </c>
      <c r="G5274" s="180">
        <v>1.2508474000000001</v>
      </c>
      <c r="H5274" s="182">
        <v>6004.06</v>
      </c>
      <c r="I5274" s="180">
        <v>0</v>
      </c>
      <c r="J5274" s="182">
        <v>6004.06</v>
      </c>
      <c r="K5274" s="181">
        <f t="shared" si="82"/>
        <v>7510.1628404440007</v>
      </c>
      <c r="L5274" s="180" t="s">
        <v>4328</v>
      </c>
    </row>
    <row r="5275" spans="3:12">
      <c r="C5275" s="180">
        <v>10535</v>
      </c>
      <c r="D5275" s="180">
        <v>36396</v>
      </c>
      <c r="E5275" s="180" t="s">
        <v>5229</v>
      </c>
      <c r="F5275" s="180" t="s">
        <v>727</v>
      </c>
      <c r="G5275" s="180">
        <v>1.1440676999999999</v>
      </c>
      <c r="H5275" s="182">
        <v>5491.52</v>
      </c>
      <c r="I5275" s="180">
        <v>0</v>
      </c>
      <c r="J5275" s="182">
        <v>5491.52</v>
      </c>
      <c r="K5275" s="181">
        <f t="shared" si="82"/>
        <v>6282.6706559040003</v>
      </c>
      <c r="L5275" s="180" t="s">
        <v>4328</v>
      </c>
    </row>
    <row r="5276" spans="3:12">
      <c r="C5276" s="180">
        <v>10535</v>
      </c>
      <c r="D5276" s="180">
        <v>36397</v>
      </c>
      <c r="E5276" s="180" t="s">
        <v>1557</v>
      </c>
      <c r="F5276" s="180" t="s">
        <v>727</v>
      </c>
      <c r="G5276" s="180">
        <v>4.0677966000000003</v>
      </c>
      <c r="H5276" s="182">
        <v>19525.419999999998</v>
      </c>
      <c r="I5276" s="180">
        <v>0</v>
      </c>
      <c r="J5276" s="182">
        <v>19525.419999999998</v>
      </c>
      <c r="K5276" s="181">
        <f t="shared" si="82"/>
        <v>79425.437089572006</v>
      </c>
      <c r="L5276" s="180" t="s">
        <v>4328</v>
      </c>
    </row>
    <row r="5277" spans="3:12">
      <c r="C5277" s="180">
        <v>10535</v>
      </c>
      <c r="D5277" s="180">
        <v>36398</v>
      </c>
      <c r="E5277" s="180" t="s">
        <v>1564</v>
      </c>
      <c r="F5277" s="180" t="s">
        <v>727</v>
      </c>
      <c r="G5277" s="180">
        <v>4.9440676999999997</v>
      </c>
      <c r="H5277" s="182">
        <v>23731.52</v>
      </c>
      <c r="I5277" s="180">
        <v>0</v>
      </c>
      <c r="J5277" s="182">
        <v>23731.52</v>
      </c>
      <c r="K5277" s="181">
        <f t="shared" si="82"/>
        <v>117330.24150390399</v>
      </c>
      <c r="L5277" s="180" t="s">
        <v>4328</v>
      </c>
    </row>
    <row r="5278" spans="3:12">
      <c r="C5278" s="180">
        <v>10535</v>
      </c>
      <c r="D5278" s="180">
        <v>37540</v>
      </c>
      <c r="E5278" s="180" t="s">
        <v>1550</v>
      </c>
      <c r="F5278" s="180" t="s">
        <v>727</v>
      </c>
      <c r="G5278" s="180">
        <v>16.305339799999999</v>
      </c>
      <c r="H5278" s="182">
        <v>78265.63</v>
      </c>
      <c r="I5278" s="180">
        <v>0</v>
      </c>
      <c r="J5278" s="182">
        <v>78265.63</v>
      </c>
      <c r="K5278" s="181">
        <f t="shared" si="82"/>
        <v>1276147.691811074</v>
      </c>
      <c r="L5278" s="180" t="s">
        <v>4328</v>
      </c>
    </row>
    <row r="5279" spans="3:12">
      <c r="C5279" s="180">
        <v>10535</v>
      </c>
      <c r="D5279" s="180">
        <v>37544</v>
      </c>
      <c r="E5279" s="180" t="s">
        <v>1547</v>
      </c>
      <c r="F5279" s="180" t="s">
        <v>727</v>
      </c>
      <c r="G5279" s="180">
        <v>2.6504854</v>
      </c>
      <c r="H5279" s="182">
        <v>12722.32</v>
      </c>
      <c r="I5279" s="180">
        <v>0</v>
      </c>
      <c r="J5279" s="182">
        <v>12722.32</v>
      </c>
      <c r="K5279" s="181">
        <f t="shared" si="82"/>
        <v>33720.323414127997</v>
      </c>
      <c r="L5279" s="180" t="s">
        <v>4328</v>
      </c>
    </row>
    <row r="5280" spans="3:12">
      <c r="C5280" s="180">
        <v>10535</v>
      </c>
      <c r="D5280" s="180">
        <v>37545</v>
      </c>
      <c r="E5280" s="180" t="s">
        <v>1548</v>
      </c>
      <c r="F5280" s="180" t="s">
        <v>727</v>
      </c>
      <c r="G5280" s="180">
        <v>3.1537215999999999</v>
      </c>
      <c r="H5280" s="182">
        <v>15137.86</v>
      </c>
      <c r="I5280" s="180">
        <v>0</v>
      </c>
      <c r="J5280" s="182">
        <v>15137.86</v>
      </c>
      <c r="K5280" s="181">
        <f t="shared" si="82"/>
        <v>47740.596059775999</v>
      </c>
      <c r="L5280" s="180" t="s">
        <v>4328</v>
      </c>
    </row>
    <row r="5281" spans="3:12">
      <c r="C5281" s="180">
        <v>10535</v>
      </c>
      <c r="D5281" s="180">
        <v>37546</v>
      </c>
      <c r="E5281" s="180" t="s">
        <v>1549</v>
      </c>
      <c r="F5281" s="180" t="s">
        <v>727</v>
      </c>
      <c r="G5281" s="180">
        <v>2.5059708000000001</v>
      </c>
      <c r="H5281" s="182">
        <v>12028.65</v>
      </c>
      <c r="I5281" s="180">
        <v>0</v>
      </c>
      <c r="J5281" s="182">
        <v>12028.65</v>
      </c>
      <c r="K5281" s="181">
        <f t="shared" si="82"/>
        <v>30143.44566342</v>
      </c>
      <c r="L5281" s="180" t="s">
        <v>4328</v>
      </c>
    </row>
    <row r="5282" spans="3:12">
      <c r="C5282" s="180">
        <v>10535</v>
      </c>
      <c r="D5282" s="180">
        <v>37548</v>
      </c>
      <c r="E5282" s="180" t="s">
        <v>1551</v>
      </c>
      <c r="F5282" s="180" t="s">
        <v>727</v>
      </c>
      <c r="G5282" s="180">
        <v>21.6126456</v>
      </c>
      <c r="H5282" s="182">
        <v>103740.69</v>
      </c>
      <c r="I5282" s="180">
        <v>0</v>
      </c>
      <c r="J5282" s="182">
        <v>103740.69</v>
      </c>
      <c r="K5282" s="181">
        <f t="shared" si="82"/>
        <v>2242110.7672694642</v>
      </c>
      <c r="L5282" s="180" t="s">
        <v>4328</v>
      </c>
    </row>
    <row r="5283" spans="3:12">
      <c r="C5283" s="180">
        <v>10535</v>
      </c>
      <c r="D5283" s="180">
        <v>38410</v>
      </c>
      <c r="E5283" s="180" t="s">
        <v>1599</v>
      </c>
      <c r="F5283" s="180" t="s">
        <v>727</v>
      </c>
      <c r="G5283" s="180">
        <v>2.9344562000000001</v>
      </c>
      <c r="H5283" s="182">
        <v>14085.38</v>
      </c>
      <c r="I5283" s="180">
        <v>0</v>
      </c>
      <c r="J5283" s="182">
        <v>14085.38</v>
      </c>
      <c r="K5283" s="181">
        <f t="shared" si="82"/>
        <v>41332.930670356</v>
      </c>
      <c r="L5283" s="180" t="s">
        <v>4328</v>
      </c>
    </row>
    <row r="5284" spans="3:12">
      <c r="C5284" s="180">
        <v>10535</v>
      </c>
      <c r="D5284" s="180">
        <v>38411</v>
      </c>
      <c r="E5284" s="180" t="s">
        <v>1600</v>
      </c>
      <c r="F5284" s="180" t="s">
        <v>727</v>
      </c>
      <c r="G5284" s="180">
        <v>0.33130959999999998</v>
      </c>
      <c r="H5284" s="182">
        <v>1590.28</v>
      </c>
      <c r="I5284" s="180">
        <v>0</v>
      </c>
      <c r="J5284" s="182">
        <v>1590.28</v>
      </c>
      <c r="K5284" s="181">
        <f t="shared" si="82"/>
        <v>526.87503068799992</v>
      </c>
      <c r="L5284" s="180" t="s">
        <v>4328</v>
      </c>
    </row>
    <row r="5285" spans="3:12">
      <c r="C5285" s="180">
        <v>10535</v>
      </c>
      <c r="D5285" s="180">
        <v>39008</v>
      </c>
      <c r="E5285" s="180" t="s">
        <v>1575</v>
      </c>
      <c r="F5285" s="180" t="s">
        <v>727</v>
      </c>
      <c r="G5285" s="180">
        <v>12.1903056</v>
      </c>
      <c r="H5285" s="182">
        <v>58513.46</v>
      </c>
      <c r="I5285" s="180">
        <v>0</v>
      </c>
      <c r="J5285" s="182">
        <v>58513.46</v>
      </c>
      <c r="K5285" s="181">
        <f t="shared" si="82"/>
        <v>713296.95911337598</v>
      </c>
      <c r="L5285" s="180" t="s">
        <v>4328</v>
      </c>
    </row>
    <row r="5286" spans="3:12">
      <c r="C5286" s="180">
        <v>10535</v>
      </c>
      <c r="D5286" s="180">
        <v>39009</v>
      </c>
      <c r="E5286" s="180" t="s">
        <v>1576</v>
      </c>
      <c r="F5286" s="180" t="s">
        <v>727</v>
      </c>
      <c r="G5286" s="180">
        <v>13.0604019</v>
      </c>
      <c r="H5286" s="182">
        <v>62689.919999999998</v>
      </c>
      <c r="I5286" s="180">
        <v>0</v>
      </c>
      <c r="J5286" s="182">
        <v>62689.919999999998</v>
      </c>
      <c r="K5286" s="181">
        <f t="shared" si="82"/>
        <v>818755.55027884804</v>
      </c>
      <c r="L5286" s="180" t="s">
        <v>4328</v>
      </c>
    </row>
    <row r="5287" spans="3:12">
      <c r="C5287" s="180">
        <v>10535</v>
      </c>
      <c r="D5287" s="180">
        <v>39828</v>
      </c>
      <c r="E5287" s="180" t="s">
        <v>1578</v>
      </c>
      <c r="F5287" s="180" t="s">
        <v>727</v>
      </c>
      <c r="G5287" s="180">
        <v>0.1296553</v>
      </c>
      <c r="H5287" s="180">
        <v>622.34</v>
      </c>
      <c r="I5287" s="180">
        <v>0</v>
      </c>
      <c r="J5287" s="180">
        <v>622.34</v>
      </c>
      <c r="K5287" s="181">
        <f t="shared" si="82"/>
        <v>80.68967940200001</v>
      </c>
      <c r="L5287" s="180" t="s">
        <v>4328</v>
      </c>
    </row>
    <row r="5288" spans="3:12">
      <c r="C5288" s="180">
        <v>10535</v>
      </c>
      <c r="D5288" s="180">
        <v>39917</v>
      </c>
      <c r="E5288" s="180" t="s">
        <v>1573</v>
      </c>
      <c r="F5288" s="180" t="s">
        <v>727</v>
      </c>
      <c r="G5288" s="180">
        <v>18.725188800000002</v>
      </c>
      <c r="H5288" s="182">
        <v>89880.9</v>
      </c>
      <c r="I5288" s="180">
        <v>0</v>
      </c>
      <c r="J5288" s="182">
        <v>89880.9</v>
      </c>
      <c r="K5288" s="181">
        <f t="shared" si="82"/>
        <v>1683036.8220139199</v>
      </c>
      <c r="L5288" s="180" t="s">
        <v>4328</v>
      </c>
    </row>
    <row r="5289" spans="3:12">
      <c r="C5289" s="180">
        <v>10535</v>
      </c>
      <c r="D5289" s="180">
        <v>39919</v>
      </c>
      <c r="E5289" s="180" t="s">
        <v>1572</v>
      </c>
      <c r="F5289" s="180" t="s">
        <v>727</v>
      </c>
      <c r="G5289" s="180">
        <v>12.5437674</v>
      </c>
      <c r="H5289" s="182">
        <v>60210.080000000002</v>
      </c>
      <c r="I5289" s="180">
        <v>0</v>
      </c>
      <c r="J5289" s="182">
        <v>60210.080000000002</v>
      </c>
      <c r="K5289" s="181">
        <f t="shared" si="82"/>
        <v>755261.23865539208</v>
      </c>
      <c r="L5289" s="180" t="s">
        <v>4328</v>
      </c>
    </row>
    <row r="5290" spans="3:12">
      <c r="C5290" s="180">
        <v>10535</v>
      </c>
      <c r="D5290" s="180">
        <v>44492</v>
      </c>
      <c r="E5290" s="180" t="s">
        <v>5230</v>
      </c>
      <c r="F5290" s="180" t="s">
        <v>727</v>
      </c>
      <c r="G5290" s="180">
        <v>5.4406778999999998</v>
      </c>
      <c r="H5290" s="182">
        <v>26115.25</v>
      </c>
      <c r="I5290" s="180">
        <v>0</v>
      </c>
      <c r="J5290" s="182">
        <v>26115.25</v>
      </c>
      <c r="K5290" s="181">
        <f t="shared" si="82"/>
        <v>142084.663527975</v>
      </c>
      <c r="L5290" s="180" t="s">
        <v>4328</v>
      </c>
    </row>
    <row r="5291" spans="3:12">
      <c r="C5291" s="180">
        <v>10592</v>
      </c>
      <c r="D5291" s="180">
        <v>10592</v>
      </c>
      <c r="E5291" s="180" t="s">
        <v>5231</v>
      </c>
      <c r="F5291" s="180" t="s">
        <v>727</v>
      </c>
      <c r="G5291" s="180">
        <v>1</v>
      </c>
      <c r="H5291" s="182">
        <v>5150</v>
      </c>
      <c r="I5291" s="180">
        <v>0</v>
      </c>
      <c r="J5291" s="182">
        <v>5150</v>
      </c>
      <c r="K5291" s="181">
        <f t="shared" si="82"/>
        <v>5150</v>
      </c>
      <c r="L5291" s="180" t="s">
        <v>4328</v>
      </c>
    </row>
    <row r="5292" spans="3:12">
      <c r="C5292" s="180">
        <v>10592</v>
      </c>
      <c r="D5292" s="180">
        <v>749</v>
      </c>
      <c r="E5292" s="180" t="s">
        <v>5232</v>
      </c>
      <c r="F5292" s="180" t="s">
        <v>727</v>
      </c>
      <c r="G5292" s="180">
        <v>2.7850000000000001</v>
      </c>
      <c r="H5292" s="182">
        <v>14342.75</v>
      </c>
      <c r="I5292" s="180">
        <v>0</v>
      </c>
      <c r="J5292" s="182">
        <v>14342.75</v>
      </c>
      <c r="K5292" s="181">
        <f t="shared" si="82"/>
        <v>39944.558750000004</v>
      </c>
      <c r="L5292" s="180" t="s">
        <v>4328</v>
      </c>
    </row>
    <row r="5293" spans="3:12">
      <c r="C5293" s="180">
        <v>10592</v>
      </c>
      <c r="D5293" s="180">
        <v>750</v>
      </c>
      <c r="E5293" s="180" t="s">
        <v>5233</v>
      </c>
      <c r="F5293" s="180" t="s">
        <v>727</v>
      </c>
      <c r="G5293" s="180">
        <v>1.8453531000000001</v>
      </c>
      <c r="H5293" s="182">
        <v>9503.56</v>
      </c>
      <c r="I5293" s="180">
        <v>0</v>
      </c>
      <c r="J5293" s="182">
        <v>9503.56</v>
      </c>
      <c r="K5293" s="181">
        <f t="shared" si="82"/>
        <v>17537.423907035998</v>
      </c>
      <c r="L5293" s="180" t="s">
        <v>4328</v>
      </c>
    </row>
    <row r="5294" spans="3:12">
      <c r="C5294" s="180">
        <v>10592</v>
      </c>
      <c r="D5294" s="180">
        <v>751</v>
      </c>
      <c r="E5294" s="180" t="s">
        <v>1524</v>
      </c>
      <c r="F5294" s="180" t="s">
        <v>727</v>
      </c>
      <c r="G5294" s="180">
        <v>1.1812499999999999</v>
      </c>
      <c r="H5294" s="182">
        <v>6083.43</v>
      </c>
      <c r="I5294" s="180">
        <v>0</v>
      </c>
      <c r="J5294" s="182">
        <v>6083.43</v>
      </c>
      <c r="K5294" s="181">
        <f t="shared" si="82"/>
        <v>7186.0516874999994</v>
      </c>
      <c r="L5294" s="180" t="s">
        <v>4328</v>
      </c>
    </row>
    <row r="5295" spans="3:12">
      <c r="C5295" s="180">
        <v>10592</v>
      </c>
      <c r="D5295" s="180">
        <v>754</v>
      </c>
      <c r="E5295" s="180" t="s">
        <v>5234</v>
      </c>
      <c r="F5295" s="180" t="s">
        <v>727</v>
      </c>
      <c r="G5295" s="180">
        <v>1.875</v>
      </c>
      <c r="H5295" s="182">
        <v>9656.25</v>
      </c>
      <c r="I5295" s="180">
        <v>0</v>
      </c>
      <c r="J5295" s="182">
        <v>9656.25</v>
      </c>
      <c r="K5295" s="181">
        <f t="shared" si="82"/>
        <v>18105.46875</v>
      </c>
      <c r="L5295" s="180" t="s">
        <v>4328</v>
      </c>
    </row>
    <row r="5296" spans="3:12">
      <c r="C5296" s="180">
        <v>10592</v>
      </c>
      <c r="D5296" s="180">
        <v>755</v>
      </c>
      <c r="E5296" s="180" t="s">
        <v>5235</v>
      </c>
      <c r="F5296" s="180" t="s">
        <v>727</v>
      </c>
      <c r="G5296" s="180">
        <v>7.5724312999999999</v>
      </c>
      <c r="H5296" s="182">
        <v>38998.019999999997</v>
      </c>
      <c r="I5296" s="180">
        <v>0</v>
      </c>
      <c r="J5296" s="182">
        <v>38998.019999999997</v>
      </c>
      <c r="K5296" s="181">
        <f t="shared" si="82"/>
        <v>295309.82728602597</v>
      </c>
      <c r="L5296" s="180" t="s">
        <v>4328</v>
      </c>
    </row>
    <row r="5297" spans="3:12">
      <c r="C5297" s="180">
        <v>10592</v>
      </c>
      <c r="D5297" s="180">
        <v>756</v>
      </c>
      <c r="E5297" s="180" t="s">
        <v>5236</v>
      </c>
      <c r="F5297" s="180" t="s">
        <v>727</v>
      </c>
      <c r="G5297" s="180">
        <v>8.2587499999999991</v>
      </c>
      <c r="H5297" s="182">
        <v>42532.56</v>
      </c>
      <c r="I5297" s="180">
        <v>0</v>
      </c>
      <c r="J5297" s="182">
        <v>42532.56</v>
      </c>
      <c r="K5297" s="181">
        <f t="shared" si="82"/>
        <v>351265.77989999996</v>
      </c>
      <c r="L5297" s="180" t="s">
        <v>4328</v>
      </c>
    </row>
    <row r="5298" spans="3:12">
      <c r="C5298" s="180">
        <v>10592</v>
      </c>
      <c r="D5298" s="180">
        <v>757</v>
      </c>
      <c r="E5298" s="180" t="s">
        <v>5237</v>
      </c>
      <c r="F5298" s="180" t="s">
        <v>727</v>
      </c>
      <c r="G5298" s="180">
        <v>3.75</v>
      </c>
      <c r="H5298" s="182">
        <v>19312.5</v>
      </c>
      <c r="I5298" s="180">
        <v>0</v>
      </c>
      <c r="J5298" s="182">
        <v>19312.5</v>
      </c>
      <c r="K5298" s="181">
        <f t="shared" si="82"/>
        <v>72421.875</v>
      </c>
      <c r="L5298" s="180" t="s">
        <v>4328</v>
      </c>
    </row>
    <row r="5299" spans="3:12">
      <c r="C5299" s="180">
        <v>10592</v>
      </c>
      <c r="D5299" s="180">
        <v>759</v>
      </c>
      <c r="E5299" s="180" t="s">
        <v>5238</v>
      </c>
      <c r="F5299" s="180" t="s">
        <v>727</v>
      </c>
      <c r="G5299" s="180">
        <v>1.1466468999999999</v>
      </c>
      <c r="H5299" s="182">
        <v>5905.23</v>
      </c>
      <c r="I5299" s="180">
        <v>0</v>
      </c>
      <c r="J5299" s="182">
        <v>5905.23</v>
      </c>
      <c r="K5299" s="181">
        <f t="shared" si="82"/>
        <v>6771.2136732869994</v>
      </c>
      <c r="L5299" s="180" t="s">
        <v>4328</v>
      </c>
    </row>
    <row r="5300" spans="3:12">
      <c r="C5300" s="180">
        <v>10592</v>
      </c>
      <c r="D5300" s="180">
        <v>760</v>
      </c>
      <c r="E5300" s="180" t="s">
        <v>5239</v>
      </c>
      <c r="F5300" s="180" t="s">
        <v>727</v>
      </c>
      <c r="G5300" s="180">
        <v>7.5</v>
      </c>
      <c r="H5300" s="182">
        <v>38625</v>
      </c>
      <c r="I5300" s="180">
        <v>0</v>
      </c>
      <c r="J5300" s="182">
        <v>38625</v>
      </c>
      <c r="K5300" s="181">
        <f t="shared" si="82"/>
        <v>289687.5</v>
      </c>
      <c r="L5300" s="180" t="s">
        <v>4328</v>
      </c>
    </row>
    <row r="5301" spans="3:12">
      <c r="C5301" s="180">
        <v>10592</v>
      </c>
      <c r="D5301" s="180">
        <v>761</v>
      </c>
      <c r="E5301" s="180" t="s">
        <v>5240</v>
      </c>
      <c r="F5301" s="180" t="s">
        <v>727</v>
      </c>
      <c r="G5301" s="180">
        <v>1.9436625000000001</v>
      </c>
      <c r="H5301" s="182">
        <v>10009.86</v>
      </c>
      <c r="I5301" s="180">
        <v>0</v>
      </c>
      <c r="J5301" s="182">
        <v>10009.86</v>
      </c>
      <c r="K5301" s="181">
        <f t="shared" si="82"/>
        <v>19455.789512250001</v>
      </c>
      <c r="L5301" s="180" t="s">
        <v>4328</v>
      </c>
    </row>
    <row r="5302" spans="3:12">
      <c r="C5302" s="180">
        <v>10592</v>
      </c>
      <c r="D5302" s="180">
        <v>10587</v>
      </c>
      <c r="E5302" s="180" t="s">
        <v>5241</v>
      </c>
      <c r="F5302" s="180" t="s">
        <v>727</v>
      </c>
      <c r="G5302" s="180">
        <v>0.79749999999999999</v>
      </c>
      <c r="H5302" s="182">
        <v>4107.12</v>
      </c>
      <c r="I5302" s="180">
        <v>0</v>
      </c>
      <c r="J5302" s="182">
        <v>4107.12</v>
      </c>
      <c r="K5302" s="181">
        <f t="shared" si="82"/>
        <v>3275.4281999999998</v>
      </c>
      <c r="L5302" s="180" t="s">
        <v>4328</v>
      </c>
    </row>
    <row r="5303" spans="3:12">
      <c r="C5303" s="180">
        <v>10592</v>
      </c>
      <c r="D5303" s="180">
        <v>10588</v>
      </c>
      <c r="E5303" s="180" t="s">
        <v>5242</v>
      </c>
      <c r="F5303" s="180" t="s">
        <v>727</v>
      </c>
      <c r="G5303" s="180">
        <v>0.82790629999999998</v>
      </c>
      <c r="H5303" s="182">
        <v>4263.71</v>
      </c>
      <c r="I5303" s="180">
        <v>0</v>
      </c>
      <c r="J5303" s="182">
        <v>4263.71</v>
      </c>
      <c r="K5303" s="181">
        <f t="shared" si="82"/>
        <v>3529.9523703730001</v>
      </c>
      <c r="L5303" s="180" t="s">
        <v>4328</v>
      </c>
    </row>
    <row r="5304" spans="3:12">
      <c r="C5304" s="180">
        <v>10592</v>
      </c>
      <c r="D5304" s="180">
        <v>10589</v>
      </c>
      <c r="E5304" s="180" t="s">
        <v>5243</v>
      </c>
      <c r="F5304" s="180" t="s">
        <v>727</v>
      </c>
      <c r="G5304" s="180">
        <v>1.3434375000000001</v>
      </c>
      <c r="H5304" s="182">
        <v>6918.7</v>
      </c>
      <c r="I5304" s="180">
        <v>0</v>
      </c>
      <c r="J5304" s="182">
        <v>6918.7</v>
      </c>
      <c r="K5304" s="181">
        <f t="shared" si="82"/>
        <v>9294.84103125</v>
      </c>
      <c r="L5304" s="180" t="s">
        <v>4328</v>
      </c>
    </row>
    <row r="5305" spans="3:12">
      <c r="C5305" s="180">
        <v>10608</v>
      </c>
      <c r="D5305" s="180">
        <v>10608</v>
      </c>
      <c r="E5305" s="180" t="s">
        <v>5244</v>
      </c>
      <c r="F5305" s="180" t="s">
        <v>727</v>
      </c>
      <c r="G5305" s="180">
        <v>1</v>
      </c>
      <c r="H5305" s="182">
        <v>9614.7999999999993</v>
      </c>
      <c r="I5305" s="180">
        <v>0</v>
      </c>
      <c r="J5305" s="182">
        <v>9614.7999999999993</v>
      </c>
      <c r="K5305" s="181">
        <f t="shared" si="82"/>
        <v>9614.7999999999993</v>
      </c>
      <c r="L5305" s="180" t="s">
        <v>4328</v>
      </c>
    </row>
    <row r="5306" spans="3:12">
      <c r="C5306" s="180">
        <v>10608</v>
      </c>
      <c r="D5306" s="180">
        <v>13836</v>
      </c>
      <c r="E5306" s="180" t="s">
        <v>1607</v>
      </c>
      <c r="F5306" s="180" t="s">
        <v>727</v>
      </c>
      <c r="G5306" s="180">
        <v>6.9903551000000004</v>
      </c>
      <c r="H5306" s="182">
        <v>67210.86</v>
      </c>
      <c r="I5306" s="180">
        <v>0</v>
      </c>
      <c r="J5306" s="182">
        <v>67210.86</v>
      </c>
      <c r="K5306" s="181">
        <f t="shared" si="82"/>
        <v>469827.77797638602</v>
      </c>
      <c r="L5306" s="180" t="s">
        <v>4328</v>
      </c>
    </row>
    <row r="5307" spans="3:12">
      <c r="C5307" s="180">
        <v>10608</v>
      </c>
      <c r="D5307" s="180">
        <v>14534</v>
      </c>
      <c r="E5307" s="180" t="s">
        <v>5245</v>
      </c>
      <c r="F5307" s="180" t="s">
        <v>727</v>
      </c>
      <c r="G5307" s="180">
        <v>2.9263479999999999</v>
      </c>
      <c r="H5307" s="182">
        <v>28136.25</v>
      </c>
      <c r="I5307" s="180">
        <v>0</v>
      </c>
      <c r="J5307" s="182">
        <v>28136.25</v>
      </c>
      <c r="K5307" s="181">
        <f t="shared" si="82"/>
        <v>82336.458914999996</v>
      </c>
      <c r="L5307" s="180" t="s">
        <v>4328</v>
      </c>
    </row>
    <row r="5308" spans="3:12">
      <c r="C5308" s="180">
        <v>10608</v>
      </c>
      <c r="D5308" s="180">
        <v>14535</v>
      </c>
      <c r="E5308" s="180" t="s">
        <v>5246</v>
      </c>
      <c r="F5308" s="180" t="s">
        <v>727</v>
      </c>
      <c r="G5308" s="180">
        <v>29.044278800000001</v>
      </c>
      <c r="H5308" s="182">
        <v>279254.93</v>
      </c>
      <c r="I5308" s="180">
        <v>0</v>
      </c>
      <c r="J5308" s="182">
        <v>279254.93</v>
      </c>
      <c r="K5308" s="181">
        <f t="shared" si="82"/>
        <v>8110758.043194484</v>
      </c>
      <c r="L5308" s="180" t="s">
        <v>4328</v>
      </c>
    </row>
    <row r="5309" spans="3:12">
      <c r="C5309" s="180">
        <v>10642</v>
      </c>
      <c r="D5309" s="180">
        <v>10642</v>
      </c>
      <c r="E5309" s="180" t="s">
        <v>1526</v>
      </c>
      <c r="F5309" s="180" t="s">
        <v>727</v>
      </c>
      <c r="G5309" s="180">
        <v>1</v>
      </c>
      <c r="H5309" s="182">
        <v>940000</v>
      </c>
      <c r="I5309" s="180">
        <v>0</v>
      </c>
      <c r="J5309" s="182">
        <v>940000</v>
      </c>
      <c r="K5309" s="181">
        <f t="shared" si="82"/>
        <v>940000</v>
      </c>
      <c r="L5309" s="180" t="s">
        <v>4328</v>
      </c>
    </row>
    <row r="5310" spans="3:12">
      <c r="C5310" s="180">
        <v>10642</v>
      </c>
      <c r="D5310" s="180">
        <v>6067</v>
      </c>
      <c r="E5310" s="180" t="s">
        <v>1514</v>
      </c>
      <c r="F5310" s="180" t="s">
        <v>727</v>
      </c>
      <c r="G5310" s="180">
        <v>0.78571429999999998</v>
      </c>
      <c r="H5310" s="182">
        <v>738571.44</v>
      </c>
      <c r="I5310" s="180">
        <v>0</v>
      </c>
      <c r="J5310" s="182">
        <v>738571.44</v>
      </c>
      <c r="K5310" s="181">
        <f t="shared" si="82"/>
        <v>580306.14197959192</v>
      </c>
      <c r="L5310" s="180" t="s">
        <v>4328</v>
      </c>
    </row>
    <row r="5311" spans="3:12">
      <c r="C5311" s="180">
        <v>10642</v>
      </c>
      <c r="D5311" s="180">
        <v>6069</v>
      </c>
      <c r="E5311" s="180" t="s">
        <v>1513</v>
      </c>
      <c r="F5311" s="180" t="s">
        <v>727</v>
      </c>
      <c r="G5311" s="180">
        <v>0.19314290000000001</v>
      </c>
      <c r="H5311" s="182">
        <v>181554.32</v>
      </c>
      <c r="I5311" s="180">
        <v>0</v>
      </c>
      <c r="J5311" s="182">
        <v>181554.32</v>
      </c>
      <c r="K5311" s="181">
        <f t="shared" si="82"/>
        <v>35065.927872328</v>
      </c>
      <c r="L5311" s="180" t="s">
        <v>4328</v>
      </c>
    </row>
    <row r="5312" spans="3:12">
      <c r="C5312" s="180">
        <v>10642</v>
      </c>
      <c r="D5312" s="180">
        <v>6070</v>
      </c>
      <c r="E5312" s="180" t="s">
        <v>1516</v>
      </c>
      <c r="F5312" s="180" t="s">
        <v>727</v>
      </c>
      <c r="G5312" s="180">
        <v>0.87428570000000005</v>
      </c>
      <c r="H5312" s="182">
        <v>821828.55</v>
      </c>
      <c r="I5312" s="180">
        <v>0</v>
      </c>
      <c r="J5312" s="182">
        <v>821828.55</v>
      </c>
      <c r="K5312" s="181">
        <f t="shared" si="82"/>
        <v>718512.94911673514</v>
      </c>
      <c r="L5312" s="180" t="s">
        <v>4328</v>
      </c>
    </row>
    <row r="5313" spans="3:12">
      <c r="C5313" s="180">
        <v>10642</v>
      </c>
      <c r="D5313" s="180">
        <v>10646</v>
      </c>
      <c r="E5313" s="180" t="s">
        <v>1500</v>
      </c>
      <c r="F5313" s="180" t="s">
        <v>727</v>
      </c>
      <c r="G5313" s="180">
        <v>0.63985689999999995</v>
      </c>
      <c r="H5313" s="182">
        <v>601465.48</v>
      </c>
      <c r="I5313" s="180">
        <v>0</v>
      </c>
      <c r="J5313" s="182">
        <v>601465.48</v>
      </c>
      <c r="K5313" s="181">
        <f t="shared" si="82"/>
        <v>384851.83748981194</v>
      </c>
      <c r="L5313" s="180" t="s">
        <v>4328</v>
      </c>
    </row>
    <row r="5314" spans="3:12">
      <c r="C5314" s="180">
        <v>10642</v>
      </c>
      <c r="D5314" s="180">
        <v>13600</v>
      </c>
      <c r="E5314" s="180" t="s">
        <v>5247</v>
      </c>
      <c r="F5314" s="180" t="s">
        <v>727</v>
      </c>
      <c r="G5314" s="180">
        <v>0.85836900000000005</v>
      </c>
      <c r="H5314" s="182">
        <v>806866.86</v>
      </c>
      <c r="I5314" s="180">
        <v>0</v>
      </c>
      <c r="J5314" s="182">
        <v>806866.86</v>
      </c>
      <c r="K5314" s="181">
        <f t="shared" si="82"/>
        <v>692589.49975134002</v>
      </c>
      <c r="L5314" s="180" t="s">
        <v>4328</v>
      </c>
    </row>
    <row r="5315" spans="3:12">
      <c r="C5315" s="180">
        <v>10642</v>
      </c>
      <c r="D5315" s="180">
        <v>14489</v>
      </c>
      <c r="E5315" s="180" t="s">
        <v>1528</v>
      </c>
      <c r="F5315" s="180" t="s">
        <v>727</v>
      </c>
      <c r="G5315" s="180">
        <v>0.88698140000000003</v>
      </c>
      <c r="H5315" s="182">
        <v>833762.51</v>
      </c>
      <c r="I5315" s="180">
        <v>0</v>
      </c>
      <c r="J5315" s="182">
        <v>833762.51</v>
      </c>
      <c r="K5315" s="181">
        <f t="shared" si="82"/>
        <v>739531.838387314</v>
      </c>
      <c r="L5315" s="180" t="s">
        <v>4328</v>
      </c>
    </row>
    <row r="5316" spans="3:12">
      <c r="C5316" s="180">
        <v>10642</v>
      </c>
      <c r="D5316" s="180">
        <v>14511</v>
      </c>
      <c r="E5316" s="180" t="s">
        <v>1636</v>
      </c>
      <c r="F5316" s="180" t="s">
        <v>727</v>
      </c>
      <c r="G5316" s="180">
        <v>1.0615163999999999</v>
      </c>
      <c r="H5316" s="182">
        <v>997825.41</v>
      </c>
      <c r="I5316" s="180">
        <v>0</v>
      </c>
      <c r="J5316" s="182">
        <v>997825.41</v>
      </c>
      <c r="K5316" s="181">
        <f t="shared" si="82"/>
        <v>1059208.037051724</v>
      </c>
      <c r="L5316" s="180" t="s">
        <v>4328</v>
      </c>
    </row>
    <row r="5317" spans="3:12">
      <c r="C5317" s="180">
        <v>10642</v>
      </c>
      <c r="D5317" s="180">
        <v>14513</v>
      </c>
      <c r="E5317" s="180" t="s">
        <v>1493</v>
      </c>
      <c r="F5317" s="180" t="s">
        <v>727</v>
      </c>
      <c r="G5317" s="180">
        <v>0.66525710000000005</v>
      </c>
      <c r="H5317" s="182">
        <v>625341.67000000004</v>
      </c>
      <c r="I5317" s="180">
        <v>0</v>
      </c>
      <c r="J5317" s="182">
        <v>625341.67000000004</v>
      </c>
      <c r="K5317" s="181">
        <f t="shared" si="82"/>
        <v>416012.98589335708</v>
      </c>
      <c r="L5317" s="180" t="s">
        <v>4328</v>
      </c>
    </row>
    <row r="5318" spans="3:12">
      <c r="C5318" s="180">
        <v>10642</v>
      </c>
      <c r="D5318" s="180">
        <v>14626</v>
      </c>
      <c r="E5318" s="180" t="s">
        <v>1630</v>
      </c>
      <c r="F5318" s="180" t="s">
        <v>727</v>
      </c>
      <c r="G5318" s="180">
        <v>0.95714290000000002</v>
      </c>
      <c r="H5318" s="182">
        <v>899714.32</v>
      </c>
      <c r="I5318" s="180">
        <v>0</v>
      </c>
      <c r="J5318" s="182">
        <v>899714.32</v>
      </c>
      <c r="K5318" s="181">
        <f t="shared" ref="K5318:K5381" si="83">H5318*G5318</f>
        <v>861155.17341632792</v>
      </c>
      <c r="L5318" s="180" t="s">
        <v>4328</v>
      </c>
    </row>
    <row r="5319" spans="3:12">
      <c r="C5319" s="180">
        <v>10658</v>
      </c>
      <c r="D5319" s="180">
        <v>10658</v>
      </c>
      <c r="E5319" s="180" t="s">
        <v>1628</v>
      </c>
      <c r="F5319" s="180" t="s">
        <v>727</v>
      </c>
      <c r="G5319" s="180">
        <v>1</v>
      </c>
      <c r="H5319" s="182">
        <v>8337.56</v>
      </c>
      <c r="I5319" s="180">
        <v>0</v>
      </c>
      <c r="J5319" s="182">
        <v>8337.56</v>
      </c>
      <c r="K5319" s="181">
        <f t="shared" si="83"/>
        <v>8337.56</v>
      </c>
      <c r="L5319" s="180" t="s">
        <v>4328</v>
      </c>
    </row>
    <row r="5320" spans="3:12">
      <c r="C5320" s="180">
        <v>10658</v>
      </c>
      <c r="D5320" s="180">
        <v>10640</v>
      </c>
      <c r="E5320" s="180" t="s">
        <v>5248</v>
      </c>
      <c r="F5320" s="180" t="s">
        <v>727</v>
      </c>
      <c r="G5320" s="180">
        <v>1.8167770000000001</v>
      </c>
      <c r="H5320" s="182">
        <v>15147.48</v>
      </c>
      <c r="I5320" s="180">
        <v>0</v>
      </c>
      <c r="J5320" s="182">
        <v>15147.48</v>
      </c>
      <c r="K5320" s="181">
        <f t="shared" si="83"/>
        <v>27519.593271960002</v>
      </c>
      <c r="L5320" s="180" t="s">
        <v>4328</v>
      </c>
    </row>
    <row r="5321" spans="3:12">
      <c r="C5321" s="180">
        <v>10658</v>
      </c>
      <c r="D5321" s="180">
        <v>13897</v>
      </c>
      <c r="E5321" s="180" t="s">
        <v>1626</v>
      </c>
      <c r="F5321" s="180" t="s">
        <v>727</v>
      </c>
      <c r="G5321" s="180">
        <v>0.83885200000000004</v>
      </c>
      <c r="H5321" s="182">
        <v>6993.97</v>
      </c>
      <c r="I5321" s="180">
        <v>0</v>
      </c>
      <c r="J5321" s="182">
        <v>6993.97</v>
      </c>
      <c r="K5321" s="181">
        <f t="shared" si="83"/>
        <v>5866.9057224400003</v>
      </c>
      <c r="L5321" s="180" t="s">
        <v>4328</v>
      </c>
    </row>
    <row r="5322" spans="3:12">
      <c r="C5322" s="180">
        <v>10658</v>
      </c>
      <c r="D5322" s="180">
        <v>13954</v>
      </c>
      <c r="E5322" s="180" t="s">
        <v>1627</v>
      </c>
      <c r="F5322" s="180" t="s">
        <v>727</v>
      </c>
      <c r="G5322" s="180">
        <v>0.91979390000000005</v>
      </c>
      <c r="H5322" s="182">
        <v>7668.83</v>
      </c>
      <c r="I5322" s="180">
        <v>0</v>
      </c>
      <c r="J5322" s="182">
        <v>7668.83</v>
      </c>
      <c r="K5322" s="181">
        <f t="shared" si="83"/>
        <v>7053.7430541370004</v>
      </c>
      <c r="L5322" s="180" t="s">
        <v>4328</v>
      </c>
    </row>
    <row r="5323" spans="3:12">
      <c r="C5323" s="180">
        <v>10667</v>
      </c>
      <c r="D5323" s="180">
        <v>10667</v>
      </c>
      <c r="E5323" s="180" t="s">
        <v>5249</v>
      </c>
      <c r="F5323" s="180" t="s">
        <v>727</v>
      </c>
      <c r="G5323" s="180">
        <v>1</v>
      </c>
      <c r="H5323" s="182">
        <v>19404</v>
      </c>
      <c r="I5323" s="180">
        <v>0</v>
      </c>
      <c r="J5323" s="182">
        <v>19404</v>
      </c>
      <c r="K5323" s="181">
        <f t="shared" si="83"/>
        <v>19404</v>
      </c>
      <c r="L5323" s="180" t="s">
        <v>4328</v>
      </c>
    </row>
    <row r="5324" spans="3:12">
      <c r="C5324" s="180">
        <v>10685</v>
      </c>
      <c r="D5324" s="180">
        <v>10685</v>
      </c>
      <c r="E5324" s="180" t="s">
        <v>1494</v>
      </c>
      <c r="F5324" s="180" t="s">
        <v>727</v>
      </c>
      <c r="G5324" s="180">
        <v>1</v>
      </c>
      <c r="H5324" s="182">
        <v>827794.72</v>
      </c>
      <c r="I5324" s="180">
        <v>0</v>
      </c>
      <c r="J5324" s="182">
        <v>827794.72</v>
      </c>
      <c r="K5324" s="181">
        <f t="shared" si="83"/>
        <v>827794.72</v>
      </c>
      <c r="L5324" s="180" t="s">
        <v>4328</v>
      </c>
    </row>
    <row r="5325" spans="3:12">
      <c r="C5325" s="180">
        <v>10685</v>
      </c>
      <c r="D5325" s="180">
        <v>2723</v>
      </c>
      <c r="E5325" s="180" t="s">
        <v>5250</v>
      </c>
      <c r="F5325" s="180" t="s">
        <v>727</v>
      </c>
      <c r="G5325" s="180">
        <v>0.84084080000000005</v>
      </c>
      <c r="H5325" s="182">
        <v>696043.57</v>
      </c>
      <c r="I5325" s="180">
        <v>0</v>
      </c>
      <c r="J5325" s="182">
        <v>696043.57</v>
      </c>
      <c r="K5325" s="181">
        <f t="shared" si="83"/>
        <v>585261.83223365596</v>
      </c>
      <c r="L5325" s="180" t="s">
        <v>4328</v>
      </c>
    </row>
    <row r="5326" spans="3:12">
      <c r="C5326" s="180">
        <v>10685</v>
      </c>
      <c r="D5326" s="180">
        <v>14525</v>
      </c>
      <c r="E5326" s="180" t="s">
        <v>1554</v>
      </c>
      <c r="F5326" s="180" t="s">
        <v>727</v>
      </c>
      <c r="G5326" s="180">
        <v>1.1315314999999999</v>
      </c>
      <c r="H5326" s="182">
        <v>936675.8</v>
      </c>
      <c r="I5326" s="180">
        <v>0</v>
      </c>
      <c r="J5326" s="182">
        <v>936675.8</v>
      </c>
      <c r="K5326" s="181">
        <f t="shared" si="83"/>
        <v>1059878.1729877</v>
      </c>
      <c r="L5326" s="180" t="s">
        <v>4328</v>
      </c>
    </row>
    <row r="5327" spans="3:12">
      <c r="C5327" s="180">
        <v>10685</v>
      </c>
      <c r="D5327" s="180">
        <v>36408</v>
      </c>
      <c r="E5327" s="180" t="s">
        <v>5251</v>
      </c>
      <c r="F5327" s="180" t="s">
        <v>727</v>
      </c>
      <c r="G5327" s="180">
        <v>1.3813814</v>
      </c>
      <c r="H5327" s="182">
        <v>1143500.22</v>
      </c>
      <c r="I5327" s="180">
        <v>0</v>
      </c>
      <c r="J5327" s="182">
        <v>1143500.22</v>
      </c>
      <c r="K5327" s="181">
        <f t="shared" si="83"/>
        <v>1579609.934803908</v>
      </c>
      <c r="L5327" s="180" t="s">
        <v>4328</v>
      </c>
    </row>
    <row r="5328" spans="3:12">
      <c r="C5328" s="180">
        <v>10685</v>
      </c>
      <c r="D5328" s="180">
        <v>38541</v>
      </c>
      <c r="E5328" s="180" t="s">
        <v>1579</v>
      </c>
      <c r="F5328" s="180" t="s">
        <v>727</v>
      </c>
      <c r="G5328" s="180">
        <v>5.4054054000000002</v>
      </c>
      <c r="H5328" s="182">
        <v>4474566.04</v>
      </c>
      <c r="I5328" s="180">
        <v>0</v>
      </c>
      <c r="J5328" s="182">
        <v>4474566.04</v>
      </c>
      <c r="K5328" s="181">
        <f t="shared" si="83"/>
        <v>24186843.435272619</v>
      </c>
      <c r="L5328" s="180" t="s">
        <v>4328</v>
      </c>
    </row>
    <row r="5329" spans="3:12">
      <c r="C5329" s="180">
        <v>10685</v>
      </c>
      <c r="D5329" s="180">
        <v>38542</v>
      </c>
      <c r="E5329" s="180" t="s">
        <v>1609</v>
      </c>
      <c r="F5329" s="180" t="s">
        <v>727</v>
      </c>
      <c r="G5329" s="180">
        <v>8.2882882999999996</v>
      </c>
      <c r="H5329" s="182">
        <v>6861001.29</v>
      </c>
      <c r="I5329" s="180">
        <v>0</v>
      </c>
      <c r="J5329" s="182">
        <v>6861001.29</v>
      </c>
      <c r="K5329" s="181">
        <f t="shared" si="83"/>
        <v>56865956.718191907</v>
      </c>
      <c r="L5329" s="180" t="s">
        <v>4328</v>
      </c>
    </row>
    <row r="5330" spans="3:12">
      <c r="C5330" s="180">
        <v>10685</v>
      </c>
      <c r="D5330" s="180">
        <v>38543</v>
      </c>
      <c r="E5330" s="180" t="s">
        <v>1580</v>
      </c>
      <c r="F5330" s="180" t="s">
        <v>727</v>
      </c>
      <c r="G5330" s="180">
        <v>1.6876945999999999</v>
      </c>
      <c r="H5330" s="182">
        <v>1397064.67</v>
      </c>
      <c r="I5330" s="180">
        <v>0</v>
      </c>
      <c r="J5330" s="182">
        <v>1397064.67</v>
      </c>
      <c r="K5330" s="181">
        <f t="shared" si="83"/>
        <v>2357818.4994097818</v>
      </c>
      <c r="L5330" s="180" t="s">
        <v>4328</v>
      </c>
    </row>
    <row r="5331" spans="3:12">
      <c r="C5331" s="180">
        <v>10685</v>
      </c>
      <c r="D5331" s="180">
        <v>39012</v>
      </c>
      <c r="E5331" s="180" t="s">
        <v>1571</v>
      </c>
      <c r="F5331" s="180" t="s">
        <v>727</v>
      </c>
      <c r="G5331" s="180">
        <v>1.1981982</v>
      </c>
      <c r="H5331" s="182">
        <v>991862.14</v>
      </c>
      <c r="I5331" s="180">
        <v>0</v>
      </c>
      <c r="J5331" s="182">
        <v>991862.14</v>
      </c>
      <c r="K5331" s="181">
        <f t="shared" si="83"/>
        <v>1188447.430796148</v>
      </c>
      <c r="L5331" s="180" t="s">
        <v>4328</v>
      </c>
    </row>
    <row r="5332" spans="3:12">
      <c r="C5332" s="180">
        <v>10685</v>
      </c>
      <c r="D5332" s="180">
        <v>40435</v>
      </c>
      <c r="E5332" s="180" t="s">
        <v>1632</v>
      </c>
      <c r="F5332" s="180" t="s">
        <v>727</v>
      </c>
      <c r="G5332" s="180">
        <v>1.2099171</v>
      </c>
      <c r="H5332" s="182">
        <v>1001562.98</v>
      </c>
      <c r="I5332" s="180">
        <v>0</v>
      </c>
      <c r="J5332" s="182">
        <v>1001562.98</v>
      </c>
      <c r="K5332" s="181">
        <f t="shared" si="83"/>
        <v>1211808.1762289579</v>
      </c>
      <c r="L5332" s="180" t="s">
        <v>4328</v>
      </c>
    </row>
    <row r="5333" spans="3:12">
      <c r="C5333" s="180">
        <v>10685</v>
      </c>
      <c r="D5333" s="180">
        <v>40636</v>
      </c>
      <c r="E5333" s="180" t="s">
        <v>1633</v>
      </c>
      <c r="F5333" s="180" t="s">
        <v>727</v>
      </c>
      <c r="G5333" s="180">
        <v>1.3847487000000001</v>
      </c>
      <c r="H5333" s="182">
        <v>1146287.6599999999</v>
      </c>
      <c r="I5333" s="180">
        <v>0</v>
      </c>
      <c r="J5333" s="182">
        <v>1146287.6599999999</v>
      </c>
      <c r="K5333" s="181">
        <f t="shared" si="83"/>
        <v>1587320.3470110421</v>
      </c>
      <c r="L5333" s="180" t="s">
        <v>4328</v>
      </c>
    </row>
    <row r="5334" spans="3:12">
      <c r="C5334" s="180">
        <v>10685</v>
      </c>
      <c r="D5334" s="180">
        <v>41982</v>
      </c>
      <c r="E5334" s="180" t="s">
        <v>1646</v>
      </c>
      <c r="F5334" s="180" t="s">
        <v>727</v>
      </c>
      <c r="G5334" s="180">
        <v>2.0420419999999999</v>
      </c>
      <c r="H5334" s="182">
        <v>1690391.58</v>
      </c>
      <c r="I5334" s="180">
        <v>0</v>
      </c>
      <c r="J5334" s="182">
        <v>1690391.58</v>
      </c>
      <c r="K5334" s="181">
        <f t="shared" si="83"/>
        <v>3451850.60280636</v>
      </c>
      <c r="L5334" s="180" t="s">
        <v>4328</v>
      </c>
    </row>
    <row r="5335" spans="3:12">
      <c r="C5335" s="180">
        <v>10685</v>
      </c>
      <c r="D5335" s="180">
        <v>43886</v>
      </c>
      <c r="E5335" s="180" t="s">
        <v>1645</v>
      </c>
      <c r="F5335" s="180" t="s">
        <v>727</v>
      </c>
      <c r="G5335" s="180">
        <v>3.8258293999999999</v>
      </c>
      <c r="H5335" s="182">
        <v>3167001.37</v>
      </c>
      <c r="I5335" s="180">
        <v>0</v>
      </c>
      <c r="J5335" s="182">
        <v>3167001.37</v>
      </c>
      <c r="K5335" s="181">
        <f t="shared" si="83"/>
        <v>12116406.951186279</v>
      </c>
      <c r="L5335" s="180" t="s">
        <v>4328</v>
      </c>
    </row>
    <row r="5336" spans="3:12">
      <c r="C5336" s="180">
        <v>10685</v>
      </c>
      <c r="D5336" s="180">
        <v>44002</v>
      </c>
      <c r="E5336" s="180" t="s">
        <v>1643</v>
      </c>
      <c r="F5336" s="180" t="s">
        <v>727</v>
      </c>
      <c r="G5336" s="180">
        <v>7.8831230999999997</v>
      </c>
      <c r="H5336" s="182">
        <v>6525607.6699999999</v>
      </c>
      <c r="I5336" s="180">
        <v>0</v>
      </c>
      <c r="J5336" s="182">
        <v>6525607.6699999999</v>
      </c>
      <c r="K5336" s="181">
        <f t="shared" si="83"/>
        <v>51442168.564914174</v>
      </c>
      <c r="L5336" s="180" t="s">
        <v>4328</v>
      </c>
    </row>
    <row r="5337" spans="3:12">
      <c r="C5337" s="180">
        <v>10685</v>
      </c>
      <c r="D5337" s="180">
        <v>44003</v>
      </c>
      <c r="E5337" s="180" t="s">
        <v>1644</v>
      </c>
      <c r="F5337" s="180" t="s">
        <v>727</v>
      </c>
      <c r="G5337" s="180">
        <v>10.954955</v>
      </c>
      <c r="H5337" s="182">
        <v>9068453.9000000004</v>
      </c>
      <c r="I5337" s="180">
        <v>0</v>
      </c>
      <c r="J5337" s="182">
        <v>9068453.9000000004</v>
      </c>
      <c r="K5337" s="181">
        <f t="shared" si="83"/>
        <v>99344504.3940745</v>
      </c>
      <c r="L5337" s="180" t="s">
        <v>4328</v>
      </c>
    </row>
    <row r="5338" spans="3:12">
      <c r="C5338" s="180">
        <v>10685</v>
      </c>
      <c r="D5338" s="180">
        <v>44274</v>
      </c>
      <c r="E5338" s="180" t="s">
        <v>5252</v>
      </c>
      <c r="F5338" s="180" t="s">
        <v>727</v>
      </c>
      <c r="G5338" s="180">
        <v>8.2609999999999997E-4</v>
      </c>
      <c r="H5338" s="180">
        <v>683.84</v>
      </c>
      <c r="I5338" s="180">
        <v>0</v>
      </c>
      <c r="J5338" s="180">
        <v>683.84</v>
      </c>
      <c r="K5338" s="181">
        <f t="shared" si="83"/>
        <v>0.56492022399999997</v>
      </c>
      <c r="L5338" s="180" t="s">
        <v>4328</v>
      </c>
    </row>
    <row r="5339" spans="3:12">
      <c r="C5339" s="180">
        <v>10685</v>
      </c>
      <c r="D5339" s="180">
        <v>44281</v>
      </c>
      <c r="E5339" s="180" t="s">
        <v>5253</v>
      </c>
      <c r="F5339" s="180" t="s">
        <v>727</v>
      </c>
      <c r="G5339" s="180">
        <v>3.2039999999999998E-4</v>
      </c>
      <c r="H5339" s="180">
        <v>265.22000000000003</v>
      </c>
      <c r="I5339" s="180">
        <v>0</v>
      </c>
      <c r="J5339" s="180">
        <v>265.22000000000003</v>
      </c>
      <c r="K5339" s="181">
        <f t="shared" si="83"/>
        <v>8.4976488000000003E-2</v>
      </c>
      <c r="L5339" s="180" t="s">
        <v>4328</v>
      </c>
    </row>
    <row r="5340" spans="3:12">
      <c r="C5340" s="180">
        <v>10685</v>
      </c>
      <c r="D5340" s="180">
        <v>44305</v>
      </c>
      <c r="E5340" s="180" t="s">
        <v>5254</v>
      </c>
      <c r="F5340" s="180" t="s">
        <v>727</v>
      </c>
      <c r="G5340" s="180">
        <v>2.2487000000000002E-3</v>
      </c>
      <c r="H5340" s="182">
        <v>1861.46</v>
      </c>
      <c r="I5340" s="180">
        <v>0</v>
      </c>
      <c r="J5340" s="182">
        <v>1861.46</v>
      </c>
      <c r="K5340" s="181">
        <f t="shared" si="83"/>
        <v>4.1858651020000002</v>
      </c>
      <c r="L5340" s="180" t="s">
        <v>4328</v>
      </c>
    </row>
    <row r="5341" spans="3:12">
      <c r="C5341" s="180">
        <v>10685</v>
      </c>
      <c r="D5341" s="180">
        <v>44313</v>
      </c>
      <c r="E5341" s="180" t="s">
        <v>5255</v>
      </c>
      <c r="F5341" s="180" t="s">
        <v>727</v>
      </c>
      <c r="G5341" s="180">
        <v>1.1486999999999999E-3</v>
      </c>
      <c r="H5341" s="180">
        <v>950.88</v>
      </c>
      <c r="I5341" s="180">
        <v>0</v>
      </c>
      <c r="J5341" s="180">
        <v>950.88</v>
      </c>
      <c r="K5341" s="181">
        <f t="shared" si="83"/>
        <v>1.0922758559999999</v>
      </c>
      <c r="L5341" s="180" t="s">
        <v>4328</v>
      </c>
    </row>
    <row r="5342" spans="3:12">
      <c r="C5342" s="180">
        <v>10685</v>
      </c>
      <c r="D5342" s="180">
        <v>44548</v>
      </c>
      <c r="E5342" s="180" t="s">
        <v>1647</v>
      </c>
      <c r="F5342" s="180" t="s">
        <v>727</v>
      </c>
      <c r="G5342" s="180">
        <v>3.3502822999999999</v>
      </c>
      <c r="H5342" s="182">
        <v>2773345.99</v>
      </c>
      <c r="I5342" s="180">
        <v>0</v>
      </c>
      <c r="J5342" s="182">
        <v>2773345.99</v>
      </c>
      <c r="K5342" s="181">
        <f t="shared" si="83"/>
        <v>9291491.9820729773</v>
      </c>
      <c r="L5342" s="180" t="s">
        <v>4328</v>
      </c>
    </row>
    <row r="5343" spans="3:12">
      <c r="C5343" s="180">
        <v>10685</v>
      </c>
      <c r="D5343" s="180">
        <v>44549</v>
      </c>
      <c r="E5343" s="180" t="s">
        <v>1648</v>
      </c>
      <c r="F5343" s="180" t="s">
        <v>727</v>
      </c>
      <c r="G5343" s="180">
        <v>7.6861622000000001</v>
      </c>
      <c r="H5343" s="182">
        <v>6362564.4800000004</v>
      </c>
      <c r="I5343" s="180">
        <v>0</v>
      </c>
      <c r="J5343" s="182">
        <v>6362564.4800000004</v>
      </c>
      <c r="K5343" s="181">
        <f t="shared" si="83"/>
        <v>48903702.601238661</v>
      </c>
      <c r="L5343" s="180" t="s">
        <v>4328</v>
      </c>
    </row>
    <row r="5344" spans="3:12">
      <c r="C5344" s="180">
        <v>10685</v>
      </c>
      <c r="D5344" s="180">
        <v>44550</v>
      </c>
      <c r="E5344" s="180" t="s">
        <v>1649</v>
      </c>
      <c r="F5344" s="180" t="s">
        <v>727</v>
      </c>
      <c r="G5344" s="180">
        <v>10.510991000000001</v>
      </c>
      <c r="H5344" s="182">
        <v>8700942.8499999996</v>
      </c>
      <c r="I5344" s="180">
        <v>0</v>
      </c>
      <c r="J5344" s="182">
        <v>8700942.8499999996</v>
      </c>
      <c r="K5344" s="181">
        <f t="shared" si="83"/>
        <v>91455531.987864345</v>
      </c>
      <c r="L5344" s="180" t="s">
        <v>4328</v>
      </c>
    </row>
    <row r="5345" spans="3:12">
      <c r="C5345" s="180">
        <v>10685</v>
      </c>
      <c r="D5345" s="180">
        <v>45080</v>
      </c>
      <c r="E5345" s="180" t="s">
        <v>1652</v>
      </c>
      <c r="F5345" s="180" t="s">
        <v>727</v>
      </c>
      <c r="G5345" s="180">
        <v>1.7949799999999998E-2</v>
      </c>
      <c r="H5345" s="182">
        <v>14858.74</v>
      </c>
      <c r="I5345" s="180">
        <v>0</v>
      </c>
      <c r="J5345" s="182">
        <v>14858.74</v>
      </c>
      <c r="K5345" s="181">
        <f t="shared" si="83"/>
        <v>266.71141125199995</v>
      </c>
      <c r="L5345" s="180" t="s">
        <v>4328</v>
      </c>
    </row>
    <row r="5346" spans="3:12">
      <c r="C5346" s="180">
        <v>10685</v>
      </c>
      <c r="D5346" s="180">
        <v>45112</v>
      </c>
      <c r="E5346" s="180" t="s">
        <v>1653</v>
      </c>
      <c r="F5346" s="180" t="s">
        <v>727</v>
      </c>
      <c r="G5346" s="180">
        <v>1.3015015000000001</v>
      </c>
      <c r="H5346" s="182">
        <v>1077376.06</v>
      </c>
      <c r="I5346" s="180">
        <v>0</v>
      </c>
      <c r="J5346" s="182">
        <v>1077376.06</v>
      </c>
      <c r="K5346" s="181">
        <f t="shared" si="83"/>
        <v>1402206.5581540901</v>
      </c>
      <c r="L5346" s="180" t="s">
        <v>4328</v>
      </c>
    </row>
    <row r="5347" spans="3:12">
      <c r="C5347" s="180">
        <v>10710</v>
      </c>
      <c r="D5347" s="180">
        <v>10710</v>
      </c>
      <c r="E5347" s="180" t="s">
        <v>5256</v>
      </c>
      <c r="F5347" s="180" t="s">
        <v>838</v>
      </c>
      <c r="G5347" s="180">
        <v>1</v>
      </c>
      <c r="H5347" s="180">
        <v>165.02</v>
      </c>
      <c r="I5347" s="180">
        <v>0</v>
      </c>
      <c r="J5347" s="180">
        <v>165.02</v>
      </c>
      <c r="K5347" s="181">
        <f t="shared" si="83"/>
        <v>165.02</v>
      </c>
      <c r="L5347" s="180" t="s">
        <v>4328</v>
      </c>
    </row>
    <row r="5348" spans="3:12">
      <c r="C5348" s="180">
        <v>10710</v>
      </c>
      <c r="D5348" s="180">
        <v>10708</v>
      </c>
      <c r="E5348" s="180" t="s">
        <v>5257</v>
      </c>
      <c r="F5348" s="180" t="s">
        <v>838</v>
      </c>
      <c r="G5348" s="180">
        <v>0.38714280000000001</v>
      </c>
      <c r="H5348" s="180">
        <v>63.88</v>
      </c>
      <c r="I5348" s="180">
        <v>0</v>
      </c>
      <c r="J5348" s="180">
        <v>63.88</v>
      </c>
      <c r="K5348" s="181">
        <f t="shared" si="83"/>
        <v>24.730682064</v>
      </c>
      <c r="L5348" s="180" t="s">
        <v>4328</v>
      </c>
    </row>
    <row r="5349" spans="3:12">
      <c r="C5349" s="180">
        <v>10710</v>
      </c>
      <c r="D5349" s="180">
        <v>10709</v>
      </c>
      <c r="E5349" s="180" t="s">
        <v>5258</v>
      </c>
      <c r="F5349" s="180" t="s">
        <v>838</v>
      </c>
      <c r="G5349" s="180">
        <v>1.2285714000000001</v>
      </c>
      <c r="H5349" s="180">
        <v>202.73</v>
      </c>
      <c r="I5349" s="180">
        <v>0</v>
      </c>
      <c r="J5349" s="180">
        <v>202.73</v>
      </c>
      <c r="K5349" s="181">
        <f t="shared" si="83"/>
        <v>249.06827992200002</v>
      </c>
      <c r="L5349" s="180" t="s">
        <v>4328</v>
      </c>
    </row>
    <row r="5350" spans="3:12">
      <c r="C5350" s="180">
        <v>10710</v>
      </c>
      <c r="D5350" s="180">
        <v>39635</v>
      </c>
      <c r="E5350" s="180" t="s">
        <v>5259</v>
      </c>
      <c r="F5350" s="180" t="s">
        <v>838</v>
      </c>
      <c r="G5350" s="180">
        <v>0.65909090000000004</v>
      </c>
      <c r="H5350" s="180">
        <v>108.76</v>
      </c>
      <c r="I5350" s="180">
        <v>0</v>
      </c>
      <c r="J5350" s="180">
        <v>108.76</v>
      </c>
      <c r="K5350" s="181">
        <f t="shared" si="83"/>
        <v>71.682726284000012</v>
      </c>
      <c r="L5350" s="180" t="s">
        <v>4328</v>
      </c>
    </row>
    <row r="5351" spans="3:12">
      <c r="C5351" s="180">
        <v>10710</v>
      </c>
      <c r="D5351" s="180">
        <v>39636</v>
      </c>
      <c r="E5351" s="180" t="s">
        <v>5260</v>
      </c>
      <c r="F5351" s="180" t="s">
        <v>838</v>
      </c>
      <c r="G5351" s="180">
        <v>1.2545455000000001</v>
      </c>
      <c r="H5351" s="180">
        <v>207.02</v>
      </c>
      <c r="I5351" s="180">
        <v>0</v>
      </c>
      <c r="J5351" s="180">
        <v>207.02</v>
      </c>
      <c r="K5351" s="181">
        <f t="shared" si="83"/>
        <v>259.71600941000003</v>
      </c>
      <c r="L5351" s="180" t="s">
        <v>4328</v>
      </c>
    </row>
    <row r="5352" spans="3:12">
      <c r="C5352" s="180">
        <v>10731</v>
      </c>
      <c r="D5352" s="180">
        <v>10731</v>
      </c>
      <c r="E5352" s="180" t="s">
        <v>5261</v>
      </c>
      <c r="F5352" s="180" t="s">
        <v>838</v>
      </c>
      <c r="G5352" s="180">
        <v>1</v>
      </c>
      <c r="H5352" s="180">
        <v>45</v>
      </c>
      <c r="I5352" s="180">
        <v>45</v>
      </c>
      <c r="J5352" s="180">
        <v>0</v>
      </c>
      <c r="K5352" s="181">
        <f t="shared" si="83"/>
        <v>45</v>
      </c>
      <c r="L5352" s="180" t="s">
        <v>4328</v>
      </c>
    </row>
    <row r="5353" spans="3:12">
      <c r="C5353" s="180">
        <v>10731</v>
      </c>
      <c r="D5353" s="180">
        <v>4704</v>
      </c>
      <c r="E5353" s="180" t="s">
        <v>5262</v>
      </c>
      <c r="F5353" s="180" t="s">
        <v>838</v>
      </c>
      <c r="G5353" s="180">
        <v>0.90249800000000002</v>
      </c>
      <c r="H5353" s="180">
        <v>40.61</v>
      </c>
      <c r="I5353" s="180">
        <v>40.61</v>
      </c>
      <c r="J5353" s="180">
        <v>0</v>
      </c>
      <c r="K5353" s="181">
        <f t="shared" si="83"/>
        <v>36.650443780000003</v>
      </c>
      <c r="L5353" s="180" t="s">
        <v>4328</v>
      </c>
    </row>
    <row r="5354" spans="3:12">
      <c r="C5354" s="180">
        <v>10731</v>
      </c>
      <c r="D5354" s="180">
        <v>4708</v>
      </c>
      <c r="E5354" s="180" t="s">
        <v>5263</v>
      </c>
      <c r="F5354" s="180" t="s">
        <v>838</v>
      </c>
      <c r="G5354" s="180">
        <v>3.6261079999999999</v>
      </c>
      <c r="H5354" s="180">
        <v>163.16999999999999</v>
      </c>
      <c r="I5354" s="180">
        <v>163.16999999999999</v>
      </c>
      <c r="J5354" s="180">
        <v>0</v>
      </c>
      <c r="K5354" s="181">
        <f t="shared" si="83"/>
        <v>591.67204235999998</v>
      </c>
      <c r="L5354" s="180" t="s">
        <v>4328</v>
      </c>
    </row>
    <row r="5355" spans="3:12">
      <c r="C5355" s="180">
        <v>10731</v>
      </c>
      <c r="D5355" s="180">
        <v>4710</v>
      </c>
      <c r="E5355" s="180" t="s">
        <v>5264</v>
      </c>
      <c r="F5355" s="180" t="s">
        <v>838</v>
      </c>
      <c r="G5355" s="180">
        <v>5.6849315000000002</v>
      </c>
      <c r="H5355" s="180">
        <v>255.82</v>
      </c>
      <c r="I5355" s="180">
        <v>255.82</v>
      </c>
      <c r="J5355" s="180">
        <v>0</v>
      </c>
      <c r="K5355" s="181">
        <f t="shared" si="83"/>
        <v>1454.3191763300001</v>
      </c>
      <c r="L5355" s="180" t="s">
        <v>4328</v>
      </c>
    </row>
    <row r="5356" spans="3:12">
      <c r="C5356" s="180">
        <v>10731</v>
      </c>
      <c r="D5356" s="180">
        <v>4712</v>
      </c>
      <c r="E5356" s="180" t="s">
        <v>5265</v>
      </c>
      <c r="F5356" s="180" t="s">
        <v>838</v>
      </c>
      <c r="G5356" s="180">
        <v>1.7727638999999999</v>
      </c>
      <c r="H5356" s="180">
        <v>79.77</v>
      </c>
      <c r="I5356" s="180">
        <v>79.77</v>
      </c>
      <c r="J5356" s="180">
        <v>0</v>
      </c>
      <c r="K5356" s="181">
        <f t="shared" si="83"/>
        <v>141.41337630299998</v>
      </c>
      <c r="L5356" s="180" t="s">
        <v>4328</v>
      </c>
    </row>
    <row r="5357" spans="3:12">
      <c r="C5357" s="180">
        <v>10731</v>
      </c>
      <c r="D5357" s="180">
        <v>10730</v>
      </c>
      <c r="E5357" s="180" t="s">
        <v>5266</v>
      </c>
      <c r="F5357" s="180" t="s">
        <v>838</v>
      </c>
      <c r="G5357" s="180">
        <v>0.96696210000000005</v>
      </c>
      <c r="H5357" s="180">
        <v>43.51</v>
      </c>
      <c r="I5357" s="180">
        <v>43.51</v>
      </c>
      <c r="J5357" s="180">
        <v>0</v>
      </c>
      <c r="K5357" s="181">
        <f t="shared" si="83"/>
        <v>42.072520971000003</v>
      </c>
      <c r="L5357" s="180" t="s">
        <v>4328</v>
      </c>
    </row>
    <row r="5358" spans="3:12">
      <c r="C5358" s="180">
        <v>10731</v>
      </c>
      <c r="D5358" s="180">
        <v>10734</v>
      </c>
      <c r="E5358" s="180" t="s">
        <v>5267</v>
      </c>
      <c r="F5358" s="180" t="s">
        <v>838</v>
      </c>
      <c r="G5358" s="180">
        <v>1.8694601</v>
      </c>
      <c r="H5358" s="180">
        <v>84.12</v>
      </c>
      <c r="I5358" s="180">
        <v>84.12</v>
      </c>
      <c r="J5358" s="180">
        <v>0</v>
      </c>
      <c r="K5358" s="181">
        <f t="shared" si="83"/>
        <v>157.25898361200001</v>
      </c>
      <c r="L5358" s="180" t="s">
        <v>4328</v>
      </c>
    </row>
    <row r="5359" spans="3:12">
      <c r="C5359" s="180">
        <v>10731</v>
      </c>
      <c r="D5359" s="180">
        <v>10737</v>
      </c>
      <c r="E5359" s="180" t="s">
        <v>5268</v>
      </c>
      <c r="F5359" s="180" t="s">
        <v>838</v>
      </c>
      <c r="G5359" s="180">
        <v>3.1426268999999998</v>
      </c>
      <c r="H5359" s="180">
        <v>141.41</v>
      </c>
      <c r="I5359" s="180">
        <v>141.41</v>
      </c>
      <c r="J5359" s="180">
        <v>0</v>
      </c>
      <c r="K5359" s="181">
        <f t="shared" si="83"/>
        <v>444.39886992899994</v>
      </c>
      <c r="L5359" s="180" t="s">
        <v>4328</v>
      </c>
    </row>
    <row r="5360" spans="3:12">
      <c r="C5360" s="180">
        <v>10731</v>
      </c>
      <c r="D5360" s="180">
        <v>10857</v>
      </c>
      <c r="E5360" s="180" t="s">
        <v>5269</v>
      </c>
      <c r="F5360" s="180" t="s">
        <v>826</v>
      </c>
      <c r="G5360" s="180">
        <v>0.38960519999999998</v>
      </c>
      <c r="H5360" s="180">
        <v>17.53</v>
      </c>
      <c r="I5360" s="180">
        <v>17.53</v>
      </c>
      <c r="J5360" s="180">
        <v>0</v>
      </c>
      <c r="K5360" s="181">
        <f t="shared" si="83"/>
        <v>6.8297791559999999</v>
      </c>
      <c r="L5360" s="180" t="s">
        <v>4328</v>
      </c>
    </row>
    <row r="5361" spans="3:12">
      <c r="C5361" s="180">
        <v>10742</v>
      </c>
      <c r="D5361" s="180">
        <v>10742</v>
      </c>
      <c r="E5361" s="180" t="s">
        <v>1622</v>
      </c>
      <c r="F5361" s="180" t="s">
        <v>727</v>
      </c>
      <c r="G5361" s="180">
        <v>1</v>
      </c>
      <c r="H5361" s="182">
        <v>1051.76</v>
      </c>
      <c r="I5361" s="180">
        <v>0</v>
      </c>
      <c r="J5361" s="182">
        <v>1051.76</v>
      </c>
      <c r="K5361" s="181">
        <f t="shared" si="83"/>
        <v>1051.76</v>
      </c>
      <c r="L5361" s="180" t="s">
        <v>4328</v>
      </c>
    </row>
    <row r="5362" spans="3:12">
      <c r="C5362" s="180">
        <v>10742</v>
      </c>
      <c r="D5362" s="180">
        <v>10740</v>
      </c>
      <c r="E5362" s="180" t="s">
        <v>5270</v>
      </c>
      <c r="F5362" s="180" t="s">
        <v>727</v>
      </c>
      <c r="G5362" s="180">
        <v>9.4760743000000005</v>
      </c>
      <c r="H5362" s="182">
        <v>9966.5499999999993</v>
      </c>
      <c r="I5362" s="180">
        <v>0</v>
      </c>
      <c r="J5362" s="182">
        <v>9966.5499999999993</v>
      </c>
      <c r="K5362" s="181">
        <f t="shared" si="83"/>
        <v>94443.768314664994</v>
      </c>
      <c r="L5362" s="180" t="s">
        <v>4328</v>
      </c>
    </row>
    <row r="5363" spans="3:12">
      <c r="C5363" s="180">
        <v>10742</v>
      </c>
      <c r="D5363" s="180">
        <v>10743</v>
      </c>
      <c r="E5363" s="180" t="s">
        <v>5271</v>
      </c>
      <c r="F5363" s="180" t="s">
        <v>727</v>
      </c>
      <c r="G5363" s="180">
        <v>0.55361139999999998</v>
      </c>
      <c r="H5363" s="180">
        <v>582.26</v>
      </c>
      <c r="I5363" s="180">
        <v>0</v>
      </c>
      <c r="J5363" s="180">
        <v>582.26</v>
      </c>
      <c r="K5363" s="181">
        <f t="shared" si="83"/>
        <v>322.345773764</v>
      </c>
      <c r="L5363" s="180" t="s">
        <v>4328</v>
      </c>
    </row>
    <row r="5364" spans="3:12">
      <c r="C5364" s="180">
        <v>10742</v>
      </c>
      <c r="D5364" s="180">
        <v>13914</v>
      </c>
      <c r="E5364" s="180" t="s">
        <v>5272</v>
      </c>
      <c r="F5364" s="180" t="s">
        <v>727</v>
      </c>
      <c r="G5364" s="180">
        <v>0.68563320000000005</v>
      </c>
      <c r="H5364" s="180">
        <v>721.12</v>
      </c>
      <c r="I5364" s="180">
        <v>0</v>
      </c>
      <c r="J5364" s="180">
        <v>721.12</v>
      </c>
      <c r="K5364" s="181">
        <f t="shared" si="83"/>
        <v>494.42381318400004</v>
      </c>
      <c r="L5364" s="180" t="s">
        <v>4328</v>
      </c>
    </row>
    <row r="5365" spans="3:12">
      <c r="C5365" s="180">
        <v>10742</v>
      </c>
      <c r="D5365" s="180">
        <v>14615</v>
      </c>
      <c r="E5365" s="180" t="s">
        <v>5273</v>
      </c>
      <c r="F5365" s="180" t="s">
        <v>727</v>
      </c>
      <c r="G5365" s="180">
        <v>3.2756392000000001</v>
      </c>
      <c r="H5365" s="182">
        <v>3445.18</v>
      </c>
      <c r="I5365" s="180">
        <v>0</v>
      </c>
      <c r="J5365" s="182">
        <v>3445.18</v>
      </c>
      <c r="K5365" s="181">
        <f t="shared" si="83"/>
        <v>11285.166659056</v>
      </c>
      <c r="L5365" s="180" t="s">
        <v>4328</v>
      </c>
    </row>
    <row r="5366" spans="3:12">
      <c r="C5366" s="180">
        <v>10742</v>
      </c>
      <c r="D5366" s="180">
        <v>36487</v>
      </c>
      <c r="E5366" s="180" t="s">
        <v>1612</v>
      </c>
      <c r="F5366" s="180" t="s">
        <v>727</v>
      </c>
      <c r="G5366" s="180">
        <v>4.2498186999999996</v>
      </c>
      <c r="H5366" s="182">
        <v>4469.78</v>
      </c>
      <c r="I5366" s="180">
        <v>0</v>
      </c>
      <c r="J5366" s="182">
        <v>4469.78</v>
      </c>
      <c r="K5366" s="181">
        <f t="shared" si="83"/>
        <v>18995.754628885996</v>
      </c>
      <c r="L5366" s="180" t="s">
        <v>4328</v>
      </c>
    </row>
    <row r="5367" spans="3:12">
      <c r="C5367" s="180">
        <v>10742</v>
      </c>
      <c r="D5367" s="180">
        <v>36496</v>
      </c>
      <c r="E5367" s="180" t="s">
        <v>5274</v>
      </c>
      <c r="F5367" s="180" t="s">
        <v>727</v>
      </c>
      <c r="G5367" s="180">
        <v>8.3167816999999999</v>
      </c>
      <c r="H5367" s="182">
        <v>8747.25</v>
      </c>
      <c r="I5367" s="180">
        <v>0</v>
      </c>
      <c r="J5367" s="182">
        <v>8747.25</v>
      </c>
      <c r="K5367" s="181">
        <f t="shared" si="83"/>
        <v>72748.968725325001</v>
      </c>
      <c r="L5367" s="180" t="s">
        <v>4328</v>
      </c>
    </row>
    <row r="5368" spans="3:12">
      <c r="C5368" s="180">
        <v>10742</v>
      </c>
      <c r="D5368" s="180">
        <v>36497</v>
      </c>
      <c r="E5368" s="180" t="s">
        <v>5275</v>
      </c>
      <c r="F5368" s="180" t="s">
        <v>727</v>
      </c>
      <c r="G5368" s="180">
        <v>2.4408083</v>
      </c>
      <c r="H5368" s="182">
        <v>2567.14</v>
      </c>
      <c r="I5368" s="180">
        <v>0</v>
      </c>
      <c r="J5368" s="182">
        <v>2567.14</v>
      </c>
      <c r="K5368" s="181">
        <f t="shared" si="83"/>
        <v>6265.8966192620001</v>
      </c>
      <c r="L5368" s="180" t="s">
        <v>4328</v>
      </c>
    </row>
    <row r="5369" spans="3:12">
      <c r="C5369" s="180">
        <v>10742</v>
      </c>
      <c r="D5369" s="180">
        <v>40527</v>
      </c>
      <c r="E5369" s="180" t="s">
        <v>5276</v>
      </c>
      <c r="F5369" s="180" t="s">
        <v>727</v>
      </c>
      <c r="G5369" s="180">
        <v>2.1380435000000002</v>
      </c>
      <c r="H5369" s="182">
        <v>2248.6999999999998</v>
      </c>
      <c r="I5369" s="180">
        <v>0</v>
      </c>
      <c r="J5369" s="182">
        <v>2248.6999999999998</v>
      </c>
      <c r="K5369" s="181">
        <f t="shared" si="83"/>
        <v>4807.8184184499996</v>
      </c>
      <c r="L5369" s="180" t="s">
        <v>4328</v>
      </c>
    </row>
    <row r="5370" spans="3:12">
      <c r="C5370" s="180">
        <v>10775</v>
      </c>
      <c r="D5370" s="180">
        <v>10775</v>
      </c>
      <c r="E5370" s="180" t="s">
        <v>5277</v>
      </c>
      <c r="F5370" s="180" t="s">
        <v>3050</v>
      </c>
      <c r="G5370" s="180">
        <v>1</v>
      </c>
      <c r="H5370" s="180">
        <v>832.5</v>
      </c>
      <c r="I5370" s="180">
        <v>0</v>
      </c>
      <c r="J5370" s="180">
        <v>832.5</v>
      </c>
      <c r="K5370" s="181">
        <f t="shared" si="83"/>
        <v>832.5</v>
      </c>
      <c r="L5370" s="180" t="s">
        <v>4328</v>
      </c>
    </row>
    <row r="5371" spans="3:12">
      <c r="C5371" s="180">
        <v>10775</v>
      </c>
      <c r="D5371" s="180">
        <v>10776</v>
      </c>
      <c r="E5371" s="180" t="s">
        <v>5278</v>
      </c>
      <c r="F5371" s="180" t="s">
        <v>3050</v>
      </c>
      <c r="G5371" s="180">
        <v>0.78125</v>
      </c>
      <c r="H5371" s="180">
        <v>650.39</v>
      </c>
      <c r="I5371" s="180">
        <v>0</v>
      </c>
      <c r="J5371" s="180">
        <v>650.39</v>
      </c>
      <c r="K5371" s="181">
        <f t="shared" si="83"/>
        <v>508.1171875</v>
      </c>
      <c r="L5371" s="180" t="s">
        <v>4328</v>
      </c>
    </row>
    <row r="5372" spans="3:12">
      <c r="C5372" s="180">
        <v>10775</v>
      </c>
      <c r="D5372" s="180">
        <v>10777</v>
      </c>
      <c r="E5372" s="180" t="s">
        <v>5279</v>
      </c>
      <c r="F5372" s="180" t="s">
        <v>3050</v>
      </c>
      <c r="G5372" s="180">
        <v>1.1354166999999999</v>
      </c>
      <c r="H5372" s="180">
        <v>945.23</v>
      </c>
      <c r="I5372" s="180">
        <v>0</v>
      </c>
      <c r="J5372" s="180">
        <v>945.23</v>
      </c>
      <c r="K5372" s="181">
        <f t="shared" si="83"/>
        <v>1073.2299273409999</v>
      </c>
      <c r="L5372" s="180" t="s">
        <v>4328</v>
      </c>
    </row>
    <row r="5373" spans="3:12">
      <c r="C5373" s="180">
        <v>10775</v>
      </c>
      <c r="D5373" s="180">
        <v>10778</v>
      </c>
      <c r="E5373" s="180" t="s">
        <v>5280</v>
      </c>
      <c r="F5373" s="180" t="s">
        <v>3050</v>
      </c>
      <c r="G5373" s="180">
        <v>1.25</v>
      </c>
      <c r="H5373" s="182">
        <v>1040.6199999999999</v>
      </c>
      <c r="I5373" s="180">
        <v>0</v>
      </c>
      <c r="J5373" s="182">
        <v>1040.6199999999999</v>
      </c>
      <c r="K5373" s="181">
        <f t="shared" si="83"/>
        <v>1300.7749999999999</v>
      </c>
      <c r="L5373" s="180" t="s">
        <v>4328</v>
      </c>
    </row>
    <row r="5374" spans="3:12">
      <c r="C5374" s="180">
        <v>10775</v>
      </c>
      <c r="D5374" s="180">
        <v>10779</v>
      </c>
      <c r="E5374" s="180" t="s">
        <v>5281</v>
      </c>
      <c r="F5374" s="180" t="s">
        <v>3050</v>
      </c>
      <c r="G5374" s="180">
        <v>1.25</v>
      </c>
      <c r="H5374" s="182">
        <v>1040.6199999999999</v>
      </c>
      <c r="I5374" s="180">
        <v>0</v>
      </c>
      <c r="J5374" s="182">
        <v>1040.6199999999999</v>
      </c>
      <c r="K5374" s="181">
        <f t="shared" si="83"/>
        <v>1300.7749999999999</v>
      </c>
      <c r="L5374" s="180" t="s">
        <v>4328</v>
      </c>
    </row>
    <row r="5375" spans="3:12">
      <c r="C5375" s="180">
        <v>10840</v>
      </c>
      <c r="D5375" s="180">
        <v>10840</v>
      </c>
      <c r="E5375" s="180" t="s">
        <v>5282</v>
      </c>
      <c r="F5375" s="180" t="s">
        <v>838</v>
      </c>
      <c r="G5375" s="180">
        <v>1</v>
      </c>
      <c r="H5375" s="180">
        <v>465</v>
      </c>
      <c r="I5375" s="180">
        <v>465</v>
      </c>
      <c r="J5375" s="180">
        <v>0</v>
      </c>
      <c r="K5375" s="181">
        <f t="shared" si="83"/>
        <v>465</v>
      </c>
      <c r="L5375" s="180" t="s">
        <v>4328</v>
      </c>
    </row>
    <row r="5376" spans="3:12">
      <c r="C5376" s="180">
        <v>10840</v>
      </c>
      <c r="D5376" s="180">
        <v>10841</v>
      </c>
      <c r="E5376" s="180" t="s">
        <v>5283</v>
      </c>
      <c r="F5376" s="180" t="s">
        <v>838</v>
      </c>
      <c r="G5376" s="180">
        <v>0.75471699999999997</v>
      </c>
      <c r="H5376" s="180">
        <v>350.94</v>
      </c>
      <c r="I5376" s="180">
        <v>350.94</v>
      </c>
      <c r="J5376" s="180">
        <v>0</v>
      </c>
      <c r="K5376" s="181">
        <f t="shared" si="83"/>
        <v>264.86038397999999</v>
      </c>
      <c r="L5376" s="180" t="s">
        <v>4328</v>
      </c>
    </row>
    <row r="5377" spans="3:12">
      <c r="C5377" s="180">
        <v>10840</v>
      </c>
      <c r="D5377" s="180">
        <v>10842</v>
      </c>
      <c r="E5377" s="180" t="s">
        <v>5284</v>
      </c>
      <c r="F5377" s="180" t="s">
        <v>838</v>
      </c>
      <c r="G5377" s="180">
        <v>1.0901468000000001</v>
      </c>
      <c r="H5377" s="180">
        <v>506.91</v>
      </c>
      <c r="I5377" s="180">
        <v>506.91</v>
      </c>
      <c r="J5377" s="180">
        <v>0</v>
      </c>
      <c r="K5377" s="181">
        <f t="shared" si="83"/>
        <v>552.6063143880001</v>
      </c>
      <c r="L5377" s="180" t="s">
        <v>4328</v>
      </c>
    </row>
    <row r="5378" spans="3:12">
      <c r="C5378" s="180">
        <v>10840</v>
      </c>
      <c r="D5378" s="180">
        <v>11795</v>
      </c>
      <c r="E5378" s="180" t="s">
        <v>5285</v>
      </c>
      <c r="F5378" s="180" t="s">
        <v>838</v>
      </c>
      <c r="G5378" s="180">
        <v>1.5094339999999999</v>
      </c>
      <c r="H5378" s="180">
        <v>701.88</v>
      </c>
      <c r="I5378" s="180">
        <v>701.88</v>
      </c>
      <c r="J5378" s="180">
        <v>0</v>
      </c>
      <c r="K5378" s="181">
        <f t="shared" si="83"/>
        <v>1059.44153592</v>
      </c>
      <c r="L5378" s="180" t="s">
        <v>4328</v>
      </c>
    </row>
    <row r="5379" spans="3:12">
      <c r="C5379" s="180">
        <v>10840</v>
      </c>
      <c r="D5379" s="180">
        <v>20231</v>
      </c>
      <c r="E5379" s="180" t="s">
        <v>5286</v>
      </c>
      <c r="F5379" s="180" t="s">
        <v>826</v>
      </c>
      <c r="G5379" s="180">
        <v>0.14884700000000001</v>
      </c>
      <c r="H5379" s="180">
        <v>69.209999999999994</v>
      </c>
      <c r="I5379" s="180">
        <v>69.209999999999994</v>
      </c>
      <c r="J5379" s="180">
        <v>0</v>
      </c>
      <c r="K5379" s="181">
        <f t="shared" si="83"/>
        <v>10.301700869999999</v>
      </c>
      <c r="L5379" s="180" t="s">
        <v>4328</v>
      </c>
    </row>
    <row r="5380" spans="3:12">
      <c r="C5380" s="180">
        <v>10840</v>
      </c>
      <c r="D5380" s="180">
        <v>20232</v>
      </c>
      <c r="E5380" s="180" t="s">
        <v>5287</v>
      </c>
      <c r="F5380" s="180" t="s">
        <v>826</v>
      </c>
      <c r="G5380" s="180">
        <v>0.21069180000000001</v>
      </c>
      <c r="H5380" s="180">
        <v>97.97</v>
      </c>
      <c r="I5380" s="180">
        <v>97.97</v>
      </c>
      <c r="J5380" s="180">
        <v>0</v>
      </c>
      <c r="K5380" s="181">
        <f t="shared" si="83"/>
        <v>20.641475646</v>
      </c>
      <c r="L5380" s="180" t="s">
        <v>4328</v>
      </c>
    </row>
    <row r="5381" spans="3:12">
      <c r="C5381" s="180">
        <v>10840</v>
      </c>
      <c r="D5381" s="180">
        <v>38364</v>
      </c>
      <c r="E5381" s="180" t="s">
        <v>5288</v>
      </c>
      <c r="F5381" s="180" t="s">
        <v>727</v>
      </c>
      <c r="G5381" s="180">
        <v>2.0964361</v>
      </c>
      <c r="H5381" s="180">
        <v>974.84</v>
      </c>
      <c r="I5381" s="180">
        <v>974.84</v>
      </c>
      <c r="J5381" s="180">
        <v>0</v>
      </c>
      <c r="K5381" s="181">
        <f t="shared" si="83"/>
        <v>2043.6897677240001</v>
      </c>
      <c r="L5381" s="180" t="s">
        <v>4328</v>
      </c>
    </row>
    <row r="5382" spans="3:12">
      <c r="C5382" s="180">
        <v>10840</v>
      </c>
      <c r="D5382" s="180">
        <v>44476</v>
      </c>
      <c r="E5382" s="180" t="s">
        <v>5289</v>
      </c>
      <c r="F5382" s="180" t="s">
        <v>838</v>
      </c>
      <c r="G5382" s="180">
        <v>1.6729560000000001</v>
      </c>
      <c r="H5382" s="180">
        <v>777.92</v>
      </c>
      <c r="I5382" s="180">
        <v>777.92</v>
      </c>
      <c r="J5382" s="180">
        <v>0</v>
      </c>
      <c r="K5382" s="181">
        <f t="shared" ref="K5382:K5445" si="84">H5382*G5382</f>
        <v>1301.4259315199999</v>
      </c>
      <c r="L5382" s="180" t="s">
        <v>4328</v>
      </c>
    </row>
    <row r="5383" spans="3:12">
      <c r="C5383" s="180">
        <v>10840</v>
      </c>
      <c r="D5383" s="180">
        <v>44540</v>
      </c>
      <c r="E5383" s="180" t="s">
        <v>5290</v>
      </c>
      <c r="F5383" s="180" t="s">
        <v>838</v>
      </c>
      <c r="G5383" s="180">
        <v>0.96436060000000001</v>
      </c>
      <c r="H5383" s="180">
        <v>448.42</v>
      </c>
      <c r="I5383" s="180">
        <v>448.42</v>
      </c>
      <c r="J5383" s="180">
        <v>0</v>
      </c>
      <c r="K5383" s="181">
        <f t="shared" si="84"/>
        <v>432.43858025200001</v>
      </c>
      <c r="L5383" s="180" t="s">
        <v>4328</v>
      </c>
    </row>
    <row r="5384" spans="3:12">
      <c r="C5384" s="180">
        <v>10840</v>
      </c>
      <c r="D5384" s="180">
        <v>44541</v>
      </c>
      <c r="E5384" s="180" t="s">
        <v>5291</v>
      </c>
      <c r="F5384" s="180" t="s">
        <v>838</v>
      </c>
      <c r="G5384" s="180">
        <v>0.79664570000000001</v>
      </c>
      <c r="H5384" s="180">
        <v>370.44</v>
      </c>
      <c r="I5384" s="180">
        <v>370.44</v>
      </c>
      <c r="J5384" s="180">
        <v>0</v>
      </c>
      <c r="K5384" s="181">
        <f t="shared" si="84"/>
        <v>295.10943310800002</v>
      </c>
      <c r="L5384" s="180" t="s">
        <v>4328</v>
      </c>
    </row>
    <row r="5385" spans="3:12">
      <c r="C5385" s="180">
        <v>10892</v>
      </c>
      <c r="D5385" s="180">
        <v>10892</v>
      </c>
      <c r="E5385" s="180" t="s">
        <v>2681</v>
      </c>
      <c r="F5385" s="180" t="s">
        <v>727</v>
      </c>
      <c r="G5385" s="180">
        <v>1</v>
      </c>
      <c r="H5385" s="180">
        <v>229</v>
      </c>
      <c r="I5385" s="180">
        <v>229</v>
      </c>
      <c r="J5385" s="180">
        <v>0</v>
      </c>
      <c r="K5385" s="181">
        <f t="shared" si="84"/>
        <v>229</v>
      </c>
      <c r="L5385" s="180" t="s">
        <v>4328</v>
      </c>
    </row>
    <row r="5386" spans="3:12">
      <c r="C5386" s="180">
        <v>10892</v>
      </c>
      <c r="D5386" s="180">
        <v>10886</v>
      </c>
      <c r="E5386" s="180" t="s">
        <v>2677</v>
      </c>
      <c r="F5386" s="180" t="s">
        <v>727</v>
      </c>
      <c r="G5386" s="180">
        <v>0.875</v>
      </c>
      <c r="H5386" s="180">
        <v>200.37</v>
      </c>
      <c r="I5386" s="180">
        <v>200.37</v>
      </c>
      <c r="J5386" s="180">
        <v>0</v>
      </c>
      <c r="K5386" s="181">
        <f t="shared" si="84"/>
        <v>175.32375000000002</v>
      </c>
      <c r="L5386" s="180" t="s">
        <v>4328</v>
      </c>
    </row>
    <row r="5387" spans="3:12">
      <c r="C5387" s="180">
        <v>10892</v>
      </c>
      <c r="D5387" s="180">
        <v>10888</v>
      </c>
      <c r="E5387" s="180" t="s">
        <v>2678</v>
      </c>
      <c r="F5387" s="180" t="s">
        <v>727</v>
      </c>
      <c r="G5387" s="180">
        <v>2.7692307</v>
      </c>
      <c r="H5387" s="180">
        <v>634.15</v>
      </c>
      <c r="I5387" s="180">
        <v>634.15</v>
      </c>
      <c r="J5387" s="180">
        <v>0</v>
      </c>
      <c r="K5387" s="181">
        <f t="shared" si="84"/>
        <v>1756.107648405</v>
      </c>
      <c r="L5387" s="180" t="s">
        <v>4328</v>
      </c>
    </row>
    <row r="5388" spans="3:12">
      <c r="C5388" s="180">
        <v>10892</v>
      </c>
      <c r="D5388" s="180">
        <v>10889</v>
      </c>
      <c r="E5388" s="180" t="s">
        <v>2679</v>
      </c>
      <c r="F5388" s="180" t="s">
        <v>727</v>
      </c>
      <c r="G5388" s="180">
        <v>3</v>
      </c>
      <c r="H5388" s="180">
        <v>687</v>
      </c>
      <c r="I5388" s="180">
        <v>687</v>
      </c>
      <c r="J5388" s="180">
        <v>0</v>
      </c>
      <c r="K5388" s="181">
        <f t="shared" si="84"/>
        <v>2061</v>
      </c>
      <c r="L5388" s="180" t="s">
        <v>4328</v>
      </c>
    </row>
    <row r="5389" spans="3:12">
      <c r="C5389" s="180">
        <v>10892</v>
      </c>
      <c r="D5389" s="180">
        <v>10890</v>
      </c>
      <c r="E5389" s="180" t="s">
        <v>2683</v>
      </c>
      <c r="F5389" s="180" t="s">
        <v>727</v>
      </c>
      <c r="G5389" s="180">
        <v>1.3846153000000001</v>
      </c>
      <c r="H5389" s="180">
        <v>317.07</v>
      </c>
      <c r="I5389" s="180">
        <v>317.07</v>
      </c>
      <c r="J5389" s="180">
        <v>0</v>
      </c>
      <c r="K5389" s="181">
        <f t="shared" si="84"/>
        <v>439.019973171</v>
      </c>
      <c r="L5389" s="180" t="s">
        <v>4328</v>
      </c>
    </row>
    <row r="5390" spans="3:12">
      <c r="C5390" s="180">
        <v>10892</v>
      </c>
      <c r="D5390" s="180">
        <v>10891</v>
      </c>
      <c r="E5390" s="180" t="s">
        <v>2680</v>
      </c>
      <c r="F5390" s="180" t="s">
        <v>727</v>
      </c>
      <c r="G5390" s="180">
        <v>0.84615379999999996</v>
      </c>
      <c r="H5390" s="180">
        <v>193.76</v>
      </c>
      <c r="I5390" s="180">
        <v>193.76</v>
      </c>
      <c r="J5390" s="180">
        <v>0</v>
      </c>
      <c r="K5390" s="181">
        <f t="shared" si="84"/>
        <v>163.950760288</v>
      </c>
      <c r="L5390" s="180" t="s">
        <v>4328</v>
      </c>
    </row>
    <row r="5391" spans="3:12">
      <c r="C5391" s="180">
        <v>10892</v>
      </c>
      <c r="D5391" s="180">
        <v>20977</v>
      </c>
      <c r="E5391" s="180" t="s">
        <v>2682</v>
      </c>
      <c r="F5391" s="180" t="s">
        <v>727</v>
      </c>
      <c r="G5391" s="180">
        <v>1.1923075999999999</v>
      </c>
      <c r="H5391" s="180">
        <v>273.02999999999997</v>
      </c>
      <c r="I5391" s="180">
        <v>273.02999999999997</v>
      </c>
      <c r="J5391" s="180">
        <v>0</v>
      </c>
      <c r="K5391" s="181">
        <f t="shared" si="84"/>
        <v>325.53574402799995</v>
      </c>
      <c r="L5391" s="180" t="s">
        <v>4328</v>
      </c>
    </row>
    <row r="5392" spans="3:12">
      <c r="C5392" s="180">
        <v>10904</v>
      </c>
      <c r="D5392" s="180">
        <v>10904</v>
      </c>
      <c r="E5392" s="180" t="s">
        <v>2672</v>
      </c>
      <c r="F5392" s="180" t="s">
        <v>727</v>
      </c>
      <c r="G5392" s="180">
        <v>1</v>
      </c>
      <c r="H5392" s="180">
        <v>330.75</v>
      </c>
      <c r="I5392" s="180">
        <v>330.75</v>
      </c>
      <c r="J5392" s="180">
        <v>0</v>
      </c>
      <c r="K5392" s="181">
        <f t="shared" si="84"/>
        <v>330.75</v>
      </c>
      <c r="L5392" s="180" t="s">
        <v>4328</v>
      </c>
    </row>
    <row r="5393" spans="3:12">
      <c r="C5393" s="180">
        <v>10904</v>
      </c>
      <c r="D5393" s="180">
        <v>10899</v>
      </c>
      <c r="E5393" s="180" t="s">
        <v>2685</v>
      </c>
      <c r="F5393" s="180" t="s">
        <v>727</v>
      </c>
      <c r="G5393" s="180">
        <v>0.43809520000000002</v>
      </c>
      <c r="H5393" s="180">
        <v>144.88999999999999</v>
      </c>
      <c r="I5393" s="180">
        <v>144.88999999999999</v>
      </c>
      <c r="J5393" s="180">
        <v>0</v>
      </c>
      <c r="K5393" s="181">
        <f t="shared" si="84"/>
        <v>63.475613527999997</v>
      </c>
      <c r="L5393" s="180" t="s">
        <v>4328</v>
      </c>
    </row>
    <row r="5394" spans="3:12">
      <c r="C5394" s="180">
        <v>10904</v>
      </c>
      <c r="D5394" s="180">
        <v>10900</v>
      </c>
      <c r="E5394" s="180" t="s">
        <v>2671</v>
      </c>
      <c r="F5394" s="180" t="s">
        <v>727</v>
      </c>
      <c r="G5394" s="180">
        <v>0.34285710000000003</v>
      </c>
      <c r="H5394" s="180">
        <v>113.39</v>
      </c>
      <c r="I5394" s="180">
        <v>113.39</v>
      </c>
      <c r="J5394" s="180">
        <v>0</v>
      </c>
      <c r="K5394" s="181">
        <f t="shared" si="84"/>
        <v>38.876566569000005</v>
      </c>
      <c r="L5394" s="180" t="s">
        <v>4328</v>
      </c>
    </row>
    <row r="5395" spans="3:12">
      <c r="C5395" s="180">
        <v>10904</v>
      </c>
      <c r="D5395" s="180">
        <v>10902</v>
      </c>
      <c r="E5395" s="180" t="s">
        <v>5292</v>
      </c>
      <c r="F5395" s="180" t="s">
        <v>727</v>
      </c>
      <c r="G5395" s="180">
        <v>0.35847610000000002</v>
      </c>
      <c r="H5395" s="180">
        <v>118.56</v>
      </c>
      <c r="I5395" s="180">
        <v>118.56</v>
      </c>
      <c r="J5395" s="180">
        <v>0</v>
      </c>
      <c r="K5395" s="181">
        <f t="shared" si="84"/>
        <v>42.500926416000006</v>
      </c>
      <c r="L5395" s="180" t="s">
        <v>4328</v>
      </c>
    </row>
    <row r="5396" spans="3:12">
      <c r="C5396" s="180">
        <v>10904</v>
      </c>
      <c r="D5396" s="180">
        <v>10903</v>
      </c>
      <c r="E5396" s="180" t="s">
        <v>5293</v>
      </c>
      <c r="F5396" s="180" t="s">
        <v>727</v>
      </c>
      <c r="G5396" s="180">
        <v>0.59047609999999995</v>
      </c>
      <c r="H5396" s="180">
        <v>195.29</v>
      </c>
      <c r="I5396" s="180">
        <v>195.29</v>
      </c>
      <c r="J5396" s="180">
        <v>0</v>
      </c>
      <c r="K5396" s="181">
        <f t="shared" si="84"/>
        <v>115.31407756899999</v>
      </c>
      <c r="L5396" s="180" t="s">
        <v>4328</v>
      </c>
    </row>
    <row r="5397" spans="3:12">
      <c r="C5397" s="180">
        <v>10904</v>
      </c>
      <c r="D5397" s="180">
        <v>10905</v>
      </c>
      <c r="E5397" s="180" t="s">
        <v>5294</v>
      </c>
      <c r="F5397" s="180" t="s">
        <v>727</v>
      </c>
      <c r="G5397" s="180">
        <v>0.52380950000000004</v>
      </c>
      <c r="H5397" s="180">
        <v>173.24</v>
      </c>
      <c r="I5397" s="180">
        <v>173.24</v>
      </c>
      <c r="J5397" s="180">
        <v>0</v>
      </c>
      <c r="K5397" s="181">
        <f t="shared" si="84"/>
        <v>90.744757780000015</v>
      </c>
      <c r="L5397" s="180" t="s">
        <v>4328</v>
      </c>
    </row>
    <row r="5398" spans="3:12">
      <c r="C5398" s="180">
        <v>10904</v>
      </c>
      <c r="D5398" s="180">
        <v>20964</v>
      </c>
      <c r="E5398" s="180" t="s">
        <v>5295</v>
      </c>
      <c r="F5398" s="180" t="s">
        <v>727</v>
      </c>
      <c r="G5398" s="180">
        <v>0.39047609999999999</v>
      </c>
      <c r="H5398" s="180">
        <v>129.13999999999999</v>
      </c>
      <c r="I5398" s="180">
        <v>129.13999999999999</v>
      </c>
      <c r="J5398" s="180">
        <v>0</v>
      </c>
      <c r="K5398" s="181">
        <f t="shared" si="84"/>
        <v>50.426083553999995</v>
      </c>
      <c r="L5398" s="180" t="s">
        <v>4328</v>
      </c>
    </row>
    <row r="5399" spans="3:12">
      <c r="C5399" s="180">
        <v>10904</v>
      </c>
      <c r="D5399" s="180">
        <v>20965</v>
      </c>
      <c r="E5399" s="180" t="s">
        <v>5296</v>
      </c>
      <c r="F5399" s="180" t="s">
        <v>727</v>
      </c>
      <c r="G5399" s="180">
        <v>0.36180950000000001</v>
      </c>
      <c r="H5399" s="180">
        <v>119.66</v>
      </c>
      <c r="I5399" s="180">
        <v>119.66</v>
      </c>
      <c r="J5399" s="180">
        <v>0</v>
      </c>
      <c r="K5399" s="181">
        <f t="shared" si="84"/>
        <v>43.294124769999996</v>
      </c>
      <c r="L5399" s="180" t="s">
        <v>4328</v>
      </c>
    </row>
    <row r="5400" spans="3:12">
      <c r="C5400" s="180">
        <v>10904</v>
      </c>
      <c r="D5400" s="180">
        <v>20966</v>
      </c>
      <c r="E5400" s="180" t="s">
        <v>5297</v>
      </c>
      <c r="F5400" s="180" t="s">
        <v>727</v>
      </c>
      <c r="G5400" s="180">
        <v>0.38957140000000001</v>
      </c>
      <c r="H5400" s="180">
        <v>128.85</v>
      </c>
      <c r="I5400" s="180">
        <v>128.85</v>
      </c>
      <c r="J5400" s="180">
        <v>0</v>
      </c>
      <c r="K5400" s="181">
        <f t="shared" si="84"/>
        <v>50.196274889999998</v>
      </c>
      <c r="L5400" s="180" t="s">
        <v>4328</v>
      </c>
    </row>
    <row r="5401" spans="3:12">
      <c r="C5401" s="180">
        <v>10904</v>
      </c>
      <c r="D5401" s="180">
        <v>20967</v>
      </c>
      <c r="E5401" s="180" t="s">
        <v>5298</v>
      </c>
      <c r="F5401" s="180" t="s">
        <v>727</v>
      </c>
      <c r="G5401" s="180">
        <v>0.59047609999999995</v>
      </c>
      <c r="H5401" s="180">
        <v>195.29</v>
      </c>
      <c r="I5401" s="180">
        <v>195.29</v>
      </c>
      <c r="J5401" s="180">
        <v>0</v>
      </c>
      <c r="K5401" s="181">
        <f t="shared" si="84"/>
        <v>115.31407756899999</v>
      </c>
      <c r="L5401" s="180" t="s">
        <v>4328</v>
      </c>
    </row>
    <row r="5402" spans="3:12">
      <c r="C5402" s="180">
        <v>10904</v>
      </c>
      <c r="D5402" s="180">
        <v>20968</v>
      </c>
      <c r="E5402" s="180" t="s">
        <v>5299</v>
      </c>
      <c r="F5402" s="180" t="s">
        <v>727</v>
      </c>
      <c r="G5402" s="180">
        <v>0.64761899999999994</v>
      </c>
      <c r="H5402" s="180">
        <v>214.19</v>
      </c>
      <c r="I5402" s="180">
        <v>214.19</v>
      </c>
      <c r="J5402" s="180">
        <v>0</v>
      </c>
      <c r="K5402" s="181">
        <f t="shared" si="84"/>
        <v>138.71351360999998</v>
      </c>
      <c r="L5402" s="180" t="s">
        <v>4328</v>
      </c>
    </row>
    <row r="5403" spans="3:12">
      <c r="C5403" s="180">
        <v>10904</v>
      </c>
      <c r="D5403" s="180">
        <v>20971</v>
      </c>
      <c r="E5403" s="180" t="s">
        <v>2674</v>
      </c>
      <c r="F5403" s="180" t="s">
        <v>727</v>
      </c>
      <c r="G5403" s="180">
        <v>9.5238000000000003E-2</v>
      </c>
      <c r="H5403" s="180">
        <v>31.49</v>
      </c>
      <c r="I5403" s="180">
        <v>31.49</v>
      </c>
      <c r="J5403" s="180">
        <v>0</v>
      </c>
      <c r="K5403" s="181">
        <f t="shared" si="84"/>
        <v>2.9990446199999998</v>
      </c>
      <c r="L5403" s="180" t="s">
        <v>4328</v>
      </c>
    </row>
    <row r="5404" spans="3:12">
      <c r="C5404" s="180">
        <v>10904</v>
      </c>
      <c r="D5404" s="180">
        <v>20972</v>
      </c>
      <c r="E5404" s="180" t="s">
        <v>5300</v>
      </c>
      <c r="F5404" s="180" t="s">
        <v>727</v>
      </c>
      <c r="G5404" s="180">
        <v>0.71428570000000002</v>
      </c>
      <c r="H5404" s="180">
        <v>236.24</v>
      </c>
      <c r="I5404" s="180">
        <v>236.24</v>
      </c>
      <c r="J5404" s="180">
        <v>0</v>
      </c>
      <c r="K5404" s="181">
        <f t="shared" si="84"/>
        <v>168.742853768</v>
      </c>
      <c r="L5404" s="180" t="s">
        <v>4328</v>
      </c>
    </row>
    <row r="5405" spans="3:12">
      <c r="C5405" s="180">
        <v>10904</v>
      </c>
      <c r="D5405" s="180">
        <v>20973</v>
      </c>
      <c r="E5405" s="180" t="s">
        <v>5301</v>
      </c>
      <c r="F5405" s="180" t="s">
        <v>727</v>
      </c>
      <c r="G5405" s="180">
        <v>0.61242850000000004</v>
      </c>
      <c r="H5405" s="180">
        <v>202.56</v>
      </c>
      <c r="I5405" s="180">
        <v>202.56</v>
      </c>
      <c r="J5405" s="180">
        <v>0</v>
      </c>
      <c r="K5405" s="181">
        <f t="shared" si="84"/>
        <v>124.05351696000001</v>
      </c>
      <c r="L5405" s="180" t="s">
        <v>4328</v>
      </c>
    </row>
    <row r="5406" spans="3:12">
      <c r="C5406" s="180">
        <v>10904</v>
      </c>
      <c r="D5406" s="180">
        <v>20974</v>
      </c>
      <c r="E5406" s="180" t="s">
        <v>5302</v>
      </c>
      <c r="F5406" s="180" t="s">
        <v>727</v>
      </c>
      <c r="G5406" s="180">
        <v>0.87619040000000004</v>
      </c>
      <c r="H5406" s="180">
        <v>289.79000000000002</v>
      </c>
      <c r="I5406" s="180">
        <v>289.79000000000002</v>
      </c>
      <c r="J5406" s="180">
        <v>0</v>
      </c>
      <c r="K5406" s="181">
        <f t="shared" si="84"/>
        <v>253.91121601600003</v>
      </c>
      <c r="L5406" s="180" t="s">
        <v>4328</v>
      </c>
    </row>
    <row r="5407" spans="3:12">
      <c r="C5407" s="180">
        <v>10904</v>
      </c>
      <c r="D5407" s="180">
        <v>20975</v>
      </c>
      <c r="E5407" s="180" t="s">
        <v>5303</v>
      </c>
      <c r="F5407" s="180" t="s">
        <v>727</v>
      </c>
      <c r="G5407" s="180">
        <v>6.8714200000000003E-2</v>
      </c>
      <c r="H5407" s="180">
        <v>22.72</v>
      </c>
      <c r="I5407" s="180">
        <v>22.72</v>
      </c>
      <c r="J5407" s="180">
        <v>0</v>
      </c>
      <c r="K5407" s="181">
        <f t="shared" si="84"/>
        <v>1.5611866240000001</v>
      </c>
      <c r="L5407" s="180" t="s">
        <v>4328</v>
      </c>
    </row>
    <row r="5408" spans="3:12">
      <c r="C5408" s="180">
        <v>10904</v>
      </c>
      <c r="D5408" s="180">
        <v>20976</v>
      </c>
      <c r="E5408" s="180" t="s">
        <v>5304</v>
      </c>
      <c r="F5408" s="180" t="s">
        <v>727</v>
      </c>
      <c r="G5408" s="180">
        <v>0.1038095</v>
      </c>
      <c r="H5408" s="180">
        <v>34.33</v>
      </c>
      <c r="I5408" s="180">
        <v>34.33</v>
      </c>
      <c r="J5408" s="180">
        <v>0</v>
      </c>
      <c r="K5408" s="181">
        <f t="shared" si="84"/>
        <v>3.5637801349999996</v>
      </c>
      <c r="L5408" s="180" t="s">
        <v>4328</v>
      </c>
    </row>
    <row r="5409" spans="3:12">
      <c r="C5409" s="180">
        <v>10904</v>
      </c>
      <c r="D5409" s="180">
        <v>37554</v>
      </c>
      <c r="E5409" s="180" t="s">
        <v>2676</v>
      </c>
      <c r="F5409" s="180" t="s">
        <v>727</v>
      </c>
      <c r="G5409" s="180">
        <v>1.1743809000000001</v>
      </c>
      <c r="H5409" s="180">
        <v>388.42</v>
      </c>
      <c r="I5409" s="180">
        <v>388.42</v>
      </c>
      <c r="J5409" s="180">
        <v>0</v>
      </c>
      <c r="K5409" s="181">
        <f t="shared" si="84"/>
        <v>456.15302917800005</v>
      </c>
      <c r="L5409" s="180" t="s">
        <v>4328</v>
      </c>
    </row>
    <row r="5410" spans="3:12">
      <c r="C5410" s="180">
        <v>10904</v>
      </c>
      <c r="D5410" s="180">
        <v>37555</v>
      </c>
      <c r="E5410" s="180" t="s">
        <v>2687</v>
      </c>
      <c r="F5410" s="180" t="s">
        <v>727</v>
      </c>
      <c r="G5410" s="180">
        <v>1.4285714</v>
      </c>
      <c r="H5410" s="180">
        <v>472.49</v>
      </c>
      <c r="I5410" s="180">
        <v>472.49</v>
      </c>
      <c r="J5410" s="180">
        <v>0</v>
      </c>
      <c r="K5410" s="181">
        <f t="shared" si="84"/>
        <v>674.98570078600005</v>
      </c>
      <c r="L5410" s="180" t="s">
        <v>4328</v>
      </c>
    </row>
    <row r="5411" spans="3:12">
      <c r="C5411" s="180">
        <v>10921</v>
      </c>
      <c r="D5411" s="180">
        <v>10921</v>
      </c>
      <c r="E5411" s="180" t="s">
        <v>5305</v>
      </c>
      <c r="F5411" s="180" t="s">
        <v>727</v>
      </c>
      <c r="G5411" s="180">
        <v>1</v>
      </c>
      <c r="H5411" s="182">
        <v>5608</v>
      </c>
      <c r="I5411" s="182">
        <v>5608</v>
      </c>
      <c r="J5411" s="180">
        <v>0</v>
      </c>
      <c r="K5411" s="181">
        <f t="shared" si="84"/>
        <v>5608</v>
      </c>
      <c r="L5411" s="180" t="s">
        <v>4328</v>
      </c>
    </row>
    <row r="5412" spans="3:12">
      <c r="C5412" s="180">
        <v>10921</v>
      </c>
      <c r="D5412" s="180">
        <v>10922</v>
      </c>
      <c r="E5412" s="180" t="s">
        <v>5306</v>
      </c>
      <c r="F5412" s="180" t="s">
        <v>727</v>
      </c>
      <c r="G5412" s="180">
        <v>0.905775</v>
      </c>
      <c r="H5412" s="182">
        <v>5079.58</v>
      </c>
      <c r="I5412" s="182">
        <v>5079.58</v>
      </c>
      <c r="J5412" s="180">
        <v>0</v>
      </c>
      <c r="K5412" s="181">
        <f t="shared" si="84"/>
        <v>4600.9565745</v>
      </c>
      <c r="L5412" s="180" t="s">
        <v>4328</v>
      </c>
    </row>
    <row r="5413" spans="3:12">
      <c r="C5413" s="180">
        <v>10921</v>
      </c>
      <c r="D5413" s="180">
        <v>10923</v>
      </c>
      <c r="E5413" s="180" t="s">
        <v>5307</v>
      </c>
      <c r="F5413" s="180" t="s">
        <v>727</v>
      </c>
      <c r="G5413" s="180">
        <v>0.53535250000000001</v>
      </c>
      <c r="H5413" s="182">
        <v>3002.25</v>
      </c>
      <c r="I5413" s="182">
        <v>3002.25</v>
      </c>
      <c r="J5413" s="180">
        <v>0</v>
      </c>
      <c r="K5413" s="181">
        <f t="shared" si="84"/>
        <v>1607.262043125</v>
      </c>
      <c r="L5413" s="180" t="s">
        <v>4328</v>
      </c>
    </row>
    <row r="5414" spans="3:12">
      <c r="C5414" s="180">
        <v>10921</v>
      </c>
      <c r="D5414" s="180">
        <v>10924</v>
      </c>
      <c r="E5414" s="180" t="s">
        <v>2692</v>
      </c>
      <c r="F5414" s="180" t="s">
        <v>727</v>
      </c>
      <c r="G5414" s="180">
        <v>0.56382969999999999</v>
      </c>
      <c r="H5414" s="182">
        <v>3161.95</v>
      </c>
      <c r="I5414" s="182">
        <v>3161.95</v>
      </c>
      <c r="J5414" s="180">
        <v>0</v>
      </c>
      <c r="K5414" s="181">
        <f t="shared" si="84"/>
        <v>1782.8013199149998</v>
      </c>
      <c r="L5414" s="180" t="s">
        <v>4328</v>
      </c>
    </row>
    <row r="5415" spans="3:12">
      <c r="C5415" s="180">
        <v>10997</v>
      </c>
      <c r="D5415" s="180">
        <v>10997</v>
      </c>
      <c r="E5415" s="180" t="s">
        <v>715</v>
      </c>
      <c r="F5415" s="180" t="s">
        <v>828</v>
      </c>
      <c r="G5415" s="180">
        <v>1</v>
      </c>
      <c r="H5415" s="180">
        <v>51.84</v>
      </c>
      <c r="I5415" s="180">
        <v>51.84</v>
      </c>
      <c r="J5415" s="180">
        <v>0</v>
      </c>
      <c r="K5415" s="181">
        <f t="shared" si="84"/>
        <v>51.84</v>
      </c>
      <c r="L5415" s="180" t="s">
        <v>4328</v>
      </c>
    </row>
    <row r="5416" spans="3:12">
      <c r="C5416" s="180">
        <v>10997</v>
      </c>
      <c r="D5416" s="180">
        <v>10998</v>
      </c>
      <c r="E5416" s="180" t="s">
        <v>1844</v>
      </c>
      <c r="F5416" s="180" t="s">
        <v>828</v>
      </c>
      <c r="G5416" s="180">
        <v>1.0482904</v>
      </c>
      <c r="H5416" s="180">
        <v>54.34</v>
      </c>
      <c r="I5416" s="180">
        <v>54.34</v>
      </c>
      <c r="J5416" s="180">
        <v>0</v>
      </c>
      <c r="K5416" s="181">
        <f t="shared" si="84"/>
        <v>56.964100336000001</v>
      </c>
      <c r="L5416" s="180" t="s">
        <v>4328</v>
      </c>
    </row>
    <row r="5417" spans="3:12">
      <c r="C5417" s="180">
        <v>10997</v>
      </c>
      <c r="D5417" s="180">
        <v>10999</v>
      </c>
      <c r="E5417" s="180" t="s">
        <v>5308</v>
      </c>
      <c r="F5417" s="180" t="s">
        <v>828</v>
      </c>
      <c r="G5417" s="180">
        <v>0.9227166</v>
      </c>
      <c r="H5417" s="180">
        <v>47.83</v>
      </c>
      <c r="I5417" s="180">
        <v>47.83</v>
      </c>
      <c r="J5417" s="180">
        <v>0</v>
      </c>
      <c r="K5417" s="181">
        <f t="shared" si="84"/>
        <v>44.133534978</v>
      </c>
      <c r="L5417" s="180" t="s">
        <v>4328</v>
      </c>
    </row>
    <row r="5418" spans="3:12">
      <c r="C5418" s="180">
        <v>10997</v>
      </c>
      <c r="D5418" s="180">
        <v>11002</v>
      </c>
      <c r="E5418" s="180" t="s">
        <v>2032</v>
      </c>
      <c r="F5418" s="180" t="s">
        <v>828</v>
      </c>
      <c r="G5418" s="180">
        <v>0.96037470000000003</v>
      </c>
      <c r="H5418" s="180">
        <v>49.78</v>
      </c>
      <c r="I5418" s="180">
        <v>49.78</v>
      </c>
      <c r="J5418" s="180">
        <v>0</v>
      </c>
      <c r="K5418" s="181">
        <f t="shared" si="84"/>
        <v>47.807452566000002</v>
      </c>
      <c r="L5418" s="180" t="s">
        <v>4328</v>
      </c>
    </row>
    <row r="5419" spans="3:12">
      <c r="C5419" s="180">
        <v>10997</v>
      </c>
      <c r="D5419" s="180">
        <v>13388</v>
      </c>
      <c r="E5419" s="180" t="s">
        <v>1705</v>
      </c>
      <c r="F5419" s="180" t="s">
        <v>828</v>
      </c>
      <c r="G5419" s="180">
        <v>4.8665105000000004</v>
      </c>
      <c r="H5419" s="180">
        <v>252.27</v>
      </c>
      <c r="I5419" s="180">
        <v>252.27</v>
      </c>
      <c r="J5419" s="180">
        <v>0</v>
      </c>
      <c r="K5419" s="181">
        <f t="shared" si="84"/>
        <v>1227.6746038350002</v>
      </c>
      <c r="L5419" s="180" t="s">
        <v>4328</v>
      </c>
    </row>
    <row r="5420" spans="3:12">
      <c r="C5420" s="180">
        <v>11049</v>
      </c>
      <c r="D5420" s="180">
        <v>11049</v>
      </c>
      <c r="E5420" s="180" t="s">
        <v>5309</v>
      </c>
      <c r="F5420" s="180" t="s">
        <v>828</v>
      </c>
      <c r="G5420" s="180">
        <v>1</v>
      </c>
      <c r="H5420" s="180">
        <v>10.81</v>
      </c>
      <c r="I5420" s="180">
        <v>10.81</v>
      </c>
      <c r="J5420" s="180">
        <v>0</v>
      </c>
      <c r="K5420" s="181">
        <f t="shared" si="84"/>
        <v>10.81</v>
      </c>
      <c r="L5420" s="180" t="s">
        <v>4328</v>
      </c>
    </row>
    <row r="5421" spans="3:12">
      <c r="C5421" s="180">
        <v>11049</v>
      </c>
      <c r="D5421" s="180">
        <v>1062</v>
      </c>
      <c r="E5421" s="180" t="s">
        <v>2594</v>
      </c>
      <c r="F5421" s="180" t="s">
        <v>727</v>
      </c>
      <c r="G5421" s="180">
        <v>21.74</v>
      </c>
      <c r="H5421" s="180">
        <v>235</v>
      </c>
      <c r="I5421" s="180">
        <v>235</v>
      </c>
      <c r="J5421" s="180">
        <v>0</v>
      </c>
      <c r="K5421" s="181">
        <f t="shared" si="84"/>
        <v>5108.8999999999996</v>
      </c>
      <c r="L5421" s="180" t="s">
        <v>4328</v>
      </c>
    </row>
    <row r="5422" spans="3:12">
      <c r="C5422" s="180">
        <v>11049</v>
      </c>
      <c r="D5422" s="180">
        <v>1068</v>
      </c>
      <c r="E5422" s="180" t="s">
        <v>2466</v>
      </c>
      <c r="F5422" s="180" t="s">
        <v>727</v>
      </c>
      <c r="G5422" s="180">
        <v>143.39642860000001</v>
      </c>
      <c r="H5422" s="182">
        <v>1550.11</v>
      </c>
      <c r="I5422" s="182">
        <v>1550.11</v>
      </c>
      <c r="J5422" s="180">
        <v>0</v>
      </c>
      <c r="K5422" s="181">
        <f t="shared" si="84"/>
        <v>222280.23793714598</v>
      </c>
      <c r="L5422" s="180" t="s">
        <v>4328</v>
      </c>
    </row>
    <row r="5423" spans="3:12">
      <c r="C5423" s="180">
        <v>11049</v>
      </c>
      <c r="D5423" s="180">
        <v>1108</v>
      </c>
      <c r="E5423" s="180" t="s">
        <v>5310</v>
      </c>
      <c r="F5423" s="180" t="s">
        <v>826</v>
      </c>
      <c r="G5423" s="180">
        <v>2.3386182</v>
      </c>
      <c r="H5423" s="180">
        <v>25.28</v>
      </c>
      <c r="I5423" s="180">
        <v>25.28</v>
      </c>
      <c r="J5423" s="180">
        <v>0</v>
      </c>
      <c r="K5423" s="181">
        <f t="shared" si="84"/>
        <v>59.120268096000004</v>
      </c>
      <c r="L5423" s="180" t="s">
        <v>4328</v>
      </c>
    </row>
    <row r="5424" spans="3:12">
      <c r="C5424" s="180">
        <v>11049</v>
      </c>
      <c r="D5424" s="180">
        <v>1109</v>
      </c>
      <c r="E5424" s="180" t="s">
        <v>5311</v>
      </c>
      <c r="F5424" s="180" t="s">
        <v>826</v>
      </c>
      <c r="G5424" s="180">
        <v>2.3386182</v>
      </c>
      <c r="H5424" s="180">
        <v>25.28</v>
      </c>
      <c r="I5424" s="180">
        <v>25.28</v>
      </c>
      <c r="J5424" s="180">
        <v>0</v>
      </c>
      <c r="K5424" s="181">
        <f t="shared" si="84"/>
        <v>59.120268096000004</v>
      </c>
      <c r="L5424" s="180" t="s">
        <v>4328</v>
      </c>
    </row>
    <row r="5425" spans="3:12">
      <c r="C5425" s="180">
        <v>11049</v>
      </c>
      <c r="D5425" s="180">
        <v>1110</v>
      </c>
      <c r="E5425" s="180" t="s">
        <v>5312</v>
      </c>
      <c r="F5425" s="180" t="s">
        <v>826</v>
      </c>
      <c r="G5425" s="180">
        <v>2.7857699999999999</v>
      </c>
      <c r="H5425" s="180">
        <v>30.11</v>
      </c>
      <c r="I5425" s="180">
        <v>30.11</v>
      </c>
      <c r="J5425" s="180">
        <v>0</v>
      </c>
      <c r="K5425" s="181">
        <f t="shared" si="84"/>
        <v>83.879534699999994</v>
      </c>
      <c r="L5425" s="180" t="s">
        <v>4328</v>
      </c>
    </row>
    <row r="5426" spans="3:12">
      <c r="C5426" s="180">
        <v>11049</v>
      </c>
      <c r="D5426" s="180">
        <v>1113</v>
      </c>
      <c r="E5426" s="180" t="s">
        <v>1703</v>
      </c>
      <c r="F5426" s="180" t="s">
        <v>826</v>
      </c>
      <c r="G5426" s="180">
        <v>2.3386182</v>
      </c>
      <c r="H5426" s="180">
        <v>25.28</v>
      </c>
      <c r="I5426" s="180">
        <v>25.28</v>
      </c>
      <c r="J5426" s="180">
        <v>0</v>
      </c>
      <c r="K5426" s="181">
        <f t="shared" si="84"/>
        <v>59.120268096000004</v>
      </c>
      <c r="L5426" s="180" t="s">
        <v>4328</v>
      </c>
    </row>
    <row r="5427" spans="3:12">
      <c r="C5427" s="180">
        <v>11049</v>
      </c>
      <c r="D5427" s="180">
        <v>1114</v>
      </c>
      <c r="E5427" s="180" t="s">
        <v>5313</v>
      </c>
      <c r="F5427" s="180" t="s">
        <v>826</v>
      </c>
      <c r="G5427" s="180">
        <v>2.7857699999999999</v>
      </c>
      <c r="H5427" s="180">
        <v>30.11</v>
      </c>
      <c r="I5427" s="180">
        <v>30.11</v>
      </c>
      <c r="J5427" s="180">
        <v>0</v>
      </c>
      <c r="K5427" s="181">
        <f t="shared" si="84"/>
        <v>83.879534699999994</v>
      </c>
      <c r="L5427" s="180" t="s">
        <v>4328</v>
      </c>
    </row>
    <row r="5428" spans="3:12">
      <c r="C5428" s="180">
        <v>11049</v>
      </c>
      <c r="D5428" s="180">
        <v>1115</v>
      </c>
      <c r="E5428" s="180" t="s">
        <v>5314</v>
      </c>
      <c r="F5428" s="180" t="s">
        <v>826</v>
      </c>
      <c r="G5428" s="180">
        <v>2.0000399999999998</v>
      </c>
      <c r="H5428" s="180">
        <v>21.62</v>
      </c>
      <c r="I5428" s="180">
        <v>21.62</v>
      </c>
      <c r="J5428" s="180">
        <v>0</v>
      </c>
      <c r="K5428" s="181">
        <f t="shared" si="84"/>
        <v>43.240864799999997</v>
      </c>
      <c r="L5428" s="180" t="s">
        <v>4328</v>
      </c>
    </row>
    <row r="5429" spans="3:12">
      <c r="C5429" s="180">
        <v>11049</v>
      </c>
      <c r="D5429" s="180">
        <v>1116</v>
      </c>
      <c r="E5429" s="180" t="s">
        <v>5315</v>
      </c>
      <c r="F5429" s="180" t="s">
        <v>826</v>
      </c>
      <c r="G5429" s="180">
        <v>1.6695572000000001</v>
      </c>
      <c r="H5429" s="180">
        <v>18.04</v>
      </c>
      <c r="I5429" s="180">
        <v>18.04</v>
      </c>
      <c r="J5429" s="180">
        <v>0</v>
      </c>
      <c r="K5429" s="181">
        <f t="shared" si="84"/>
        <v>30.118811888</v>
      </c>
      <c r="L5429" s="180" t="s">
        <v>4328</v>
      </c>
    </row>
    <row r="5430" spans="3:12">
      <c r="C5430" s="180">
        <v>11049</v>
      </c>
      <c r="D5430" s="180">
        <v>1117</v>
      </c>
      <c r="E5430" s="180" t="s">
        <v>5316</v>
      </c>
      <c r="F5430" s="180" t="s">
        <v>826</v>
      </c>
      <c r="G5430" s="180">
        <v>2.3571900000000001</v>
      </c>
      <c r="H5430" s="180">
        <v>25.48</v>
      </c>
      <c r="I5430" s="180">
        <v>25.48</v>
      </c>
      <c r="J5430" s="180">
        <v>0</v>
      </c>
      <c r="K5430" s="181">
        <f t="shared" si="84"/>
        <v>60.061201200000006</v>
      </c>
      <c r="L5430" s="180" t="s">
        <v>4328</v>
      </c>
    </row>
    <row r="5431" spans="3:12">
      <c r="C5431" s="180">
        <v>11049</v>
      </c>
      <c r="D5431" s="180">
        <v>1118</v>
      </c>
      <c r="E5431" s="180" t="s">
        <v>5317</v>
      </c>
      <c r="F5431" s="180" t="s">
        <v>826</v>
      </c>
      <c r="G5431" s="180">
        <v>2.7857699999999999</v>
      </c>
      <c r="H5431" s="180">
        <v>30.11</v>
      </c>
      <c r="I5431" s="180">
        <v>30.11</v>
      </c>
      <c r="J5431" s="180">
        <v>0</v>
      </c>
      <c r="K5431" s="181">
        <f t="shared" si="84"/>
        <v>83.879534699999994</v>
      </c>
      <c r="L5431" s="180" t="s">
        <v>4328</v>
      </c>
    </row>
    <row r="5432" spans="3:12">
      <c r="C5432" s="180">
        <v>11049</v>
      </c>
      <c r="D5432" s="180">
        <v>1119</v>
      </c>
      <c r="E5432" s="180" t="s">
        <v>5318</v>
      </c>
      <c r="F5432" s="180" t="s">
        <v>826</v>
      </c>
      <c r="G5432" s="180">
        <v>1.5076491999999999</v>
      </c>
      <c r="H5432" s="180">
        <v>16.29</v>
      </c>
      <c r="I5432" s="180">
        <v>16.29</v>
      </c>
      <c r="J5432" s="180">
        <v>0</v>
      </c>
      <c r="K5432" s="181">
        <f t="shared" si="84"/>
        <v>24.559605467999997</v>
      </c>
      <c r="L5432" s="180" t="s">
        <v>4328</v>
      </c>
    </row>
    <row r="5433" spans="3:12">
      <c r="C5433" s="180">
        <v>11049</v>
      </c>
      <c r="D5433" s="180">
        <v>1318</v>
      </c>
      <c r="E5433" s="180" t="s">
        <v>5319</v>
      </c>
      <c r="F5433" s="180" t="s">
        <v>828</v>
      </c>
      <c r="G5433" s="180">
        <v>0.78642860000000003</v>
      </c>
      <c r="H5433" s="180">
        <v>8.5</v>
      </c>
      <c r="I5433" s="180">
        <v>8.5</v>
      </c>
      <c r="J5433" s="180">
        <v>0</v>
      </c>
      <c r="K5433" s="181">
        <f t="shared" si="84"/>
        <v>6.6846431000000006</v>
      </c>
      <c r="L5433" s="180" t="s">
        <v>4328</v>
      </c>
    </row>
    <row r="5434" spans="3:12">
      <c r="C5434" s="180">
        <v>11049</v>
      </c>
      <c r="D5434" s="180">
        <v>1319</v>
      </c>
      <c r="E5434" s="180" t="s">
        <v>5320</v>
      </c>
      <c r="F5434" s="180" t="s">
        <v>828</v>
      </c>
      <c r="G5434" s="180">
        <v>0.7</v>
      </c>
      <c r="H5434" s="180">
        <v>7.56</v>
      </c>
      <c r="I5434" s="180">
        <v>7.56</v>
      </c>
      <c r="J5434" s="180">
        <v>0</v>
      </c>
      <c r="K5434" s="181">
        <f t="shared" si="84"/>
        <v>5.2919999999999998</v>
      </c>
      <c r="L5434" s="180" t="s">
        <v>4328</v>
      </c>
    </row>
    <row r="5435" spans="3:12">
      <c r="C5435" s="180">
        <v>11049</v>
      </c>
      <c r="D5435" s="180">
        <v>1321</v>
      </c>
      <c r="E5435" s="180" t="s">
        <v>5321</v>
      </c>
      <c r="F5435" s="180" t="s">
        <v>828</v>
      </c>
      <c r="G5435" s="180">
        <v>0.78571429999999998</v>
      </c>
      <c r="H5435" s="180">
        <v>8.49</v>
      </c>
      <c r="I5435" s="180">
        <v>8.49</v>
      </c>
      <c r="J5435" s="180">
        <v>0</v>
      </c>
      <c r="K5435" s="181">
        <f t="shared" si="84"/>
        <v>6.6707144070000002</v>
      </c>
      <c r="L5435" s="180" t="s">
        <v>4328</v>
      </c>
    </row>
    <row r="5436" spans="3:12">
      <c r="C5436" s="180">
        <v>11049</v>
      </c>
      <c r="D5436" s="180">
        <v>1322</v>
      </c>
      <c r="E5436" s="180" t="s">
        <v>5322</v>
      </c>
      <c r="F5436" s="180" t="s">
        <v>828</v>
      </c>
      <c r="G5436" s="180">
        <v>0.83071430000000002</v>
      </c>
      <c r="H5436" s="180">
        <v>8.98</v>
      </c>
      <c r="I5436" s="180">
        <v>8.98</v>
      </c>
      <c r="J5436" s="180">
        <v>0</v>
      </c>
      <c r="K5436" s="181">
        <f t="shared" si="84"/>
        <v>7.4598144140000002</v>
      </c>
      <c r="L5436" s="180" t="s">
        <v>4328</v>
      </c>
    </row>
    <row r="5437" spans="3:12">
      <c r="C5437" s="180">
        <v>11049</v>
      </c>
      <c r="D5437" s="180">
        <v>1323</v>
      </c>
      <c r="E5437" s="180" t="s">
        <v>5323</v>
      </c>
      <c r="F5437" s="180" t="s">
        <v>828</v>
      </c>
      <c r="G5437" s="180">
        <v>0.83071430000000002</v>
      </c>
      <c r="H5437" s="180">
        <v>8.98</v>
      </c>
      <c r="I5437" s="180">
        <v>8.98</v>
      </c>
      <c r="J5437" s="180">
        <v>0</v>
      </c>
      <c r="K5437" s="181">
        <f t="shared" si="84"/>
        <v>7.4598144140000002</v>
      </c>
      <c r="L5437" s="180" t="s">
        <v>4328</v>
      </c>
    </row>
    <row r="5438" spans="3:12">
      <c r="C5438" s="180">
        <v>11049</v>
      </c>
      <c r="D5438" s="180">
        <v>1325</v>
      </c>
      <c r="E5438" s="180" t="s">
        <v>5324</v>
      </c>
      <c r="F5438" s="180" t="s">
        <v>828</v>
      </c>
      <c r="G5438" s="180">
        <v>0.84642859999999998</v>
      </c>
      <c r="H5438" s="180">
        <v>9.14</v>
      </c>
      <c r="I5438" s="180">
        <v>9.14</v>
      </c>
      <c r="J5438" s="180">
        <v>0</v>
      </c>
      <c r="K5438" s="181">
        <f t="shared" si="84"/>
        <v>7.7363574040000005</v>
      </c>
      <c r="L5438" s="180" t="s">
        <v>4328</v>
      </c>
    </row>
    <row r="5439" spans="3:12">
      <c r="C5439" s="180">
        <v>11049</v>
      </c>
      <c r="D5439" s="180">
        <v>1327</v>
      </c>
      <c r="E5439" s="180" t="s">
        <v>5325</v>
      </c>
      <c r="F5439" s="180" t="s">
        <v>828</v>
      </c>
      <c r="G5439" s="180">
        <v>0.90142860000000002</v>
      </c>
      <c r="H5439" s="180">
        <v>9.74</v>
      </c>
      <c r="I5439" s="180">
        <v>9.74</v>
      </c>
      <c r="J5439" s="180">
        <v>0</v>
      </c>
      <c r="K5439" s="181">
        <f t="shared" si="84"/>
        <v>8.7799145640000003</v>
      </c>
      <c r="L5439" s="180" t="s">
        <v>4328</v>
      </c>
    </row>
    <row r="5440" spans="3:12">
      <c r="C5440" s="180">
        <v>11049</v>
      </c>
      <c r="D5440" s="180">
        <v>1328</v>
      </c>
      <c r="E5440" s="180" t="s">
        <v>5326</v>
      </c>
      <c r="F5440" s="180" t="s">
        <v>828</v>
      </c>
      <c r="G5440" s="180">
        <v>0.84857139999999998</v>
      </c>
      <c r="H5440" s="180">
        <v>9.17</v>
      </c>
      <c r="I5440" s="180">
        <v>9.17</v>
      </c>
      <c r="J5440" s="180">
        <v>0</v>
      </c>
      <c r="K5440" s="181">
        <f t="shared" si="84"/>
        <v>7.7813997379999993</v>
      </c>
      <c r="L5440" s="180" t="s">
        <v>4328</v>
      </c>
    </row>
    <row r="5441" spans="3:12">
      <c r="C5441" s="180">
        <v>11049</v>
      </c>
      <c r="D5441" s="180">
        <v>1330</v>
      </c>
      <c r="E5441" s="180" t="s">
        <v>1721</v>
      </c>
      <c r="F5441" s="180" t="s">
        <v>828</v>
      </c>
      <c r="G5441" s="180">
        <v>0.75571429999999995</v>
      </c>
      <c r="H5441" s="180">
        <v>8.16</v>
      </c>
      <c r="I5441" s="180">
        <v>8.16</v>
      </c>
      <c r="J5441" s="180">
        <v>0</v>
      </c>
      <c r="K5441" s="181">
        <f t="shared" si="84"/>
        <v>6.1666286879999994</v>
      </c>
      <c r="L5441" s="180" t="s">
        <v>4328</v>
      </c>
    </row>
    <row r="5442" spans="3:12">
      <c r="C5442" s="180">
        <v>11049</v>
      </c>
      <c r="D5442" s="180">
        <v>1332</v>
      </c>
      <c r="E5442" s="180" t="s">
        <v>2031</v>
      </c>
      <c r="F5442" s="180" t="s">
        <v>828</v>
      </c>
      <c r="G5442" s="180">
        <v>0.77500000000000002</v>
      </c>
      <c r="H5442" s="180">
        <v>8.3699999999999992</v>
      </c>
      <c r="I5442" s="180">
        <v>8.3699999999999992</v>
      </c>
      <c r="J5442" s="180">
        <v>0</v>
      </c>
      <c r="K5442" s="181">
        <f t="shared" si="84"/>
        <v>6.4867499999999998</v>
      </c>
      <c r="L5442" s="180" t="s">
        <v>4328</v>
      </c>
    </row>
    <row r="5443" spans="3:12">
      <c r="C5443" s="180">
        <v>11049</v>
      </c>
      <c r="D5443" s="180">
        <v>1333</v>
      </c>
      <c r="E5443" s="180" t="s">
        <v>2276</v>
      </c>
      <c r="F5443" s="180" t="s">
        <v>828</v>
      </c>
      <c r="G5443" s="180">
        <v>0.76285709999999995</v>
      </c>
      <c r="H5443" s="180">
        <v>8.24</v>
      </c>
      <c r="I5443" s="180">
        <v>8.24</v>
      </c>
      <c r="J5443" s="180">
        <v>0</v>
      </c>
      <c r="K5443" s="181">
        <f t="shared" si="84"/>
        <v>6.2859425039999994</v>
      </c>
      <c r="L5443" s="180" t="s">
        <v>4328</v>
      </c>
    </row>
    <row r="5444" spans="3:12">
      <c r="C5444" s="180">
        <v>11049</v>
      </c>
      <c r="D5444" s="180">
        <v>1334</v>
      </c>
      <c r="E5444" s="180" t="s">
        <v>2279</v>
      </c>
      <c r="F5444" s="180" t="s">
        <v>828</v>
      </c>
      <c r="G5444" s="180">
        <v>0.85928570000000004</v>
      </c>
      <c r="H5444" s="180">
        <v>9.2799999999999994</v>
      </c>
      <c r="I5444" s="180">
        <v>9.2799999999999994</v>
      </c>
      <c r="J5444" s="180">
        <v>0</v>
      </c>
      <c r="K5444" s="181">
        <f t="shared" si="84"/>
        <v>7.9741712959999997</v>
      </c>
      <c r="L5444" s="180" t="s">
        <v>4328</v>
      </c>
    </row>
    <row r="5445" spans="3:12">
      <c r="C5445" s="180">
        <v>11049</v>
      </c>
      <c r="D5445" s="180">
        <v>1335</v>
      </c>
      <c r="E5445" s="180" t="s">
        <v>5327</v>
      </c>
      <c r="F5445" s="180" t="s">
        <v>828</v>
      </c>
      <c r="G5445" s="180">
        <v>0.88785709999999995</v>
      </c>
      <c r="H5445" s="180">
        <v>9.59</v>
      </c>
      <c r="I5445" s="180">
        <v>9.59</v>
      </c>
      <c r="J5445" s="180">
        <v>0</v>
      </c>
      <c r="K5445" s="181">
        <f t="shared" si="84"/>
        <v>8.5145495889999996</v>
      </c>
      <c r="L5445" s="180" t="s">
        <v>4328</v>
      </c>
    </row>
    <row r="5446" spans="3:12">
      <c r="C5446" s="180">
        <v>11049</v>
      </c>
      <c r="D5446" s="180">
        <v>1337</v>
      </c>
      <c r="E5446" s="180" t="s">
        <v>5328</v>
      </c>
      <c r="F5446" s="180" t="s">
        <v>828</v>
      </c>
      <c r="G5446" s="180">
        <v>0.8714286</v>
      </c>
      <c r="H5446" s="180">
        <v>9.42</v>
      </c>
      <c r="I5446" s="180">
        <v>9.42</v>
      </c>
      <c r="J5446" s="180">
        <v>0</v>
      </c>
      <c r="K5446" s="181">
        <f t="shared" ref="K5446:K5509" si="85">H5446*G5446</f>
        <v>8.2088574120000004</v>
      </c>
      <c r="L5446" s="180" t="s">
        <v>4328</v>
      </c>
    </row>
    <row r="5447" spans="3:12">
      <c r="C5447" s="180">
        <v>11049</v>
      </c>
      <c r="D5447" s="180">
        <v>2555</v>
      </c>
      <c r="E5447" s="180" t="s">
        <v>2407</v>
      </c>
      <c r="F5447" s="180" t="s">
        <v>727</v>
      </c>
      <c r="G5447" s="180">
        <v>0.1242857</v>
      </c>
      <c r="H5447" s="180">
        <v>1.34</v>
      </c>
      <c r="I5447" s="180">
        <v>1.34</v>
      </c>
      <c r="J5447" s="180">
        <v>0</v>
      </c>
      <c r="K5447" s="181">
        <f t="shared" si="85"/>
        <v>0.166542838</v>
      </c>
      <c r="L5447" s="180" t="s">
        <v>4328</v>
      </c>
    </row>
    <row r="5448" spans="3:12">
      <c r="C5448" s="180">
        <v>11049</v>
      </c>
      <c r="D5448" s="180">
        <v>2556</v>
      </c>
      <c r="E5448" s="180" t="s">
        <v>2408</v>
      </c>
      <c r="F5448" s="180" t="s">
        <v>727</v>
      </c>
      <c r="G5448" s="180">
        <v>0.1285714</v>
      </c>
      <c r="H5448" s="180">
        <v>1.38</v>
      </c>
      <c r="I5448" s="180">
        <v>1.38</v>
      </c>
      <c r="J5448" s="180">
        <v>0</v>
      </c>
      <c r="K5448" s="181">
        <f t="shared" si="85"/>
        <v>0.177428532</v>
      </c>
      <c r="L5448" s="180" t="s">
        <v>4328</v>
      </c>
    </row>
    <row r="5449" spans="3:12">
      <c r="C5449" s="180">
        <v>11049</v>
      </c>
      <c r="D5449" s="180">
        <v>2557</v>
      </c>
      <c r="E5449" s="180" t="s">
        <v>2409</v>
      </c>
      <c r="F5449" s="180" t="s">
        <v>727</v>
      </c>
      <c r="G5449" s="180">
        <v>0.27142860000000002</v>
      </c>
      <c r="H5449" s="180">
        <v>2.93</v>
      </c>
      <c r="I5449" s="180">
        <v>2.93</v>
      </c>
      <c r="J5449" s="180">
        <v>0</v>
      </c>
      <c r="K5449" s="181">
        <f t="shared" si="85"/>
        <v>0.7952857980000001</v>
      </c>
      <c r="L5449" s="180" t="s">
        <v>4328</v>
      </c>
    </row>
    <row r="5450" spans="3:12">
      <c r="C5450" s="180">
        <v>11049</v>
      </c>
      <c r="D5450" s="180">
        <v>4910</v>
      </c>
      <c r="E5450" s="180" t="s">
        <v>5329</v>
      </c>
      <c r="F5450" s="180" t="s">
        <v>838</v>
      </c>
      <c r="G5450" s="180">
        <v>38.357142899999999</v>
      </c>
      <c r="H5450" s="180">
        <v>414.64</v>
      </c>
      <c r="I5450" s="180">
        <v>414.64</v>
      </c>
      <c r="J5450" s="180">
        <v>0</v>
      </c>
      <c r="K5450" s="181">
        <f t="shared" si="85"/>
        <v>15904.405732055999</v>
      </c>
      <c r="L5450" s="180" t="s">
        <v>4328</v>
      </c>
    </row>
    <row r="5451" spans="3:12">
      <c r="C5451" s="180">
        <v>11049</v>
      </c>
      <c r="D5451" s="180">
        <v>4911</v>
      </c>
      <c r="E5451" s="180" t="s">
        <v>5330</v>
      </c>
      <c r="F5451" s="180" t="s">
        <v>838</v>
      </c>
      <c r="G5451" s="180">
        <v>28</v>
      </c>
      <c r="H5451" s="180">
        <v>302.68</v>
      </c>
      <c r="I5451" s="180">
        <v>302.68</v>
      </c>
      <c r="J5451" s="180">
        <v>0</v>
      </c>
      <c r="K5451" s="181">
        <f t="shared" si="85"/>
        <v>8475.0400000000009</v>
      </c>
      <c r="L5451" s="180" t="s">
        <v>4328</v>
      </c>
    </row>
    <row r="5452" spans="3:12">
      <c r="C5452" s="180">
        <v>11049</v>
      </c>
      <c r="D5452" s="180">
        <v>4943</v>
      </c>
      <c r="E5452" s="180" t="s">
        <v>5331</v>
      </c>
      <c r="F5452" s="180" t="s">
        <v>838</v>
      </c>
      <c r="G5452" s="180">
        <v>57.142857100000001</v>
      </c>
      <c r="H5452" s="180">
        <v>617.71</v>
      </c>
      <c r="I5452" s="180">
        <v>617.71</v>
      </c>
      <c r="J5452" s="180">
        <v>0</v>
      </c>
      <c r="K5452" s="181">
        <f t="shared" si="85"/>
        <v>35297.714259241002</v>
      </c>
      <c r="L5452" s="180" t="s">
        <v>4328</v>
      </c>
    </row>
    <row r="5453" spans="3:12">
      <c r="C5453" s="180">
        <v>11049</v>
      </c>
      <c r="D5453" s="180">
        <v>4944</v>
      </c>
      <c r="E5453" s="180" t="s">
        <v>5332</v>
      </c>
      <c r="F5453" s="180" t="s">
        <v>838</v>
      </c>
      <c r="G5453" s="180">
        <v>85.428571399999996</v>
      </c>
      <c r="H5453" s="180">
        <v>923.48</v>
      </c>
      <c r="I5453" s="180">
        <v>923.48</v>
      </c>
      <c r="J5453" s="180">
        <v>0</v>
      </c>
      <c r="K5453" s="181">
        <f t="shared" si="85"/>
        <v>78891.577116471992</v>
      </c>
      <c r="L5453" s="180" t="s">
        <v>4328</v>
      </c>
    </row>
    <row r="5454" spans="3:12">
      <c r="C5454" s="180">
        <v>11049</v>
      </c>
      <c r="D5454" s="180">
        <v>10569</v>
      </c>
      <c r="E5454" s="180" t="s">
        <v>2406</v>
      </c>
      <c r="F5454" s="180" t="s">
        <v>727</v>
      </c>
      <c r="G5454" s="180">
        <v>0.27142860000000002</v>
      </c>
      <c r="H5454" s="180">
        <v>2.93</v>
      </c>
      <c r="I5454" s="180">
        <v>2.93</v>
      </c>
      <c r="J5454" s="180">
        <v>0</v>
      </c>
      <c r="K5454" s="181">
        <f t="shared" si="85"/>
        <v>0.7952857980000001</v>
      </c>
      <c r="L5454" s="180" t="s">
        <v>4328</v>
      </c>
    </row>
    <row r="5455" spans="3:12">
      <c r="C5455" s="180">
        <v>11049</v>
      </c>
      <c r="D5455" s="180">
        <v>10957</v>
      </c>
      <c r="E5455" s="180" t="s">
        <v>5333</v>
      </c>
      <c r="F5455" s="180" t="s">
        <v>828</v>
      </c>
      <c r="G5455" s="180">
        <v>0.8714286</v>
      </c>
      <c r="H5455" s="180">
        <v>9.42</v>
      </c>
      <c r="I5455" s="180">
        <v>9.42</v>
      </c>
      <c r="J5455" s="180">
        <v>0</v>
      </c>
      <c r="K5455" s="181">
        <f t="shared" si="85"/>
        <v>8.2088574120000004</v>
      </c>
      <c r="L5455" s="180" t="s">
        <v>4328</v>
      </c>
    </row>
    <row r="5456" spans="3:12">
      <c r="C5456" s="180">
        <v>11049</v>
      </c>
      <c r="D5456" s="180">
        <v>11026</v>
      </c>
      <c r="E5456" s="180" t="s">
        <v>5334</v>
      </c>
      <c r="F5456" s="180" t="s">
        <v>828</v>
      </c>
      <c r="G5456" s="180">
        <v>0.96285710000000002</v>
      </c>
      <c r="H5456" s="180">
        <v>10.4</v>
      </c>
      <c r="I5456" s="180">
        <v>10.4</v>
      </c>
      <c r="J5456" s="180">
        <v>0</v>
      </c>
      <c r="K5456" s="181">
        <f t="shared" si="85"/>
        <v>10.013713840000001</v>
      </c>
      <c r="L5456" s="180" t="s">
        <v>4328</v>
      </c>
    </row>
    <row r="5457" spans="3:12">
      <c r="C5457" s="180">
        <v>11049</v>
      </c>
      <c r="D5457" s="180">
        <v>11027</v>
      </c>
      <c r="E5457" s="180" t="s">
        <v>5335</v>
      </c>
      <c r="F5457" s="180" t="s">
        <v>828</v>
      </c>
      <c r="G5457" s="180">
        <v>1.0021428999999999</v>
      </c>
      <c r="H5457" s="180">
        <v>10.83</v>
      </c>
      <c r="I5457" s="180">
        <v>10.83</v>
      </c>
      <c r="J5457" s="180">
        <v>0</v>
      </c>
      <c r="K5457" s="181">
        <f t="shared" si="85"/>
        <v>10.853207607</v>
      </c>
      <c r="L5457" s="180" t="s">
        <v>4328</v>
      </c>
    </row>
    <row r="5458" spans="3:12">
      <c r="C5458" s="180">
        <v>11049</v>
      </c>
      <c r="D5458" s="180">
        <v>11046</v>
      </c>
      <c r="E5458" s="180" t="s">
        <v>5336</v>
      </c>
      <c r="F5458" s="180" t="s">
        <v>828</v>
      </c>
      <c r="G5458" s="180">
        <v>0.96</v>
      </c>
      <c r="H5458" s="180">
        <v>10.37</v>
      </c>
      <c r="I5458" s="180">
        <v>10.37</v>
      </c>
      <c r="J5458" s="180">
        <v>0</v>
      </c>
      <c r="K5458" s="181">
        <f t="shared" si="85"/>
        <v>9.9551999999999996</v>
      </c>
      <c r="L5458" s="180" t="s">
        <v>4328</v>
      </c>
    </row>
    <row r="5459" spans="3:12">
      <c r="C5459" s="180">
        <v>11049</v>
      </c>
      <c r="D5459" s="180">
        <v>11047</v>
      </c>
      <c r="E5459" s="180" t="s">
        <v>5337</v>
      </c>
      <c r="F5459" s="180" t="s">
        <v>828</v>
      </c>
      <c r="G5459" s="180">
        <v>1.0464286</v>
      </c>
      <c r="H5459" s="180">
        <v>11.31</v>
      </c>
      <c r="I5459" s="180">
        <v>11.31</v>
      </c>
      <c r="J5459" s="180">
        <v>0</v>
      </c>
      <c r="K5459" s="181">
        <f t="shared" si="85"/>
        <v>11.835107466</v>
      </c>
      <c r="L5459" s="180" t="s">
        <v>4328</v>
      </c>
    </row>
    <row r="5460" spans="3:12">
      <c r="C5460" s="180">
        <v>11049</v>
      </c>
      <c r="D5460" s="180">
        <v>11051</v>
      </c>
      <c r="E5460" s="180" t="s">
        <v>5338</v>
      </c>
      <c r="F5460" s="180" t="s">
        <v>828</v>
      </c>
      <c r="G5460" s="180">
        <v>1.05</v>
      </c>
      <c r="H5460" s="180">
        <v>11.35</v>
      </c>
      <c r="I5460" s="180">
        <v>11.35</v>
      </c>
      <c r="J5460" s="180">
        <v>0</v>
      </c>
      <c r="K5460" s="181">
        <f t="shared" si="85"/>
        <v>11.9175</v>
      </c>
      <c r="L5460" s="180" t="s">
        <v>4328</v>
      </c>
    </row>
    <row r="5461" spans="3:12">
      <c r="C5461" s="180">
        <v>11049</v>
      </c>
      <c r="D5461" s="180">
        <v>11061</v>
      </c>
      <c r="E5461" s="180" t="s">
        <v>5339</v>
      </c>
      <c r="F5461" s="180" t="s">
        <v>828</v>
      </c>
      <c r="G5461" s="180">
        <v>1.26</v>
      </c>
      <c r="H5461" s="180">
        <v>13.62</v>
      </c>
      <c r="I5461" s="180">
        <v>13.62</v>
      </c>
      <c r="J5461" s="180">
        <v>0</v>
      </c>
      <c r="K5461" s="181">
        <f t="shared" si="85"/>
        <v>17.161200000000001</v>
      </c>
      <c r="L5461" s="180" t="s">
        <v>4328</v>
      </c>
    </row>
    <row r="5462" spans="3:12">
      <c r="C5462" s="180">
        <v>11049</v>
      </c>
      <c r="D5462" s="180">
        <v>11247</v>
      </c>
      <c r="E5462" s="180" t="s">
        <v>5340</v>
      </c>
      <c r="F5462" s="180" t="s">
        <v>727</v>
      </c>
      <c r="G5462" s="180">
        <v>115.35285709999999</v>
      </c>
      <c r="H5462" s="182">
        <v>1246.96</v>
      </c>
      <c r="I5462" s="182">
        <v>1246.96</v>
      </c>
      <c r="J5462" s="180">
        <v>0</v>
      </c>
      <c r="K5462" s="181">
        <f t="shared" si="85"/>
        <v>143840.398689416</v>
      </c>
      <c r="L5462" s="180" t="s">
        <v>4328</v>
      </c>
    </row>
    <row r="5463" spans="3:12">
      <c r="C5463" s="180">
        <v>11049</v>
      </c>
      <c r="D5463" s="180">
        <v>11249</v>
      </c>
      <c r="E5463" s="180" t="s">
        <v>5341</v>
      </c>
      <c r="F5463" s="180" t="s">
        <v>727</v>
      </c>
      <c r="G5463" s="180">
        <v>225.32428569999999</v>
      </c>
      <c r="H5463" s="182">
        <v>2435.75</v>
      </c>
      <c r="I5463" s="182">
        <v>2435.75</v>
      </c>
      <c r="J5463" s="180">
        <v>0</v>
      </c>
      <c r="K5463" s="181">
        <f t="shared" si="85"/>
        <v>548833.62889377493</v>
      </c>
      <c r="L5463" s="180" t="s">
        <v>4328</v>
      </c>
    </row>
    <row r="5464" spans="3:12">
      <c r="C5464" s="180">
        <v>11049</v>
      </c>
      <c r="D5464" s="180">
        <v>11250</v>
      </c>
      <c r="E5464" s="180" t="s">
        <v>2712</v>
      </c>
      <c r="F5464" s="180" t="s">
        <v>727</v>
      </c>
      <c r="G5464" s="180">
        <v>4.9664286000000004</v>
      </c>
      <c r="H5464" s="180">
        <v>53.68</v>
      </c>
      <c r="I5464" s="180">
        <v>53.68</v>
      </c>
      <c r="J5464" s="180">
        <v>0</v>
      </c>
      <c r="K5464" s="181">
        <f t="shared" si="85"/>
        <v>266.59788724800001</v>
      </c>
      <c r="L5464" s="180" t="s">
        <v>4328</v>
      </c>
    </row>
    <row r="5465" spans="3:12">
      <c r="C5465" s="180">
        <v>11049</v>
      </c>
      <c r="D5465" s="180">
        <v>11251</v>
      </c>
      <c r="E5465" s="180" t="s">
        <v>2713</v>
      </c>
      <c r="F5465" s="180" t="s">
        <v>727</v>
      </c>
      <c r="G5465" s="180">
        <v>11</v>
      </c>
      <c r="H5465" s="180">
        <v>118.91</v>
      </c>
      <c r="I5465" s="180">
        <v>118.91</v>
      </c>
      <c r="J5465" s="180">
        <v>0</v>
      </c>
      <c r="K5465" s="181">
        <f t="shared" si="85"/>
        <v>1308.01</v>
      </c>
      <c r="L5465" s="180" t="s">
        <v>4328</v>
      </c>
    </row>
    <row r="5466" spans="3:12">
      <c r="C5466" s="180">
        <v>11049</v>
      </c>
      <c r="D5466" s="180">
        <v>11253</v>
      </c>
      <c r="E5466" s="180" t="s">
        <v>2714</v>
      </c>
      <c r="F5466" s="180" t="s">
        <v>727</v>
      </c>
      <c r="G5466" s="180">
        <v>18.2285714</v>
      </c>
      <c r="H5466" s="180">
        <v>197.05</v>
      </c>
      <c r="I5466" s="180">
        <v>197.05</v>
      </c>
      <c r="J5466" s="180">
        <v>0</v>
      </c>
      <c r="K5466" s="181">
        <f t="shared" si="85"/>
        <v>3591.93999437</v>
      </c>
      <c r="L5466" s="180" t="s">
        <v>4328</v>
      </c>
    </row>
    <row r="5467" spans="3:12">
      <c r="C5467" s="180">
        <v>11049</v>
      </c>
      <c r="D5467" s="180">
        <v>11255</v>
      </c>
      <c r="E5467" s="180" t="s">
        <v>2715</v>
      </c>
      <c r="F5467" s="180" t="s">
        <v>727</v>
      </c>
      <c r="G5467" s="180">
        <v>27.251428600000001</v>
      </c>
      <c r="H5467" s="180">
        <v>294.58</v>
      </c>
      <c r="I5467" s="180">
        <v>294.58</v>
      </c>
      <c r="J5467" s="180">
        <v>0</v>
      </c>
      <c r="K5467" s="181">
        <f t="shared" si="85"/>
        <v>8027.7258369880001</v>
      </c>
      <c r="L5467" s="180" t="s">
        <v>4328</v>
      </c>
    </row>
    <row r="5468" spans="3:12">
      <c r="C5468" s="180">
        <v>11049</v>
      </c>
      <c r="D5468" s="180">
        <v>11256</v>
      </c>
      <c r="E5468" s="180" t="s">
        <v>2711</v>
      </c>
      <c r="F5468" s="180" t="s">
        <v>727</v>
      </c>
      <c r="G5468" s="180">
        <v>34.134999999999998</v>
      </c>
      <c r="H5468" s="180">
        <v>368.99</v>
      </c>
      <c r="I5468" s="180">
        <v>368.99</v>
      </c>
      <c r="J5468" s="180">
        <v>0</v>
      </c>
      <c r="K5468" s="181">
        <f t="shared" si="85"/>
        <v>12595.47365</v>
      </c>
      <c r="L5468" s="180" t="s">
        <v>4328</v>
      </c>
    </row>
    <row r="5469" spans="3:12">
      <c r="C5469" s="180">
        <v>11049</v>
      </c>
      <c r="D5469" s="180">
        <v>12038</v>
      </c>
      <c r="E5469" s="180" t="s">
        <v>2471</v>
      </c>
      <c r="F5469" s="180" t="s">
        <v>727</v>
      </c>
      <c r="G5469" s="180">
        <v>37.682142900000002</v>
      </c>
      <c r="H5469" s="180">
        <v>407.34</v>
      </c>
      <c r="I5469" s="180">
        <v>407.34</v>
      </c>
      <c r="J5469" s="180">
        <v>0</v>
      </c>
      <c r="K5469" s="181">
        <f t="shared" si="85"/>
        <v>15349.444088886001</v>
      </c>
      <c r="L5469" s="180" t="s">
        <v>4328</v>
      </c>
    </row>
    <row r="5470" spans="3:12">
      <c r="C5470" s="180">
        <v>11049</v>
      </c>
      <c r="D5470" s="180">
        <v>12039</v>
      </c>
      <c r="E5470" s="180" t="s">
        <v>2472</v>
      </c>
      <c r="F5470" s="180" t="s">
        <v>727</v>
      </c>
      <c r="G5470" s="180">
        <v>42.786428600000001</v>
      </c>
      <c r="H5470" s="180">
        <v>462.52</v>
      </c>
      <c r="I5470" s="180">
        <v>462.52</v>
      </c>
      <c r="J5470" s="180">
        <v>0</v>
      </c>
      <c r="K5470" s="181">
        <f t="shared" si="85"/>
        <v>19789.578956072</v>
      </c>
      <c r="L5470" s="180" t="s">
        <v>4328</v>
      </c>
    </row>
    <row r="5471" spans="3:12">
      <c r="C5471" s="180">
        <v>11049</v>
      </c>
      <c r="D5471" s="180">
        <v>12041</v>
      </c>
      <c r="E5471" s="180" t="s">
        <v>2473</v>
      </c>
      <c r="F5471" s="180" t="s">
        <v>727</v>
      </c>
      <c r="G5471" s="180">
        <v>49.067857099999998</v>
      </c>
      <c r="H5471" s="180">
        <v>530.41999999999996</v>
      </c>
      <c r="I5471" s="180">
        <v>530.41999999999996</v>
      </c>
      <c r="J5471" s="180">
        <v>0</v>
      </c>
      <c r="K5471" s="181">
        <f t="shared" si="85"/>
        <v>26026.572762981996</v>
      </c>
      <c r="L5471" s="180" t="s">
        <v>4328</v>
      </c>
    </row>
    <row r="5472" spans="3:12">
      <c r="C5472" s="180">
        <v>11049</v>
      </c>
      <c r="D5472" s="180">
        <v>12042</v>
      </c>
      <c r="E5472" s="180" t="s">
        <v>2474</v>
      </c>
      <c r="F5472" s="180" t="s">
        <v>727</v>
      </c>
      <c r="G5472" s="180">
        <v>71.999285700000001</v>
      </c>
      <c r="H5472" s="180">
        <v>778.31</v>
      </c>
      <c r="I5472" s="180">
        <v>778.31</v>
      </c>
      <c r="J5472" s="180">
        <v>0</v>
      </c>
      <c r="K5472" s="181">
        <f t="shared" si="85"/>
        <v>56037.764053166997</v>
      </c>
      <c r="L5472" s="180" t="s">
        <v>4328</v>
      </c>
    </row>
    <row r="5473" spans="3:12">
      <c r="C5473" s="180">
        <v>11049</v>
      </c>
      <c r="D5473" s="180">
        <v>12043</v>
      </c>
      <c r="E5473" s="180" t="s">
        <v>2475</v>
      </c>
      <c r="F5473" s="180" t="s">
        <v>727</v>
      </c>
      <c r="G5473" s="180">
        <v>103.5985714</v>
      </c>
      <c r="H5473" s="182">
        <v>1119.9000000000001</v>
      </c>
      <c r="I5473" s="182">
        <v>1119.9000000000001</v>
      </c>
      <c r="J5473" s="180">
        <v>0</v>
      </c>
      <c r="K5473" s="181">
        <f t="shared" si="85"/>
        <v>116020.04011086001</v>
      </c>
      <c r="L5473" s="180" t="s">
        <v>4328</v>
      </c>
    </row>
    <row r="5474" spans="3:12">
      <c r="C5474" s="180">
        <v>11049</v>
      </c>
      <c r="D5474" s="180">
        <v>13393</v>
      </c>
      <c r="E5474" s="180" t="s">
        <v>2467</v>
      </c>
      <c r="F5474" s="180" t="s">
        <v>727</v>
      </c>
      <c r="G5474" s="180">
        <v>29.052857100000001</v>
      </c>
      <c r="H5474" s="180">
        <v>314.06</v>
      </c>
      <c r="I5474" s="180">
        <v>314.06</v>
      </c>
      <c r="J5474" s="180">
        <v>0</v>
      </c>
      <c r="K5474" s="181">
        <f t="shared" si="85"/>
        <v>9124.3403008260011</v>
      </c>
      <c r="L5474" s="180" t="s">
        <v>4328</v>
      </c>
    </row>
    <row r="5475" spans="3:12">
      <c r="C5475" s="180">
        <v>11049</v>
      </c>
      <c r="D5475" s="180">
        <v>13395</v>
      </c>
      <c r="E5475" s="180" t="s">
        <v>2476</v>
      </c>
      <c r="F5475" s="180" t="s">
        <v>727</v>
      </c>
      <c r="G5475" s="180">
        <v>40.714285699999998</v>
      </c>
      <c r="H5475" s="180">
        <v>440.12</v>
      </c>
      <c r="I5475" s="180">
        <v>440.12</v>
      </c>
      <c r="J5475" s="180">
        <v>0</v>
      </c>
      <c r="K5475" s="181">
        <f t="shared" si="85"/>
        <v>17919.171422283998</v>
      </c>
      <c r="L5475" s="180" t="s">
        <v>4328</v>
      </c>
    </row>
    <row r="5476" spans="3:12">
      <c r="C5476" s="180">
        <v>11049</v>
      </c>
      <c r="D5476" s="180">
        <v>13396</v>
      </c>
      <c r="E5476" s="180" t="s">
        <v>5342</v>
      </c>
      <c r="F5476" s="180" t="s">
        <v>727</v>
      </c>
      <c r="G5476" s="180">
        <v>60.090714300000002</v>
      </c>
      <c r="H5476" s="180">
        <v>649.58000000000004</v>
      </c>
      <c r="I5476" s="180">
        <v>649.58000000000004</v>
      </c>
      <c r="J5476" s="180">
        <v>0</v>
      </c>
      <c r="K5476" s="181">
        <f t="shared" si="85"/>
        <v>39033.726194994</v>
      </c>
      <c r="L5476" s="180" t="s">
        <v>4328</v>
      </c>
    </row>
    <row r="5477" spans="3:12">
      <c r="C5477" s="180">
        <v>11049</v>
      </c>
      <c r="D5477" s="180">
        <v>14055</v>
      </c>
      <c r="E5477" s="180" t="s">
        <v>5343</v>
      </c>
      <c r="F5477" s="180" t="s">
        <v>727</v>
      </c>
      <c r="G5477" s="180">
        <v>54.82</v>
      </c>
      <c r="H5477" s="180">
        <v>592.6</v>
      </c>
      <c r="I5477" s="180">
        <v>592.6</v>
      </c>
      <c r="J5477" s="180">
        <v>0</v>
      </c>
      <c r="K5477" s="181">
        <f t="shared" si="85"/>
        <v>32486.332000000002</v>
      </c>
      <c r="L5477" s="180" t="s">
        <v>4328</v>
      </c>
    </row>
    <row r="5478" spans="3:12">
      <c r="C5478" s="180">
        <v>11049</v>
      </c>
      <c r="D5478" s="180">
        <v>20253</v>
      </c>
      <c r="E5478" s="180" t="s">
        <v>5344</v>
      </c>
      <c r="F5478" s="180" t="s">
        <v>727</v>
      </c>
      <c r="G5478" s="180">
        <v>5.9992856999999997</v>
      </c>
      <c r="H5478" s="180">
        <v>64.849999999999994</v>
      </c>
      <c r="I5478" s="180">
        <v>64.849999999999994</v>
      </c>
      <c r="J5478" s="180">
        <v>0</v>
      </c>
      <c r="K5478" s="181">
        <f t="shared" si="85"/>
        <v>389.05367764499994</v>
      </c>
      <c r="L5478" s="180" t="s">
        <v>4328</v>
      </c>
    </row>
    <row r="5479" spans="3:12">
      <c r="C5479" s="180">
        <v>11049</v>
      </c>
      <c r="D5479" s="180">
        <v>20254</v>
      </c>
      <c r="E5479" s="180" t="s">
        <v>2710</v>
      </c>
      <c r="F5479" s="180" t="s">
        <v>727</v>
      </c>
      <c r="G5479" s="180">
        <v>1.8271428999999999</v>
      </c>
      <c r="H5479" s="180">
        <v>19.75</v>
      </c>
      <c r="I5479" s="180">
        <v>19.75</v>
      </c>
      <c r="J5479" s="180">
        <v>0</v>
      </c>
      <c r="K5479" s="181">
        <f t="shared" si="85"/>
        <v>36.086072274999999</v>
      </c>
      <c r="L5479" s="180" t="s">
        <v>4328</v>
      </c>
    </row>
    <row r="5480" spans="3:12">
      <c r="C5480" s="180">
        <v>11049</v>
      </c>
      <c r="D5480" s="180">
        <v>37518</v>
      </c>
      <c r="E5480" s="180" t="s">
        <v>5345</v>
      </c>
      <c r="F5480" s="180" t="s">
        <v>838</v>
      </c>
      <c r="G5480" s="180">
        <v>45.5</v>
      </c>
      <c r="H5480" s="180">
        <v>491.85</v>
      </c>
      <c r="I5480" s="180">
        <v>491.85</v>
      </c>
      <c r="J5480" s="180">
        <v>0</v>
      </c>
      <c r="K5480" s="181">
        <f t="shared" si="85"/>
        <v>22379.174999999999</v>
      </c>
      <c r="L5480" s="180" t="s">
        <v>4328</v>
      </c>
    </row>
    <row r="5481" spans="3:12">
      <c r="C5481" s="180">
        <v>11049</v>
      </c>
      <c r="D5481" s="180">
        <v>39686</v>
      </c>
      <c r="E5481" s="180" t="s">
        <v>5346</v>
      </c>
      <c r="F5481" s="180" t="s">
        <v>727</v>
      </c>
      <c r="G5481" s="180">
        <v>35.2014286</v>
      </c>
      <c r="H5481" s="180">
        <v>380.52</v>
      </c>
      <c r="I5481" s="180">
        <v>380.52</v>
      </c>
      <c r="J5481" s="180">
        <v>0</v>
      </c>
      <c r="K5481" s="181">
        <f t="shared" si="85"/>
        <v>13394.847610871999</v>
      </c>
      <c r="L5481" s="180" t="s">
        <v>4328</v>
      </c>
    </row>
    <row r="5482" spans="3:12">
      <c r="C5482" s="180">
        <v>11049</v>
      </c>
      <c r="D5482" s="180">
        <v>39690</v>
      </c>
      <c r="E5482" s="180" t="s">
        <v>5347</v>
      </c>
      <c r="F5482" s="180" t="s">
        <v>727</v>
      </c>
      <c r="G5482" s="180">
        <v>240.57142859999999</v>
      </c>
      <c r="H5482" s="182">
        <v>2600.5700000000002</v>
      </c>
      <c r="I5482" s="182">
        <v>2600.5700000000002</v>
      </c>
      <c r="J5482" s="180">
        <v>0</v>
      </c>
      <c r="K5482" s="181">
        <f t="shared" si="85"/>
        <v>625622.84007430205</v>
      </c>
      <c r="L5482" s="180" t="s">
        <v>4328</v>
      </c>
    </row>
    <row r="5483" spans="3:12">
      <c r="C5483" s="180">
        <v>11049</v>
      </c>
      <c r="D5483" s="180">
        <v>39691</v>
      </c>
      <c r="E5483" s="180" t="s">
        <v>5348</v>
      </c>
      <c r="F5483" s="180" t="s">
        <v>727</v>
      </c>
      <c r="G5483" s="180">
        <v>302.57142859999999</v>
      </c>
      <c r="H5483" s="182">
        <v>3270.79</v>
      </c>
      <c r="I5483" s="182">
        <v>3270.79</v>
      </c>
      <c r="J5483" s="180">
        <v>0</v>
      </c>
      <c r="K5483" s="181">
        <f t="shared" si="85"/>
        <v>989647.60295059392</v>
      </c>
      <c r="L5483" s="180" t="s">
        <v>4328</v>
      </c>
    </row>
    <row r="5484" spans="3:12">
      <c r="C5484" s="180">
        <v>11049</v>
      </c>
      <c r="D5484" s="180">
        <v>39692</v>
      </c>
      <c r="E5484" s="180" t="s">
        <v>5349</v>
      </c>
      <c r="F5484" s="180" t="s">
        <v>727</v>
      </c>
      <c r="G5484" s="180">
        <v>68.597857099999999</v>
      </c>
      <c r="H5484" s="180">
        <v>741.54</v>
      </c>
      <c r="I5484" s="180">
        <v>741.54</v>
      </c>
      <c r="J5484" s="180">
        <v>0</v>
      </c>
      <c r="K5484" s="181">
        <f t="shared" si="85"/>
        <v>50868.054953933999</v>
      </c>
      <c r="L5484" s="180" t="s">
        <v>4328</v>
      </c>
    </row>
    <row r="5485" spans="3:12">
      <c r="C5485" s="180">
        <v>11049</v>
      </c>
      <c r="D5485" s="180">
        <v>39693</v>
      </c>
      <c r="E5485" s="180" t="s">
        <v>5350</v>
      </c>
      <c r="F5485" s="180" t="s">
        <v>727</v>
      </c>
      <c r="G5485" s="180">
        <v>214.3828571</v>
      </c>
      <c r="H5485" s="182">
        <v>2317.4699999999998</v>
      </c>
      <c r="I5485" s="182">
        <v>2317.4699999999998</v>
      </c>
      <c r="J5485" s="180">
        <v>0</v>
      </c>
      <c r="K5485" s="181">
        <f t="shared" si="85"/>
        <v>496825.83984353696</v>
      </c>
      <c r="L5485" s="180" t="s">
        <v>4328</v>
      </c>
    </row>
    <row r="5486" spans="3:12">
      <c r="C5486" s="180">
        <v>11049</v>
      </c>
      <c r="D5486" s="180">
        <v>39756</v>
      </c>
      <c r="E5486" s="180" t="s">
        <v>5351</v>
      </c>
      <c r="F5486" s="180" t="s">
        <v>727</v>
      </c>
      <c r="G5486" s="180">
        <v>30.1571429</v>
      </c>
      <c r="H5486" s="180">
        <v>325.99</v>
      </c>
      <c r="I5486" s="180">
        <v>325.99</v>
      </c>
      <c r="J5486" s="180">
        <v>0</v>
      </c>
      <c r="K5486" s="181">
        <f t="shared" si="85"/>
        <v>9830.9270139710006</v>
      </c>
      <c r="L5486" s="180" t="s">
        <v>4328</v>
      </c>
    </row>
    <row r="5487" spans="3:12">
      <c r="C5487" s="180">
        <v>11049</v>
      </c>
      <c r="D5487" s="180">
        <v>39757</v>
      </c>
      <c r="E5487" s="180" t="s">
        <v>5352</v>
      </c>
      <c r="F5487" s="180" t="s">
        <v>727</v>
      </c>
      <c r="G5487" s="180">
        <v>34.8442857</v>
      </c>
      <c r="H5487" s="180">
        <v>376.66</v>
      </c>
      <c r="I5487" s="180">
        <v>376.66</v>
      </c>
      <c r="J5487" s="180">
        <v>0</v>
      </c>
      <c r="K5487" s="181">
        <f t="shared" si="85"/>
        <v>13124.448651762001</v>
      </c>
      <c r="L5487" s="180" t="s">
        <v>4328</v>
      </c>
    </row>
    <row r="5488" spans="3:12">
      <c r="C5488" s="180">
        <v>11049</v>
      </c>
      <c r="D5488" s="180">
        <v>39758</v>
      </c>
      <c r="E5488" s="180" t="s">
        <v>5353</v>
      </c>
      <c r="F5488" s="180" t="s">
        <v>727</v>
      </c>
      <c r="G5488" s="180">
        <v>50.7807143</v>
      </c>
      <c r="H5488" s="180">
        <v>548.92999999999995</v>
      </c>
      <c r="I5488" s="180">
        <v>548.92999999999995</v>
      </c>
      <c r="J5488" s="180">
        <v>0</v>
      </c>
      <c r="K5488" s="181">
        <f t="shared" si="85"/>
        <v>27875.057500698997</v>
      </c>
      <c r="L5488" s="180" t="s">
        <v>4328</v>
      </c>
    </row>
    <row r="5489" spans="3:12">
      <c r="C5489" s="180">
        <v>11049</v>
      </c>
      <c r="D5489" s="180">
        <v>39759</v>
      </c>
      <c r="E5489" s="180" t="s">
        <v>5354</v>
      </c>
      <c r="F5489" s="180" t="s">
        <v>727</v>
      </c>
      <c r="G5489" s="180">
        <v>62.714285699999998</v>
      </c>
      <c r="H5489" s="180">
        <v>677.94</v>
      </c>
      <c r="I5489" s="180">
        <v>677.94</v>
      </c>
      <c r="J5489" s="180">
        <v>0</v>
      </c>
      <c r="K5489" s="181">
        <f t="shared" si="85"/>
        <v>42516.522847458</v>
      </c>
      <c r="L5489" s="180" t="s">
        <v>4328</v>
      </c>
    </row>
    <row r="5490" spans="3:12">
      <c r="C5490" s="180">
        <v>11049</v>
      </c>
      <c r="D5490" s="180">
        <v>39760</v>
      </c>
      <c r="E5490" s="180" t="s">
        <v>5355</v>
      </c>
      <c r="F5490" s="180" t="s">
        <v>727</v>
      </c>
      <c r="G5490" s="180">
        <v>83.988571399999998</v>
      </c>
      <c r="H5490" s="180">
        <v>907.91</v>
      </c>
      <c r="I5490" s="180">
        <v>907.91</v>
      </c>
      <c r="J5490" s="180">
        <v>0</v>
      </c>
      <c r="K5490" s="181">
        <f t="shared" si="85"/>
        <v>76254.063859773989</v>
      </c>
      <c r="L5490" s="180" t="s">
        <v>4328</v>
      </c>
    </row>
    <row r="5491" spans="3:12">
      <c r="C5491" s="180">
        <v>11049</v>
      </c>
      <c r="D5491" s="180">
        <v>39761</v>
      </c>
      <c r="E5491" s="180" t="s">
        <v>5356</v>
      </c>
      <c r="F5491" s="180" t="s">
        <v>727</v>
      </c>
      <c r="G5491" s="180">
        <v>75.384285700000007</v>
      </c>
      <c r="H5491" s="180">
        <v>814.9</v>
      </c>
      <c r="I5491" s="180">
        <v>814.9</v>
      </c>
      <c r="J5491" s="180">
        <v>0</v>
      </c>
      <c r="K5491" s="181">
        <f t="shared" si="85"/>
        <v>61430.654416930003</v>
      </c>
      <c r="L5491" s="180" t="s">
        <v>4328</v>
      </c>
    </row>
    <row r="5492" spans="3:12">
      <c r="C5492" s="180">
        <v>11049</v>
      </c>
      <c r="D5492" s="180">
        <v>39762</v>
      </c>
      <c r="E5492" s="180" t="s">
        <v>5357</v>
      </c>
      <c r="F5492" s="180" t="s">
        <v>727</v>
      </c>
      <c r="G5492" s="180">
        <v>49.315714300000003</v>
      </c>
      <c r="H5492" s="180">
        <v>533.1</v>
      </c>
      <c r="I5492" s="180">
        <v>533.1</v>
      </c>
      <c r="J5492" s="180">
        <v>0</v>
      </c>
      <c r="K5492" s="181">
        <f t="shared" si="85"/>
        <v>26290.207293330004</v>
      </c>
      <c r="L5492" s="180" t="s">
        <v>4328</v>
      </c>
    </row>
    <row r="5493" spans="3:12">
      <c r="C5493" s="180">
        <v>11049</v>
      </c>
      <c r="D5493" s="180">
        <v>39763</v>
      </c>
      <c r="E5493" s="180" t="s">
        <v>5358</v>
      </c>
      <c r="F5493" s="180" t="s">
        <v>727</v>
      </c>
      <c r="G5493" s="180">
        <v>84.265714299999999</v>
      </c>
      <c r="H5493" s="180">
        <v>910.91</v>
      </c>
      <c r="I5493" s="180">
        <v>910.91</v>
      </c>
      <c r="J5493" s="180">
        <v>0</v>
      </c>
      <c r="K5493" s="181">
        <f t="shared" si="85"/>
        <v>76758.481813013001</v>
      </c>
      <c r="L5493" s="180" t="s">
        <v>4328</v>
      </c>
    </row>
    <row r="5494" spans="3:12">
      <c r="C5494" s="180">
        <v>11049</v>
      </c>
      <c r="D5494" s="180">
        <v>39771</v>
      </c>
      <c r="E5494" s="180" t="s">
        <v>5359</v>
      </c>
      <c r="F5494" s="180" t="s">
        <v>727</v>
      </c>
      <c r="G5494" s="180">
        <v>2.6057142999999998</v>
      </c>
      <c r="H5494" s="180">
        <v>28.16</v>
      </c>
      <c r="I5494" s="180">
        <v>28.16</v>
      </c>
      <c r="J5494" s="180">
        <v>0</v>
      </c>
      <c r="K5494" s="181">
        <f t="shared" si="85"/>
        <v>73.376914687999999</v>
      </c>
      <c r="L5494" s="180" t="s">
        <v>4328</v>
      </c>
    </row>
    <row r="5495" spans="3:12">
      <c r="C5495" s="180">
        <v>11049</v>
      </c>
      <c r="D5495" s="180">
        <v>39772</v>
      </c>
      <c r="E5495" s="180" t="s">
        <v>5360</v>
      </c>
      <c r="F5495" s="180" t="s">
        <v>727</v>
      </c>
      <c r="G5495" s="180">
        <v>5.1214285999999998</v>
      </c>
      <c r="H5495" s="180">
        <v>55.36</v>
      </c>
      <c r="I5495" s="180">
        <v>55.36</v>
      </c>
      <c r="J5495" s="180">
        <v>0</v>
      </c>
      <c r="K5495" s="181">
        <f t="shared" si="85"/>
        <v>283.522287296</v>
      </c>
      <c r="L5495" s="180" t="s">
        <v>4328</v>
      </c>
    </row>
    <row r="5496" spans="3:12">
      <c r="C5496" s="180">
        <v>11049</v>
      </c>
      <c r="D5496" s="180">
        <v>39773</v>
      </c>
      <c r="E5496" s="180" t="s">
        <v>5361</v>
      </c>
      <c r="F5496" s="180" t="s">
        <v>727</v>
      </c>
      <c r="G5496" s="180">
        <v>8.2314285999999992</v>
      </c>
      <c r="H5496" s="180">
        <v>88.98</v>
      </c>
      <c r="I5496" s="180">
        <v>88.98</v>
      </c>
      <c r="J5496" s="180">
        <v>0</v>
      </c>
      <c r="K5496" s="181">
        <f t="shared" si="85"/>
        <v>732.43251682799996</v>
      </c>
      <c r="L5496" s="180" t="s">
        <v>4328</v>
      </c>
    </row>
    <row r="5497" spans="3:12">
      <c r="C5497" s="180">
        <v>11049</v>
      </c>
      <c r="D5497" s="180">
        <v>39774</v>
      </c>
      <c r="E5497" s="180" t="s">
        <v>5362</v>
      </c>
      <c r="F5497" s="180" t="s">
        <v>727</v>
      </c>
      <c r="G5497" s="180">
        <v>12.3121429</v>
      </c>
      <c r="H5497" s="180">
        <v>133.09</v>
      </c>
      <c r="I5497" s="180">
        <v>133.09</v>
      </c>
      <c r="J5497" s="180">
        <v>0</v>
      </c>
      <c r="K5497" s="181">
        <f t="shared" si="85"/>
        <v>1638.623098561</v>
      </c>
      <c r="L5497" s="180" t="s">
        <v>4328</v>
      </c>
    </row>
    <row r="5498" spans="3:12">
      <c r="C5498" s="180">
        <v>11049</v>
      </c>
      <c r="D5498" s="180">
        <v>39775</v>
      </c>
      <c r="E5498" s="180" t="s">
        <v>5363</v>
      </c>
      <c r="F5498" s="180" t="s">
        <v>727</v>
      </c>
      <c r="G5498" s="180">
        <v>16.432142899999999</v>
      </c>
      <c r="H5498" s="180">
        <v>177.63</v>
      </c>
      <c r="I5498" s="180">
        <v>177.63</v>
      </c>
      <c r="J5498" s="180">
        <v>0</v>
      </c>
      <c r="K5498" s="181">
        <f t="shared" si="85"/>
        <v>2918.8415433269997</v>
      </c>
      <c r="L5498" s="180" t="s">
        <v>4328</v>
      </c>
    </row>
    <row r="5499" spans="3:12">
      <c r="C5499" s="180">
        <v>11049</v>
      </c>
      <c r="D5499" s="180">
        <v>39776</v>
      </c>
      <c r="E5499" s="180" t="s">
        <v>5364</v>
      </c>
      <c r="F5499" s="180" t="s">
        <v>727</v>
      </c>
      <c r="G5499" s="180">
        <v>19.858571399999999</v>
      </c>
      <c r="H5499" s="180">
        <v>214.67</v>
      </c>
      <c r="I5499" s="180">
        <v>214.67</v>
      </c>
      <c r="J5499" s="180">
        <v>0</v>
      </c>
      <c r="K5499" s="181">
        <f t="shared" si="85"/>
        <v>4263.0395224379999</v>
      </c>
      <c r="L5499" s="180" t="s">
        <v>4328</v>
      </c>
    </row>
    <row r="5500" spans="3:12">
      <c r="C5500" s="180">
        <v>11049</v>
      </c>
      <c r="D5500" s="180">
        <v>39777</v>
      </c>
      <c r="E5500" s="180" t="s">
        <v>5365</v>
      </c>
      <c r="F5500" s="180" t="s">
        <v>727</v>
      </c>
      <c r="G5500" s="180">
        <v>25.17</v>
      </c>
      <c r="H5500" s="180">
        <v>272.08</v>
      </c>
      <c r="I5500" s="180">
        <v>272.08</v>
      </c>
      <c r="J5500" s="180">
        <v>0</v>
      </c>
      <c r="K5500" s="181">
        <f t="shared" si="85"/>
        <v>6848.2536</v>
      </c>
      <c r="L5500" s="180" t="s">
        <v>4328</v>
      </c>
    </row>
    <row r="5501" spans="3:12">
      <c r="C5501" s="180">
        <v>11049</v>
      </c>
      <c r="D5501" s="180">
        <v>40424</v>
      </c>
      <c r="E5501" s="180" t="s">
        <v>1722</v>
      </c>
      <c r="F5501" s="180" t="s">
        <v>828</v>
      </c>
      <c r="G5501" s="180">
        <v>0.77285709999999996</v>
      </c>
      <c r="H5501" s="180">
        <v>8.35</v>
      </c>
      <c r="I5501" s="180">
        <v>8.35</v>
      </c>
      <c r="J5501" s="180">
        <v>0</v>
      </c>
      <c r="K5501" s="181">
        <f t="shared" si="85"/>
        <v>6.4533567849999995</v>
      </c>
      <c r="L5501" s="180" t="s">
        <v>4328</v>
      </c>
    </row>
    <row r="5502" spans="3:12">
      <c r="C5502" s="180">
        <v>11049</v>
      </c>
      <c r="D5502" s="180">
        <v>40425</v>
      </c>
      <c r="E5502" s="180" t="s">
        <v>5366</v>
      </c>
      <c r="F5502" s="180" t="s">
        <v>828</v>
      </c>
      <c r="G5502" s="180">
        <v>0.76</v>
      </c>
      <c r="H5502" s="180">
        <v>8.2100000000000009</v>
      </c>
      <c r="I5502" s="180">
        <v>8.2100000000000009</v>
      </c>
      <c r="J5502" s="180">
        <v>0</v>
      </c>
      <c r="K5502" s="181">
        <f t="shared" si="85"/>
        <v>6.2396000000000011</v>
      </c>
      <c r="L5502" s="180" t="s">
        <v>4328</v>
      </c>
    </row>
    <row r="5503" spans="3:12">
      <c r="C5503" s="180">
        <v>11049</v>
      </c>
      <c r="D5503" s="180">
        <v>40623</v>
      </c>
      <c r="E5503" s="180" t="s">
        <v>1674</v>
      </c>
      <c r="F5503" s="180" t="s">
        <v>3904</v>
      </c>
      <c r="G5503" s="180">
        <v>8.4821428999999995</v>
      </c>
      <c r="H5503" s="180">
        <v>91.69</v>
      </c>
      <c r="I5503" s="180">
        <v>91.69</v>
      </c>
      <c r="J5503" s="180">
        <v>0</v>
      </c>
      <c r="K5503" s="181">
        <f t="shared" si="85"/>
        <v>777.72768250099989</v>
      </c>
      <c r="L5503" s="180" t="s">
        <v>4328</v>
      </c>
    </row>
    <row r="5504" spans="3:12">
      <c r="C5504" s="180">
        <v>11049</v>
      </c>
      <c r="D5504" s="180">
        <v>40782</v>
      </c>
      <c r="E5504" s="180" t="s">
        <v>1714</v>
      </c>
      <c r="F5504" s="180" t="s">
        <v>826</v>
      </c>
      <c r="G5504" s="180">
        <v>3.0152983999999998</v>
      </c>
      <c r="H5504" s="180">
        <v>32.590000000000003</v>
      </c>
      <c r="I5504" s="180">
        <v>32.590000000000003</v>
      </c>
      <c r="J5504" s="180">
        <v>0</v>
      </c>
      <c r="K5504" s="181">
        <f t="shared" si="85"/>
        <v>98.268574856000001</v>
      </c>
      <c r="L5504" s="180" t="s">
        <v>4328</v>
      </c>
    </row>
    <row r="5505" spans="3:12">
      <c r="C5505" s="180">
        <v>11049</v>
      </c>
      <c r="D5505" s="180">
        <v>40783</v>
      </c>
      <c r="E5505" s="180" t="s">
        <v>1715</v>
      </c>
      <c r="F5505" s="180" t="s">
        <v>826</v>
      </c>
      <c r="G5505" s="180">
        <v>3.9278167000000002</v>
      </c>
      <c r="H5505" s="180">
        <v>42.45</v>
      </c>
      <c r="I5505" s="180">
        <v>42.45</v>
      </c>
      <c r="J5505" s="180">
        <v>0</v>
      </c>
      <c r="K5505" s="181">
        <f t="shared" si="85"/>
        <v>166.73581891500001</v>
      </c>
      <c r="L5505" s="180" t="s">
        <v>4328</v>
      </c>
    </row>
    <row r="5506" spans="3:12">
      <c r="C5506" s="180">
        <v>11049</v>
      </c>
      <c r="D5506" s="180">
        <v>40784</v>
      </c>
      <c r="E5506" s="180" t="s">
        <v>1716</v>
      </c>
      <c r="F5506" s="180" t="s">
        <v>826</v>
      </c>
      <c r="G5506" s="180">
        <v>7.6834870000000004</v>
      </c>
      <c r="H5506" s="180">
        <v>83.05</v>
      </c>
      <c r="I5506" s="180">
        <v>83.05</v>
      </c>
      <c r="J5506" s="180">
        <v>0</v>
      </c>
      <c r="K5506" s="181">
        <f t="shared" si="85"/>
        <v>638.11359534999997</v>
      </c>
      <c r="L5506" s="180" t="s">
        <v>4328</v>
      </c>
    </row>
    <row r="5507" spans="3:12">
      <c r="C5507" s="180">
        <v>11049</v>
      </c>
      <c r="D5507" s="180">
        <v>40873</v>
      </c>
      <c r="E5507" s="180" t="s">
        <v>1717</v>
      </c>
      <c r="F5507" s="180" t="s">
        <v>826</v>
      </c>
      <c r="G5507" s="180">
        <v>2.1800000000000002</v>
      </c>
      <c r="H5507" s="180">
        <v>23.56</v>
      </c>
      <c r="I5507" s="180">
        <v>23.56</v>
      </c>
      <c r="J5507" s="180">
        <v>0</v>
      </c>
      <c r="K5507" s="181">
        <f t="shared" si="85"/>
        <v>51.360799999999998</v>
      </c>
      <c r="L5507" s="180" t="s">
        <v>4328</v>
      </c>
    </row>
    <row r="5508" spans="3:12">
      <c r="C5508" s="180">
        <v>11049</v>
      </c>
      <c r="D5508" s="180">
        <v>43105</v>
      </c>
      <c r="E5508" s="180" t="s">
        <v>5367</v>
      </c>
      <c r="F5508" s="180" t="s">
        <v>828</v>
      </c>
      <c r="G5508" s="180">
        <v>3.0414286000000001</v>
      </c>
      <c r="H5508" s="180">
        <v>32.869999999999997</v>
      </c>
      <c r="I5508" s="180">
        <v>32.869999999999997</v>
      </c>
      <c r="J5508" s="180">
        <v>0</v>
      </c>
      <c r="K5508" s="181">
        <f t="shared" si="85"/>
        <v>99.971758081999994</v>
      </c>
      <c r="L5508" s="180" t="s">
        <v>4328</v>
      </c>
    </row>
    <row r="5509" spans="3:12">
      <c r="C5509" s="180">
        <v>11049</v>
      </c>
      <c r="D5509" s="180">
        <v>43106</v>
      </c>
      <c r="E5509" s="180" t="s">
        <v>5368</v>
      </c>
      <c r="F5509" s="180" t="s">
        <v>828</v>
      </c>
      <c r="G5509" s="180">
        <v>1.0064286</v>
      </c>
      <c r="H5509" s="180">
        <v>10.87</v>
      </c>
      <c r="I5509" s="180">
        <v>10.87</v>
      </c>
      <c r="J5509" s="180">
        <v>0</v>
      </c>
      <c r="K5509" s="181">
        <f t="shared" si="85"/>
        <v>10.939878881999999</v>
      </c>
      <c r="L5509" s="180" t="s">
        <v>4328</v>
      </c>
    </row>
    <row r="5510" spans="3:12">
      <c r="C5510" s="180">
        <v>11049</v>
      </c>
      <c r="D5510" s="180">
        <v>43667</v>
      </c>
      <c r="E5510" s="180" t="s">
        <v>5369</v>
      </c>
      <c r="F5510" s="180" t="s">
        <v>828</v>
      </c>
      <c r="G5510" s="180">
        <v>0.91571000000000002</v>
      </c>
      <c r="H5510" s="180">
        <v>9.89</v>
      </c>
      <c r="I5510" s="180">
        <v>9.89</v>
      </c>
      <c r="J5510" s="180">
        <v>0</v>
      </c>
      <c r="K5510" s="181">
        <f t="shared" ref="K5510:K5573" si="86">H5510*G5510</f>
        <v>9.0563719000000003</v>
      </c>
      <c r="L5510" s="180" t="s">
        <v>4328</v>
      </c>
    </row>
    <row r="5511" spans="3:12">
      <c r="C5511" s="180">
        <v>11049</v>
      </c>
      <c r="D5511" s="180">
        <v>43668</v>
      </c>
      <c r="E5511" s="180" t="s">
        <v>5370</v>
      </c>
      <c r="F5511" s="180" t="s">
        <v>828</v>
      </c>
      <c r="G5511" s="180">
        <v>0.92357140000000004</v>
      </c>
      <c r="H5511" s="180">
        <v>9.98</v>
      </c>
      <c r="I5511" s="180">
        <v>9.98</v>
      </c>
      <c r="J5511" s="180">
        <v>0</v>
      </c>
      <c r="K5511" s="181">
        <f t="shared" si="86"/>
        <v>9.217242572</v>
      </c>
      <c r="L5511" s="180" t="s">
        <v>4328</v>
      </c>
    </row>
    <row r="5512" spans="3:12">
      <c r="C5512" s="180">
        <v>11190</v>
      </c>
      <c r="D5512" s="180">
        <v>11190</v>
      </c>
      <c r="E5512" s="180" t="s">
        <v>2027</v>
      </c>
      <c r="F5512" s="180" t="s">
        <v>727</v>
      </c>
      <c r="G5512" s="180">
        <v>1</v>
      </c>
      <c r="H5512" s="180">
        <v>174.93</v>
      </c>
      <c r="I5512" s="180">
        <v>174.93</v>
      </c>
      <c r="J5512" s="180">
        <v>0</v>
      </c>
      <c r="K5512" s="181">
        <f t="shared" si="86"/>
        <v>174.93</v>
      </c>
      <c r="L5512" s="180" t="s">
        <v>4328</v>
      </c>
    </row>
    <row r="5513" spans="3:12">
      <c r="C5513" s="180">
        <v>11190</v>
      </c>
      <c r="D5513" s="180">
        <v>11199</v>
      </c>
      <c r="E5513" s="180" t="s">
        <v>2028</v>
      </c>
      <c r="F5513" s="180" t="s">
        <v>727</v>
      </c>
      <c r="G5513" s="180">
        <v>5.5228301999999996</v>
      </c>
      <c r="H5513" s="180">
        <v>966.1</v>
      </c>
      <c r="I5513" s="180">
        <v>966.1</v>
      </c>
      <c r="J5513" s="180">
        <v>0</v>
      </c>
      <c r="K5513" s="181">
        <f t="shared" si="86"/>
        <v>5335.6062562199995</v>
      </c>
      <c r="L5513" s="180" t="s">
        <v>4328</v>
      </c>
    </row>
    <row r="5514" spans="3:12">
      <c r="C5514" s="180">
        <v>11190</v>
      </c>
      <c r="D5514" s="180">
        <v>34797</v>
      </c>
      <c r="E5514" s="180" t="s">
        <v>2030</v>
      </c>
      <c r="F5514" s="180" t="s">
        <v>727</v>
      </c>
      <c r="G5514" s="180">
        <v>2.1781776000000002</v>
      </c>
      <c r="H5514" s="180">
        <v>381.02</v>
      </c>
      <c r="I5514" s="180">
        <v>381.02</v>
      </c>
      <c r="J5514" s="180">
        <v>0</v>
      </c>
      <c r="K5514" s="181">
        <f t="shared" si="86"/>
        <v>829.92922915200006</v>
      </c>
      <c r="L5514" s="180" t="s">
        <v>4328</v>
      </c>
    </row>
    <row r="5515" spans="3:12">
      <c r="C5515" s="180">
        <v>11281</v>
      </c>
      <c r="D5515" s="180">
        <v>11281</v>
      </c>
      <c r="E5515" s="180" t="s">
        <v>1625</v>
      </c>
      <c r="F5515" s="180" t="s">
        <v>727</v>
      </c>
      <c r="G5515" s="180">
        <v>1</v>
      </c>
      <c r="H5515" s="182">
        <v>13450</v>
      </c>
      <c r="I5515" s="180">
        <v>0</v>
      </c>
      <c r="J5515" s="182">
        <v>13450</v>
      </c>
      <c r="K5515" s="181">
        <f t="shared" si="86"/>
        <v>13450</v>
      </c>
      <c r="L5515" s="180" t="s">
        <v>4328</v>
      </c>
    </row>
    <row r="5516" spans="3:12">
      <c r="C5516" s="180">
        <v>11281</v>
      </c>
      <c r="D5516" s="180">
        <v>1442</v>
      </c>
      <c r="E5516" s="180" t="s">
        <v>1587</v>
      </c>
      <c r="F5516" s="180" t="s">
        <v>727</v>
      </c>
      <c r="G5516" s="180">
        <v>0.83949269999999998</v>
      </c>
      <c r="H5516" s="182">
        <v>11291.17</v>
      </c>
      <c r="I5516" s="180">
        <v>0</v>
      </c>
      <c r="J5516" s="182">
        <v>11291.17</v>
      </c>
      <c r="K5516" s="181">
        <f t="shared" si="86"/>
        <v>9478.8547894589992</v>
      </c>
      <c r="L5516" s="180" t="s">
        <v>4328</v>
      </c>
    </row>
    <row r="5517" spans="3:12">
      <c r="C5517" s="180">
        <v>11281</v>
      </c>
      <c r="D5517" s="180">
        <v>13457</v>
      </c>
      <c r="E5517" s="180" t="s">
        <v>5371</v>
      </c>
      <c r="F5517" s="180" t="s">
        <v>727</v>
      </c>
      <c r="G5517" s="180">
        <v>0.72463759999999999</v>
      </c>
      <c r="H5517" s="182">
        <v>9746.3700000000008</v>
      </c>
      <c r="I5517" s="180">
        <v>0</v>
      </c>
      <c r="J5517" s="182">
        <v>9746.3700000000008</v>
      </c>
      <c r="K5517" s="181">
        <f t="shared" si="86"/>
        <v>7062.5861655120007</v>
      </c>
      <c r="L5517" s="180" t="s">
        <v>4328</v>
      </c>
    </row>
    <row r="5518" spans="3:12">
      <c r="C5518" s="180">
        <v>11281</v>
      </c>
      <c r="D5518" s="180">
        <v>13458</v>
      </c>
      <c r="E5518" s="180" t="s">
        <v>1591</v>
      </c>
      <c r="F5518" s="180" t="s">
        <v>727</v>
      </c>
      <c r="G5518" s="180">
        <v>1.2391304000000001</v>
      </c>
      <c r="H5518" s="182">
        <v>16666.3</v>
      </c>
      <c r="I5518" s="180">
        <v>0</v>
      </c>
      <c r="J5518" s="182">
        <v>16666.3</v>
      </c>
      <c r="K5518" s="181">
        <f t="shared" si="86"/>
        <v>20651.718985520001</v>
      </c>
      <c r="L5518" s="180" t="s">
        <v>4328</v>
      </c>
    </row>
    <row r="5519" spans="3:12">
      <c r="C5519" s="180">
        <v>11281</v>
      </c>
      <c r="D5519" s="180">
        <v>40699</v>
      </c>
      <c r="E5519" s="180" t="s">
        <v>5372</v>
      </c>
      <c r="F5519" s="180" t="s">
        <v>727</v>
      </c>
      <c r="G5519" s="180">
        <v>0.56017260000000002</v>
      </c>
      <c r="H5519" s="182">
        <v>7534.32</v>
      </c>
      <c r="I5519" s="180">
        <v>0</v>
      </c>
      <c r="J5519" s="182">
        <v>7534.32</v>
      </c>
      <c r="K5519" s="181">
        <f t="shared" si="86"/>
        <v>4220.5196236319998</v>
      </c>
      <c r="L5519" s="180" t="s">
        <v>4328</v>
      </c>
    </row>
    <row r="5520" spans="3:12">
      <c r="C5520" s="180">
        <v>11281</v>
      </c>
      <c r="D5520" s="180">
        <v>40700</v>
      </c>
      <c r="E5520" s="180" t="s">
        <v>5373</v>
      </c>
      <c r="F5520" s="180" t="s">
        <v>727</v>
      </c>
      <c r="G5520" s="180">
        <v>1.3040084000000001</v>
      </c>
      <c r="H5520" s="182">
        <v>17538.91</v>
      </c>
      <c r="I5520" s="180">
        <v>0</v>
      </c>
      <c r="J5520" s="182">
        <v>17538.91</v>
      </c>
      <c r="K5520" s="181">
        <f t="shared" si="86"/>
        <v>22870.885966844002</v>
      </c>
      <c r="L5520" s="180" t="s">
        <v>4328</v>
      </c>
    </row>
    <row r="5521" spans="3:12">
      <c r="C5521" s="180">
        <v>11281</v>
      </c>
      <c r="D5521" s="180">
        <v>40701</v>
      </c>
      <c r="E5521" s="180" t="s">
        <v>5374</v>
      </c>
      <c r="F5521" s="180" t="s">
        <v>727</v>
      </c>
      <c r="G5521" s="180">
        <v>9.9046155000000002</v>
      </c>
      <c r="H5521" s="182">
        <v>133217.07</v>
      </c>
      <c r="I5521" s="180">
        <v>0</v>
      </c>
      <c r="J5521" s="182">
        <v>133217.07</v>
      </c>
      <c r="K5521" s="181">
        <f t="shared" si="86"/>
        <v>1319463.8563865852</v>
      </c>
      <c r="L5521" s="180" t="s">
        <v>4328</v>
      </c>
    </row>
    <row r="5522" spans="3:12">
      <c r="C5522" s="180">
        <v>11359</v>
      </c>
      <c r="D5522" s="180">
        <v>11359</v>
      </c>
      <c r="E5522" s="180" t="s">
        <v>5375</v>
      </c>
      <c r="F5522" s="180" t="s">
        <v>727</v>
      </c>
      <c r="G5522" s="180">
        <v>1</v>
      </c>
      <c r="H5522" s="180">
        <v>850</v>
      </c>
      <c r="I5522" s="180">
        <v>0</v>
      </c>
      <c r="J5522" s="180">
        <v>850</v>
      </c>
      <c r="K5522" s="181">
        <f t="shared" si="86"/>
        <v>850</v>
      </c>
      <c r="L5522" s="180" t="s">
        <v>4328</v>
      </c>
    </row>
    <row r="5523" spans="3:12">
      <c r="C5523" s="180">
        <v>11359</v>
      </c>
      <c r="D5523" s="180">
        <v>11280</v>
      </c>
      <c r="E5523" s="180" t="s">
        <v>1588</v>
      </c>
      <c r="F5523" s="180" t="s">
        <v>727</v>
      </c>
      <c r="G5523" s="180">
        <v>13.8155631</v>
      </c>
      <c r="H5523" s="182">
        <v>11743.22</v>
      </c>
      <c r="I5523" s="180">
        <v>0</v>
      </c>
      <c r="J5523" s="182">
        <v>11743.22</v>
      </c>
      <c r="K5523" s="181">
        <f t="shared" si="86"/>
        <v>162239.19690718199</v>
      </c>
      <c r="L5523" s="180" t="s">
        <v>4328</v>
      </c>
    </row>
    <row r="5524" spans="3:12">
      <c r="C5524" s="180">
        <v>11359</v>
      </c>
      <c r="D5524" s="180">
        <v>13192</v>
      </c>
      <c r="E5524" s="180" t="s">
        <v>5376</v>
      </c>
      <c r="F5524" s="180" t="s">
        <v>727</v>
      </c>
      <c r="G5524" s="180">
        <v>6.2338779000000004</v>
      </c>
      <c r="H5524" s="182">
        <v>5298.79</v>
      </c>
      <c r="I5524" s="180">
        <v>0</v>
      </c>
      <c r="J5524" s="182">
        <v>5298.79</v>
      </c>
      <c r="K5524" s="181">
        <f t="shared" si="86"/>
        <v>33032.009877741002</v>
      </c>
      <c r="L5524" s="180" t="s">
        <v>4328</v>
      </c>
    </row>
    <row r="5525" spans="3:12">
      <c r="C5525" s="180">
        <v>11359</v>
      </c>
      <c r="D5525" s="180">
        <v>14618</v>
      </c>
      <c r="E5525" s="180" t="s">
        <v>1595</v>
      </c>
      <c r="F5525" s="180" t="s">
        <v>727</v>
      </c>
      <c r="G5525" s="180">
        <v>1.5047291</v>
      </c>
      <c r="H5525" s="182">
        <v>1279.01</v>
      </c>
      <c r="I5525" s="180">
        <v>0</v>
      </c>
      <c r="J5525" s="182">
        <v>1279.01</v>
      </c>
      <c r="K5525" s="181">
        <f t="shared" si="86"/>
        <v>1924.5635661910001</v>
      </c>
      <c r="L5525" s="180" t="s">
        <v>4328</v>
      </c>
    </row>
    <row r="5526" spans="3:12">
      <c r="C5526" s="180">
        <v>11359</v>
      </c>
      <c r="D5526" s="180">
        <v>14619</v>
      </c>
      <c r="E5526" s="180" t="s">
        <v>5377</v>
      </c>
      <c r="F5526" s="180" t="s">
        <v>727</v>
      </c>
      <c r="G5526" s="180">
        <v>17.6214531</v>
      </c>
      <c r="H5526" s="182">
        <v>14978.23</v>
      </c>
      <c r="I5526" s="180">
        <v>0</v>
      </c>
      <c r="J5526" s="182">
        <v>14978.23</v>
      </c>
      <c r="K5526" s="181">
        <f t="shared" si="86"/>
        <v>263938.177466013</v>
      </c>
      <c r="L5526" s="180" t="s">
        <v>4328</v>
      </c>
    </row>
    <row r="5527" spans="3:12">
      <c r="C5527" s="180">
        <v>11359</v>
      </c>
      <c r="D5527" s="180">
        <v>38413</v>
      </c>
      <c r="E5527" s="180" t="s">
        <v>5378</v>
      </c>
      <c r="F5527" s="180" t="s">
        <v>727</v>
      </c>
      <c r="G5527" s="180">
        <v>1.0309950999999999</v>
      </c>
      <c r="H5527" s="180">
        <v>876.34</v>
      </c>
      <c r="I5527" s="180">
        <v>0</v>
      </c>
      <c r="J5527" s="180">
        <v>876.34</v>
      </c>
      <c r="K5527" s="181">
        <f t="shared" si="86"/>
        <v>903.50224593400003</v>
      </c>
      <c r="L5527" s="180" t="s">
        <v>4328</v>
      </c>
    </row>
    <row r="5528" spans="3:12">
      <c r="C5528" s="180">
        <v>11359</v>
      </c>
      <c r="D5528" s="180">
        <v>38414</v>
      </c>
      <c r="E5528" s="180" t="s">
        <v>1651</v>
      </c>
      <c r="F5528" s="180" t="s">
        <v>727</v>
      </c>
      <c r="G5528" s="180">
        <v>1.5660685000000001</v>
      </c>
      <c r="H5528" s="182">
        <v>1331.15</v>
      </c>
      <c r="I5528" s="180">
        <v>0</v>
      </c>
      <c r="J5528" s="182">
        <v>1331.15</v>
      </c>
      <c r="K5528" s="181">
        <f t="shared" si="86"/>
        <v>2084.6720837750004</v>
      </c>
      <c r="L5528" s="180" t="s">
        <v>4328</v>
      </c>
    </row>
    <row r="5529" spans="3:12">
      <c r="C5529" s="180">
        <v>11359</v>
      </c>
      <c r="D5529" s="180">
        <v>38415</v>
      </c>
      <c r="E5529" s="180" t="s">
        <v>1650</v>
      </c>
      <c r="F5529" s="180" t="s">
        <v>727</v>
      </c>
      <c r="G5529" s="180">
        <v>1.1158238</v>
      </c>
      <c r="H5529" s="180">
        <v>948.45</v>
      </c>
      <c r="I5529" s="180">
        <v>0</v>
      </c>
      <c r="J5529" s="180">
        <v>948.45</v>
      </c>
      <c r="K5529" s="181">
        <f t="shared" si="86"/>
        <v>1058.30308311</v>
      </c>
      <c r="L5529" s="180" t="s">
        <v>4328</v>
      </c>
    </row>
    <row r="5530" spans="3:12">
      <c r="C5530" s="180">
        <v>11359</v>
      </c>
      <c r="D5530" s="180">
        <v>40269</v>
      </c>
      <c r="E5530" s="180" t="s">
        <v>5379</v>
      </c>
      <c r="F5530" s="180" t="s">
        <v>727</v>
      </c>
      <c r="G5530" s="180">
        <v>6.0624370000000001</v>
      </c>
      <c r="H5530" s="182">
        <v>5153.07</v>
      </c>
      <c r="I5530" s="180">
        <v>0</v>
      </c>
      <c r="J5530" s="182">
        <v>5153.07</v>
      </c>
      <c r="K5530" s="181">
        <f t="shared" si="86"/>
        <v>31240.162231589999</v>
      </c>
      <c r="L5530" s="180" t="s">
        <v>4328</v>
      </c>
    </row>
    <row r="5531" spans="3:12">
      <c r="C5531" s="180">
        <v>11359</v>
      </c>
      <c r="D5531" s="180">
        <v>40519</v>
      </c>
      <c r="E5531" s="180" t="s">
        <v>5380</v>
      </c>
      <c r="F5531" s="180" t="s">
        <v>727</v>
      </c>
      <c r="G5531" s="180">
        <v>113.89075630000001</v>
      </c>
      <c r="H5531" s="182">
        <v>96807.14</v>
      </c>
      <c r="I5531" s="180">
        <v>0</v>
      </c>
      <c r="J5531" s="182">
        <v>96807.14</v>
      </c>
      <c r="K5531" s="181">
        <f t="shared" si="86"/>
        <v>11025438.389839983</v>
      </c>
      <c r="L5531" s="180" t="s">
        <v>4328</v>
      </c>
    </row>
    <row r="5532" spans="3:12">
      <c r="C5532" s="180">
        <v>11359</v>
      </c>
      <c r="D5532" s="180">
        <v>40521</v>
      </c>
      <c r="E5532" s="180" t="s">
        <v>5381</v>
      </c>
      <c r="F5532" s="180" t="s">
        <v>727</v>
      </c>
      <c r="G5532" s="180">
        <v>120.70588239999999</v>
      </c>
      <c r="H5532" s="182">
        <v>102600</v>
      </c>
      <c r="I5532" s="180">
        <v>0</v>
      </c>
      <c r="J5532" s="182">
        <v>102600</v>
      </c>
      <c r="K5532" s="181">
        <f t="shared" si="86"/>
        <v>12384423.53424</v>
      </c>
      <c r="L5532" s="180" t="s">
        <v>4328</v>
      </c>
    </row>
    <row r="5533" spans="3:12">
      <c r="C5533" s="180">
        <v>11652</v>
      </c>
      <c r="D5533" s="180">
        <v>11652</v>
      </c>
      <c r="E5533" s="180" t="s">
        <v>5382</v>
      </c>
      <c r="F5533" s="180" t="s">
        <v>727</v>
      </c>
      <c r="G5533" s="180">
        <v>1</v>
      </c>
      <c r="H5533" s="182">
        <v>3780</v>
      </c>
      <c r="I5533" s="180">
        <v>0</v>
      </c>
      <c r="J5533" s="182">
        <v>3780</v>
      </c>
      <c r="K5533" s="181">
        <f t="shared" si="86"/>
        <v>3780</v>
      </c>
      <c r="L5533" s="180" t="s">
        <v>4328</v>
      </c>
    </row>
    <row r="5534" spans="3:12">
      <c r="C5534" s="180">
        <v>11652</v>
      </c>
      <c r="D5534" s="180">
        <v>13475</v>
      </c>
      <c r="E5534" s="180" t="s">
        <v>5383</v>
      </c>
      <c r="F5534" s="180" t="s">
        <v>727</v>
      </c>
      <c r="G5534" s="180">
        <v>1.0927612</v>
      </c>
      <c r="H5534" s="182">
        <v>4130.63</v>
      </c>
      <c r="I5534" s="180">
        <v>0</v>
      </c>
      <c r="J5534" s="182">
        <v>4130.63</v>
      </c>
      <c r="K5534" s="181">
        <f t="shared" si="86"/>
        <v>4513.7921955560005</v>
      </c>
      <c r="L5534" s="180" t="s">
        <v>4328</v>
      </c>
    </row>
    <row r="5535" spans="3:12">
      <c r="C5535" s="180">
        <v>11652</v>
      </c>
      <c r="D5535" s="180">
        <v>13896</v>
      </c>
      <c r="E5535" s="180" t="s">
        <v>1569</v>
      </c>
      <c r="F5535" s="180" t="s">
        <v>727</v>
      </c>
      <c r="G5535" s="180">
        <v>0.89708770000000004</v>
      </c>
      <c r="H5535" s="182">
        <v>3390.99</v>
      </c>
      <c r="I5535" s="180">
        <v>0</v>
      </c>
      <c r="J5535" s="182">
        <v>3390.99</v>
      </c>
      <c r="K5535" s="181">
        <f t="shared" si="86"/>
        <v>3042.0154198229998</v>
      </c>
      <c r="L5535" s="180" t="s">
        <v>704</v>
      </c>
    </row>
    <row r="5536" spans="3:12">
      <c r="C5536" s="180">
        <v>11652</v>
      </c>
      <c r="D5536" s="180">
        <v>39399</v>
      </c>
      <c r="E5536" s="180" t="s">
        <v>5384</v>
      </c>
      <c r="F5536" s="180" t="s">
        <v>727</v>
      </c>
      <c r="G5536" s="180">
        <v>0.38121549999999998</v>
      </c>
      <c r="H5536" s="182">
        <v>1440.99</v>
      </c>
      <c r="I5536" s="180">
        <v>0</v>
      </c>
      <c r="J5536" s="182">
        <v>1440.99</v>
      </c>
      <c r="K5536" s="181">
        <f t="shared" si="86"/>
        <v>549.32772334499998</v>
      </c>
      <c r="L5536" s="180" t="s">
        <v>704</v>
      </c>
    </row>
    <row r="5537" spans="3:12">
      <c r="C5537" s="180">
        <v>11652</v>
      </c>
      <c r="D5537" s="180">
        <v>39400</v>
      </c>
      <c r="E5537" s="180" t="s">
        <v>5385</v>
      </c>
      <c r="F5537" s="180" t="s">
        <v>727</v>
      </c>
      <c r="G5537" s="180">
        <v>0.41436460000000003</v>
      </c>
      <c r="H5537" s="182">
        <v>1566.29</v>
      </c>
      <c r="I5537" s="180">
        <v>0</v>
      </c>
      <c r="J5537" s="182">
        <v>1566.29</v>
      </c>
      <c r="K5537" s="181">
        <f t="shared" si="86"/>
        <v>649.01512933399999</v>
      </c>
      <c r="L5537" s="180" t="s">
        <v>704</v>
      </c>
    </row>
    <row r="5538" spans="3:12">
      <c r="C5538" s="180">
        <v>11652</v>
      </c>
      <c r="D5538" s="180">
        <v>39401</v>
      </c>
      <c r="E5538" s="180" t="s">
        <v>5386</v>
      </c>
      <c r="F5538" s="180" t="s">
        <v>727</v>
      </c>
      <c r="G5538" s="180">
        <v>0.4648177</v>
      </c>
      <c r="H5538" s="182">
        <v>1757.01</v>
      </c>
      <c r="I5538" s="180">
        <v>0</v>
      </c>
      <c r="J5538" s="182">
        <v>1757.01</v>
      </c>
      <c r="K5538" s="181">
        <f t="shared" si="86"/>
        <v>816.68934707699998</v>
      </c>
      <c r="L5538" s="180" t="s">
        <v>704</v>
      </c>
    </row>
    <row r="5539" spans="3:12">
      <c r="C5539" s="180">
        <v>11652</v>
      </c>
      <c r="D5539" s="180">
        <v>39402</v>
      </c>
      <c r="E5539" s="180" t="s">
        <v>5387</v>
      </c>
      <c r="F5539" s="180" t="s">
        <v>727</v>
      </c>
      <c r="G5539" s="180">
        <v>0.47790060000000001</v>
      </c>
      <c r="H5539" s="182">
        <v>1806.46</v>
      </c>
      <c r="I5539" s="180">
        <v>0</v>
      </c>
      <c r="J5539" s="182">
        <v>1806.46</v>
      </c>
      <c r="K5539" s="181">
        <f t="shared" si="86"/>
        <v>863.30831787600005</v>
      </c>
      <c r="L5539" s="180" t="s">
        <v>704</v>
      </c>
    </row>
    <row r="5540" spans="3:12">
      <c r="C5540" s="180">
        <v>11652</v>
      </c>
      <c r="D5540" s="180">
        <v>39403</v>
      </c>
      <c r="E5540" s="180" t="s">
        <v>5388</v>
      </c>
      <c r="F5540" s="180" t="s">
        <v>727</v>
      </c>
      <c r="G5540" s="180">
        <v>0.46750550000000002</v>
      </c>
      <c r="H5540" s="182">
        <v>1767.17</v>
      </c>
      <c r="I5540" s="180">
        <v>0</v>
      </c>
      <c r="J5540" s="182">
        <v>1767.17</v>
      </c>
      <c r="K5540" s="181">
        <f t="shared" si="86"/>
        <v>826.16169443500007</v>
      </c>
      <c r="L5540" s="180" t="s">
        <v>4328</v>
      </c>
    </row>
    <row r="5541" spans="3:12">
      <c r="C5541" s="180">
        <v>11652</v>
      </c>
      <c r="D5541" s="180">
        <v>39404</v>
      </c>
      <c r="E5541" s="180" t="s">
        <v>5389</v>
      </c>
      <c r="F5541" s="180" t="s">
        <v>727</v>
      </c>
      <c r="G5541" s="180">
        <v>0.58011049999999997</v>
      </c>
      <c r="H5541" s="182">
        <v>2192.81</v>
      </c>
      <c r="I5541" s="180">
        <v>0</v>
      </c>
      <c r="J5541" s="182">
        <v>2192.81</v>
      </c>
      <c r="K5541" s="181">
        <f t="shared" si="86"/>
        <v>1272.0721055049999</v>
      </c>
      <c r="L5541" s="180" t="s">
        <v>4328</v>
      </c>
    </row>
    <row r="5542" spans="3:12">
      <c r="C5542" s="180">
        <v>11652</v>
      </c>
      <c r="D5542" s="180">
        <v>39628</v>
      </c>
      <c r="E5542" s="180" t="s">
        <v>5390</v>
      </c>
      <c r="F5542" s="180" t="s">
        <v>727</v>
      </c>
      <c r="G5542" s="180">
        <v>1.1698895</v>
      </c>
      <c r="H5542" s="182">
        <v>4422.18</v>
      </c>
      <c r="I5542" s="180">
        <v>0</v>
      </c>
      <c r="J5542" s="182">
        <v>4422.18</v>
      </c>
      <c r="K5542" s="181">
        <f t="shared" si="86"/>
        <v>5173.4619491100002</v>
      </c>
      <c r="L5542" s="180" t="s">
        <v>4328</v>
      </c>
    </row>
    <row r="5543" spans="3:12">
      <c r="C5543" s="180">
        <v>11712</v>
      </c>
      <c r="D5543" s="180">
        <v>11712</v>
      </c>
      <c r="E5543" s="180" t="s">
        <v>5391</v>
      </c>
      <c r="F5543" s="180" t="s">
        <v>727</v>
      </c>
      <c r="G5543" s="180">
        <v>1</v>
      </c>
      <c r="H5543" s="180">
        <v>44.99</v>
      </c>
      <c r="I5543" s="180">
        <v>44.99</v>
      </c>
      <c r="J5543" s="180">
        <v>0</v>
      </c>
      <c r="K5543" s="181">
        <f t="shared" si="86"/>
        <v>44.99</v>
      </c>
      <c r="L5543" s="180" t="s">
        <v>4328</v>
      </c>
    </row>
    <row r="5544" spans="3:12">
      <c r="C5544" s="180">
        <v>11712</v>
      </c>
      <c r="D5544" s="180">
        <v>5102</v>
      </c>
      <c r="E5544" s="180" t="s">
        <v>5392</v>
      </c>
      <c r="F5544" s="180" t="s">
        <v>727</v>
      </c>
      <c r="G5544" s="180">
        <v>0.29553550000000001</v>
      </c>
      <c r="H5544" s="180">
        <v>13.29</v>
      </c>
      <c r="I5544" s="180">
        <v>13.29</v>
      </c>
      <c r="J5544" s="180">
        <v>0</v>
      </c>
      <c r="K5544" s="181">
        <f t="shared" si="86"/>
        <v>3.9276667949999999</v>
      </c>
      <c r="L5544" s="180" t="s">
        <v>4328</v>
      </c>
    </row>
    <row r="5545" spans="3:12">
      <c r="C5545" s="180">
        <v>11712</v>
      </c>
      <c r="D5545" s="180">
        <v>5103</v>
      </c>
      <c r="E5545" s="180" t="s">
        <v>5393</v>
      </c>
      <c r="F5545" s="180" t="s">
        <v>727</v>
      </c>
      <c r="G5545" s="180">
        <v>0.53451110000000002</v>
      </c>
      <c r="H5545" s="180">
        <v>24.04</v>
      </c>
      <c r="I5545" s="180">
        <v>24.04</v>
      </c>
      <c r="J5545" s="180">
        <v>0</v>
      </c>
      <c r="K5545" s="181">
        <f t="shared" si="86"/>
        <v>12.849646844</v>
      </c>
      <c r="L5545" s="180" t="s">
        <v>4328</v>
      </c>
    </row>
    <row r="5546" spans="3:12">
      <c r="C5546" s="180">
        <v>11712</v>
      </c>
      <c r="D5546" s="180">
        <v>6138</v>
      </c>
      <c r="E5546" s="180" t="s">
        <v>5394</v>
      </c>
      <c r="F5546" s="180" t="s">
        <v>727</v>
      </c>
      <c r="G5546" s="180">
        <v>0.25732680000000002</v>
      </c>
      <c r="H5546" s="180">
        <v>11.57</v>
      </c>
      <c r="I5546" s="180">
        <v>11.57</v>
      </c>
      <c r="J5546" s="180">
        <v>0</v>
      </c>
      <c r="K5546" s="181">
        <f t="shared" si="86"/>
        <v>2.9772710760000005</v>
      </c>
      <c r="L5546" s="180" t="s">
        <v>4328</v>
      </c>
    </row>
    <row r="5547" spans="3:12">
      <c r="C5547" s="180">
        <v>11712</v>
      </c>
      <c r="D5547" s="180">
        <v>7608</v>
      </c>
      <c r="E5547" s="180" t="s">
        <v>5395</v>
      </c>
      <c r="F5547" s="180" t="s">
        <v>727</v>
      </c>
      <c r="G5547" s="180">
        <v>0.27362370000000003</v>
      </c>
      <c r="H5547" s="180">
        <v>12.31</v>
      </c>
      <c r="I5547" s="180">
        <v>12.31</v>
      </c>
      <c r="J5547" s="180">
        <v>0</v>
      </c>
      <c r="K5547" s="181">
        <f t="shared" si="86"/>
        <v>3.3683077470000002</v>
      </c>
      <c r="L5547" s="180" t="s">
        <v>4328</v>
      </c>
    </row>
    <row r="5548" spans="3:12">
      <c r="C5548" s="180">
        <v>11712</v>
      </c>
      <c r="D5548" s="180">
        <v>11679</v>
      </c>
      <c r="E5548" s="180" t="s">
        <v>5396</v>
      </c>
      <c r="F5548" s="180" t="s">
        <v>727</v>
      </c>
      <c r="G5548" s="180">
        <v>0.53382629999999998</v>
      </c>
      <c r="H5548" s="180">
        <v>24.01</v>
      </c>
      <c r="I5548" s="180">
        <v>24.01</v>
      </c>
      <c r="J5548" s="180">
        <v>0</v>
      </c>
      <c r="K5548" s="181">
        <f t="shared" si="86"/>
        <v>12.817169463000001</v>
      </c>
      <c r="L5548" s="180" t="s">
        <v>4328</v>
      </c>
    </row>
    <row r="5549" spans="3:12">
      <c r="C5549" s="180">
        <v>11712</v>
      </c>
      <c r="D5549" s="180">
        <v>11680</v>
      </c>
      <c r="E5549" s="180" t="s">
        <v>5397</v>
      </c>
      <c r="F5549" s="180" t="s">
        <v>727</v>
      </c>
      <c r="G5549" s="180">
        <v>0.39372770000000001</v>
      </c>
      <c r="H5549" s="180">
        <v>17.71</v>
      </c>
      <c r="I5549" s="180">
        <v>17.71</v>
      </c>
      <c r="J5549" s="180">
        <v>0</v>
      </c>
      <c r="K5549" s="181">
        <f t="shared" si="86"/>
        <v>6.9729175670000005</v>
      </c>
      <c r="L5549" s="180" t="s">
        <v>4328</v>
      </c>
    </row>
    <row r="5550" spans="3:12">
      <c r="C5550" s="180">
        <v>11712</v>
      </c>
      <c r="D5550" s="180">
        <v>11711</v>
      </c>
      <c r="E5550" s="180" t="s">
        <v>5398</v>
      </c>
      <c r="F5550" s="180" t="s">
        <v>727</v>
      </c>
      <c r="G5550" s="180">
        <v>0.24623390000000001</v>
      </c>
      <c r="H5550" s="180">
        <v>11.07</v>
      </c>
      <c r="I5550" s="180">
        <v>11.07</v>
      </c>
      <c r="J5550" s="180">
        <v>0</v>
      </c>
      <c r="K5550" s="181">
        <f t="shared" si="86"/>
        <v>2.7258092730000003</v>
      </c>
      <c r="L5550" s="180" t="s">
        <v>4328</v>
      </c>
    </row>
    <row r="5551" spans="3:12">
      <c r="C5551" s="180">
        <v>11712</v>
      </c>
      <c r="D5551" s="180">
        <v>11714</v>
      </c>
      <c r="E5551" s="180" t="s">
        <v>5399</v>
      </c>
      <c r="F5551" s="180" t="s">
        <v>727</v>
      </c>
      <c r="G5551" s="180">
        <v>1.5314981999999999</v>
      </c>
      <c r="H5551" s="180">
        <v>68.900000000000006</v>
      </c>
      <c r="I5551" s="180">
        <v>68.900000000000006</v>
      </c>
      <c r="J5551" s="180">
        <v>0</v>
      </c>
      <c r="K5551" s="181">
        <f t="shared" si="86"/>
        <v>105.52022598000001</v>
      </c>
      <c r="L5551" s="180" t="s">
        <v>4328</v>
      </c>
    </row>
    <row r="5552" spans="3:12">
      <c r="C5552" s="180">
        <v>11712</v>
      </c>
      <c r="D5552" s="180">
        <v>11717</v>
      </c>
      <c r="E5552" s="180" t="s">
        <v>5400</v>
      </c>
      <c r="F5552" s="180" t="s">
        <v>727</v>
      </c>
      <c r="G5552" s="180">
        <v>1.2055601</v>
      </c>
      <c r="H5552" s="180">
        <v>54.23</v>
      </c>
      <c r="I5552" s="180">
        <v>54.23</v>
      </c>
      <c r="J5552" s="180">
        <v>0</v>
      </c>
      <c r="K5552" s="181">
        <f t="shared" si="86"/>
        <v>65.377524222999995</v>
      </c>
      <c r="L5552" s="180" t="s">
        <v>4328</v>
      </c>
    </row>
    <row r="5553" spans="3:12">
      <c r="C5553" s="180">
        <v>11712</v>
      </c>
      <c r="D5553" s="180">
        <v>11731</v>
      </c>
      <c r="E5553" s="180" t="s">
        <v>5401</v>
      </c>
      <c r="F5553" s="180" t="s">
        <v>727</v>
      </c>
      <c r="G5553" s="180">
        <v>0.22843060000000001</v>
      </c>
      <c r="H5553" s="180">
        <v>10.27</v>
      </c>
      <c r="I5553" s="180">
        <v>10.27</v>
      </c>
      <c r="J5553" s="180">
        <v>0</v>
      </c>
      <c r="K5553" s="181">
        <f t="shared" si="86"/>
        <v>2.3459822620000002</v>
      </c>
      <c r="L5553" s="180" t="s">
        <v>4328</v>
      </c>
    </row>
    <row r="5554" spans="3:12">
      <c r="C5554" s="180">
        <v>11712</v>
      </c>
      <c r="D5554" s="180">
        <v>11732</v>
      </c>
      <c r="E5554" s="180" t="s">
        <v>5402</v>
      </c>
      <c r="F5554" s="180" t="s">
        <v>727</v>
      </c>
      <c r="G5554" s="180">
        <v>0.59860310000000005</v>
      </c>
      <c r="H5554" s="180">
        <v>26.93</v>
      </c>
      <c r="I5554" s="180">
        <v>26.93</v>
      </c>
      <c r="J5554" s="180">
        <v>0</v>
      </c>
      <c r="K5554" s="181">
        <f t="shared" si="86"/>
        <v>16.120381483000003</v>
      </c>
      <c r="L5554" s="180" t="s">
        <v>4328</v>
      </c>
    </row>
    <row r="5555" spans="3:12">
      <c r="C5555" s="180">
        <v>11712</v>
      </c>
      <c r="D5555" s="180">
        <v>11735</v>
      </c>
      <c r="E5555" s="180" t="s">
        <v>5403</v>
      </c>
      <c r="F5555" s="180" t="s">
        <v>727</v>
      </c>
      <c r="G5555" s="180">
        <v>0.21035329999999999</v>
      </c>
      <c r="H5555" s="180">
        <v>9.4600000000000009</v>
      </c>
      <c r="I5555" s="180">
        <v>9.4600000000000009</v>
      </c>
      <c r="J5555" s="180">
        <v>0</v>
      </c>
      <c r="K5555" s="181">
        <f t="shared" si="86"/>
        <v>1.9899422180000002</v>
      </c>
      <c r="L5555" s="180" t="s">
        <v>4328</v>
      </c>
    </row>
    <row r="5556" spans="3:12">
      <c r="C5556" s="180">
        <v>11712</v>
      </c>
      <c r="D5556" s="180">
        <v>11737</v>
      </c>
      <c r="E5556" s="180" t="s">
        <v>5404</v>
      </c>
      <c r="F5556" s="180" t="s">
        <v>727</v>
      </c>
      <c r="G5556" s="180">
        <v>0.2982744</v>
      </c>
      <c r="H5556" s="180">
        <v>13.41</v>
      </c>
      <c r="I5556" s="180">
        <v>13.41</v>
      </c>
      <c r="J5556" s="180">
        <v>0</v>
      </c>
      <c r="K5556" s="181">
        <f t="shared" si="86"/>
        <v>3.9998597039999999</v>
      </c>
      <c r="L5556" s="180" t="s">
        <v>4328</v>
      </c>
    </row>
    <row r="5557" spans="3:12">
      <c r="C5557" s="180">
        <v>11712</v>
      </c>
      <c r="D5557" s="180">
        <v>11738</v>
      </c>
      <c r="E5557" s="180" t="s">
        <v>5405</v>
      </c>
      <c r="F5557" s="180" t="s">
        <v>727</v>
      </c>
      <c r="G5557" s="180">
        <v>0.37606139999999999</v>
      </c>
      <c r="H5557" s="180">
        <v>16.91</v>
      </c>
      <c r="I5557" s="180">
        <v>16.91</v>
      </c>
      <c r="J5557" s="180">
        <v>0</v>
      </c>
      <c r="K5557" s="181">
        <f t="shared" si="86"/>
        <v>6.3591982739999997</v>
      </c>
      <c r="L5557" s="180" t="s">
        <v>4328</v>
      </c>
    </row>
    <row r="5558" spans="3:12">
      <c r="C5558" s="180">
        <v>11712</v>
      </c>
      <c r="D5558" s="180">
        <v>11739</v>
      </c>
      <c r="E5558" s="180" t="s">
        <v>5406</v>
      </c>
      <c r="F5558" s="180" t="s">
        <v>727</v>
      </c>
      <c r="G5558" s="180">
        <v>0.21062719999999999</v>
      </c>
      <c r="H5558" s="180">
        <v>9.4700000000000006</v>
      </c>
      <c r="I5558" s="180">
        <v>9.4700000000000006</v>
      </c>
      <c r="J5558" s="180">
        <v>0</v>
      </c>
      <c r="K5558" s="181">
        <f t="shared" si="86"/>
        <v>1.994639584</v>
      </c>
      <c r="L5558" s="180" t="s">
        <v>4328</v>
      </c>
    </row>
    <row r="5559" spans="3:12">
      <c r="C5559" s="180">
        <v>11712</v>
      </c>
      <c r="D5559" s="180">
        <v>11741</v>
      </c>
      <c r="E5559" s="180" t="s">
        <v>5407</v>
      </c>
      <c r="F5559" s="180" t="s">
        <v>727</v>
      </c>
      <c r="G5559" s="180">
        <v>0.26814569999999999</v>
      </c>
      <c r="H5559" s="180">
        <v>12.06</v>
      </c>
      <c r="I5559" s="180">
        <v>12.06</v>
      </c>
      <c r="J5559" s="180">
        <v>0</v>
      </c>
      <c r="K5559" s="181">
        <f t="shared" si="86"/>
        <v>3.2338371420000001</v>
      </c>
      <c r="L5559" s="180" t="s">
        <v>4328</v>
      </c>
    </row>
    <row r="5560" spans="3:12">
      <c r="C5560" s="180">
        <v>11712</v>
      </c>
      <c r="D5560" s="180">
        <v>11743</v>
      </c>
      <c r="E5560" s="180" t="s">
        <v>5408</v>
      </c>
      <c r="F5560" s="180" t="s">
        <v>727</v>
      </c>
      <c r="G5560" s="180">
        <v>0.22514380000000001</v>
      </c>
      <c r="H5560" s="180">
        <v>10.119999999999999</v>
      </c>
      <c r="I5560" s="180">
        <v>10.119999999999999</v>
      </c>
      <c r="J5560" s="180">
        <v>0</v>
      </c>
      <c r="K5560" s="181">
        <f t="shared" si="86"/>
        <v>2.278455256</v>
      </c>
      <c r="L5560" s="180" t="s">
        <v>4328</v>
      </c>
    </row>
    <row r="5561" spans="3:12">
      <c r="C5561" s="180">
        <v>11712</v>
      </c>
      <c r="D5561" s="180">
        <v>11745</v>
      </c>
      <c r="E5561" s="180" t="s">
        <v>5409</v>
      </c>
      <c r="F5561" s="180" t="s">
        <v>727</v>
      </c>
      <c r="G5561" s="180">
        <v>0.35332789999999997</v>
      </c>
      <c r="H5561" s="180">
        <v>15.89</v>
      </c>
      <c r="I5561" s="180">
        <v>15.89</v>
      </c>
      <c r="J5561" s="180">
        <v>0</v>
      </c>
      <c r="K5561" s="181">
        <f t="shared" si="86"/>
        <v>5.6143803309999996</v>
      </c>
      <c r="L5561" s="180" t="s">
        <v>4328</v>
      </c>
    </row>
    <row r="5562" spans="3:12">
      <c r="C5562" s="180">
        <v>11712</v>
      </c>
      <c r="D5562" s="180">
        <v>11880</v>
      </c>
      <c r="E5562" s="180" t="s">
        <v>5410</v>
      </c>
      <c r="F5562" s="180" t="s">
        <v>727</v>
      </c>
      <c r="G5562" s="180">
        <v>2.2480142000000001</v>
      </c>
      <c r="H5562" s="180">
        <v>101.13</v>
      </c>
      <c r="I5562" s="180">
        <v>101.13</v>
      </c>
      <c r="J5562" s="180">
        <v>0</v>
      </c>
      <c r="K5562" s="181">
        <f t="shared" si="86"/>
        <v>227.341676046</v>
      </c>
      <c r="L5562" s="180" t="s">
        <v>4328</v>
      </c>
    </row>
    <row r="5563" spans="3:12">
      <c r="C5563" s="180">
        <v>11712</v>
      </c>
      <c r="D5563" s="180">
        <v>12613</v>
      </c>
      <c r="E5563" s="180" t="s">
        <v>5411</v>
      </c>
      <c r="F5563" s="180" t="s">
        <v>727</v>
      </c>
      <c r="G5563" s="180">
        <v>0.44946589999999997</v>
      </c>
      <c r="H5563" s="180">
        <v>20.22</v>
      </c>
      <c r="I5563" s="180">
        <v>20.22</v>
      </c>
      <c r="J5563" s="180">
        <v>0</v>
      </c>
      <c r="K5563" s="181">
        <f t="shared" si="86"/>
        <v>9.0882004979999991</v>
      </c>
      <c r="L5563" s="180" t="s">
        <v>4328</v>
      </c>
    </row>
    <row r="5564" spans="3:12">
      <c r="C5564" s="180">
        <v>11712</v>
      </c>
      <c r="D5564" s="180">
        <v>34643</v>
      </c>
      <c r="E5564" s="180" t="s">
        <v>2571</v>
      </c>
      <c r="F5564" s="180" t="s">
        <v>727</v>
      </c>
      <c r="G5564" s="180">
        <v>0.97233630000000004</v>
      </c>
      <c r="H5564" s="180">
        <v>43.74</v>
      </c>
      <c r="I5564" s="180">
        <v>43.74</v>
      </c>
      <c r="J5564" s="180">
        <v>0</v>
      </c>
      <c r="K5564" s="181">
        <f t="shared" si="86"/>
        <v>42.529989762000007</v>
      </c>
      <c r="L5564" s="180" t="s">
        <v>4328</v>
      </c>
    </row>
    <row r="5565" spans="3:12">
      <c r="C5565" s="180">
        <v>11712</v>
      </c>
      <c r="D5565" s="180">
        <v>35277</v>
      </c>
      <c r="E5565" s="180" t="s">
        <v>5412</v>
      </c>
      <c r="F5565" s="180" t="s">
        <v>727</v>
      </c>
      <c r="G5565" s="180">
        <v>8.4423446000000002</v>
      </c>
      <c r="H5565" s="180">
        <v>379.82</v>
      </c>
      <c r="I5565" s="180">
        <v>379.82</v>
      </c>
      <c r="J5565" s="180">
        <v>0</v>
      </c>
      <c r="K5565" s="181">
        <f t="shared" si="86"/>
        <v>3206.5713259720001</v>
      </c>
      <c r="L5565" s="180" t="s">
        <v>4328</v>
      </c>
    </row>
    <row r="5566" spans="3:12">
      <c r="C5566" s="180">
        <v>11712</v>
      </c>
      <c r="D5566" s="180">
        <v>41474</v>
      </c>
      <c r="E5566" s="180" t="s">
        <v>5413</v>
      </c>
      <c r="F5566" s="180" t="s">
        <v>727</v>
      </c>
      <c r="G5566" s="180">
        <v>1.8008765</v>
      </c>
      <c r="H5566" s="180">
        <v>81.02</v>
      </c>
      <c r="I5566" s="180">
        <v>81.02</v>
      </c>
      <c r="J5566" s="180">
        <v>0</v>
      </c>
      <c r="K5566" s="181">
        <f t="shared" si="86"/>
        <v>145.90701403</v>
      </c>
      <c r="L5566" s="180" t="s">
        <v>4328</v>
      </c>
    </row>
    <row r="5567" spans="3:12">
      <c r="C5567" s="180">
        <v>11712</v>
      </c>
      <c r="D5567" s="180">
        <v>41475</v>
      </c>
      <c r="E5567" s="180" t="s">
        <v>5414</v>
      </c>
      <c r="F5567" s="180" t="s">
        <v>727</v>
      </c>
      <c r="G5567" s="180">
        <v>1.5365652999999999</v>
      </c>
      <c r="H5567" s="180">
        <v>69.13</v>
      </c>
      <c r="I5567" s="180">
        <v>69.13</v>
      </c>
      <c r="J5567" s="180">
        <v>0</v>
      </c>
      <c r="K5567" s="181">
        <f t="shared" si="86"/>
        <v>106.22275918899999</v>
      </c>
      <c r="L5567" s="180" t="s">
        <v>4328</v>
      </c>
    </row>
    <row r="5568" spans="3:12">
      <c r="C5568" s="180">
        <v>11712</v>
      </c>
      <c r="D5568" s="180">
        <v>41476</v>
      </c>
      <c r="E5568" s="180" t="s">
        <v>5415</v>
      </c>
      <c r="F5568" s="180" t="s">
        <v>727</v>
      </c>
      <c r="G5568" s="180">
        <v>3.3644207000000002</v>
      </c>
      <c r="H5568" s="180">
        <v>151.36000000000001</v>
      </c>
      <c r="I5568" s="180">
        <v>151.36000000000001</v>
      </c>
      <c r="J5568" s="180">
        <v>0</v>
      </c>
      <c r="K5568" s="181">
        <f t="shared" si="86"/>
        <v>509.23871715200005</v>
      </c>
      <c r="L5568" s="180" t="s">
        <v>4328</v>
      </c>
    </row>
    <row r="5569" spans="3:12">
      <c r="C5569" s="180">
        <v>11712</v>
      </c>
      <c r="D5569" s="180">
        <v>41480</v>
      </c>
      <c r="E5569" s="180" t="s">
        <v>5416</v>
      </c>
      <c r="F5569" s="180" t="s">
        <v>727</v>
      </c>
      <c r="G5569" s="180">
        <v>1.1273624</v>
      </c>
      <c r="H5569" s="180">
        <v>50.72</v>
      </c>
      <c r="I5569" s="180">
        <v>50.72</v>
      </c>
      <c r="J5569" s="180">
        <v>0</v>
      </c>
      <c r="K5569" s="181">
        <f t="shared" si="86"/>
        <v>57.179820927999998</v>
      </c>
      <c r="L5569" s="180" t="s">
        <v>4328</v>
      </c>
    </row>
    <row r="5570" spans="3:12">
      <c r="C5570" s="180">
        <v>11757</v>
      </c>
      <c r="D5570" s="180">
        <v>11757</v>
      </c>
      <c r="E5570" s="180" t="s">
        <v>5417</v>
      </c>
      <c r="F5570" s="180" t="s">
        <v>727</v>
      </c>
      <c r="G5570" s="180">
        <v>1</v>
      </c>
      <c r="H5570" s="180">
        <v>46</v>
      </c>
      <c r="I5570" s="180">
        <v>46</v>
      </c>
      <c r="J5570" s="180">
        <v>0</v>
      </c>
      <c r="K5570" s="181">
        <f t="shared" si="86"/>
        <v>46</v>
      </c>
      <c r="L5570" s="180" t="s">
        <v>4328</v>
      </c>
    </row>
    <row r="5571" spans="3:12">
      <c r="C5571" s="180">
        <v>11757</v>
      </c>
      <c r="D5571" s="180">
        <v>11703</v>
      </c>
      <c r="E5571" s="180" t="s">
        <v>5418</v>
      </c>
      <c r="F5571" s="180" t="s">
        <v>727</v>
      </c>
      <c r="G5571" s="180">
        <v>1.0259042</v>
      </c>
      <c r="H5571" s="180">
        <v>47.19</v>
      </c>
      <c r="I5571" s="180">
        <v>47.19</v>
      </c>
      <c r="J5571" s="180">
        <v>0</v>
      </c>
      <c r="K5571" s="181">
        <f t="shared" si="86"/>
        <v>48.412419198000002</v>
      </c>
      <c r="L5571" s="180" t="s">
        <v>4328</v>
      </c>
    </row>
    <row r="5572" spans="3:12">
      <c r="C5572" s="180">
        <v>11757</v>
      </c>
      <c r="D5572" s="180">
        <v>21101</v>
      </c>
      <c r="E5572" s="180" t="s">
        <v>5419</v>
      </c>
      <c r="F5572" s="180" t="s">
        <v>727</v>
      </c>
      <c r="G5572" s="180">
        <v>0.78372430000000004</v>
      </c>
      <c r="H5572" s="180">
        <v>36.049999999999997</v>
      </c>
      <c r="I5572" s="180">
        <v>36.049999999999997</v>
      </c>
      <c r="J5572" s="180">
        <v>0</v>
      </c>
      <c r="K5572" s="181">
        <f t="shared" si="86"/>
        <v>28.253261015</v>
      </c>
      <c r="L5572" s="180" t="s">
        <v>4328</v>
      </c>
    </row>
    <row r="5573" spans="3:12">
      <c r="C5573" s="180">
        <v>11757</v>
      </c>
      <c r="D5573" s="180">
        <v>21102</v>
      </c>
      <c r="E5573" s="180" t="s">
        <v>5420</v>
      </c>
      <c r="F5573" s="180" t="s">
        <v>727</v>
      </c>
      <c r="G5573" s="180">
        <v>1.2204301</v>
      </c>
      <c r="H5573" s="180">
        <v>56.13</v>
      </c>
      <c r="I5573" s="180">
        <v>56.13</v>
      </c>
      <c r="J5573" s="180">
        <v>0</v>
      </c>
      <c r="K5573" s="181">
        <f t="shared" si="86"/>
        <v>68.502741513000004</v>
      </c>
      <c r="L5573" s="180" t="s">
        <v>4328</v>
      </c>
    </row>
    <row r="5574" spans="3:12">
      <c r="C5574" s="180">
        <v>11757</v>
      </c>
      <c r="D5574" s="180">
        <v>37399</v>
      </c>
      <c r="E5574" s="180" t="s">
        <v>5421</v>
      </c>
      <c r="F5574" s="180" t="s">
        <v>727</v>
      </c>
      <c r="G5574" s="180">
        <v>0.67937429999999999</v>
      </c>
      <c r="H5574" s="180">
        <v>31.25</v>
      </c>
      <c r="I5574" s="180">
        <v>31.25</v>
      </c>
      <c r="J5574" s="180">
        <v>0</v>
      </c>
      <c r="K5574" s="181">
        <f t="shared" ref="K5574:K5637" si="87">H5574*G5574</f>
        <v>21.230446874999998</v>
      </c>
      <c r="L5574" s="180" t="s">
        <v>4328</v>
      </c>
    </row>
    <row r="5575" spans="3:12">
      <c r="C5575" s="180">
        <v>11757</v>
      </c>
      <c r="D5575" s="180">
        <v>39398</v>
      </c>
      <c r="E5575" s="180" t="s">
        <v>5422</v>
      </c>
      <c r="F5575" s="180" t="s">
        <v>727</v>
      </c>
      <c r="G5575" s="180">
        <v>2.6363994000000002</v>
      </c>
      <c r="H5575" s="180">
        <v>121.27</v>
      </c>
      <c r="I5575" s="180">
        <v>121.27</v>
      </c>
      <c r="J5575" s="180">
        <v>0</v>
      </c>
      <c r="K5575" s="181">
        <f t="shared" si="87"/>
        <v>319.716155238</v>
      </c>
      <c r="L5575" s="180" t="s">
        <v>4328</v>
      </c>
    </row>
    <row r="5576" spans="3:12">
      <c r="C5576" s="180">
        <v>11758</v>
      </c>
      <c r="D5576" s="180">
        <v>11758</v>
      </c>
      <c r="E5576" s="180" t="s">
        <v>5423</v>
      </c>
      <c r="F5576" s="180" t="s">
        <v>727</v>
      </c>
      <c r="G5576" s="180">
        <v>1</v>
      </c>
      <c r="H5576" s="180">
        <v>53.9</v>
      </c>
      <c r="I5576" s="180">
        <v>53.9</v>
      </c>
      <c r="J5576" s="180">
        <v>0</v>
      </c>
      <c r="K5576" s="181">
        <f t="shared" si="87"/>
        <v>53.9</v>
      </c>
      <c r="L5576" s="180" t="s">
        <v>4328</v>
      </c>
    </row>
    <row r="5577" spans="3:12">
      <c r="C5577" s="180">
        <v>11758</v>
      </c>
      <c r="D5577" s="180">
        <v>37400</v>
      </c>
      <c r="E5577" s="180" t="s">
        <v>5424</v>
      </c>
      <c r="F5577" s="180" t="s">
        <v>727</v>
      </c>
      <c r="G5577" s="180">
        <v>1.0411538</v>
      </c>
      <c r="H5577" s="180">
        <v>56.11</v>
      </c>
      <c r="I5577" s="180">
        <v>56.11</v>
      </c>
      <c r="J5577" s="180">
        <v>0</v>
      </c>
      <c r="K5577" s="181">
        <f t="shared" si="87"/>
        <v>58.419139718000004</v>
      </c>
      <c r="L5577" s="180" t="s">
        <v>4328</v>
      </c>
    </row>
    <row r="5578" spans="3:12">
      <c r="C5578" s="180">
        <v>11758</v>
      </c>
      <c r="D5578" s="180">
        <v>37401</v>
      </c>
      <c r="E5578" s="180" t="s">
        <v>5425</v>
      </c>
      <c r="F5578" s="180" t="s">
        <v>727</v>
      </c>
      <c r="G5578" s="180">
        <v>1.0411538</v>
      </c>
      <c r="H5578" s="180">
        <v>56.11</v>
      </c>
      <c r="I5578" s="180">
        <v>56.11</v>
      </c>
      <c r="J5578" s="180">
        <v>0</v>
      </c>
      <c r="K5578" s="181">
        <f t="shared" si="87"/>
        <v>58.419139718000004</v>
      </c>
      <c r="L5578" s="180" t="s">
        <v>4328</v>
      </c>
    </row>
    <row r="5579" spans="3:12">
      <c r="C5579" s="180">
        <v>11816</v>
      </c>
      <c r="D5579" s="180">
        <v>11816</v>
      </c>
      <c r="E5579" s="180" t="s">
        <v>5426</v>
      </c>
      <c r="F5579" s="180" t="s">
        <v>727</v>
      </c>
      <c r="G5579" s="180">
        <v>1</v>
      </c>
      <c r="H5579" s="182">
        <v>4100</v>
      </c>
      <c r="I5579" s="180">
        <v>0</v>
      </c>
      <c r="J5579" s="182">
        <v>4100</v>
      </c>
      <c r="K5579" s="181">
        <f t="shared" si="87"/>
        <v>4100</v>
      </c>
      <c r="L5579" s="180" t="s">
        <v>4328</v>
      </c>
    </row>
    <row r="5580" spans="3:12">
      <c r="C5580" s="180">
        <v>11816</v>
      </c>
      <c r="D5580" s="180">
        <v>11811</v>
      </c>
      <c r="E5580" s="180" t="s">
        <v>5427</v>
      </c>
      <c r="F5580" s="180" t="s">
        <v>727</v>
      </c>
      <c r="G5580" s="180">
        <v>1.3537775000000001</v>
      </c>
      <c r="H5580" s="182">
        <v>5550.48</v>
      </c>
      <c r="I5580" s="180">
        <v>0</v>
      </c>
      <c r="J5580" s="182">
        <v>5550.48</v>
      </c>
      <c r="K5580" s="181">
        <f t="shared" si="87"/>
        <v>7514.1149381999994</v>
      </c>
      <c r="L5580" s="180" t="s">
        <v>4328</v>
      </c>
    </row>
    <row r="5581" spans="3:12">
      <c r="C5581" s="180">
        <v>11816</v>
      </c>
      <c r="D5581" s="180">
        <v>11814</v>
      </c>
      <c r="E5581" s="180" t="s">
        <v>5428</v>
      </c>
      <c r="F5581" s="180" t="s">
        <v>727</v>
      </c>
      <c r="G5581" s="180">
        <v>2.1767493</v>
      </c>
      <c r="H5581" s="182">
        <v>8924.67</v>
      </c>
      <c r="I5581" s="180">
        <v>0</v>
      </c>
      <c r="J5581" s="182">
        <v>8924.67</v>
      </c>
      <c r="K5581" s="181">
        <f t="shared" si="87"/>
        <v>19426.769175230998</v>
      </c>
      <c r="L5581" s="180" t="s">
        <v>4328</v>
      </c>
    </row>
    <row r="5582" spans="3:12">
      <c r="C5582" s="180">
        <v>11816</v>
      </c>
      <c r="D5582" s="180">
        <v>14185</v>
      </c>
      <c r="E5582" s="180" t="s">
        <v>5429</v>
      </c>
      <c r="F5582" s="180" t="s">
        <v>727</v>
      </c>
      <c r="G5582" s="180">
        <v>3.5405631</v>
      </c>
      <c r="H5582" s="182">
        <v>14516.3</v>
      </c>
      <c r="I5582" s="180">
        <v>0</v>
      </c>
      <c r="J5582" s="182">
        <v>14516.3</v>
      </c>
      <c r="K5582" s="181">
        <f t="shared" si="87"/>
        <v>51395.876128529999</v>
      </c>
      <c r="L5582" s="180" t="s">
        <v>4328</v>
      </c>
    </row>
    <row r="5583" spans="3:12">
      <c r="C5583" s="180">
        <v>11816</v>
      </c>
      <c r="D5583" s="180">
        <v>14186</v>
      </c>
      <c r="E5583" s="180" t="s">
        <v>5430</v>
      </c>
      <c r="F5583" s="180" t="s">
        <v>727</v>
      </c>
      <c r="G5583" s="180">
        <v>2.7332032000000002</v>
      </c>
      <c r="H5583" s="182">
        <v>11206.13</v>
      </c>
      <c r="I5583" s="180">
        <v>0</v>
      </c>
      <c r="J5583" s="182">
        <v>11206.13</v>
      </c>
      <c r="K5583" s="181">
        <f t="shared" si="87"/>
        <v>30628.630375616001</v>
      </c>
      <c r="L5583" s="180" t="s">
        <v>4328</v>
      </c>
    </row>
    <row r="5584" spans="3:12">
      <c r="C5584" s="180">
        <v>11816</v>
      </c>
      <c r="D5584" s="180">
        <v>21100</v>
      </c>
      <c r="E5584" s="180" t="s">
        <v>5431</v>
      </c>
      <c r="F5584" s="180" t="s">
        <v>727</v>
      </c>
      <c r="G5584" s="180">
        <v>0.93783099999999997</v>
      </c>
      <c r="H5584" s="182">
        <v>3845.1</v>
      </c>
      <c r="I5584" s="180">
        <v>0</v>
      </c>
      <c r="J5584" s="182">
        <v>3845.1</v>
      </c>
      <c r="K5584" s="181">
        <f t="shared" si="87"/>
        <v>3606.0539780999998</v>
      </c>
      <c r="L5584" s="180" t="s">
        <v>4328</v>
      </c>
    </row>
    <row r="5585" spans="3:12">
      <c r="C5585" s="180">
        <v>11856</v>
      </c>
      <c r="D5585" s="180">
        <v>11856</v>
      </c>
      <c r="E5585" s="180" t="s">
        <v>5432</v>
      </c>
      <c r="F5585" s="180" t="s">
        <v>727</v>
      </c>
      <c r="G5585" s="180">
        <v>1</v>
      </c>
      <c r="H5585" s="180">
        <v>6.61</v>
      </c>
      <c r="I5585" s="180">
        <v>6.61</v>
      </c>
      <c r="J5585" s="180">
        <v>0</v>
      </c>
      <c r="K5585" s="181">
        <f t="shared" si="87"/>
        <v>6.61</v>
      </c>
      <c r="L5585" s="180" t="s">
        <v>4328</v>
      </c>
    </row>
    <row r="5586" spans="3:12">
      <c r="C5586" s="180">
        <v>11856</v>
      </c>
      <c r="D5586" s="180">
        <v>1535</v>
      </c>
      <c r="E5586" s="180" t="s">
        <v>5433</v>
      </c>
      <c r="F5586" s="180" t="s">
        <v>727</v>
      </c>
      <c r="G5586" s="180">
        <v>0.83587789999999995</v>
      </c>
      <c r="H5586" s="180">
        <v>5.52</v>
      </c>
      <c r="I5586" s="180">
        <v>5.52</v>
      </c>
      <c r="J5586" s="180">
        <v>0</v>
      </c>
      <c r="K5586" s="181">
        <f t="shared" si="87"/>
        <v>4.614046007999999</v>
      </c>
      <c r="L5586" s="180" t="s">
        <v>4328</v>
      </c>
    </row>
    <row r="5587" spans="3:12">
      <c r="C5587" s="180">
        <v>11856</v>
      </c>
      <c r="D5587" s="180">
        <v>1539</v>
      </c>
      <c r="E5587" s="180" t="s">
        <v>5434</v>
      </c>
      <c r="F5587" s="180" t="s">
        <v>727</v>
      </c>
      <c r="G5587" s="180">
        <v>1.1755724999999999</v>
      </c>
      <c r="H5587" s="180">
        <v>7.77</v>
      </c>
      <c r="I5587" s="180">
        <v>7.77</v>
      </c>
      <c r="J5587" s="180">
        <v>0</v>
      </c>
      <c r="K5587" s="181">
        <f t="shared" si="87"/>
        <v>9.1341983249999981</v>
      </c>
      <c r="L5587" s="180" t="s">
        <v>4328</v>
      </c>
    </row>
    <row r="5588" spans="3:12">
      <c r="C5588" s="180">
        <v>11856</v>
      </c>
      <c r="D5588" s="180">
        <v>1542</v>
      </c>
      <c r="E5588" s="180" t="s">
        <v>5435</v>
      </c>
      <c r="F5588" s="180" t="s">
        <v>727</v>
      </c>
      <c r="G5588" s="180">
        <v>3.4885495999999998</v>
      </c>
      <c r="H5588" s="180">
        <v>23.05</v>
      </c>
      <c r="I5588" s="180">
        <v>23.05</v>
      </c>
      <c r="J5588" s="180">
        <v>0</v>
      </c>
      <c r="K5588" s="181">
        <f t="shared" si="87"/>
        <v>80.411068279999995</v>
      </c>
      <c r="L5588" s="180" t="s">
        <v>4328</v>
      </c>
    </row>
    <row r="5589" spans="3:12">
      <c r="C5589" s="180">
        <v>11856</v>
      </c>
      <c r="D5589" s="180">
        <v>1543</v>
      </c>
      <c r="E5589" s="180" t="s">
        <v>5436</v>
      </c>
      <c r="F5589" s="180" t="s">
        <v>727</v>
      </c>
      <c r="G5589" s="180">
        <v>4.2347327999999997</v>
      </c>
      <c r="H5589" s="180">
        <v>27.99</v>
      </c>
      <c r="I5589" s="180">
        <v>27.99</v>
      </c>
      <c r="J5589" s="180">
        <v>0</v>
      </c>
      <c r="K5589" s="181">
        <f t="shared" si="87"/>
        <v>118.53017107199999</v>
      </c>
      <c r="L5589" s="180" t="s">
        <v>4328</v>
      </c>
    </row>
    <row r="5590" spans="3:12">
      <c r="C5590" s="180">
        <v>11856</v>
      </c>
      <c r="D5590" s="180">
        <v>1545</v>
      </c>
      <c r="E5590" s="180" t="s">
        <v>5437</v>
      </c>
      <c r="F5590" s="180" t="s">
        <v>727</v>
      </c>
      <c r="G5590" s="180">
        <v>10.032442700000001</v>
      </c>
      <c r="H5590" s="180">
        <v>66.31</v>
      </c>
      <c r="I5590" s="180">
        <v>66.31</v>
      </c>
      <c r="J5590" s="180">
        <v>0</v>
      </c>
      <c r="K5590" s="181">
        <f t="shared" si="87"/>
        <v>665.25127543700012</v>
      </c>
      <c r="L5590" s="180" t="s">
        <v>4328</v>
      </c>
    </row>
    <row r="5591" spans="3:12">
      <c r="C5591" s="180">
        <v>11856</v>
      </c>
      <c r="D5591" s="180">
        <v>1546</v>
      </c>
      <c r="E5591" s="180" t="s">
        <v>5438</v>
      </c>
      <c r="F5591" s="180" t="s">
        <v>727</v>
      </c>
      <c r="G5591" s="180">
        <v>16.9293893</v>
      </c>
      <c r="H5591" s="180">
        <v>111.9</v>
      </c>
      <c r="I5591" s="180">
        <v>111.9</v>
      </c>
      <c r="J5591" s="180">
        <v>0</v>
      </c>
      <c r="K5591" s="181">
        <f t="shared" si="87"/>
        <v>1894.3986626700002</v>
      </c>
      <c r="L5591" s="180" t="s">
        <v>4328</v>
      </c>
    </row>
    <row r="5592" spans="3:12">
      <c r="C5592" s="180">
        <v>11856</v>
      </c>
      <c r="D5592" s="180">
        <v>1547</v>
      </c>
      <c r="E5592" s="180" t="s">
        <v>5439</v>
      </c>
      <c r="F5592" s="180" t="s">
        <v>727</v>
      </c>
      <c r="G5592" s="180">
        <v>20.4580153</v>
      </c>
      <c r="H5592" s="180">
        <v>135.22</v>
      </c>
      <c r="I5592" s="180">
        <v>135.22</v>
      </c>
      <c r="J5592" s="180">
        <v>0</v>
      </c>
      <c r="K5592" s="181">
        <f t="shared" si="87"/>
        <v>2766.332828866</v>
      </c>
      <c r="L5592" s="180" t="s">
        <v>4328</v>
      </c>
    </row>
    <row r="5593" spans="3:12">
      <c r="C5593" s="180">
        <v>11856</v>
      </c>
      <c r="D5593" s="180">
        <v>1550</v>
      </c>
      <c r="E5593" s="180" t="s">
        <v>5440</v>
      </c>
      <c r="F5593" s="180" t="s">
        <v>727</v>
      </c>
      <c r="G5593" s="180">
        <v>1.2404580000000001</v>
      </c>
      <c r="H5593" s="180">
        <v>8.19</v>
      </c>
      <c r="I5593" s="180">
        <v>8.19</v>
      </c>
      <c r="J5593" s="180">
        <v>0</v>
      </c>
      <c r="K5593" s="181">
        <f t="shared" si="87"/>
        <v>10.159351019999999</v>
      </c>
      <c r="L5593" s="180" t="s">
        <v>4328</v>
      </c>
    </row>
    <row r="5594" spans="3:12">
      <c r="C5594" s="180">
        <v>11856</v>
      </c>
      <c r="D5594" s="180">
        <v>1562</v>
      </c>
      <c r="E5594" s="180" t="s">
        <v>5441</v>
      </c>
      <c r="F5594" s="180" t="s">
        <v>727</v>
      </c>
      <c r="G5594" s="180">
        <v>2.5</v>
      </c>
      <c r="H5594" s="180">
        <v>16.52</v>
      </c>
      <c r="I5594" s="180">
        <v>16.52</v>
      </c>
      <c r="J5594" s="180">
        <v>0</v>
      </c>
      <c r="K5594" s="181">
        <f t="shared" si="87"/>
        <v>41.3</v>
      </c>
      <c r="L5594" s="180" t="s">
        <v>4328</v>
      </c>
    </row>
    <row r="5595" spans="3:12">
      <c r="C5595" s="180">
        <v>11856</v>
      </c>
      <c r="D5595" s="180">
        <v>1563</v>
      </c>
      <c r="E5595" s="180" t="s">
        <v>5442</v>
      </c>
      <c r="F5595" s="180" t="s">
        <v>727</v>
      </c>
      <c r="G5595" s="180">
        <v>3.3549617999999999</v>
      </c>
      <c r="H5595" s="180">
        <v>22.17</v>
      </c>
      <c r="I5595" s="180">
        <v>22.17</v>
      </c>
      <c r="J5595" s="180">
        <v>0</v>
      </c>
      <c r="K5595" s="181">
        <f t="shared" si="87"/>
        <v>74.379503106000001</v>
      </c>
      <c r="L5595" s="180" t="s">
        <v>4328</v>
      </c>
    </row>
    <row r="5596" spans="3:12">
      <c r="C5596" s="180">
        <v>11856</v>
      </c>
      <c r="D5596" s="180">
        <v>1570</v>
      </c>
      <c r="E5596" s="180" t="s">
        <v>2453</v>
      </c>
      <c r="F5596" s="180" t="s">
        <v>727</v>
      </c>
      <c r="G5596" s="180">
        <v>0.1526718</v>
      </c>
      <c r="H5596" s="180">
        <v>1</v>
      </c>
      <c r="I5596" s="180">
        <v>1</v>
      </c>
      <c r="J5596" s="180">
        <v>0</v>
      </c>
      <c r="K5596" s="181">
        <f t="shared" si="87"/>
        <v>0.1526718</v>
      </c>
      <c r="L5596" s="180" t="s">
        <v>4328</v>
      </c>
    </row>
    <row r="5597" spans="3:12">
      <c r="C5597" s="180">
        <v>11856</v>
      </c>
      <c r="D5597" s="180">
        <v>1571</v>
      </c>
      <c r="E5597" s="180" t="s">
        <v>2455</v>
      </c>
      <c r="F5597" s="180" t="s">
        <v>727</v>
      </c>
      <c r="G5597" s="180">
        <v>0.19847329999999999</v>
      </c>
      <c r="H5597" s="180">
        <v>1.31</v>
      </c>
      <c r="I5597" s="180">
        <v>1.31</v>
      </c>
      <c r="J5597" s="180">
        <v>0</v>
      </c>
      <c r="K5597" s="181">
        <f t="shared" si="87"/>
        <v>0.26000002300000002</v>
      </c>
      <c r="L5597" s="180" t="s">
        <v>4328</v>
      </c>
    </row>
    <row r="5598" spans="3:12">
      <c r="C5598" s="180">
        <v>11856</v>
      </c>
      <c r="D5598" s="180">
        <v>1573</v>
      </c>
      <c r="E5598" s="180" t="s">
        <v>2456</v>
      </c>
      <c r="F5598" s="180" t="s">
        <v>727</v>
      </c>
      <c r="G5598" s="180">
        <v>0.2366412</v>
      </c>
      <c r="H5598" s="180">
        <v>1.56</v>
      </c>
      <c r="I5598" s="180">
        <v>1.56</v>
      </c>
      <c r="J5598" s="180">
        <v>0</v>
      </c>
      <c r="K5598" s="181">
        <f t="shared" si="87"/>
        <v>0.36916027200000001</v>
      </c>
      <c r="L5598" s="180" t="s">
        <v>4328</v>
      </c>
    </row>
    <row r="5599" spans="3:12">
      <c r="C5599" s="180">
        <v>11856</v>
      </c>
      <c r="D5599" s="180">
        <v>1574</v>
      </c>
      <c r="E5599" s="180" t="s">
        <v>2457</v>
      </c>
      <c r="F5599" s="180" t="s">
        <v>727</v>
      </c>
      <c r="G5599" s="180">
        <v>0.25572519999999999</v>
      </c>
      <c r="H5599" s="180">
        <v>1.69</v>
      </c>
      <c r="I5599" s="180">
        <v>1.69</v>
      </c>
      <c r="J5599" s="180">
        <v>0</v>
      </c>
      <c r="K5599" s="181">
        <f t="shared" si="87"/>
        <v>0.43217558799999994</v>
      </c>
      <c r="L5599" s="180" t="s">
        <v>4328</v>
      </c>
    </row>
    <row r="5600" spans="3:12">
      <c r="C5600" s="180">
        <v>11856</v>
      </c>
      <c r="D5600" s="180">
        <v>1575</v>
      </c>
      <c r="E5600" s="180" t="s">
        <v>2459</v>
      </c>
      <c r="F5600" s="180" t="s">
        <v>727</v>
      </c>
      <c r="G5600" s="180">
        <v>0.30343510000000001</v>
      </c>
      <c r="H5600" s="180">
        <v>2</v>
      </c>
      <c r="I5600" s="180">
        <v>2</v>
      </c>
      <c r="J5600" s="180">
        <v>0</v>
      </c>
      <c r="K5600" s="181">
        <f t="shared" si="87"/>
        <v>0.60687020000000003</v>
      </c>
      <c r="L5600" s="180" t="s">
        <v>4328</v>
      </c>
    </row>
    <row r="5601" spans="3:12">
      <c r="C5601" s="180">
        <v>11856</v>
      </c>
      <c r="D5601" s="180">
        <v>1576</v>
      </c>
      <c r="E5601" s="180" t="s">
        <v>2481</v>
      </c>
      <c r="F5601" s="180" t="s">
        <v>727</v>
      </c>
      <c r="G5601" s="180">
        <v>0.41984729999999998</v>
      </c>
      <c r="H5601" s="180">
        <v>2.77</v>
      </c>
      <c r="I5601" s="180">
        <v>2.77</v>
      </c>
      <c r="J5601" s="180">
        <v>0</v>
      </c>
      <c r="K5601" s="181">
        <f t="shared" si="87"/>
        <v>1.1629770209999999</v>
      </c>
      <c r="L5601" s="180" t="s">
        <v>4328</v>
      </c>
    </row>
    <row r="5602" spans="3:12">
      <c r="C5602" s="180">
        <v>11856</v>
      </c>
      <c r="D5602" s="180">
        <v>1577</v>
      </c>
      <c r="E5602" s="180" t="s">
        <v>5443</v>
      </c>
      <c r="F5602" s="180" t="s">
        <v>727</v>
      </c>
      <c r="G5602" s="180">
        <v>0.47328239999999999</v>
      </c>
      <c r="H5602" s="180">
        <v>3.12</v>
      </c>
      <c r="I5602" s="180">
        <v>3.12</v>
      </c>
      <c r="J5602" s="180">
        <v>0</v>
      </c>
      <c r="K5602" s="181">
        <f t="shared" si="87"/>
        <v>1.476641088</v>
      </c>
      <c r="L5602" s="180" t="s">
        <v>4328</v>
      </c>
    </row>
    <row r="5603" spans="3:12">
      <c r="C5603" s="180">
        <v>11856</v>
      </c>
      <c r="D5603" s="180">
        <v>1578</v>
      </c>
      <c r="E5603" s="180" t="s">
        <v>2483</v>
      </c>
      <c r="F5603" s="180" t="s">
        <v>727</v>
      </c>
      <c r="G5603" s="180">
        <v>0.82061070000000003</v>
      </c>
      <c r="H5603" s="180">
        <v>5.42</v>
      </c>
      <c r="I5603" s="180">
        <v>5.42</v>
      </c>
      <c r="J5603" s="180">
        <v>0</v>
      </c>
      <c r="K5603" s="181">
        <f t="shared" si="87"/>
        <v>4.4477099940000002</v>
      </c>
      <c r="L5603" s="180" t="s">
        <v>4328</v>
      </c>
    </row>
    <row r="5604" spans="3:12">
      <c r="C5604" s="180">
        <v>11856</v>
      </c>
      <c r="D5604" s="180">
        <v>1579</v>
      </c>
      <c r="E5604" s="180" t="s">
        <v>5444</v>
      </c>
      <c r="F5604" s="180" t="s">
        <v>727</v>
      </c>
      <c r="G5604" s="180">
        <v>1.0229007999999999</v>
      </c>
      <c r="H5604" s="180">
        <v>6.76</v>
      </c>
      <c r="I5604" s="180">
        <v>6.76</v>
      </c>
      <c r="J5604" s="180">
        <v>0</v>
      </c>
      <c r="K5604" s="181">
        <f t="shared" si="87"/>
        <v>6.9148094079999991</v>
      </c>
      <c r="L5604" s="180" t="s">
        <v>4328</v>
      </c>
    </row>
    <row r="5605" spans="3:12">
      <c r="C5605" s="180">
        <v>11856</v>
      </c>
      <c r="D5605" s="180">
        <v>1580</v>
      </c>
      <c r="E5605" s="180" t="s">
        <v>2485</v>
      </c>
      <c r="F5605" s="180" t="s">
        <v>727</v>
      </c>
      <c r="G5605" s="180">
        <v>1.2595419999999999</v>
      </c>
      <c r="H5605" s="180">
        <v>8.32</v>
      </c>
      <c r="I5605" s="180">
        <v>8.32</v>
      </c>
      <c r="J5605" s="180">
        <v>0</v>
      </c>
      <c r="K5605" s="181">
        <f t="shared" si="87"/>
        <v>10.47938944</v>
      </c>
      <c r="L5605" s="180" t="s">
        <v>4328</v>
      </c>
    </row>
    <row r="5606" spans="3:12">
      <c r="C5606" s="180">
        <v>11856</v>
      </c>
      <c r="D5606" s="180">
        <v>1581</v>
      </c>
      <c r="E5606" s="180" t="s">
        <v>2487</v>
      </c>
      <c r="F5606" s="180" t="s">
        <v>727</v>
      </c>
      <c r="G5606" s="180">
        <v>1.7709923999999999</v>
      </c>
      <c r="H5606" s="180">
        <v>11.7</v>
      </c>
      <c r="I5606" s="180">
        <v>11.7</v>
      </c>
      <c r="J5606" s="180">
        <v>0</v>
      </c>
      <c r="K5606" s="181">
        <f t="shared" si="87"/>
        <v>20.720611079999998</v>
      </c>
      <c r="L5606" s="180" t="s">
        <v>4328</v>
      </c>
    </row>
    <row r="5607" spans="3:12">
      <c r="C5607" s="180">
        <v>11856</v>
      </c>
      <c r="D5607" s="180">
        <v>1585</v>
      </c>
      <c r="E5607" s="180" t="s">
        <v>5445</v>
      </c>
      <c r="F5607" s="180" t="s">
        <v>727</v>
      </c>
      <c r="G5607" s="180">
        <v>0.82061070000000003</v>
      </c>
      <c r="H5607" s="180">
        <v>5.42</v>
      </c>
      <c r="I5607" s="180">
        <v>5.42</v>
      </c>
      <c r="J5607" s="180">
        <v>0</v>
      </c>
      <c r="K5607" s="181">
        <f t="shared" si="87"/>
        <v>4.4477099940000002</v>
      </c>
      <c r="L5607" s="180" t="s">
        <v>4328</v>
      </c>
    </row>
    <row r="5608" spans="3:12">
      <c r="C5608" s="180">
        <v>11856</v>
      </c>
      <c r="D5608" s="180">
        <v>1586</v>
      </c>
      <c r="E5608" s="180" t="s">
        <v>5446</v>
      </c>
      <c r="F5608" s="180" t="s">
        <v>727</v>
      </c>
      <c r="G5608" s="180">
        <v>1.0381678999999999</v>
      </c>
      <c r="H5608" s="180">
        <v>6.86</v>
      </c>
      <c r="I5608" s="180">
        <v>6.86</v>
      </c>
      <c r="J5608" s="180">
        <v>0</v>
      </c>
      <c r="K5608" s="181">
        <f t="shared" si="87"/>
        <v>7.1218317940000002</v>
      </c>
      <c r="L5608" s="180" t="s">
        <v>4328</v>
      </c>
    </row>
    <row r="5609" spans="3:12">
      <c r="C5609" s="180">
        <v>11856</v>
      </c>
      <c r="D5609" s="180">
        <v>1587</v>
      </c>
      <c r="E5609" s="180" t="s">
        <v>5447</v>
      </c>
      <c r="F5609" s="180" t="s">
        <v>727</v>
      </c>
      <c r="G5609" s="180">
        <v>1.0572519</v>
      </c>
      <c r="H5609" s="180">
        <v>6.98</v>
      </c>
      <c r="I5609" s="180">
        <v>6.98</v>
      </c>
      <c r="J5609" s="180">
        <v>0</v>
      </c>
      <c r="K5609" s="181">
        <f t="shared" si="87"/>
        <v>7.379618262000001</v>
      </c>
      <c r="L5609" s="180" t="s">
        <v>4328</v>
      </c>
    </row>
    <row r="5610" spans="3:12">
      <c r="C5610" s="180">
        <v>11856</v>
      </c>
      <c r="D5610" s="180">
        <v>1588</v>
      </c>
      <c r="E5610" s="180" t="s">
        <v>5448</v>
      </c>
      <c r="F5610" s="180" t="s">
        <v>727</v>
      </c>
      <c r="G5610" s="180">
        <v>1.4503817000000001</v>
      </c>
      <c r="H5610" s="180">
        <v>9.58</v>
      </c>
      <c r="I5610" s="180">
        <v>9.58</v>
      </c>
      <c r="J5610" s="180">
        <v>0</v>
      </c>
      <c r="K5610" s="181">
        <f t="shared" si="87"/>
        <v>13.894656686000001</v>
      </c>
      <c r="L5610" s="180" t="s">
        <v>4328</v>
      </c>
    </row>
    <row r="5611" spans="3:12">
      <c r="C5611" s="180">
        <v>11856</v>
      </c>
      <c r="D5611" s="180">
        <v>1589</v>
      </c>
      <c r="E5611" s="180" t="s">
        <v>5449</v>
      </c>
      <c r="F5611" s="180" t="s">
        <v>727</v>
      </c>
      <c r="G5611" s="180">
        <v>1.4961831999999999</v>
      </c>
      <c r="H5611" s="180">
        <v>9.8800000000000008</v>
      </c>
      <c r="I5611" s="180">
        <v>9.8800000000000008</v>
      </c>
      <c r="J5611" s="180">
        <v>0</v>
      </c>
      <c r="K5611" s="181">
        <f t="shared" si="87"/>
        <v>14.782290016000001</v>
      </c>
      <c r="L5611" s="180" t="s">
        <v>4328</v>
      </c>
    </row>
    <row r="5612" spans="3:12">
      <c r="C5612" s="180">
        <v>11856</v>
      </c>
      <c r="D5612" s="180">
        <v>1590</v>
      </c>
      <c r="E5612" s="180" t="s">
        <v>5450</v>
      </c>
      <c r="F5612" s="180" t="s">
        <v>727</v>
      </c>
      <c r="G5612" s="180">
        <v>2.6335877999999999</v>
      </c>
      <c r="H5612" s="180">
        <v>17.399999999999999</v>
      </c>
      <c r="I5612" s="180">
        <v>17.399999999999999</v>
      </c>
      <c r="J5612" s="180">
        <v>0</v>
      </c>
      <c r="K5612" s="181">
        <f t="shared" si="87"/>
        <v>45.824427719999996</v>
      </c>
      <c r="L5612" s="180" t="s">
        <v>4328</v>
      </c>
    </row>
    <row r="5613" spans="3:12">
      <c r="C5613" s="180">
        <v>11856</v>
      </c>
      <c r="D5613" s="180">
        <v>1591</v>
      </c>
      <c r="E5613" s="180" t="s">
        <v>5451</v>
      </c>
      <c r="F5613" s="180" t="s">
        <v>727</v>
      </c>
      <c r="G5613" s="180">
        <v>3.9045801999999998</v>
      </c>
      <c r="H5613" s="180">
        <v>25.8</v>
      </c>
      <c r="I5613" s="180">
        <v>25.8</v>
      </c>
      <c r="J5613" s="180">
        <v>0</v>
      </c>
      <c r="K5613" s="181">
        <f t="shared" si="87"/>
        <v>100.73816916</v>
      </c>
      <c r="L5613" s="180" t="s">
        <v>4328</v>
      </c>
    </row>
    <row r="5614" spans="3:12">
      <c r="C5614" s="180">
        <v>11856</v>
      </c>
      <c r="D5614" s="180">
        <v>1593</v>
      </c>
      <c r="E5614" s="180" t="s">
        <v>5452</v>
      </c>
      <c r="F5614" s="180" t="s">
        <v>727</v>
      </c>
      <c r="G5614" s="180">
        <v>4.3549617999999999</v>
      </c>
      <c r="H5614" s="180">
        <v>28.78</v>
      </c>
      <c r="I5614" s="180">
        <v>28.78</v>
      </c>
      <c r="J5614" s="180">
        <v>0</v>
      </c>
      <c r="K5614" s="181">
        <f t="shared" si="87"/>
        <v>125.335800604</v>
      </c>
      <c r="L5614" s="180" t="s">
        <v>4328</v>
      </c>
    </row>
    <row r="5615" spans="3:12">
      <c r="C5615" s="180">
        <v>11856</v>
      </c>
      <c r="D5615" s="180">
        <v>1594</v>
      </c>
      <c r="E5615" s="180" t="s">
        <v>5453</v>
      </c>
      <c r="F5615" s="180" t="s">
        <v>727</v>
      </c>
      <c r="G5615" s="180">
        <v>5.8091603000000003</v>
      </c>
      <c r="H5615" s="180">
        <v>38.39</v>
      </c>
      <c r="I5615" s="180">
        <v>38.39</v>
      </c>
      <c r="J5615" s="180">
        <v>0</v>
      </c>
      <c r="K5615" s="181">
        <f t="shared" si="87"/>
        <v>223.013663917</v>
      </c>
      <c r="L5615" s="180" t="s">
        <v>4328</v>
      </c>
    </row>
    <row r="5616" spans="3:12">
      <c r="C5616" s="180">
        <v>11856</v>
      </c>
      <c r="D5616" s="180">
        <v>1597</v>
      </c>
      <c r="E5616" s="180" t="s">
        <v>5454</v>
      </c>
      <c r="F5616" s="180" t="s">
        <v>727</v>
      </c>
      <c r="G5616" s="180">
        <v>1.8587785999999999</v>
      </c>
      <c r="H5616" s="180">
        <v>12.28</v>
      </c>
      <c r="I5616" s="180">
        <v>12.28</v>
      </c>
      <c r="J5616" s="180">
        <v>0</v>
      </c>
      <c r="K5616" s="181">
        <f t="shared" si="87"/>
        <v>22.825801207999998</v>
      </c>
      <c r="L5616" s="180" t="s">
        <v>4328</v>
      </c>
    </row>
    <row r="5617" spans="3:12">
      <c r="C5617" s="180">
        <v>11856</v>
      </c>
      <c r="D5617" s="180">
        <v>1598</v>
      </c>
      <c r="E5617" s="180" t="s">
        <v>5455</v>
      </c>
      <c r="F5617" s="180" t="s">
        <v>727</v>
      </c>
      <c r="G5617" s="180">
        <v>1.9770992000000001</v>
      </c>
      <c r="H5617" s="180">
        <v>13.06</v>
      </c>
      <c r="I5617" s="180">
        <v>13.06</v>
      </c>
      <c r="J5617" s="180">
        <v>0</v>
      </c>
      <c r="K5617" s="181">
        <f t="shared" si="87"/>
        <v>25.820915552000002</v>
      </c>
      <c r="L5617" s="180" t="s">
        <v>4328</v>
      </c>
    </row>
    <row r="5618" spans="3:12">
      <c r="C5618" s="180">
        <v>11856</v>
      </c>
      <c r="D5618" s="180">
        <v>1599</v>
      </c>
      <c r="E5618" s="180" t="s">
        <v>5456</v>
      </c>
      <c r="F5618" s="180" t="s">
        <v>727</v>
      </c>
      <c r="G5618" s="180">
        <v>2.2938931</v>
      </c>
      <c r="H5618" s="180">
        <v>15.16</v>
      </c>
      <c r="I5618" s="180">
        <v>15.16</v>
      </c>
      <c r="J5618" s="180">
        <v>0</v>
      </c>
      <c r="K5618" s="181">
        <f t="shared" si="87"/>
        <v>34.775419396000004</v>
      </c>
      <c r="L5618" s="180" t="s">
        <v>4328</v>
      </c>
    </row>
    <row r="5619" spans="3:12">
      <c r="C5619" s="180">
        <v>11856</v>
      </c>
      <c r="D5619" s="180">
        <v>1600</v>
      </c>
      <c r="E5619" s="180" t="s">
        <v>5457</v>
      </c>
      <c r="F5619" s="180" t="s">
        <v>727</v>
      </c>
      <c r="G5619" s="180">
        <v>2.9179388999999998</v>
      </c>
      <c r="H5619" s="180">
        <v>19.28</v>
      </c>
      <c r="I5619" s="180">
        <v>19.28</v>
      </c>
      <c r="J5619" s="180">
        <v>0</v>
      </c>
      <c r="K5619" s="181">
        <f t="shared" si="87"/>
        <v>56.257861992000002</v>
      </c>
      <c r="L5619" s="180" t="s">
        <v>4328</v>
      </c>
    </row>
    <row r="5620" spans="3:12">
      <c r="C5620" s="180">
        <v>11856</v>
      </c>
      <c r="D5620" s="180">
        <v>1601</v>
      </c>
      <c r="E5620" s="180" t="s">
        <v>5458</v>
      </c>
      <c r="F5620" s="180" t="s">
        <v>727</v>
      </c>
      <c r="G5620" s="180">
        <v>6.6793893000000004</v>
      </c>
      <c r="H5620" s="180">
        <v>44.15</v>
      </c>
      <c r="I5620" s="180">
        <v>44.15</v>
      </c>
      <c r="J5620" s="180">
        <v>0</v>
      </c>
      <c r="K5620" s="181">
        <f t="shared" si="87"/>
        <v>294.89503759500002</v>
      </c>
      <c r="L5620" s="180" t="s">
        <v>4328</v>
      </c>
    </row>
    <row r="5621" spans="3:12">
      <c r="C5621" s="180">
        <v>11856</v>
      </c>
      <c r="D5621" s="180">
        <v>1602</v>
      </c>
      <c r="E5621" s="180" t="s">
        <v>5459</v>
      </c>
      <c r="F5621" s="180" t="s">
        <v>727</v>
      </c>
      <c r="G5621" s="180">
        <v>7.4942748000000003</v>
      </c>
      <c r="H5621" s="180">
        <v>49.53</v>
      </c>
      <c r="I5621" s="180">
        <v>49.53</v>
      </c>
      <c r="J5621" s="180">
        <v>0</v>
      </c>
      <c r="K5621" s="181">
        <f t="shared" si="87"/>
        <v>371.19143084400002</v>
      </c>
      <c r="L5621" s="180" t="s">
        <v>4328</v>
      </c>
    </row>
    <row r="5622" spans="3:12">
      <c r="C5622" s="180">
        <v>11856</v>
      </c>
      <c r="D5622" s="180">
        <v>1603</v>
      </c>
      <c r="E5622" s="180" t="s">
        <v>5460</v>
      </c>
      <c r="F5622" s="180" t="s">
        <v>727</v>
      </c>
      <c r="G5622" s="180">
        <v>11.314885500000001</v>
      </c>
      <c r="H5622" s="180">
        <v>74.790000000000006</v>
      </c>
      <c r="I5622" s="180">
        <v>74.790000000000006</v>
      </c>
      <c r="J5622" s="180">
        <v>0</v>
      </c>
      <c r="K5622" s="181">
        <f t="shared" si="87"/>
        <v>846.24028654500012</v>
      </c>
      <c r="L5622" s="180" t="s">
        <v>4328</v>
      </c>
    </row>
    <row r="5623" spans="3:12">
      <c r="C5623" s="180">
        <v>11856</v>
      </c>
      <c r="D5623" s="180">
        <v>11821</v>
      </c>
      <c r="E5623" s="180" t="s">
        <v>5461</v>
      </c>
      <c r="F5623" s="180" t="s">
        <v>727</v>
      </c>
      <c r="G5623" s="180">
        <v>1.5267176</v>
      </c>
      <c r="H5623" s="180">
        <v>10.09</v>
      </c>
      <c r="I5623" s="180">
        <v>10.09</v>
      </c>
      <c r="J5623" s="180">
        <v>0</v>
      </c>
      <c r="K5623" s="181">
        <f t="shared" si="87"/>
        <v>15.404580584</v>
      </c>
      <c r="L5623" s="180" t="s">
        <v>4328</v>
      </c>
    </row>
    <row r="5624" spans="3:12">
      <c r="C5624" s="180">
        <v>11856</v>
      </c>
      <c r="D5624" s="180">
        <v>11838</v>
      </c>
      <c r="E5624" s="180" t="s">
        <v>5462</v>
      </c>
      <c r="F5624" s="180" t="s">
        <v>727</v>
      </c>
      <c r="G5624" s="180">
        <v>5.7461831999999999</v>
      </c>
      <c r="H5624" s="180">
        <v>37.979999999999997</v>
      </c>
      <c r="I5624" s="180">
        <v>37.979999999999997</v>
      </c>
      <c r="J5624" s="180">
        <v>0</v>
      </c>
      <c r="K5624" s="181">
        <f t="shared" si="87"/>
        <v>218.24003793599999</v>
      </c>
      <c r="L5624" s="180" t="s">
        <v>4328</v>
      </c>
    </row>
    <row r="5625" spans="3:12">
      <c r="C5625" s="180">
        <v>11856</v>
      </c>
      <c r="D5625" s="180">
        <v>11839</v>
      </c>
      <c r="E5625" s="180" t="s">
        <v>5463</v>
      </c>
      <c r="F5625" s="180" t="s">
        <v>727</v>
      </c>
      <c r="G5625" s="180">
        <v>8.3606870000000004</v>
      </c>
      <c r="H5625" s="180">
        <v>55.26</v>
      </c>
      <c r="I5625" s="180">
        <v>55.26</v>
      </c>
      <c r="J5625" s="180">
        <v>0</v>
      </c>
      <c r="K5625" s="181">
        <f t="shared" si="87"/>
        <v>462.01156362</v>
      </c>
      <c r="L5625" s="180" t="s">
        <v>4328</v>
      </c>
    </row>
    <row r="5626" spans="3:12">
      <c r="C5626" s="180">
        <v>11856</v>
      </c>
      <c r="D5626" s="180">
        <v>11854</v>
      </c>
      <c r="E5626" s="180" t="s">
        <v>2663</v>
      </c>
      <c r="F5626" s="180" t="s">
        <v>727</v>
      </c>
      <c r="G5626" s="180">
        <v>1.5496182999999999</v>
      </c>
      <c r="H5626" s="180">
        <v>10.24</v>
      </c>
      <c r="I5626" s="180">
        <v>10.24</v>
      </c>
      <c r="J5626" s="180">
        <v>0</v>
      </c>
      <c r="K5626" s="181">
        <f t="shared" si="87"/>
        <v>15.868091391999998</v>
      </c>
      <c r="L5626" s="180" t="s">
        <v>4328</v>
      </c>
    </row>
    <row r="5627" spans="3:12">
      <c r="C5627" s="180">
        <v>11856</v>
      </c>
      <c r="D5627" s="180">
        <v>11855</v>
      </c>
      <c r="E5627" s="180" t="s">
        <v>2665</v>
      </c>
      <c r="F5627" s="180" t="s">
        <v>727</v>
      </c>
      <c r="G5627" s="180">
        <v>3.2442747999999999</v>
      </c>
      <c r="H5627" s="180">
        <v>21.44</v>
      </c>
      <c r="I5627" s="180">
        <v>21.44</v>
      </c>
      <c r="J5627" s="180">
        <v>0</v>
      </c>
      <c r="K5627" s="181">
        <f t="shared" si="87"/>
        <v>69.557251711999996</v>
      </c>
      <c r="L5627" s="180" t="s">
        <v>4328</v>
      </c>
    </row>
    <row r="5628" spans="3:12">
      <c r="C5628" s="180">
        <v>11856</v>
      </c>
      <c r="D5628" s="180">
        <v>11857</v>
      </c>
      <c r="E5628" s="180" t="s">
        <v>5464</v>
      </c>
      <c r="F5628" s="180" t="s">
        <v>727</v>
      </c>
      <c r="G5628" s="180">
        <v>5.2633587999999998</v>
      </c>
      <c r="H5628" s="180">
        <v>34.79</v>
      </c>
      <c r="I5628" s="180">
        <v>34.79</v>
      </c>
      <c r="J5628" s="180">
        <v>0</v>
      </c>
      <c r="K5628" s="181">
        <f t="shared" si="87"/>
        <v>183.112252652</v>
      </c>
      <c r="L5628" s="180" t="s">
        <v>4328</v>
      </c>
    </row>
    <row r="5629" spans="3:12">
      <c r="C5629" s="180">
        <v>11856</v>
      </c>
      <c r="D5629" s="180">
        <v>11858</v>
      </c>
      <c r="E5629" s="180" t="s">
        <v>5465</v>
      </c>
      <c r="F5629" s="180" t="s">
        <v>727</v>
      </c>
      <c r="G5629" s="180">
        <v>6.5324426999999998</v>
      </c>
      <c r="H5629" s="180">
        <v>43.17</v>
      </c>
      <c r="I5629" s="180">
        <v>43.17</v>
      </c>
      <c r="J5629" s="180">
        <v>0</v>
      </c>
      <c r="K5629" s="181">
        <f t="shared" si="87"/>
        <v>282.00555135899998</v>
      </c>
      <c r="L5629" s="180" t="s">
        <v>4328</v>
      </c>
    </row>
    <row r="5630" spans="3:12">
      <c r="C5630" s="180">
        <v>11856</v>
      </c>
      <c r="D5630" s="180">
        <v>11859</v>
      </c>
      <c r="E5630" s="180" t="s">
        <v>5466</v>
      </c>
      <c r="F5630" s="180" t="s">
        <v>727</v>
      </c>
      <c r="G5630" s="180">
        <v>8.8874046</v>
      </c>
      <c r="H5630" s="180">
        <v>58.74</v>
      </c>
      <c r="I5630" s="180">
        <v>58.74</v>
      </c>
      <c r="J5630" s="180">
        <v>0</v>
      </c>
      <c r="K5630" s="181">
        <f t="shared" si="87"/>
        <v>522.04614620400002</v>
      </c>
      <c r="L5630" s="180" t="s">
        <v>4328</v>
      </c>
    </row>
    <row r="5631" spans="3:12">
      <c r="C5631" s="180">
        <v>11856</v>
      </c>
      <c r="D5631" s="180">
        <v>11862</v>
      </c>
      <c r="E5631" s="180" t="s">
        <v>2664</v>
      </c>
      <c r="F5631" s="180" t="s">
        <v>727</v>
      </c>
      <c r="G5631" s="180">
        <v>2.1736640999999999</v>
      </c>
      <c r="H5631" s="180">
        <v>14.36</v>
      </c>
      <c r="I5631" s="180">
        <v>14.36</v>
      </c>
      <c r="J5631" s="180">
        <v>0</v>
      </c>
      <c r="K5631" s="181">
        <f t="shared" si="87"/>
        <v>31.213816475999998</v>
      </c>
      <c r="L5631" s="180" t="s">
        <v>4328</v>
      </c>
    </row>
    <row r="5632" spans="3:12">
      <c r="C5632" s="180">
        <v>11856</v>
      </c>
      <c r="D5632" s="180">
        <v>11863</v>
      </c>
      <c r="E5632" s="180" t="s">
        <v>5467</v>
      </c>
      <c r="F5632" s="180" t="s">
        <v>727</v>
      </c>
      <c r="G5632" s="180">
        <v>0.87786260000000005</v>
      </c>
      <c r="H5632" s="180">
        <v>5.8</v>
      </c>
      <c r="I5632" s="180">
        <v>5.8</v>
      </c>
      <c r="J5632" s="180">
        <v>0</v>
      </c>
      <c r="K5632" s="181">
        <f t="shared" si="87"/>
        <v>5.0916030800000005</v>
      </c>
      <c r="L5632" s="180" t="s">
        <v>4328</v>
      </c>
    </row>
    <row r="5633" spans="3:12">
      <c r="C5633" s="180">
        <v>11856</v>
      </c>
      <c r="D5633" s="180">
        <v>11864</v>
      </c>
      <c r="E5633" s="180" t="s">
        <v>2666</v>
      </c>
      <c r="F5633" s="180" t="s">
        <v>727</v>
      </c>
      <c r="G5633" s="180">
        <v>4.9045801999999998</v>
      </c>
      <c r="H5633" s="180">
        <v>32.409999999999997</v>
      </c>
      <c r="I5633" s="180">
        <v>32.409999999999997</v>
      </c>
      <c r="J5633" s="180">
        <v>0</v>
      </c>
      <c r="K5633" s="181">
        <f t="shared" si="87"/>
        <v>158.95744428199998</v>
      </c>
      <c r="L5633" s="180" t="s">
        <v>4328</v>
      </c>
    </row>
    <row r="5634" spans="3:12">
      <c r="C5634" s="180">
        <v>11856</v>
      </c>
      <c r="D5634" s="180">
        <v>38196</v>
      </c>
      <c r="E5634" s="180" t="s">
        <v>5468</v>
      </c>
      <c r="F5634" s="180" t="s">
        <v>727</v>
      </c>
      <c r="G5634" s="180">
        <v>3.9847328000000002</v>
      </c>
      <c r="H5634" s="180">
        <v>26.33</v>
      </c>
      <c r="I5634" s="180">
        <v>26.33</v>
      </c>
      <c r="J5634" s="180">
        <v>0</v>
      </c>
      <c r="K5634" s="181">
        <f t="shared" si="87"/>
        <v>104.91801462399999</v>
      </c>
      <c r="L5634" s="180" t="s">
        <v>4328</v>
      </c>
    </row>
    <row r="5635" spans="3:12">
      <c r="C5635" s="180">
        <v>12713</v>
      </c>
      <c r="D5635" s="180">
        <v>12713</v>
      </c>
      <c r="E5635" s="180" t="s">
        <v>2830</v>
      </c>
      <c r="F5635" s="180" t="s">
        <v>826</v>
      </c>
      <c r="G5635" s="180">
        <v>1</v>
      </c>
      <c r="H5635" s="180">
        <v>30.92</v>
      </c>
      <c r="I5635" s="180">
        <v>30.92</v>
      </c>
      <c r="J5635" s="180">
        <v>0</v>
      </c>
      <c r="K5635" s="181">
        <f t="shared" si="87"/>
        <v>30.92</v>
      </c>
      <c r="L5635" s="180" t="s">
        <v>4328</v>
      </c>
    </row>
    <row r="5636" spans="3:12">
      <c r="C5636" s="180">
        <v>12713</v>
      </c>
      <c r="D5636" s="180">
        <v>12714</v>
      </c>
      <c r="E5636" s="180" t="s">
        <v>5469</v>
      </c>
      <c r="F5636" s="180" t="s">
        <v>727</v>
      </c>
      <c r="G5636" s="180">
        <v>0.16808490000000001</v>
      </c>
      <c r="H5636" s="180">
        <v>5.19</v>
      </c>
      <c r="I5636" s="180">
        <v>5.19</v>
      </c>
      <c r="J5636" s="180">
        <v>0</v>
      </c>
      <c r="K5636" s="181">
        <f t="shared" si="87"/>
        <v>0.87236063100000016</v>
      </c>
      <c r="L5636" s="180" t="s">
        <v>4328</v>
      </c>
    </row>
    <row r="5637" spans="3:12">
      <c r="C5637" s="180">
        <v>12713</v>
      </c>
      <c r="D5637" s="180">
        <v>12715</v>
      </c>
      <c r="E5637" s="180" t="s">
        <v>5470</v>
      </c>
      <c r="F5637" s="180" t="s">
        <v>727</v>
      </c>
      <c r="G5637" s="180">
        <v>0.37924150000000001</v>
      </c>
      <c r="H5637" s="180">
        <v>11.72</v>
      </c>
      <c r="I5637" s="180">
        <v>11.72</v>
      </c>
      <c r="J5637" s="180">
        <v>0</v>
      </c>
      <c r="K5637" s="181">
        <f t="shared" si="87"/>
        <v>4.4447103800000001</v>
      </c>
      <c r="L5637" s="180" t="s">
        <v>4328</v>
      </c>
    </row>
    <row r="5638" spans="3:12">
      <c r="C5638" s="180">
        <v>12713</v>
      </c>
      <c r="D5638" s="180">
        <v>12716</v>
      </c>
      <c r="E5638" s="180" t="s">
        <v>5471</v>
      </c>
      <c r="F5638" s="180" t="s">
        <v>727</v>
      </c>
      <c r="G5638" s="180">
        <v>0.65132889999999999</v>
      </c>
      <c r="H5638" s="180">
        <v>20.13</v>
      </c>
      <c r="I5638" s="180">
        <v>20.13</v>
      </c>
      <c r="J5638" s="180">
        <v>0</v>
      </c>
      <c r="K5638" s="181">
        <f t="shared" ref="K5638:K5701" si="88">H5638*G5638</f>
        <v>13.111250756999999</v>
      </c>
      <c r="L5638" s="180" t="s">
        <v>4328</v>
      </c>
    </row>
    <row r="5639" spans="3:12">
      <c r="C5639" s="180">
        <v>12713</v>
      </c>
      <c r="D5639" s="180">
        <v>12717</v>
      </c>
      <c r="E5639" s="180" t="s">
        <v>5472</v>
      </c>
      <c r="F5639" s="180" t="s">
        <v>727</v>
      </c>
      <c r="G5639" s="180">
        <v>1.2800714</v>
      </c>
      <c r="H5639" s="180">
        <v>39.57</v>
      </c>
      <c r="I5639" s="180">
        <v>39.57</v>
      </c>
      <c r="J5639" s="180">
        <v>0</v>
      </c>
      <c r="K5639" s="181">
        <f t="shared" si="88"/>
        <v>50.652425297999997</v>
      </c>
      <c r="L5639" s="180" t="s">
        <v>4328</v>
      </c>
    </row>
    <row r="5640" spans="3:12">
      <c r="C5640" s="180">
        <v>12713</v>
      </c>
      <c r="D5640" s="180">
        <v>12718</v>
      </c>
      <c r="E5640" s="180" t="s">
        <v>5473</v>
      </c>
      <c r="F5640" s="180" t="s">
        <v>727</v>
      </c>
      <c r="G5640" s="180">
        <v>1.9644921</v>
      </c>
      <c r="H5640" s="180">
        <v>60.74</v>
      </c>
      <c r="I5640" s="180">
        <v>60.74</v>
      </c>
      <c r="J5640" s="180">
        <v>0</v>
      </c>
      <c r="K5640" s="181">
        <f t="shared" si="88"/>
        <v>119.32325015400001</v>
      </c>
      <c r="L5640" s="180" t="s">
        <v>4328</v>
      </c>
    </row>
    <row r="5641" spans="3:12">
      <c r="C5641" s="180">
        <v>12713</v>
      </c>
      <c r="D5641" s="180">
        <v>12719</v>
      </c>
      <c r="E5641" s="180" t="s">
        <v>5474</v>
      </c>
      <c r="F5641" s="180" t="s">
        <v>727</v>
      </c>
      <c r="G5641" s="180">
        <v>3.1184997999999999</v>
      </c>
      <c r="H5641" s="180">
        <v>96.42</v>
      </c>
      <c r="I5641" s="180">
        <v>96.42</v>
      </c>
      <c r="J5641" s="180">
        <v>0</v>
      </c>
      <c r="K5641" s="181">
        <f t="shared" si="88"/>
        <v>300.68575071599997</v>
      </c>
      <c r="L5641" s="180" t="s">
        <v>4328</v>
      </c>
    </row>
    <row r="5642" spans="3:12">
      <c r="C5642" s="180">
        <v>12713</v>
      </c>
      <c r="D5642" s="180">
        <v>12720</v>
      </c>
      <c r="E5642" s="180" t="s">
        <v>5475</v>
      </c>
      <c r="F5642" s="180" t="s">
        <v>727</v>
      </c>
      <c r="G5642" s="180">
        <v>10.858283399999999</v>
      </c>
      <c r="H5642" s="180">
        <v>335.73</v>
      </c>
      <c r="I5642" s="180">
        <v>335.73</v>
      </c>
      <c r="J5642" s="180">
        <v>0</v>
      </c>
      <c r="K5642" s="181">
        <f t="shared" si="88"/>
        <v>3645.4514858819998</v>
      </c>
      <c r="L5642" s="180" t="s">
        <v>4328</v>
      </c>
    </row>
    <row r="5643" spans="3:12">
      <c r="C5643" s="180">
        <v>12713</v>
      </c>
      <c r="D5643" s="180">
        <v>12721</v>
      </c>
      <c r="E5643" s="180" t="s">
        <v>5476</v>
      </c>
      <c r="F5643" s="180" t="s">
        <v>727</v>
      </c>
      <c r="G5643" s="180">
        <v>10.412333200000001</v>
      </c>
      <c r="H5643" s="180">
        <v>321.94</v>
      </c>
      <c r="I5643" s="180">
        <v>321.94</v>
      </c>
      <c r="J5643" s="180">
        <v>0</v>
      </c>
      <c r="K5643" s="181">
        <f t="shared" si="88"/>
        <v>3352.1465504080002</v>
      </c>
      <c r="L5643" s="180" t="s">
        <v>4328</v>
      </c>
    </row>
    <row r="5644" spans="3:12">
      <c r="C5644" s="180">
        <v>12713</v>
      </c>
      <c r="D5644" s="180">
        <v>12722</v>
      </c>
      <c r="E5644" s="180" t="s">
        <v>5477</v>
      </c>
      <c r="F5644" s="180" t="s">
        <v>727</v>
      </c>
      <c r="G5644" s="180">
        <v>25.728542900000001</v>
      </c>
      <c r="H5644" s="180">
        <v>795.52</v>
      </c>
      <c r="I5644" s="180">
        <v>795.52</v>
      </c>
      <c r="J5644" s="180">
        <v>0</v>
      </c>
      <c r="K5644" s="181">
        <f t="shared" si="88"/>
        <v>20467.570447808001</v>
      </c>
      <c r="L5644" s="180" t="s">
        <v>4328</v>
      </c>
    </row>
    <row r="5645" spans="3:12">
      <c r="C5645" s="180">
        <v>12713</v>
      </c>
      <c r="D5645" s="180">
        <v>12723</v>
      </c>
      <c r="E5645" s="180" t="s">
        <v>5478</v>
      </c>
      <c r="F5645" s="180" t="s">
        <v>727</v>
      </c>
      <c r="G5645" s="180">
        <v>9.3497200000000003E-2</v>
      </c>
      <c r="H5645" s="180">
        <v>2.89</v>
      </c>
      <c r="I5645" s="180">
        <v>2.89</v>
      </c>
      <c r="J5645" s="180">
        <v>0</v>
      </c>
      <c r="K5645" s="181">
        <f t="shared" si="88"/>
        <v>0.27020690800000002</v>
      </c>
      <c r="L5645" s="180" t="s">
        <v>4328</v>
      </c>
    </row>
    <row r="5646" spans="3:12">
      <c r="C5646" s="180">
        <v>12713</v>
      </c>
      <c r="D5646" s="180">
        <v>12724</v>
      </c>
      <c r="E5646" s="180" t="s">
        <v>5479</v>
      </c>
      <c r="F5646" s="180" t="s">
        <v>727</v>
      </c>
      <c r="G5646" s="180">
        <v>0.17964069999999999</v>
      </c>
      <c r="H5646" s="180">
        <v>5.55</v>
      </c>
      <c r="I5646" s="180">
        <v>5.55</v>
      </c>
      <c r="J5646" s="180">
        <v>0</v>
      </c>
      <c r="K5646" s="181">
        <f t="shared" si="88"/>
        <v>0.99700588499999987</v>
      </c>
      <c r="L5646" s="180" t="s">
        <v>4328</v>
      </c>
    </row>
    <row r="5647" spans="3:12">
      <c r="C5647" s="180">
        <v>12713</v>
      </c>
      <c r="D5647" s="180">
        <v>12725</v>
      </c>
      <c r="E5647" s="180" t="s">
        <v>5480</v>
      </c>
      <c r="F5647" s="180" t="s">
        <v>727</v>
      </c>
      <c r="G5647" s="180">
        <v>0.36033199999999999</v>
      </c>
      <c r="H5647" s="180">
        <v>11.14</v>
      </c>
      <c r="I5647" s="180">
        <v>11.14</v>
      </c>
      <c r="J5647" s="180">
        <v>0</v>
      </c>
      <c r="K5647" s="181">
        <f t="shared" si="88"/>
        <v>4.0140984800000004</v>
      </c>
      <c r="L5647" s="180" t="s">
        <v>4328</v>
      </c>
    </row>
    <row r="5648" spans="3:12">
      <c r="C5648" s="180">
        <v>12713</v>
      </c>
      <c r="D5648" s="180">
        <v>12726</v>
      </c>
      <c r="E5648" s="180" t="s">
        <v>5481</v>
      </c>
      <c r="F5648" s="180" t="s">
        <v>727</v>
      </c>
      <c r="G5648" s="180">
        <v>0.79525159999999995</v>
      </c>
      <c r="H5648" s="180">
        <v>24.58</v>
      </c>
      <c r="I5648" s="180">
        <v>24.58</v>
      </c>
      <c r="J5648" s="180">
        <v>0</v>
      </c>
      <c r="K5648" s="181">
        <f t="shared" si="88"/>
        <v>19.547284327999996</v>
      </c>
      <c r="L5648" s="180" t="s">
        <v>4328</v>
      </c>
    </row>
    <row r="5649" spans="3:12">
      <c r="C5649" s="180">
        <v>12713</v>
      </c>
      <c r="D5649" s="180">
        <v>12727</v>
      </c>
      <c r="E5649" s="180" t="s">
        <v>5482</v>
      </c>
      <c r="F5649" s="180" t="s">
        <v>727</v>
      </c>
      <c r="G5649" s="180">
        <v>1.0085093000000001</v>
      </c>
      <c r="H5649" s="180">
        <v>31.18</v>
      </c>
      <c r="I5649" s="180">
        <v>31.18</v>
      </c>
      <c r="J5649" s="180">
        <v>0</v>
      </c>
      <c r="K5649" s="181">
        <f t="shared" si="88"/>
        <v>31.445319974</v>
      </c>
      <c r="L5649" s="180" t="s">
        <v>4328</v>
      </c>
    </row>
    <row r="5650" spans="3:12">
      <c r="C5650" s="180">
        <v>12713</v>
      </c>
      <c r="D5650" s="180">
        <v>12728</v>
      </c>
      <c r="E5650" s="180" t="s">
        <v>5483</v>
      </c>
      <c r="F5650" s="180" t="s">
        <v>727</v>
      </c>
      <c r="G5650" s="180">
        <v>1.6472319</v>
      </c>
      <c r="H5650" s="180">
        <v>50.93</v>
      </c>
      <c r="I5650" s="180">
        <v>50.93</v>
      </c>
      <c r="J5650" s="180">
        <v>0</v>
      </c>
      <c r="K5650" s="181">
        <f t="shared" si="88"/>
        <v>83.893520667000004</v>
      </c>
      <c r="L5650" s="180" t="s">
        <v>4328</v>
      </c>
    </row>
    <row r="5651" spans="3:12">
      <c r="C5651" s="180">
        <v>12713</v>
      </c>
      <c r="D5651" s="180">
        <v>12729</v>
      </c>
      <c r="E5651" s="180" t="s">
        <v>5484</v>
      </c>
      <c r="F5651" s="180" t="s">
        <v>727</v>
      </c>
      <c r="G5651" s="180">
        <v>5.3986763</v>
      </c>
      <c r="H5651" s="180">
        <v>166.92</v>
      </c>
      <c r="I5651" s="180">
        <v>166.92</v>
      </c>
      <c r="J5651" s="180">
        <v>0</v>
      </c>
      <c r="K5651" s="181">
        <f t="shared" si="88"/>
        <v>901.14704799599997</v>
      </c>
      <c r="L5651" s="180" t="s">
        <v>4328</v>
      </c>
    </row>
    <row r="5652" spans="3:12">
      <c r="C5652" s="180">
        <v>12713</v>
      </c>
      <c r="D5652" s="180">
        <v>12730</v>
      </c>
      <c r="E5652" s="180" t="s">
        <v>5485</v>
      </c>
      <c r="F5652" s="180" t="s">
        <v>727</v>
      </c>
      <c r="G5652" s="180">
        <v>8.2655741000000003</v>
      </c>
      <c r="H5652" s="180">
        <v>255.57</v>
      </c>
      <c r="I5652" s="180">
        <v>255.57</v>
      </c>
      <c r="J5652" s="180">
        <v>0</v>
      </c>
      <c r="K5652" s="181">
        <f t="shared" si="88"/>
        <v>2112.4327727370001</v>
      </c>
      <c r="L5652" s="180" t="s">
        <v>4328</v>
      </c>
    </row>
    <row r="5653" spans="3:12">
      <c r="C5653" s="180">
        <v>12713</v>
      </c>
      <c r="D5653" s="180">
        <v>12731</v>
      </c>
      <c r="E5653" s="180" t="s">
        <v>5486</v>
      </c>
      <c r="F5653" s="180" t="s">
        <v>727</v>
      </c>
      <c r="G5653" s="180">
        <v>12.052736599999999</v>
      </c>
      <c r="H5653" s="180">
        <v>372.67</v>
      </c>
      <c r="I5653" s="180">
        <v>372.67</v>
      </c>
      <c r="J5653" s="180">
        <v>0</v>
      </c>
      <c r="K5653" s="181">
        <f t="shared" si="88"/>
        <v>4491.6933487220003</v>
      </c>
      <c r="L5653" s="180" t="s">
        <v>4328</v>
      </c>
    </row>
    <row r="5654" spans="3:12">
      <c r="C5654" s="180">
        <v>12713</v>
      </c>
      <c r="D5654" s="180">
        <v>12732</v>
      </c>
      <c r="E5654" s="180" t="s">
        <v>5487</v>
      </c>
      <c r="F5654" s="180" t="s">
        <v>727</v>
      </c>
      <c r="G5654" s="180">
        <v>9.4547746999999998</v>
      </c>
      <c r="H5654" s="180">
        <v>292.33999999999997</v>
      </c>
      <c r="I5654" s="180">
        <v>292.33999999999997</v>
      </c>
      <c r="J5654" s="180">
        <v>0</v>
      </c>
      <c r="K5654" s="181">
        <f t="shared" si="88"/>
        <v>2764.0088357979998</v>
      </c>
      <c r="L5654" s="180" t="s">
        <v>4328</v>
      </c>
    </row>
    <row r="5655" spans="3:12">
      <c r="C5655" s="180">
        <v>12713</v>
      </c>
      <c r="D5655" s="180">
        <v>12733</v>
      </c>
      <c r="E5655" s="180" t="s">
        <v>5488</v>
      </c>
      <c r="F5655" s="180" t="s">
        <v>727</v>
      </c>
      <c r="G5655" s="180">
        <v>0.22849040000000001</v>
      </c>
      <c r="H5655" s="180">
        <v>7.06</v>
      </c>
      <c r="I5655" s="180">
        <v>7.06</v>
      </c>
      <c r="J5655" s="180">
        <v>0</v>
      </c>
      <c r="K5655" s="181">
        <f t="shared" si="88"/>
        <v>1.613142224</v>
      </c>
      <c r="L5655" s="180" t="s">
        <v>4328</v>
      </c>
    </row>
    <row r="5656" spans="3:12">
      <c r="C5656" s="180">
        <v>12713</v>
      </c>
      <c r="D5656" s="180">
        <v>12734</v>
      </c>
      <c r="E5656" s="180" t="s">
        <v>5489</v>
      </c>
      <c r="F5656" s="180" t="s">
        <v>727</v>
      </c>
      <c r="G5656" s="180">
        <v>0.48692089999999999</v>
      </c>
      <c r="H5656" s="180">
        <v>15.05</v>
      </c>
      <c r="I5656" s="180">
        <v>15.05</v>
      </c>
      <c r="J5656" s="180">
        <v>0</v>
      </c>
      <c r="K5656" s="181">
        <f t="shared" si="88"/>
        <v>7.3281595450000001</v>
      </c>
      <c r="L5656" s="180" t="s">
        <v>4328</v>
      </c>
    </row>
    <row r="5657" spans="3:12">
      <c r="C5657" s="180">
        <v>12713</v>
      </c>
      <c r="D5657" s="180">
        <v>12735</v>
      </c>
      <c r="E5657" s="180" t="s">
        <v>5490</v>
      </c>
      <c r="F5657" s="180" t="s">
        <v>727</v>
      </c>
      <c r="G5657" s="180">
        <v>0.80102949999999995</v>
      </c>
      <c r="H5657" s="180">
        <v>24.76</v>
      </c>
      <c r="I5657" s="180">
        <v>24.76</v>
      </c>
      <c r="J5657" s="180">
        <v>0</v>
      </c>
      <c r="K5657" s="181">
        <f t="shared" si="88"/>
        <v>19.83349042</v>
      </c>
      <c r="L5657" s="180" t="s">
        <v>4328</v>
      </c>
    </row>
    <row r="5658" spans="3:12">
      <c r="C5658" s="180">
        <v>12713</v>
      </c>
      <c r="D5658" s="180">
        <v>12736</v>
      </c>
      <c r="E5658" s="180" t="s">
        <v>5491</v>
      </c>
      <c r="F5658" s="180" t="s">
        <v>727</v>
      </c>
      <c r="G5658" s="180">
        <v>1.8310747000000001</v>
      </c>
      <c r="H5658" s="180">
        <v>56.61</v>
      </c>
      <c r="I5658" s="180">
        <v>56.61</v>
      </c>
      <c r="J5658" s="180">
        <v>0</v>
      </c>
      <c r="K5658" s="181">
        <f t="shared" si="88"/>
        <v>103.65713876700001</v>
      </c>
      <c r="L5658" s="180" t="s">
        <v>4328</v>
      </c>
    </row>
    <row r="5659" spans="3:12">
      <c r="C5659" s="180">
        <v>12713</v>
      </c>
      <c r="D5659" s="180">
        <v>12737</v>
      </c>
      <c r="E5659" s="180" t="s">
        <v>5492</v>
      </c>
      <c r="F5659" s="180" t="s">
        <v>727</v>
      </c>
      <c r="G5659" s="180">
        <v>2.3589663000000001</v>
      </c>
      <c r="H5659" s="180">
        <v>72.930000000000007</v>
      </c>
      <c r="I5659" s="180">
        <v>72.930000000000007</v>
      </c>
      <c r="J5659" s="180">
        <v>0</v>
      </c>
      <c r="K5659" s="181">
        <f t="shared" si="88"/>
        <v>172.03941225900002</v>
      </c>
      <c r="L5659" s="180" t="s">
        <v>4328</v>
      </c>
    </row>
    <row r="5660" spans="3:12">
      <c r="C5660" s="180">
        <v>12713</v>
      </c>
      <c r="D5660" s="180">
        <v>12738</v>
      </c>
      <c r="E5660" s="180" t="s">
        <v>5493</v>
      </c>
      <c r="F5660" s="180" t="s">
        <v>727</v>
      </c>
      <c r="G5660" s="180">
        <v>4.6622544000000001</v>
      </c>
      <c r="H5660" s="180">
        <v>144.15</v>
      </c>
      <c r="I5660" s="180">
        <v>144.15</v>
      </c>
      <c r="J5660" s="180">
        <v>0</v>
      </c>
      <c r="K5660" s="181">
        <f t="shared" si="88"/>
        <v>672.06397176000007</v>
      </c>
      <c r="L5660" s="180" t="s">
        <v>4328</v>
      </c>
    </row>
    <row r="5661" spans="3:12">
      <c r="C5661" s="180">
        <v>12713</v>
      </c>
      <c r="D5661" s="180">
        <v>12739</v>
      </c>
      <c r="E5661" s="180" t="s">
        <v>5494</v>
      </c>
      <c r="F5661" s="180" t="s">
        <v>727</v>
      </c>
      <c r="G5661" s="180">
        <v>13.271352</v>
      </c>
      <c r="H5661" s="180">
        <v>410.35</v>
      </c>
      <c r="I5661" s="180">
        <v>410.35</v>
      </c>
      <c r="J5661" s="180">
        <v>0</v>
      </c>
      <c r="K5661" s="181">
        <f t="shared" si="88"/>
        <v>5445.8992932000001</v>
      </c>
      <c r="L5661" s="180" t="s">
        <v>4328</v>
      </c>
    </row>
    <row r="5662" spans="3:12">
      <c r="C5662" s="180">
        <v>12713</v>
      </c>
      <c r="D5662" s="180">
        <v>12740</v>
      </c>
      <c r="E5662" s="180" t="s">
        <v>5495</v>
      </c>
      <c r="F5662" s="180" t="s">
        <v>727</v>
      </c>
      <c r="G5662" s="180">
        <v>20.763735700000002</v>
      </c>
      <c r="H5662" s="180">
        <v>642.01</v>
      </c>
      <c r="I5662" s="180">
        <v>642.01</v>
      </c>
      <c r="J5662" s="180">
        <v>0</v>
      </c>
      <c r="K5662" s="181">
        <f t="shared" si="88"/>
        <v>13330.525956757001</v>
      </c>
      <c r="L5662" s="180" t="s">
        <v>4328</v>
      </c>
    </row>
    <row r="5663" spans="3:12">
      <c r="C5663" s="180">
        <v>12713</v>
      </c>
      <c r="D5663" s="180">
        <v>12741</v>
      </c>
      <c r="E5663" s="180" t="s">
        <v>5496</v>
      </c>
      <c r="F5663" s="180" t="s">
        <v>727</v>
      </c>
      <c r="G5663" s="180">
        <v>45.398676299999998</v>
      </c>
      <c r="H5663" s="182">
        <v>1403.72</v>
      </c>
      <c r="I5663" s="182">
        <v>1403.72</v>
      </c>
      <c r="J5663" s="180">
        <v>0</v>
      </c>
      <c r="K5663" s="181">
        <f t="shared" si="88"/>
        <v>63727.029895836</v>
      </c>
      <c r="L5663" s="180" t="s">
        <v>4328</v>
      </c>
    </row>
    <row r="5664" spans="3:12">
      <c r="C5664" s="180">
        <v>12713</v>
      </c>
      <c r="D5664" s="180">
        <v>12742</v>
      </c>
      <c r="E5664" s="180" t="s">
        <v>2845</v>
      </c>
      <c r="F5664" s="180" t="s">
        <v>826</v>
      </c>
      <c r="G5664" s="180">
        <v>18.855131799999999</v>
      </c>
      <c r="H5664" s="180">
        <v>583</v>
      </c>
      <c r="I5664" s="180">
        <v>583</v>
      </c>
      <c r="J5664" s="180">
        <v>0</v>
      </c>
      <c r="K5664" s="181">
        <f t="shared" si="88"/>
        <v>10992.541839399999</v>
      </c>
      <c r="L5664" s="180" t="s">
        <v>4328</v>
      </c>
    </row>
    <row r="5665" spans="3:12">
      <c r="C5665" s="180">
        <v>12713</v>
      </c>
      <c r="D5665" s="180">
        <v>12743</v>
      </c>
      <c r="E5665" s="180" t="s">
        <v>2818</v>
      </c>
      <c r="F5665" s="180" t="s">
        <v>826</v>
      </c>
      <c r="G5665" s="180">
        <v>1.7203488</v>
      </c>
      <c r="H5665" s="180">
        <v>53.19</v>
      </c>
      <c r="I5665" s="180">
        <v>53.19</v>
      </c>
      <c r="J5665" s="180">
        <v>0</v>
      </c>
      <c r="K5665" s="181">
        <f t="shared" si="88"/>
        <v>91.505352672000001</v>
      </c>
      <c r="L5665" s="180" t="s">
        <v>4328</v>
      </c>
    </row>
    <row r="5666" spans="3:12">
      <c r="C5666" s="180">
        <v>12713</v>
      </c>
      <c r="D5666" s="180">
        <v>12744</v>
      </c>
      <c r="E5666" s="180" t="s">
        <v>2819</v>
      </c>
      <c r="F5666" s="180" t="s">
        <v>826</v>
      </c>
      <c r="G5666" s="180">
        <v>2.1833176000000001</v>
      </c>
      <c r="H5666" s="180">
        <v>67.5</v>
      </c>
      <c r="I5666" s="180">
        <v>67.5</v>
      </c>
      <c r="J5666" s="180">
        <v>0</v>
      </c>
      <c r="K5666" s="181">
        <f t="shared" si="88"/>
        <v>147.37393800000001</v>
      </c>
      <c r="L5666" s="180" t="s">
        <v>4328</v>
      </c>
    </row>
    <row r="5667" spans="3:12">
      <c r="C5667" s="180">
        <v>12713</v>
      </c>
      <c r="D5667" s="180">
        <v>12745</v>
      </c>
      <c r="E5667" s="180" t="s">
        <v>2820</v>
      </c>
      <c r="F5667" s="180" t="s">
        <v>826</v>
      </c>
      <c r="G5667" s="180">
        <v>3.1706061999999999</v>
      </c>
      <c r="H5667" s="180">
        <v>98.03</v>
      </c>
      <c r="I5667" s="180">
        <v>98.03</v>
      </c>
      <c r="J5667" s="180">
        <v>0</v>
      </c>
      <c r="K5667" s="181">
        <f t="shared" si="88"/>
        <v>310.81452578599999</v>
      </c>
      <c r="L5667" s="180" t="s">
        <v>4328</v>
      </c>
    </row>
    <row r="5668" spans="3:12">
      <c r="C5668" s="180">
        <v>12713</v>
      </c>
      <c r="D5668" s="180">
        <v>12746</v>
      </c>
      <c r="E5668" s="180" t="s">
        <v>2821</v>
      </c>
      <c r="F5668" s="180" t="s">
        <v>826</v>
      </c>
      <c r="G5668" s="180">
        <v>4.2814370999999998</v>
      </c>
      <c r="H5668" s="180">
        <v>132.38</v>
      </c>
      <c r="I5668" s="180">
        <v>132.38</v>
      </c>
      <c r="J5668" s="180">
        <v>0</v>
      </c>
      <c r="K5668" s="181">
        <f t="shared" si="88"/>
        <v>566.77664329799995</v>
      </c>
      <c r="L5668" s="180" t="s">
        <v>4328</v>
      </c>
    </row>
    <row r="5669" spans="3:12">
      <c r="C5669" s="180">
        <v>12713</v>
      </c>
      <c r="D5669" s="180">
        <v>12747</v>
      </c>
      <c r="E5669" s="180" t="s">
        <v>2822</v>
      </c>
      <c r="F5669" s="180" t="s">
        <v>826</v>
      </c>
      <c r="G5669" s="180">
        <v>6.2089505000000003</v>
      </c>
      <c r="H5669" s="180">
        <v>191.98</v>
      </c>
      <c r="I5669" s="180">
        <v>191.98</v>
      </c>
      <c r="J5669" s="180">
        <v>0</v>
      </c>
      <c r="K5669" s="181">
        <f t="shared" si="88"/>
        <v>1191.99431699</v>
      </c>
      <c r="L5669" s="180" t="s">
        <v>4328</v>
      </c>
    </row>
    <row r="5670" spans="3:12">
      <c r="C5670" s="180">
        <v>12713</v>
      </c>
      <c r="D5670" s="180">
        <v>12748</v>
      </c>
      <c r="E5670" s="180" t="s">
        <v>2823</v>
      </c>
      <c r="F5670" s="180" t="s">
        <v>826</v>
      </c>
      <c r="G5670" s="180">
        <v>8.7472423999999993</v>
      </c>
      <c r="H5670" s="180">
        <v>270.45999999999998</v>
      </c>
      <c r="I5670" s="180">
        <v>270.45999999999998</v>
      </c>
      <c r="J5670" s="180">
        <v>0</v>
      </c>
      <c r="K5670" s="181">
        <f t="shared" si="88"/>
        <v>2365.7791795039998</v>
      </c>
      <c r="L5670" s="180" t="s">
        <v>4328</v>
      </c>
    </row>
    <row r="5671" spans="3:12">
      <c r="C5671" s="180">
        <v>12713</v>
      </c>
      <c r="D5671" s="180">
        <v>12749</v>
      </c>
      <c r="E5671" s="180" t="s">
        <v>2844</v>
      </c>
      <c r="F5671" s="180" t="s">
        <v>826</v>
      </c>
      <c r="G5671" s="180">
        <v>12.7870575</v>
      </c>
      <c r="H5671" s="180">
        <v>395.37</v>
      </c>
      <c r="I5671" s="180">
        <v>395.37</v>
      </c>
      <c r="J5671" s="180">
        <v>0</v>
      </c>
      <c r="K5671" s="181">
        <f t="shared" si="88"/>
        <v>5055.6189237749995</v>
      </c>
      <c r="L5671" s="180" t="s">
        <v>4328</v>
      </c>
    </row>
    <row r="5672" spans="3:12">
      <c r="C5672" s="180">
        <v>12713</v>
      </c>
      <c r="D5672" s="180">
        <v>39660</v>
      </c>
      <c r="E5672" s="180" t="s">
        <v>2879</v>
      </c>
      <c r="F5672" s="180" t="s">
        <v>826</v>
      </c>
      <c r="G5672" s="180">
        <v>1.317652</v>
      </c>
      <c r="H5672" s="180">
        <v>40.74</v>
      </c>
      <c r="I5672" s="180">
        <v>40.74</v>
      </c>
      <c r="J5672" s="180">
        <v>0</v>
      </c>
      <c r="K5672" s="181">
        <f t="shared" si="88"/>
        <v>53.681142480000005</v>
      </c>
      <c r="L5672" s="180" t="s">
        <v>4328</v>
      </c>
    </row>
    <row r="5673" spans="3:12">
      <c r="C5673" s="180">
        <v>12713</v>
      </c>
      <c r="D5673" s="180">
        <v>39661</v>
      </c>
      <c r="E5673" s="180" t="s">
        <v>5497</v>
      </c>
      <c r="F5673" s="180" t="s">
        <v>826</v>
      </c>
      <c r="G5673" s="180">
        <v>0.43071969999999998</v>
      </c>
      <c r="H5673" s="180">
        <v>13.31</v>
      </c>
      <c r="I5673" s="180">
        <v>13.31</v>
      </c>
      <c r="J5673" s="180">
        <v>0</v>
      </c>
      <c r="K5673" s="181">
        <f t="shared" si="88"/>
        <v>5.7328792069999999</v>
      </c>
      <c r="L5673" s="180" t="s">
        <v>4328</v>
      </c>
    </row>
    <row r="5674" spans="3:12">
      <c r="C5674" s="180">
        <v>12713</v>
      </c>
      <c r="D5674" s="180">
        <v>39662</v>
      </c>
      <c r="E5674" s="180" t="s">
        <v>2875</v>
      </c>
      <c r="F5674" s="180" t="s">
        <v>826</v>
      </c>
      <c r="G5674" s="180">
        <v>0.63158210000000004</v>
      </c>
      <c r="H5674" s="180">
        <v>19.52</v>
      </c>
      <c r="I5674" s="180">
        <v>19.52</v>
      </c>
      <c r="J5674" s="180">
        <v>0</v>
      </c>
      <c r="K5674" s="181">
        <f t="shared" si="88"/>
        <v>12.328482592</v>
      </c>
      <c r="L5674" s="180" t="s">
        <v>4328</v>
      </c>
    </row>
    <row r="5675" spans="3:12">
      <c r="C5675" s="180">
        <v>12713</v>
      </c>
      <c r="D5675" s="180">
        <v>39663</v>
      </c>
      <c r="E5675" s="180" t="s">
        <v>5498</v>
      </c>
      <c r="F5675" s="180" t="s">
        <v>826</v>
      </c>
      <c r="G5675" s="180">
        <v>0.7766961</v>
      </c>
      <c r="H5675" s="180">
        <v>24.01</v>
      </c>
      <c r="I5675" s="180">
        <v>24.01</v>
      </c>
      <c r="J5675" s="180">
        <v>0</v>
      </c>
      <c r="K5675" s="181">
        <f t="shared" si="88"/>
        <v>18.648473361000001</v>
      </c>
      <c r="L5675" s="180" t="s">
        <v>4328</v>
      </c>
    </row>
    <row r="5676" spans="3:12">
      <c r="C5676" s="180">
        <v>12713</v>
      </c>
      <c r="D5676" s="180">
        <v>39664</v>
      </c>
      <c r="E5676" s="180" t="s">
        <v>2877</v>
      </c>
      <c r="F5676" s="180" t="s">
        <v>826</v>
      </c>
      <c r="G5676" s="180">
        <v>0.97146540000000003</v>
      </c>
      <c r="H5676" s="180">
        <v>30.03</v>
      </c>
      <c r="I5676" s="180">
        <v>30.03</v>
      </c>
      <c r="J5676" s="180">
        <v>0</v>
      </c>
      <c r="K5676" s="181">
        <f t="shared" si="88"/>
        <v>29.173105962000001</v>
      </c>
      <c r="L5676" s="180" t="s">
        <v>4328</v>
      </c>
    </row>
    <row r="5677" spans="3:12">
      <c r="C5677" s="180">
        <v>12713</v>
      </c>
      <c r="D5677" s="180">
        <v>39665</v>
      </c>
      <c r="E5677" s="180" t="s">
        <v>2880</v>
      </c>
      <c r="F5677" s="180" t="s">
        <v>826</v>
      </c>
      <c r="G5677" s="180">
        <v>1.6389095</v>
      </c>
      <c r="H5677" s="180">
        <v>50.67</v>
      </c>
      <c r="I5677" s="180">
        <v>50.67</v>
      </c>
      <c r="J5677" s="180">
        <v>0</v>
      </c>
      <c r="K5677" s="181">
        <f t="shared" si="88"/>
        <v>83.043544365000002</v>
      </c>
      <c r="L5677" s="180" t="s">
        <v>4328</v>
      </c>
    </row>
    <row r="5678" spans="3:12">
      <c r="C5678" s="180">
        <v>12713</v>
      </c>
      <c r="D5678" s="180">
        <v>39666</v>
      </c>
      <c r="E5678" s="180" t="s">
        <v>5499</v>
      </c>
      <c r="F5678" s="180" t="s">
        <v>826</v>
      </c>
      <c r="G5678" s="180">
        <v>1.9821</v>
      </c>
      <c r="H5678" s="180">
        <v>61.28</v>
      </c>
      <c r="I5678" s="180">
        <v>61.28</v>
      </c>
      <c r="J5678" s="180">
        <v>0</v>
      </c>
      <c r="K5678" s="181">
        <f t="shared" si="88"/>
        <v>121.463088</v>
      </c>
      <c r="L5678" s="180" t="s">
        <v>4328</v>
      </c>
    </row>
    <row r="5679" spans="3:12">
      <c r="C5679" s="180">
        <v>12713</v>
      </c>
      <c r="D5679" s="180">
        <v>39747</v>
      </c>
      <c r="E5679" s="180" t="s">
        <v>2907</v>
      </c>
      <c r="F5679" s="180" t="s">
        <v>826</v>
      </c>
      <c r="G5679" s="180">
        <v>1.5483769000000001</v>
      </c>
      <c r="H5679" s="180">
        <v>47.87</v>
      </c>
      <c r="I5679" s="180">
        <v>47.87</v>
      </c>
      <c r="J5679" s="180">
        <v>0</v>
      </c>
      <c r="K5679" s="181">
        <f t="shared" si="88"/>
        <v>74.120802202999997</v>
      </c>
      <c r="L5679" s="180" t="s">
        <v>4328</v>
      </c>
    </row>
    <row r="5680" spans="3:12">
      <c r="C5680" s="180">
        <v>12713</v>
      </c>
      <c r="D5680" s="180">
        <v>39748</v>
      </c>
      <c r="E5680" s="180" t="s">
        <v>2882</v>
      </c>
      <c r="F5680" s="180" t="s">
        <v>826</v>
      </c>
      <c r="G5680" s="180">
        <v>2.5053052</v>
      </c>
      <c r="H5680" s="180">
        <v>77.459999999999994</v>
      </c>
      <c r="I5680" s="180">
        <v>77.459999999999994</v>
      </c>
      <c r="J5680" s="180">
        <v>0</v>
      </c>
      <c r="K5680" s="181">
        <f t="shared" si="88"/>
        <v>194.060940792</v>
      </c>
      <c r="L5680" s="180" t="s">
        <v>4328</v>
      </c>
    </row>
    <row r="5681" spans="3:12">
      <c r="C5681" s="180">
        <v>12713</v>
      </c>
      <c r="D5681" s="180">
        <v>39749</v>
      </c>
      <c r="E5681" s="180" t="s">
        <v>2883</v>
      </c>
      <c r="F5681" s="180" t="s">
        <v>826</v>
      </c>
      <c r="G5681" s="180">
        <v>3.1869944000000001</v>
      </c>
      <c r="H5681" s="180">
        <v>98.54</v>
      </c>
      <c r="I5681" s="180">
        <v>98.54</v>
      </c>
      <c r="J5681" s="180">
        <v>0</v>
      </c>
      <c r="K5681" s="181">
        <f t="shared" si="88"/>
        <v>314.04642817600001</v>
      </c>
      <c r="L5681" s="180" t="s">
        <v>4328</v>
      </c>
    </row>
    <row r="5682" spans="3:12">
      <c r="C5682" s="180">
        <v>12713</v>
      </c>
      <c r="D5682" s="180">
        <v>39750</v>
      </c>
      <c r="E5682" s="180" t="s">
        <v>2884</v>
      </c>
      <c r="F5682" s="180" t="s">
        <v>826</v>
      </c>
      <c r="G5682" s="180">
        <v>4.8134258000000001</v>
      </c>
      <c r="H5682" s="180">
        <v>148.83000000000001</v>
      </c>
      <c r="I5682" s="180">
        <v>148.83000000000001</v>
      </c>
      <c r="J5682" s="180">
        <v>0</v>
      </c>
      <c r="K5682" s="181">
        <f t="shared" si="88"/>
        <v>716.38216181400003</v>
      </c>
      <c r="L5682" s="180" t="s">
        <v>4328</v>
      </c>
    </row>
    <row r="5683" spans="3:12">
      <c r="C5683" s="180">
        <v>12713</v>
      </c>
      <c r="D5683" s="180">
        <v>39751</v>
      </c>
      <c r="E5683" s="180" t="s">
        <v>2885</v>
      </c>
      <c r="F5683" s="180" t="s">
        <v>826</v>
      </c>
      <c r="G5683" s="180">
        <v>5.7911545000000002</v>
      </c>
      <c r="H5683" s="180">
        <v>179.06</v>
      </c>
      <c r="I5683" s="180">
        <v>179.06</v>
      </c>
      <c r="J5683" s="180">
        <v>0</v>
      </c>
      <c r="K5683" s="181">
        <f t="shared" si="88"/>
        <v>1036.9641247700001</v>
      </c>
      <c r="L5683" s="180" t="s">
        <v>4328</v>
      </c>
    </row>
    <row r="5684" spans="3:12">
      <c r="C5684" s="180">
        <v>12713</v>
      </c>
      <c r="D5684" s="180">
        <v>39752</v>
      </c>
      <c r="E5684" s="180" t="s">
        <v>5500</v>
      </c>
      <c r="F5684" s="180" t="s">
        <v>826</v>
      </c>
      <c r="G5684" s="180">
        <v>8.2401513000000008</v>
      </c>
      <c r="H5684" s="180">
        <v>254.78</v>
      </c>
      <c r="I5684" s="180">
        <v>254.78</v>
      </c>
      <c r="J5684" s="180">
        <v>0</v>
      </c>
      <c r="K5684" s="181">
        <f t="shared" si="88"/>
        <v>2099.4257482140001</v>
      </c>
      <c r="L5684" s="180" t="s">
        <v>4328</v>
      </c>
    </row>
    <row r="5685" spans="3:12">
      <c r="C5685" s="180">
        <v>12713</v>
      </c>
      <c r="D5685" s="180">
        <v>39753</v>
      </c>
      <c r="E5685" s="180" t="s">
        <v>5501</v>
      </c>
      <c r="F5685" s="180" t="s">
        <v>826</v>
      </c>
      <c r="G5685" s="180">
        <v>10.6599433</v>
      </c>
      <c r="H5685" s="180">
        <v>329.6</v>
      </c>
      <c r="I5685" s="180">
        <v>329.6</v>
      </c>
      <c r="J5685" s="180">
        <v>0</v>
      </c>
      <c r="K5685" s="181">
        <f t="shared" si="88"/>
        <v>3513.5173116800001</v>
      </c>
      <c r="L5685" s="180" t="s">
        <v>4328</v>
      </c>
    </row>
    <row r="5686" spans="3:12">
      <c r="C5686" s="180">
        <v>12713</v>
      </c>
      <c r="D5686" s="180">
        <v>39754</v>
      </c>
      <c r="E5686" s="180" t="s">
        <v>5502</v>
      </c>
      <c r="F5686" s="180" t="s">
        <v>826</v>
      </c>
      <c r="G5686" s="180">
        <v>15.704905999999999</v>
      </c>
      <c r="H5686" s="180">
        <v>485.59</v>
      </c>
      <c r="I5686" s="180">
        <v>485.59</v>
      </c>
      <c r="J5686" s="180">
        <v>0</v>
      </c>
      <c r="K5686" s="181">
        <f t="shared" si="88"/>
        <v>7626.1453045399994</v>
      </c>
      <c r="L5686" s="180" t="s">
        <v>4328</v>
      </c>
    </row>
    <row r="5687" spans="3:12">
      <c r="C5687" s="180">
        <v>12713</v>
      </c>
      <c r="D5687" s="180">
        <v>39755</v>
      </c>
      <c r="E5687" s="180" t="s">
        <v>5503</v>
      </c>
      <c r="F5687" s="180" t="s">
        <v>826</v>
      </c>
      <c r="G5687" s="180">
        <v>23.812165100000001</v>
      </c>
      <c r="H5687" s="180">
        <v>736.27</v>
      </c>
      <c r="I5687" s="180">
        <v>736.27</v>
      </c>
      <c r="J5687" s="180">
        <v>0</v>
      </c>
      <c r="K5687" s="181">
        <f t="shared" si="88"/>
        <v>17532.182798177</v>
      </c>
      <c r="L5687" s="180" t="s">
        <v>4328</v>
      </c>
    </row>
    <row r="5688" spans="3:12">
      <c r="C5688" s="180">
        <v>12713</v>
      </c>
      <c r="D5688" s="180">
        <v>39855</v>
      </c>
      <c r="E5688" s="180" t="s">
        <v>5504</v>
      </c>
      <c r="F5688" s="180" t="s">
        <v>727</v>
      </c>
      <c r="G5688" s="180">
        <v>9.4547699999999998E-2</v>
      </c>
      <c r="H5688" s="180">
        <v>2.92</v>
      </c>
      <c r="I5688" s="180">
        <v>2.92</v>
      </c>
      <c r="J5688" s="180">
        <v>0</v>
      </c>
      <c r="K5688" s="181">
        <f t="shared" si="88"/>
        <v>0.27607928399999998</v>
      </c>
      <c r="L5688" s="180" t="s">
        <v>4328</v>
      </c>
    </row>
    <row r="5689" spans="3:12">
      <c r="C5689" s="180">
        <v>12713</v>
      </c>
      <c r="D5689" s="180">
        <v>39856</v>
      </c>
      <c r="E5689" s="180" t="s">
        <v>5505</v>
      </c>
      <c r="F5689" s="180" t="s">
        <v>727</v>
      </c>
      <c r="G5689" s="180">
        <v>0.22271250000000001</v>
      </c>
      <c r="H5689" s="180">
        <v>6.88</v>
      </c>
      <c r="I5689" s="180">
        <v>6.88</v>
      </c>
      <c r="J5689" s="180">
        <v>0</v>
      </c>
      <c r="K5689" s="181">
        <f t="shared" si="88"/>
        <v>1.532262</v>
      </c>
      <c r="L5689" s="180" t="s">
        <v>4328</v>
      </c>
    </row>
    <row r="5690" spans="3:12">
      <c r="C5690" s="180">
        <v>12713</v>
      </c>
      <c r="D5690" s="180">
        <v>39857</v>
      </c>
      <c r="E5690" s="180" t="s">
        <v>5506</v>
      </c>
      <c r="F5690" s="180" t="s">
        <v>727</v>
      </c>
      <c r="G5690" s="180">
        <v>0.36033199999999999</v>
      </c>
      <c r="H5690" s="180">
        <v>11.14</v>
      </c>
      <c r="I5690" s="180">
        <v>11.14</v>
      </c>
      <c r="J5690" s="180">
        <v>0</v>
      </c>
      <c r="K5690" s="181">
        <f t="shared" si="88"/>
        <v>4.0140984800000004</v>
      </c>
      <c r="L5690" s="180" t="s">
        <v>4328</v>
      </c>
    </row>
    <row r="5691" spans="3:12">
      <c r="C5691" s="180">
        <v>12713</v>
      </c>
      <c r="D5691" s="180">
        <v>39858</v>
      </c>
      <c r="E5691" s="180" t="s">
        <v>5507</v>
      </c>
      <c r="F5691" s="180" t="s">
        <v>727</v>
      </c>
      <c r="G5691" s="180">
        <v>0.79945370000000004</v>
      </c>
      <c r="H5691" s="180">
        <v>24.71</v>
      </c>
      <c r="I5691" s="180">
        <v>24.71</v>
      </c>
      <c r="J5691" s="180">
        <v>0</v>
      </c>
      <c r="K5691" s="181">
        <f t="shared" si="88"/>
        <v>19.754500927000002</v>
      </c>
      <c r="L5691" s="180" t="s">
        <v>4328</v>
      </c>
    </row>
    <row r="5692" spans="3:12">
      <c r="C5692" s="180">
        <v>12713</v>
      </c>
      <c r="D5692" s="180">
        <v>39859</v>
      </c>
      <c r="E5692" s="180" t="s">
        <v>5508</v>
      </c>
      <c r="F5692" s="180" t="s">
        <v>727</v>
      </c>
      <c r="G5692" s="180">
        <v>1.2322723</v>
      </c>
      <c r="H5692" s="180">
        <v>38.1</v>
      </c>
      <c r="I5692" s="180">
        <v>38.1</v>
      </c>
      <c r="J5692" s="180">
        <v>0</v>
      </c>
      <c r="K5692" s="181">
        <f t="shared" si="88"/>
        <v>46.949574630000001</v>
      </c>
      <c r="L5692" s="180" t="s">
        <v>4328</v>
      </c>
    </row>
    <row r="5693" spans="3:12">
      <c r="C5693" s="180">
        <v>12713</v>
      </c>
      <c r="D5693" s="180">
        <v>39860</v>
      </c>
      <c r="E5693" s="180" t="s">
        <v>5509</v>
      </c>
      <c r="F5693" s="180" t="s">
        <v>727</v>
      </c>
      <c r="G5693" s="180">
        <v>1.8909549000000001</v>
      </c>
      <c r="H5693" s="180">
        <v>58.46</v>
      </c>
      <c r="I5693" s="180">
        <v>58.46</v>
      </c>
      <c r="J5693" s="180">
        <v>0</v>
      </c>
      <c r="K5693" s="181">
        <f t="shared" si="88"/>
        <v>110.54522345400001</v>
      </c>
      <c r="L5693" s="180" t="s">
        <v>4328</v>
      </c>
    </row>
    <row r="5694" spans="3:12">
      <c r="C5694" s="180">
        <v>12713</v>
      </c>
      <c r="D5694" s="180">
        <v>39861</v>
      </c>
      <c r="E5694" s="180" t="s">
        <v>5510</v>
      </c>
      <c r="F5694" s="180" t="s">
        <v>727</v>
      </c>
      <c r="G5694" s="180">
        <v>5.3986763</v>
      </c>
      <c r="H5694" s="180">
        <v>166.92</v>
      </c>
      <c r="I5694" s="180">
        <v>166.92</v>
      </c>
      <c r="J5694" s="180">
        <v>0</v>
      </c>
      <c r="K5694" s="181">
        <f t="shared" si="88"/>
        <v>901.14704799599997</v>
      </c>
      <c r="L5694" s="180" t="s">
        <v>4328</v>
      </c>
    </row>
    <row r="5695" spans="3:12">
      <c r="C5695" s="180">
        <v>12713</v>
      </c>
      <c r="D5695" s="180">
        <v>39862</v>
      </c>
      <c r="E5695" s="180" t="s">
        <v>5511</v>
      </c>
      <c r="F5695" s="180" t="s">
        <v>727</v>
      </c>
      <c r="G5695" s="180">
        <v>0.45172810000000002</v>
      </c>
      <c r="H5695" s="180">
        <v>13.96</v>
      </c>
      <c r="I5695" s="180">
        <v>13.96</v>
      </c>
      <c r="J5695" s="180">
        <v>0</v>
      </c>
      <c r="K5695" s="181">
        <f t="shared" si="88"/>
        <v>6.3061242760000003</v>
      </c>
      <c r="L5695" s="180" t="s">
        <v>4328</v>
      </c>
    </row>
    <row r="5696" spans="3:12">
      <c r="C5696" s="180">
        <v>12713</v>
      </c>
      <c r="D5696" s="180">
        <v>39863</v>
      </c>
      <c r="E5696" s="180" t="s">
        <v>5512</v>
      </c>
      <c r="F5696" s="180" t="s">
        <v>727</v>
      </c>
      <c r="G5696" s="180">
        <v>0.45803129999999997</v>
      </c>
      <c r="H5696" s="180">
        <v>14.16</v>
      </c>
      <c r="I5696" s="180">
        <v>14.16</v>
      </c>
      <c r="J5696" s="180">
        <v>0</v>
      </c>
      <c r="K5696" s="181">
        <f t="shared" si="88"/>
        <v>6.4857232079999996</v>
      </c>
      <c r="L5696" s="180" t="s">
        <v>4328</v>
      </c>
    </row>
    <row r="5697" spans="3:12">
      <c r="C5697" s="180">
        <v>12713</v>
      </c>
      <c r="D5697" s="180">
        <v>39864</v>
      </c>
      <c r="E5697" s="180" t="s">
        <v>5513</v>
      </c>
      <c r="F5697" s="180" t="s">
        <v>727</v>
      </c>
      <c r="G5697" s="180">
        <v>0.56833699999999998</v>
      </c>
      <c r="H5697" s="180">
        <v>17.57</v>
      </c>
      <c r="I5697" s="180">
        <v>17.57</v>
      </c>
      <c r="J5697" s="180">
        <v>0</v>
      </c>
      <c r="K5697" s="181">
        <f t="shared" si="88"/>
        <v>9.9856810899999999</v>
      </c>
      <c r="L5697" s="180" t="s">
        <v>4328</v>
      </c>
    </row>
    <row r="5698" spans="3:12">
      <c r="C5698" s="180">
        <v>12713</v>
      </c>
      <c r="D5698" s="180">
        <v>39865</v>
      </c>
      <c r="E5698" s="180" t="s">
        <v>5514</v>
      </c>
      <c r="F5698" s="180" t="s">
        <v>727</v>
      </c>
      <c r="G5698" s="180">
        <v>0.80102949999999995</v>
      </c>
      <c r="H5698" s="180">
        <v>24.76</v>
      </c>
      <c r="I5698" s="180">
        <v>24.76</v>
      </c>
      <c r="J5698" s="180">
        <v>0</v>
      </c>
      <c r="K5698" s="181">
        <f t="shared" si="88"/>
        <v>19.83349042</v>
      </c>
      <c r="L5698" s="180" t="s">
        <v>4328</v>
      </c>
    </row>
    <row r="5699" spans="3:12">
      <c r="C5699" s="180">
        <v>12713</v>
      </c>
      <c r="D5699" s="180">
        <v>39866</v>
      </c>
      <c r="E5699" s="180" t="s">
        <v>5515</v>
      </c>
      <c r="F5699" s="180" t="s">
        <v>727</v>
      </c>
      <c r="G5699" s="180">
        <v>0.59407500000000002</v>
      </c>
      <c r="H5699" s="180">
        <v>18.36</v>
      </c>
      <c r="I5699" s="180">
        <v>18.36</v>
      </c>
      <c r="J5699" s="180">
        <v>0</v>
      </c>
      <c r="K5699" s="181">
        <f t="shared" si="88"/>
        <v>10.907216999999999</v>
      </c>
      <c r="L5699" s="180" t="s">
        <v>4328</v>
      </c>
    </row>
    <row r="5700" spans="3:12">
      <c r="C5700" s="180">
        <v>12713</v>
      </c>
      <c r="D5700" s="180">
        <v>39867</v>
      </c>
      <c r="E5700" s="180" t="s">
        <v>5516</v>
      </c>
      <c r="F5700" s="180" t="s">
        <v>727</v>
      </c>
      <c r="G5700" s="180">
        <v>1.3205169000000001</v>
      </c>
      <c r="H5700" s="180">
        <v>40.83</v>
      </c>
      <c r="I5700" s="180">
        <v>40.83</v>
      </c>
      <c r="J5700" s="180">
        <v>0</v>
      </c>
      <c r="K5700" s="181">
        <f t="shared" si="88"/>
        <v>53.916705026999999</v>
      </c>
      <c r="L5700" s="180" t="s">
        <v>4328</v>
      </c>
    </row>
    <row r="5701" spans="3:12">
      <c r="C5701" s="180">
        <v>12713</v>
      </c>
      <c r="D5701" s="180">
        <v>39868</v>
      </c>
      <c r="E5701" s="180" t="s">
        <v>5517</v>
      </c>
      <c r="F5701" s="180" t="s">
        <v>727</v>
      </c>
      <c r="G5701" s="180">
        <v>2.3789264000000001</v>
      </c>
      <c r="H5701" s="180">
        <v>73.55</v>
      </c>
      <c r="I5701" s="180">
        <v>73.55</v>
      </c>
      <c r="J5701" s="180">
        <v>0</v>
      </c>
      <c r="K5701" s="181">
        <f t="shared" si="88"/>
        <v>174.97003672</v>
      </c>
      <c r="L5701" s="180" t="s">
        <v>4328</v>
      </c>
    </row>
    <row r="5702" spans="3:12">
      <c r="C5702" s="180">
        <v>12713</v>
      </c>
      <c r="D5702" s="180">
        <v>39869</v>
      </c>
      <c r="E5702" s="180" t="s">
        <v>5518</v>
      </c>
      <c r="F5702" s="180" t="s">
        <v>727</v>
      </c>
      <c r="G5702" s="180">
        <v>0.44857649999999999</v>
      </c>
      <c r="H5702" s="180">
        <v>13.86</v>
      </c>
      <c r="I5702" s="180">
        <v>13.86</v>
      </c>
      <c r="J5702" s="180">
        <v>0</v>
      </c>
      <c r="K5702" s="181">
        <f t="shared" ref="K5702:K5765" si="89">H5702*G5702</f>
        <v>6.2172702899999992</v>
      </c>
      <c r="L5702" s="180" t="s">
        <v>4328</v>
      </c>
    </row>
    <row r="5703" spans="3:12">
      <c r="C5703" s="180">
        <v>12713</v>
      </c>
      <c r="D5703" s="180">
        <v>39870</v>
      </c>
      <c r="E5703" s="180" t="s">
        <v>5519</v>
      </c>
      <c r="F5703" s="180" t="s">
        <v>727</v>
      </c>
      <c r="G5703" s="180">
        <v>0.68599639999999995</v>
      </c>
      <c r="H5703" s="180">
        <v>21.21</v>
      </c>
      <c r="I5703" s="180">
        <v>21.21</v>
      </c>
      <c r="J5703" s="180">
        <v>0</v>
      </c>
      <c r="K5703" s="181">
        <f t="shared" si="89"/>
        <v>14.549983643999999</v>
      </c>
      <c r="L5703" s="180" t="s">
        <v>4328</v>
      </c>
    </row>
    <row r="5704" spans="3:12">
      <c r="C5704" s="180">
        <v>12713</v>
      </c>
      <c r="D5704" s="180">
        <v>39871</v>
      </c>
      <c r="E5704" s="180" t="s">
        <v>5520</v>
      </c>
      <c r="F5704" s="180" t="s">
        <v>727</v>
      </c>
      <c r="G5704" s="180">
        <v>0.76898829999999996</v>
      </c>
      <c r="H5704" s="180">
        <v>23.77</v>
      </c>
      <c r="I5704" s="180">
        <v>23.77</v>
      </c>
      <c r="J5704" s="180">
        <v>0</v>
      </c>
      <c r="K5704" s="181">
        <f t="shared" si="89"/>
        <v>18.278851890999999</v>
      </c>
      <c r="L5704" s="180" t="s">
        <v>4328</v>
      </c>
    </row>
    <row r="5705" spans="3:12">
      <c r="C5705" s="180">
        <v>12713</v>
      </c>
      <c r="D5705" s="180">
        <v>39872</v>
      </c>
      <c r="E5705" s="180" t="s">
        <v>5521</v>
      </c>
      <c r="F5705" s="180" t="s">
        <v>727</v>
      </c>
      <c r="G5705" s="180">
        <v>14.483139</v>
      </c>
      <c r="H5705" s="180">
        <v>447.81</v>
      </c>
      <c r="I5705" s="180">
        <v>447.81</v>
      </c>
      <c r="J5705" s="180">
        <v>0</v>
      </c>
      <c r="K5705" s="181">
        <f t="shared" si="89"/>
        <v>6485.6944755899995</v>
      </c>
      <c r="L5705" s="180" t="s">
        <v>4328</v>
      </c>
    </row>
    <row r="5706" spans="3:12">
      <c r="C5706" s="180">
        <v>12713</v>
      </c>
      <c r="D5706" s="180">
        <v>39873</v>
      </c>
      <c r="E5706" s="180" t="s">
        <v>5522</v>
      </c>
      <c r="F5706" s="180" t="s">
        <v>727</v>
      </c>
      <c r="G5706" s="180">
        <v>16.7995588</v>
      </c>
      <c r="H5706" s="180">
        <v>519.44000000000005</v>
      </c>
      <c r="I5706" s="180">
        <v>519.44000000000005</v>
      </c>
      <c r="J5706" s="180">
        <v>0</v>
      </c>
      <c r="K5706" s="181">
        <f t="shared" si="89"/>
        <v>8726.3628230720005</v>
      </c>
      <c r="L5706" s="180" t="s">
        <v>4328</v>
      </c>
    </row>
    <row r="5707" spans="3:12">
      <c r="C5707" s="180">
        <v>12713</v>
      </c>
      <c r="D5707" s="180">
        <v>39874</v>
      </c>
      <c r="E5707" s="180" t="s">
        <v>5523</v>
      </c>
      <c r="F5707" s="180" t="s">
        <v>727</v>
      </c>
      <c r="G5707" s="180">
        <v>18.4520433</v>
      </c>
      <c r="H5707" s="180">
        <v>570.53</v>
      </c>
      <c r="I5707" s="180">
        <v>570.53</v>
      </c>
      <c r="J5707" s="180">
        <v>0</v>
      </c>
      <c r="K5707" s="181">
        <f t="shared" si="89"/>
        <v>10527.444263948999</v>
      </c>
      <c r="L5707" s="180" t="s">
        <v>4328</v>
      </c>
    </row>
    <row r="5708" spans="3:12">
      <c r="C5708" s="180">
        <v>12713</v>
      </c>
      <c r="D5708" s="180">
        <v>39875</v>
      </c>
      <c r="E5708" s="180" t="s">
        <v>5524</v>
      </c>
      <c r="F5708" s="180" t="s">
        <v>727</v>
      </c>
      <c r="G5708" s="180">
        <v>21.119340300000001</v>
      </c>
      <c r="H5708" s="180">
        <v>653.01</v>
      </c>
      <c r="I5708" s="180">
        <v>653.01</v>
      </c>
      <c r="J5708" s="180">
        <v>0</v>
      </c>
      <c r="K5708" s="181">
        <f t="shared" si="89"/>
        <v>13791.140409303</v>
      </c>
      <c r="L5708" s="180" t="s">
        <v>4328</v>
      </c>
    </row>
    <row r="5709" spans="3:12">
      <c r="C5709" s="180">
        <v>12713</v>
      </c>
      <c r="D5709" s="180">
        <v>39876</v>
      </c>
      <c r="E5709" s="180" t="s">
        <v>5525</v>
      </c>
      <c r="F5709" s="180" t="s">
        <v>727</v>
      </c>
      <c r="G5709" s="180">
        <v>26.441327900000001</v>
      </c>
      <c r="H5709" s="180">
        <v>817.56</v>
      </c>
      <c r="I5709" s="180">
        <v>817.56</v>
      </c>
      <c r="J5709" s="180">
        <v>0</v>
      </c>
      <c r="K5709" s="181">
        <f t="shared" si="89"/>
        <v>21617.372037924</v>
      </c>
      <c r="L5709" s="180" t="s">
        <v>4328</v>
      </c>
    </row>
    <row r="5710" spans="3:12">
      <c r="C5710" s="180">
        <v>12713</v>
      </c>
      <c r="D5710" s="180">
        <v>39877</v>
      </c>
      <c r="E5710" s="180" t="s">
        <v>5526</v>
      </c>
      <c r="F5710" s="180" t="s">
        <v>727</v>
      </c>
      <c r="G5710" s="180">
        <v>36.672969799999997</v>
      </c>
      <c r="H5710" s="182">
        <v>1133.92</v>
      </c>
      <c r="I5710" s="182">
        <v>1133.92</v>
      </c>
      <c r="J5710" s="180">
        <v>0</v>
      </c>
      <c r="K5710" s="181">
        <f t="shared" si="89"/>
        <v>41584.213915615997</v>
      </c>
      <c r="L5710" s="180" t="s">
        <v>4328</v>
      </c>
    </row>
    <row r="5711" spans="3:12">
      <c r="C5711" s="180">
        <v>12713</v>
      </c>
      <c r="D5711" s="180">
        <v>39878</v>
      </c>
      <c r="E5711" s="180" t="s">
        <v>5527</v>
      </c>
      <c r="F5711" s="180" t="s">
        <v>727</v>
      </c>
      <c r="G5711" s="180">
        <v>48.438911699999998</v>
      </c>
      <c r="H5711" s="182">
        <v>1497.73</v>
      </c>
      <c r="I5711" s="182">
        <v>1497.73</v>
      </c>
      <c r="J5711" s="180">
        <v>0</v>
      </c>
      <c r="K5711" s="181">
        <f t="shared" si="89"/>
        <v>72548.411220441005</v>
      </c>
      <c r="L5711" s="180" t="s">
        <v>4328</v>
      </c>
    </row>
    <row r="5712" spans="3:12">
      <c r="C5712" s="180">
        <v>12713</v>
      </c>
      <c r="D5712" s="180">
        <v>39879</v>
      </c>
      <c r="E5712" s="180" t="s">
        <v>5528</v>
      </c>
      <c r="F5712" s="180" t="s">
        <v>727</v>
      </c>
      <c r="G5712" s="180">
        <v>0.1670344</v>
      </c>
      <c r="H5712" s="180">
        <v>5.16</v>
      </c>
      <c r="I5712" s="180">
        <v>5.16</v>
      </c>
      <c r="J5712" s="180">
        <v>0</v>
      </c>
      <c r="K5712" s="181">
        <f t="shared" si="89"/>
        <v>0.86189750399999998</v>
      </c>
      <c r="L5712" s="180" t="s">
        <v>4328</v>
      </c>
    </row>
    <row r="5713" spans="3:12">
      <c r="C5713" s="180">
        <v>12713</v>
      </c>
      <c r="D5713" s="180">
        <v>39880</v>
      </c>
      <c r="E5713" s="180" t="s">
        <v>5529</v>
      </c>
      <c r="F5713" s="180" t="s">
        <v>727</v>
      </c>
      <c r="G5713" s="180">
        <v>0.36978670000000002</v>
      </c>
      <c r="H5713" s="180">
        <v>11.43</v>
      </c>
      <c r="I5713" s="180">
        <v>11.43</v>
      </c>
      <c r="J5713" s="180">
        <v>0</v>
      </c>
      <c r="K5713" s="181">
        <f t="shared" si="89"/>
        <v>4.2266619810000003</v>
      </c>
      <c r="L5713" s="180" t="s">
        <v>4328</v>
      </c>
    </row>
    <row r="5714" spans="3:12">
      <c r="C5714" s="180">
        <v>12713</v>
      </c>
      <c r="D5714" s="180">
        <v>39881</v>
      </c>
      <c r="E5714" s="180" t="s">
        <v>5530</v>
      </c>
      <c r="F5714" s="180" t="s">
        <v>727</v>
      </c>
      <c r="G5714" s="180">
        <v>0.59354969999999996</v>
      </c>
      <c r="H5714" s="180">
        <v>18.350000000000001</v>
      </c>
      <c r="I5714" s="180">
        <v>18.350000000000001</v>
      </c>
      <c r="J5714" s="180">
        <v>0</v>
      </c>
      <c r="K5714" s="181">
        <f t="shared" si="89"/>
        <v>10.891636995000001</v>
      </c>
      <c r="L5714" s="180" t="s">
        <v>4328</v>
      </c>
    </row>
    <row r="5715" spans="3:12">
      <c r="C5715" s="180">
        <v>12713</v>
      </c>
      <c r="D5715" s="180">
        <v>39882</v>
      </c>
      <c r="E5715" s="180" t="s">
        <v>5531</v>
      </c>
      <c r="F5715" s="180" t="s">
        <v>727</v>
      </c>
      <c r="G5715" s="180">
        <v>1.5631894</v>
      </c>
      <c r="H5715" s="180">
        <v>48.33</v>
      </c>
      <c r="I5715" s="180">
        <v>48.33</v>
      </c>
      <c r="J5715" s="180">
        <v>0</v>
      </c>
      <c r="K5715" s="181">
        <f t="shared" si="89"/>
        <v>75.548943701999988</v>
      </c>
      <c r="L5715" s="180" t="s">
        <v>4328</v>
      </c>
    </row>
    <row r="5716" spans="3:12">
      <c r="C5716" s="180">
        <v>12713</v>
      </c>
      <c r="D5716" s="180">
        <v>39883</v>
      </c>
      <c r="E5716" s="180" t="s">
        <v>5532</v>
      </c>
      <c r="F5716" s="180" t="s">
        <v>727</v>
      </c>
      <c r="G5716" s="180">
        <v>2.4960605</v>
      </c>
      <c r="H5716" s="180">
        <v>77.17</v>
      </c>
      <c r="I5716" s="180">
        <v>77.17</v>
      </c>
      <c r="J5716" s="180">
        <v>0</v>
      </c>
      <c r="K5716" s="181">
        <f t="shared" si="89"/>
        <v>192.62098878500001</v>
      </c>
      <c r="L5716" s="180" t="s">
        <v>4328</v>
      </c>
    </row>
    <row r="5717" spans="3:12">
      <c r="C5717" s="180">
        <v>12713</v>
      </c>
      <c r="D5717" s="180">
        <v>39884</v>
      </c>
      <c r="E5717" s="180" t="s">
        <v>5533</v>
      </c>
      <c r="F5717" s="180" t="s">
        <v>727</v>
      </c>
      <c r="G5717" s="180">
        <v>3.7073222000000001</v>
      </c>
      <c r="H5717" s="180">
        <v>114.63</v>
      </c>
      <c r="I5717" s="180">
        <v>114.63</v>
      </c>
      <c r="J5717" s="180">
        <v>0</v>
      </c>
      <c r="K5717" s="181">
        <f t="shared" si="89"/>
        <v>424.970343786</v>
      </c>
      <c r="L5717" s="180" t="s">
        <v>4328</v>
      </c>
    </row>
    <row r="5718" spans="3:12">
      <c r="C5718" s="180">
        <v>12713</v>
      </c>
      <c r="D5718" s="180">
        <v>39885</v>
      </c>
      <c r="E5718" s="180" t="s">
        <v>5534</v>
      </c>
      <c r="F5718" s="180" t="s">
        <v>727</v>
      </c>
      <c r="G5718" s="180">
        <v>8.8107994999999999</v>
      </c>
      <c r="H5718" s="180">
        <v>272.42</v>
      </c>
      <c r="I5718" s="180">
        <v>272.42</v>
      </c>
      <c r="J5718" s="180">
        <v>0</v>
      </c>
      <c r="K5718" s="181">
        <f t="shared" si="89"/>
        <v>2400.2379997900002</v>
      </c>
      <c r="L5718" s="180" t="s">
        <v>4328</v>
      </c>
    </row>
    <row r="5719" spans="3:12">
      <c r="C5719" s="180">
        <v>12713</v>
      </c>
      <c r="D5719" s="180">
        <v>39886</v>
      </c>
      <c r="E5719" s="180" t="s">
        <v>5535</v>
      </c>
      <c r="F5719" s="180" t="s">
        <v>727</v>
      </c>
      <c r="G5719" s="180">
        <v>0.19329760000000001</v>
      </c>
      <c r="H5719" s="180">
        <v>5.97</v>
      </c>
      <c r="I5719" s="180">
        <v>5.97</v>
      </c>
      <c r="J5719" s="180">
        <v>0</v>
      </c>
      <c r="K5719" s="181">
        <f t="shared" si="89"/>
        <v>1.153986672</v>
      </c>
      <c r="L5719" s="180" t="s">
        <v>4328</v>
      </c>
    </row>
    <row r="5720" spans="3:12">
      <c r="C5720" s="180">
        <v>12713</v>
      </c>
      <c r="D5720" s="180">
        <v>39887</v>
      </c>
      <c r="E5720" s="180" t="s">
        <v>5536</v>
      </c>
      <c r="F5720" s="180" t="s">
        <v>727</v>
      </c>
      <c r="G5720" s="180">
        <v>0.28994639999999999</v>
      </c>
      <c r="H5720" s="180">
        <v>8.9600000000000009</v>
      </c>
      <c r="I5720" s="180">
        <v>8.9600000000000009</v>
      </c>
      <c r="J5720" s="180">
        <v>0</v>
      </c>
      <c r="K5720" s="181">
        <f t="shared" si="89"/>
        <v>2.5979197440000004</v>
      </c>
      <c r="L5720" s="180" t="s">
        <v>4328</v>
      </c>
    </row>
    <row r="5721" spans="3:12">
      <c r="C5721" s="180">
        <v>12713</v>
      </c>
      <c r="D5721" s="180">
        <v>39888</v>
      </c>
      <c r="E5721" s="180" t="s">
        <v>5537</v>
      </c>
      <c r="F5721" s="180" t="s">
        <v>727</v>
      </c>
      <c r="G5721" s="180">
        <v>0.66288480000000005</v>
      </c>
      <c r="H5721" s="180">
        <v>20.49</v>
      </c>
      <c r="I5721" s="180">
        <v>20.49</v>
      </c>
      <c r="J5721" s="180">
        <v>0</v>
      </c>
      <c r="K5721" s="181">
        <f t="shared" si="89"/>
        <v>13.582509551999999</v>
      </c>
      <c r="L5721" s="180" t="s">
        <v>4328</v>
      </c>
    </row>
    <row r="5722" spans="3:12">
      <c r="C5722" s="180">
        <v>12713</v>
      </c>
      <c r="D5722" s="180">
        <v>39890</v>
      </c>
      <c r="E5722" s="180" t="s">
        <v>5538</v>
      </c>
      <c r="F5722" s="180" t="s">
        <v>727</v>
      </c>
      <c r="G5722" s="180">
        <v>1.1314214</v>
      </c>
      <c r="H5722" s="180">
        <v>34.979999999999997</v>
      </c>
      <c r="I5722" s="180">
        <v>34.979999999999997</v>
      </c>
      <c r="J5722" s="180">
        <v>0</v>
      </c>
      <c r="K5722" s="181">
        <f t="shared" si="89"/>
        <v>39.577120571999998</v>
      </c>
      <c r="L5722" s="180" t="s">
        <v>4328</v>
      </c>
    </row>
    <row r="5723" spans="3:12">
      <c r="C5723" s="180">
        <v>12713</v>
      </c>
      <c r="D5723" s="180">
        <v>39891</v>
      </c>
      <c r="E5723" s="180" t="s">
        <v>5539</v>
      </c>
      <c r="F5723" s="180" t="s">
        <v>727</v>
      </c>
      <c r="G5723" s="180">
        <v>1.5952306000000001</v>
      </c>
      <c r="H5723" s="180">
        <v>49.32</v>
      </c>
      <c r="I5723" s="180">
        <v>49.32</v>
      </c>
      <c r="J5723" s="180">
        <v>0</v>
      </c>
      <c r="K5723" s="181">
        <f t="shared" si="89"/>
        <v>78.676773191999999</v>
      </c>
      <c r="L5723" s="180" t="s">
        <v>4328</v>
      </c>
    </row>
    <row r="5724" spans="3:12">
      <c r="C5724" s="180">
        <v>12713</v>
      </c>
      <c r="D5724" s="180">
        <v>39892</v>
      </c>
      <c r="E5724" s="180" t="s">
        <v>5540</v>
      </c>
      <c r="F5724" s="180" t="s">
        <v>727</v>
      </c>
      <c r="G5724" s="180">
        <v>4.9721609000000004</v>
      </c>
      <c r="H5724" s="180">
        <v>153.72999999999999</v>
      </c>
      <c r="I5724" s="180">
        <v>153.72999999999999</v>
      </c>
      <c r="J5724" s="180">
        <v>0</v>
      </c>
      <c r="K5724" s="181">
        <f t="shared" si="89"/>
        <v>764.37029515699999</v>
      </c>
      <c r="L5724" s="180" t="s">
        <v>4328</v>
      </c>
    </row>
    <row r="5725" spans="3:12">
      <c r="C5725" s="180">
        <v>12713</v>
      </c>
      <c r="D5725" s="180">
        <v>39895</v>
      </c>
      <c r="E5725" s="180" t="s">
        <v>5541</v>
      </c>
      <c r="F5725" s="180" t="s">
        <v>727</v>
      </c>
      <c r="G5725" s="180">
        <v>1.6493329000000001</v>
      </c>
      <c r="H5725" s="180">
        <v>50.99</v>
      </c>
      <c r="I5725" s="180">
        <v>50.99</v>
      </c>
      <c r="J5725" s="180">
        <v>0</v>
      </c>
      <c r="K5725" s="181">
        <f t="shared" si="89"/>
        <v>84.099484571000005</v>
      </c>
      <c r="L5725" s="180" t="s">
        <v>4328</v>
      </c>
    </row>
    <row r="5726" spans="3:12">
      <c r="C5726" s="180">
        <v>12713</v>
      </c>
      <c r="D5726" s="180">
        <v>39896</v>
      </c>
      <c r="E5726" s="180" t="s">
        <v>5542</v>
      </c>
      <c r="F5726" s="180" t="s">
        <v>727</v>
      </c>
      <c r="G5726" s="180">
        <v>2.4172707</v>
      </c>
      <c r="H5726" s="180">
        <v>74.739999999999995</v>
      </c>
      <c r="I5726" s="180">
        <v>74.739999999999995</v>
      </c>
      <c r="J5726" s="180">
        <v>0</v>
      </c>
      <c r="K5726" s="181">
        <f t="shared" si="89"/>
        <v>180.666812118</v>
      </c>
      <c r="L5726" s="180" t="s">
        <v>4328</v>
      </c>
    </row>
    <row r="5727" spans="3:12">
      <c r="C5727" s="180">
        <v>12713</v>
      </c>
      <c r="D5727" s="180">
        <v>39897</v>
      </c>
      <c r="E5727" s="180" t="s">
        <v>5543</v>
      </c>
      <c r="F5727" s="180" t="s">
        <v>727</v>
      </c>
      <c r="G5727" s="180">
        <v>1.7333753999999999</v>
      </c>
      <c r="H5727" s="180">
        <v>53.59</v>
      </c>
      <c r="I5727" s="180">
        <v>53.59</v>
      </c>
      <c r="J5727" s="180">
        <v>0</v>
      </c>
      <c r="K5727" s="181">
        <f t="shared" si="89"/>
        <v>92.891587685999994</v>
      </c>
      <c r="L5727" s="180" t="s">
        <v>4328</v>
      </c>
    </row>
    <row r="5728" spans="3:12">
      <c r="C5728" s="180">
        <v>12713</v>
      </c>
      <c r="D5728" s="180">
        <v>39914</v>
      </c>
      <c r="E5728" s="180" t="s">
        <v>5544</v>
      </c>
      <c r="F5728" s="180" t="s">
        <v>828</v>
      </c>
      <c r="G5728" s="180">
        <v>8.1941380000000006</v>
      </c>
      <c r="H5728" s="180">
        <v>253.36</v>
      </c>
      <c r="I5728" s="180">
        <v>253.36</v>
      </c>
      <c r="J5728" s="180">
        <v>0</v>
      </c>
      <c r="K5728" s="181">
        <f t="shared" si="89"/>
        <v>2076.0668036800002</v>
      </c>
      <c r="L5728" s="180" t="s">
        <v>4328</v>
      </c>
    </row>
    <row r="5729" spans="3:12">
      <c r="C5729" s="180">
        <v>12769</v>
      </c>
      <c r="D5729" s="180">
        <v>12769</v>
      </c>
      <c r="E5729" s="180" t="s">
        <v>5545</v>
      </c>
      <c r="F5729" s="180" t="s">
        <v>727</v>
      </c>
      <c r="G5729" s="180">
        <v>1</v>
      </c>
      <c r="H5729" s="180">
        <v>92.16</v>
      </c>
      <c r="I5729" s="180">
        <v>92.16</v>
      </c>
      <c r="J5729" s="180">
        <v>0</v>
      </c>
      <c r="K5729" s="181">
        <f t="shared" si="89"/>
        <v>92.16</v>
      </c>
      <c r="L5729" s="180" t="s">
        <v>4328</v>
      </c>
    </row>
    <row r="5730" spans="3:12">
      <c r="C5730" s="180">
        <v>12769</v>
      </c>
      <c r="D5730" s="180">
        <v>12768</v>
      </c>
      <c r="E5730" s="180" t="s">
        <v>5546</v>
      </c>
      <c r="F5730" s="180" t="s">
        <v>727</v>
      </c>
      <c r="G5730" s="180">
        <v>12.2058824</v>
      </c>
      <c r="H5730" s="182">
        <v>1124.8900000000001</v>
      </c>
      <c r="I5730" s="182">
        <v>1124.8900000000001</v>
      </c>
      <c r="J5730" s="180">
        <v>0</v>
      </c>
      <c r="K5730" s="181">
        <f t="shared" si="89"/>
        <v>13730.275052936002</v>
      </c>
      <c r="L5730" s="180" t="s">
        <v>4328</v>
      </c>
    </row>
    <row r="5731" spans="3:12">
      <c r="C5731" s="180">
        <v>12769</v>
      </c>
      <c r="D5731" s="180">
        <v>12770</v>
      </c>
      <c r="E5731" s="180" t="s">
        <v>5547</v>
      </c>
      <c r="F5731" s="180" t="s">
        <v>727</v>
      </c>
      <c r="G5731" s="180">
        <v>5.2205881999999999</v>
      </c>
      <c r="H5731" s="180">
        <v>481.12</v>
      </c>
      <c r="I5731" s="180">
        <v>481.12</v>
      </c>
      <c r="J5731" s="180">
        <v>0</v>
      </c>
      <c r="K5731" s="181">
        <f t="shared" si="89"/>
        <v>2511.7293947839999</v>
      </c>
      <c r="L5731" s="180" t="s">
        <v>4328</v>
      </c>
    </row>
    <row r="5732" spans="3:12">
      <c r="C5732" s="180">
        <v>12769</v>
      </c>
      <c r="D5732" s="180">
        <v>12772</v>
      </c>
      <c r="E5732" s="180" t="s">
        <v>5548</v>
      </c>
      <c r="F5732" s="180" t="s">
        <v>727</v>
      </c>
      <c r="G5732" s="180">
        <v>8.6764706</v>
      </c>
      <c r="H5732" s="180">
        <v>799.62</v>
      </c>
      <c r="I5732" s="180">
        <v>799.62</v>
      </c>
      <c r="J5732" s="180">
        <v>0</v>
      </c>
      <c r="K5732" s="181">
        <f t="shared" si="89"/>
        <v>6937.8794211719996</v>
      </c>
      <c r="L5732" s="180" t="s">
        <v>4328</v>
      </c>
    </row>
    <row r="5733" spans="3:12">
      <c r="C5733" s="180">
        <v>12769</v>
      </c>
      <c r="D5733" s="180">
        <v>12773</v>
      </c>
      <c r="E5733" s="180" t="s">
        <v>5549</v>
      </c>
      <c r="F5733" s="180" t="s">
        <v>727</v>
      </c>
      <c r="G5733" s="180">
        <v>1.0735294</v>
      </c>
      <c r="H5733" s="180">
        <v>98.93</v>
      </c>
      <c r="I5733" s="180">
        <v>98.93</v>
      </c>
      <c r="J5733" s="180">
        <v>0</v>
      </c>
      <c r="K5733" s="181">
        <f t="shared" si="89"/>
        <v>106.20426354200001</v>
      </c>
      <c r="L5733" s="180" t="s">
        <v>4328</v>
      </c>
    </row>
    <row r="5734" spans="3:12">
      <c r="C5734" s="180">
        <v>12769</v>
      </c>
      <c r="D5734" s="180">
        <v>12774</v>
      </c>
      <c r="E5734" s="180" t="s">
        <v>5550</v>
      </c>
      <c r="F5734" s="180" t="s">
        <v>727</v>
      </c>
      <c r="G5734" s="180">
        <v>1.3235294</v>
      </c>
      <c r="H5734" s="180">
        <v>121.97</v>
      </c>
      <c r="I5734" s="180">
        <v>121.97</v>
      </c>
      <c r="J5734" s="180">
        <v>0</v>
      </c>
      <c r="K5734" s="181">
        <f t="shared" si="89"/>
        <v>161.43088091799999</v>
      </c>
      <c r="L5734" s="180" t="s">
        <v>4328</v>
      </c>
    </row>
    <row r="5735" spans="3:12">
      <c r="C5735" s="180">
        <v>12769</v>
      </c>
      <c r="D5735" s="180">
        <v>12775</v>
      </c>
      <c r="E5735" s="180" t="s">
        <v>5551</v>
      </c>
      <c r="F5735" s="180" t="s">
        <v>727</v>
      </c>
      <c r="G5735" s="180">
        <v>3.8235294</v>
      </c>
      <c r="H5735" s="180">
        <v>352.37</v>
      </c>
      <c r="I5735" s="180">
        <v>352.37</v>
      </c>
      <c r="J5735" s="180">
        <v>0</v>
      </c>
      <c r="K5735" s="181">
        <f t="shared" si="89"/>
        <v>1347.297054678</v>
      </c>
      <c r="L5735" s="180" t="s">
        <v>4328</v>
      </c>
    </row>
    <row r="5736" spans="3:12">
      <c r="C5736" s="180">
        <v>12769</v>
      </c>
      <c r="D5736" s="180">
        <v>12776</v>
      </c>
      <c r="E5736" s="180" t="s">
        <v>5552</v>
      </c>
      <c r="F5736" s="180" t="s">
        <v>727</v>
      </c>
      <c r="G5736" s="180">
        <v>19.7058824</v>
      </c>
      <c r="H5736" s="182">
        <v>1816.09</v>
      </c>
      <c r="I5736" s="182">
        <v>1816.09</v>
      </c>
      <c r="J5736" s="180">
        <v>0</v>
      </c>
      <c r="K5736" s="181">
        <f t="shared" si="89"/>
        <v>35787.655967815997</v>
      </c>
      <c r="L5736" s="180" t="s">
        <v>4328</v>
      </c>
    </row>
    <row r="5737" spans="3:12">
      <c r="C5737" s="180">
        <v>12769</v>
      </c>
      <c r="D5737" s="180">
        <v>12777</v>
      </c>
      <c r="E5737" s="180" t="s">
        <v>5553</v>
      </c>
      <c r="F5737" s="180" t="s">
        <v>727</v>
      </c>
      <c r="G5737" s="180">
        <v>25.735294100000001</v>
      </c>
      <c r="H5737" s="182">
        <v>2371.7600000000002</v>
      </c>
      <c r="I5737" s="182">
        <v>2371.7600000000002</v>
      </c>
      <c r="J5737" s="180">
        <v>0</v>
      </c>
      <c r="K5737" s="181">
        <f t="shared" si="89"/>
        <v>61037.941134616005</v>
      </c>
      <c r="L5737" s="180" t="s">
        <v>4328</v>
      </c>
    </row>
    <row r="5738" spans="3:12">
      <c r="C5738" s="180">
        <v>12895</v>
      </c>
      <c r="D5738" s="180">
        <v>12895</v>
      </c>
      <c r="E5738" s="180" t="s">
        <v>5554</v>
      </c>
      <c r="F5738" s="180" t="s">
        <v>727</v>
      </c>
      <c r="G5738" s="180">
        <v>1</v>
      </c>
      <c r="H5738" s="180">
        <v>15</v>
      </c>
      <c r="I5738" s="180">
        <v>15</v>
      </c>
      <c r="J5738" s="180">
        <v>0</v>
      </c>
      <c r="K5738" s="181">
        <f t="shared" si="89"/>
        <v>15</v>
      </c>
      <c r="L5738" s="180" t="s">
        <v>4328</v>
      </c>
    </row>
    <row r="5739" spans="3:12">
      <c r="C5739" s="180">
        <v>12895</v>
      </c>
      <c r="D5739" s="180">
        <v>4815</v>
      </c>
      <c r="E5739" s="180" t="s">
        <v>5555</v>
      </c>
      <c r="F5739" s="180" t="s">
        <v>727</v>
      </c>
      <c r="G5739" s="180">
        <v>0.42</v>
      </c>
      <c r="H5739" s="180">
        <v>6.3</v>
      </c>
      <c r="I5739" s="180">
        <v>6.3</v>
      </c>
      <c r="J5739" s="180">
        <v>0</v>
      </c>
      <c r="K5739" s="181">
        <f t="shared" si="89"/>
        <v>2.6459999999999999</v>
      </c>
      <c r="L5739" s="180" t="s">
        <v>4328</v>
      </c>
    </row>
    <row r="5740" spans="3:12">
      <c r="C5740" s="180">
        <v>12895</v>
      </c>
      <c r="D5740" s="180">
        <v>12892</v>
      </c>
      <c r="E5740" s="180" t="s">
        <v>5556</v>
      </c>
      <c r="F5740" s="180" t="s">
        <v>3904</v>
      </c>
      <c r="G5740" s="180">
        <v>0.9</v>
      </c>
      <c r="H5740" s="180">
        <v>13.5</v>
      </c>
      <c r="I5740" s="180">
        <v>13.5</v>
      </c>
      <c r="J5740" s="180">
        <v>0</v>
      </c>
      <c r="K5740" s="181">
        <f t="shared" si="89"/>
        <v>12.15</v>
      </c>
      <c r="L5740" s="180" t="s">
        <v>4328</v>
      </c>
    </row>
    <row r="5741" spans="3:12">
      <c r="C5741" s="180">
        <v>12895</v>
      </c>
      <c r="D5741" s="180">
        <v>12893</v>
      </c>
      <c r="E5741" s="180" t="s">
        <v>5557</v>
      </c>
      <c r="F5741" s="180" t="s">
        <v>3904</v>
      </c>
      <c r="G5741" s="180">
        <v>4.8</v>
      </c>
      <c r="H5741" s="180">
        <v>72</v>
      </c>
      <c r="I5741" s="180">
        <v>72</v>
      </c>
      <c r="J5741" s="180">
        <v>0</v>
      </c>
      <c r="K5741" s="181">
        <f t="shared" si="89"/>
        <v>345.59999999999997</v>
      </c>
      <c r="L5741" s="180" t="s">
        <v>4328</v>
      </c>
    </row>
    <row r="5742" spans="3:12">
      <c r="C5742" s="180">
        <v>12895</v>
      </c>
      <c r="D5742" s="180">
        <v>12894</v>
      </c>
      <c r="E5742" s="180" t="s">
        <v>5558</v>
      </c>
      <c r="F5742" s="180" t="s">
        <v>727</v>
      </c>
      <c r="G5742" s="180">
        <v>1.3</v>
      </c>
      <c r="H5742" s="180">
        <v>19.5</v>
      </c>
      <c r="I5742" s="180">
        <v>19.5</v>
      </c>
      <c r="J5742" s="180">
        <v>0</v>
      </c>
      <c r="K5742" s="181">
        <f t="shared" si="89"/>
        <v>25.35</v>
      </c>
      <c r="L5742" s="180" t="s">
        <v>4328</v>
      </c>
    </row>
    <row r="5743" spans="3:12">
      <c r="C5743" s="180">
        <v>12895</v>
      </c>
      <c r="D5743" s="180">
        <v>36141</v>
      </c>
      <c r="E5743" s="180" t="s">
        <v>5559</v>
      </c>
      <c r="F5743" s="180" t="s">
        <v>727</v>
      </c>
      <c r="G5743" s="180">
        <v>2.7</v>
      </c>
      <c r="H5743" s="180">
        <v>40.5</v>
      </c>
      <c r="I5743" s="180">
        <v>40.5</v>
      </c>
      <c r="J5743" s="180">
        <v>0</v>
      </c>
      <c r="K5743" s="181">
        <f t="shared" si="89"/>
        <v>109.35000000000001</v>
      </c>
      <c r="L5743" s="180" t="s">
        <v>4328</v>
      </c>
    </row>
    <row r="5744" spans="3:12">
      <c r="C5744" s="180">
        <v>12895</v>
      </c>
      <c r="D5744" s="180">
        <v>36142</v>
      </c>
      <c r="E5744" s="180" t="s">
        <v>5560</v>
      </c>
      <c r="F5744" s="180" t="s">
        <v>727</v>
      </c>
      <c r="G5744" s="180">
        <v>0.15</v>
      </c>
      <c r="H5744" s="180">
        <v>2.25</v>
      </c>
      <c r="I5744" s="180">
        <v>2.25</v>
      </c>
      <c r="J5744" s="180">
        <v>0</v>
      </c>
      <c r="K5744" s="181">
        <f t="shared" si="89"/>
        <v>0.33749999999999997</v>
      </c>
      <c r="L5744" s="180" t="s">
        <v>4328</v>
      </c>
    </row>
    <row r="5745" spans="3:12">
      <c r="C5745" s="180">
        <v>12895</v>
      </c>
      <c r="D5745" s="180">
        <v>36143</v>
      </c>
      <c r="E5745" s="180" t="s">
        <v>5561</v>
      </c>
      <c r="F5745" s="180" t="s">
        <v>727</v>
      </c>
      <c r="G5745" s="180">
        <v>2.0499999999999998</v>
      </c>
      <c r="H5745" s="180">
        <v>30.75</v>
      </c>
      <c r="I5745" s="180">
        <v>30.75</v>
      </c>
      <c r="J5745" s="180">
        <v>0</v>
      </c>
      <c r="K5745" s="181">
        <f t="shared" si="89"/>
        <v>63.037499999999994</v>
      </c>
      <c r="L5745" s="180" t="s">
        <v>4328</v>
      </c>
    </row>
    <row r="5746" spans="3:12">
      <c r="C5746" s="180">
        <v>12895</v>
      </c>
      <c r="D5746" s="180">
        <v>36144</v>
      </c>
      <c r="E5746" s="180" t="s">
        <v>5562</v>
      </c>
      <c r="F5746" s="180" t="s">
        <v>727</v>
      </c>
      <c r="G5746" s="180">
        <v>0.112</v>
      </c>
      <c r="H5746" s="180">
        <v>1.68</v>
      </c>
      <c r="I5746" s="180">
        <v>1.68</v>
      </c>
      <c r="J5746" s="180">
        <v>0</v>
      </c>
      <c r="K5746" s="181">
        <f t="shared" si="89"/>
        <v>0.18815999999999999</v>
      </c>
      <c r="L5746" s="180" t="s">
        <v>4328</v>
      </c>
    </row>
    <row r="5747" spans="3:12">
      <c r="C5747" s="180">
        <v>12895</v>
      </c>
      <c r="D5747" s="180">
        <v>36145</v>
      </c>
      <c r="E5747" s="180" t="s">
        <v>5563</v>
      </c>
      <c r="F5747" s="180" t="s">
        <v>3904</v>
      </c>
      <c r="G5747" s="180">
        <v>2.88</v>
      </c>
      <c r="H5747" s="180">
        <v>43.2</v>
      </c>
      <c r="I5747" s="180">
        <v>43.2</v>
      </c>
      <c r="J5747" s="180">
        <v>0</v>
      </c>
      <c r="K5747" s="181">
        <f t="shared" si="89"/>
        <v>124.416</v>
      </c>
      <c r="L5747" s="180" t="s">
        <v>4328</v>
      </c>
    </row>
    <row r="5748" spans="3:12">
      <c r="C5748" s="180">
        <v>12895</v>
      </c>
      <c r="D5748" s="180">
        <v>36146</v>
      </c>
      <c r="E5748" s="180" t="s">
        <v>5564</v>
      </c>
      <c r="F5748" s="180" t="s">
        <v>727</v>
      </c>
      <c r="G5748" s="180">
        <v>17</v>
      </c>
      <c r="H5748" s="180">
        <v>255</v>
      </c>
      <c r="I5748" s="180">
        <v>255</v>
      </c>
      <c r="J5748" s="180">
        <v>0</v>
      </c>
      <c r="K5748" s="181">
        <f t="shared" si="89"/>
        <v>4335</v>
      </c>
      <c r="L5748" s="180" t="s">
        <v>4328</v>
      </c>
    </row>
    <row r="5749" spans="3:12">
      <c r="C5749" s="180">
        <v>12895</v>
      </c>
      <c r="D5749" s="180">
        <v>36147</v>
      </c>
      <c r="E5749" s="180" t="s">
        <v>5565</v>
      </c>
      <c r="F5749" s="180" t="s">
        <v>3904</v>
      </c>
      <c r="G5749" s="180">
        <v>25.8765</v>
      </c>
      <c r="H5749" s="180">
        <v>388.14</v>
      </c>
      <c r="I5749" s="180">
        <v>388.14</v>
      </c>
      <c r="J5749" s="180">
        <v>0</v>
      </c>
      <c r="K5749" s="181">
        <f t="shared" si="89"/>
        <v>10043.70471</v>
      </c>
      <c r="L5749" s="180" t="s">
        <v>4328</v>
      </c>
    </row>
    <row r="5750" spans="3:12">
      <c r="C5750" s="180">
        <v>12895</v>
      </c>
      <c r="D5750" s="180">
        <v>36148</v>
      </c>
      <c r="E5750" s="180" t="s">
        <v>5566</v>
      </c>
      <c r="F5750" s="180" t="s">
        <v>727</v>
      </c>
      <c r="G5750" s="180">
        <v>4.8</v>
      </c>
      <c r="H5750" s="180">
        <v>72</v>
      </c>
      <c r="I5750" s="180">
        <v>72</v>
      </c>
      <c r="J5750" s="180">
        <v>0</v>
      </c>
      <c r="K5750" s="181">
        <f t="shared" si="89"/>
        <v>345.59999999999997</v>
      </c>
      <c r="L5750" s="180" t="s">
        <v>4328</v>
      </c>
    </row>
    <row r="5751" spans="3:12">
      <c r="C5751" s="180">
        <v>12895</v>
      </c>
      <c r="D5751" s="180">
        <v>36149</v>
      </c>
      <c r="E5751" s="180" t="s">
        <v>5567</v>
      </c>
      <c r="F5751" s="180" t="s">
        <v>727</v>
      </c>
      <c r="G5751" s="180">
        <v>11.75</v>
      </c>
      <c r="H5751" s="180">
        <v>176.25</v>
      </c>
      <c r="I5751" s="180">
        <v>176.25</v>
      </c>
      <c r="J5751" s="180">
        <v>0</v>
      </c>
      <c r="K5751" s="181">
        <f t="shared" si="89"/>
        <v>2070.9375</v>
      </c>
      <c r="L5751" s="180" t="s">
        <v>4328</v>
      </c>
    </row>
    <row r="5752" spans="3:12">
      <c r="C5752" s="180">
        <v>12895</v>
      </c>
      <c r="D5752" s="180">
        <v>36150</v>
      </c>
      <c r="E5752" s="180" t="s">
        <v>5568</v>
      </c>
      <c r="F5752" s="180" t="s">
        <v>727</v>
      </c>
      <c r="G5752" s="180">
        <v>2.97</v>
      </c>
      <c r="H5752" s="180">
        <v>44.55</v>
      </c>
      <c r="I5752" s="180">
        <v>44.55</v>
      </c>
      <c r="J5752" s="180">
        <v>0</v>
      </c>
      <c r="K5752" s="181">
        <f t="shared" si="89"/>
        <v>132.3135</v>
      </c>
      <c r="L5752" s="180" t="s">
        <v>4328</v>
      </c>
    </row>
    <row r="5753" spans="3:12">
      <c r="C5753" s="180">
        <v>12895</v>
      </c>
      <c r="D5753" s="180">
        <v>36151</v>
      </c>
      <c r="E5753" s="180" t="s">
        <v>5569</v>
      </c>
      <c r="F5753" s="180" t="s">
        <v>727</v>
      </c>
      <c r="G5753" s="180">
        <v>2</v>
      </c>
      <c r="H5753" s="180">
        <v>30</v>
      </c>
      <c r="I5753" s="180">
        <v>30</v>
      </c>
      <c r="J5753" s="180">
        <v>0</v>
      </c>
      <c r="K5753" s="181">
        <f t="shared" si="89"/>
        <v>60</v>
      </c>
      <c r="L5753" s="180" t="s">
        <v>4328</v>
      </c>
    </row>
    <row r="5754" spans="3:12">
      <c r="C5754" s="180">
        <v>12895</v>
      </c>
      <c r="D5754" s="180">
        <v>36152</v>
      </c>
      <c r="E5754" s="180" t="s">
        <v>5570</v>
      </c>
      <c r="F5754" s="180" t="s">
        <v>727</v>
      </c>
      <c r="G5754" s="180">
        <v>0.39</v>
      </c>
      <c r="H5754" s="180">
        <v>5.85</v>
      </c>
      <c r="I5754" s="180">
        <v>5.85</v>
      </c>
      <c r="J5754" s="180">
        <v>0</v>
      </c>
      <c r="K5754" s="181">
        <f t="shared" si="89"/>
        <v>2.2814999999999999</v>
      </c>
      <c r="L5754" s="180" t="s">
        <v>4328</v>
      </c>
    </row>
    <row r="5755" spans="3:12">
      <c r="C5755" s="180">
        <v>12895</v>
      </c>
      <c r="D5755" s="180">
        <v>36153</v>
      </c>
      <c r="E5755" s="180" t="s">
        <v>5571</v>
      </c>
      <c r="F5755" s="180" t="s">
        <v>727</v>
      </c>
      <c r="G5755" s="180">
        <v>13.375</v>
      </c>
      <c r="H5755" s="180">
        <v>200.62</v>
      </c>
      <c r="I5755" s="180">
        <v>200.62</v>
      </c>
      <c r="J5755" s="180">
        <v>0</v>
      </c>
      <c r="K5755" s="181">
        <f t="shared" si="89"/>
        <v>2683.2925</v>
      </c>
      <c r="L5755" s="180" t="s">
        <v>4328</v>
      </c>
    </row>
    <row r="5756" spans="3:12">
      <c r="C5756" s="180">
        <v>12895</v>
      </c>
      <c r="D5756" s="180">
        <v>38200</v>
      </c>
      <c r="E5756" s="180" t="s">
        <v>5572</v>
      </c>
      <c r="F5756" s="180" t="s">
        <v>5573</v>
      </c>
      <c r="G5756" s="180">
        <v>42.682926799999997</v>
      </c>
      <c r="H5756" s="180">
        <v>640.24</v>
      </c>
      <c r="I5756" s="180">
        <v>640.24</v>
      </c>
      <c r="J5756" s="180">
        <v>0</v>
      </c>
      <c r="K5756" s="181">
        <f t="shared" si="89"/>
        <v>27327.317054431998</v>
      </c>
      <c r="L5756" s="180" t="s">
        <v>4328</v>
      </c>
    </row>
    <row r="5757" spans="3:12">
      <c r="C5757" s="180">
        <v>12895</v>
      </c>
      <c r="D5757" s="180">
        <v>38374</v>
      </c>
      <c r="E5757" s="180" t="s">
        <v>5574</v>
      </c>
      <c r="F5757" s="180" t="s">
        <v>727</v>
      </c>
      <c r="G5757" s="180">
        <v>72.195121999999998</v>
      </c>
      <c r="H5757" s="182">
        <v>1082.92</v>
      </c>
      <c r="I5757" s="182">
        <v>1082.92</v>
      </c>
      <c r="J5757" s="180">
        <v>0</v>
      </c>
      <c r="K5757" s="181">
        <f t="shared" si="89"/>
        <v>78181.541516240002</v>
      </c>
      <c r="L5757" s="180" t="s">
        <v>4328</v>
      </c>
    </row>
    <row r="5758" spans="3:12">
      <c r="C5758" s="180">
        <v>12898</v>
      </c>
      <c r="D5758" s="180">
        <v>12898</v>
      </c>
      <c r="E5758" s="180" t="s">
        <v>5575</v>
      </c>
      <c r="F5758" s="180" t="s">
        <v>727</v>
      </c>
      <c r="G5758" s="180">
        <v>1</v>
      </c>
      <c r="H5758" s="180">
        <v>194.55</v>
      </c>
      <c r="I5758" s="180">
        <v>194.55</v>
      </c>
      <c r="J5758" s="180">
        <v>0</v>
      </c>
      <c r="K5758" s="181">
        <f t="shared" si="89"/>
        <v>194.55</v>
      </c>
      <c r="L5758" s="180" t="s">
        <v>4328</v>
      </c>
    </row>
    <row r="5759" spans="3:12">
      <c r="C5759" s="180">
        <v>12898</v>
      </c>
      <c r="D5759" s="180">
        <v>12899</v>
      </c>
      <c r="E5759" s="180" t="s">
        <v>2694</v>
      </c>
      <c r="F5759" s="180" t="s">
        <v>727</v>
      </c>
      <c r="G5759" s="180">
        <v>0.63043479999999996</v>
      </c>
      <c r="H5759" s="180">
        <v>122.65</v>
      </c>
      <c r="I5759" s="180">
        <v>122.65</v>
      </c>
      <c r="J5759" s="180">
        <v>0</v>
      </c>
      <c r="K5759" s="181">
        <f t="shared" si="89"/>
        <v>77.322828220000005</v>
      </c>
      <c r="L5759" s="180" t="s">
        <v>4328</v>
      </c>
    </row>
    <row r="5760" spans="3:12">
      <c r="C5760" s="180">
        <v>13244</v>
      </c>
      <c r="D5760" s="180">
        <v>13244</v>
      </c>
      <c r="E5760" s="180" t="s">
        <v>5576</v>
      </c>
      <c r="F5760" s="180" t="s">
        <v>727</v>
      </c>
      <c r="G5760" s="180">
        <v>1</v>
      </c>
      <c r="H5760" s="180">
        <v>49.19</v>
      </c>
      <c r="I5760" s="180">
        <v>49.19</v>
      </c>
      <c r="J5760" s="180">
        <v>0</v>
      </c>
      <c r="K5760" s="181">
        <f t="shared" si="89"/>
        <v>49.19</v>
      </c>
      <c r="L5760" s="180" t="s">
        <v>4328</v>
      </c>
    </row>
    <row r="5761" spans="3:12">
      <c r="C5761" s="180">
        <v>13244</v>
      </c>
      <c r="D5761" s="180">
        <v>34498</v>
      </c>
      <c r="E5761" s="180" t="s">
        <v>5577</v>
      </c>
      <c r="F5761" s="180" t="s">
        <v>727</v>
      </c>
      <c r="G5761" s="180">
        <v>2.3756993</v>
      </c>
      <c r="H5761" s="180">
        <v>116.86</v>
      </c>
      <c r="I5761" s="180">
        <v>116.86</v>
      </c>
      <c r="J5761" s="180">
        <v>0</v>
      </c>
      <c r="K5761" s="181">
        <f t="shared" si="89"/>
        <v>277.62422019799999</v>
      </c>
      <c r="L5761" s="180" t="s">
        <v>4328</v>
      </c>
    </row>
    <row r="5762" spans="3:12">
      <c r="C5762" s="180">
        <v>13329</v>
      </c>
      <c r="D5762" s="180">
        <v>13329</v>
      </c>
      <c r="E5762" s="180" t="s">
        <v>5578</v>
      </c>
      <c r="F5762" s="180" t="s">
        <v>727</v>
      </c>
      <c r="G5762" s="180">
        <v>1</v>
      </c>
      <c r="H5762" s="180">
        <v>4.01</v>
      </c>
      <c r="I5762" s="180">
        <v>4.01</v>
      </c>
      <c r="J5762" s="180">
        <v>0</v>
      </c>
      <c r="K5762" s="181">
        <f t="shared" si="89"/>
        <v>4.01</v>
      </c>
      <c r="L5762" s="180" t="s">
        <v>4328</v>
      </c>
    </row>
    <row r="5763" spans="3:12">
      <c r="C5763" s="180">
        <v>13329</v>
      </c>
      <c r="D5763" s="180">
        <v>12294</v>
      </c>
      <c r="E5763" s="180" t="s">
        <v>5579</v>
      </c>
      <c r="F5763" s="180" t="s">
        <v>727</v>
      </c>
      <c r="G5763" s="180">
        <v>2.3870968000000001</v>
      </c>
      <c r="H5763" s="180">
        <v>9.57</v>
      </c>
      <c r="I5763" s="180">
        <v>9.57</v>
      </c>
      <c r="J5763" s="180">
        <v>0</v>
      </c>
      <c r="K5763" s="181">
        <f t="shared" si="89"/>
        <v>22.844516376000001</v>
      </c>
      <c r="L5763" s="180" t="s">
        <v>4328</v>
      </c>
    </row>
    <row r="5764" spans="3:12">
      <c r="C5764" s="180">
        <v>13329</v>
      </c>
      <c r="D5764" s="180">
        <v>12295</v>
      </c>
      <c r="E5764" s="180" t="s">
        <v>2560</v>
      </c>
      <c r="F5764" s="180" t="s">
        <v>727</v>
      </c>
      <c r="G5764" s="180">
        <v>0.76881719999999998</v>
      </c>
      <c r="H5764" s="180">
        <v>3.08</v>
      </c>
      <c r="I5764" s="180">
        <v>3.08</v>
      </c>
      <c r="J5764" s="180">
        <v>0</v>
      </c>
      <c r="K5764" s="181">
        <f t="shared" si="89"/>
        <v>2.3679569759999999</v>
      </c>
      <c r="L5764" s="180" t="s">
        <v>4328</v>
      </c>
    </row>
    <row r="5765" spans="3:12">
      <c r="C5765" s="180">
        <v>13329</v>
      </c>
      <c r="D5765" s="180">
        <v>12296</v>
      </c>
      <c r="E5765" s="180" t="s">
        <v>5580</v>
      </c>
      <c r="F5765" s="180" t="s">
        <v>727</v>
      </c>
      <c r="G5765" s="180">
        <v>0.9946237</v>
      </c>
      <c r="H5765" s="180">
        <v>3.98</v>
      </c>
      <c r="I5765" s="180">
        <v>3.98</v>
      </c>
      <c r="J5765" s="180">
        <v>0</v>
      </c>
      <c r="K5765" s="181">
        <f t="shared" si="89"/>
        <v>3.9586023259999998</v>
      </c>
      <c r="L5765" s="180" t="s">
        <v>4328</v>
      </c>
    </row>
    <row r="5766" spans="3:12">
      <c r="C5766" s="180">
        <v>13329</v>
      </c>
      <c r="D5766" s="180">
        <v>14543</v>
      </c>
      <c r="E5766" s="180" t="s">
        <v>5581</v>
      </c>
      <c r="F5766" s="180" t="s">
        <v>727</v>
      </c>
      <c r="G5766" s="180">
        <v>1.7043010999999999</v>
      </c>
      <c r="H5766" s="180">
        <v>6.83</v>
      </c>
      <c r="I5766" s="180">
        <v>6.83</v>
      </c>
      <c r="J5766" s="180">
        <v>0</v>
      </c>
      <c r="K5766" s="181">
        <f t="shared" ref="K5766:K5829" si="90">H5766*G5766</f>
        <v>11.640376513</v>
      </c>
      <c r="L5766" s="180" t="s">
        <v>4328</v>
      </c>
    </row>
    <row r="5767" spans="3:12">
      <c r="C5767" s="180">
        <v>13329</v>
      </c>
      <c r="D5767" s="180">
        <v>20256</v>
      </c>
      <c r="E5767" s="180" t="s">
        <v>5582</v>
      </c>
      <c r="F5767" s="180" t="s">
        <v>727</v>
      </c>
      <c r="G5767" s="180">
        <v>9.1397800000000001E-2</v>
      </c>
      <c r="H5767" s="180">
        <v>0.36</v>
      </c>
      <c r="I5767" s="180">
        <v>0.36</v>
      </c>
      <c r="J5767" s="180">
        <v>0</v>
      </c>
      <c r="K5767" s="181">
        <f t="shared" si="90"/>
        <v>3.2903207999999996E-2</v>
      </c>
      <c r="L5767" s="180" t="s">
        <v>4328</v>
      </c>
    </row>
    <row r="5768" spans="3:12">
      <c r="C5768" s="180">
        <v>13415</v>
      </c>
      <c r="D5768" s="180">
        <v>13415</v>
      </c>
      <c r="E5768" s="180" t="s">
        <v>5583</v>
      </c>
      <c r="F5768" s="180" t="s">
        <v>727</v>
      </c>
      <c r="G5768" s="180">
        <v>1</v>
      </c>
      <c r="H5768" s="180">
        <v>64.849999999999994</v>
      </c>
      <c r="I5768" s="180">
        <v>64.849999999999994</v>
      </c>
      <c r="J5768" s="180">
        <v>0</v>
      </c>
      <c r="K5768" s="181">
        <f t="shared" si="90"/>
        <v>64.849999999999994</v>
      </c>
      <c r="L5768" s="180" t="s">
        <v>4328</v>
      </c>
    </row>
    <row r="5769" spans="3:12">
      <c r="C5769" s="180">
        <v>13415</v>
      </c>
      <c r="D5769" s="180">
        <v>7602</v>
      </c>
      <c r="E5769" s="180" t="s">
        <v>5584</v>
      </c>
      <c r="F5769" s="180" t="s">
        <v>727</v>
      </c>
      <c r="G5769" s="180">
        <v>0.63818220000000003</v>
      </c>
      <c r="H5769" s="180">
        <v>41.38</v>
      </c>
      <c r="I5769" s="180">
        <v>41.38</v>
      </c>
      <c r="J5769" s="180">
        <v>0</v>
      </c>
      <c r="K5769" s="181">
        <f t="shared" si="90"/>
        <v>26.407979436000002</v>
      </c>
      <c r="L5769" s="180" t="s">
        <v>4328</v>
      </c>
    </row>
    <row r="5770" spans="3:12">
      <c r="C5770" s="180">
        <v>13415</v>
      </c>
      <c r="D5770" s="180">
        <v>7603</v>
      </c>
      <c r="E5770" s="180" t="s">
        <v>5585</v>
      </c>
      <c r="F5770" s="180" t="s">
        <v>727</v>
      </c>
      <c r="G5770" s="180">
        <v>0.54142199999999996</v>
      </c>
      <c r="H5770" s="180">
        <v>35.11</v>
      </c>
      <c r="I5770" s="180">
        <v>35.11</v>
      </c>
      <c r="J5770" s="180">
        <v>0</v>
      </c>
      <c r="K5770" s="181">
        <f t="shared" si="90"/>
        <v>19.009326419999997</v>
      </c>
      <c r="L5770" s="180" t="s">
        <v>4328</v>
      </c>
    </row>
    <row r="5771" spans="3:12">
      <c r="C5771" s="180">
        <v>13415</v>
      </c>
      <c r="D5771" s="180">
        <v>7604</v>
      </c>
      <c r="E5771" s="180" t="s">
        <v>5586</v>
      </c>
      <c r="F5771" s="180" t="s">
        <v>727</v>
      </c>
      <c r="G5771" s="180">
        <v>0.69558600000000004</v>
      </c>
      <c r="H5771" s="180">
        <v>45.1</v>
      </c>
      <c r="I5771" s="180">
        <v>45.1</v>
      </c>
      <c r="J5771" s="180">
        <v>0</v>
      </c>
      <c r="K5771" s="181">
        <f t="shared" si="90"/>
        <v>31.370928600000003</v>
      </c>
      <c r="L5771" s="180" t="s">
        <v>4328</v>
      </c>
    </row>
    <row r="5772" spans="3:12">
      <c r="C5772" s="180">
        <v>13415</v>
      </c>
      <c r="D5772" s="180">
        <v>11762</v>
      </c>
      <c r="E5772" s="180" t="s">
        <v>5587</v>
      </c>
      <c r="F5772" s="180" t="s">
        <v>727</v>
      </c>
      <c r="G5772" s="180">
        <v>0.82148290000000002</v>
      </c>
      <c r="H5772" s="180">
        <v>53.27</v>
      </c>
      <c r="I5772" s="180">
        <v>53.27</v>
      </c>
      <c r="J5772" s="180">
        <v>0</v>
      </c>
      <c r="K5772" s="181">
        <f t="shared" si="90"/>
        <v>43.760394083000001</v>
      </c>
      <c r="L5772" s="180" t="s">
        <v>4328</v>
      </c>
    </row>
    <row r="5773" spans="3:12">
      <c r="C5773" s="180">
        <v>13415</v>
      </c>
      <c r="D5773" s="180">
        <v>11769</v>
      </c>
      <c r="E5773" s="180" t="s">
        <v>5588</v>
      </c>
      <c r="F5773" s="180" t="s">
        <v>727</v>
      </c>
      <c r="G5773" s="180">
        <v>5.4337900000000001</v>
      </c>
      <c r="H5773" s="180">
        <v>352.38</v>
      </c>
      <c r="I5773" s="180">
        <v>352.38</v>
      </c>
      <c r="J5773" s="180">
        <v>0</v>
      </c>
      <c r="K5773" s="181">
        <f t="shared" si="90"/>
        <v>1914.7589201999999</v>
      </c>
      <c r="L5773" s="180" t="s">
        <v>4328</v>
      </c>
    </row>
    <row r="5774" spans="3:12">
      <c r="C5774" s="180">
        <v>13415</v>
      </c>
      <c r="D5774" s="180">
        <v>11771</v>
      </c>
      <c r="E5774" s="180" t="s">
        <v>5589</v>
      </c>
      <c r="F5774" s="180" t="s">
        <v>727</v>
      </c>
      <c r="G5774" s="180">
        <v>6.6556860000000002</v>
      </c>
      <c r="H5774" s="180">
        <v>431.62</v>
      </c>
      <c r="I5774" s="180">
        <v>431.62</v>
      </c>
      <c r="J5774" s="180">
        <v>0</v>
      </c>
      <c r="K5774" s="181">
        <f t="shared" si="90"/>
        <v>2872.7271913200002</v>
      </c>
      <c r="L5774" s="180" t="s">
        <v>4328</v>
      </c>
    </row>
    <row r="5775" spans="3:12">
      <c r="C5775" s="180">
        <v>13415</v>
      </c>
      <c r="D5775" s="180">
        <v>11772</v>
      </c>
      <c r="E5775" s="180" t="s">
        <v>5590</v>
      </c>
      <c r="F5775" s="180" t="s">
        <v>727</v>
      </c>
      <c r="G5775" s="180">
        <v>1.7373342000000001</v>
      </c>
      <c r="H5775" s="180">
        <v>112.66</v>
      </c>
      <c r="I5775" s="180">
        <v>112.66</v>
      </c>
      <c r="J5775" s="180">
        <v>0</v>
      </c>
      <c r="K5775" s="181">
        <f t="shared" si="90"/>
        <v>195.72807097200001</v>
      </c>
      <c r="L5775" s="180" t="s">
        <v>4328</v>
      </c>
    </row>
    <row r="5776" spans="3:12">
      <c r="C5776" s="180">
        <v>13415</v>
      </c>
      <c r="D5776" s="180">
        <v>11773</v>
      </c>
      <c r="E5776" s="180" t="s">
        <v>5591</v>
      </c>
      <c r="F5776" s="180" t="s">
        <v>727</v>
      </c>
      <c r="G5776" s="180">
        <v>1.7318982000000001</v>
      </c>
      <c r="H5776" s="180">
        <v>112.31</v>
      </c>
      <c r="I5776" s="180">
        <v>112.31</v>
      </c>
      <c r="J5776" s="180">
        <v>0</v>
      </c>
      <c r="K5776" s="181">
        <f t="shared" si="90"/>
        <v>194.509486842</v>
      </c>
      <c r="L5776" s="180" t="s">
        <v>4328</v>
      </c>
    </row>
    <row r="5777" spans="3:12">
      <c r="C5777" s="180">
        <v>13415</v>
      </c>
      <c r="D5777" s="180">
        <v>13416</v>
      </c>
      <c r="E5777" s="180" t="s">
        <v>5592</v>
      </c>
      <c r="F5777" s="180" t="s">
        <v>727</v>
      </c>
      <c r="G5777" s="180">
        <v>1.1686236000000001</v>
      </c>
      <c r="H5777" s="180">
        <v>75.78</v>
      </c>
      <c r="I5777" s="180">
        <v>75.78</v>
      </c>
      <c r="J5777" s="180">
        <v>0</v>
      </c>
      <c r="K5777" s="181">
        <f t="shared" si="90"/>
        <v>88.558296408000004</v>
      </c>
      <c r="L5777" s="180" t="s">
        <v>4328</v>
      </c>
    </row>
    <row r="5778" spans="3:12">
      <c r="C5778" s="180">
        <v>13415</v>
      </c>
      <c r="D5778" s="180">
        <v>13417</v>
      </c>
      <c r="E5778" s="180" t="s">
        <v>5593</v>
      </c>
      <c r="F5778" s="180" t="s">
        <v>727</v>
      </c>
      <c r="G5778" s="180">
        <v>1.3024571</v>
      </c>
      <c r="H5778" s="180">
        <v>84.46</v>
      </c>
      <c r="I5778" s="180">
        <v>84.46</v>
      </c>
      <c r="J5778" s="180">
        <v>0</v>
      </c>
      <c r="K5778" s="181">
        <f t="shared" si="90"/>
        <v>110.00552666599999</v>
      </c>
      <c r="L5778" s="180" t="s">
        <v>4328</v>
      </c>
    </row>
    <row r="5779" spans="3:12">
      <c r="C5779" s="180">
        <v>13415</v>
      </c>
      <c r="D5779" s="180">
        <v>13983</v>
      </c>
      <c r="E5779" s="180" t="s">
        <v>5594</v>
      </c>
      <c r="F5779" s="180" t="s">
        <v>727</v>
      </c>
      <c r="G5779" s="180">
        <v>1.3157208</v>
      </c>
      <c r="H5779" s="180">
        <v>85.32</v>
      </c>
      <c r="I5779" s="180">
        <v>85.32</v>
      </c>
      <c r="J5779" s="180">
        <v>0</v>
      </c>
      <c r="K5779" s="181">
        <f t="shared" si="90"/>
        <v>112.25729865599999</v>
      </c>
      <c r="L5779" s="180" t="s">
        <v>4328</v>
      </c>
    </row>
    <row r="5780" spans="3:12">
      <c r="C5780" s="180">
        <v>13415</v>
      </c>
      <c r="D5780" s="180">
        <v>13984</v>
      </c>
      <c r="E5780" s="180" t="s">
        <v>5595</v>
      </c>
      <c r="F5780" s="180" t="s">
        <v>727</v>
      </c>
      <c r="G5780" s="180">
        <v>1.0108718999999999</v>
      </c>
      <c r="H5780" s="180">
        <v>65.55</v>
      </c>
      <c r="I5780" s="180">
        <v>65.55</v>
      </c>
      <c r="J5780" s="180">
        <v>0</v>
      </c>
      <c r="K5780" s="181">
        <f t="shared" si="90"/>
        <v>66.262653044999993</v>
      </c>
      <c r="L5780" s="180" t="s">
        <v>4328</v>
      </c>
    </row>
    <row r="5781" spans="3:12">
      <c r="C5781" s="180">
        <v>13415</v>
      </c>
      <c r="D5781" s="180">
        <v>36791</v>
      </c>
      <c r="E5781" s="180" t="s">
        <v>5596</v>
      </c>
      <c r="F5781" s="180" t="s">
        <v>727</v>
      </c>
      <c r="G5781" s="180">
        <v>1.9547728</v>
      </c>
      <c r="H5781" s="180">
        <v>126.76</v>
      </c>
      <c r="I5781" s="180">
        <v>126.76</v>
      </c>
      <c r="J5781" s="180">
        <v>0</v>
      </c>
      <c r="K5781" s="181">
        <f t="shared" si="90"/>
        <v>247.78700012800002</v>
      </c>
      <c r="L5781" s="180" t="s">
        <v>4328</v>
      </c>
    </row>
    <row r="5782" spans="3:12">
      <c r="C5782" s="180">
        <v>13415</v>
      </c>
      <c r="D5782" s="180">
        <v>36792</v>
      </c>
      <c r="E5782" s="180" t="s">
        <v>5597</v>
      </c>
      <c r="F5782" s="180" t="s">
        <v>727</v>
      </c>
      <c r="G5782" s="180">
        <v>2.6016525000000001</v>
      </c>
      <c r="H5782" s="180">
        <v>168.71</v>
      </c>
      <c r="I5782" s="180">
        <v>168.71</v>
      </c>
      <c r="J5782" s="180">
        <v>0</v>
      </c>
      <c r="K5782" s="181">
        <f t="shared" si="90"/>
        <v>438.92479327500007</v>
      </c>
      <c r="L5782" s="180" t="s">
        <v>4328</v>
      </c>
    </row>
    <row r="5783" spans="3:12">
      <c r="C5783" s="180">
        <v>13415</v>
      </c>
      <c r="D5783" s="180">
        <v>36793</v>
      </c>
      <c r="E5783" s="180" t="s">
        <v>5598</v>
      </c>
      <c r="F5783" s="180" t="s">
        <v>727</v>
      </c>
      <c r="G5783" s="180">
        <v>12.295716499999999</v>
      </c>
      <c r="H5783" s="180">
        <v>797.37</v>
      </c>
      <c r="I5783" s="180">
        <v>797.37</v>
      </c>
      <c r="J5783" s="180">
        <v>0</v>
      </c>
      <c r="K5783" s="181">
        <f t="shared" si="90"/>
        <v>9804.2354656049993</v>
      </c>
      <c r="L5783" s="180" t="s">
        <v>4328</v>
      </c>
    </row>
    <row r="5784" spans="3:12">
      <c r="C5784" s="180">
        <v>13415</v>
      </c>
      <c r="D5784" s="180">
        <v>36795</v>
      </c>
      <c r="E5784" s="180" t="s">
        <v>5599</v>
      </c>
      <c r="F5784" s="180" t="s">
        <v>727</v>
      </c>
      <c r="G5784" s="180">
        <v>24.714938</v>
      </c>
      <c r="H5784" s="182">
        <v>1602.76</v>
      </c>
      <c r="I5784" s="182">
        <v>1602.76</v>
      </c>
      <c r="J5784" s="180">
        <v>0</v>
      </c>
      <c r="K5784" s="181">
        <f t="shared" si="90"/>
        <v>39612.114028880002</v>
      </c>
      <c r="L5784" s="180" t="s">
        <v>4328</v>
      </c>
    </row>
    <row r="5785" spans="3:12">
      <c r="C5785" s="180">
        <v>13415</v>
      </c>
      <c r="D5785" s="180">
        <v>36796</v>
      </c>
      <c r="E5785" s="180" t="s">
        <v>5600</v>
      </c>
      <c r="F5785" s="180" t="s">
        <v>727</v>
      </c>
      <c r="G5785" s="180">
        <v>2.0538159999999999</v>
      </c>
      <c r="H5785" s="180">
        <v>133.18</v>
      </c>
      <c r="I5785" s="180">
        <v>133.18</v>
      </c>
      <c r="J5785" s="180">
        <v>0</v>
      </c>
      <c r="K5785" s="181">
        <f t="shared" si="90"/>
        <v>273.52721487999997</v>
      </c>
      <c r="L5785" s="180" t="s">
        <v>4328</v>
      </c>
    </row>
    <row r="5786" spans="3:12">
      <c r="C5786" s="180">
        <v>13415</v>
      </c>
      <c r="D5786" s="180">
        <v>36800</v>
      </c>
      <c r="E5786" s="180" t="s">
        <v>5601</v>
      </c>
      <c r="F5786" s="180" t="s">
        <v>727</v>
      </c>
      <c r="G5786" s="180">
        <v>3.2650576</v>
      </c>
      <c r="H5786" s="180">
        <v>211.73</v>
      </c>
      <c r="I5786" s="180">
        <v>211.73</v>
      </c>
      <c r="J5786" s="180">
        <v>0</v>
      </c>
      <c r="K5786" s="181">
        <f t="shared" si="90"/>
        <v>691.31064564799999</v>
      </c>
      <c r="L5786" s="180" t="s">
        <v>4328</v>
      </c>
    </row>
    <row r="5787" spans="3:12">
      <c r="C5787" s="180">
        <v>13415</v>
      </c>
      <c r="D5787" s="180">
        <v>36801</v>
      </c>
      <c r="E5787" s="180" t="s">
        <v>5602</v>
      </c>
      <c r="F5787" s="180" t="s">
        <v>727</v>
      </c>
      <c r="G5787" s="180">
        <v>0.48662749999999999</v>
      </c>
      <c r="H5787" s="180">
        <v>31.55</v>
      </c>
      <c r="I5787" s="180">
        <v>31.55</v>
      </c>
      <c r="J5787" s="180">
        <v>0</v>
      </c>
      <c r="K5787" s="181">
        <f t="shared" si="90"/>
        <v>15.353097625</v>
      </c>
      <c r="L5787" s="180" t="s">
        <v>4328</v>
      </c>
    </row>
    <row r="5788" spans="3:12">
      <c r="C5788" s="180">
        <v>13415</v>
      </c>
      <c r="D5788" s="180">
        <v>37587</v>
      </c>
      <c r="E5788" s="180" t="s">
        <v>5603</v>
      </c>
      <c r="F5788" s="180" t="s">
        <v>727</v>
      </c>
      <c r="G5788" s="180">
        <v>7.1732984999999996</v>
      </c>
      <c r="H5788" s="180">
        <v>465.18</v>
      </c>
      <c r="I5788" s="180">
        <v>465.18</v>
      </c>
      <c r="J5788" s="180">
        <v>0</v>
      </c>
      <c r="K5788" s="181">
        <f t="shared" si="90"/>
        <v>3336.8749962299999</v>
      </c>
      <c r="L5788" s="180" t="s">
        <v>4328</v>
      </c>
    </row>
    <row r="5789" spans="3:12">
      <c r="C5789" s="180">
        <v>13415</v>
      </c>
      <c r="D5789" s="180">
        <v>38127</v>
      </c>
      <c r="E5789" s="180" t="s">
        <v>5604</v>
      </c>
      <c r="F5789" s="180" t="s">
        <v>727</v>
      </c>
      <c r="G5789" s="180">
        <v>6.1948249999999998</v>
      </c>
      <c r="H5789" s="180">
        <v>401.73</v>
      </c>
      <c r="I5789" s="180">
        <v>401.73</v>
      </c>
      <c r="J5789" s="180">
        <v>0</v>
      </c>
      <c r="K5789" s="181">
        <f t="shared" si="90"/>
        <v>2488.64704725</v>
      </c>
      <c r="L5789" s="180" t="s">
        <v>4328</v>
      </c>
    </row>
    <row r="5790" spans="3:12">
      <c r="C5790" s="180">
        <v>13415</v>
      </c>
      <c r="D5790" s="180">
        <v>38189</v>
      </c>
      <c r="E5790" s="180" t="s">
        <v>5605</v>
      </c>
      <c r="F5790" s="180" t="s">
        <v>727</v>
      </c>
      <c r="G5790" s="180">
        <v>2.4148727999999999</v>
      </c>
      <c r="H5790" s="180">
        <v>156.6</v>
      </c>
      <c r="I5790" s="180">
        <v>156.6</v>
      </c>
      <c r="J5790" s="180">
        <v>0</v>
      </c>
      <c r="K5790" s="181">
        <f t="shared" si="90"/>
        <v>378.16908047999999</v>
      </c>
      <c r="L5790" s="180" t="s">
        <v>4328</v>
      </c>
    </row>
    <row r="5791" spans="3:12">
      <c r="C5791" s="180">
        <v>13415</v>
      </c>
      <c r="D5791" s="180">
        <v>38190</v>
      </c>
      <c r="E5791" s="180" t="s">
        <v>5606</v>
      </c>
      <c r="F5791" s="180" t="s">
        <v>727</v>
      </c>
      <c r="G5791" s="180">
        <v>5.0874103000000002</v>
      </c>
      <c r="H5791" s="180">
        <v>329.91</v>
      </c>
      <c r="I5791" s="180">
        <v>329.91</v>
      </c>
      <c r="J5791" s="180">
        <v>0</v>
      </c>
      <c r="K5791" s="181">
        <f t="shared" si="90"/>
        <v>1678.3875320730001</v>
      </c>
      <c r="L5791" s="180" t="s">
        <v>4328</v>
      </c>
    </row>
    <row r="5792" spans="3:12">
      <c r="C5792" s="180">
        <v>13415</v>
      </c>
      <c r="D5792" s="180">
        <v>39702</v>
      </c>
      <c r="E5792" s="180" t="s">
        <v>5607</v>
      </c>
      <c r="F5792" s="180" t="s">
        <v>727</v>
      </c>
      <c r="G5792" s="180">
        <v>30.459230300000002</v>
      </c>
      <c r="H5792" s="182">
        <v>1975.28</v>
      </c>
      <c r="I5792" s="182">
        <v>1975.28</v>
      </c>
      <c r="J5792" s="180">
        <v>0</v>
      </c>
      <c r="K5792" s="181">
        <f t="shared" si="90"/>
        <v>60165.508426984001</v>
      </c>
      <c r="L5792" s="180" t="s">
        <v>4328</v>
      </c>
    </row>
    <row r="5793" spans="3:12">
      <c r="C5793" s="180">
        <v>13415</v>
      </c>
      <c r="D5793" s="180">
        <v>44045</v>
      </c>
      <c r="E5793" s="180" t="s">
        <v>5608</v>
      </c>
      <c r="F5793" s="180" t="s">
        <v>727</v>
      </c>
      <c r="G5793" s="180">
        <v>4.5863231000000004</v>
      </c>
      <c r="H5793" s="180">
        <v>297.42</v>
      </c>
      <c r="I5793" s="180">
        <v>297.42</v>
      </c>
      <c r="J5793" s="180">
        <v>0</v>
      </c>
      <c r="K5793" s="181">
        <f t="shared" si="90"/>
        <v>1364.0642164020003</v>
      </c>
      <c r="L5793" s="180" t="s">
        <v>4328</v>
      </c>
    </row>
    <row r="5794" spans="3:12">
      <c r="C5794" s="180">
        <v>13803</v>
      </c>
      <c r="D5794" s="180">
        <v>13803</v>
      </c>
      <c r="E5794" s="180" t="s">
        <v>1577</v>
      </c>
      <c r="F5794" s="180" t="s">
        <v>727</v>
      </c>
      <c r="G5794" s="180">
        <v>1</v>
      </c>
      <c r="H5794" s="182">
        <v>133310.69</v>
      </c>
      <c r="I5794" s="180">
        <v>0</v>
      </c>
      <c r="J5794" s="182">
        <v>133310.69</v>
      </c>
      <c r="K5794" s="181">
        <f t="shared" si="90"/>
        <v>133310.69</v>
      </c>
      <c r="L5794" s="180" t="s">
        <v>4328</v>
      </c>
    </row>
    <row r="5795" spans="3:12">
      <c r="C5795" s="180">
        <v>13803</v>
      </c>
      <c r="D5795" s="180">
        <v>36522</v>
      </c>
      <c r="E5795" s="180" t="s">
        <v>1523</v>
      </c>
      <c r="F5795" s="180" t="s">
        <v>727</v>
      </c>
      <c r="G5795" s="180">
        <v>0.74883849999999996</v>
      </c>
      <c r="H5795" s="182">
        <v>99828.17</v>
      </c>
      <c r="I5795" s="180">
        <v>0</v>
      </c>
      <c r="J5795" s="182">
        <v>99828.17</v>
      </c>
      <c r="K5795" s="181">
        <f t="shared" si="90"/>
        <v>74755.177080544992</v>
      </c>
      <c r="L5795" s="180" t="s">
        <v>4328</v>
      </c>
    </row>
    <row r="5796" spans="3:12">
      <c r="C5796" s="180">
        <v>13803</v>
      </c>
      <c r="D5796" s="180">
        <v>36523</v>
      </c>
      <c r="E5796" s="180" t="s">
        <v>1585</v>
      </c>
      <c r="F5796" s="180" t="s">
        <v>727</v>
      </c>
      <c r="G5796" s="180">
        <v>2.5460672</v>
      </c>
      <c r="H5796" s="182">
        <v>339417.97</v>
      </c>
      <c r="I5796" s="180">
        <v>0</v>
      </c>
      <c r="J5796" s="182">
        <v>339417.97</v>
      </c>
      <c r="K5796" s="181">
        <f t="shared" si="90"/>
        <v>864180.96050758392</v>
      </c>
      <c r="L5796" s="180" t="s">
        <v>4328</v>
      </c>
    </row>
    <row r="5797" spans="3:12">
      <c r="C5797" s="180">
        <v>13803</v>
      </c>
      <c r="D5797" s="180">
        <v>36524</v>
      </c>
      <c r="E5797" s="180" t="s">
        <v>5609</v>
      </c>
      <c r="F5797" s="180" t="s">
        <v>727</v>
      </c>
      <c r="G5797" s="180">
        <v>1.4758131000000001</v>
      </c>
      <c r="H5797" s="182">
        <v>196741.66</v>
      </c>
      <c r="I5797" s="180">
        <v>0</v>
      </c>
      <c r="J5797" s="182">
        <v>196741.66</v>
      </c>
      <c r="K5797" s="181">
        <f t="shared" si="90"/>
        <v>290353.91914374602</v>
      </c>
      <c r="L5797" s="180" t="s">
        <v>4328</v>
      </c>
    </row>
    <row r="5798" spans="3:12">
      <c r="C5798" s="180">
        <v>13803</v>
      </c>
      <c r="D5798" s="180">
        <v>36525</v>
      </c>
      <c r="E5798" s="180" t="s">
        <v>1584</v>
      </c>
      <c r="F5798" s="180" t="s">
        <v>727</v>
      </c>
      <c r="G5798" s="180">
        <v>1.0028695999999999</v>
      </c>
      <c r="H5798" s="182">
        <v>133693.23000000001</v>
      </c>
      <c r="I5798" s="180">
        <v>0</v>
      </c>
      <c r="J5798" s="182">
        <v>133693.23000000001</v>
      </c>
      <c r="K5798" s="181">
        <f t="shared" si="90"/>
        <v>134076.876092808</v>
      </c>
      <c r="L5798" s="180" t="s">
        <v>4328</v>
      </c>
    </row>
    <row r="5799" spans="3:12">
      <c r="C5799" s="180">
        <v>13803</v>
      </c>
      <c r="D5799" s="180">
        <v>36526</v>
      </c>
      <c r="E5799" s="180" t="s">
        <v>1586</v>
      </c>
      <c r="F5799" s="180" t="s">
        <v>727</v>
      </c>
      <c r="G5799" s="180">
        <v>1.1892703</v>
      </c>
      <c r="H5799" s="182">
        <v>158542.44</v>
      </c>
      <c r="I5799" s="180">
        <v>0</v>
      </c>
      <c r="J5799" s="182">
        <v>158542.44</v>
      </c>
      <c r="K5799" s="181">
        <f t="shared" si="90"/>
        <v>188549.815181532</v>
      </c>
      <c r="L5799" s="180" t="s">
        <v>4328</v>
      </c>
    </row>
    <row r="5800" spans="3:12">
      <c r="C5800" s="180">
        <v>13803</v>
      </c>
      <c r="D5800" s="180">
        <v>36527</v>
      </c>
      <c r="E5800" s="180" t="s">
        <v>5610</v>
      </c>
      <c r="F5800" s="180" t="s">
        <v>727</v>
      </c>
      <c r="G5800" s="180">
        <v>2.7655533999999999</v>
      </c>
      <c r="H5800" s="182">
        <v>368677.83</v>
      </c>
      <c r="I5800" s="180">
        <v>0</v>
      </c>
      <c r="J5800" s="182">
        <v>368677.83</v>
      </c>
      <c r="K5800" s="181">
        <f t="shared" si="90"/>
        <v>1019598.226261122</v>
      </c>
      <c r="L5800" s="180" t="s">
        <v>4328</v>
      </c>
    </row>
    <row r="5801" spans="3:12">
      <c r="C5801" s="180">
        <v>13803</v>
      </c>
      <c r="D5801" s="180">
        <v>38642</v>
      </c>
      <c r="E5801" s="180" t="s">
        <v>5611</v>
      </c>
      <c r="F5801" s="180" t="s">
        <v>727</v>
      </c>
      <c r="G5801" s="180">
        <v>0.64389180000000001</v>
      </c>
      <c r="H5801" s="182">
        <v>85837.66</v>
      </c>
      <c r="I5801" s="180">
        <v>0</v>
      </c>
      <c r="J5801" s="182">
        <v>85837.66</v>
      </c>
      <c r="K5801" s="181">
        <f t="shared" si="90"/>
        <v>55270.165405188003</v>
      </c>
      <c r="L5801" s="180" t="s">
        <v>4328</v>
      </c>
    </row>
    <row r="5802" spans="3:12">
      <c r="C5802" s="180">
        <v>13803</v>
      </c>
      <c r="D5802" s="180">
        <v>39813</v>
      </c>
      <c r="E5802" s="180" t="s">
        <v>1614</v>
      </c>
      <c r="F5802" s="180" t="s">
        <v>727</v>
      </c>
      <c r="G5802" s="180">
        <v>0.2957746</v>
      </c>
      <c r="H5802" s="182">
        <v>39429.910000000003</v>
      </c>
      <c r="I5802" s="180">
        <v>0</v>
      </c>
      <c r="J5802" s="182">
        <v>39429.910000000003</v>
      </c>
      <c r="K5802" s="181">
        <f t="shared" si="90"/>
        <v>11662.365858286001</v>
      </c>
      <c r="L5802" s="180" t="s">
        <v>4328</v>
      </c>
    </row>
    <row r="5803" spans="3:12">
      <c r="C5803" s="180">
        <v>14146</v>
      </c>
      <c r="D5803" s="180">
        <v>14146</v>
      </c>
      <c r="E5803" s="180" t="s">
        <v>5612</v>
      </c>
      <c r="F5803" s="180" t="s">
        <v>4201</v>
      </c>
      <c r="G5803" s="180">
        <v>1</v>
      </c>
      <c r="H5803" s="180">
        <v>74.98</v>
      </c>
      <c r="I5803" s="180">
        <v>74.98</v>
      </c>
      <c r="J5803" s="180">
        <v>0</v>
      </c>
      <c r="K5803" s="181">
        <f t="shared" si="90"/>
        <v>74.98</v>
      </c>
      <c r="L5803" s="180" t="s">
        <v>4328</v>
      </c>
    </row>
    <row r="5804" spans="3:12">
      <c r="C5804" s="180">
        <v>14146</v>
      </c>
      <c r="D5804" s="180">
        <v>14147</v>
      </c>
      <c r="E5804" s="180" t="s">
        <v>5613</v>
      </c>
      <c r="F5804" s="180" t="s">
        <v>4201</v>
      </c>
      <c r="G5804" s="180">
        <v>0.78343750000000001</v>
      </c>
      <c r="H5804" s="180">
        <v>58.74</v>
      </c>
      <c r="I5804" s="180">
        <v>58.74</v>
      </c>
      <c r="J5804" s="180">
        <v>0</v>
      </c>
      <c r="K5804" s="181">
        <f t="shared" si="90"/>
        <v>46.019118750000004</v>
      </c>
      <c r="L5804" s="180" t="s">
        <v>4328</v>
      </c>
    </row>
    <row r="5805" spans="3:12">
      <c r="C5805" s="180">
        <v>14146</v>
      </c>
      <c r="D5805" s="180">
        <v>14148</v>
      </c>
      <c r="E5805" s="180" t="s">
        <v>5614</v>
      </c>
      <c r="F5805" s="180" t="s">
        <v>727</v>
      </c>
      <c r="G5805" s="180">
        <v>1.3343799999999999E-2</v>
      </c>
      <c r="H5805" s="180">
        <v>1</v>
      </c>
      <c r="I5805" s="180">
        <v>1</v>
      </c>
      <c r="J5805" s="180">
        <v>0</v>
      </c>
      <c r="K5805" s="181">
        <f t="shared" si="90"/>
        <v>1.3343799999999999E-2</v>
      </c>
      <c r="L5805" s="180" t="s">
        <v>4328</v>
      </c>
    </row>
    <row r="5806" spans="3:12">
      <c r="C5806" s="180">
        <v>14146</v>
      </c>
      <c r="D5806" s="180">
        <v>14149</v>
      </c>
      <c r="E5806" s="180" t="s">
        <v>5615</v>
      </c>
      <c r="F5806" s="180" t="s">
        <v>4201</v>
      </c>
      <c r="G5806" s="180">
        <v>2.7878124999999998</v>
      </c>
      <c r="H5806" s="180">
        <v>209.03</v>
      </c>
      <c r="I5806" s="180">
        <v>209.03</v>
      </c>
      <c r="J5806" s="180">
        <v>0</v>
      </c>
      <c r="K5806" s="181">
        <f t="shared" si="90"/>
        <v>582.73644687499996</v>
      </c>
      <c r="L5806" s="180" t="s">
        <v>4328</v>
      </c>
    </row>
    <row r="5807" spans="3:12">
      <c r="C5807" s="180">
        <v>14146</v>
      </c>
      <c r="D5807" s="180">
        <v>14151</v>
      </c>
      <c r="E5807" s="180" t="s">
        <v>5616</v>
      </c>
      <c r="F5807" s="180" t="s">
        <v>727</v>
      </c>
      <c r="G5807" s="180">
        <v>0.71875</v>
      </c>
      <c r="H5807" s="180">
        <v>53.89</v>
      </c>
      <c r="I5807" s="180">
        <v>53.89</v>
      </c>
      <c r="J5807" s="180">
        <v>0</v>
      </c>
      <c r="K5807" s="181">
        <f t="shared" si="90"/>
        <v>38.733437500000001</v>
      </c>
      <c r="L5807" s="180" t="s">
        <v>4328</v>
      </c>
    </row>
    <row r="5808" spans="3:12">
      <c r="C5808" s="180">
        <v>14146</v>
      </c>
      <c r="D5808" s="180">
        <v>14152</v>
      </c>
      <c r="E5808" s="180" t="s">
        <v>5617</v>
      </c>
      <c r="F5808" s="180" t="s">
        <v>727</v>
      </c>
      <c r="G5808" s="180">
        <v>0.62375000000000003</v>
      </c>
      <c r="H5808" s="180">
        <v>46.76</v>
      </c>
      <c r="I5808" s="180">
        <v>46.76</v>
      </c>
      <c r="J5808" s="180">
        <v>0</v>
      </c>
      <c r="K5808" s="181">
        <f t="shared" si="90"/>
        <v>29.166550000000001</v>
      </c>
      <c r="L5808" s="180" t="s">
        <v>4328</v>
      </c>
    </row>
    <row r="5809" spans="3:12">
      <c r="C5809" s="180">
        <v>14146</v>
      </c>
      <c r="D5809" s="180">
        <v>14153</v>
      </c>
      <c r="E5809" s="180" t="s">
        <v>2570</v>
      </c>
      <c r="F5809" s="180" t="s">
        <v>727</v>
      </c>
      <c r="G5809" s="180">
        <v>0.8125</v>
      </c>
      <c r="H5809" s="180">
        <v>60.92</v>
      </c>
      <c r="I5809" s="180">
        <v>60.92</v>
      </c>
      <c r="J5809" s="180">
        <v>0</v>
      </c>
      <c r="K5809" s="181">
        <f t="shared" si="90"/>
        <v>49.497500000000002</v>
      </c>
      <c r="L5809" s="180" t="s">
        <v>4328</v>
      </c>
    </row>
    <row r="5810" spans="3:12">
      <c r="C5810" s="180">
        <v>14146</v>
      </c>
      <c r="D5810" s="180">
        <v>14154</v>
      </c>
      <c r="E5810" s="180" t="s">
        <v>5618</v>
      </c>
      <c r="F5810" s="180" t="s">
        <v>727</v>
      </c>
      <c r="G5810" s="180">
        <v>2.183125</v>
      </c>
      <c r="H5810" s="180">
        <v>163.69</v>
      </c>
      <c r="I5810" s="180">
        <v>163.69</v>
      </c>
      <c r="J5810" s="180">
        <v>0</v>
      </c>
      <c r="K5810" s="181">
        <f t="shared" si="90"/>
        <v>357.35573125000002</v>
      </c>
      <c r="L5810" s="180" t="s">
        <v>4328</v>
      </c>
    </row>
    <row r="5811" spans="3:12">
      <c r="C5811" s="180">
        <v>14146</v>
      </c>
      <c r="D5811" s="180">
        <v>14157</v>
      </c>
      <c r="E5811" s="180" t="s">
        <v>5619</v>
      </c>
      <c r="F5811" s="180" t="s">
        <v>727</v>
      </c>
      <c r="G5811" s="180">
        <v>1.86109E-2</v>
      </c>
      <c r="H5811" s="180">
        <v>1.39</v>
      </c>
      <c r="I5811" s="180">
        <v>1.39</v>
      </c>
      <c r="J5811" s="180">
        <v>0</v>
      </c>
      <c r="K5811" s="181">
        <f t="shared" si="90"/>
        <v>2.5869150999999996E-2</v>
      </c>
      <c r="L5811" s="180" t="s">
        <v>4328</v>
      </c>
    </row>
    <row r="5812" spans="3:12">
      <c r="C5812" s="180">
        <v>14146</v>
      </c>
      <c r="D5812" s="180">
        <v>37394</v>
      </c>
      <c r="E5812" s="180" t="s">
        <v>5620</v>
      </c>
      <c r="F5812" s="180" t="s">
        <v>4201</v>
      </c>
      <c r="G5812" s="180">
        <v>0.62187499999999996</v>
      </c>
      <c r="H5812" s="180">
        <v>46.62</v>
      </c>
      <c r="I5812" s="180">
        <v>46.62</v>
      </c>
      <c r="J5812" s="180">
        <v>0</v>
      </c>
      <c r="K5812" s="181">
        <f t="shared" si="90"/>
        <v>28.991812499999995</v>
      </c>
      <c r="L5812" s="180" t="s">
        <v>4328</v>
      </c>
    </row>
    <row r="5813" spans="3:12">
      <c r="C5813" s="180">
        <v>14146</v>
      </c>
      <c r="D5813" s="180">
        <v>37395</v>
      </c>
      <c r="E5813" s="180" t="s">
        <v>5621</v>
      </c>
      <c r="F5813" s="180" t="s">
        <v>4201</v>
      </c>
      <c r="G5813" s="180">
        <v>0.59062499999999996</v>
      </c>
      <c r="H5813" s="180">
        <v>44.28</v>
      </c>
      <c r="I5813" s="180">
        <v>44.28</v>
      </c>
      <c r="J5813" s="180">
        <v>0</v>
      </c>
      <c r="K5813" s="181">
        <f t="shared" si="90"/>
        <v>26.152874999999998</v>
      </c>
      <c r="L5813" s="180" t="s">
        <v>4328</v>
      </c>
    </row>
    <row r="5814" spans="3:12">
      <c r="C5814" s="180">
        <v>14146</v>
      </c>
      <c r="D5814" s="180">
        <v>37396</v>
      </c>
      <c r="E5814" s="180" t="s">
        <v>5622</v>
      </c>
      <c r="F5814" s="180" t="s">
        <v>4201</v>
      </c>
      <c r="G5814" s="180">
        <v>0.48328130000000002</v>
      </c>
      <c r="H5814" s="180">
        <v>36.229999999999997</v>
      </c>
      <c r="I5814" s="180">
        <v>36.229999999999997</v>
      </c>
      <c r="J5814" s="180">
        <v>0</v>
      </c>
      <c r="K5814" s="181">
        <f t="shared" si="90"/>
        <v>17.509281499</v>
      </c>
      <c r="L5814" s="180" t="s">
        <v>4328</v>
      </c>
    </row>
    <row r="5815" spans="3:12">
      <c r="C5815" s="180">
        <v>14146</v>
      </c>
      <c r="D5815" s="180">
        <v>37397</v>
      </c>
      <c r="E5815" s="180" t="s">
        <v>5623</v>
      </c>
      <c r="F5815" s="180" t="s">
        <v>4201</v>
      </c>
      <c r="G5815" s="180">
        <v>0.50624999999999998</v>
      </c>
      <c r="H5815" s="180">
        <v>37.950000000000003</v>
      </c>
      <c r="I5815" s="180">
        <v>37.950000000000003</v>
      </c>
      <c r="J5815" s="180">
        <v>0</v>
      </c>
      <c r="K5815" s="181">
        <f t="shared" si="90"/>
        <v>19.212187499999999</v>
      </c>
      <c r="L5815" s="180" t="s">
        <v>4328</v>
      </c>
    </row>
    <row r="5816" spans="3:12">
      <c r="C5816" s="180">
        <v>14146</v>
      </c>
      <c r="D5816" s="180">
        <v>37586</v>
      </c>
      <c r="E5816" s="180" t="s">
        <v>5624</v>
      </c>
      <c r="F5816" s="180" t="s">
        <v>4201</v>
      </c>
      <c r="G5816" s="180">
        <v>0.68687500000000001</v>
      </c>
      <c r="H5816" s="180">
        <v>51.5</v>
      </c>
      <c r="I5816" s="180">
        <v>51.5</v>
      </c>
      <c r="J5816" s="180">
        <v>0</v>
      </c>
      <c r="K5816" s="181">
        <f t="shared" si="90"/>
        <v>35.374062500000001</v>
      </c>
      <c r="L5816" s="180" t="s">
        <v>4328</v>
      </c>
    </row>
    <row r="5817" spans="3:12">
      <c r="C5817" s="180">
        <v>14250</v>
      </c>
      <c r="D5817" s="180">
        <v>14250</v>
      </c>
      <c r="E5817" s="180" t="s">
        <v>1539</v>
      </c>
      <c r="F5817" s="180" t="s">
        <v>1506</v>
      </c>
      <c r="G5817" s="180">
        <v>1</v>
      </c>
      <c r="H5817" s="180">
        <v>0.79</v>
      </c>
      <c r="I5817" s="180">
        <v>0</v>
      </c>
      <c r="J5817" s="180">
        <v>0.79</v>
      </c>
      <c r="K5817" s="181">
        <f t="shared" si="90"/>
        <v>0.79</v>
      </c>
      <c r="L5817" s="180" t="s">
        <v>4328</v>
      </c>
    </row>
    <row r="5818" spans="3:12">
      <c r="C5818" s="180">
        <v>14250</v>
      </c>
      <c r="D5818" s="180">
        <v>2705</v>
      </c>
      <c r="E5818" s="180" t="s">
        <v>1505</v>
      </c>
      <c r="F5818" s="180" t="s">
        <v>1506</v>
      </c>
      <c r="G5818" s="180">
        <v>0.98529409999999995</v>
      </c>
      <c r="H5818" s="180">
        <v>0.77</v>
      </c>
      <c r="I5818" s="180">
        <v>0</v>
      </c>
      <c r="J5818" s="180">
        <v>0.77</v>
      </c>
      <c r="K5818" s="181">
        <f t="shared" si="90"/>
        <v>0.75867645699999997</v>
      </c>
      <c r="L5818" s="180" t="s">
        <v>4328</v>
      </c>
    </row>
    <row r="5819" spans="3:12">
      <c r="C5819" s="180">
        <v>14250</v>
      </c>
      <c r="D5819" s="180">
        <v>44480</v>
      </c>
      <c r="E5819" s="180" t="s">
        <v>1801</v>
      </c>
      <c r="F5819" s="180" t="s">
        <v>1606</v>
      </c>
      <c r="G5819" s="180">
        <v>18.923076900000002</v>
      </c>
      <c r="H5819" s="180">
        <v>14.94</v>
      </c>
      <c r="I5819" s="180">
        <v>0</v>
      </c>
      <c r="J5819" s="180">
        <v>14.94</v>
      </c>
      <c r="K5819" s="181">
        <f t="shared" si="90"/>
        <v>282.71076888600004</v>
      </c>
      <c r="L5819" s="180" t="s">
        <v>4328</v>
      </c>
    </row>
    <row r="5820" spans="3:12">
      <c r="C5820" s="180">
        <v>14254</v>
      </c>
      <c r="D5820" s="180">
        <v>14254</v>
      </c>
      <c r="E5820" s="180" t="s">
        <v>5625</v>
      </c>
      <c r="F5820" s="180" t="s">
        <v>727</v>
      </c>
      <c r="G5820" s="180">
        <v>1</v>
      </c>
      <c r="H5820" s="182">
        <v>124879.5</v>
      </c>
      <c r="I5820" s="180">
        <v>0</v>
      </c>
      <c r="J5820" s="182">
        <v>124879.5</v>
      </c>
      <c r="K5820" s="181">
        <f t="shared" si="90"/>
        <v>124879.5</v>
      </c>
      <c r="L5820" s="180" t="s">
        <v>4328</v>
      </c>
    </row>
    <row r="5821" spans="3:12">
      <c r="C5821" s="180">
        <v>14254</v>
      </c>
      <c r="D5821" s="180">
        <v>13333</v>
      </c>
      <c r="E5821" s="180" t="s">
        <v>1545</v>
      </c>
      <c r="F5821" s="180" t="s">
        <v>727</v>
      </c>
      <c r="G5821" s="180">
        <v>1.9072039000000001</v>
      </c>
      <c r="H5821" s="182">
        <v>238170.66</v>
      </c>
      <c r="I5821" s="180">
        <v>0</v>
      </c>
      <c r="J5821" s="182">
        <v>238170.66</v>
      </c>
      <c r="K5821" s="181">
        <f t="shared" si="90"/>
        <v>454240.01161757403</v>
      </c>
      <c r="L5821" s="180" t="s">
        <v>4328</v>
      </c>
    </row>
    <row r="5822" spans="3:12">
      <c r="C5822" s="180">
        <v>14254</v>
      </c>
      <c r="D5822" s="180">
        <v>13533</v>
      </c>
      <c r="E5822" s="180" t="s">
        <v>5626</v>
      </c>
      <c r="F5822" s="180" t="s">
        <v>727</v>
      </c>
      <c r="G5822" s="180">
        <v>1.7048284</v>
      </c>
      <c r="H5822" s="182">
        <v>212898.11</v>
      </c>
      <c r="I5822" s="180">
        <v>0</v>
      </c>
      <c r="J5822" s="182">
        <v>212898.11</v>
      </c>
      <c r="K5822" s="181">
        <f t="shared" si="90"/>
        <v>362954.74423432397</v>
      </c>
      <c r="L5822" s="180" t="s">
        <v>4328</v>
      </c>
    </row>
    <row r="5823" spans="3:12">
      <c r="C5823" s="180">
        <v>14254</v>
      </c>
      <c r="D5823" s="180">
        <v>25019</v>
      </c>
      <c r="E5823" s="180" t="s">
        <v>1542</v>
      </c>
      <c r="F5823" s="180" t="s">
        <v>727</v>
      </c>
      <c r="G5823" s="180">
        <v>1.4314201</v>
      </c>
      <c r="H5823" s="182">
        <v>178755.02</v>
      </c>
      <c r="I5823" s="180">
        <v>0</v>
      </c>
      <c r="J5823" s="182">
        <v>178755.02</v>
      </c>
      <c r="K5823" s="181">
        <f t="shared" si="90"/>
        <v>255873.52860390197</v>
      </c>
      <c r="L5823" s="180" t="s">
        <v>4328</v>
      </c>
    </row>
    <row r="5824" spans="3:12">
      <c r="C5824" s="180">
        <v>14254</v>
      </c>
      <c r="D5824" s="180">
        <v>36498</v>
      </c>
      <c r="E5824" s="180" t="s">
        <v>1615</v>
      </c>
      <c r="F5824" s="180" t="s">
        <v>727</v>
      </c>
      <c r="G5824" s="180">
        <v>6.8871299999999996E-2</v>
      </c>
      <c r="H5824" s="182">
        <v>8600.61</v>
      </c>
      <c r="I5824" s="180">
        <v>0</v>
      </c>
      <c r="J5824" s="182">
        <v>8600.61</v>
      </c>
      <c r="K5824" s="181">
        <f t="shared" si="90"/>
        <v>592.33519149300002</v>
      </c>
      <c r="L5824" s="180" t="s">
        <v>4328</v>
      </c>
    </row>
    <row r="5825" spans="3:12">
      <c r="C5825" s="180">
        <v>14254</v>
      </c>
      <c r="D5825" s="180">
        <v>36499</v>
      </c>
      <c r="E5825" s="180" t="s">
        <v>5627</v>
      </c>
      <c r="F5825" s="180" t="s">
        <v>727</v>
      </c>
      <c r="G5825" s="180">
        <v>3.7190500000000001E-2</v>
      </c>
      <c r="H5825" s="182">
        <v>4644.33</v>
      </c>
      <c r="I5825" s="180">
        <v>0</v>
      </c>
      <c r="J5825" s="182">
        <v>4644.33</v>
      </c>
      <c r="K5825" s="181">
        <f t="shared" si="90"/>
        <v>172.724954865</v>
      </c>
      <c r="L5825" s="180" t="s">
        <v>4328</v>
      </c>
    </row>
    <row r="5826" spans="3:12">
      <c r="C5826" s="180">
        <v>14254</v>
      </c>
      <c r="D5826" s="180">
        <v>36500</v>
      </c>
      <c r="E5826" s="180" t="s">
        <v>1616</v>
      </c>
      <c r="F5826" s="180" t="s">
        <v>727</v>
      </c>
      <c r="G5826" s="180">
        <v>0.90062410000000004</v>
      </c>
      <c r="H5826" s="182">
        <v>112469.48</v>
      </c>
      <c r="I5826" s="180">
        <v>0</v>
      </c>
      <c r="J5826" s="182">
        <v>112469.48</v>
      </c>
      <c r="K5826" s="181">
        <f t="shared" si="90"/>
        <v>101292.724202468</v>
      </c>
      <c r="L5826" s="180" t="s">
        <v>4328</v>
      </c>
    </row>
    <row r="5827" spans="3:12">
      <c r="C5827" s="180">
        <v>14254</v>
      </c>
      <c r="D5827" s="180">
        <v>36501</v>
      </c>
      <c r="E5827" s="180" t="s">
        <v>1617</v>
      </c>
      <c r="F5827" s="180" t="s">
        <v>727</v>
      </c>
      <c r="G5827" s="180">
        <v>1.2744572000000001</v>
      </c>
      <c r="H5827" s="182">
        <v>159153.57</v>
      </c>
      <c r="I5827" s="180">
        <v>0</v>
      </c>
      <c r="J5827" s="182">
        <v>159153.57</v>
      </c>
      <c r="K5827" s="181">
        <f t="shared" si="90"/>
        <v>202834.41319220403</v>
      </c>
      <c r="L5827" s="180" t="s">
        <v>4328</v>
      </c>
    </row>
    <row r="5828" spans="3:12">
      <c r="C5828" s="180">
        <v>14254</v>
      </c>
      <c r="D5828" s="180">
        <v>39584</v>
      </c>
      <c r="E5828" s="180" t="s">
        <v>5628</v>
      </c>
      <c r="F5828" s="180" t="s">
        <v>727</v>
      </c>
      <c r="G5828" s="180">
        <v>1.0966667000000001</v>
      </c>
      <c r="H5828" s="182">
        <v>136951.18</v>
      </c>
      <c r="I5828" s="180">
        <v>0</v>
      </c>
      <c r="J5828" s="182">
        <v>136951.18</v>
      </c>
      <c r="K5828" s="181">
        <f t="shared" si="90"/>
        <v>150189.79863170601</v>
      </c>
      <c r="L5828" s="180" t="s">
        <v>4328</v>
      </c>
    </row>
    <row r="5829" spans="3:12">
      <c r="C5829" s="180">
        <v>14254</v>
      </c>
      <c r="D5829" s="180">
        <v>39585</v>
      </c>
      <c r="E5829" s="180" t="s">
        <v>5629</v>
      </c>
      <c r="F5829" s="180" t="s">
        <v>727</v>
      </c>
      <c r="G5829" s="180">
        <v>1.2314814999999999</v>
      </c>
      <c r="H5829" s="182">
        <v>153786.79</v>
      </c>
      <c r="I5829" s="180">
        <v>0</v>
      </c>
      <c r="J5829" s="182">
        <v>153786.79</v>
      </c>
      <c r="K5829" s="181">
        <f t="shared" si="90"/>
        <v>189385.58682938499</v>
      </c>
      <c r="L5829" s="180" t="s">
        <v>4328</v>
      </c>
    </row>
    <row r="5830" spans="3:12">
      <c r="C5830" s="180">
        <v>14254</v>
      </c>
      <c r="D5830" s="180">
        <v>39586</v>
      </c>
      <c r="E5830" s="180" t="s">
        <v>5630</v>
      </c>
      <c r="F5830" s="180" t="s">
        <v>727</v>
      </c>
      <c r="G5830" s="180">
        <v>1.4444444000000001</v>
      </c>
      <c r="H5830" s="182">
        <v>180381.49</v>
      </c>
      <c r="I5830" s="180">
        <v>0</v>
      </c>
      <c r="J5830" s="182">
        <v>180381.49</v>
      </c>
      <c r="K5830" s="181">
        <f t="shared" ref="K5830:K5893" si="91">H5830*G5830</f>
        <v>260551.03309415601</v>
      </c>
      <c r="L5830" s="180" t="s">
        <v>4328</v>
      </c>
    </row>
    <row r="5831" spans="3:12">
      <c r="C5831" s="180">
        <v>14254</v>
      </c>
      <c r="D5831" s="180">
        <v>39587</v>
      </c>
      <c r="E5831" s="180" t="s">
        <v>5631</v>
      </c>
      <c r="F5831" s="180" t="s">
        <v>727</v>
      </c>
      <c r="G5831" s="180">
        <v>1.7592593000000001</v>
      </c>
      <c r="H5831" s="182">
        <v>219695.42</v>
      </c>
      <c r="I5831" s="180">
        <v>0</v>
      </c>
      <c r="J5831" s="182">
        <v>219695.42</v>
      </c>
      <c r="K5831" s="181">
        <f t="shared" si="91"/>
        <v>386501.21080240601</v>
      </c>
      <c r="L5831" s="180" t="s">
        <v>4328</v>
      </c>
    </row>
    <row r="5832" spans="3:12">
      <c r="C5832" s="180">
        <v>14254</v>
      </c>
      <c r="D5832" s="180">
        <v>39588</v>
      </c>
      <c r="E5832" s="180" t="s">
        <v>1634</v>
      </c>
      <c r="F5832" s="180" t="s">
        <v>727</v>
      </c>
      <c r="G5832" s="180">
        <v>2.0370370000000002</v>
      </c>
      <c r="H5832" s="182">
        <v>254384.16</v>
      </c>
      <c r="I5832" s="180">
        <v>0</v>
      </c>
      <c r="J5832" s="182">
        <v>254384.16</v>
      </c>
      <c r="K5832" s="181">
        <f t="shared" si="91"/>
        <v>518189.94613392005</v>
      </c>
      <c r="L5832" s="180" t="s">
        <v>4328</v>
      </c>
    </row>
    <row r="5833" spans="3:12">
      <c r="C5833" s="180">
        <v>14254</v>
      </c>
      <c r="D5833" s="180">
        <v>39590</v>
      </c>
      <c r="E5833" s="180" t="s">
        <v>5632</v>
      </c>
      <c r="F5833" s="180" t="s">
        <v>727</v>
      </c>
      <c r="G5833" s="180">
        <v>1.0703704000000001</v>
      </c>
      <c r="H5833" s="182">
        <v>133667.32</v>
      </c>
      <c r="I5833" s="180">
        <v>0</v>
      </c>
      <c r="J5833" s="182">
        <v>133667.32</v>
      </c>
      <c r="K5833" s="181">
        <f t="shared" si="91"/>
        <v>143073.54277532801</v>
      </c>
      <c r="L5833" s="180" t="s">
        <v>4328</v>
      </c>
    </row>
    <row r="5834" spans="3:12">
      <c r="C5834" s="180">
        <v>14254</v>
      </c>
      <c r="D5834" s="180">
        <v>39592</v>
      </c>
      <c r="E5834" s="180" t="s">
        <v>5633</v>
      </c>
      <c r="F5834" s="180" t="s">
        <v>727</v>
      </c>
      <c r="G5834" s="180">
        <v>1.5381480999999999</v>
      </c>
      <c r="H5834" s="182">
        <v>192083.16</v>
      </c>
      <c r="I5834" s="180">
        <v>0</v>
      </c>
      <c r="J5834" s="182">
        <v>192083.16</v>
      </c>
      <c r="K5834" s="181">
        <f t="shared" si="91"/>
        <v>295452.34759599599</v>
      </c>
      <c r="L5834" s="180" t="s">
        <v>4328</v>
      </c>
    </row>
    <row r="5835" spans="3:12">
      <c r="C5835" s="180">
        <v>14254</v>
      </c>
      <c r="D5835" s="180">
        <v>39593</v>
      </c>
      <c r="E5835" s="180" t="s">
        <v>5634</v>
      </c>
      <c r="F5835" s="180" t="s">
        <v>727</v>
      </c>
      <c r="G5835" s="180">
        <v>1.7592593000000001</v>
      </c>
      <c r="H5835" s="182">
        <v>219695.42</v>
      </c>
      <c r="I5835" s="180">
        <v>0</v>
      </c>
      <c r="J5835" s="182">
        <v>219695.42</v>
      </c>
      <c r="K5835" s="181">
        <f t="shared" si="91"/>
        <v>386501.21080240601</v>
      </c>
      <c r="L5835" s="180" t="s">
        <v>4328</v>
      </c>
    </row>
    <row r="5836" spans="3:12">
      <c r="C5836" s="180">
        <v>14254</v>
      </c>
      <c r="D5836" s="180">
        <v>44493</v>
      </c>
      <c r="E5836" s="180" t="s">
        <v>5635</v>
      </c>
      <c r="F5836" s="180" t="s">
        <v>727</v>
      </c>
      <c r="G5836" s="180">
        <v>1.5321416999999999</v>
      </c>
      <c r="H5836" s="182">
        <v>191333.08</v>
      </c>
      <c r="I5836" s="180">
        <v>0</v>
      </c>
      <c r="J5836" s="182">
        <v>191333.08</v>
      </c>
      <c r="K5836" s="181">
        <f t="shared" si="91"/>
        <v>293149.39045743598</v>
      </c>
      <c r="L5836" s="180" t="s">
        <v>4328</v>
      </c>
    </row>
    <row r="5837" spans="3:12">
      <c r="C5837" s="180">
        <v>14254</v>
      </c>
      <c r="D5837" s="180">
        <v>44494</v>
      </c>
      <c r="E5837" s="180" t="s">
        <v>5636</v>
      </c>
      <c r="F5837" s="180" t="s">
        <v>727</v>
      </c>
      <c r="G5837" s="180">
        <v>0.83507980000000004</v>
      </c>
      <c r="H5837" s="182">
        <v>104284.34</v>
      </c>
      <c r="I5837" s="180">
        <v>0</v>
      </c>
      <c r="J5837" s="182">
        <v>104284.34</v>
      </c>
      <c r="K5837" s="181">
        <f t="shared" si="91"/>
        <v>87085.745790332003</v>
      </c>
      <c r="L5837" s="180" t="s">
        <v>4328</v>
      </c>
    </row>
    <row r="5838" spans="3:12">
      <c r="C5838" s="180">
        <v>20111</v>
      </c>
      <c r="D5838" s="180">
        <v>20111</v>
      </c>
      <c r="E5838" s="180" t="s">
        <v>5637</v>
      </c>
      <c r="F5838" s="180" t="s">
        <v>727</v>
      </c>
      <c r="G5838" s="180">
        <v>1</v>
      </c>
      <c r="H5838" s="180">
        <v>22.49</v>
      </c>
      <c r="I5838" s="180">
        <v>22.49</v>
      </c>
      <c r="J5838" s="180">
        <v>0</v>
      </c>
      <c r="K5838" s="181">
        <f t="shared" si="91"/>
        <v>22.49</v>
      </c>
      <c r="L5838" s="180" t="s">
        <v>4328</v>
      </c>
    </row>
    <row r="5839" spans="3:12">
      <c r="C5839" s="180">
        <v>20111</v>
      </c>
      <c r="D5839" s="180">
        <v>404</v>
      </c>
      <c r="E5839" s="180" t="s">
        <v>5638</v>
      </c>
      <c r="F5839" s="180" t="s">
        <v>826</v>
      </c>
      <c r="G5839" s="180">
        <v>0.13642889999999999</v>
      </c>
      <c r="H5839" s="180">
        <v>3.06</v>
      </c>
      <c r="I5839" s="180">
        <v>3.06</v>
      </c>
      <c r="J5839" s="180">
        <v>0</v>
      </c>
      <c r="K5839" s="181">
        <f t="shared" si="91"/>
        <v>0.417472434</v>
      </c>
      <c r="L5839" s="180" t="s">
        <v>4328</v>
      </c>
    </row>
    <row r="5840" spans="3:12">
      <c r="C5840" s="180">
        <v>20111</v>
      </c>
      <c r="D5840" s="180">
        <v>21127</v>
      </c>
      <c r="E5840" s="180" t="s">
        <v>2379</v>
      </c>
      <c r="F5840" s="180" t="s">
        <v>727</v>
      </c>
      <c r="G5840" s="180">
        <v>0.37817139999999999</v>
      </c>
      <c r="H5840" s="180">
        <v>8.5</v>
      </c>
      <c r="I5840" s="180">
        <v>8.5</v>
      </c>
      <c r="J5840" s="180">
        <v>0</v>
      </c>
      <c r="K5840" s="181">
        <f t="shared" si="91"/>
        <v>3.2144569000000001</v>
      </c>
      <c r="L5840" s="180" t="s">
        <v>4328</v>
      </c>
    </row>
    <row r="5841" spans="3:12">
      <c r="C5841" s="180">
        <v>20219</v>
      </c>
      <c r="D5841" s="180">
        <v>20219</v>
      </c>
      <c r="E5841" s="180" t="s">
        <v>1521</v>
      </c>
      <c r="F5841" s="180" t="s">
        <v>727</v>
      </c>
      <c r="G5841" s="180">
        <v>1</v>
      </c>
      <c r="H5841" s="182">
        <v>116000</v>
      </c>
      <c r="I5841" s="180">
        <v>0</v>
      </c>
      <c r="J5841" s="182">
        <v>116000</v>
      </c>
      <c r="K5841" s="181">
        <f t="shared" si="91"/>
        <v>116000</v>
      </c>
      <c r="L5841" s="180" t="s">
        <v>4328</v>
      </c>
    </row>
    <row r="5842" spans="3:12">
      <c r="C5842" s="180">
        <v>20219</v>
      </c>
      <c r="D5842" s="180">
        <v>2401</v>
      </c>
      <c r="E5842" s="180" t="s">
        <v>1596</v>
      </c>
      <c r="F5842" s="180" t="s">
        <v>727</v>
      </c>
      <c r="G5842" s="180">
        <v>0.77578550000000002</v>
      </c>
      <c r="H5842" s="182">
        <v>89991.11</v>
      </c>
      <c r="I5842" s="180">
        <v>0</v>
      </c>
      <c r="J5842" s="182">
        <v>89991.11</v>
      </c>
      <c r="K5842" s="181">
        <f t="shared" si="91"/>
        <v>69813.798266904996</v>
      </c>
      <c r="L5842" s="180" t="s">
        <v>4328</v>
      </c>
    </row>
    <row r="5843" spans="3:12">
      <c r="C5843" s="180">
        <v>20219</v>
      </c>
      <c r="D5843" s="180">
        <v>26039</v>
      </c>
      <c r="E5843" s="180" t="s">
        <v>1620</v>
      </c>
      <c r="F5843" s="180" t="s">
        <v>727</v>
      </c>
      <c r="G5843" s="180">
        <v>3.3728178999999998</v>
      </c>
      <c r="H5843" s="182">
        <v>391246.87</v>
      </c>
      <c r="I5843" s="180">
        <v>0</v>
      </c>
      <c r="J5843" s="182">
        <v>391246.87</v>
      </c>
      <c r="K5843" s="181">
        <f t="shared" si="91"/>
        <v>1319604.446454973</v>
      </c>
      <c r="L5843" s="180" t="s">
        <v>4328</v>
      </c>
    </row>
    <row r="5844" spans="3:12">
      <c r="C5844" s="180">
        <v>20219</v>
      </c>
      <c r="D5844" s="180">
        <v>36484</v>
      </c>
      <c r="E5844" s="180" t="s">
        <v>1544</v>
      </c>
      <c r="F5844" s="180" t="s">
        <v>727</v>
      </c>
      <c r="G5844" s="180">
        <v>2.1228178999999998</v>
      </c>
      <c r="H5844" s="182">
        <v>246246.87</v>
      </c>
      <c r="I5844" s="180">
        <v>0</v>
      </c>
      <c r="J5844" s="182">
        <v>246246.87</v>
      </c>
      <c r="K5844" s="181">
        <f t="shared" si="91"/>
        <v>522737.26345497294</v>
      </c>
      <c r="L5844" s="180" t="s">
        <v>4328</v>
      </c>
    </row>
    <row r="5845" spans="3:12">
      <c r="C5845" s="180">
        <v>20219</v>
      </c>
      <c r="D5845" s="180">
        <v>36485</v>
      </c>
      <c r="E5845" s="180" t="s">
        <v>1517</v>
      </c>
      <c r="F5845" s="180" t="s">
        <v>727</v>
      </c>
      <c r="G5845" s="180">
        <v>5.7356607999999998</v>
      </c>
      <c r="H5845" s="182">
        <v>665336.65</v>
      </c>
      <c r="I5845" s="180">
        <v>0</v>
      </c>
      <c r="J5845" s="182">
        <v>665336.65</v>
      </c>
      <c r="K5845" s="181">
        <f t="shared" si="91"/>
        <v>3816145.3422083198</v>
      </c>
      <c r="L5845" s="180" t="s">
        <v>4328</v>
      </c>
    </row>
    <row r="5846" spans="3:12">
      <c r="C5846" s="180">
        <v>20219</v>
      </c>
      <c r="D5846" s="180">
        <v>40637</v>
      </c>
      <c r="E5846" s="180" t="s">
        <v>1621</v>
      </c>
      <c r="F5846" s="180" t="s">
        <v>727</v>
      </c>
      <c r="G5846" s="180">
        <v>6.8368276999999997</v>
      </c>
      <c r="H5846" s="182">
        <v>793072.01</v>
      </c>
      <c r="I5846" s="180">
        <v>0</v>
      </c>
      <c r="J5846" s="182">
        <v>793072.01</v>
      </c>
      <c r="K5846" s="181">
        <f t="shared" si="91"/>
        <v>5422096.6860626768</v>
      </c>
      <c r="L5846" s="180" t="s">
        <v>4328</v>
      </c>
    </row>
    <row r="5847" spans="3:12">
      <c r="C5847" s="180">
        <v>20219</v>
      </c>
      <c r="D5847" s="180">
        <v>44498</v>
      </c>
      <c r="E5847" s="180" t="s">
        <v>5639</v>
      </c>
      <c r="F5847" s="180" t="s">
        <v>727</v>
      </c>
      <c r="G5847" s="180">
        <v>2.7431421</v>
      </c>
      <c r="H5847" s="182">
        <v>318204.48</v>
      </c>
      <c r="I5847" s="180">
        <v>0</v>
      </c>
      <c r="J5847" s="182">
        <v>318204.48</v>
      </c>
      <c r="K5847" s="181">
        <f t="shared" si="91"/>
        <v>872880.10549660795</v>
      </c>
      <c r="L5847" s="180" t="s">
        <v>4328</v>
      </c>
    </row>
    <row r="5848" spans="3:12">
      <c r="C5848" s="180">
        <v>20250</v>
      </c>
      <c r="D5848" s="180">
        <v>20250</v>
      </c>
      <c r="E5848" s="180" t="s">
        <v>5640</v>
      </c>
      <c r="F5848" s="180" t="s">
        <v>828</v>
      </c>
      <c r="G5848" s="180">
        <v>1</v>
      </c>
      <c r="H5848" s="180">
        <v>25.11</v>
      </c>
      <c r="I5848" s="180">
        <v>25.11</v>
      </c>
      <c r="J5848" s="180">
        <v>0</v>
      </c>
      <c r="K5848" s="181">
        <f t="shared" si="91"/>
        <v>25.11</v>
      </c>
      <c r="L5848" s="180" t="s">
        <v>4328</v>
      </c>
    </row>
    <row r="5849" spans="3:12">
      <c r="C5849" s="180">
        <v>20250</v>
      </c>
      <c r="D5849" s="180">
        <v>37526</v>
      </c>
      <c r="E5849" s="180" t="s">
        <v>5641</v>
      </c>
      <c r="F5849" s="180" t="s">
        <v>727</v>
      </c>
      <c r="G5849" s="180">
        <v>0.22222220000000001</v>
      </c>
      <c r="H5849" s="180">
        <v>5.57</v>
      </c>
      <c r="I5849" s="180">
        <v>5.57</v>
      </c>
      <c r="J5849" s="180">
        <v>0</v>
      </c>
      <c r="K5849" s="181">
        <f t="shared" si="91"/>
        <v>1.2377776540000001</v>
      </c>
      <c r="L5849" s="180" t="s">
        <v>4328</v>
      </c>
    </row>
    <row r="5850" spans="3:12">
      <c r="C5850" s="180">
        <v>20250</v>
      </c>
      <c r="D5850" s="180">
        <v>44529</v>
      </c>
      <c r="E5850" s="180" t="s">
        <v>5642</v>
      </c>
      <c r="F5850" s="180" t="s">
        <v>838</v>
      </c>
      <c r="G5850" s="180">
        <v>0.8981481</v>
      </c>
      <c r="H5850" s="180">
        <v>22.55</v>
      </c>
      <c r="I5850" s="180">
        <v>22.55</v>
      </c>
      <c r="J5850" s="180">
        <v>0</v>
      </c>
      <c r="K5850" s="181">
        <f t="shared" si="91"/>
        <v>20.253239655000002</v>
      </c>
      <c r="L5850" s="180" t="s">
        <v>4328</v>
      </c>
    </row>
    <row r="5851" spans="3:12">
      <c r="C5851" s="180">
        <v>20962</v>
      </c>
      <c r="D5851" s="180">
        <v>20962</v>
      </c>
      <c r="E5851" s="180" t="s">
        <v>5643</v>
      </c>
      <c r="F5851" s="180" t="s">
        <v>727</v>
      </c>
      <c r="G5851" s="180">
        <v>1</v>
      </c>
      <c r="H5851" s="180">
        <v>313</v>
      </c>
      <c r="I5851" s="180">
        <v>313</v>
      </c>
      <c r="J5851" s="180">
        <v>0</v>
      </c>
      <c r="K5851" s="181">
        <f t="shared" si="91"/>
        <v>313</v>
      </c>
      <c r="L5851" s="180" t="s">
        <v>4328</v>
      </c>
    </row>
    <row r="5852" spans="3:12">
      <c r="C5852" s="180">
        <v>20962</v>
      </c>
      <c r="D5852" s="180">
        <v>10521</v>
      </c>
      <c r="E5852" s="180" t="s">
        <v>2684</v>
      </c>
      <c r="F5852" s="180" t="s">
        <v>727</v>
      </c>
      <c r="G5852" s="180">
        <v>0.95454539999999999</v>
      </c>
      <c r="H5852" s="180">
        <v>298.77</v>
      </c>
      <c r="I5852" s="180">
        <v>298.77</v>
      </c>
      <c r="J5852" s="180">
        <v>0</v>
      </c>
      <c r="K5852" s="181">
        <f t="shared" si="91"/>
        <v>285.18952915799997</v>
      </c>
      <c r="L5852" s="180" t="s">
        <v>4328</v>
      </c>
    </row>
    <row r="5853" spans="3:12">
      <c r="C5853" s="180">
        <v>20962</v>
      </c>
      <c r="D5853" s="180">
        <v>10885</v>
      </c>
      <c r="E5853" s="180" t="s">
        <v>2688</v>
      </c>
      <c r="F5853" s="180" t="s">
        <v>727</v>
      </c>
      <c r="G5853" s="180">
        <v>1.2073863</v>
      </c>
      <c r="H5853" s="180">
        <v>377.91</v>
      </c>
      <c r="I5853" s="180">
        <v>377.91</v>
      </c>
      <c r="J5853" s="180">
        <v>0</v>
      </c>
      <c r="K5853" s="181">
        <f t="shared" si="91"/>
        <v>456.28335663300004</v>
      </c>
      <c r="L5853" s="180" t="s">
        <v>4328</v>
      </c>
    </row>
    <row r="5854" spans="3:12">
      <c r="C5854" s="180">
        <v>20962</v>
      </c>
      <c r="D5854" s="180">
        <v>20963</v>
      </c>
      <c r="E5854" s="180" t="s">
        <v>2673</v>
      </c>
      <c r="F5854" s="180" t="s">
        <v>727</v>
      </c>
      <c r="G5854" s="180">
        <v>1.2215909</v>
      </c>
      <c r="H5854" s="180">
        <v>382.35</v>
      </c>
      <c r="I5854" s="180">
        <v>382.35</v>
      </c>
      <c r="J5854" s="180">
        <v>0</v>
      </c>
      <c r="K5854" s="181">
        <f t="shared" si="91"/>
        <v>467.07528061500005</v>
      </c>
      <c r="L5854" s="180" t="s">
        <v>4328</v>
      </c>
    </row>
    <row r="5855" spans="3:12">
      <c r="C5855" s="180">
        <v>21001</v>
      </c>
      <c r="D5855" s="180">
        <v>21001</v>
      </c>
      <c r="E5855" s="180" t="s">
        <v>5644</v>
      </c>
      <c r="F5855" s="180" t="s">
        <v>826</v>
      </c>
      <c r="G5855" s="180">
        <v>1</v>
      </c>
      <c r="H5855" s="180">
        <v>23.26</v>
      </c>
      <c r="I5855" s="180">
        <v>23.26</v>
      </c>
      <c r="J5855" s="180">
        <v>0</v>
      </c>
      <c r="K5855" s="181">
        <f t="shared" si="91"/>
        <v>23.26</v>
      </c>
      <c r="L5855" s="180" t="s">
        <v>4328</v>
      </c>
    </row>
    <row r="5856" spans="3:12">
      <c r="C5856" s="180">
        <v>21001</v>
      </c>
      <c r="D5856" s="180">
        <v>20999</v>
      </c>
      <c r="E5856" s="180" t="s">
        <v>5645</v>
      </c>
      <c r="F5856" s="180" t="s">
        <v>826</v>
      </c>
      <c r="G5856" s="180">
        <v>0.53606410000000004</v>
      </c>
      <c r="H5856" s="180">
        <v>12.46</v>
      </c>
      <c r="I5856" s="180">
        <v>12.46</v>
      </c>
      <c r="J5856" s="180">
        <v>0</v>
      </c>
      <c r="K5856" s="181">
        <f t="shared" si="91"/>
        <v>6.6793586860000014</v>
      </c>
      <c r="L5856" s="180" t="s">
        <v>4328</v>
      </c>
    </row>
    <row r="5857" spans="3:12">
      <c r="C5857" s="180">
        <v>21001</v>
      </c>
      <c r="D5857" s="180">
        <v>21003</v>
      </c>
      <c r="E5857" s="180" t="s">
        <v>5646</v>
      </c>
      <c r="F5857" s="180" t="s">
        <v>826</v>
      </c>
      <c r="G5857" s="180">
        <v>1.6434550000000001</v>
      </c>
      <c r="H5857" s="180">
        <v>38.22</v>
      </c>
      <c r="I5857" s="180">
        <v>38.22</v>
      </c>
      <c r="J5857" s="180">
        <v>0</v>
      </c>
      <c r="K5857" s="181">
        <f t="shared" si="91"/>
        <v>62.812850100000006</v>
      </c>
      <c r="L5857" s="180" t="s">
        <v>4328</v>
      </c>
    </row>
    <row r="5858" spans="3:12">
      <c r="C5858" s="180">
        <v>21001</v>
      </c>
      <c r="D5858" s="180">
        <v>21006</v>
      </c>
      <c r="E5858" s="180" t="s">
        <v>5647</v>
      </c>
      <c r="F5858" s="180" t="s">
        <v>826</v>
      </c>
      <c r="G5858" s="180">
        <v>3.4875333999999998</v>
      </c>
      <c r="H5858" s="180">
        <v>81.12</v>
      </c>
      <c r="I5858" s="180">
        <v>81.12</v>
      </c>
      <c r="J5858" s="180">
        <v>0</v>
      </c>
      <c r="K5858" s="181">
        <f t="shared" si="91"/>
        <v>282.90870940799999</v>
      </c>
      <c r="L5858" s="180" t="s">
        <v>4328</v>
      </c>
    </row>
    <row r="5859" spans="3:12">
      <c r="C5859" s="180">
        <v>21001</v>
      </c>
      <c r="D5859" s="180">
        <v>21019</v>
      </c>
      <c r="E5859" s="180" t="s">
        <v>5648</v>
      </c>
      <c r="F5859" s="180" t="s">
        <v>826</v>
      </c>
      <c r="G5859" s="180">
        <v>1.2123775999999999</v>
      </c>
      <c r="H5859" s="180">
        <v>28.19</v>
      </c>
      <c r="I5859" s="180">
        <v>28.19</v>
      </c>
      <c r="J5859" s="180">
        <v>0</v>
      </c>
      <c r="K5859" s="181">
        <f t="shared" si="91"/>
        <v>34.176924544000002</v>
      </c>
      <c r="L5859" s="180" t="s">
        <v>4328</v>
      </c>
    </row>
    <row r="5860" spans="3:12">
      <c r="C5860" s="180">
        <v>21001</v>
      </c>
      <c r="D5860" s="180">
        <v>21021</v>
      </c>
      <c r="E5860" s="180" t="s">
        <v>5649</v>
      </c>
      <c r="F5860" s="180" t="s">
        <v>826</v>
      </c>
      <c r="G5860" s="180">
        <v>1.9164737000000001</v>
      </c>
      <c r="H5860" s="180">
        <v>44.57</v>
      </c>
      <c r="I5860" s="180">
        <v>44.57</v>
      </c>
      <c r="J5860" s="180">
        <v>0</v>
      </c>
      <c r="K5860" s="181">
        <f t="shared" si="91"/>
        <v>85.417232808999998</v>
      </c>
      <c r="L5860" s="180" t="s">
        <v>4328</v>
      </c>
    </row>
    <row r="5861" spans="3:12">
      <c r="C5861" s="180">
        <v>21001</v>
      </c>
      <c r="D5861" s="180">
        <v>21024</v>
      </c>
      <c r="E5861" s="180" t="s">
        <v>5650</v>
      </c>
      <c r="F5861" s="180" t="s">
        <v>826</v>
      </c>
      <c r="G5861" s="180">
        <v>4.1060552000000001</v>
      </c>
      <c r="H5861" s="180">
        <v>95.5</v>
      </c>
      <c r="I5861" s="180">
        <v>95.5</v>
      </c>
      <c r="J5861" s="180">
        <v>0</v>
      </c>
      <c r="K5861" s="181">
        <f t="shared" si="91"/>
        <v>392.12827160000001</v>
      </c>
      <c r="L5861" s="180" t="s">
        <v>4328</v>
      </c>
    </row>
    <row r="5862" spans="3:12">
      <c r="C5862" s="180">
        <v>21010</v>
      </c>
      <c r="D5862" s="180">
        <v>21010</v>
      </c>
      <c r="E5862" s="180" t="s">
        <v>2034</v>
      </c>
      <c r="F5862" s="180" t="s">
        <v>826</v>
      </c>
      <c r="G5862" s="180">
        <v>1</v>
      </c>
      <c r="H5862" s="180">
        <v>32.35</v>
      </c>
      <c r="I5862" s="180">
        <v>32.35</v>
      </c>
      <c r="J5862" s="180">
        <v>0</v>
      </c>
      <c r="K5862" s="181">
        <f t="shared" si="91"/>
        <v>32.35</v>
      </c>
      <c r="L5862" s="180" t="s">
        <v>4328</v>
      </c>
    </row>
    <row r="5863" spans="3:12">
      <c r="C5863" s="180">
        <v>21010</v>
      </c>
      <c r="D5863" s="180">
        <v>7691</v>
      </c>
      <c r="E5863" s="180" t="s">
        <v>2840</v>
      </c>
      <c r="F5863" s="180" t="s">
        <v>826</v>
      </c>
      <c r="G5863" s="180">
        <v>0.58649569999999995</v>
      </c>
      <c r="H5863" s="180">
        <v>18.97</v>
      </c>
      <c r="I5863" s="180">
        <v>18.97</v>
      </c>
      <c r="J5863" s="180">
        <v>0</v>
      </c>
      <c r="K5863" s="181">
        <f t="shared" si="91"/>
        <v>11.125823428999999</v>
      </c>
      <c r="L5863" s="180" t="s">
        <v>4328</v>
      </c>
    </row>
    <row r="5864" spans="3:12">
      <c r="C5864" s="180">
        <v>21010</v>
      </c>
      <c r="D5864" s="180">
        <v>7692</v>
      </c>
      <c r="E5864" s="180" t="s">
        <v>5651</v>
      </c>
      <c r="F5864" s="180" t="s">
        <v>826</v>
      </c>
      <c r="G5864" s="180">
        <v>8.0056218999999995</v>
      </c>
      <c r="H5864" s="180">
        <v>258.98</v>
      </c>
      <c r="I5864" s="180">
        <v>258.98</v>
      </c>
      <c r="J5864" s="180">
        <v>0</v>
      </c>
      <c r="K5864" s="181">
        <f t="shared" si="91"/>
        <v>2073.2959596619999</v>
      </c>
      <c r="L5864" s="180" t="s">
        <v>4328</v>
      </c>
    </row>
    <row r="5865" spans="3:12">
      <c r="C5865" s="180">
        <v>21010</v>
      </c>
      <c r="D5865" s="180">
        <v>7693</v>
      </c>
      <c r="E5865" s="180" t="s">
        <v>2898</v>
      </c>
      <c r="F5865" s="180" t="s">
        <v>826</v>
      </c>
      <c r="G5865" s="180">
        <v>5.3471539000000003</v>
      </c>
      <c r="H5865" s="180">
        <v>172.98</v>
      </c>
      <c r="I5865" s="180">
        <v>172.98</v>
      </c>
      <c r="J5865" s="180">
        <v>0</v>
      </c>
      <c r="K5865" s="181">
        <f t="shared" si="91"/>
        <v>924.95068162200005</v>
      </c>
      <c r="L5865" s="180" t="s">
        <v>4328</v>
      </c>
    </row>
    <row r="5866" spans="3:12">
      <c r="C5866" s="180">
        <v>21010</v>
      </c>
      <c r="D5866" s="180">
        <v>7694</v>
      </c>
      <c r="E5866" s="180" t="s">
        <v>2833</v>
      </c>
      <c r="F5866" s="180" t="s">
        <v>826</v>
      </c>
      <c r="G5866" s="180">
        <v>3.8826423000000001</v>
      </c>
      <c r="H5866" s="180">
        <v>125.6</v>
      </c>
      <c r="I5866" s="180">
        <v>125.6</v>
      </c>
      <c r="J5866" s="180">
        <v>0</v>
      </c>
      <c r="K5866" s="181">
        <f t="shared" si="91"/>
        <v>487.65987287999997</v>
      </c>
      <c r="L5866" s="180" t="s">
        <v>4328</v>
      </c>
    </row>
    <row r="5867" spans="3:12">
      <c r="C5867" s="180">
        <v>21010</v>
      </c>
      <c r="D5867" s="180">
        <v>7695</v>
      </c>
      <c r="E5867" s="180" t="s">
        <v>5652</v>
      </c>
      <c r="F5867" s="180" t="s">
        <v>826</v>
      </c>
      <c r="G5867" s="180">
        <v>8.6822441000000001</v>
      </c>
      <c r="H5867" s="180">
        <v>280.87</v>
      </c>
      <c r="I5867" s="180">
        <v>280.87</v>
      </c>
      <c r="J5867" s="180">
        <v>0</v>
      </c>
      <c r="K5867" s="181">
        <f t="shared" si="91"/>
        <v>2438.5819003669999</v>
      </c>
      <c r="L5867" s="180" t="s">
        <v>4328</v>
      </c>
    </row>
    <row r="5868" spans="3:12">
      <c r="C5868" s="180">
        <v>21010</v>
      </c>
      <c r="D5868" s="180">
        <v>7696</v>
      </c>
      <c r="E5868" s="180" t="s">
        <v>2777</v>
      </c>
      <c r="F5868" s="180" t="s">
        <v>826</v>
      </c>
      <c r="G5868" s="180">
        <v>2.3250175999999998</v>
      </c>
      <c r="H5868" s="180">
        <v>75.209999999999994</v>
      </c>
      <c r="I5868" s="180">
        <v>75.209999999999994</v>
      </c>
      <c r="J5868" s="180">
        <v>0</v>
      </c>
      <c r="K5868" s="181">
        <f t="shared" si="91"/>
        <v>174.86457369599998</v>
      </c>
      <c r="L5868" s="180" t="s">
        <v>4328</v>
      </c>
    </row>
    <row r="5869" spans="3:12">
      <c r="C5869" s="180">
        <v>21010</v>
      </c>
      <c r="D5869" s="180">
        <v>7697</v>
      </c>
      <c r="E5869" s="180" t="s">
        <v>2771</v>
      </c>
      <c r="F5869" s="180" t="s">
        <v>826</v>
      </c>
      <c r="G5869" s="180">
        <v>1.6123213999999999</v>
      </c>
      <c r="H5869" s="180">
        <v>52.15</v>
      </c>
      <c r="I5869" s="180">
        <v>52.15</v>
      </c>
      <c r="J5869" s="180">
        <v>0</v>
      </c>
      <c r="K5869" s="181">
        <f t="shared" si="91"/>
        <v>84.082561009999992</v>
      </c>
      <c r="L5869" s="180" t="s">
        <v>4328</v>
      </c>
    </row>
    <row r="5870" spans="3:12">
      <c r="C5870" s="180">
        <v>21010</v>
      </c>
      <c r="D5870" s="180">
        <v>7698</v>
      </c>
      <c r="E5870" s="180" t="s">
        <v>2838</v>
      </c>
      <c r="F5870" s="180" t="s">
        <v>826</v>
      </c>
      <c r="G5870" s="180">
        <v>1.3879128999999999</v>
      </c>
      <c r="H5870" s="180">
        <v>44.89</v>
      </c>
      <c r="I5870" s="180">
        <v>44.89</v>
      </c>
      <c r="J5870" s="180">
        <v>0</v>
      </c>
      <c r="K5870" s="181">
        <f t="shared" si="91"/>
        <v>62.303410080999996</v>
      </c>
      <c r="L5870" s="180" t="s">
        <v>4328</v>
      </c>
    </row>
    <row r="5871" spans="3:12">
      <c r="C5871" s="180">
        <v>21010</v>
      </c>
      <c r="D5871" s="180">
        <v>7700</v>
      </c>
      <c r="E5871" s="180" t="s">
        <v>2841</v>
      </c>
      <c r="F5871" s="180" t="s">
        <v>826</v>
      </c>
      <c r="G5871" s="180">
        <v>0.74174280000000004</v>
      </c>
      <c r="H5871" s="180">
        <v>23.99</v>
      </c>
      <c r="I5871" s="180">
        <v>23.99</v>
      </c>
      <c r="J5871" s="180">
        <v>0</v>
      </c>
      <c r="K5871" s="181">
        <f t="shared" si="91"/>
        <v>17.794409771999998</v>
      </c>
      <c r="L5871" s="180" t="s">
        <v>4328</v>
      </c>
    </row>
    <row r="5872" spans="3:12">
      <c r="C5872" s="180">
        <v>21010</v>
      </c>
      <c r="D5872" s="180">
        <v>7701</v>
      </c>
      <c r="E5872" s="180" t="s">
        <v>2832</v>
      </c>
      <c r="F5872" s="180" t="s">
        <v>826</v>
      </c>
      <c r="G5872" s="180">
        <v>2.8852776000000002</v>
      </c>
      <c r="H5872" s="180">
        <v>93.33</v>
      </c>
      <c r="I5872" s="180">
        <v>93.33</v>
      </c>
      <c r="J5872" s="180">
        <v>0</v>
      </c>
      <c r="K5872" s="181">
        <f t="shared" si="91"/>
        <v>269.28295840800001</v>
      </c>
      <c r="L5872" s="180" t="s">
        <v>4328</v>
      </c>
    </row>
    <row r="5873" spans="3:12">
      <c r="C5873" s="180">
        <v>21010</v>
      </c>
      <c r="D5873" s="180">
        <v>13356</v>
      </c>
      <c r="E5873" s="180" t="s">
        <v>5653</v>
      </c>
      <c r="F5873" s="180" t="s">
        <v>826</v>
      </c>
      <c r="G5873" s="180">
        <v>0.62964310000000001</v>
      </c>
      <c r="H5873" s="180">
        <v>20.36</v>
      </c>
      <c r="I5873" s="180">
        <v>20.36</v>
      </c>
      <c r="J5873" s="180">
        <v>0</v>
      </c>
      <c r="K5873" s="181">
        <f t="shared" si="91"/>
        <v>12.819533516</v>
      </c>
      <c r="L5873" s="180" t="s">
        <v>4328</v>
      </c>
    </row>
    <row r="5874" spans="3:12">
      <c r="C5874" s="180">
        <v>21010</v>
      </c>
      <c r="D5874" s="180">
        <v>21008</v>
      </c>
      <c r="E5874" s="180" t="s">
        <v>5654</v>
      </c>
      <c r="F5874" s="180" t="s">
        <v>826</v>
      </c>
      <c r="G5874" s="180">
        <v>0.57214799999999999</v>
      </c>
      <c r="H5874" s="180">
        <v>18.5</v>
      </c>
      <c r="I5874" s="180">
        <v>18.5</v>
      </c>
      <c r="J5874" s="180">
        <v>0</v>
      </c>
      <c r="K5874" s="181">
        <f t="shared" si="91"/>
        <v>10.584738</v>
      </c>
      <c r="L5874" s="180" t="s">
        <v>4328</v>
      </c>
    </row>
    <row r="5875" spans="3:12">
      <c r="C5875" s="180">
        <v>21010</v>
      </c>
      <c r="D5875" s="180">
        <v>21009</v>
      </c>
      <c r="E5875" s="180" t="s">
        <v>2033</v>
      </c>
      <c r="F5875" s="180" t="s">
        <v>826</v>
      </c>
      <c r="G5875" s="180">
        <v>0.74490509999999999</v>
      </c>
      <c r="H5875" s="180">
        <v>24.09</v>
      </c>
      <c r="I5875" s="180">
        <v>24.09</v>
      </c>
      <c r="J5875" s="180">
        <v>0</v>
      </c>
      <c r="K5875" s="181">
        <f t="shared" si="91"/>
        <v>17.944763858999998</v>
      </c>
      <c r="L5875" s="180" t="s">
        <v>4328</v>
      </c>
    </row>
    <row r="5876" spans="3:12">
      <c r="C5876" s="180">
        <v>21010</v>
      </c>
      <c r="D5876" s="180">
        <v>21011</v>
      </c>
      <c r="E5876" s="180" t="s">
        <v>2035</v>
      </c>
      <c r="F5876" s="180" t="s">
        <v>826</v>
      </c>
      <c r="G5876" s="180">
        <v>1.4576013000000001</v>
      </c>
      <c r="H5876" s="180">
        <v>47.15</v>
      </c>
      <c r="I5876" s="180">
        <v>47.15</v>
      </c>
      <c r="J5876" s="180">
        <v>0</v>
      </c>
      <c r="K5876" s="181">
        <f t="shared" si="91"/>
        <v>68.725901295</v>
      </c>
      <c r="L5876" s="180" t="s">
        <v>4328</v>
      </c>
    </row>
    <row r="5877" spans="3:12">
      <c r="C5877" s="180">
        <v>21010</v>
      </c>
      <c r="D5877" s="180">
        <v>21012</v>
      </c>
      <c r="E5877" s="180" t="s">
        <v>2036</v>
      </c>
      <c r="F5877" s="180" t="s">
        <v>826</v>
      </c>
      <c r="G5877" s="180">
        <v>1.6106817</v>
      </c>
      <c r="H5877" s="180">
        <v>52.1</v>
      </c>
      <c r="I5877" s="180">
        <v>52.1</v>
      </c>
      <c r="J5877" s="180">
        <v>0</v>
      </c>
      <c r="K5877" s="181">
        <f t="shared" si="91"/>
        <v>83.916516569999999</v>
      </c>
      <c r="L5877" s="180" t="s">
        <v>4328</v>
      </c>
    </row>
    <row r="5878" spans="3:12">
      <c r="C5878" s="180">
        <v>21010</v>
      </c>
      <c r="D5878" s="180">
        <v>21013</v>
      </c>
      <c r="E5878" s="180" t="s">
        <v>2040</v>
      </c>
      <c r="F5878" s="180" t="s">
        <v>826</v>
      </c>
      <c r="G5878" s="180">
        <v>2.1018973999999999</v>
      </c>
      <c r="H5878" s="180">
        <v>67.989999999999995</v>
      </c>
      <c r="I5878" s="180">
        <v>67.989999999999995</v>
      </c>
      <c r="J5878" s="180">
        <v>0</v>
      </c>
      <c r="K5878" s="181">
        <f t="shared" si="91"/>
        <v>142.90800422599997</v>
      </c>
      <c r="L5878" s="180" t="s">
        <v>4328</v>
      </c>
    </row>
    <row r="5879" spans="3:12">
      <c r="C5879" s="180">
        <v>21010</v>
      </c>
      <c r="D5879" s="180">
        <v>21014</v>
      </c>
      <c r="E5879" s="180" t="s">
        <v>5655</v>
      </c>
      <c r="F5879" s="180" t="s">
        <v>826</v>
      </c>
      <c r="G5879" s="180">
        <v>2.9409698</v>
      </c>
      <c r="H5879" s="180">
        <v>95.14</v>
      </c>
      <c r="I5879" s="180">
        <v>95.14</v>
      </c>
      <c r="J5879" s="180">
        <v>0</v>
      </c>
      <c r="K5879" s="181">
        <f t="shared" si="91"/>
        <v>279.80386677199999</v>
      </c>
      <c r="L5879" s="180" t="s">
        <v>4328</v>
      </c>
    </row>
    <row r="5880" spans="3:12">
      <c r="C5880" s="180">
        <v>21010</v>
      </c>
      <c r="D5880" s="180">
        <v>21015</v>
      </c>
      <c r="E5880" s="180" t="s">
        <v>5656</v>
      </c>
      <c r="F5880" s="180" t="s">
        <v>826</v>
      </c>
      <c r="G5880" s="180">
        <v>3.3787772</v>
      </c>
      <c r="H5880" s="180">
        <v>109.3</v>
      </c>
      <c r="I5880" s="180">
        <v>109.3</v>
      </c>
      <c r="J5880" s="180">
        <v>0</v>
      </c>
      <c r="K5880" s="181">
        <f t="shared" si="91"/>
        <v>369.30034796000001</v>
      </c>
      <c r="L5880" s="180" t="s">
        <v>4328</v>
      </c>
    </row>
    <row r="5881" spans="3:12">
      <c r="C5881" s="180">
        <v>21010</v>
      </c>
      <c r="D5881" s="180">
        <v>21016</v>
      </c>
      <c r="E5881" s="180" t="s">
        <v>5657</v>
      </c>
      <c r="F5881" s="180" t="s">
        <v>826</v>
      </c>
      <c r="G5881" s="180">
        <v>4.8966970999999999</v>
      </c>
      <c r="H5881" s="180">
        <v>158.4</v>
      </c>
      <c r="I5881" s="180">
        <v>158.4</v>
      </c>
      <c r="J5881" s="180">
        <v>0</v>
      </c>
      <c r="K5881" s="181">
        <f t="shared" si="91"/>
        <v>775.63682064</v>
      </c>
      <c r="L5881" s="180" t="s">
        <v>4328</v>
      </c>
    </row>
    <row r="5882" spans="3:12">
      <c r="C5882" s="180">
        <v>21010</v>
      </c>
      <c r="D5882" s="180">
        <v>40626</v>
      </c>
      <c r="E5882" s="180" t="s">
        <v>2886</v>
      </c>
      <c r="F5882" s="180" t="s">
        <v>826</v>
      </c>
      <c r="G5882" s="180">
        <v>1.1006089999999999</v>
      </c>
      <c r="H5882" s="180">
        <v>35.6</v>
      </c>
      <c r="I5882" s="180">
        <v>35.6</v>
      </c>
      <c r="J5882" s="180">
        <v>0</v>
      </c>
      <c r="K5882" s="181">
        <f t="shared" si="91"/>
        <v>39.181680399999998</v>
      </c>
      <c r="L5882" s="180" t="s">
        <v>4328</v>
      </c>
    </row>
    <row r="5883" spans="3:12">
      <c r="C5883" s="180">
        <v>21029</v>
      </c>
      <c r="D5883" s="180">
        <v>21029</v>
      </c>
      <c r="E5883" s="180" t="s">
        <v>2689</v>
      </c>
      <c r="F5883" s="180" t="s">
        <v>727</v>
      </c>
      <c r="G5883" s="180">
        <v>1</v>
      </c>
      <c r="H5883" s="180">
        <v>360</v>
      </c>
      <c r="I5883" s="180">
        <v>360</v>
      </c>
      <c r="J5883" s="180">
        <v>0</v>
      </c>
      <c r="K5883" s="181">
        <f t="shared" si="91"/>
        <v>360</v>
      </c>
      <c r="L5883" s="180" t="s">
        <v>4328</v>
      </c>
    </row>
    <row r="5884" spans="3:12">
      <c r="C5884" s="180">
        <v>21029</v>
      </c>
      <c r="D5884" s="180">
        <v>21030</v>
      </c>
      <c r="E5884" s="180" t="s">
        <v>2675</v>
      </c>
      <c r="F5884" s="180" t="s">
        <v>727</v>
      </c>
      <c r="G5884" s="180">
        <v>1.2326732</v>
      </c>
      <c r="H5884" s="180">
        <v>443.76</v>
      </c>
      <c r="I5884" s="180">
        <v>443.76</v>
      </c>
      <c r="J5884" s="180">
        <v>0</v>
      </c>
      <c r="K5884" s="181">
        <f t="shared" si="91"/>
        <v>547.01105923199998</v>
      </c>
      <c r="L5884" s="180" t="s">
        <v>4328</v>
      </c>
    </row>
    <row r="5885" spans="3:12">
      <c r="C5885" s="180">
        <v>21029</v>
      </c>
      <c r="D5885" s="180">
        <v>21031</v>
      </c>
      <c r="E5885" s="180" t="s">
        <v>5658</v>
      </c>
      <c r="F5885" s="180" t="s">
        <v>727</v>
      </c>
      <c r="G5885" s="180">
        <v>1.5346534000000001</v>
      </c>
      <c r="H5885" s="180">
        <v>552.47</v>
      </c>
      <c r="I5885" s="180">
        <v>552.47</v>
      </c>
      <c r="J5885" s="180">
        <v>0</v>
      </c>
      <c r="K5885" s="181">
        <f t="shared" si="91"/>
        <v>847.84996389800006</v>
      </c>
      <c r="L5885" s="180" t="s">
        <v>4328</v>
      </c>
    </row>
    <row r="5886" spans="3:12">
      <c r="C5886" s="180">
        <v>21029</v>
      </c>
      <c r="D5886" s="180">
        <v>21032</v>
      </c>
      <c r="E5886" s="180" t="s">
        <v>5659</v>
      </c>
      <c r="F5886" s="180" t="s">
        <v>727</v>
      </c>
      <c r="G5886" s="180">
        <v>1.6386137999999999</v>
      </c>
      <c r="H5886" s="180">
        <v>589.9</v>
      </c>
      <c r="I5886" s="180">
        <v>589.9</v>
      </c>
      <c r="J5886" s="180">
        <v>0</v>
      </c>
      <c r="K5886" s="181">
        <f t="shared" si="91"/>
        <v>966.61828061999995</v>
      </c>
      <c r="L5886" s="180" t="s">
        <v>4328</v>
      </c>
    </row>
    <row r="5887" spans="3:12">
      <c r="C5887" s="180">
        <v>21029</v>
      </c>
      <c r="D5887" s="180">
        <v>21034</v>
      </c>
      <c r="E5887" s="180" t="s">
        <v>2686</v>
      </c>
      <c r="F5887" s="180" t="s">
        <v>727</v>
      </c>
      <c r="G5887" s="180">
        <v>1.9851485</v>
      </c>
      <c r="H5887" s="180">
        <v>714.65</v>
      </c>
      <c r="I5887" s="180">
        <v>714.65</v>
      </c>
      <c r="J5887" s="180">
        <v>0</v>
      </c>
      <c r="K5887" s="181">
        <f t="shared" si="91"/>
        <v>1418.6863755249999</v>
      </c>
      <c r="L5887" s="180" t="s">
        <v>4328</v>
      </c>
    </row>
    <row r="5888" spans="3:12">
      <c r="C5888" s="180">
        <v>21029</v>
      </c>
      <c r="D5888" s="180">
        <v>21036</v>
      </c>
      <c r="E5888" s="180" t="s">
        <v>5660</v>
      </c>
      <c r="F5888" s="180" t="s">
        <v>727</v>
      </c>
      <c r="G5888" s="180">
        <v>3.0396038999999999</v>
      </c>
      <c r="H5888" s="182">
        <v>1094.25</v>
      </c>
      <c r="I5888" s="182">
        <v>1094.25</v>
      </c>
      <c r="J5888" s="180">
        <v>0</v>
      </c>
      <c r="K5888" s="181">
        <f t="shared" si="91"/>
        <v>3326.0865675750001</v>
      </c>
      <c r="L5888" s="180" t="s">
        <v>4328</v>
      </c>
    </row>
    <row r="5889" spans="3:12">
      <c r="C5889" s="180">
        <v>21029</v>
      </c>
      <c r="D5889" s="180">
        <v>21037</v>
      </c>
      <c r="E5889" s="180" t="s">
        <v>5661</v>
      </c>
      <c r="F5889" s="180" t="s">
        <v>727</v>
      </c>
      <c r="G5889" s="180">
        <v>3.4653464999999999</v>
      </c>
      <c r="H5889" s="182">
        <v>1247.52</v>
      </c>
      <c r="I5889" s="182">
        <v>1247.52</v>
      </c>
      <c r="J5889" s="180">
        <v>0</v>
      </c>
      <c r="K5889" s="181">
        <f t="shared" si="91"/>
        <v>4323.0890656800002</v>
      </c>
      <c r="L5889" s="180" t="s">
        <v>4328</v>
      </c>
    </row>
    <row r="5890" spans="3:12">
      <c r="C5890" s="180">
        <v>21029</v>
      </c>
      <c r="D5890" s="180">
        <v>37527</v>
      </c>
      <c r="E5890" s="180" t="s">
        <v>5662</v>
      </c>
      <c r="F5890" s="180" t="s">
        <v>727</v>
      </c>
      <c r="G5890" s="180">
        <v>1.4801979999999999</v>
      </c>
      <c r="H5890" s="180">
        <v>532.87</v>
      </c>
      <c r="I5890" s="180">
        <v>532.87</v>
      </c>
      <c r="J5890" s="180">
        <v>0</v>
      </c>
      <c r="K5890" s="181">
        <f t="shared" si="91"/>
        <v>788.75310825999998</v>
      </c>
      <c r="L5890" s="180" t="s">
        <v>4328</v>
      </c>
    </row>
    <row r="5891" spans="3:12">
      <c r="C5891" s="180">
        <v>21029</v>
      </c>
      <c r="D5891" s="180">
        <v>37528</v>
      </c>
      <c r="E5891" s="180" t="s">
        <v>5663</v>
      </c>
      <c r="F5891" s="180" t="s">
        <v>727</v>
      </c>
      <c r="G5891" s="180">
        <v>1.7648514</v>
      </c>
      <c r="H5891" s="180">
        <v>635.34</v>
      </c>
      <c r="I5891" s="180">
        <v>635.34</v>
      </c>
      <c r="J5891" s="180">
        <v>0</v>
      </c>
      <c r="K5891" s="181">
        <f t="shared" si="91"/>
        <v>1121.280688476</v>
      </c>
      <c r="L5891" s="180" t="s">
        <v>4328</v>
      </c>
    </row>
    <row r="5892" spans="3:12">
      <c r="C5892" s="180">
        <v>21029</v>
      </c>
      <c r="D5892" s="180">
        <v>37529</v>
      </c>
      <c r="E5892" s="180" t="s">
        <v>5664</v>
      </c>
      <c r="F5892" s="180" t="s">
        <v>727</v>
      </c>
      <c r="G5892" s="180">
        <v>1.7821781999999999</v>
      </c>
      <c r="H5892" s="180">
        <v>641.58000000000004</v>
      </c>
      <c r="I5892" s="180">
        <v>641.58000000000004</v>
      </c>
      <c r="J5892" s="180">
        <v>0</v>
      </c>
      <c r="K5892" s="181">
        <f t="shared" si="91"/>
        <v>1143.4098895560001</v>
      </c>
      <c r="L5892" s="180" t="s">
        <v>4328</v>
      </c>
    </row>
    <row r="5893" spans="3:12">
      <c r="C5893" s="180">
        <v>21029</v>
      </c>
      <c r="D5893" s="180">
        <v>37530</v>
      </c>
      <c r="E5893" s="180" t="s">
        <v>5665</v>
      </c>
      <c r="F5893" s="180" t="s">
        <v>727</v>
      </c>
      <c r="G5893" s="180">
        <v>2.3267326000000002</v>
      </c>
      <c r="H5893" s="180">
        <v>837.62</v>
      </c>
      <c r="I5893" s="180">
        <v>837.62</v>
      </c>
      <c r="J5893" s="180">
        <v>0</v>
      </c>
      <c r="K5893" s="181">
        <f t="shared" si="91"/>
        <v>1948.9177604120002</v>
      </c>
      <c r="L5893" s="180" t="s">
        <v>4328</v>
      </c>
    </row>
    <row r="5894" spans="3:12">
      <c r="C5894" s="180">
        <v>21029</v>
      </c>
      <c r="D5894" s="180">
        <v>37531</v>
      </c>
      <c r="E5894" s="180" t="s">
        <v>5666</v>
      </c>
      <c r="F5894" s="180" t="s">
        <v>727</v>
      </c>
      <c r="G5894" s="180">
        <v>2.5</v>
      </c>
      <c r="H5894" s="180">
        <v>900</v>
      </c>
      <c r="I5894" s="180">
        <v>900</v>
      </c>
      <c r="J5894" s="180">
        <v>0</v>
      </c>
      <c r="K5894" s="181">
        <f t="shared" ref="K5894:K5957" si="92">H5894*G5894</f>
        <v>2250</v>
      </c>
      <c r="L5894" s="180" t="s">
        <v>4328</v>
      </c>
    </row>
    <row r="5895" spans="3:12">
      <c r="C5895" s="180">
        <v>21040</v>
      </c>
      <c r="D5895" s="180">
        <v>21040</v>
      </c>
      <c r="E5895" s="180" t="s">
        <v>5667</v>
      </c>
      <c r="F5895" s="180" t="s">
        <v>727</v>
      </c>
      <c r="G5895" s="180">
        <v>1</v>
      </c>
      <c r="H5895" s="180">
        <v>28.94</v>
      </c>
      <c r="I5895" s="180">
        <v>28.94</v>
      </c>
      <c r="J5895" s="180">
        <v>0</v>
      </c>
      <c r="K5895" s="181">
        <f t="shared" si="92"/>
        <v>28.94</v>
      </c>
      <c r="L5895" s="180" t="s">
        <v>4328</v>
      </c>
    </row>
    <row r="5896" spans="3:12">
      <c r="C5896" s="180">
        <v>21040</v>
      </c>
      <c r="D5896" s="180">
        <v>21041</v>
      </c>
      <c r="E5896" s="180" t="s">
        <v>5668</v>
      </c>
      <c r="F5896" s="180" t="s">
        <v>727</v>
      </c>
      <c r="G5896" s="180">
        <v>1.2072126999999999</v>
      </c>
      <c r="H5896" s="180">
        <v>34.93</v>
      </c>
      <c r="I5896" s="180">
        <v>34.93</v>
      </c>
      <c r="J5896" s="180">
        <v>0</v>
      </c>
      <c r="K5896" s="181">
        <f t="shared" si="92"/>
        <v>42.167939610999994</v>
      </c>
      <c r="L5896" s="180" t="s">
        <v>4328</v>
      </c>
    </row>
    <row r="5897" spans="3:12">
      <c r="C5897" s="180">
        <v>21040</v>
      </c>
      <c r="D5897" s="180">
        <v>21042</v>
      </c>
      <c r="E5897" s="180" t="s">
        <v>5669</v>
      </c>
      <c r="F5897" s="180" t="s">
        <v>727</v>
      </c>
      <c r="G5897" s="180">
        <v>1.1613690999999999</v>
      </c>
      <c r="H5897" s="180">
        <v>33.61</v>
      </c>
      <c r="I5897" s="180">
        <v>33.61</v>
      </c>
      <c r="J5897" s="180">
        <v>0</v>
      </c>
      <c r="K5897" s="181">
        <f t="shared" si="92"/>
        <v>39.033615450999996</v>
      </c>
      <c r="L5897" s="180" t="s">
        <v>4328</v>
      </c>
    </row>
    <row r="5898" spans="3:12">
      <c r="C5898" s="180">
        <v>21040</v>
      </c>
      <c r="D5898" s="180">
        <v>21043</v>
      </c>
      <c r="E5898" s="180" t="s">
        <v>5670</v>
      </c>
      <c r="F5898" s="180" t="s">
        <v>727</v>
      </c>
      <c r="G5898" s="180">
        <v>1.4669926</v>
      </c>
      <c r="H5898" s="180">
        <v>42.45</v>
      </c>
      <c r="I5898" s="180">
        <v>42.45</v>
      </c>
      <c r="J5898" s="180">
        <v>0</v>
      </c>
      <c r="K5898" s="181">
        <f t="shared" si="92"/>
        <v>62.273835870000006</v>
      </c>
      <c r="L5898" s="180" t="s">
        <v>4328</v>
      </c>
    </row>
    <row r="5899" spans="3:12">
      <c r="C5899" s="180">
        <v>21040</v>
      </c>
      <c r="D5899" s="180">
        <v>21044</v>
      </c>
      <c r="E5899" s="180" t="s">
        <v>5671</v>
      </c>
      <c r="F5899" s="180" t="s">
        <v>727</v>
      </c>
      <c r="G5899" s="180">
        <v>1.0220047999999999</v>
      </c>
      <c r="H5899" s="180">
        <v>29.57</v>
      </c>
      <c r="I5899" s="180">
        <v>29.57</v>
      </c>
      <c r="J5899" s="180">
        <v>0</v>
      </c>
      <c r="K5899" s="181">
        <f t="shared" si="92"/>
        <v>30.220681935999998</v>
      </c>
      <c r="L5899" s="180" t="s">
        <v>4328</v>
      </c>
    </row>
    <row r="5900" spans="3:12">
      <c r="C5900" s="180">
        <v>21040</v>
      </c>
      <c r="D5900" s="180">
        <v>21045</v>
      </c>
      <c r="E5900" s="180" t="s">
        <v>5672</v>
      </c>
      <c r="F5900" s="180" t="s">
        <v>727</v>
      </c>
      <c r="G5900" s="180">
        <v>1.3997554999999999</v>
      </c>
      <c r="H5900" s="180">
        <v>40.5</v>
      </c>
      <c r="I5900" s="180">
        <v>40.5</v>
      </c>
      <c r="J5900" s="180">
        <v>0</v>
      </c>
      <c r="K5900" s="181">
        <f t="shared" si="92"/>
        <v>56.69009775</v>
      </c>
      <c r="L5900" s="180" t="s">
        <v>4328</v>
      </c>
    </row>
    <row r="5901" spans="3:12">
      <c r="C5901" s="180">
        <v>21040</v>
      </c>
      <c r="D5901" s="180">
        <v>21047</v>
      </c>
      <c r="E5901" s="180" t="s">
        <v>5673</v>
      </c>
      <c r="F5901" s="180" t="s">
        <v>727</v>
      </c>
      <c r="G5901" s="180">
        <v>1.5067237</v>
      </c>
      <c r="H5901" s="180">
        <v>43.6</v>
      </c>
      <c r="I5901" s="180">
        <v>43.6</v>
      </c>
      <c r="J5901" s="180">
        <v>0</v>
      </c>
      <c r="K5901" s="181">
        <f t="shared" si="92"/>
        <v>65.693153320000008</v>
      </c>
      <c r="L5901" s="180" t="s">
        <v>4328</v>
      </c>
    </row>
    <row r="5902" spans="3:12">
      <c r="C5902" s="180">
        <v>21040</v>
      </c>
      <c r="D5902" s="180">
        <v>40607</v>
      </c>
      <c r="E5902" s="180" t="s">
        <v>5674</v>
      </c>
      <c r="F5902" s="180" t="s">
        <v>727</v>
      </c>
      <c r="G5902" s="180">
        <v>0.16348770000000001</v>
      </c>
      <c r="H5902" s="180">
        <v>4.7300000000000004</v>
      </c>
      <c r="I5902" s="180">
        <v>4.7300000000000004</v>
      </c>
      <c r="J5902" s="180">
        <v>0</v>
      </c>
      <c r="K5902" s="181">
        <f t="shared" si="92"/>
        <v>0.77329682100000008</v>
      </c>
      <c r="L5902" s="180" t="s">
        <v>4328</v>
      </c>
    </row>
    <row r="5903" spans="3:12">
      <c r="C5903" s="180">
        <v>21123</v>
      </c>
      <c r="D5903" s="180">
        <v>21123</v>
      </c>
      <c r="E5903" s="180" t="s">
        <v>2809</v>
      </c>
      <c r="F5903" s="180" t="s">
        <v>826</v>
      </c>
      <c r="G5903" s="180">
        <v>1</v>
      </c>
      <c r="H5903" s="180">
        <v>12.37</v>
      </c>
      <c r="I5903" s="180">
        <v>12.37</v>
      </c>
      <c r="J5903" s="180">
        <v>0</v>
      </c>
      <c r="K5903" s="181">
        <f t="shared" si="92"/>
        <v>12.37</v>
      </c>
      <c r="L5903" s="180" t="s">
        <v>4328</v>
      </c>
    </row>
    <row r="5904" spans="3:12">
      <c r="C5904" s="180">
        <v>21123</v>
      </c>
      <c r="D5904" s="180">
        <v>21118</v>
      </c>
      <c r="E5904" s="180" t="s">
        <v>5675</v>
      </c>
      <c r="F5904" s="180" t="s">
        <v>727</v>
      </c>
      <c r="G5904" s="180">
        <v>0.29793130000000001</v>
      </c>
      <c r="H5904" s="180">
        <v>3.68</v>
      </c>
      <c r="I5904" s="180">
        <v>3.68</v>
      </c>
      <c r="J5904" s="180">
        <v>0</v>
      </c>
      <c r="K5904" s="181">
        <f t="shared" si="92"/>
        <v>1.0963871840000001</v>
      </c>
      <c r="L5904" s="180" t="s">
        <v>4328</v>
      </c>
    </row>
    <row r="5905" spans="3:12">
      <c r="C5905" s="180">
        <v>21123</v>
      </c>
      <c r="D5905" s="180">
        <v>21119</v>
      </c>
      <c r="E5905" s="180" t="s">
        <v>5676</v>
      </c>
      <c r="F5905" s="180" t="s">
        <v>727</v>
      </c>
      <c r="G5905" s="180">
        <v>0.15735109999999999</v>
      </c>
      <c r="H5905" s="180">
        <v>1.94</v>
      </c>
      <c r="I5905" s="180">
        <v>1.94</v>
      </c>
      <c r="J5905" s="180">
        <v>0</v>
      </c>
      <c r="K5905" s="181">
        <f t="shared" si="92"/>
        <v>0.30526113399999999</v>
      </c>
      <c r="L5905" s="180" t="s">
        <v>4328</v>
      </c>
    </row>
    <row r="5906" spans="3:12">
      <c r="C5906" s="180">
        <v>21123</v>
      </c>
      <c r="D5906" s="180">
        <v>21120</v>
      </c>
      <c r="E5906" s="180" t="s">
        <v>5677</v>
      </c>
      <c r="F5906" s="180" t="s">
        <v>727</v>
      </c>
      <c r="G5906" s="180">
        <v>1.0205626999999999</v>
      </c>
      <c r="H5906" s="180">
        <v>12.62</v>
      </c>
      <c r="I5906" s="180">
        <v>12.62</v>
      </c>
      <c r="J5906" s="180">
        <v>0</v>
      </c>
      <c r="K5906" s="181">
        <f t="shared" si="92"/>
        <v>12.879501273999999</v>
      </c>
      <c r="L5906" s="180" t="s">
        <v>4328</v>
      </c>
    </row>
    <row r="5907" spans="3:12">
      <c r="C5907" s="180">
        <v>21123</v>
      </c>
      <c r="D5907" s="180">
        <v>21121</v>
      </c>
      <c r="E5907" s="180" t="s">
        <v>5678</v>
      </c>
      <c r="F5907" s="180" t="s">
        <v>727</v>
      </c>
      <c r="G5907" s="180">
        <v>0.33147320000000002</v>
      </c>
      <c r="H5907" s="180">
        <v>4.0999999999999996</v>
      </c>
      <c r="I5907" s="180">
        <v>4.0999999999999996</v>
      </c>
      <c r="J5907" s="180">
        <v>0</v>
      </c>
      <c r="K5907" s="181">
        <f t="shared" si="92"/>
        <v>1.35904012</v>
      </c>
      <c r="L5907" s="180" t="s">
        <v>4328</v>
      </c>
    </row>
    <row r="5908" spans="3:12">
      <c r="C5908" s="180">
        <v>21123</v>
      </c>
      <c r="D5908" s="180">
        <v>21124</v>
      </c>
      <c r="E5908" s="180" t="s">
        <v>2810</v>
      </c>
      <c r="F5908" s="180" t="s">
        <v>826</v>
      </c>
      <c r="G5908" s="180">
        <v>1.5978296999999999</v>
      </c>
      <c r="H5908" s="180">
        <v>19.760000000000002</v>
      </c>
      <c r="I5908" s="180">
        <v>19.760000000000002</v>
      </c>
      <c r="J5908" s="180">
        <v>0</v>
      </c>
      <c r="K5908" s="181">
        <f t="shared" si="92"/>
        <v>31.573114872000001</v>
      </c>
      <c r="L5908" s="180" t="s">
        <v>4328</v>
      </c>
    </row>
    <row r="5909" spans="3:12">
      <c r="C5909" s="180">
        <v>21123</v>
      </c>
      <c r="D5909" s="180">
        <v>21125</v>
      </c>
      <c r="E5909" s="180" t="s">
        <v>2811</v>
      </c>
      <c r="F5909" s="180" t="s">
        <v>826</v>
      </c>
      <c r="G5909" s="180">
        <v>2.7517263999999999</v>
      </c>
      <c r="H5909" s="180">
        <v>34.03</v>
      </c>
      <c r="I5909" s="180">
        <v>34.03</v>
      </c>
      <c r="J5909" s="180">
        <v>0</v>
      </c>
      <c r="K5909" s="181">
        <f t="shared" si="92"/>
        <v>93.641249392000006</v>
      </c>
      <c r="L5909" s="180" t="s">
        <v>4328</v>
      </c>
    </row>
    <row r="5910" spans="3:12">
      <c r="C5910" s="180">
        <v>21123</v>
      </c>
      <c r="D5910" s="180">
        <v>37956</v>
      </c>
      <c r="E5910" s="180" t="s">
        <v>5679</v>
      </c>
      <c r="F5910" s="180" t="s">
        <v>727</v>
      </c>
      <c r="G5910" s="180">
        <v>0.36600169999999999</v>
      </c>
      <c r="H5910" s="180">
        <v>4.5199999999999996</v>
      </c>
      <c r="I5910" s="180">
        <v>4.5199999999999996</v>
      </c>
      <c r="J5910" s="180">
        <v>0</v>
      </c>
      <c r="K5910" s="181">
        <f t="shared" si="92"/>
        <v>1.6543276839999999</v>
      </c>
      <c r="L5910" s="180" t="s">
        <v>4328</v>
      </c>
    </row>
    <row r="5911" spans="3:12">
      <c r="C5911" s="180">
        <v>21123</v>
      </c>
      <c r="D5911" s="180">
        <v>37957</v>
      </c>
      <c r="E5911" s="180" t="s">
        <v>5680</v>
      </c>
      <c r="F5911" s="180" t="s">
        <v>727</v>
      </c>
      <c r="G5911" s="180">
        <v>0.77837020000000001</v>
      </c>
      <c r="H5911" s="180">
        <v>9.6199999999999992</v>
      </c>
      <c r="I5911" s="180">
        <v>9.6199999999999992</v>
      </c>
      <c r="J5911" s="180">
        <v>0</v>
      </c>
      <c r="K5911" s="181">
        <f t="shared" si="92"/>
        <v>7.4879213239999993</v>
      </c>
      <c r="L5911" s="180" t="s">
        <v>4328</v>
      </c>
    </row>
    <row r="5912" spans="3:12">
      <c r="C5912" s="180">
        <v>21123</v>
      </c>
      <c r="D5912" s="180">
        <v>37958</v>
      </c>
      <c r="E5912" s="180" t="s">
        <v>5681</v>
      </c>
      <c r="F5912" s="180" t="s">
        <v>727</v>
      </c>
      <c r="G5912" s="180">
        <v>1.4067882</v>
      </c>
      <c r="H5912" s="180">
        <v>17.399999999999999</v>
      </c>
      <c r="I5912" s="180">
        <v>17.399999999999999</v>
      </c>
      <c r="J5912" s="180">
        <v>0</v>
      </c>
      <c r="K5912" s="181">
        <f t="shared" si="92"/>
        <v>24.478114679999997</v>
      </c>
      <c r="L5912" s="180" t="s">
        <v>4328</v>
      </c>
    </row>
    <row r="5913" spans="3:12">
      <c r="C5913" s="180">
        <v>21123</v>
      </c>
      <c r="D5913" s="180">
        <v>37959</v>
      </c>
      <c r="E5913" s="180" t="s">
        <v>5682</v>
      </c>
      <c r="F5913" s="180" t="s">
        <v>727</v>
      </c>
      <c r="G5913" s="180">
        <v>2.1654277999999998</v>
      </c>
      <c r="H5913" s="180">
        <v>26.78</v>
      </c>
      <c r="I5913" s="180">
        <v>26.78</v>
      </c>
      <c r="J5913" s="180">
        <v>0</v>
      </c>
      <c r="K5913" s="181">
        <f t="shared" si="92"/>
        <v>57.990156483999996</v>
      </c>
      <c r="L5913" s="180" t="s">
        <v>4328</v>
      </c>
    </row>
    <row r="5914" spans="3:12">
      <c r="C5914" s="180">
        <v>21123</v>
      </c>
      <c r="D5914" s="180">
        <v>37960</v>
      </c>
      <c r="E5914" s="180" t="s">
        <v>5683</v>
      </c>
      <c r="F5914" s="180" t="s">
        <v>727</v>
      </c>
      <c r="G5914" s="180">
        <v>5.5324460000000002</v>
      </c>
      <c r="H5914" s="180">
        <v>68.430000000000007</v>
      </c>
      <c r="I5914" s="180">
        <v>68.430000000000007</v>
      </c>
      <c r="J5914" s="180">
        <v>0</v>
      </c>
      <c r="K5914" s="181">
        <f t="shared" si="92"/>
        <v>378.58527978000006</v>
      </c>
      <c r="L5914" s="180" t="s">
        <v>4328</v>
      </c>
    </row>
    <row r="5915" spans="3:12">
      <c r="C5915" s="180">
        <v>21123</v>
      </c>
      <c r="D5915" s="180">
        <v>37961</v>
      </c>
      <c r="E5915" s="180" t="s">
        <v>5684</v>
      </c>
      <c r="F5915" s="180" t="s">
        <v>727</v>
      </c>
      <c r="G5915" s="180">
        <v>11.8896289</v>
      </c>
      <c r="H5915" s="180">
        <v>147.07</v>
      </c>
      <c r="I5915" s="180">
        <v>147.07</v>
      </c>
      <c r="J5915" s="180">
        <v>0</v>
      </c>
      <c r="K5915" s="181">
        <f t="shared" si="92"/>
        <v>1748.607722323</v>
      </c>
      <c r="L5915" s="180" t="s">
        <v>4328</v>
      </c>
    </row>
    <row r="5916" spans="3:12">
      <c r="C5916" s="180">
        <v>21123</v>
      </c>
      <c r="D5916" s="180">
        <v>37962</v>
      </c>
      <c r="E5916" s="180" t="s">
        <v>5685</v>
      </c>
      <c r="F5916" s="180" t="s">
        <v>727</v>
      </c>
      <c r="G5916" s="180">
        <v>13.7068125</v>
      </c>
      <c r="H5916" s="180">
        <v>169.55</v>
      </c>
      <c r="I5916" s="180">
        <v>169.55</v>
      </c>
      <c r="J5916" s="180">
        <v>0</v>
      </c>
      <c r="K5916" s="181">
        <f t="shared" si="92"/>
        <v>2323.9900593750003</v>
      </c>
      <c r="L5916" s="180" t="s">
        <v>4328</v>
      </c>
    </row>
    <row r="5917" spans="3:12">
      <c r="C5917" s="180">
        <v>21123</v>
      </c>
      <c r="D5917" s="180">
        <v>37963</v>
      </c>
      <c r="E5917" s="180" t="s">
        <v>5686</v>
      </c>
      <c r="F5917" s="180" t="s">
        <v>727</v>
      </c>
      <c r="G5917" s="180">
        <v>0.3748804</v>
      </c>
      <c r="H5917" s="180">
        <v>4.63</v>
      </c>
      <c r="I5917" s="180">
        <v>4.63</v>
      </c>
      <c r="J5917" s="180">
        <v>0</v>
      </c>
      <c r="K5917" s="181">
        <f t="shared" si="92"/>
        <v>1.7356962519999999</v>
      </c>
      <c r="L5917" s="180" t="s">
        <v>4328</v>
      </c>
    </row>
    <row r="5918" spans="3:12">
      <c r="C5918" s="180">
        <v>21123</v>
      </c>
      <c r="D5918" s="180">
        <v>37964</v>
      </c>
      <c r="E5918" s="180" t="s">
        <v>5687</v>
      </c>
      <c r="F5918" s="180" t="s">
        <v>727</v>
      </c>
      <c r="G5918" s="180">
        <v>0.50115589999999999</v>
      </c>
      <c r="H5918" s="180">
        <v>6.19</v>
      </c>
      <c r="I5918" s="180">
        <v>6.19</v>
      </c>
      <c r="J5918" s="180">
        <v>0</v>
      </c>
      <c r="K5918" s="181">
        <f t="shared" si="92"/>
        <v>3.1021550210000002</v>
      </c>
      <c r="L5918" s="180" t="s">
        <v>4328</v>
      </c>
    </row>
    <row r="5919" spans="3:12">
      <c r="C5919" s="180">
        <v>21123</v>
      </c>
      <c r="D5919" s="180">
        <v>37965</v>
      </c>
      <c r="E5919" s="180" t="s">
        <v>5688</v>
      </c>
      <c r="F5919" s="180" t="s">
        <v>727</v>
      </c>
      <c r="G5919" s="180">
        <v>0.72263140000000003</v>
      </c>
      <c r="H5919" s="180">
        <v>8.93</v>
      </c>
      <c r="I5919" s="180">
        <v>8.93</v>
      </c>
      <c r="J5919" s="180">
        <v>0</v>
      </c>
      <c r="K5919" s="181">
        <f t="shared" si="92"/>
        <v>6.4530984020000002</v>
      </c>
      <c r="L5919" s="180" t="s">
        <v>4328</v>
      </c>
    </row>
    <row r="5920" spans="3:12">
      <c r="C5920" s="180">
        <v>21123</v>
      </c>
      <c r="D5920" s="180">
        <v>37966</v>
      </c>
      <c r="E5920" s="180" t="s">
        <v>5689</v>
      </c>
      <c r="F5920" s="180" t="s">
        <v>727</v>
      </c>
      <c r="G5920" s="180">
        <v>1.2686743</v>
      </c>
      <c r="H5920" s="180">
        <v>15.69</v>
      </c>
      <c r="I5920" s="180">
        <v>15.69</v>
      </c>
      <c r="J5920" s="180">
        <v>0</v>
      </c>
      <c r="K5920" s="181">
        <f t="shared" si="92"/>
        <v>19.905499766999998</v>
      </c>
      <c r="L5920" s="180" t="s">
        <v>4328</v>
      </c>
    </row>
    <row r="5921" spans="3:12">
      <c r="C5921" s="180">
        <v>21123</v>
      </c>
      <c r="D5921" s="180">
        <v>37967</v>
      </c>
      <c r="E5921" s="180" t="s">
        <v>5690</v>
      </c>
      <c r="F5921" s="180" t="s">
        <v>727</v>
      </c>
      <c r="G5921" s="180">
        <v>2.1313925999999999</v>
      </c>
      <c r="H5921" s="180">
        <v>26.36</v>
      </c>
      <c r="I5921" s="180">
        <v>26.36</v>
      </c>
      <c r="J5921" s="180">
        <v>0</v>
      </c>
      <c r="K5921" s="181">
        <f t="shared" si="92"/>
        <v>56.183508935999996</v>
      </c>
      <c r="L5921" s="180" t="s">
        <v>4328</v>
      </c>
    </row>
    <row r="5922" spans="3:12">
      <c r="C5922" s="180">
        <v>21123</v>
      </c>
      <c r="D5922" s="180">
        <v>37968</v>
      </c>
      <c r="E5922" s="180" t="s">
        <v>5691</v>
      </c>
      <c r="F5922" s="180" t="s">
        <v>727</v>
      </c>
      <c r="G5922" s="180">
        <v>4.5252014999999997</v>
      </c>
      <c r="H5922" s="180">
        <v>55.97</v>
      </c>
      <c r="I5922" s="180">
        <v>55.97</v>
      </c>
      <c r="J5922" s="180">
        <v>0</v>
      </c>
      <c r="K5922" s="181">
        <f t="shared" si="92"/>
        <v>253.27552795499997</v>
      </c>
      <c r="L5922" s="180" t="s">
        <v>4328</v>
      </c>
    </row>
    <row r="5923" spans="3:12">
      <c r="C5923" s="180">
        <v>21123</v>
      </c>
      <c r="D5923" s="180">
        <v>37969</v>
      </c>
      <c r="E5923" s="180" t="s">
        <v>5692</v>
      </c>
      <c r="F5923" s="180" t="s">
        <v>727</v>
      </c>
      <c r="G5923" s="180">
        <v>11.4338532</v>
      </c>
      <c r="H5923" s="180">
        <v>141.43</v>
      </c>
      <c r="I5923" s="180">
        <v>141.43</v>
      </c>
      <c r="J5923" s="180">
        <v>0</v>
      </c>
      <c r="K5923" s="181">
        <f t="shared" si="92"/>
        <v>1617.0898580759999</v>
      </c>
      <c r="L5923" s="180" t="s">
        <v>4328</v>
      </c>
    </row>
    <row r="5924" spans="3:12">
      <c r="C5924" s="180">
        <v>21123</v>
      </c>
      <c r="D5924" s="180">
        <v>37970</v>
      </c>
      <c r="E5924" s="180" t="s">
        <v>5693</v>
      </c>
      <c r="F5924" s="180" t="s">
        <v>727</v>
      </c>
      <c r="G5924" s="180">
        <v>16.542092400000001</v>
      </c>
      <c r="H5924" s="180">
        <v>204.62</v>
      </c>
      <c r="I5924" s="180">
        <v>204.62</v>
      </c>
      <c r="J5924" s="180">
        <v>0</v>
      </c>
      <c r="K5924" s="181">
        <f t="shared" si="92"/>
        <v>3384.8429468880004</v>
      </c>
      <c r="L5924" s="180" t="s">
        <v>4328</v>
      </c>
    </row>
    <row r="5925" spans="3:12">
      <c r="C5925" s="180">
        <v>21123</v>
      </c>
      <c r="D5925" s="180">
        <v>37971</v>
      </c>
      <c r="E5925" s="180" t="s">
        <v>5694</v>
      </c>
      <c r="F5925" s="180" t="s">
        <v>727</v>
      </c>
      <c r="G5925" s="180">
        <v>0.4291394</v>
      </c>
      <c r="H5925" s="180">
        <v>5.3</v>
      </c>
      <c r="I5925" s="180">
        <v>5.3</v>
      </c>
      <c r="J5925" s="180">
        <v>0</v>
      </c>
      <c r="K5925" s="181">
        <f t="shared" si="92"/>
        <v>2.2744388199999999</v>
      </c>
      <c r="L5925" s="180" t="s">
        <v>4328</v>
      </c>
    </row>
    <row r="5926" spans="3:12">
      <c r="C5926" s="180">
        <v>21123</v>
      </c>
      <c r="D5926" s="180">
        <v>37972</v>
      </c>
      <c r="E5926" s="180" t="s">
        <v>5695</v>
      </c>
      <c r="F5926" s="180" t="s">
        <v>727</v>
      </c>
      <c r="G5926" s="180">
        <v>0.60868739999999999</v>
      </c>
      <c r="H5926" s="180">
        <v>7.52</v>
      </c>
      <c r="I5926" s="180">
        <v>7.52</v>
      </c>
      <c r="J5926" s="180">
        <v>0</v>
      </c>
      <c r="K5926" s="181">
        <f t="shared" si="92"/>
        <v>4.5773292479999999</v>
      </c>
      <c r="L5926" s="180" t="s">
        <v>4328</v>
      </c>
    </row>
    <row r="5927" spans="3:12">
      <c r="C5927" s="180">
        <v>21123</v>
      </c>
      <c r="D5927" s="180">
        <v>37973</v>
      </c>
      <c r="E5927" s="180" t="s">
        <v>5696</v>
      </c>
      <c r="F5927" s="180" t="s">
        <v>727</v>
      </c>
      <c r="G5927" s="180">
        <v>1.1433853</v>
      </c>
      <c r="H5927" s="180">
        <v>14.14</v>
      </c>
      <c r="I5927" s="180">
        <v>14.14</v>
      </c>
      <c r="J5927" s="180">
        <v>0</v>
      </c>
      <c r="K5927" s="181">
        <f t="shared" si="92"/>
        <v>16.167468142000001</v>
      </c>
      <c r="L5927" s="180" t="s">
        <v>4328</v>
      </c>
    </row>
    <row r="5928" spans="3:12">
      <c r="C5928" s="180">
        <v>21123</v>
      </c>
      <c r="D5928" s="180">
        <v>37974</v>
      </c>
      <c r="E5928" s="180" t="s">
        <v>5697</v>
      </c>
      <c r="F5928" s="180" t="s">
        <v>727</v>
      </c>
      <c r="G5928" s="180">
        <v>0.20322470000000001</v>
      </c>
      <c r="H5928" s="180">
        <v>2.5099999999999998</v>
      </c>
      <c r="I5928" s="180">
        <v>2.5099999999999998</v>
      </c>
      <c r="J5928" s="180">
        <v>0</v>
      </c>
      <c r="K5928" s="181">
        <f t="shared" si="92"/>
        <v>0.51009399700000002</v>
      </c>
      <c r="L5928" s="180" t="s">
        <v>4328</v>
      </c>
    </row>
    <row r="5929" spans="3:12">
      <c r="C5929" s="180">
        <v>21123</v>
      </c>
      <c r="D5929" s="180">
        <v>37975</v>
      </c>
      <c r="E5929" s="180" t="s">
        <v>5698</v>
      </c>
      <c r="F5929" s="180" t="s">
        <v>727</v>
      </c>
      <c r="G5929" s="180">
        <v>0.4518296</v>
      </c>
      <c r="H5929" s="180">
        <v>5.58</v>
      </c>
      <c r="I5929" s="180">
        <v>5.58</v>
      </c>
      <c r="J5929" s="180">
        <v>0</v>
      </c>
      <c r="K5929" s="181">
        <f t="shared" si="92"/>
        <v>2.5212091679999999</v>
      </c>
      <c r="L5929" s="180" t="s">
        <v>4328</v>
      </c>
    </row>
    <row r="5930" spans="3:12">
      <c r="C5930" s="180">
        <v>21123</v>
      </c>
      <c r="D5930" s="180">
        <v>37976</v>
      </c>
      <c r="E5930" s="180" t="s">
        <v>5699</v>
      </c>
      <c r="F5930" s="180" t="s">
        <v>727</v>
      </c>
      <c r="G5930" s="180">
        <v>1.0057647000000001</v>
      </c>
      <c r="H5930" s="180">
        <v>12.44</v>
      </c>
      <c r="I5930" s="180">
        <v>12.44</v>
      </c>
      <c r="J5930" s="180">
        <v>0</v>
      </c>
      <c r="K5930" s="181">
        <f t="shared" si="92"/>
        <v>12.511712868</v>
      </c>
      <c r="L5930" s="180" t="s">
        <v>4328</v>
      </c>
    </row>
    <row r="5931" spans="3:12">
      <c r="C5931" s="180">
        <v>21123</v>
      </c>
      <c r="D5931" s="180">
        <v>37977</v>
      </c>
      <c r="E5931" s="180" t="s">
        <v>5700</v>
      </c>
      <c r="F5931" s="180" t="s">
        <v>727</v>
      </c>
      <c r="G5931" s="180">
        <v>1.391497</v>
      </c>
      <c r="H5931" s="180">
        <v>17.21</v>
      </c>
      <c r="I5931" s="180">
        <v>17.21</v>
      </c>
      <c r="J5931" s="180">
        <v>0</v>
      </c>
      <c r="K5931" s="181">
        <f t="shared" si="92"/>
        <v>23.947663370000001</v>
      </c>
      <c r="L5931" s="180" t="s">
        <v>4328</v>
      </c>
    </row>
    <row r="5932" spans="3:12">
      <c r="C5932" s="180">
        <v>21123</v>
      </c>
      <c r="D5932" s="180">
        <v>37978</v>
      </c>
      <c r="E5932" s="180" t="s">
        <v>5701</v>
      </c>
      <c r="F5932" s="180" t="s">
        <v>727</v>
      </c>
      <c r="G5932" s="180">
        <v>2.7588240000000002</v>
      </c>
      <c r="H5932" s="180">
        <v>34.119999999999997</v>
      </c>
      <c r="I5932" s="180">
        <v>34.119999999999997</v>
      </c>
      <c r="J5932" s="180">
        <v>0</v>
      </c>
      <c r="K5932" s="181">
        <f t="shared" si="92"/>
        <v>94.13107488</v>
      </c>
      <c r="L5932" s="180" t="s">
        <v>4328</v>
      </c>
    </row>
    <row r="5933" spans="3:12">
      <c r="C5933" s="180">
        <v>21123</v>
      </c>
      <c r="D5933" s="180">
        <v>37979</v>
      </c>
      <c r="E5933" s="180" t="s">
        <v>5702</v>
      </c>
      <c r="F5933" s="180" t="s">
        <v>727</v>
      </c>
      <c r="G5933" s="180">
        <v>11.707121300000001</v>
      </c>
      <c r="H5933" s="180">
        <v>144.81</v>
      </c>
      <c r="I5933" s="180">
        <v>144.81</v>
      </c>
      <c r="J5933" s="180">
        <v>0</v>
      </c>
      <c r="K5933" s="181">
        <f t="shared" si="92"/>
        <v>1695.3082354530002</v>
      </c>
      <c r="L5933" s="180" t="s">
        <v>4328</v>
      </c>
    </row>
    <row r="5934" spans="3:12">
      <c r="C5934" s="180">
        <v>21123</v>
      </c>
      <c r="D5934" s="180">
        <v>37980</v>
      </c>
      <c r="E5934" s="180" t="s">
        <v>5703</v>
      </c>
      <c r="F5934" s="180" t="s">
        <v>727</v>
      </c>
      <c r="G5934" s="180">
        <v>13.447849</v>
      </c>
      <c r="H5934" s="180">
        <v>166.34</v>
      </c>
      <c r="I5934" s="180">
        <v>166.34</v>
      </c>
      <c r="J5934" s="180">
        <v>0</v>
      </c>
      <c r="K5934" s="181">
        <f t="shared" si="92"/>
        <v>2236.91520266</v>
      </c>
      <c r="L5934" s="180" t="s">
        <v>4328</v>
      </c>
    </row>
    <row r="5935" spans="3:12">
      <c r="C5935" s="180">
        <v>21123</v>
      </c>
      <c r="D5935" s="180">
        <v>37981</v>
      </c>
      <c r="E5935" s="180" t="s">
        <v>5704</v>
      </c>
      <c r="F5935" s="180" t="s">
        <v>727</v>
      </c>
      <c r="G5935" s="180">
        <v>0.58599730000000005</v>
      </c>
      <c r="H5935" s="180">
        <v>7.24</v>
      </c>
      <c r="I5935" s="180">
        <v>7.24</v>
      </c>
      <c r="J5935" s="180">
        <v>0</v>
      </c>
      <c r="K5935" s="181">
        <f t="shared" si="92"/>
        <v>4.2426204520000006</v>
      </c>
      <c r="L5935" s="180" t="s">
        <v>4328</v>
      </c>
    </row>
    <row r="5936" spans="3:12">
      <c r="C5936" s="180">
        <v>21123</v>
      </c>
      <c r="D5936" s="180">
        <v>37982</v>
      </c>
      <c r="E5936" s="180" t="s">
        <v>5705</v>
      </c>
      <c r="F5936" s="180" t="s">
        <v>727</v>
      </c>
      <c r="G5936" s="180">
        <v>0.85038670000000005</v>
      </c>
      <c r="H5936" s="180">
        <v>10.51</v>
      </c>
      <c r="I5936" s="180">
        <v>10.51</v>
      </c>
      <c r="J5936" s="180">
        <v>0</v>
      </c>
      <c r="K5936" s="181">
        <f t="shared" si="92"/>
        <v>8.9375642170000003</v>
      </c>
      <c r="L5936" s="180" t="s">
        <v>4328</v>
      </c>
    </row>
    <row r="5937" spans="3:12">
      <c r="C5937" s="180">
        <v>21123</v>
      </c>
      <c r="D5937" s="180">
        <v>37983</v>
      </c>
      <c r="E5937" s="180" t="s">
        <v>5706</v>
      </c>
      <c r="F5937" s="180" t="s">
        <v>727</v>
      </c>
      <c r="G5937" s="180">
        <v>1.2568360000000001</v>
      </c>
      <c r="H5937" s="180">
        <v>15.54</v>
      </c>
      <c r="I5937" s="180">
        <v>15.54</v>
      </c>
      <c r="J5937" s="180">
        <v>0</v>
      </c>
      <c r="K5937" s="181">
        <f t="shared" si="92"/>
        <v>19.531231439999999</v>
      </c>
      <c r="L5937" s="180" t="s">
        <v>4328</v>
      </c>
    </row>
    <row r="5938" spans="3:12">
      <c r="C5938" s="180">
        <v>21123</v>
      </c>
      <c r="D5938" s="180">
        <v>37984</v>
      </c>
      <c r="E5938" s="180" t="s">
        <v>5707</v>
      </c>
      <c r="F5938" s="180" t="s">
        <v>727</v>
      </c>
      <c r="G5938" s="180">
        <v>1.7653909000000001</v>
      </c>
      <c r="H5938" s="180">
        <v>21.83</v>
      </c>
      <c r="I5938" s="180">
        <v>21.83</v>
      </c>
      <c r="J5938" s="180">
        <v>0</v>
      </c>
      <c r="K5938" s="181">
        <f t="shared" si="92"/>
        <v>38.538483346999996</v>
      </c>
      <c r="L5938" s="180" t="s">
        <v>4328</v>
      </c>
    </row>
    <row r="5939" spans="3:12">
      <c r="C5939" s="180">
        <v>21123</v>
      </c>
      <c r="D5939" s="180">
        <v>37985</v>
      </c>
      <c r="E5939" s="180" t="s">
        <v>5708</v>
      </c>
      <c r="F5939" s="180" t="s">
        <v>727</v>
      </c>
      <c r="G5939" s="180">
        <v>2.5082461</v>
      </c>
      <c r="H5939" s="180">
        <v>31.02</v>
      </c>
      <c r="I5939" s="180">
        <v>31.02</v>
      </c>
      <c r="J5939" s="180">
        <v>0</v>
      </c>
      <c r="K5939" s="181">
        <f t="shared" si="92"/>
        <v>77.805794022000001</v>
      </c>
      <c r="L5939" s="180" t="s">
        <v>4328</v>
      </c>
    </row>
    <row r="5940" spans="3:12">
      <c r="C5940" s="180">
        <v>21123</v>
      </c>
      <c r="D5940" s="180">
        <v>37986</v>
      </c>
      <c r="E5940" s="180" t="s">
        <v>5709</v>
      </c>
      <c r="F5940" s="180" t="s">
        <v>727</v>
      </c>
      <c r="G5940" s="180">
        <v>0.2002651</v>
      </c>
      <c r="H5940" s="180">
        <v>2.4700000000000002</v>
      </c>
      <c r="I5940" s="180">
        <v>2.4700000000000002</v>
      </c>
      <c r="J5940" s="180">
        <v>0</v>
      </c>
      <c r="K5940" s="181">
        <f t="shared" si="92"/>
        <v>0.49465479700000003</v>
      </c>
      <c r="L5940" s="180" t="s">
        <v>4328</v>
      </c>
    </row>
    <row r="5941" spans="3:12">
      <c r="C5941" s="180">
        <v>21123</v>
      </c>
      <c r="D5941" s="180">
        <v>37987</v>
      </c>
      <c r="E5941" s="180" t="s">
        <v>5710</v>
      </c>
      <c r="F5941" s="180" t="s">
        <v>727</v>
      </c>
      <c r="G5941" s="180">
        <v>9.9757657000000002</v>
      </c>
      <c r="H5941" s="180">
        <v>123.4</v>
      </c>
      <c r="I5941" s="180">
        <v>123.4</v>
      </c>
      <c r="J5941" s="180">
        <v>0</v>
      </c>
      <c r="K5941" s="181">
        <f t="shared" si="92"/>
        <v>1231.0094873800001</v>
      </c>
      <c r="L5941" s="180" t="s">
        <v>4328</v>
      </c>
    </row>
    <row r="5942" spans="3:12">
      <c r="C5942" s="180">
        <v>21123</v>
      </c>
      <c r="D5942" s="180">
        <v>37988</v>
      </c>
      <c r="E5942" s="180" t="s">
        <v>5711</v>
      </c>
      <c r="F5942" s="180" t="s">
        <v>727</v>
      </c>
      <c r="G5942" s="180">
        <v>15.851523200000001</v>
      </c>
      <c r="H5942" s="180">
        <v>196.08</v>
      </c>
      <c r="I5942" s="180">
        <v>196.08</v>
      </c>
      <c r="J5942" s="180">
        <v>0</v>
      </c>
      <c r="K5942" s="181">
        <f t="shared" si="92"/>
        <v>3108.1666690560005</v>
      </c>
      <c r="L5942" s="180" t="s">
        <v>4328</v>
      </c>
    </row>
    <row r="5943" spans="3:12">
      <c r="C5943" s="180">
        <v>21123</v>
      </c>
      <c r="D5943" s="180">
        <v>37989</v>
      </c>
      <c r="E5943" s="180" t="s">
        <v>5712</v>
      </c>
      <c r="F5943" s="180" t="s">
        <v>727</v>
      </c>
      <c r="G5943" s="180">
        <v>1.2528899</v>
      </c>
      <c r="H5943" s="180">
        <v>15.49</v>
      </c>
      <c r="I5943" s="180">
        <v>15.49</v>
      </c>
      <c r="J5943" s="180">
        <v>0</v>
      </c>
      <c r="K5943" s="181">
        <f t="shared" si="92"/>
        <v>19.407264551000001</v>
      </c>
      <c r="L5943" s="180" t="s">
        <v>4328</v>
      </c>
    </row>
    <row r="5944" spans="3:12">
      <c r="C5944" s="180">
        <v>21123</v>
      </c>
      <c r="D5944" s="180">
        <v>37990</v>
      </c>
      <c r="E5944" s="180" t="s">
        <v>5713</v>
      </c>
      <c r="F5944" s="180" t="s">
        <v>727</v>
      </c>
      <c r="G5944" s="180">
        <v>1.3816317</v>
      </c>
      <c r="H5944" s="180">
        <v>17.09</v>
      </c>
      <c r="I5944" s="180">
        <v>17.09</v>
      </c>
      <c r="J5944" s="180">
        <v>0</v>
      </c>
      <c r="K5944" s="181">
        <f t="shared" si="92"/>
        <v>23.612085752999999</v>
      </c>
      <c r="L5944" s="180" t="s">
        <v>4328</v>
      </c>
    </row>
    <row r="5945" spans="3:12">
      <c r="C5945" s="180">
        <v>21123</v>
      </c>
      <c r="D5945" s="180">
        <v>37991</v>
      </c>
      <c r="E5945" s="180" t="s">
        <v>5714</v>
      </c>
      <c r="F5945" s="180" t="s">
        <v>727</v>
      </c>
      <c r="G5945" s="180">
        <v>1.8388872000000001</v>
      </c>
      <c r="H5945" s="180">
        <v>22.74</v>
      </c>
      <c r="I5945" s="180">
        <v>22.74</v>
      </c>
      <c r="J5945" s="180">
        <v>0</v>
      </c>
      <c r="K5945" s="181">
        <f t="shared" si="92"/>
        <v>41.816294927999998</v>
      </c>
      <c r="L5945" s="180" t="s">
        <v>4328</v>
      </c>
    </row>
    <row r="5946" spans="3:12">
      <c r="C5946" s="180">
        <v>21123</v>
      </c>
      <c r="D5946" s="180">
        <v>37992</v>
      </c>
      <c r="E5946" s="180" t="s">
        <v>5715</v>
      </c>
      <c r="F5946" s="180" t="s">
        <v>727</v>
      </c>
      <c r="G5946" s="180">
        <v>2.8530373999999998</v>
      </c>
      <c r="H5946" s="180">
        <v>35.29</v>
      </c>
      <c r="I5946" s="180">
        <v>35.29</v>
      </c>
      <c r="J5946" s="180">
        <v>0</v>
      </c>
      <c r="K5946" s="181">
        <f t="shared" si="92"/>
        <v>100.68368984599999</v>
      </c>
      <c r="L5946" s="180" t="s">
        <v>4328</v>
      </c>
    </row>
    <row r="5947" spans="3:12">
      <c r="C5947" s="180">
        <v>21123</v>
      </c>
      <c r="D5947" s="180">
        <v>37993</v>
      </c>
      <c r="E5947" s="180" t="s">
        <v>5716</v>
      </c>
      <c r="F5947" s="180" t="s">
        <v>727</v>
      </c>
      <c r="G5947" s="180">
        <v>4.3288824999999997</v>
      </c>
      <c r="H5947" s="180">
        <v>53.54</v>
      </c>
      <c r="I5947" s="180">
        <v>53.54</v>
      </c>
      <c r="J5947" s="180">
        <v>0</v>
      </c>
      <c r="K5947" s="181">
        <f t="shared" si="92"/>
        <v>231.76836904999999</v>
      </c>
      <c r="L5947" s="180" t="s">
        <v>4328</v>
      </c>
    </row>
    <row r="5948" spans="3:12">
      <c r="C5948" s="180">
        <v>21123</v>
      </c>
      <c r="D5948" s="180">
        <v>37994</v>
      </c>
      <c r="E5948" s="180" t="s">
        <v>5717</v>
      </c>
      <c r="F5948" s="180" t="s">
        <v>727</v>
      </c>
      <c r="G5948" s="180">
        <v>10.3072389</v>
      </c>
      <c r="H5948" s="180">
        <v>127.5</v>
      </c>
      <c r="I5948" s="180">
        <v>127.5</v>
      </c>
      <c r="J5948" s="180">
        <v>0</v>
      </c>
      <c r="K5948" s="181">
        <f t="shared" si="92"/>
        <v>1314.17295975</v>
      </c>
      <c r="L5948" s="180" t="s">
        <v>4328</v>
      </c>
    </row>
    <row r="5949" spans="3:12">
      <c r="C5949" s="180">
        <v>21123</v>
      </c>
      <c r="D5949" s="180">
        <v>37995</v>
      </c>
      <c r="E5949" s="180" t="s">
        <v>5718</v>
      </c>
      <c r="F5949" s="180" t="s">
        <v>727</v>
      </c>
      <c r="G5949" s="180">
        <v>13.435024200000001</v>
      </c>
      <c r="H5949" s="180">
        <v>166.19</v>
      </c>
      <c r="I5949" s="180">
        <v>166.19</v>
      </c>
      <c r="J5949" s="180">
        <v>0</v>
      </c>
      <c r="K5949" s="181">
        <f t="shared" si="92"/>
        <v>2232.7666717980001</v>
      </c>
      <c r="L5949" s="180" t="s">
        <v>4328</v>
      </c>
    </row>
    <row r="5950" spans="3:12">
      <c r="C5950" s="180">
        <v>21123</v>
      </c>
      <c r="D5950" s="180">
        <v>37996</v>
      </c>
      <c r="E5950" s="180" t="s">
        <v>5719</v>
      </c>
      <c r="F5950" s="180" t="s">
        <v>727</v>
      </c>
      <c r="G5950" s="180">
        <v>20.457619900000001</v>
      </c>
      <c r="H5950" s="180">
        <v>253.06</v>
      </c>
      <c r="I5950" s="180">
        <v>253.06</v>
      </c>
      <c r="J5950" s="180">
        <v>0</v>
      </c>
      <c r="K5950" s="181">
        <f t="shared" si="92"/>
        <v>5177.005291894</v>
      </c>
      <c r="L5950" s="180" t="s">
        <v>4328</v>
      </c>
    </row>
    <row r="5951" spans="3:12">
      <c r="C5951" s="180">
        <v>21123</v>
      </c>
      <c r="D5951" s="180">
        <v>37997</v>
      </c>
      <c r="E5951" s="180" t="s">
        <v>5720</v>
      </c>
      <c r="F5951" s="180" t="s">
        <v>727</v>
      </c>
      <c r="G5951" s="180">
        <v>1.4403300999999999</v>
      </c>
      <c r="H5951" s="180">
        <v>17.809999999999999</v>
      </c>
      <c r="I5951" s="180">
        <v>17.809999999999999</v>
      </c>
      <c r="J5951" s="180">
        <v>0</v>
      </c>
      <c r="K5951" s="181">
        <f t="shared" si="92"/>
        <v>25.652279080999996</v>
      </c>
      <c r="L5951" s="180" t="s">
        <v>4328</v>
      </c>
    </row>
    <row r="5952" spans="3:12">
      <c r="C5952" s="180">
        <v>21123</v>
      </c>
      <c r="D5952" s="180">
        <v>37998</v>
      </c>
      <c r="E5952" s="180" t="s">
        <v>5721</v>
      </c>
      <c r="F5952" s="180" t="s">
        <v>727</v>
      </c>
      <c r="G5952" s="180">
        <v>1.9276747000000001</v>
      </c>
      <c r="H5952" s="180">
        <v>23.84</v>
      </c>
      <c r="I5952" s="180">
        <v>23.84</v>
      </c>
      <c r="J5952" s="180">
        <v>0</v>
      </c>
      <c r="K5952" s="181">
        <f t="shared" si="92"/>
        <v>45.955764848000001</v>
      </c>
      <c r="L5952" s="180" t="s">
        <v>4328</v>
      </c>
    </row>
    <row r="5953" spans="3:12">
      <c r="C5953" s="180">
        <v>21123</v>
      </c>
      <c r="D5953" s="180">
        <v>37999</v>
      </c>
      <c r="E5953" s="180" t="s">
        <v>5722</v>
      </c>
      <c r="F5953" s="180" t="s">
        <v>727</v>
      </c>
      <c r="G5953" s="180">
        <v>0.72312460000000001</v>
      </c>
      <c r="H5953" s="180">
        <v>8.94</v>
      </c>
      <c r="I5953" s="180">
        <v>8.94</v>
      </c>
      <c r="J5953" s="180">
        <v>0</v>
      </c>
      <c r="K5953" s="181">
        <f t="shared" si="92"/>
        <v>6.4647339239999999</v>
      </c>
      <c r="L5953" s="180" t="s">
        <v>4328</v>
      </c>
    </row>
    <row r="5954" spans="3:12">
      <c r="C5954" s="180">
        <v>21123</v>
      </c>
      <c r="D5954" s="180">
        <v>38000</v>
      </c>
      <c r="E5954" s="180" t="s">
        <v>5723</v>
      </c>
      <c r="F5954" s="180" t="s">
        <v>727</v>
      </c>
      <c r="G5954" s="180">
        <v>0.84446750000000004</v>
      </c>
      <c r="H5954" s="180">
        <v>10.44</v>
      </c>
      <c r="I5954" s="180">
        <v>10.44</v>
      </c>
      <c r="J5954" s="180">
        <v>0</v>
      </c>
      <c r="K5954" s="181">
        <f t="shared" si="92"/>
        <v>8.8162406999999998</v>
      </c>
      <c r="L5954" s="180" t="s">
        <v>4328</v>
      </c>
    </row>
    <row r="5955" spans="3:12">
      <c r="C5955" s="180">
        <v>21123</v>
      </c>
      <c r="D5955" s="180">
        <v>38001</v>
      </c>
      <c r="E5955" s="180" t="s">
        <v>5724</v>
      </c>
      <c r="F5955" s="180" t="s">
        <v>727</v>
      </c>
      <c r="G5955" s="180">
        <v>9.9145999999999998E-2</v>
      </c>
      <c r="H5955" s="180">
        <v>1.22</v>
      </c>
      <c r="I5955" s="180">
        <v>1.22</v>
      </c>
      <c r="J5955" s="180">
        <v>0</v>
      </c>
      <c r="K5955" s="181">
        <f t="shared" si="92"/>
        <v>0.12095811999999999</v>
      </c>
      <c r="L5955" s="180" t="s">
        <v>4328</v>
      </c>
    </row>
    <row r="5956" spans="3:12">
      <c r="C5956" s="180">
        <v>21123</v>
      </c>
      <c r="D5956" s="180">
        <v>38002</v>
      </c>
      <c r="E5956" s="180" t="s">
        <v>5725</v>
      </c>
      <c r="F5956" s="180" t="s">
        <v>727</v>
      </c>
      <c r="G5956" s="180">
        <v>0.34479130000000002</v>
      </c>
      <c r="H5956" s="180">
        <v>4.26</v>
      </c>
      <c r="I5956" s="180">
        <v>4.26</v>
      </c>
      <c r="J5956" s="180">
        <v>0</v>
      </c>
      <c r="K5956" s="181">
        <f t="shared" si="92"/>
        <v>1.4688109380000001</v>
      </c>
      <c r="L5956" s="180" t="s">
        <v>4328</v>
      </c>
    </row>
    <row r="5957" spans="3:12">
      <c r="C5957" s="180">
        <v>21123</v>
      </c>
      <c r="D5957" s="180">
        <v>38003</v>
      </c>
      <c r="E5957" s="180" t="s">
        <v>5726</v>
      </c>
      <c r="F5957" s="180" t="s">
        <v>727</v>
      </c>
      <c r="G5957" s="180">
        <v>2.3533613</v>
      </c>
      <c r="H5957" s="180">
        <v>29.11</v>
      </c>
      <c r="I5957" s="180">
        <v>29.11</v>
      </c>
      <c r="J5957" s="180">
        <v>0</v>
      </c>
      <c r="K5957" s="181">
        <f t="shared" si="92"/>
        <v>68.506347442999996</v>
      </c>
      <c r="L5957" s="180" t="s">
        <v>4328</v>
      </c>
    </row>
    <row r="5958" spans="3:12">
      <c r="C5958" s="180">
        <v>21123</v>
      </c>
      <c r="D5958" s="180">
        <v>38004</v>
      </c>
      <c r="E5958" s="180" t="s">
        <v>5727</v>
      </c>
      <c r="F5958" s="180" t="s">
        <v>727</v>
      </c>
      <c r="G5958" s="180">
        <v>2.7065380999999999</v>
      </c>
      <c r="H5958" s="180">
        <v>33.47</v>
      </c>
      <c r="I5958" s="180">
        <v>33.47</v>
      </c>
      <c r="J5958" s="180">
        <v>0</v>
      </c>
      <c r="K5958" s="181">
        <f t="shared" ref="K5958:K6021" si="93">H5958*G5958</f>
        <v>90.587830206999996</v>
      </c>
      <c r="L5958" s="180" t="s">
        <v>4328</v>
      </c>
    </row>
    <row r="5959" spans="3:12">
      <c r="C5959" s="180">
        <v>21123</v>
      </c>
      <c r="D5959" s="180">
        <v>38005</v>
      </c>
      <c r="E5959" s="180" t="s">
        <v>5728</v>
      </c>
      <c r="F5959" s="180" t="s">
        <v>727</v>
      </c>
      <c r="G5959" s="180">
        <v>1.5784438999999999</v>
      </c>
      <c r="H5959" s="180">
        <v>19.52</v>
      </c>
      <c r="I5959" s="180">
        <v>19.52</v>
      </c>
      <c r="J5959" s="180">
        <v>0</v>
      </c>
      <c r="K5959" s="181">
        <f t="shared" si="93"/>
        <v>30.811224927999998</v>
      </c>
      <c r="L5959" s="180" t="s">
        <v>4328</v>
      </c>
    </row>
    <row r="5960" spans="3:12">
      <c r="C5960" s="180">
        <v>21123</v>
      </c>
      <c r="D5960" s="180">
        <v>38006</v>
      </c>
      <c r="E5960" s="180" t="s">
        <v>5729</v>
      </c>
      <c r="F5960" s="180" t="s">
        <v>727</v>
      </c>
      <c r="G5960" s="180">
        <v>2.0973573999999999</v>
      </c>
      <c r="H5960" s="180">
        <v>25.94</v>
      </c>
      <c r="I5960" s="180">
        <v>25.94</v>
      </c>
      <c r="J5960" s="180">
        <v>0</v>
      </c>
      <c r="K5960" s="181">
        <f t="shared" si="93"/>
        <v>54.405450956000003</v>
      </c>
      <c r="L5960" s="180" t="s">
        <v>4328</v>
      </c>
    </row>
    <row r="5961" spans="3:12">
      <c r="C5961" s="180">
        <v>21123</v>
      </c>
      <c r="D5961" s="180">
        <v>38007</v>
      </c>
      <c r="E5961" s="180" t="s">
        <v>5730</v>
      </c>
      <c r="F5961" s="180" t="s">
        <v>727</v>
      </c>
      <c r="G5961" s="180">
        <v>2.4199519</v>
      </c>
      <c r="H5961" s="180">
        <v>29.93</v>
      </c>
      <c r="I5961" s="180">
        <v>29.93</v>
      </c>
      <c r="J5961" s="180">
        <v>0</v>
      </c>
      <c r="K5961" s="181">
        <f t="shared" si="93"/>
        <v>72.429160366999994</v>
      </c>
      <c r="L5961" s="180" t="s">
        <v>4328</v>
      </c>
    </row>
    <row r="5962" spans="3:12">
      <c r="C5962" s="180">
        <v>21123</v>
      </c>
      <c r="D5962" s="180">
        <v>38008</v>
      </c>
      <c r="E5962" s="180" t="s">
        <v>5731</v>
      </c>
      <c r="F5962" s="180" t="s">
        <v>727</v>
      </c>
      <c r="G5962" s="180">
        <v>3.8721203000000002</v>
      </c>
      <c r="H5962" s="180">
        <v>47.89</v>
      </c>
      <c r="I5962" s="180">
        <v>47.89</v>
      </c>
      <c r="J5962" s="180">
        <v>0</v>
      </c>
      <c r="K5962" s="181">
        <f t="shared" si="93"/>
        <v>185.43584116700001</v>
      </c>
      <c r="L5962" s="180" t="s">
        <v>4328</v>
      </c>
    </row>
    <row r="5963" spans="3:12">
      <c r="C5963" s="180">
        <v>21123</v>
      </c>
      <c r="D5963" s="180">
        <v>38009</v>
      </c>
      <c r="E5963" s="180" t="s">
        <v>5732</v>
      </c>
      <c r="F5963" s="180" t="s">
        <v>727</v>
      </c>
      <c r="G5963" s="180">
        <v>4.7402644</v>
      </c>
      <c r="H5963" s="180">
        <v>58.63</v>
      </c>
      <c r="I5963" s="180">
        <v>58.63</v>
      </c>
      <c r="J5963" s="180">
        <v>0</v>
      </c>
      <c r="K5963" s="181">
        <f t="shared" si="93"/>
        <v>277.92170177200001</v>
      </c>
      <c r="L5963" s="180" t="s">
        <v>4328</v>
      </c>
    </row>
    <row r="5964" spans="3:12">
      <c r="C5964" s="180">
        <v>21123</v>
      </c>
      <c r="D5964" s="180">
        <v>38010</v>
      </c>
      <c r="E5964" s="180" t="s">
        <v>5733</v>
      </c>
      <c r="F5964" s="180" t="s">
        <v>727</v>
      </c>
      <c r="G5964" s="180">
        <v>0.4128617</v>
      </c>
      <c r="H5964" s="180">
        <v>5.0999999999999996</v>
      </c>
      <c r="I5964" s="180">
        <v>5.0999999999999996</v>
      </c>
      <c r="J5964" s="180">
        <v>0</v>
      </c>
      <c r="K5964" s="181">
        <f t="shared" si="93"/>
        <v>2.1055946699999999</v>
      </c>
      <c r="L5964" s="180" t="s">
        <v>4328</v>
      </c>
    </row>
    <row r="5965" spans="3:12">
      <c r="C5965" s="180">
        <v>21123</v>
      </c>
      <c r="D5965" s="180">
        <v>38011</v>
      </c>
      <c r="E5965" s="180" t="s">
        <v>5734</v>
      </c>
      <c r="F5965" s="180" t="s">
        <v>727</v>
      </c>
      <c r="G5965" s="180">
        <v>0.82720329999999997</v>
      </c>
      <c r="H5965" s="180">
        <v>10.23</v>
      </c>
      <c r="I5965" s="180">
        <v>10.23</v>
      </c>
      <c r="J5965" s="180">
        <v>0</v>
      </c>
      <c r="K5965" s="181">
        <f t="shared" si="93"/>
        <v>8.4622897590000008</v>
      </c>
      <c r="L5965" s="180" t="s">
        <v>4328</v>
      </c>
    </row>
    <row r="5966" spans="3:12">
      <c r="C5966" s="180">
        <v>21123</v>
      </c>
      <c r="D5966" s="180">
        <v>38012</v>
      </c>
      <c r="E5966" s="180" t="s">
        <v>5735</v>
      </c>
      <c r="F5966" s="180" t="s">
        <v>727</v>
      </c>
      <c r="G5966" s="180">
        <v>3.153435</v>
      </c>
      <c r="H5966" s="180">
        <v>39</v>
      </c>
      <c r="I5966" s="180">
        <v>39</v>
      </c>
      <c r="J5966" s="180">
        <v>0</v>
      </c>
      <c r="K5966" s="181">
        <f t="shared" si="93"/>
        <v>122.983965</v>
      </c>
      <c r="L5966" s="180" t="s">
        <v>4328</v>
      </c>
    </row>
    <row r="5967" spans="3:12">
      <c r="C5967" s="180">
        <v>21123</v>
      </c>
      <c r="D5967" s="180">
        <v>38013</v>
      </c>
      <c r="E5967" s="180" t="s">
        <v>5736</v>
      </c>
      <c r="F5967" s="180" t="s">
        <v>727</v>
      </c>
      <c r="G5967" s="180">
        <v>4.0511749999999997</v>
      </c>
      <c r="H5967" s="180">
        <v>50.11</v>
      </c>
      <c r="I5967" s="180">
        <v>50.11</v>
      </c>
      <c r="J5967" s="180">
        <v>0</v>
      </c>
      <c r="K5967" s="181">
        <f t="shared" si="93"/>
        <v>203.00437924999997</v>
      </c>
      <c r="L5967" s="180" t="s">
        <v>4328</v>
      </c>
    </row>
    <row r="5968" spans="3:12">
      <c r="C5968" s="180">
        <v>21123</v>
      </c>
      <c r="D5968" s="180">
        <v>38014</v>
      </c>
      <c r="E5968" s="180" t="s">
        <v>5737</v>
      </c>
      <c r="F5968" s="180" t="s">
        <v>727</v>
      </c>
      <c r="G5968" s="180">
        <v>6.7651120000000002</v>
      </c>
      <c r="H5968" s="180">
        <v>83.68</v>
      </c>
      <c r="I5968" s="180">
        <v>83.68</v>
      </c>
      <c r="J5968" s="180">
        <v>0</v>
      </c>
      <c r="K5968" s="181">
        <f t="shared" si="93"/>
        <v>566.10457216000009</v>
      </c>
      <c r="L5968" s="180" t="s">
        <v>4328</v>
      </c>
    </row>
    <row r="5969" spans="3:12">
      <c r="C5969" s="180">
        <v>21123</v>
      </c>
      <c r="D5969" s="180">
        <v>38015</v>
      </c>
      <c r="E5969" s="180" t="s">
        <v>5738</v>
      </c>
      <c r="F5969" s="180" t="s">
        <v>727</v>
      </c>
      <c r="G5969" s="180">
        <v>15.9038092</v>
      </c>
      <c r="H5969" s="180">
        <v>196.73</v>
      </c>
      <c r="I5969" s="180">
        <v>196.73</v>
      </c>
      <c r="J5969" s="180">
        <v>0</v>
      </c>
      <c r="K5969" s="181">
        <f t="shared" si="93"/>
        <v>3128.7563839159998</v>
      </c>
      <c r="L5969" s="180" t="s">
        <v>4328</v>
      </c>
    </row>
    <row r="5970" spans="3:12">
      <c r="C5970" s="180">
        <v>21123</v>
      </c>
      <c r="D5970" s="180">
        <v>38016</v>
      </c>
      <c r="E5970" s="180" t="s">
        <v>5739</v>
      </c>
      <c r="F5970" s="180" t="s">
        <v>727</v>
      </c>
      <c r="G5970" s="180">
        <v>18.494430300000001</v>
      </c>
      <c r="H5970" s="180">
        <v>228.77</v>
      </c>
      <c r="I5970" s="180">
        <v>228.77</v>
      </c>
      <c r="J5970" s="180">
        <v>0</v>
      </c>
      <c r="K5970" s="181">
        <f t="shared" si="93"/>
        <v>4230.9708197310001</v>
      </c>
      <c r="L5970" s="180" t="s">
        <v>4328</v>
      </c>
    </row>
    <row r="5971" spans="3:12">
      <c r="C5971" s="180">
        <v>21123</v>
      </c>
      <c r="D5971" s="180">
        <v>38017</v>
      </c>
      <c r="E5971" s="180" t="s">
        <v>5740</v>
      </c>
      <c r="F5971" s="180" t="s">
        <v>727</v>
      </c>
      <c r="G5971" s="180">
        <v>0.8819555</v>
      </c>
      <c r="H5971" s="180">
        <v>10.9</v>
      </c>
      <c r="I5971" s="180">
        <v>10.9</v>
      </c>
      <c r="J5971" s="180">
        <v>0</v>
      </c>
      <c r="K5971" s="181">
        <f t="shared" si="93"/>
        <v>9.6133149499999995</v>
      </c>
      <c r="L5971" s="180" t="s">
        <v>4328</v>
      </c>
    </row>
    <row r="5972" spans="3:12">
      <c r="C5972" s="180">
        <v>21123</v>
      </c>
      <c r="D5972" s="180">
        <v>38018</v>
      </c>
      <c r="E5972" s="180" t="s">
        <v>5741</v>
      </c>
      <c r="F5972" s="180" t="s">
        <v>727</v>
      </c>
      <c r="G5972" s="180">
        <v>0.99146009999999996</v>
      </c>
      <c r="H5972" s="180">
        <v>12.26</v>
      </c>
      <c r="I5972" s="180">
        <v>12.26</v>
      </c>
      <c r="J5972" s="180">
        <v>0</v>
      </c>
      <c r="K5972" s="181">
        <f t="shared" si="93"/>
        <v>12.155300826</v>
      </c>
      <c r="L5972" s="180" t="s">
        <v>4328</v>
      </c>
    </row>
    <row r="5973" spans="3:12">
      <c r="C5973" s="180">
        <v>21123</v>
      </c>
      <c r="D5973" s="180">
        <v>38019</v>
      </c>
      <c r="E5973" s="180" t="s">
        <v>5742</v>
      </c>
      <c r="F5973" s="180" t="s">
        <v>727</v>
      </c>
      <c r="G5973" s="180">
        <v>0.6279247</v>
      </c>
      <c r="H5973" s="180">
        <v>7.76</v>
      </c>
      <c r="I5973" s="180">
        <v>7.76</v>
      </c>
      <c r="J5973" s="180">
        <v>0</v>
      </c>
      <c r="K5973" s="181">
        <f t="shared" si="93"/>
        <v>4.8726956719999999</v>
      </c>
      <c r="L5973" s="180" t="s">
        <v>4328</v>
      </c>
    </row>
    <row r="5974" spans="3:12">
      <c r="C5974" s="180">
        <v>21123</v>
      </c>
      <c r="D5974" s="180">
        <v>38020</v>
      </c>
      <c r="E5974" s="180" t="s">
        <v>5743</v>
      </c>
      <c r="F5974" s="180" t="s">
        <v>727</v>
      </c>
      <c r="G5974" s="180">
        <v>0.7734375</v>
      </c>
      <c r="H5974" s="180">
        <v>9.56</v>
      </c>
      <c r="I5974" s="180">
        <v>9.56</v>
      </c>
      <c r="J5974" s="180">
        <v>0</v>
      </c>
      <c r="K5974" s="181">
        <f t="shared" si="93"/>
        <v>7.3940625000000004</v>
      </c>
      <c r="L5974" s="180" t="s">
        <v>4328</v>
      </c>
    </row>
    <row r="5975" spans="3:12">
      <c r="C5975" s="180">
        <v>21123</v>
      </c>
      <c r="D5975" s="180">
        <v>38028</v>
      </c>
      <c r="E5975" s="180" t="s">
        <v>2814</v>
      </c>
      <c r="F5975" s="180" t="s">
        <v>826</v>
      </c>
      <c r="G5975" s="180">
        <v>4.8109175000000004</v>
      </c>
      <c r="H5975" s="180">
        <v>59.51</v>
      </c>
      <c r="I5975" s="180">
        <v>59.51</v>
      </c>
      <c r="J5975" s="180">
        <v>0</v>
      </c>
      <c r="K5975" s="181">
        <f t="shared" si="93"/>
        <v>286.29770042500002</v>
      </c>
      <c r="L5975" s="180" t="s">
        <v>4328</v>
      </c>
    </row>
    <row r="5976" spans="3:12">
      <c r="C5976" s="180">
        <v>21123</v>
      </c>
      <c r="D5976" s="180">
        <v>38029</v>
      </c>
      <c r="E5976" s="180" t="s">
        <v>2847</v>
      </c>
      <c r="F5976" s="180" t="s">
        <v>826</v>
      </c>
      <c r="G5976" s="180">
        <v>7.0414336999999998</v>
      </c>
      <c r="H5976" s="180">
        <v>87.1</v>
      </c>
      <c r="I5976" s="180">
        <v>87.1</v>
      </c>
      <c r="J5976" s="180">
        <v>0</v>
      </c>
      <c r="K5976" s="181">
        <f t="shared" si="93"/>
        <v>613.30887526999993</v>
      </c>
      <c r="L5976" s="180" t="s">
        <v>4328</v>
      </c>
    </row>
    <row r="5977" spans="3:12">
      <c r="C5977" s="180">
        <v>21123</v>
      </c>
      <c r="D5977" s="180">
        <v>38030</v>
      </c>
      <c r="E5977" s="180" t="s">
        <v>2815</v>
      </c>
      <c r="F5977" s="180" t="s">
        <v>826</v>
      </c>
      <c r="G5977" s="180">
        <v>11.385892800000001</v>
      </c>
      <c r="H5977" s="180">
        <v>140.84</v>
      </c>
      <c r="I5977" s="180">
        <v>140.84</v>
      </c>
      <c r="J5977" s="180">
        <v>0</v>
      </c>
      <c r="K5977" s="181">
        <f t="shared" si="93"/>
        <v>1603.5891419520001</v>
      </c>
      <c r="L5977" s="180" t="s">
        <v>4328</v>
      </c>
    </row>
    <row r="5978" spans="3:12">
      <c r="C5978" s="180">
        <v>21123</v>
      </c>
      <c r="D5978" s="180">
        <v>38031</v>
      </c>
      <c r="E5978" s="180" t="s">
        <v>2816</v>
      </c>
      <c r="F5978" s="180" t="s">
        <v>826</v>
      </c>
      <c r="G5978" s="180">
        <v>17.870930600000001</v>
      </c>
      <c r="H5978" s="180">
        <v>221.06</v>
      </c>
      <c r="I5978" s="180">
        <v>221.06</v>
      </c>
      <c r="J5978" s="180">
        <v>0</v>
      </c>
      <c r="K5978" s="181">
        <f t="shared" si="93"/>
        <v>3950.5479184360001</v>
      </c>
      <c r="L5978" s="180" t="s">
        <v>4328</v>
      </c>
    </row>
    <row r="5979" spans="3:12">
      <c r="C5979" s="180">
        <v>21123</v>
      </c>
      <c r="D5979" s="180">
        <v>38130</v>
      </c>
      <c r="E5979" s="180" t="s">
        <v>2812</v>
      </c>
      <c r="F5979" s="180" t="s">
        <v>826</v>
      </c>
      <c r="G5979" s="180">
        <v>3.5937191999999998</v>
      </c>
      <c r="H5979" s="180">
        <v>44.45</v>
      </c>
      <c r="I5979" s="180">
        <v>44.45</v>
      </c>
      <c r="J5979" s="180">
        <v>0</v>
      </c>
      <c r="K5979" s="181">
        <f t="shared" si="93"/>
        <v>159.74081844</v>
      </c>
      <c r="L5979" s="180" t="s">
        <v>4328</v>
      </c>
    </row>
    <row r="5980" spans="3:12">
      <c r="C5980" s="180">
        <v>21123</v>
      </c>
      <c r="D5980" s="180">
        <v>38428</v>
      </c>
      <c r="E5980" s="180" t="s">
        <v>5744</v>
      </c>
      <c r="F5980" s="180" t="s">
        <v>727</v>
      </c>
      <c r="G5980" s="180">
        <v>1.8783483000000001</v>
      </c>
      <c r="H5980" s="180">
        <v>23.23</v>
      </c>
      <c r="I5980" s="180">
        <v>23.23</v>
      </c>
      <c r="J5980" s="180">
        <v>0</v>
      </c>
      <c r="K5980" s="181">
        <f t="shared" si="93"/>
        <v>43.634031009000005</v>
      </c>
      <c r="L5980" s="180" t="s">
        <v>4328</v>
      </c>
    </row>
    <row r="5981" spans="3:12">
      <c r="C5981" s="180">
        <v>21123</v>
      </c>
      <c r="D5981" s="180">
        <v>38429</v>
      </c>
      <c r="E5981" s="180" t="s">
        <v>5745</v>
      </c>
      <c r="F5981" s="180" t="s">
        <v>727</v>
      </c>
      <c r="G5981" s="180">
        <v>1.0126704</v>
      </c>
      <c r="H5981" s="180">
        <v>12.52</v>
      </c>
      <c r="I5981" s="180">
        <v>12.52</v>
      </c>
      <c r="J5981" s="180">
        <v>0</v>
      </c>
      <c r="K5981" s="181">
        <f t="shared" si="93"/>
        <v>12.678633408</v>
      </c>
      <c r="L5981" s="180" t="s">
        <v>4328</v>
      </c>
    </row>
    <row r="5982" spans="3:12">
      <c r="C5982" s="180">
        <v>21123</v>
      </c>
      <c r="D5982" s="180">
        <v>38430</v>
      </c>
      <c r="E5982" s="180" t="s">
        <v>5746</v>
      </c>
      <c r="F5982" s="180" t="s">
        <v>727</v>
      </c>
      <c r="G5982" s="180">
        <v>1.9691088000000001</v>
      </c>
      <c r="H5982" s="180">
        <v>24.35</v>
      </c>
      <c r="I5982" s="180">
        <v>24.35</v>
      </c>
      <c r="J5982" s="180">
        <v>0</v>
      </c>
      <c r="K5982" s="181">
        <f t="shared" si="93"/>
        <v>47.947799280000005</v>
      </c>
      <c r="L5982" s="180" t="s">
        <v>4328</v>
      </c>
    </row>
    <row r="5983" spans="3:12">
      <c r="C5983" s="180">
        <v>21123</v>
      </c>
      <c r="D5983" s="180">
        <v>38431</v>
      </c>
      <c r="E5983" s="180" t="s">
        <v>5747</v>
      </c>
      <c r="F5983" s="180" t="s">
        <v>727</v>
      </c>
      <c r="G5983" s="180">
        <v>1.2701541000000001</v>
      </c>
      <c r="H5983" s="180">
        <v>15.71</v>
      </c>
      <c r="I5983" s="180">
        <v>15.71</v>
      </c>
      <c r="J5983" s="180">
        <v>0</v>
      </c>
      <c r="K5983" s="181">
        <f t="shared" si="93"/>
        <v>19.954120911</v>
      </c>
      <c r="L5983" s="180" t="s">
        <v>4328</v>
      </c>
    </row>
    <row r="5984" spans="3:12">
      <c r="C5984" s="180">
        <v>21123</v>
      </c>
      <c r="D5984" s="180">
        <v>38674</v>
      </c>
      <c r="E5984" s="180" t="s">
        <v>5748</v>
      </c>
      <c r="F5984" s="180" t="s">
        <v>727</v>
      </c>
      <c r="G5984" s="180">
        <v>2.9669813</v>
      </c>
      <c r="H5984" s="180">
        <v>36.700000000000003</v>
      </c>
      <c r="I5984" s="180">
        <v>36.700000000000003</v>
      </c>
      <c r="J5984" s="180">
        <v>0</v>
      </c>
      <c r="K5984" s="181">
        <f t="shared" si="93"/>
        <v>108.88821371000002</v>
      </c>
      <c r="L5984" s="180" t="s">
        <v>4328</v>
      </c>
    </row>
    <row r="5985" spans="3:12">
      <c r="C5985" s="180">
        <v>21123</v>
      </c>
      <c r="D5985" s="180">
        <v>39318</v>
      </c>
      <c r="E5985" s="180" t="s">
        <v>5749</v>
      </c>
      <c r="F5985" s="180" t="s">
        <v>727</v>
      </c>
      <c r="G5985" s="180">
        <v>0.94903939999999998</v>
      </c>
      <c r="H5985" s="180">
        <v>11.73</v>
      </c>
      <c r="I5985" s="180">
        <v>11.73</v>
      </c>
      <c r="J5985" s="180">
        <v>0</v>
      </c>
      <c r="K5985" s="181">
        <f t="shared" si="93"/>
        <v>11.132232161999999</v>
      </c>
      <c r="L5985" s="180" t="s">
        <v>4328</v>
      </c>
    </row>
    <row r="5986" spans="3:12">
      <c r="C5986" s="180">
        <v>21123</v>
      </c>
      <c r="D5986" s="180">
        <v>39324</v>
      </c>
      <c r="E5986" s="180" t="s">
        <v>5750</v>
      </c>
      <c r="F5986" s="180" t="s">
        <v>727</v>
      </c>
      <c r="G5986" s="180">
        <v>0.43160579999999998</v>
      </c>
      <c r="H5986" s="180">
        <v>5.33</v>
      </c>
      <c r="I5986" s="180">
        <v>5.33</v>
      </c>
      <c r="J5986" s="180">
        <v>0</v>
      </c>
      <c r="K5986" s="181">
        <f t="shared" si="93"/>
        <v>2.300458914</v>
      </c>
      <c r="L5986" s="180" t="s">
        <v>4328</v>
      </c>
    </row>
    <row r="5987" spans="3:12">
      <c r="C5987" s="180">
        <v>21123</v>
      </c>
      <c r="D5987" s="180">
        <v>39325</v>
      </c>
      <c r="E5987" s="180" t="s">
        <v>5751</v>
      </c>
      <c r="F5987" s="180" t="s">
        <v>727</v>
      </c>
      <c r="G5987" s="180">
        <v>0.65012159999999997</v>
      </c>
      <c r="H5987" s="180">
        <v>8.0399999999999991</v>
      </c>
      <c r="I5987" s="180">
        <v>8.0399999999999991</v>
      </c>
      <c r="J5987" s="180">
        <v>0</v>
      </c>
      <c r="K5987" s="181">
        <f t="shared" si="93"/>
        <v>5.2269776639999987</v>
      </c>
      <c r="L5987" s="180" t="s">
        <v>4328</v>
      </c>
    </row>
    <row r="5988" spans="3:12">
      <c r="C5988" s="180">
        <v>21123</v>
      </c>
      <c r="D5988" s="180">
        <v>39326</v>
      </c>
      <c r="E5988" s="180" t="s">
        <v>5752</v>
      </c>
      <c r="F5988" s="180" t="s">
        <v>727</v>
      </c>
      <c r="G5988" s="180">
        <v>2.3321508999999998</v>
      </c>
      <c r="H5988" s="180">
        <v>28.84</v>
      </c>
      <c r="I5988" s="180">
        <v>28.84</v>
      </c>
      <c r="J5988" s="180">
        <v>0</v>
      </c>
      <c r="K5988" s="181">
        <f t="shared" si="93"/>
        <v>67.259231955999994</v>
      </c>
      <c r="L5988" s="180" t="s">
        <v>4328</v>
      </c>
    </row>
    <row r="5989" spans="3:12">
      <c r="C5989" s="180">
        <v>21123</v>
      </c>
      <c r="D5989" s="180">
        <v>39327</v>
      </c>
      <c r="E5989" s="180" t="s">
        <v>5753</v>
      </c>
      <c r="F5989" s="180" t="s">
        <v>727</v>
      </c>
      <c r="G5989" s="180">
        <v>3.5184502000000002</v>
      </c>
      <c r="H5989" s="180">
        <v>43.52</v>
      </c>
      <c r="I5989" s="180">
        <v>43.52</v>
      </c>
      <c r="J5989" s="180">
        <v>0</v>
      </c>
      <c r="K5989" s="181">
        <f t="shared" si="93"/>
        <v>153.12295270400003</v>
      </c>
      <c r="L5989" s="180" t="s">
        <v>4328</v>
      </c>
    </row>
    <row r="5990" spans="3:12">
      <c r="C5990" s="180">
        <v>21123</v>
      </c>
      <c r="D5990" s="180">
        <v>44247</v>
      </c>
      <c r="E5990" s="180" t="s">
        <v>5754</v>
      </c>
      <c r="F5990" s="180" t="s">
        <v>727</v>
      </c>
      <c r="G5990" s="180">
        <v>132.72641770000001</v>
      </c>
      <c r="H5990" s="182">
        <v>1641.82</v>
      </c>
      <c r="I5990" s="182">
        <v>1641.82</v>
      </c>
      <c r="J5990" s="180">
        <v>0</v>
      </c>
      <c r="K5990" s="181">
        <f t="shared" si="93"/>
        <v>217912.88710821402</v>
      </c>
      <c r="L5990" s="180" t="s">
        <v>4328</v>
      </c>
    </row>
    <row r="5991" spans="3:12">
      <c r="C5991" s="180">
        <v>21123</v>
      </c>
      <c r="D5991" s="180">
        <v>44248</v>
      </c>
      <c r="E5991" s="180" t="s">
        <v>5755</v>
      </c>
      <c r="F5991" s="180" t="s">
        <v>727</v>
      </c>
      <c r="G5991" s="180">
        <v>7.7264831000000003</v>
      </c>
      <c r="H5991" s="180">
        <v>95.57</v>
      </c>
      <c r="I5991" s="180">
        <v>95.57</v>
      </c>
      <c r="J5991" s="180">
        <v>0</v>
      </c>
      <c r="K5991" s="181">
        <f t="shared" si="93"/>
        <v>738.41998986700003</v>
      </c>
      <c r="L5991" s="180" t="s">
        <v>4328</v>
      </c>
    </row>
    <row r="5992" spans="3:12">
      <c r="C5992" s="180">
        <v>21123</v>
      </c>
      <c r="D5992" s="180">
        <v>44249</v>
      </c>
      <c r="E5992" s="180" t="s">
        <v>5756</v>
      </c>
      <c r="F5992" s="180" t="s">
        <v>727</v>
      </c>
      <c r="G5992" s="180">
        <v>29.808913700000002</v>
      </c>
      <c r="H5992" s="180">
        <v>368.73</v>
      </c>
      <c r="I5992" s="180">
        <v>368.73</v>
      </c>
      <c r="J5992" s="180">
        <v>0</v>
      </c>
      <c r="K5992" s="181">
        <f t="shared" si="93"/>
        <v>10991.440748601</v>
      </c>
      <c r="L5992" s="180" t="s">
        <v>4328</v>
      </c>
    </row>
    <row r="5993" spans="3:12">
      <c r="C5993" s="180">
        <v>21123</v>
      </c>
      <c r="D5993" s="180">
        <v>44250</v>
      </c>
      <c r="E5993" s="180" t="s">
        <v>5757</v>
      </c>
      <c r="F5993" s="180" t="s">
        <v>727</v>
      </c>
      <c r="G5993" s="180">
        <v>43.288824900000002</v>
      </c>
      <c r="H5993" s="180">
        <v>535.48</v>
      </c>
      <c r="I5993" s="180">
        <v>535.48</v>
      </c>
      <c r="J5993" s="180">
        <v>0</v>
      </c>
      <c r="K5993" s="181">
        <f t="shared" si="93"/>
        <v>23180.299957452</v>
      </c>
      <c r="L5993" s="180" t="s">
        <v>4328</v>
      </c>
    </row>
    <row r="5994" spans="3:12">
      <c r="C5994" s="180">
        <v>21123</v>
      </c>
      <c r="D5994" s="180">
        <v>44251</v>
      </c>
      <c r="E5994" s="180" t="s">
        <v>5758</v>
      </c>
      <c r="F5994" s="180" t="s">
        <v>727</v>
      </c>
      <c r="G5994" s="180">
        <v>19.107063799999999</v>
      </c>
      <c r="H5994" s="180">
        <v>236.35</v>
      </c>
      <c r="I5994" s="180">
        <v>236.35</v>
      </c>
      <c r="J5994" s="180">
        <v>0</v>
      </c>
      <c r="K5994" s="181">
        <f t="shared" si="93"/>
        <v>4515.9545291299992</v>
      </c>
      <c r="L5994" s="180" t="s">
        <v>4328</v>
      </c>
    </row>
    <row r="5995" spans="3:12">
      <c r="C5995" s="180">
        <v>21123</v>
      </c>
      <c r="D5995" s="180">
        <v>44252</v>
      </c>
      <c r="E5995" s="180" t="s">
        <v>5759</v>
      </c>
      <c r="F5995" s="180" t="s">
        <v>727</v>
      </c>
      <c r="G5995" s="180">
        <v>15.6374467</v>
      </c>
      <c r="H5995" s="180">
        <v>193.43</v>
      </c>
      <c r="I5995" s="180">
        <v>193.43</v>
      </c>
      <c r="J5995" s="180">
        <v>0</v>
      </c>
      <c r="K5995" s="181">
        <f t="shared" si="93"/>
        <v>3024.7513151809999</v>
      </c>
      <c r="L5995" s="180" t="s">
        <v>4328</v>
      </c>
    </row>
    <row r="5996" spans="3:12">
      <c r="C5996" s="180">
        <v>21123</v>
      </c>
      <c r="D5996" s="180">
        <v>44253</v>
      </c>
      <c r="E5996" s="180" t="s">
        <v>5760</v>
      </c>
      <c r="F5996" s="180" t="s">
        <v>727</v>
      </c>
      <c r="G5996" s="180">
        <v>23.099540399999999</v>
      </c>
      <c r="H5996" s="180">
        <v>285.74</v>
      </c>
      <c r="I5996" s="180">
        <v>285.74</v>
      </c>
      <c r="J5996" s="180">
        <v>0</v>
      </c>
      <c r="K5996" s="181">
        <f t="shared" si="93"/>
        <v>6600.4626738959996</v>
      </c>
      <c r="L5996" s="180" t="s">
        <v>4328</v>
      </c>
    </row>
    <row r="5997" spans="3:12">
      <c r="C5997" s="180">
        <v>21123</v>
      </c>
      <c r="D5997" s="180">
        <v>44254</v>
      </c>
      <c r="E5997" s="180" t="s">
        <v>5761</v>
      </c>
      <c r="F5997" s="180" t="s">
        <v>727</v>
      </c>
      <c r="G5997" s="180">
        <v>2.4169923</v>
      </c>
      <c r="H5997" s="180">
        <v>29.89</v>
      </c>
      <c r="I5997" s="180">
        <v>29.89</v>
      </c>
      <c r="J5997" s="180">
        <v>0</v>
      </c>
      <c r="K5997" s="181">
        <f t="shared" si="93"/>
        <v>72.243899846999994</v>
      </c>
      <c r="L5997" s="180" t="s">
        <v>4328</v>
      </c>
    </row>
    <row r="5998" spans="3:12">
      <c r="C5998" s="180">
        <v>21123</v>
      </c>
      <c r="D5998" s="180">
        <v>44255</v>
      </c>
      <c r="E5998" s="180" t="s">
        <v>5762</v>
      </c>
      <c r="F5998" s="180" t="s">
        <v>727</v>
      </c>
      <c r="G5998" s="180">
        <v>2.6789152999999999</v>
      </c>
      <c r="H5998" s="180">
        <v>33.130000000000003</v>
      </c>
      <c r="I5998" s="180">
        <v>33.130000000000003</v>
      </c>
      <c r="J5998" s="180">
        <v>0</v>
      </c>
      <c r="K5998" s="181">
        <f t="shared" si="93"/>
        <v>88.752463888999998</v>
      </c>
      <c r="L5998" s="180" t="s">
        <v>4328</v>
      </c>
    </row>
    <row r="5999" spans="3:12">
      <c r="C5999" s="180">
        <v>21123</v>
      </c>
      <c r="D5999" s="180">
        <v>44256</v>
      </c>
      <c r="E5999" s="180" t="s">
        <v>5763</v>
      </c>
      <c r="F5999" s="180" t="s">
        <v>727</v>
      </c>
      <c r="G5999" s="180">
        <v>3.0256797</v>
      </c>
      <c r="H5999" s="180">
        <v>37.42</v>
      </c>
      <c r="I5999" s="180">
        <v>37.42</v>
      </c>
      <c r="J5999" s="180">
        <v>0</v>
      </c>
      <c r="K5999" s="181">
        <f t="shared" si="93"/>
        <v>113.22093437400001</v>
      </c>
      <c r="L5999" s="180" t="s">
        <v>4328</v>
      </c>
    </row>
    <row r="6000" spans="3:12">
      <c r="C6000" s="180">
        <v>21123</v>
      </c>
      <c r="D6000" s="180">
        <v>44257</v>
      </c>
      <c r="E6000" s="180" t="s">
        <v>5764</v>
      </c>
      <c r="F6000" s="180" t="s">
        <v>727</v>
      </c>
      <c r="G6000" s="180">
        <v>4.7866312000000004</v>
      </c>
      <c r="H6000" s="180">
        <v>59.21</v>
      </c>
      <c r="I6000" s="180">
        <v>59.21</v>
      </c>
      <c r="J6000" s="180">
        <v>0</v>
      </c>
      <c r="K6000" s="181">
        <f t="shared" si="93"/>
        <v>283.41643335200001</v>
      </c>
      <c r="L6000" s="180" t="s">
        <v>4328</v>
      </c>
    </row>
    <row r="6001" spans="3:12">
      <c r="C6001" s="180">
        <v>21123</v>
      </c>
      <c r="D6001" s="180">
        <v>44258</v>
      </c>
      <c r="E6001" s="180" t="s">
        <v>5765</v>
      </c>
      <c r="F6001" s="180" t="s">
        <v>727</v>
      </c>
      <c r="G6001" s="180">
        <v>5.4702947999999996</v>
      </c>
      <c r="H6001" s="180">
        <v>67.66</v>
      </c>
      <c r="I6001" s="180">
        <v>67.66</v>
      </c>
      <c r="J6001" s="180">
        <v>0</v>
      </c>
      <c r="K6001" s="181">
        <f t="shared" si="93"/>
        <v>370.12014616799996</v>
      </c>
      <c r="L6001" s="180" t="s">
        <v>4328</v>
      </c>
    </row>
    <row r="6002" spans="3:12">
      <c r="C6002" s="180">
        <v>21123</v>
      </c>
      <c r="D6002" s="180">
        <v>44259</v>
      </c>
      <c r="E6002" s="180" t="s">
        <v>5766</v>
      </c>
      <c r="F6002" s="180" t="s">
        <v>727</v>
      </c>
      <c r="G6002" s="180">
        <v>7.5084605</v>
      </c>
      <c r="H6002" s="180">
        <v>92.87</v>
      </c>
      <c r="I6002" s="180">
        <v>92.87</v>
      </c>
      <c r="J6002" s="180">
        <v>0</v>
      </c>
      <c r="K6002" s="181">
        <f t="shared" si="93"/>
        <v>697.31072663500004</v>
      </c>
      <c r="L6002" s="180" t="s">
        <v>4328</v>
      </c>
    </row>
    <row r="6003" spans="3:12">
      <c r="C6003" s="180">
        <v>21123</v>
      </c>
      <c r="D6003" s="180">
        <v>44260</v>
      </c>
      <c r="E6003" s="180" t="s">
        <v>2848</v>
      </c>
      <c r="F6003" s="180" t="s">
        <v>826</v>
      </c>
      <c r="G6003" s="180">
        <v>34.010851700000003</v>
      </c>
      <c r="H6003" s="180">
        <v>420.71</v>
      </c>
      <c r="I6003" s="180">
        <v>420.71</v>
      </c>
      <c r="J6003" s="180">
        <v>0</v>
      </c>
      <c r="K6003" s="181">
        <f t="shared" si="93"/>
        <v>14308.705418707001</v>
      </c>
      <c r="L6003" s="180" t="s">
        <v>4328</v>
      </c>
    </row>
    <row r="6004" spans="3:12">
      <c r="C6004" s="180">
        <v>21123</v>
      </c>
      <c r="D6004" s="180">
        <v>44263</v>
      </c>
      <c r="E6004" s="180" t="s">
        <v>5767</v>
      </c>
      <c r="F6004" s="180" t="s">
        <v>727</v>
      </c>
      <c r="G6004" s="180">
        <v>4.8586476999999997</v>
      </c>
      <c r="H6004" s="180">
        <v>60.1</v>
      </c>
      <c r="I6004" s="180">
        <v>60.1</v>
      </c>
      <c r="J6004" s="180">
        <v>0</v>
      </c>
      <c r="K6004" s="181">
        <f t="shared" si="93"/>
        <v>292.00472676999999</v>
      </c>
      <c r="L6004" s="180" t="s">
        <v>4328</v>
      </c>
    </row>
    <row r="6005" spans="3:12">
      <c r="C6005" s="180">
        <v>21123</v>
      </c>
      <c r="D6005" s="180">
        <v>44400</v>
      </c>
      <c r="E6005" s="180" t="s">
        <v>5768</v>
      </c>
      <c r="F6005" s="180" t="s">
        <v>727</v>
      </c>
      <c r="G6005" s="180">
        <v>2.6690499999999999</v>
      </c>
      <c r="H6005" s="180">
        <v>33.01</v>
      </c>
      <c r="I6005" s="180">
        <v>33.01</v>
      </c>
      <c r="J6005" s="180">
        <v>0</v>
      </c>
      <c r="K6005" s="181">
        <f t="shared" si="93"/>
        <v>88.105340499999997</v>
      </c>
      <c r="L6005" s="180" t="s">
        <v>4328</v>
      </c>
    </row>
    <row r="6006" spans="3:12">
      <c r="C6006" s="180">
        <v>21128</v>
      </c>
      <c r="D6006" s="180">
        <v>21128</v>
      </c>
      <c r="E6006" s="180" t="s">
        <v>5769</v>
      </c>
      <c r="F6006" s="180" t="s">
        <v>826</v>
      </c>
      <c r="G6006" s="180">
        <v>1</v>
      </c>
      <c r="H6006" s="180">
        <v>9.67</v>
      </c>
      <c r="I6006" s="180">
        <v>9.67</v>
      </c>
      <c r="J6006" s="180">
        <v>0</v>
      </c>
      <c r="K6006" s="181">
        <f t="shared" si="93"/>
        <v>9.67</v>
      </c>
      <c r="L6006" s="180" t="s">
        <v>4328</v>
      </c>
    </row>
    <row r="6007" spans="3:12">
      <c r="C6007" s="180">
        <v>21128</v>
      </c>
      <c r="D6007" s="180">
        <v>2500</v>
      </c>
      <c r="E6007" s="180" t="s">
        <v>5770</v>
      </c>
      <c r="F6007" s="180" t="s">
        <v>826</v>
      </c>
      <c r="G6007" s="180">
        <v>3.7642167</v>
      </c>
      <c r="H6007" s="180">
        <v>36.39</v>
      </c>
      <c r="I6007" s="180">
        <v>36.39</v>
      </c>
      <c r="J6007" s="180">
        <v>0</v>
      </c>
      <c r="K6007" s="181">
        <f t="shared" si="93"/>
        <v>136.979845713</v>
      </c>
      <c r="L6007" s="180" t="s">
        <v>4328</v>
      </c>
    </row>
    <row r="6008" spans="3:12">
      <c r="C6008" s="180">
        <v>21128</v>
      </c>
      <c r="D6008" s="180">
        <v>2501</v>
      </c>
      <c r="E6008" s="180" t="s">
        <v>5771</v>
      </c>
      <c r="F6008" s="180" t="s">
        <v>826</v>
      </c>
      <c r="G6008" s="180">
        <v>1.4554246</v>
      </c>
      <c r="H6008" s="180">
        <v>14.07</v>
      </c>
      <c r="I6008" s="180">
        <v>14.07</v>
      </c>
      <c r="J6008" s="180">
        <v>0</v>
      </c>
      <c r="K6008" s="181">
        <f t="shared" si="93"/>
        <v>20.477824122000001</v>
      </c>
      <c r="L6008" s="180" t="s">
        <v>4328</v>
      </c>
    </row>
    <row r="6009" spans="3:12">
      <c r="C6009" s="180">
        <v>21128</v>
      </c>
      <c r="D6009" s="180">
        <v>2502</v>
      </c>
      <c r="E6009" s="180" t="s">
        <v>5772</v>
      </c>
      <c r="F6009" s="180" t="s">
        <v>826</v>
      </c>
      <c r="G6009" s="180">
        <v>2.1959135000000001</v>
      </c>
      <c r="H6009" s="180">
        <v>21.23</v>
      </c>
      <c r="I6009" s="180">
        <v>21.23</v>
      </c>
      <c r="J6009" s="180">
        <v>0</v>
      </c>
      <c r="K6009" s="181">
        <f t="shared" si="93"/>
        <v>46.619243605000001</v>
      </c>
      <c r="L6009" s="180" t="s">
        <v>4328</v>
      </c>
    </row>
    <row r="6010" spans="3:12">
      <c r="C6010" s="180">
        <v>21128</v>
      </c>
      <c r="D6010" s="180">
        <v>2503</v>
      </c>
      <c r="E6010" s="180" t="s">
        <v>5773</v>
      </c>
      <c r="F6010" s="180" t="s">
        <v>826</v>
      </c>
      <c r="G6010" s="180">
        <v>2.8260418999999999</v>
      </c>
      <c r="H6010" s="180">
        <v>27.32</v>
      </c>
      <c r="I6010" s="180">
        <v>27.32</v>
      </c>
      <c r="J6010" s="180">
        <v>0</v>
      </c>
      <c r="K6010" s="181">
        <f t="shared" si="93"/>
        <v>77.207464708000003</v>
      </c>
      <c r="L6010" s="180" t="s">
        <v>4328</v>
      </c>
    </row>
    <row r="6011" spans="3:12">
      <c r="C6011" s="180">
        <v>21128</v>
      </c>
      <c r="D6011" s="180">
        <v>2504</v>
      </c>
      <c r="E6011" s="180" t="s">
        <v>5774</v>
      </c>
      <c r="F6011" s="180" t="s">
        <v>826</v>
      </c>
      <c r="G6011" s="180">
        <v>1.1099000999999999</v>
      </c>
      <c r="H6011" s="180">
        <v>10.73</v>
      </c>
      <c r="I6011" s="180">
        <v>10.73</v>
      </c>
      <c r="J6011" s="180">
        <v>0</v>
      </c>
      <c r="K6011" s="181">
        <f t="shared" si="93"/>
        <v>11.909228073</v>
      </c>
      <c r="L6011" s="180" t="s">
        <v>4328</v>
      </c>
    </row>
    <row r="6012" spans="3:12">
      <c r="C6012" s="180">
        <v>21128</v>
      </c>
      <c r="D6012" s="180">
        <v>2505</v>
      </c>
      <c r="E6012" s="180" t="s">
        <v>5775</v>
      </c>
      <c r="F6012" s="180" t="s">
        <v>826</v>
      </c>
      <c r="G6012" s="180">
        <v>5.8661386999999996</v>
      </c>
      <c r="H6012" s="180">
        <v>56.72</v>
      </c>
      <c r="I6012" s="180">
        <v>56.72</v>
      </c>
      <c r="J6012" s="180">
        <v>0</v>
      </c>
      <c r="K6012" s="181">
        <f t="shared" si="93"/>
        <v>332.72738706399997</v>
      </c>
      <c r="L6012" s="180" t="s">
        <v>4328</v>
      </c>
    </row>
    <row r="6013" spans="3:12">
      <c r="C6013" s="180">
        <v>21128</v>
      </c>
      <c r="D6013" s="180">
        <v>2609</v>
      </c>
      <c r="E6013" s="180" t="s">
        <v>5776</v>
      </c>
      <c r="F6013" s="180" t="s">
        <v>727</v>
      </c>
      <c r="G6013" s="180">
        <v>0.48222700000000002</v>
      </c>
      <c r="H6013" s="180">
        <v>4.66</v>
      </c>
      <c r="I6013" s="180">
        <v>4.66</v>
      </c>
      <c r="J6013" s="180">
        <v>0</v>
      </c>
      <c r="K6013" s="181">
        <f t="shared" si="93"/>
        <v>2.2471778200000001</v>
      </c>
      <c r="L6013" s="180" t="s">
        <v>4328</v>
      </c>
    </row>
    <row r="6014" spans="3:12">
      <c r="C6014" s="180">
        <v>21128</v>
      </c>
      <c r="D6014" s="180">
        <v>2611</v>
      </c>
      <c r="E6014" s="180" t="s">
        <v>5777</v>
      </c>
      <c r="F6014" s="180" t="s">
        <v>727</v>
      </c>
      <c r="G6014" s="180">
        <v>1.7844622999999999</v>
      </c>
      <c r="H6014" s="180">
        <v>17.25</v>
      </c>
      <c r="I6014" s="180">
        <v>17.25</v>
      </c>
      <c r="J6014" s="180">
        <v>0</v>
      </c>
      <c r="K6014" s="181">
        <f t="shared" si="93"/>
        <v>30.781974675000001</v>
      </c>
      <c r="L6014" s="180" t="s">
        <v>4328</v>
      </c>
    </row>
    <row r="6015" spans="3:12">
      <c r="C6015" s="180">
        <v>21128</v>
      </c>
      <c r="D6015" s="180">
        <v>2616</v>
      </c>
      <c r="E6015" s="180" t="s">
        <v>5778</v>
      </c>
      <c r="F6015" s="180" t="s">
        <v>727</v>
      </c>
      <c r="G6015" s="180">
        <v>0.43222650000000001</v>
      </c>
      <c r="H6015" s="180">
        <v>4.17</v>
      </c>
      <c r="I6015" s="180">
        <v>4.17</v>
      </c>
      <c r="J6015" s="180">
        <v>0</v>
      </c>
      <c r="K6015" s="181">
        <f t="shared" si="93"/>
        <v>1.802384505</v>
      </c>
      <c r="L6015" s="180" t="s">
        <v>4328</v>
      </c>
    </row>
    <row r="6016" spans="3:12">
      <c r="C6016" s="180">
        <v>21128</v>
      </c>
      <c r="D6016" s="180">
        <v>2617</v>
      </c>
      <c r="E6016" s="180" t="s">
        <v>5779</v>
      </c>
      <c r="F6016" s="180" t="s">
        <v>727</v>
      </c>
      <c r="G6016" s="180">
        <v>0.66445109999999996</v>
      </c>
      <c r="H6016" s="180">
        <v>6.42</v>
      </c>
      <c r="I6016" s="180">
        <v>6.42</v>
      </c>
      <c r="J6016" s="180">
        <v>0</v>
      </c>
      <c r="K6016" s="181">
        <f t="shared" si="93"/>
        <v>4.2657760619999996</v>
      </c>
      <c r="L6016" s="180" t="s">
        <v>4328</v>
      </c>
    </row>
    <row r="6017" spans="3:12">
      <c r="C6017" s="180">
        <v>21128</v>
      </c>
      <c r="D6017" s="180">
        <v>2618</v>
      </c>
      <c r="E6017" s="180" t="s">
        <v>5780</v>
      </c>
      <c r="F6017" s="180" t="s">
        <v>727</v>
      </c>
      <c r="G6017" s="180">
        <v>1.5122373</v>
      </c>
      <c r="H6017" s="180">
        <v>14.62</v>
      </c>
      <c r="I6017" s="180">
        <v>14.62</v>
      </c>
      <c r="J6017" s="180">
        <v>0</v>
      </c>
      <c r="K6017" s="181">
        <f t="shared" si="93"/>
        <v>22.108909325999999</v>
      </c>
      <c r="L6017" s="180" t="s">
        <v>4328</v>
      </c>
    </row>
    <row r="6018" spans="3:12">
      <c r="C6018" s="180">
        <v>21128</v>
      </c>
      <c r="D6018" s="180">
        <v>2619</v>
      </c>
      <c r="E6018" s="180" t="s">
        <v>5781</v>
      </c>
      <c r="F6018" s="180" t="s">
        <v>727</v>
      </c>
      <c r="G6018" s="180">
        <v>6.8556241</v>
      </c>
      <c r="H6018" s="180">
        <v>66.290000000000006</v>
      </c>
      <c r="I6018" s="180">
        <v>66.290000000000006</v>
      </c>
      <c r="J6018" s="180">
        <v>0</v>
      </c>
      <c r="K6018" s="181">
        <f t="shared" si="93"/>
        <v>454.45932158900007</v>
      </c>
      <c r="L6018" s="180" t="s">
        <v>4328</v>
      </c>
    </row>
    <row r="6019" spans="3:12">
      <c r="C6019" s="180">
        <v>21128</v>
      </c>
      <c r="D6019" s="180">
        <v>2620</v>
      </c>
      <c r="E6019" s="180" t="s">
        <v>5782</v>
      </c>
      <c r="F6019" s="180" t="s">
        <v>727</v>
      </c>
      <c r="G6019" s="180">
        <v>9.0000900000000001</v>
      </c>
      <c r="H6019" s="180">
        <v>87.03</v>
      </c>
      <c r="I6019" s="180">
        <v>87.03</v>
      </c>
      <c r="J6019" s="180">
        <v>0</v>
      </c>
      <c r="K6019" s="181">
        <f t="shared" si="93"/>
        <v>783.27783269999998</v>
      </c>
      <c r="L6019" s="180" t="s">
        <v>4328</v>
      </c>
    </row>
    <row r="6020" spans="3:12">
      <c r="C6020" s="180">
        <v>21128</v>
      </c>
      <c r="D6020" s="180">
        <v>2621</v>
      </c>
      <c r="E6020" s="180" t="s">
        <v>5783</v>
      </c>
      <c r="F6020" s="180" t="s">
        <v>727</v>
      </c>
      <c r="G6020" s="180">
        <v>15.2645971</v>
      </c>
      <c r="H6020" s="180">
        <v>147.6</v>
      </c>
      <c r="I6020" s="180">
        <v>147.6</v>
      </c>
      <c r="J6020" s="180">
        <v>0</v>
      </c>
      <c r="K6020" s="181">
        <f t="shared" si="93"/>
        <v>2253.0545319600001</v>
      </c>
      <c r="L6020" s="180" t="s">
        <v>4328</v>
      </c>
    </row>
    <row r="6021" spans="3:12">
      <c r="C6021" s="180">
        <v>21128</v>
      </c>
      <c r="D6021" s="180">
        <v>2622</v>
      </c>
      <c r="E6021" s="180" t="s">
        <v>5784</v>
      </c>
      <c r="F6021" s="180" t="s">
        <v>727</v>
      </c>
      <c r="G6021" s="180">
        <v>0.51333850000000003</v>
      </c>
      <c r="H6021" s="180">
        <v>4.96</v>
      </c>
      <c r="I6021" s="180">
        <v>4.96</v>
      </c>
      <c r="J6021" s="180">
        <v>0</v>
      </c>
      <c r="K6021" s="181">
        <f t="shared" si="93"/>
        <v>2.5461589600000001</v>
      </c>
      <c r="L6021" s="180" t="s">
        <v>4328</v>
      </c>
    </row>
    <row r="6022" spans="3:12">
      <c r="C6022" s="180">
        <v>21128</v>
      </c>
      <c r="D6022" s="180">
        <v>2623</v>
      </c>
      <c r="E6022" s="180" t="s">
        <v>5785</v>
      </c>
      <c r="F6022" s="180" t="s">
        <v>727</v>
      </c>
      <c r="G6022" s="180">
        <v>0.617784</v>
      </c>
      <c r="H6022" s="180">
        <v>5.97</v>
      </c>
      <c r="I6022" s="180">
        <v>5.97</v>
      </c>
      <c r="J6022" s="180">
        <v>0</v>
      </c>
      <c r="K6022" s="181">
        <f t="shared" ref="K6022:K6085" si="94">H6022*G6022</f>
        <v>3.6881704799999997</v>
      </c>
      <c r="L6022" s="180" t="s">
        <v>4328</v>
      </c>
    </row>
    <row r="6023" spans="3:12">
      <c r="C6023" s="180">
        <v>21128</v>
      </c>
      <c r="D6023" s="180">
        <v>2624</v>
      </c>
      <c r="E6023" s="180" t="s">
        <v>5786</v>
      </c>
      <c r="F6023" s="180" t="s">
        <v>727</v>
      </c>
      <c r="G6023" s="180">
        <v>0.98223199999999999</v>
      </c>
      <c r="H6023" s="180">
        <v>9.49</v>
      </c>
      <c r="I6023" s="180">
        <v>9.49</v>
      </c>
      <c r="J6023" s="180">
        <v>0</v>
      </c>
      <c r="K6023" s="181">
        <f t="shared" si="94"/>
        <v>9.32138168</v>
      </c>
      <c r="L6023" s="180" t="s">
        <v>4328</v>
      </c>
    </row>
    <row r="6024" spans="3:12">
      <c r="C6024" s="180">
        <v>21128</v>
      </c>
      <c r="D6024" s="180">
        <v>2625</v>
      </c>
      <c r="E6024" s="180" t="s">
        <v>5787</v>
      </c>
      <c r="F6024" s="180" t="s">
        <v>727</v>
      </c>
      <c r="G6024" s="180">
        <v>2.0733541</v>
      </c>
      <c r="H6024" s="180">
        <v>20.04</v>
      </c>
      <c r="I6024" s="180">
        <v>20.04</v>
      </c>
      <c r="J6024" s="180">
        <v>0</v>
      </c>
      <c r="K6024" s="181">
        <f t="shared" si="94"/>
        <v>41.550016163999999</v>
      </c>
      <c r="L6024" s="180" t="s">
        <v>4328</v>
      </c>
    </row>
    <row r="6025" spans="3:12">
      <c r="C6025" s="180">
        <v>21128</v>
      </c>
      <c r="D6025" s="180">
        <v>2626</v>
      </c>
      <c r="E6025" s="180" t="s">
        <v>5788</v>
      </c>
      <c r="F6025" s="180" t="s">
        <v>727</v>
      </c>
      <c r="G6025" s="180">
        <v>3.0378082000000002</v>
      </c>
      <c r="H6025" s="180">
        <v>29.37</v>
      </c>
      <c r="I6025" s="180">
        <v>29.37</v>
      </c>
      <c r="J6025" s="180">
        <v>0</v>
      </c>
      <c r="K6025" s="181">
        <f t="shared" si="94"/>
        <v>89.220426834000008</v>
      </c>
      <c r="L6025" s="180" t="s">
        <v>4328</v>
      </c>
    </row>
    <row r="6026" spans="3:12">
      <c r="C6026" s="180">
        <v>21128</v>
      </c>
      <c r="D6026" s="180">
        <v>2627</v>
      </c>
      <c r="E6026" s="180" t="s">
        <v>5789</v>
      </c>
      <c r="F6026" s="180" t="s">
        <v>727</v>
      </c>
      <c r="G6026" s="180">
        <v>8.1378591999999994</v>
      </c>
      <c r="H6026" s="180">
        <v>78.69</v>
      </c>
      <c r="I6026" s="180">
        <v>78.69</v>
      </c>
      <c r="J6026" s="180">
        <v>0</v>
      </c>
      <c r="K6026" s="181">
        <f t="shared" si="94"/>
        <v>640.36814044799996</v>
      </c>
      <c r="L6026" s="180" t="s">
        <v>4328</v>
      </c>
    </row>
    <row r="6027" spans="3:12">
      <c r="C6027" s="180">
        <v>21128</v>
      </c>
      <c r="D6027" s="180">
        <v>2628</v>
      </c>
      <c r="E6027" s="180" t="s">
        <v>5790</v>
      </c>
      <c r="F6027" s="180" t="s">
        <v>727</v>
      </c>
      <c r="G6027" s="180">
        <v>21.604660500000001</v>
      </c>
      <c r="H6027" s="180">
        <v>208.91</v>
      </c>
      <c r="I6027" s="180">
        <v>208.91</v>
      </c>
      <c r="J6027" s="180">
        <v>0</v>
      </c>
      <c r="K6027" s="181">
        <f t="shared" si="94"/>
        <v>4513.4296250550005</v>
      </c>
      <c r="L6027" s="180" t="s">
        <v>4328</v>
      </c>
    </row>
    <row r="6028" spans="3:12">
      <c r="C6028" s="180">
        <v>21128</v>
      </c>
      <c r="D6028" s="180">
        <v>2629</v>
      </c>
      <c r="E6028" s="180" t="s">
        <v>5791</v>
      </c>
      <c r="F6028" s="180" t="s">
        <v>727</v>
      </c>
      <c r="G6028" s="180">
        <v>11.0067767</v>
      </c>
      <c r="H6028" s="180">
        <v>106.43</v>
      </c>
      <c r="I6028" s="180">
        <v>106.43</v>
      </c>
      <c r="J6028" s="180">
        <v>0</v>
      </c>
      <c r="K6028" s="181">
        <f t="shared" si="94"/>
        <v>1171.451244181</v>
      </c>
      <c r="L6028" s="180" t="s">
        <v>4328</v>
      </c>
    </row>
    <row r="6029" spans="3:12">
      <c r="C6029" s="180">
        <v>21128</v>
      </c>
      <c r="D6029" s="180">
        <v>2630</v>
      </c>
      <c r="E6029" s="180" t="s">
        <v>5792</v>
      </c>
      <c r="F6029" s="180" t="s">
        <v>727</v>
      </c>
      <c r="G6029" s="180">
        <v>4.6200462</v>
      </c>
      <c r="H6029" s="180">
        <v>44.67</v>
      </c>
      <c r="I6029" s="180">
        <v>44.67</v>
      </c>
      <c r="J6029" s="180">
        <v>0</v>
      </c>
      <c r="K6029" s="181">
        <f t="shared" si="94"/>
        <v>206.37746375400002</v>
      </c>
      <c r="L6029" s="180" t="s">
        <v>4328</v>
      </c>
    </row>
    <row r="6030" spans="3:12">
      <c r="C6030" s="180">
        <v>21128</v>
      </c>
      <c r="D6030" s="180">
        <v>2631</v>
      </c>
      <c r="E6030" s="180" t="s">
        <v>5793</v>
      </c>
      <c r="F6030" s="180" t="s">
        <v>727</v>
      </c>
      <c r="G6030" s="180">
        <v>2.7078049000000002</v>
      </c>
      <c r="H6030" s="180">
        <v>26.18</v>
      </c>
      <c r="I6030" s="180">
        <v>26.18</v>
      </c>
      <c r="J6030" s="180">
        <v>0</v>
      </c>
      <c r="K6030" s="181">
        <f t="shared" si="94"/>
        <v>70.890332282000003</v>
      </c>
      <c r="L6030" s="180" t="s">
        <v>4328</v>
      </c>
    </row>
    <row r="6031" spans="3:12">
      <c r="C6031" s="180">
        <v>21128</v>
      </c>
      <c r="D6031" s="180">
        <v>2632</v>
      </c>
      <c r="E6031" s="180" t="s">
        <v>5794</v>
      </c>
      <c r="F6031" s="180" t="s">
        <v>727</v>
      </c>
      <c r="G6031" s="180">
        <v>1.8444628999999999</v>
      </c>
      <c r="H6031" s="180">
        <v>17.829999999999998</v>
      </c>
      <c r="I6031" s="180">
        <v>17.829999999999998</v>
      </c>
      <c r="J6031" s="180">
        <v>0</v>
      </c>
      <c r="K6031" s="181">
        <f t="shared" si="94"/>
        <v>32.886773506999994</v>
      </c>
      <c r="L6031" s="180" t="s">
        <v>4328</v>
      </c>
    </row>
    <row r="6032" spans="3:12">
      <c r="C6032" s="180">
        <v>21128</v>
      </c>
      <c r="D6032" s="180">
        <v>2633</v>
      </c>
      <c r="E6032" s="180" t="s">
        <v>5795</v>
      </c>
      <c r="F6032" s="180" t="s">
        <v>727</v>
      </c>
      <c r="G6032" s="180">
        <v>0.48889379999999999</v>
      </c>
      <c r="H6032" s="180">
        <v>4.72</v>
      </c>
      <c r="I6032" s="180">
        <v>4.72</v>
      </c>
      <c r="J6032" s="180">
        <v>0</v>
      </c>
      <c r="K6032" s="181">
        <f t="shared" si="94"/>
        <v>2.307578736</v>
      </c>
      <c r="L6032" s="180" t="s">
        <v>4328</v>
      </c>
    </row>
    <row r="6033" spans="3:12">
      <c r="C6033" s="180">
        <v>21128</v>
      </c>
      <c r="D6033" s="180">
        <v>2634</v>
      </c>
      <c r="E6033" s="180" t="s">
        <v>5796</v>
      </c>
      <c r="F6033" s="180" t="s">
        <v>727</v>
      </c>
      <c r="G6033" s="180">
        <v>0.63333969999999995</v>
      </c>
      <c r="H6033" s="180">
        <v>6.12</v>
      </c>
      <c r="I6033" s="180">
        <v>6.12</v>
      </c>
      <c r="J6033" s="180">
        <v>0</v>
      </c>
      <c r="K6033" s="181">
        <f t="shared" si="94"/>
        <v>3.8760389639999997</v>
      </c>
      <c r="L6033" s="180" t="s">
        <v>4328</v>
      </c>
    </row>
    <row r="6034" spans="3:12">
      <c r="C6034" s="180">
        <v>21128</v>
      </c>
      <c r="D6034" s="180">
        <v>2636</v>
      </c>
      <c r="E6034" s="180" t="s">
        <v>5797</v>
      </c>
      <c r="F6034" s="180" t="s">
        <v>727</v>
      </c>
      <c r="G6034" s="180">
        <v>0.17333509999999999</v>
      </c>
      <c r="H6034" s="180">
        <v>1.67</v>
      </c>
      <c r="I6034" s="180">
        <v>1.67</v>
      </c>
      <c r="J6034" s="180">
        <v>0</v>
      </c>
      <c r="K6034" s="181">
        <f t="shared" si="94"/>
        <v>0.28946961699999996</v>
      </c>
      <c r="L6034" s="180" t="s">
        <v>4328</v>
      </c>
    </row>
    <row r="6035" spans="3:12">
      <c r="C6035" s="180">
        <v>21128</v>
      </c>
      <c r="D6035" s="180">
        <v>2637</v>
      </c>
      <c r="E6035" s="180" t="s">
        <v>5798</v>
      </c>
      <c r="F6035" s="180" t="s">
        <v>727</v>
      </c>
      <c r="G6035" s="180">
        <v>0.18444630000000001</v>
      </c>
      <c r="H6035" s="180">
        <v>1.78</v>
      </c>
      <c r="I6035" s="180">
        <v>1.78</v>
      </c>
      <c r="J6035" s="180">
        <v>0</v>
      </c>
      <c r="K6035" s="181">
        <f t="shared" si="94"/>
        <v>0.328314414</v>
      </c>
      <c r="L6035" s="180" t="s">
        <v>4328</v>
      </c>
    </row>
    <row r="6036" spans="3:12">
      <c r="C6036" s="180">
        <v>21128</v>
      </c>
      <c r="D6036" s="180">
        <v>2638</v>
      </c>
      <c r="E6036" s="180" t="s">
        <v>5799</v>
      </c>
      <c r="F6036" s="180" t="s">
        <v>727</v>
      </c>
      <c r="G6036" s="180">
        <v>0.21444659999999999</v>
      </c>
      <c r="H6036" s="180">
        <v>2.0699999999999998</v>
      </c>
      <c r="I6036" s="180">
        <v>2.0699999999999998</v>
      </c>
      <c r="J6036" s="180">
        <v>0</v>
      </c>
      <c r="K6036" s="181">
        <f t="shared" si="94"/>
        <v>0.44390446199999994</v>
      </c>
      <c r="L6036" s="180" t="s">
        <v>4328</v>
      </c>
    </row>
    <row r="6037" spans="3:12">
      <c r="C6037" s="180">
        <v>21128</v>
      </c>
      <c r="D6037" s="180">
        <v>2639</v>
      </c>
      <c r="E6037" s="180" t="s">
        <v>5800</v>
      </c>
      <c r="F6037" s="180" t="s">
        <v>727</v>
      </c>
      <c r="G6037" s="180">
        <v>0.3800038</v>
      </c>
      <c r="H6037" s="180">
        <v>3.67</v>
      </c>
      <c r="I6037" s="180">
        <v>3.67</v>
      </c>
      <c r="J6037" s="180">
        <v>0</v>
      </c>
      <c r="K6037" s="181">
        <f t="shared" si="94"/>
        <v>1.394613946</v>
      </c>
      <c r="L6037" s="180" t="s">
        <v>4328</v>
      </c>
    </row>
    <row r="6038" spans="3:12">
      <c r="C6038" s="180">
        <v>21128</v>
      </c>
      <c r="D6038" s="180">
        <v>2640</v>
      </c>
      <c r="E6038" s="180" t="s">
        <v>5801</v>
      </c>
      <c r="F6038" s="180" t="s">
        <v>727</v>
      </c>
      <c r="G6038" s="180">
        <v>1.1189001000000001</v>
      </c>
      <c r="H6038" s="180">
        <v>10.81</v>
      </c>
      <c r="I6038" s="180">
        <v>10.81</v>
      </c>
      <c r="J6038" s="180">
        <v>0</v>
      </c>
      <c r="K6038" s="181">
        <f t="shared" si="94"/>
        <v>12.095310081000001</v>
      </c>
      <c r="L6038" s="180" t="s">
        <v>4328</v>
      </c>
    </row>
    <row r="6039" spans="3:12">
      <c r="C6039" s="180">
        <v>21128</v>
      </c>
      <c r="D6039" s="180">
        <v>2641</v>
      </c>
      <c r="E6039" s="180" t="s">
        <v>5802</v>
      </c>
      <c r="F6039" s="180" t="s">
        <v>727</v>
      </c>
      <c r="G6039" s="180">
        <v>2.6878047</v>
      </c>
      <c r="H6039" s="180">
        <v>25.99</v>
      </c>
      <c r="I6039" s="180">
        <v>25.99</v>
      </c>
      <c r="J6039" s="180">
        <v>0</v>
      </c>
      <c r="K6039" s="181">
        <f t="shared" si="94"/>
        <v>69.856044152999999</v>
      </c>
      <c r="L6039" s="180" t="s">
        <v>4328</v>
      </c>
    </row>
    <row r="6040" spans="3:12">
      <c r="C6040" s="180">
        <v>21128</v>
      </c>
      <c r="D6040" s="180">
        <v>2642</v>
      </c>
      <c r="E6040" s="180" t="s">
        <v>5803</v>
      </c>
      <c r="F6040" s="180" t="s">
        <v>727</v>
      </c>
      <c r="G6040" s="180">
        <v>1.7033503999999999</v>
      </c>
      <c r="H6040" s="180">
        <v>16.47</v>
      </c>
      <c r="I6040" s="180">
        <v>16.47</v>
      </c>
      <c r="J6040" s="180">
        <v>0</v>
      </c>
      <c r="K6040" s="181">
        <f t="shared" si="94"/>
        <v>28.054181087999996</v>
      </c>
      <c r="L6040" s="180" t="s">
        <v>4328</v>
      </c>
    </row>
    <row r="6041" spans="3:12">
      <c r="C6041" s="180">
        <v>21128</v>
      </c>
      <c r="D6041" s="180">
        <v>2643</v>
      </c>
      <c r="E6041" s="180" t="s">
        <v>5804</v>
      </c>
      <c r="F6041" s="180" t="s">
        <v>727</v>
      </c>
      <c r="G6041" s="180">
        <v>0.76667430000000003</v>
      </c>
      <c r="H6041" s="180">
        <v>7.41</v>
      </c>
      <c r="I6041" s="180">
        <v>7.41</v>
      </c>
      <c r="J6041" s="180">
        <v>0</v>
      </c>
      <c r="K6041" s="181">
        <f t="shared" si="94"/>
        <v>5.6810565630000003</v>
      </c>
      <c r="L6041" s="180" t="s">
        <v>4328</v>
      </c>
    </row>
    <row r="6042" spans="3:12">
      <c r="C6042" s="180">
        <v>21128</v>
      </c>
      <c r="D6042" s="180">
        <v>2644</v>
      </c>
      <c r="E6042" s="180" t="s">
        <v>5805</v>
      </c>
      <c r="F6042" s="180" t="s">
        <v>727</v>
      </c>
      <c r="G6042" s="180">
        <v>0.55000550000000004</v>
      </c>
      <c r="H6042" s="180">
        <v>5.31</v>
      </c>
      <c r="I6042" s="180">
        <v>5.31</v>
      </c>
      <c r="J6042" s="180">
        <v>0</v>
      </c>
      <c r="K6042" s="181">
        <f t="shared" si="94"/>
        <v>2.9205292049999998</v>
      </c>
      <c r="L6042" s="180" t="s">
        <v>4328</v>
      </c>
    </row>
    <row r="6043" spans="3:12">
      <c r="C6043" s="180">
        <v>21128</v>
      </c>
      <c r="D6043" s="180">
        <v>7552</v>
      </c>
      <c r="E6043" s="180" t="s">
        <v>5806</v>
      </c>
      <c r="F6043" s="180" t="s">
        <v>727</v>
      </c>
      <c r="G6043" s="180">
        <v>2.5000249999999999</v>
      </c>
      <c r="H6043" s="180">
        <v>24.17</v>
      </c>
      <c r="I6043" s="180">
        <v>24.17</v>
      </c>
      <c r="J6043" s="180">
        <v>0</v>
      </c>
      <c r="K6043" s="181">
        <f t="shared" si="94"/>
        <v>60.425604250000006</v>
      </c>
      <c r="L6043" s="180" t="s">
        <v>4328</v>
      </c>
    </row>
    <row r="6044" spans="3:12">
      <c r="C6044" s="180">
        <v>21128</v>
      </c>
      <c r="D6044" s="180">
        <v>12056</v>
      </c>
      <c r="E6044" s="180" t="s">
        <v>5807</v>
      </c>
      <c r="F6044" s="180" t="s">
        <v>826</v>
      </c>
      <c r="G6044" s="180">
        <v>2.3704532999999999</v>
      </c>
      <c r="H6044" s="180">
        <v>22.92</v>
      </c>
      <c r="I6044" s="180">
        <v>22.92</v>
      </c>
      <c r="J6044" s="180">
        <v>0</v>
      </c>
      <c r="K6044" s="181">
        <f t="shared" si="94"/>
        <v>54.330789635999999</v>
      </c>
      <c r="L6044" s="180" t="s">
        <v>4328</v>
      </c>
    </row>
    <row r="6045" spans="3:12">
      <c r="C6045" s="180">
        <v>21128</v>
      </c>
      <c r="D6045" s="180">
        <v>12057</v>
      </c>
      <c r="E6045" s="180" t="s">
        <v>5808</v>
      </c>
      <c r="F6045" s="180" t="s">
        <v>826</v>
      </c>
      <c r="G6045" s="180">
        <v>2.0135225000000001</v>
      </c>
      <c r="H6045" s="180">
        <v>19.47</v>
      </c>
      <c r="I6045" s="180">
        <v>19.47</v>
      </c>
      <c r="J6045" s="180">
        <v>0</v>
      </c>
      <c r="K6045" s="181">
        <f t="shared" si="94"/>
        <v>39.203283075000002</v>
      </c>
      <c r="L6045" s="180" t="s">
        <v>4328</v>
      </c>
    </row>
    <row r="6046" spans="3:12">
      <c r="C6046" s="180">
        <v>21128</v>
      </c>
      <c r="D6046" s="180">
        <v>12058</v>
      </c>
      <c r="E6046" s="180" t="s">
        <v>5809</v>
      </c>
      <c r="F6046" s="180" t="s">
        <v>826</v>
      </c>
      <c r="G6046" s="180">
        <v>1.2552204</v>
      </c>
      <c r="H6046" s="180">
        <v>12.13</v>
      </c>
      <c r="I6046" s="180">
        <v>12.13</v>
      </c>
      <c r="J6046" s="180">
        <v>0</v>
      </c>
      <c r="K6046" s="181">
        <f t="shared" si="94"/>
        <v>15.225823452000002</v>
      </c>
      <c r="L6046" s="180" t="s">
        <v>4328</v>
      </c>
    </row>
    <row r="6047" spans="3:12">
      <c r="C6047" s="180">
        <v>21128</v>
      </c>
      <c r="D6047" s="180">
        <v>12059</v>
      </c>
      <c r="E6047" s="180" t="s">
        <v>5810</v>
      </c>
      <c r="F6047" s="180" t="s">
        <v>826</v>
      </c>
      <c r="G6047" s="180">
        <v>0.70660310000000004</v>
      </c>
      <c r="H6047" s="180">
        <v>6.83</v>
      </c>
      <c r="I6047" s="180">
        <v>6.83</v>
      </c>
      <c r="J6047" s="180">
        <v>0</v>
      </c>
      <c r="K6047" s="181">
        <f t="shared" si="94"/>
        <v>4.8260991730000002</v>
      </c>
      <c r="L6047" s="180" t="s">
        <v>4328</v>
      </c>
    </row>
    <row r="6048" spans="3:12">
      <c r="C6048" s="180">
        <v>21128</v>
      </c>
      <c r="D6048" s="180">
        <v>12060</v>
      </c>
      <c r="E6048" s="180" t="s">
        <v>5811</v>
      </c>
      <c r="F6048" s="180" t="s">
        <v>826</v>
      </c>
      <c r="G6048" s="180">
        <v>5.2308624999999997</v>
      </c>
      <c r="H6048" s="180">
        <v>50.58</v>
      </c>
      <c r="I6048" s="180">
        <v>50.58</v>
      </c>
      <c r="J6048" s="180">
        <v>0</v>
      </c>
      <c r="K6048" s="181">
        <f t="shared" si="94"/>
        <v>264.57702524999996</v>
      </c>
      <c r="L6048" s="180" t="s">
        <v>4328</v>
      </c>
    </row>
    <row r="6049" spans="3:12">
      <c r="C6049" s="180">
        <v>21128</v>
      </c>
      <c r="D6049" s="180">
        <v>12061</v>
      </c>
      <c r="E6049" s="180" t="s">
        <v>5812</v>
      </c>
      <c r="F6049" s="180" t="s">
        <v>826</v>
      </c>
      <c r="G6049" s="180">
        <v>3.1940829000000002</v>
      </c>
      <c r="H6049" s="180">
        <v>30.88</v>
      </c>
      <c r="I6049" s="180">
        <v>30.88</v>
      </c>
      <c r="J6049" s="180">
        <v>0</v>
      </c>
      <c r="K6049" s="181">
        <f t="shared" si="94"/>
        <v>98.633279951999995</v>
      </c>
      <c r="L6049" s="180" t="s">
        <v>4328</v>
      </c>
    </row>
    <row r="6050" spans="3:12">
      <c r="C6050" s="180">
        <v>21128</v>
      </c>
      <c r="D6050" s="180">
        <v>12062</v>
      </c>
      <c r="E6050" s="180" t="s">
        <v>5813</v>
      </c>
      <c r="F6050" s="180" t="s">
        <v>826</v>
      </c>
      <c r="G6050" s="180">
        <v>5.8901735000000004</v>
      </c>
      <c r="H6050" s="180">
        <v>56.95</v>
      </c>
      <c r="I6050" s="180">
        <v>56.95</v>
      </c>
      <c r="J6050" s="180">
        <v>0</v>
      </c>
      <c r="K6050" s="181">
        <f t="shared" si="94"/>
        <v>335.44538082500003</v>
      </c>
      <c r="L6050" s="180" t="s">
        <v>4328</v>
      </c>
    </row>
    <row r="6051" spans="3:12">
      <c r="C6051" s="180">
        <v>21128</v>
      </c>
      <c r="D6051" s="180">
        <v>21137</v>
      </c>
      <c r="E6051" s="180" t="s">
        <v>5814</v>
      </c>
      <c r="F6051" s="180" t="s">
        <v>826</v>
      </c>
      <c r="G6051" s="180">
        <v>1.0238889</v>
      </c>
      <c r="H6051" s="180">
        <v>9.9</v>
      </c>
      <c r="I6051" s="180">
        <v>9.9</v>
      </c>
      <c r="J6051" s="180">
        <v>0</v>
      </c>
      <c r="K6051" s="181">
        <f t="shared" si="94"/>
        <v>10.13650011</v>
      </c>
      <c r="L6051" s="180" t="s">
        <v>4328</v>
      </c>
    </row>
    <row r="6052" spans="3:12">
      <c r="C6052" s="180">
        <v>21138</v>
      </c>
      <c r="D6052" s="180">
        <v>21138</v>
      </c>
      <c r="E6052" s="180" t="s">
        <v>1945</v>
      </c>
      <c r="F6052" s="180" t="s">
        <v>826</v>
      </c>
      <c r="G6052" s="180">
        <v>1</v>
      </c>
      <c r="H6052" s="180">
        <v>9.39</v>
      </c>
      <c r="I6052" s="180">
        <v>9.39</v>
      </c>
      <c r="J6052" s="180">
        <v>0</v>
      </c>
      <c r="K6052" s="181">
        <f t="shared" si="94"/>
        <v>9.39</v>
      </c>
      <c r="L6052" s="180" t="s">
        <v>4328</v>
      </c>
    </row>
    <row r="6053" spans="3:12">
      <c r="C6053" s="180">
        <v>21138</v>
      </c>
      <c r="D6053" s="180">
        <v>2729</v>
      </c>
      <c r="E6053" s="180" t="s">
        <v>5815</v>
      </c>
      <c r="F6053" s="180" t="s">
        <v>727</v>
      </c>
      <c r="G6053" s="180">
        <v>2.8443855999999998</v>
      </c>
      <c r="H6053" s="180">
        <v>26.7</v>
      </c>
      <c r="I6053" s="180">
        <v>26.7</v>
      </c>
      <c r="J6053" s="180">
        <v>0</v>
      </c>
      <c r="K6053" s="181">
        <f t="shared" si="94"/>
        <v>75.945095519999995</v>
      </c>
      <c r="L6053" s="180" t="s">
        <v>4328</v>
      </c>
    </row>
    <row r="6054" spans="3:12">
      <c r="C6054" s="180">
        <v>21138</v>
      </c>
      <c r="D6054" s="180">
        <v>2731</v>
      </c>
      <c r="E6054" s="180" t="s">
        <v>5816</v>
      </c>
      <c r="F6054" s="180" t="s">
        <v>826</v>
      </c>
      <c r="G6054" s="180">
        <v>10.508578</v>
      </c>
      <c r="H6054" s="180">
        <v>98.67</v>
      </c>
      <c r="I6054" s="180">
        <v>98.67</v>
      </c>
      <c r="J6054" s="180">
        <v>0</v>
      </c>
      <c r="K6054" s="181">
        <f t="shared" si="94"/>
        <v>1036.8813912600001</v>
      </c>
      <c r="L6054" s="180" t="s">
        <v>4328</v>
      </c>
    </row>
    <row r="6055" spans="3:12">
      <c r="C6055" s="180">
        <v>21138</v>
      </c>
      <c r="D6055" s="180">
        <v>2745</v>
      </c>
      <c r="E6055" s="180" t="s">
        <v>5817</v>
      </c>
      <c r="F6055" s="180" t="s">
        <v>826</v>
      </c>
      <c r="G6055" s="180">
        <v>0.36820530000000001</v>
      </c>
      <c r="H6055" s="180">
        <v>3.45</v>
      </c>
      <c r="I6055" s="180">
        <v>3.45</v>
      </c>
      <c r="J6055" s="180">
        <v>0</v>
      </c>
      <c r="K6055" s="181">
        <f t="shared" si="94"/>
        <v>1.270308285</v>
      </c>
      <c r="L6055" s="180" t="s">
        <v>4328</v>
      </c>
    </row>
    <row r="6056" spans="3:12">
      <c r="C6056" s="180">
        <v>21138</v>
      </c>
      <c r="D6056" s="180">
        <v>2747</v>
      </c>
      <c r="E6056" s="180" t="s">
        <v>839</v>
      </c>
      <c r="F6056" s="180" t="s">
        <v>826</v>
      </c>
      <c r="G6056" s="180">
        <v>3.1548117000000002</v>
      </c>
      <c r="H6056" s="180">
        <v>29.62</v>
      </c>
      <c r="I6056" s="180">
        <v>29.62</v>
      </c>
      <c r="J6056" s="180">
        <v>0</v>
      </c>
      <c r="K6056" s="181">
        <f t="shared" si="94"/>
        <v>93.445522554000007</v>
      </c>
      <c r="L6056" s="180" t="s">
        <v>4328</v>
      </c>
    </row>
    <row r="6057" spans="3:12">
      <c r="C6057" s="180">
        <v>21138</v>
      </c>
      <c r="D6057" s="180">
        <v>2788</v>
      </c>
      <c r="E6057" s="180" t="s">
        <v>2297</v>
      </c>
      <c r="F6057" s="180" t="s">
        <v>826</v>
      </c>
      <c r="G6057" s="180">
        <v>21.724110100000001</v>
      </c>
      <c r="H6057" s="180">
        <v>203.98</v>
      </c>
      <c r="I6057" s="180">
        <v>203.98</v>
      </c>
      <c r="J6057" s="180">
        <v>0</v>
      </c>
      <c r="K6057" s="181">
        <f t="shared" si="94"/>
        <v>4431.2839781980001</v>
      </c>
      <c r="L6057" s="180" t="s">
        <v>4328</v>
      </c>
    </row>
    <row r="6058" spans="3:12">
      <c r="C6058" s="180">
        <v>21138</v>
      </c>
      <c r="D6058" s="180">
        <v>2794</v>
      </c>
      <c r="E6058" s="180" t="s">
        <v>2296</v>
      </c>
      <c r="F6058" s="180" t="s">
        <v>826</v>
      </c>
      <c r="G6058" s="180">
        <v>14.9123128</v>
      </c>
      <c r="H6058" s="180">
        <v>140.02000000000001</v>
      </c>
      <c r="I6058" s="180">
        <v>140.02000000000001</v>
      </c>
      <c r="J6058" s="180">
        <v>0</v>
      </c>
      <c r="K6058" s="181">
        <f t="shared" si="94"/>
        <v>2088.0220382560001</v>
      </c>
      <c r="L6058" s="180" t="s">
        <v>4328</v>
      </c>
    </row>
    <row r="6059" spans="3:12">
      <c r="C6059" s="180">
        <v>21138</v>
      </c>
      <c r="D6059" s="180">
        <v>4115</v>
      </c>
      <c r="E6059" s="180" t="s">
        <v>2294</v>
      </c>
      <c r="F6059" s="180" t="s">
        <v>826</v>
      </c>
      <c r="G6059" s="180">
        <v>2.7836316999999999</v>
      </c>
      <c r="H6059" s="180">
        <v>26.13</v>
      </c>
      <c r="I6059" s="180">
        <v>26.13</v>
      </c>
      <c r="J6059" s="180">
        <v>0</v>
      </c>
      <c r="K6059" s="181">
        <f t="shared" si="94"/>
        <v>72.736296320999998</v>
      </c>
      <c r="L6059" s="180" t="s">
        <v>4328</v>
      </c>
    </row>
    <row r="6060" spans="3:12">
      <c r="C6060" s="180">
        <v>21138</v>
      </c>
      <c r="D6060" s="180">
        <v>4119</v>
      </c>
      <c r="E6060" s="180" t="s">
        <v>2313</v>
      </c>
      <c r="F6060" s="180" t="s">
        <v>826</v>
      </c>
      <c r="G6060" s="180">
        <v>5.6215736999999999</v>
      </c>
      <c r="H6060" s="180">
        <v>52.78</v>
      </c>
      <c r="I6060" s="180">
        <v>52.78</v>
      </c>
      <c r="J6060" s="180">
        <v>0</v>
      </c>
      <c r="K6060" s="181">
        <f t="shared" si="94"/>
        <v>296.70665988600001</v>
      </c>
      <c r="L6060" s="180" t="s">
        <v>4328</v>
      </c>
    </row>
    <row r="6061" spans="3:12">
      <c r="C6061" s="180">
        <v>21138</v>
      </c>
      <c r="D6061" s="180">
        <v>10510</v>
      </c>
      <c r="E6061" s="180" t="s">
        <v>5818</v>
      </c>
      <c r="F6061" s="180" t="s">
        <v>727</v>
      </c>
      <c r="G6061" s="180">
        <v>14.728210199999999</v>
      </c>
      <c r="H6061" s="180">
        <v>138.29</v>
      </c>
      <c r="I6061" s="180">
        <v>138.29</v>
      </c>
      <c r="J6061" s="180">
        <v>0</v>
      </c>
      <c r="K6061" s="181">
        <f t="shared" si="94"/>
        <v>2036.7641885579999</v>
      </c>
      <c r="L6061" s="180" t="s">
        <v>4328</v>
      </c>
    </row>
    <row r="6062" spans="3:12">
      <c r="C6062" s="180">
        <v>21138</v>
      </c>
      <c r="D6062" s="180">
        <v>14439</v>
      </c>
      <c r="E6062" s="180" t="s">
        <v>2295</v>
      </c>
      <c r="F6062" s="180" t="s">
        <v>826</v>
      </c>
      <c r="G6062" s="180">
        <v>0.45657449999999999</v>
      </c>
      <c r="H6062" s="180">
        <v>4.28</v>
      </c>
      <c r="I6062" s="180">
        <v>4.28</v>
      </c>
      <c r="J6062" s="180">
        <v>0</v>
      </c>
      <c r="K6062" s="181">
        <f t="shared" si="94"/>
        <v>1.95413886</v>
      </c>
      <c r="L6062" s="180" t="s">
        <v>4328</v>
      </c>
    </row>
    <row r="6063" spans="3:12">
      <c r="C6063" s="180">
        <v>21148</v>
      </c>
      <c r="D6063" s="180">
        <v>21148</v>
      </c>
      <c r="E6063" s="180" t="s">
        <v>2834</v>
      </c>
      <c r="F6063" s="180" t="s">
        <v>826</v>
      </c>
      <c r="G6063" s="180">
        <v>1</v>
      </c>
      <c r="H6063" s="180">
        <v>104.69</v>
      </c>
      <c r="I6063" s="180">
        <v>104.69</v>
      </c>
      <c r="J6063" s="180">
        <v>0</v>
      </c>
      <c r="K6063" s="181">
        <f t="shared" si="94"/>
        <v>104.69</v>
      </c>
      <c r="L6063" s="180" t="s">
        <v>4328</v>
      </c>
    </row>
    <row r="6064" spans="3:12">
      <c r="C6064" s="180">
        <v>21148</v>
      </c>
      <c r="D6064" s="180">
        <v>7660</v>
      </c>
      <c r="E6064" s="180" t="s">
        <v>5819</v>
      </c>
      <c r="F6064" s="180" t="s">
        <v>826</v>
      </c>
      <c r="G6064" s="180">
        <v>37.627665200000003</v>
      </c>
      <c r="H6064" s="182">
        <v>3939.24</v>
      </c>
      <c r="I6064" s="182">
        <v>3939.24</v>
      </c>
      <c r="J6064" s="180">
        <v>0</v>
      </c>
      <c r="K6064" s="181">
        <f t="shared" si="94"/>
        <v>148224.403862448</v>
      </c>
      <c r="L6064" s="180" t="s">
        <v>4328</v>
      </c>
    </row>
    <row r="6065" spans="3:12">
      <c r="C6065" s="180">
        <v>21148</v>
      </c>
      <c r="D6065" s="180">
        <v>7661</v>
      </c>
      <c r="E6065" s="180" t="s">
        <v>5820</v>
      </c>
      <c r="F6065" s="180" t="s">
        <v>826</v>
      </c>
      <c r="G6065" s="180">
        <v>7.8909244999999997</v>
      </c>
      <c r="H6065" s="180">
        <v>826.1</v>
      </c>
      <c r="I6065" s="180">
        <v>826.1</v>
      </c>
      <c r="J6065" s="180">
        <v>0</v>
      </c>
      <c r="K6065" s="181">
        <f t="shared" si="94"/>
        <v>6518.6927294500001</v>
      </c>
      <c r="L6065" s="180" t="s">
        <v>4328</v>
      </c>
    </row>
    <row r="6066" spans="3:12">
      <c r="C6066" s="180">
        <v>21148</v>
      </c>
      <c r="D6066" s="180">
        <v>7667</v>
      </c>
      <c r="E6066" s="180" t="s">
        <v>5821</v>
      </c>
      <c r="F6066" s="180" t="s">
        <v>826</v>
      </c>
      <c r="G6066" s="180">
        <v>29.517425100000001</v>
      </c>
      <c r="H6066" s="182">
        <v>3090.17</v>
      </c>
      <c r="I6066" s="182">
        <v>3090.17</v>
      </c>
      <c r="J6066" s="180">
        <v>0</v>
      </c>
      <c r="K6066" s="181">
        <f t="shared" si="94"/>
        <v>91213.861521266997</v>
      </c>
      <c r="L6066" s="180" t="s">
        <v>4328</v>
      </c>
    </row>
    <row r="6067" spans="3:12">
      <c r="C6067" s="180">
        <v>21148</v>
      </c>
      <c r="D6067" s="180">
        <v>7672</v>
      </c>
      <c r="E6067" s="180" t="s">
        <v>5822</v>
      </c>
      <c r="F6067" s="180" t="s">
        <v>826</v>
      </c>
      <c r="G6067" s="180">
        <v>5.2408169999999998</v>
      </c>
      <c r="H6067" s="180">
        <v>548.66</v>
      </c>
      <c r="I6067" s="180">
        <v>548.66</v>
      </c>
      <c r="J6067" s="180">
        <v>0</v>
      </c>
      <c r="K6067" s="181">
        <f t="shared" si="94"/>
        <v>2875.4266552199997</v>
      </c>
      <c r="L6067" s="180" t="s">
        <v>4328</v>
      </c>
    </row>
    <row r="6068" spans="3:12">
      <c r="C6068" s="180">
        <v>21148</v>
      </c>
      <c r="D6068" s="180">
        <v>7676</v>
      </c>
      <c r="E6068" s="180" t="s">
        <v>5823</v>
      </c>
      <c r="F6068" s="180" t="s">
        <v>826</v>
      </c>
      <c r="G6068" s="180">
        <v>38.057695699999996</v>
      </c>
      <c r="H6068" s="182">
        <v>3984.26</v>
      </c>
      <c r="I6068" s="182">
        <v>3984.26</v>
      </c>
      <c r="J6068" s="180">
        <v>0</v>
      </c>
      <c r="K6068" s="181">
        <f t="shared" si="94"/>
        <v>151631.75466968201</v>
      </c>
      <c r="L6068" s="180" t="s">
        <v>4328</v>
      </c>
    </row>
    <row r="6069" spans="3:12">
      <c r="C6069" s="180">
        <v>21148</v>
      </c>
      <c r="D6069" s="180">
        <v>7690</v>
      </c>
      <c r="E6069" s="180" t="s">
        <v>5824</v>
      </c>
      <c r="F6069" s="180" t="s">
        <v>826</v>
      </c>
      <c r="G6069" s="180">
        <v>6.0805859</v>
      </c>
      <c r="H6069" s="180">
        <v>636.57000000000005</v>
      </c>
      <c r="I6069" s="180">
        <v>636.57000000000005</v>
      </c>
      <c r="J6069" s="180">
        <v>0</v>
      </c>
      <c r="K6069" s="181">
        <f t="shared" si="94"/>
        <v>3870.7185663630003</v>
      </c>
      <c r="L6069" s="180" t="s">
        <v>4328</v>
      </c>
    </row>
    <row r="6070" spans="3:12">
      <c r="C6070" s="180">
        <v>21148</v>
      </c>
      <c r="D6070" s="180">
        <v>13042</v>
      </c>
      <c r="E6070" s="180" t="s">
        <v>5825</v>
      </c>
      <c r="F6070" s="180" t="s">
        <v>826</v>
      </c>
      <c r="G6070" s="180">
        <v>18.3741488</v>
      </c>
      <c r="H6070" s="182">
        <v>1923.58</v>
      </c>
      <c r="I6070" s="182">
        <v>1923.58</v>
      </c>
      <c r="J6070" s="180">
        <v>0</v>
      </c>
      <c r="K6070" s="181">
        <f t="shared" si="94"/>
        <v>35344.145148703996</v>
      </c>
      <c r="L6070" s="180" t="s">
        <v>4328</v>
      </c>
    </row>
    <row r="6071" spans="3:12">
      <c r="C6071" s="180">
        <v>21148</v>
      </c>
      <c r="D6071" s="180">
        <v>13127</v>
      </c>
      <c r="E6071" s="180" t="s">
        <v>2842</v>
      </c>
      <c r="F6071" s="180" t="s">
        <v>826</v>
      </c>
      <c r="G6071" s="180">
        <v>0.3635101</v>
      </c>
      <c r="H6071" s="180">
        <v>38.049999999999997</v>
      </c>
      <c r="I6071" s="180">
        <v>38.049999999999997</v>
      </c>
      <c r="J6071" s="180">
        <v>0</v>
      </c>
      <c r="K6071" s="181">
        <f t="shared" si="94"/>
        <v>13.831559304999999</v>
      </c>
      <c r="L6071" s="180" t="s">
        <v>4328</v>
      </c>
    </row>
    <row r="6072" spans="3:12">
      <c r="C6072" s="180">
        <v>21148</v>
      </c>
      <c r="D6072" s="180">
        <v>13137</v>
      </c>
      <c r="E6072" s="180" t="s">
        <v>5826</v>
      </c>
      <c r="F6072" s="180" t="s">
        <v>826</v>
      </c>
      <c r="G6072" s="180">
        <v>0.4823732</v>
      </c>
      <c r="H6072" s="180">
        <v>50.49</v>
      </c>
      <c r="I6072" s="180">
        <v>50.49</v>
      </c>
      <c r="J6072" s="180">
        <v>0</v>
      </c>
      <c r="K6072" s="181">
        <f t="shared" si="94"/>
        <v>24.355022868000002</v>
      </c>
      <c r="L6072" s="180" t="s">
        <v>4328</v>
      </c>
    </row>
    <row r="6073" spans="3:12">
      <c r="C6073" s="180">
        <v>21148</v>
      </c>
      <c r="D6073" s="180">
        <v>13141</v>
      </c>
      <c r="E6073" s="180" t="s">
        <v>5827</v>
      </c>
      <c r="F6073" s="180" t="s">
        <v>826</v>
      </c>
      <c r="G6073" s="180">
        <v>0.624776</v>
      </c>
      <c r="H6073" s="180">
        <v>65.400000000000006</v>
      </c>
      <c r="I6073" s="180">
        <v>65.400000000000006</v>
      </c>
      <c r="J6073" s="180">
        <v>0</v>
      </c>
      <c r="K6073" s="181">
        <f t="shared" si="94"/>
        <v>40.860350400000002</v>
      </c>
      <c r="L6073" s="180" t="s">
        <v>4328</v>
      </c>
    </row>
    <row r="6074" spans="3:12">
      <c r="C6074" s="180">
        <v>21148</v>
      </c>
      <c r="D6074" s="180">
        <v>13142</v>
      </c>
      <c r="E6074" s="180" t="s">
        <v>5828</v>
      </c>
      <c r="F6074" s="180" t="s">
        <v>826</v>
      </c>
      <c r="G6074" s="180">
        <v>4.2430120000000002</v>
      </c>
      <c r="H6074" s="180">
        <v>444.2</v>
      </c>
      <c r="I6074" s="180">
        <v>444.2</v>
      </c>
      <c r="J6074" s="180">
        <v>0</v>
      </c>
      <c r="K6074" s="181">
        <f t="shared" si="94"/>
        <v>1884.7459304000001</v>
      </c>
      <c r="L6074" s="180" t="s">
        <v>4328</v>
      </c>
    </row>
    <row r="6075" spans="3:12">
      <c r="C6075" s="180">
        <v>21148</v>
      </c>
      <c r="D6075" s="180">
        <v>20980</v>
      </c>
      <c r="E6075" s="180" t="s">
        <v>5829</v>
      </c>
      <c r="F6075" s="180" t="s">
        <v>826</v>
      </c>
      <c r="G6075" s="180">
        <v>6.6333542000000003</v>
      </c>
      <c r="H6075" s="180">
        <v>694.44</v>
      </c>
      <c r="I6075" s="180">
        <v>694.44</v>
      </c>
      <c r="J6075" s="180">
        <v>0</v>
      </c>
      <c r="K6075" s="181">
        <f t="shared" si="94"/>
        <v>4606.4664906480002</v>
      </c>
      <c r="L6075" s="180" t="s">
        <v>4328</v>
      </c>
    </row>
    <row r="6076" spans="3:12">
      <c r="C6076" s="180">
        <v>21148</v>
      </c>
      <c r="D6076" s="180">
        <v>20984</v>
      </c>
      <c r="E6076" s="180" t="s">
        <v>5830</v>
      </c>
      <c r="F6076" s="180" t="s">
        <v>826</v>
      </c>
      <c r="G6076" s="180">
        <v>33.157453799999999</v>
      </c>
      <c r="H6076" s="182">
        <v>3471.25</v>
      </c>
      <c r="I6076" s="182">
        <v>3471.25</v>
      </c>
      <c r="J6076" s="180">
        <v>0</v>
      </c>
      <c r="K6076" s="181">
        <f t="shared" si="94"/>
        <v>115097.81150324999</v>
      </c>
      <c r="L6076" s="180" t="s">
        <v>4328</v>
      </c>
    </row>
    <row r="6077" spans="3:12">
      <c r="C6077" s="180">
        <v>21148</v>
      </c>
      <c r="D6077" s="180">
        <v>20989</v>
      </c>
      <c r="E6077" s="180" t="s">
        <v>5831</v>
      </c>
      <c r="F6077" s="180" t="s">
        <v>826</v>
      </c>
      <c r="G6077" s="180">
        <v>17.280281299999999</v>
      </c>
      <c r="H6077" s="182">
        <v>1809.07</v>
      </c>
      <c r="I6077" s="182">
        <v>1809.07</v>
      </c>
      <c r="J6077" s="180">
        <v>0</v>
      </c>
      <c r="K6077" s="181">
        <f t="shared" si="94"/>
        <v>31261.238491390995</v>
      </c>
      <c r="L6077" s="180" t="s">
        <v>4328</v>
      </c>
    </row>
    <row r="6078" spans="3:12">
      <c r="C6078" s="180">
        <v>21148</v>
      </c>
      <c r="D6078" s="180">
        <v>20994</v>
      </c>
      <c r="E6078" s="180" t="s">
        <v>5832</v>
      </c>
      <c r="F6078" s="180" t="s">
        <v>826</v>
      </c>
      <c r="G6078" s="180">
        <v>7.9999104000000001</v>
      </c>
      <c r="H6078" s="180">
        <v>837.51</v>
      </c>
      <c r="I6078" s="180">
        <v>837.51</v>
      </c>
      <c r="J6078" s="180">
        <v>0</v>
      </c>
      <c r="K6078" s="181">
        <f t="shared" si="94"/>
        <v>6700.0049591039997</v>
      </c>
      <c r="L6078" s="180" t="s">
        <v>4328</v>
      </c>
    </row>
    <row r="6079" spans="3:12">
      <c r="C6079" s="180">
        <v>21148</v>
      </c>
      <c r="D6079" s="180">
        <v>20995</v>
      </c>
      <c r="E6079" s="180" t="s">
        <v>5833</v>
      </c>
      <c r="F6079" s="180" t="s">
        <v>826</v>
      </c>
      <c r="G6079" s="180">
        <v>10.513348799999999</v>
      </c>
      <c r="H6079" s="182">
        <v>1100.6400000000001</v>
      </c>
      <c r="I6079" s="182">
        <v>1100.6400000000001</v>
      </c>
      <c r="J6079" s="180">
        <v>0</v>
      </c>
      <c r="K6079" s="181">
        <f t="shared" si="94"/>
        <v>11571.412223232001</v>
      </c>
      <c r="L6079" s="180" t="s">
        <v>4328</v>
      </c>
    </row>
    <row r="6080" spans="3:12">
      <c r="C6080" s="180">
        <v>21148</v>
      </c>
      <c r="D6080" s="180">
        <v>21147</v>
      </c>
      <c r="E6080" s="180" t="s">
        <v>2835</v>
      </c>
      <c r="F6080" s="180" t="s">
        <v>826</v>
      </c>
      <c r="G6080" s="180">
        <v>1.6202403999999999</v>
      </c>
      <c r="H6080" s="180">
        <v>169.62</v>
      </c>
      <c r="I6080" s="180">
        <v>169.62</v>
      </c>
      <c r="J6080" s="180">
        <v>0</v>
      </c>
      <c r="K6080" s="181">
        <f t="shared" si="94"/>
        <v>274.82517664799997</v>
      </c>
      <c r="L6080" s="180" t="s">
        <v>4328</v>
      </c>
    </row>
    <row r="6081" spans="3:12">
      <c r="C6081" s="180">
        <v>21148</v>
      </c>
      <c r="D6081" s="180">
        <v>21150</v>
      </c>
      <c r="E6081" s="180" t="s">
        <v>2843</v>
      </c>
      <c r="F6081" s="180" t="s">
        <v>826</v>
      </c>
      <c r="G6081" s="180">
        <v>0.49587880000000001</v>
      </c>
      <c r="H6081" s="180">
        <v>51.91</v>
      </c>
      <c r="I6081" s="180">
        <v>51.91</v>
      </c>
      <c r="J6081" s="180">
        <v>0</v>
      </c>
      <c r="K6081" s="181">
        <f t="shared" si="94"/>
        <v>25.741068507999998</v>
      </c>
      <c r="L6081" s="180" t="s">
        <v>4328</v>
      </c>
    </row>
    <row r="6082" spans="3:12">
      <c r="C6082" s="180">
        <v>21148</v>
      </c>
      <c r="D6082" s="180">
        <v>21151</v>
      </c>
      <c r="E6082" s="180" t="s">
        <v>5834</v>
      </c>
      <c r="F6082" s="180" t="s">
        <v>826</v>
      </c>
      <c r="G6082" s="180">
        <v>2.9680164000000002</v>
      </c>
      <c r="H6082" s="180">
        <v>310.72000000000003</v>
      </c>
      <c r="I6082" s="180">
        <v>310.72000000000003</v>
      </c>
      <c r="J6082" s="180">
        <v>0</v>
      </c>
      <c r="K6082" s="181">
        <f t="shared" si="94"/>
        <v>922.22205580800016</v>
      </c>
      <c r="L6082" s="180" t="s">
        <v>4328</v>
      </c>
    </row>
    <row r="6083" spans="3:12">
      <c r="C6083" s="180">
        <v>21148</v>
      </c>
      <c r="D6083" s="180">
        <v>40624</v>
      </c>
      <c r="E6083" s="180" t="s">
        <v>2839</v>
      </c>
      <c r="F6083" s="180" t="s">
        <v>826</v>
      </c>
      <c r="G6083" s="180">
        <v>0.81495079999999998</v>
      </c>
      <c r="H6083" s="180">
        <v>85.31</v>
      </c>
      <c r="I6083" s="180">
        <v>85.31</v>
      </c>
      <c r="J6083" s="180">
        <v>0</v>
      </c>
      <c r="K6083" s="181">
        <f t="shared" si="94"/>
        <v>69.523452747999997</v>
      </c>
      <c r="L6083" s="180" t="s">
        <v>4328</v>
      </c>
    </row>
    <row r="6084" spans="3:12">
      <c r="C6084" s="180">
        <v>21148</v>
      </c>
      <c r="D6084" s="180">
        <v>41697</v>
      </c>
      <c r="E6084" s="180" t="s">
        <v>1836</v>
      </c>
      <c r="F6084" s="180" t="s">
        <v>826</v>
      </c>
      <c r="G6084" s="180">
        <v>10.4082174</v>
      </c>
      <c r="H6084" s="182">
        <v>1089.6300000000001</v>
      </c>
      <c r="I6084" s="182">
        <v>1089.6300000000001</v>
      </c>
      <c r="J6084" s="180">
        <v>0</v>
      </c>
      <c r="K6084" s="181">
        <f t="shared" si="94"/>
        <v>11341.105925562</v>
      </c>
      <c r="L6084" s="180" t="s">
        <v>4328</v>
      </c>
    </row>
    <row r="6085" spans="3:12">
      <c r="C6085" s="180">
        <v>21148</v>
      </c>
      <c r="D6085" s="180">
        <v>41699</v>
      </c>
      <c r="E6085" s="180" t="s">
        <v>5835</v>
      </c>
      <c r="F6085" s="180" t="s">
        <v>826</v>
      </c>
      <c r="G6085" s="180">
        <v>20.6413586</v>
      </c>
      <c r="H6085" s="182">
        <v>2160.94</v>
      </c>
      <c r="I6085" s="182">
        <v>2160.94</v>
      </c>
      <c r="J6085" s="180">
        <v>0</v>
      </c>
      <c r="K6085" s="181">
        <f t="shared" si="94"/>
        <v>44604.737453084002</v>
      </c>
      <c r="L6085" s="180" t="s">
        <v>4328</v>
      </c>
    </row>
    <row r="6086" spans="3:12">
      <c r="C6086" s="180">
        <v>21148</v>
      </c>
      <c r="D6086" s="180">
        <v>41985</v>
      </c>
      <c r="E6086" s="180" t="s">
        <v>5836</v>
      </c>
      <c r="F6086" s="180" t="s">
        <v>826</v>
      </c>
      <c r="G6086" s="180">
        <v>14.495863200000001</v>
      </c>
      <c r="H6086" s="182">
        <v>1517.57</v>
      </c>
      <c r="I6086" s="182">
        <v>1517.57</v>
      </c>
      <c r="J6086" s="180">
        <v>0</v>
      </c>
      <c r="K6086" s="181">
        <f t="shared" ref="K6086:K6149" si="95">H6086*G6086</f>
        <v>21998.487116423999</v>
      </c>
      <c r="L6086" s="180" t="s">
        <v>4328</v>
      </c>
    </row>
    <row r="6087" spans="3:12">
      <c r="C6087" s="180">
        <v>21148</v>
      </c>
      <c r="D6087" s="180">
        <v>41986</v>
      </c>
      <c r="E6087" s="180" t="s">
        <v>5837</v>
      </c>
      <c r="F6087" s="180" t="s">
        <v>826</v>
      </c>
      <c r="G6087" s="180">
        <v>31.2747545</v>
      </c>
      <c r="H6087" s="182">
        <v>3274.15</v>
      </c>
      <c r="I6087" s="182">
        <v>3274.15</v>
      </c>
      <c r="J6087" s="180">
        <v>0</v>
      </c>
      <c r="K6087" s="181">
        <f t="shared" si="95"/>
        <v>102398.237446175</v>
      </c>
      <c r="L6087" s="180" t="s">
        <v>4328</v>
      </c>
    </row>
    <row r="6088" spans="3:12">
      <c r="C6088" s="180">
        <v>21148</v>
      </c>
      <c r="D6088" s="180">
        <v>41987</v>
      </c>
      <c r="E6088" s="180" t="s">
        <v>1746</v>
      </c>
      <c r="F6088" s="180" t="s">
        <v>826</v>
      </c>
      <c r="G6088" s="180">
        <v>44.457076700000002</v>
      </c>
      <c r="H6088" s="182">
        <v>4654.21</v>
      </c>
      <c r="I6088" s="182">
        <v>4654.21</v>
      </c>
      <c r="J6088" s="180">
        <v>0</v>
      </c>
      <c r="K6088" s="181">
        <f t="shared" si="95"/>
        <v>206912.57094790702</v>
      </c>
      <c r="L6088" s="180" t="s">
        <v>4328</v>
      </c>
    </row>
    <row r="6089" spans="3:12">
      <c r="C6089" s="180">
        <v>21148</v>
      </c>
      <c r="D6089" s="180">
        <v>41988</v>
      </c>
      <c r="E6089" s="180" t="s">
        <v>5838</v>
      </c>
      <c r="F6089" s="180" t="s">
        <v>826</v>
      </c>
      <c r="G6089" s="180">
        <v>58.7214752</v>
      </c>
      <c r="H6089" s="182">
        <v>6147.55</v>
      </c>
      <c r="I6089" s="182">
        <v>6147.55</v>
      </c>
      <c r="J6089" s="180">
        <v>0</v>
      </c>
      <c r="K6089" s="181">
        <f t="shared" si="95"/>
        <v>360993.20486576</v>
      </c>
      <c r="L6089" s="180" t="s">
        <v>4328</v>
      </c>
    </row>
    <row r="6090" spans="3:12">
      <c r="C6090" s="180">
        <v>21148</v>
      </c>
      <c r="D6090" s="180">
        <v>42574</v>
      </c>
      <c r="E6090" s="180" t="s">
        <v>2836</v>
      </c>
      <c r="F6090" s="180" t="s">
        <v>826</v>
      </c>
      <c r="G6090" s="180">
        <v>0.55807839999999997</v>
      </c>
      <c r="H6090" s="180">
        <v>58.42</v>
      </c>
      <c r="I6090" s="180">
        <v>58.42</v>
      </c>
      <c r="J6090" s="180">
        <v>0</v>
      </c>
      <c r="K6090" s="181">
        <f t="shared" si="95"/>
        <v>32.602940128</v>
      </c>
      <c r="L6090" s="180" t="s">
        <v>4328</v>
      </c>
    </row>
    <row r="6091" spans="3:12">
      <c r="C6091" s="180">
        <v>21148</v>
      </c>
      <c r="D6091" s="180">
        <v>42575</v>
      </c>
      <c r="E6091" s="180" t="s">
        <v>2837</v>
      </c>
      <c r="F6091" s="180" t="s">
        <v>826</v>
      </c>
      <c r="G6091" s="180">
        <v>0.74784200000000001</v>
      </c>
      <c r="H6091" s="180">
        <v>78.290000000000006</v>
      </c>
      <c r="I6091" s="180">
        <v>78.290000000000006</v>
      </c>
      <c r="J6091" s="180">
        <v>0</v>
      </c>
      <c r="K6091" s="181">
        <f t="shared" si="95"/>
        <v>58.548550180000007</v>
      </c>
      <c r="L6091" s="180" t="s">
        <v>4328</v>
      </c>
    </row>
    <row r="6092" spans="3:12">
      <c r="C6092" s="180">
        <v>21148</v>
      </c>
      <c r="D6092" s="180">
        <v>42576</v>
      </c>
      <c r="E6092" s="180" t="s">
        <v>5839</v>
      </c>
      <c r="F6092" s="180" t="s">
        <v>826</v>
      </c>
      <c r="G6092" s="180">
        <v>2.0398760999999999</v>
      </c>
      <c r="H6092" s="180">
        <v>213.55</v>
      </c>
      <c r="I6092" s="180">
        <v>213.55</v>
      </c>
      <c r="J6092" s="180">
        <v>0</v>
      </c>
      <c r="K6092" s="181">
        <f t="shared" si="95"/>
        <v>435.61554115500002</v>
      </c>
      <c r="L6092" s="180" t="s">
        <v>4328</v>
      </c>
    </row>
    <row r="6093" spans="3:12">
      <c r="C6093" s="180">
        <v>21148</v>
      </c>
      <c r="D6093" s="180">
        <v>42577</v>
      </c>
      <c r="E6093" s="180" t="s">
        <v>5840</v>
      </c>
      <c r="F6093" s="180" t="s">
        <v>826</v>
      </c>
      <c r="G6093" s="180">
        <v>4.6557358999999998</v>
      </c>
      <c r="H6093" s="180">
        <v>487.4</v>
      </c>
      <c r="I6093" s="180">
        <v>487.4</v>
      </c>
      <c r="J6093" s="180">
        <v>0</v>
      </c>
      <c r="K6093" s="181">
        <f t="shared" si="95"/>
        <v>2269.2056776599998</v>
      </c>
      <c r="L6093" s="180" t="s">
        <v>4328</v>
      </c>
    </row>
    <row r="6094" spans="3:12">
      <c r="C6094" s="180">
        <v>21148</v>
      </c>
      <c r="D6094" s="180">
        <v>43422</v>
      </c>
      <c r="E6094" s="180" t="s">
        <v>5841</v>
      </c>
      <c r="F6094" s="180" t="s">
        <v>826</v>
      </c>
      <c r="G6094" s="180">
        <v>38.3553973</v>
      </c>
      <c r="H6094" s="182">
        <v>4015.42</v>
      </c>
      <c r="I6094" s="182">
        <v>4015.42</v>
      </c>
      <c r="J6094" s="180">
        <v>0</v>
      </c>
      <c r="K6094" s="181">
        <f t="shared" si="95"/>
        <v>154013.029426366</v>
      </c>
      <c r="L6094" s="180" t="s">
        <v>4328</v>
      </c>
    </row>
    <row r="6095" spans="3:12">
      <c r="C6095" s="180">
        <v>25007</v>
      </c>
      <c r="D6095" s="180">
        <v>25007</v>
      </c>
      <c r="E6095" s="180" t="s">
        <v>5842</v>
      </c>
      <c r="F6095" s="180" t="s">
        <v>838</v>
      </c>
      <c r="G6095" s="180">
        <v>1</v>
      </c>
      <c r="H6095" s="180">
        <v>47.94</v>
      </c>
      <c r="I6095" s="180">
        <v>47.94</v>
      </c>
      <c r="J6095" s="180">
        <v>0</v>
      </c>
      <c r="K6095" s="181">
        <f t="shared" si="95"/>
        <v>47.94</v>
      </c>
      <c r="L6095" s="180" t="s">
        <v>4328</v>
      </c>
    </row>
    <row r="6096" spans="3:12">
      <c r="C6096" s="180">
        <v>25007</v>
      </c>
      <c r="D6096" s="180">
        <v>7243</v>
      </c>
      <c r="E6096" s="180" t="s">
        <v>836</v>
      </c>
      <c r="F6096" s="180" t="s">
        <v>838</v>
      </c>
      <c r="G6096" s="180">
        <v>1.045045</v>
      </c>
      <c r="H6096" s="180">
        <v>50.09</v>
      </c>
      <c r="I6096" s="180">
        <v>50.09</v>
      </c>
      <c r="J6096" s="180">
        <v>0</v>
      </c>
      <c r="K6096" s="181">
        <f t="shared" si="95"/>
        <v>52.346304050000001</v>
      </c>
      <c r="L6096" s="180" t="s">
        <v>4328</v>
      </c>
    </row>
    <row r="6097" spans="3:12">
      <c r="C6097" s="180">
        <v>25007</v>
      </c>
      <c r="D6097" s="180">
        <v>39517</v>
      </c>
      <c r="E6097" s="180" t="s">
        <v>5843</v>
      </c>
      <c r="F6097" s="180" t="s">
        <v>838</v>
      </c>
      <c r="G6097" s="180">
        <v>4.8634234000000003</v>
      </c>
      <c r="H6097" s="180">
        <v>233.15</v>
      </c>
      <c r="I6097" s="180">
        <v>233.15</v>
      </c>
      <c r="J6097" s="180">
        <v>0</v>
      </c>
      <c r="K6097" s="181">
        <f t="shared" si="95"/>
        <v>1133.9071657100001</v>
      </c>
      <c r="L6097" s="180" t="s">
        <v>4328</v>
      </c>
    </row>
    <row r="6098" spans="3:12">
      <c r="C6098" s="180">
        <v>25007</v>
      </c>
      <c r="D6098" s="180">
        <v>39518</v>
      </c>
      <c r="E6098" s="180" t="s">
        <v>5844</v>
      </c>
      <c r="F6098" s="180" t="s">
        <v>838</v>
      </c>
      <c r="G6098" s="180">
        <v>5.7657657999999996</v>
      </c>
      <c r="H6098" s="180">
        <v>276.41000000000003</v>
      </c>
      <c r="I6098" s="180">
        <v>276.41000000000003</v>
      </c>
      <c r="J6098" s="180">
        <v>0</v>
      </c>
      <c r="K6098" s="181">
        <f t="shared" si="95"/>
        <v>1593.715324778</v>
      </c>
      <c r="L6098" s="180" t="s">
        <v>4328</v>
      </c>
    </row>
    <row r="6099" spans="3:12">
      <c r="C6099" s="180">
        <v>25007</v>
      </c>
      <c r="D6099" s="180">
        <v>39520</v>
      </c>
      <c r="E6099" s="180" t="s">
        <v>5845</v>
      </c>
      <c r="F6099" s="180" t="s">
        <v>838</v>
      </c>
      <c r="G6099" s="180">
        <v>3.2104504999999999</v>
      </c>
      <c r="H6099" s="180">
        <v>153.9</v>
      </c>
      <c r="I6099" s="180">
        <v>153.9</v>
      </c>
      <c r="J6099" s="180">
        <v>0</v>
      </c>
      <c r="K6099" s="181">
        <f t="shared" si="95"/>
        <v>494.08833195</v>
      </c>
      <c r="L6099" s="180" t="s">
        <v>4328</v>
      </c>
    </row>
    <row r="6100" spans="3:12">
      <c r="C6100" s="180">
        <v>25007</v>
      </c>
      <c r="D6100" s="180">
        <v>39521</v>
      </c>
      <c r="E6100" s="180" t="s">
        <v>5846</v>
      </c>
      <c r="F6100" s="180" t="s">
        <v>838</v>
      </c>
      <c r="G6100" s="180">
        <v>3.3153153</v>
      </c>
      <c r="H6100" s="180">
        <v>158.93</v>
      </c>
      <c r="I6100" s="180">
        <v>158.93</v>
      </c>
      <c r="J6100" s="180">
        <v>0</v>
      </c>
      <c r="K6100" s="181">
        <f t="shared" si="95"/>
        <v>526.90306062900004</v>
      </c>
      <c r="L6100" s="180" t="s">
        <v>4328</v>
      </c>
    </row>
    <row r="6101" spans="3:12">
      <c r="C6101" s="180">
        <v>25007</v>
      </c>
      <c r="D6101" s="180">
        <v>39522</v>
      </c>
      <c r="E6101" s="180" t="s">
        <v>5847</v>
      </c>
      <c r="F6101" s="180" t="s">
        <v>838</v>
      </c>
      <c r="G6101" s="180">
        <v>3.4234233999999999</v>
      </c>
      <c r="H6101" s="180">
        <v>164.11</v>
      </c>
      <c r="I6101" s="180">
        <v>164.11</v>
      </c>
      <c r="J6101" s="180">
        <v>0</v>
      </c>
      <c r="K6101" s="181">
        <f t="shared" si="95"/>
        <v>561.81801417400004</v>
      </c>
      <c r="L6101" s="180" t="s">
        <v>4328</v>
      </c>
    </row>
    <row r="6102" spans="3:12">
      <c r="C6102" s="180">
        <v>25007</v>
      </c>
      <c r="D6102" s="180">
        <v>40740</v>
      </c>
      <c r="E6102" s="180" t="s">
        <v>1695</v>
      </c>
      <c r="F6102" s="180" t="s">
        <v>838</v>
      </c>
      <c r="G6102" s="180">
        <v>3.4947748000000001</v>
      </c>
      <c r="H6102" s="180">
        <v>167.53</v>
      </c>
      <c r="I6102" s="180">
        <v>167.53</v>
      </c>
      <c r="J6102" s="180">
        <v>0</v>
      </c>
      <c r="K6102" s="181">
        <f t="shared" si="95"/>
        <v>585.47962224399998</v>
      </c>
      <c r="L6102" s="180" t="s">
        <v>4328</v>
      </c>
    </row>
    <row r="6103" spans="3:12">
      <c r="C6103" s="180">
        <v>25007</v>
      </c>
      <c r="D6103" s="180">
        <v>43071</v>
      </c>
      <c r="E6103" s="180" t="s">
        <v>5848</v>
      </c>
      <c r="F6103" s="180" t="s">
        <v>838</v>
      </c>
      <c r="G6103" s="180">
        <v>3.9351351000000001</v>
      </c>
      <c r="H6103" s="180">
        <v>188.65</v>
      </c>
      <c r="I6103" s="180">
        <v>188.65</v>
      </c>
      <c r="J6103" s="180">
        <v>0</v>
      </c>
      <c r="K6103" s="181">
        <f t="shared" si="95"/>
        <v>742.36323661500001</v>
      </c>
      <c r="L6103" s="180" t="s">
        <v>4328</v>
      </c>
    </row>
    <row r="6104" spans="3:12">
      <c r="C6104" s="180">
        <v>25007</v>
      </c>
      <c r="D6104" s="180">
        <v>43124</v>
      </c>
      <c r="E6104" s="180" t="s">
        <v>5849</v>
      </c>
      <c r="F6104" s="180" t="s">
        <v>838</v>
      </c>
      <c r="G6104" s="180">
        <v>2.5792793000000001</v>
      </c>
      <c r="H6104" s="180">
        <v>123.65</v>
      </c>
      <c r="I6104" s="180">
        <v>123.65</v>
      </c>
      <c r="J6104" s="180">
        <v>0</v>
      </c>
      <c r="K6104" s="181">
        <f t="shared" si="95"/>
        <v>318.92788544500002</v>
      </c>
      <c r="L6104" s="180" t="s">
        <v>4328</v>
      </c>
    </row>
    <row r="6105" spans="3:12">
      <c r="C6105" s="180">
        <v>25007</v>
      </c>
      <c r="D6105" s="180">
        <v>43125</v>
      </c>
      <c r="E6105" s="180" t="s">
        <v>5850</v>
      </c>
      <c r="F6105" s="180" t="s">
        <v>838</v>
      </c>
      <c r="G6105" s="180">
        <v>3.3450449999999998</v>
      </c>
      <c r="H6105" s="180">
        <v>160.36000000000001</v>
      </c>
      <c r="I6105" s="180">
        <v>160.36000000000001</v>
      </c>
      <c r="J6105" s="180">
        <v>0</v>
      </c>
      <c r="K6105" s="181">
        <f t="shared" si="95"/>
        <v>536.41141619999996</v>
      </c>
      <c r="L6105" s="180" t="s">
        <v>4328</v>
      </c>
    </row>
    <row r="6106" spans="3:12">
      <c r="C6106" s="180">
        <v>25007</v>
      </c>
      <c r="D6106" s="180">
        <v>43126</v>
      </c>
      <c r="E6106" s="180" t="s">
        <v>5851</v>
      </c>
      <c r="F6106" s="180" t="s">
        <v>838</v>
      </c>
      <c r="G6106" s="180">
        <v>2.209009</v>
      </c>
      <c r="H6106" s="180">
        <v>105.89</v>
      </c>
      <c r="I6106" s="180">
        <v>105.89</v>
      </c>
      <c r="J6106" s="180">
        <v>0</v>
      </c>
      <c r="K6106" s="181">
        <f t="shared" si="95"/>
        <v>233.91196300999999</v>
      </c>
      <c r="L6106" s="180" t="s">
        <v>4328</v>
      </c>
    </row>
    <row r="6107" spans="3:12">
      <c r="C6107" s="180">
        <v>34472</v>
      </c>
      <c r="D6107" s="180">
        <v>34472</v>
      </c>
      <c r="E6107" s="180" t="s">
        <v>5852</v>
      </c>
      <c r="F6107" s="180" t="s">
        <v>727</v>
      </c>
      <c r="G6107" s="180">
        <v>1</v>
      </c>
      <c r="H6107" s="182">
        <v>3480</v>
      </c>
      <c r="I6107" s="180">
        <v>0</v>
      </c>
      <c r="J6107" s="182">
        <v>3480</v>
      </c>
      <c r="K6107" s="181">
        <f t="shared" si="95"/>
        <v>3480</v>
      </c>
      <c r="L6107" s="180" t="s">
        <v>4328</v>
      </c>
    </row>
    <row r="6108" spans="3:12">
      <c r="C6108" s="180">
        <v>34472</v>
      </c>
      <c r="D6108" s="180">
        <v>34469</v>
      </c>
      <c r="E6108" s="180" t="s">
        <v>5853</v>
      </c>
      <c r="F6108" s="180" t="s">
        <v>727</v>
      </c>
      <c r="G6108" s="180">
        <v>3.2502513</v>
      </c>
      <c r="H6108" s="182">
        <v>11310.87</v>
      </c>
      <c r="I6108" s="180">
        <v>0</v>
      </c>
      <c r="J6108" s="182">
        <v>11310.87</v>
      </c>
      <c r="K6108" s="181">
        <f t="shared" si="95"/>
        <v>36763.169921631001</v>
      </c>
      <c r="L6108" s="180" t="s">
        <v>4328</v>
      </c>
    </row>
    <row r="6109" spans="3:12">
      <c r="C6109" s="180">
        <v>34472</v>
      </c>
      <c r="D6109" s="180">
        <v>34476</v>
      </c>
      <c r="E6109" s="180" t="s">
        <v>5854</v>
      </c>
      <c r="F6109" s="180" t="s">
        <v>727</v>
      </c>
      <c r="G6109" s="180">
        <v>1.6951423999999999</v>
      </c>
      <c r="H6109" s="182">
        <v>5899.09</v>
      </c>
      <c r="I6109" s="180">
        <v>0</v>
      </c>
      <c r="J6109" s="182">
        <v>5899.09</v>
      </c>
      <c r="K6109" s="181">
        <f t="shared" si="95"/>
        <v>9999.7975804159996</v>
      </c>
      <c r="L6109" s="180" t="s">
        <v>4328</v>
      </c>
    </row>
    <row r="6110" spans="3:12">
      <c r="C6110" s="180">
        <v>34472</v>
      </c>
      <c r="D6110" s="180">
        <v>34477</v>
      </c>
      <c r="E6110" s="180" t="s">
        <v>5855</v>
      </c>
      <c r="F6110" s="180" t="s">
        <v>727</v>
      </c>
      <c r="G6110" s="180">
        <v>2.2497821999999998</v>
      </c>
      <c r="H6110" s="182">
        <v>7829.24</v>
      </c>
      <c r="I6110" s="180">
        <v>0</v>
      </c>
      <c r="J6110" s="182">
        <v>7829.24</v>
      </c>
      <c r="K6110" s="181">
        <f t="shared" si="95"/>
        <v>17614.084791527999</v>
      </c>
      <c r="L6110" s="180" t="s">
        <v>4328</v>
      </c>
    </row>
    <row r="6111" spans="3:12">
      <c r="C6111" s="180">
        <v>34472</v>
      </c>
      <c r="D6111" s="180">
        <v>34482</v>
      </c>
      <c r="E6111" s="180" t="s">
        <v>5856</v>
      </c>
      <c r="F6111" s="180" t="s">
        <v>727</v>
      </c>
      <c r="G6111" s="180">
        <v>2.1011725000000001</v>
      </c>
      <c r="H6111" s="182">
        <v>7312.08</v>
      </c>
      <c r="I6111" s="180">
        <v>0</v>
      </c>
      <c r="J6111" s="182">
        <v>7312.08</v>
      </c>
      <c r="K6111" s="181">
        <f t="shared" si="95"/>
        <v>15363.941413800001</v>
      </c>
      <c r="L6111" s="180" t="s">
        <v>4328</v>
      </c>
    </row>
    <row r="6112" spans="3:12">
      <c r="C6112" s="180">
        <v>34492</v>
      </c>
      <c r="D6112" s="180">
        <v>34492</v>
      </c>
      <c r="E6112" s="180" t="s">
        <v>841</v>
      </c>
      <c r="F6112" s="180" t="s">
        <v>1606</v>
      </c>
      <c r="G6112" s="180">
        <v>1</v>
      </c>
      <c r="H6112" s="180">
        <v>420</v>
      </c>
      <c r="I6112" s="180">
        <v>420</v>
      </c>
      <c r="J6112" s="180">
        <v>0</v>
      </c>
      <c r="K6112" s="181">
        <f t="shared" si="95"/>
        <v>420</v>
      </c>
      <c r="L6112" s="180" t="s">
        <v>4328</v>
      </c>
    </row>
    <row r="6113" spans="3:12">
      <c r="C6113" s="180">
        <v>34492</v>
      </c>
      <c r="D6113" s="180">
        <v>1523</v>
      </c>
      <c r="E6113" s="180" t="s">
        <v>2327</v>
      </c>
      <c r="F6113" s="180" t="s">
        <v>1606</v>
      </c>
      <c r="G6113" s="180">
        <v>0.95964459999999996</v>
      </c>
      <c r="H6113" s="180">
        <v>403.05</v>
      </c>
      <c r="I6113" s="180">
        <v>403.05</v>
      </c>
      <c r="J6113" s="180">
        <v>0</v>
      </c>
      <c r="K6113" s="181">
        <f t="shared" si="95"/>
        <v>386.78475602999998</v>
      </c>
      <c r="L6113" s="180" t="s">
        <v>4328</v>
      </c>
    </row>
    <row r="6114" spans="3:12">
      <c r="C6114" s="180">
        <v>34492</v>
      </c>
      <c r="D6114" s="180">
        <v>1524</v>
      </c>
      <c r="E6114" s="180" t="s">
        <v>1929</v>
      </c>
      <c r="F6114" s="180" t="s">
        <v>1606</v>
      </c>
      <c r="G6114" s="180">
        <v>1.0795988000000001</v>
      </c>
      <c r="H6114" s="180">
        <v>453.43</v>
      </c>
      <c r="I6114" s="180">
        <v>453.43</v>
      </c>
      <c r="J6114" s="180">
        <v>0</v>
      </c>
      <c r="K6114" s="181">
        <f t="shared" si="95"/>
        <v>489.52248388400005</v>
      </c>
      <c r="L6114" s="180" t="s">
        <v>4328</v>
      </c>
    </row>
    <row r="6115" spans="3:12">
      <c r="C6115" s="180">
        <v>34492</v>
      </c>
      <c r="D6115" s="180">
        <v>1525</v>
      </c>
      <c r="E6115" s="180" t="s">
        <v>1831</v>
      </c>
      <c r="F6115" s="180" t="s">
        <v>1606</v>
      </c>
      <c r="G6115" s="180">
        <v>1.1481425000000001</v>
      </c>
      <c r="H6115" s="180">
        <v>482.21</v>
      </c>
      <c r="I6115" s="180">
        <v>482.21</v>
      </c>
      <c r="J6115" s="180">
        <v>0</v>
      </c>
      <c r="K6115" s="181">
        <f t="shared" si="95"/>
        <v>553.64579492500002</v>
      </c>
      <c r="L6115" s="180" t="s">
        <v>4328</v>
      </c>
    </row>
    <row r="6116" spans="3:12">
      <c r="C6116" s="180">
        <v>34492</v>
      </c>
      <c r="D6116" s="180">
        <v>1527</v>
      </c>
      <c r="E6116" s="180" t="s">
        <v>2241</v>
      </c>
      <c r="F6116" s="180" t="s">
        <v>1606</v>
      </c>
      <c r="G6116" s="180">
        <v>1.1138760000000001</v>
      </c>
      <c r="H6116" s="180">
        <v>467.82</v>
      </c>
      <c r="I6116" s="180">
        <v>467.82</v>
      </c>
      <c r="J6116" s="180">
        <v>0</v>
      </c>
      <c r="K6116" s="181">
        <f t="shared" si="95"/>
        <v>521.09347032000005</v>
      </c>
      <c r="L6116" s="180" t="s">
        <v>4328</v>
      </c>
    </row>
    <row r="6117" spans="3:12">
      <c r="C6117" s="180">
        <v>34492</v>
      </c>
      <c r="D6117" s="180">
        <v>11145</v>
      </c>
      <c r="E6117" s="180" t="s">
        <v>5857</v>
      </c>
      <c r="F6117" s="180" t="s">
        <v>1606</v>
      </c>
      <c r="G6117" s="180">
        <v>1.1824197999999999</v>
      </c>
      <c r="H6117" s="180">
        <v>496.61</v>
      </c>
      <c r="I6117" s="180">
        <v>496.61</v>
      </c>
      <c r="J6117" s="180">
        <v>0</v>
      </c>
      <c r="K6117" s="181">
        <f t="shared" si="95"/>
        <v>587.20149687799994</v>
      </c>
      <c r="L6117" s="180" t="s">
        <v>4328</v>
      </c>
    </row>
    <row r="6118" spans="3:12">
      <c r="C6118" s="180">
        <v>34492</v>
      </c>
      <c r="D6118" s="180">
        <v>11146</v>
      </c>
      <c r="E6118" s="180" t="s">
        <v>5858</v>
      </c>
      <c r="F6118" s="180" t="s">
        <v>1606</v>
      </c>
      <c r="G6118" s="180">
        <v>1.1252549999999999</v>
      </c>
      <c r="H6118" s="180">
        <v>472.6</v>
      </c>
      <c r="I6118" s="180">
        <v>472.6</v>
      </c>
      <c r="J6118" s="180">
        <v>0</v>
      </c>
      <c r="K6118" s="181">
        <f t="shared" si="95"/>
        <v>531.79551300000003</v>
      </c>
      <c r="L6118" s="180" t="s">
        <v>4328</v>
      </c>
    </row>
    <row r="6119" spans="3:12">
      <c r="C6119" s="180">
        <v>34492</v>
      </c>
      <c r="D6119" s="180">
        <v>11147</v>
      </c>
      <c r="E6119" s="180" t="s">
        <v>5859</v>
      </c>
      <c r="F6119" s="180" t="s">
        <v>1606</v>
      </c>
      <c r="G6119" s="180">
        <v>1.1692918000000001</v>
      </c>
      <c r="H6119" s="180">
        <v>491.1</v>
      </c>
      <c r="I6119" s="180">
        <v>491.1</v>
      </c>
      <c r="J6119" s="180">
        <v>0</v>
      </c>
      <c r="K6119" s="181">
        <f t="shared" si="95"/>
        <v>574.23920298000007</v>
      </c>
      <c r="L6119" s="180" t="s">
        <v>4328</v>
      </c>
    </row>
    <row r="6120" spans="3:12">
      <c r="C6120" s="180">
        <v>34492</v>
      </c>
      <c r="D6120" s="180">
        <v>14041</v>
      </c>
      <c r="E6120" s="180" t="s">
        <v>5860</v>
      </c>
      <c r="F6120" s="180" t="s">
        <v>1606</v>
      </c>
      <c r="G6120" s="180">
        <v>0.94421710000000003</v>
      </c>
      <c r="H6120" s="180">
        <v>396.57</v>
      </c>
      <c r="I6120" s="180">
        <v>396.57</v>
      </c>
      <c r="J6120" s="180">
        <v>0</v>
      </c>
      <c r="K6120" s="181">
        <f t="shared" si="95"/>
        <v>374.44817534700002</v>
      </c>
      <c r="L6120" s="180" t="s">
        <v>4328</v>
      </c>
    </row>
    <row r="6121" spans="3:12">
      <c r="C6121" s="180">
        <v>34492</v>
      </c>
      <c r="D6121" s="180">
        <v>34479</v>
      </c>
      <c r="E6121" s="180" t="s">
        <v>5861</v>
      </c>
      <c r="F6121" s="180" t="s">
        <v>1606</v>
      </c>
      <c r="G6121" s="180">
        <v>1.2166862000000001</v>
      </c>
      <c r="H6121" s="180">
        <v>511</v>
      </c>
      <c r="I6121" s="180">
        <v>511</v>
      </c>
      <c r="J6121" s="180">
        <v>0</v>
      </c>
      <c r="K6121" s="181">
        <f t="shared" si="95"/>
        <v>621.7266482</v>
      </c>
      <c r="L6121" s="180" t="s">
        <v>4328</v>
      </c>
    </row>
    <row r="6122" spans="3:12">
      <c r="C6122" s="180">
        <v>34492</v>
      </c>
      <c r="D6122" s="180">
        <v>34481</v>
      </c>
      <c r="E6122" s="180" t="s">
        <v>5862</v>
      </c>
      <c r="F6122" s="180" t="s">
        <v>1606</v>
      </c>
      <c r="G6122" s="180">
        <v>1.2712923</v>
      </c>
      <c r="H6122" s="180">
        <v>533.94000000000005</v>
      </c>
      <c r="I6122" s="180">
        <v>533.94000000000005</v>
      </c>
      <c r="J6122" s="180">
        <v>0</v>
      </c>
      <c r="K6122" s="181">
        <f t="shared" si="95"/>
        <v>678.79381066200006</v>
      </c>
      <c r="L6122" s="180" t="s">
        <v>4328</v>
      </c>
    </row>
    <row r="6123" spans="3:12">
      <c r="C6123" s="180">
        <v>34492</v>
      </c>
      <c r="D6123" s="180">
        <v>34483</v>
      </c>
      <c r="E6123" s="180" t="s">
        <v>5863</v>
      </c>
      <c r="F6123" s="180" t="s">
        <v>1606</v>
      </c>
      <c r="G6123" s="180">
        <v>1.3582863999999999</v>
      </c>
      <c r="H6123" s="180">
        <v>570.48</v>
      </c>
      <c r="I6123" s="180">
        <v>570.48</v>
      </c>
      <c r="J6123" s="180">
        <v>0</v>
      </c>
      <c r="K6123" s="181">
        <f t="shared" si="95"/>
        <v>774.87522547200001</v>
      </c>
      <c r="L6123" s="180" t="s">
        <v>4328</v>
      </c>
    </row>
    <row r="6124" spans="3:12">
      <c r="C6124" s="180">
        <v>34492</v>
      </c>
      <c r="D6124" s="180">
        <v>34485</v>
      </c>
      <c r="E6124" s="180" t="s">
        <v>5864</v>
      </c>
      <c r="F6124" s="180" t="s">
        <v>1606</v>
      </c>
      <c r="G6124" s="180">
        <v>1.4525353999999999</v>
      </c>
      <c r="H6124" s="180">
        <v>610.05999999999995</v>
      </c>
      <c r="I6124" s="180">
        <v>610.05999999999995</v>
      </c>
      <c r="J6124" s="180">
        <v>0</v>
      </c>
      <c r="K6124" s="181">
        <f t="shared" si="95"/>
        <v>886.13374612399991</v>
      </c>
      <c r="L6124" s="180" t="s">
        <v>4328</v>
      </c>
    </row>
    <row r="6125" spans="3:12">
      <c r="C6125" s="180">
        <v>34492</v>
      </c>
      <c r="D6125" s="180">
        <v>34491</v>
      </c>
      <c r="E6125" s="180" t="s">
        <v>5865</v>
      </c>
      <c r="F6125" s="180" t="s">
        <v>1606</v>
      </c>
      <c r="G6125" s="180">
        <v>1.2166862000000001</v>
      </c>
      <c r="H6125" s="180">
        <v>511</v>
      </c>
      <c r="I6125" s="180">
        <v>511</v>
      </c>
      <c r="J6125" s="180">
        <v>0</v>
      </c>
      <c r="K6125" s="181">
        <f t="shared" si="95"/>
        <v>621.7266482</v>
      </c>
      <c r="L6125" s="180" t="s">
        <v>4328</v>
      </c>
    </row>
    <row r="6126" spans="3:12">
      <c r="C6126" s="180">
        <v>34492</v>
      </c>
      <c r="D6126" s="180">
        <v>34493</v>
      </c>
      <c r="E6126" s="180" t="s">
        <v>2263</v>
      </c>
      <c r="F6126" s="180" t="s">
        <v>1606</v>
      </c>
      <c r="G6126" s="180">
        <v>1.0281883000000001</v>
      </c>
      <c r="H6126" s="180">
        <v>431.83</v>
      </c>
      <c r="I6126" s="180">
        <v>431.83</v>
      </c>
      <c r="J6126" s="180">
        <v>0</v>
      </c>
      <c r="K6126" s="181">
        <f t="shared" si="95"/>
        <v>444.002553589</v>
      </c>
      <c r="L6126" s="180" t="s">
        <v>4328</v>
      </c>
    </row>
    <row r="6127" spans="3:12">
      <c r="C6127" s="180">
        <v>34492</v>
      </c>
      <c r="D6127" s="180">
        <v>34494</v>
      </c>
      <c r="E6127" s="180" t="s">
        <v>5866</v>
      </c>
      <c r="F6127" s="180" t="s">
        <v>1606</v>
      </c>
      <c r="G6127" s="180">
        <v>1.0624655000000001</v>
      </c>
      <c r="H6127" s="180">
        <v>446.23</v>
      </c>
      <c r="I6127" s="180">
        <v>446.23</v>
      </c>
      <c r="J6127" s="180">
        <v>0</v>
      </c>
      <c r="K6127" s="181">
        <f t="shared" si="95"/>
        <v>474.10398006500003</v>
      </c>
      <c r="L6127" s="180" t="s">
        <v>4328</v>
      </c>
    </row>
    <row r="6128" spans="3:12">
      <c r="C6128" s="180">
        <v>34492</v>
      </c>
      <c r="D6128" s="180">
        <v>34495</v>
      </c>
      <c r="E6128" s="180" t="s">
        <v>5867</v>
      </c>
      <c r="F6128" s="180" t="s">
        <v>1606</v>
      </c>
      <c r="G6128" s="180">
        <v>1.096732</v>
      </c>
      <c r="H6128" s="180">
        <v>460.62</v>
      </c>
      <c r="I6128" s="180">
        <v>460.62</v>
      </c>
      <c r="J6128" s="180">
        <v>0</v>
      </c>
      <c r="K6128" s="181">
        <f t="shared" si="95"/>
        <v>505.17669384000004</v>
      </c>
      <c r="L6128" s="180" t="s">
        <v>4328</v>
      </c>
    </row>
    <row r="6129" spans="3:12">
      <c r="C6129" s="180">
        <v>34492</v>
      </c>
      <c r="D6129" s="180">
        <v>34496</v>
      </c>
      <c r="E6129" s="180" t="s">
        <v>5868</v>
      </c>
      <c r="F6129" s="180" t="s">
        <v>1606</v>
      </c>
      <c r="G6129" s="180">
        <v>1.1440832000000001</v>
      </c>
      <c r="H6129" s="180">
        <v>480.51</v>
      </c>
      <c r="I6129" s="180">
        <v>480.51</v>
      </c>
      <c r="J6129" s="180">
        <v>0</v>
      </c>
      <c r="K6129" s="181">
        <f t="shared" si="95"/>
        <v>549.743418432</v>
      </c>
      <c r="L6129" s="180" t="s">
        <v>4328</v>
      </c>
    </row>
    <row r="6130" spans="3:12">
      <c r="C6130" s="180">
        <v>34492</v>
      </c>
      <c r="D6130" s="180">
        <v>34872</v>
      </c>
      <c r="E6130" s="180" t="s">
        <v>2237</v>
      </c>
      <c r="F6130" s="180" t="s">
        <v>1606</v>
      </c>
      <c r="G6130" s="180">
        <v>1.1824197999999999</v>
      </c>
      <c r="H6130" s="180">
        <v>496.61</v>
      </c>
      <c r="I6130" s="180">
        <v>496.61</v>
      </c>
      <c r="J6130" s="180">
        <v>0</v>
      </c>
      <c r="K6130" s="181">
        <f t="shared" si="95"/>
        <v>587.20149687799994</v>
      </c>
      <c r="L6130" s="180" t="s">
        <v>4328</v>
      </c>
    </row>
    <row r="6131" spans="3:12">
      <c r="C6131" s="180">
        <v>34492</v>
      </c>
      <c r="D6131" s="180">
        <v>38404</v>
      </c>
      <c r="E6131" s="180" t="s">
        <v>5869</v>
      </c>
      <c r="F6131" s="180" t="s">
        <v>1606</v>
      </c>
      <c r="G6131" s="180">
        <v>1.0358102</v>
      </c>
      <c r="H6131" s="180">
        <v>435.04</v>
      </c>
      <c r="I6131" s="180">
        <v>435.04</v>
      </c>
      <c r="J6131" s="180">
        <v>0</v>
      </c>
      <c r="K6131" s="181">
        <f t="shared" si="95"/>
        <v>450.61886940800002</v>
      </c>
      <c r="L6131" s="180" t="s">
        <v>4328</v>
      </c>
    </row>
    <row r="6132" spans="3:12">
      <c r="C6132" s="180">
        <v>34492</v>
      </c>
      <c r="D6132" s="180">
        <v>38405</v>
      </c>
      <c r="E6132" s="180" t="s">
        <v>2103</v>
      </c>
      <c r="F6132" s="180" t="s">
        <v>1606</v>
      </c>
      <c r="G6132" s="180">
        <v>1.0677555999999999</v>
      </c>
      <c r="H6132" s="180">
        <v>448.45</v>
      </c>
      <c r="I6132" s="180">
        <v>448.45</v>
      </c>
      <c r="J6132" s="180">
        <v>0</v>
      </c>
      <c r="K6132" s="181">
        <f t="shared" si="95"/>
        <v>478.83499881999995</v>
      </c>
      <c r="L6132" s="180" t="s">
        <v>4328</v>
      </c>
    </row>
    <row r="6133" spans="3:12">
      <c r="C6133" s="180">
        <v>34492</v>
      </c>
      <c r="D6133" s="180">
        <v>38406</v>
      </c>
      <c r="E6133" s="180" t="s">
        <v>5870</v>
      </c>
      <c r="F6133" s="180" t="s">
        <v>1606</v>
      </c>
      <c r="G6133" s="180">
        <v>1.1274789999999999</v>
      </c>
      <c r="H6133" s="180">
        <v>473.54</v>
      </c>
      <c r="I6133" s="180">
        <v>473.54</v>
      </c>
      <c r="J6133" s="180">
        <v>0</v>
      </c>
      <c r="K6133" s="181">
        <f t="shared" si="95"/>
        <v>533.90640566000002</v>
      </c>
      <c r="L6133" s="180" t="s">
        <v>4328</v>
      </c>
    </row>
    <row r="6134" spans="3:12">
      <c r="C6134" s="180">
        <v>34492</v>
      </c>
      <c r="D6134" s="180">
        <v>38408</v>
      </c>
      <c r="E6134" s="180" t="s">
        <v>2238</v>
      </c>
      <c r="F6134" s="180" t="s">
        <v>1606</v>
      </c>
      <c r="G6134" s="180">
        <v>1.1819016</v>
      </c>
      <c r="H6134" s="180">
        <v>496.39</v>
      </c>
      <c r="I6134" s="180">
        <v>496.39</v>
      </c>
      <c r="J6134" s="180">
        <v>0</v>
      </c>
      <c r="K6134" s="181">
        <f t="shared" si="95"/>
        <v>586.68413522399999</v>
      </c>
      <c r="L6134" s="180" t="s">
        <v>4328</v>
      </c>
    </row>
    <row r="6135" spans="3:12">
      <c r="C6135" s="180">
        <v>34492</v>
      </c>
      <c r="D6135" s="180">
        <v>38409</v>
      </c>
      <c r="E6135" s="180" t="s">
        <v>5871</v>
      </c>
      <c r="F6135" s="180" t="s">
        <v>1606</v>
      </c>
      <c r="G6135" s="180">
        <v>1.1899554000000001</v>
      </c>
      <c r="H6135" s="180">
        <v>499.78</v>
      </c>
      <c r="I6135" s="180">
        <v>499.78</v>
      </c>
      <c r="J6135" s="180">
        <v>0</v>
      </c>
      <c r="K6135" s="181">
        <f t="shared" si="95"/>
        <v>594.71590981200006</v>
      </c>
      <c r="L6135" s="180" t="s">
        <v>4328</v>
      </c>
    </row>
    <row r="6136" spans="3:12">
      <c r="C6136" s="180">
        <v>34492</v>
      </c>
      <c r="D6136" s="180">
        <v>38464</v>
      </c>
      <c r="E6136" s="180" t="s">
        <v>5872</v>
      </c>
      <c r="F6136" s="180" t="s">
        <v>1606</v>
      </c>
      <c r="G6136" s="180">
        <v>1.2042708</v>
      </c>
      <c r="H6136" s="180">
        <v>505.79</v>
      </c>
      <c r="I6136" s="180">
        <v>505.79</v>
      </c>
      <c r="J6136" s="180">
        <v>0</v>
      </c>
      <c r="K6136" s="181">
        <f t="shared" si="95"/>
        <v>609.108127932</v>
      </c>
      <c r="L6136" s="180" t="s">
        <v>4328</v>
      </c>
    </row>
    <row r="6137" spans="3:12">
      <c r="C6137" s="180">
        <v>34492</v>
      </c>
      <c r="D6137" s="180">
        <v>38546</v>
      </c>
      <c r="E6137" s="180" t="s">
        <v>5873</v>
      </c>
      <c r="F6137" s="180" t="s">
        <v>1606</v>
      </c>
      <c r="G6137" s="180">
        <v>1.0911504999999999</v>
      </c>
      <c r="H6137" s="180">
        <v>458.28</v>
      </c>
      <c r="I6137" s="180">
        <v>458.28</v>
      </c>
      <c r="J6137" s="180">
        <v>0</v>
      </c>
      <c r="K6137" s="181">
        <f t="shared" si="95"/>
        <v>500.0524511399999</v>
      </c>
      <c r="L6137" s="180" t="s">
        <v>4328</v>
      </c>
    </row>
    <row r="6138" spans="3:12">
      <c r="C6138" s="180">
        <v>34492</v>
      </c>
      <c r="D6138" s="180">
        <v>39849</v>
      </c>
      <c r="E6138" s="180" t="s">
        <v>5874</v>
      </c>
      <c r="F6138" s="180" t="s">
        <v>1606</v>
      </c>
      <c r="G6138" s="180">
        <v>1.1870404000000001</v>
      </c>
      <c r="H6138" s="180">
        <v>498.55</v>
      </c>
      <c r="I6138" s="180">
        <v>498.55</v>
      </c>
      <c r="J6138" s="180">
        <v>0</v>
      </c>
      <c r="K6138" s="181">
        <f t="shared" si="95"/>
        <v>591.79899142000011</v>
      </c>
      <c r="L6138" s="180" t="s">
        <v>4328</v>
      </c>
    </row>
    <row r="6139" spans="3:12">
      <c r="C6139" s="180">
        <v>34492</v>
      </c>
      <c r="D6139" s="180">
        <v>43360</v>
      </c>
      <c r="E6139" s="180" t="s">
        <v>2106</v>
      </c>
      <c r="F6139" s="180" t="s">
        <v>1606</v>
      </c>
      <c r="G6139" s="180">
        <v>1.2407828999999999</v>
      </c>
      <c r="H6139" s="180">
        <v>521.12</v>
      </c>
      <c r="I6139" s="180">
        <v>521.12</v>
      </c>
      <c r="J6139" s="180">
        <v>0</v>
      </c>
      <c r="K6139" s="181">
        <f t="shared" si="95"/>
        <v>646.59678484799997</v>
      </c>
      <c r="L6139" s="180" t="s">
        <v>4328</v>
      </c>
    </row>
    <row r="6140" spans="3:12">
      <c r="C6140" s="180">
        <v>34492</v>
      </c>
      <c r="D6140" s="180">
        <v>44535</v>
      </c>
      <c r="E6140" s="180" t="s">
        <v>2239</v>
      </c>
      <c r="F6140" s="180" t="s">
        <v>1606</v>
      </c>
      <c r="G6140" s="180">
        <v>0.10282090000000001</v>
      </c>
      <c r="H6140" s="180">
        <v>43.18</v>
      </c>
      <c r="I6140" s="180">
        <v>0</v>
      </c>
      <c r="J6140" s="180">
        <v>43.18</v>
      </c>
      <c r="K6140" s="181">
        <f t="shared" si="95"/>
        <v>4.439806462</v>
      </c>
      <c r="L6140" s="180" t="s">
        <v>4328</v>
      </c>
    </row>
    <row r="6141" spans="3:12">
      <c r="C6141" s="180">
        <v>34514</v>
      </c>
      <c r="D6141" s="180">
        <v>34514</v>
      </c>
      <c r="E6141" s="180" t="s">
        <v>5875</v>
      </c>
      <c r="F6141" s="180" t="s">
        <v>838</v>
      </c>
      <c r="G6141" s="180">
        <v>1</v>
      </c>
      <c r="H6141" s="180">
        <v>54.57</v>
      </c>
      <c r="I6141" s="180">
        <v>54.57</v>
      </c>
      <c r="J6141" s="180">
        <v>0</v>
      </c>
      <c r="K6141" s="181">
        <f t="shared" si="95"/>
        <v>54.57</v>
      </c>
      <c r="L6141" s="180" t="s">
        <v>4328</v>
      </c>
    </row>
    <row r="6142" spans="3:12">
      <c r="C6142" s="180">
        <v>34514</v>
      </c>
      <c r="D6142" s="180">
        <v>34659</v>
      </c>
      <c r="E6142" s="180" t="s">
        <v>5876</v>
      </c>
      <c r="F6142" s="180" t="s">
        <v>838</v>
      </c>
      <c r="G6142" s="180">
        <v>0.90289609999999998</v>
      </c>
      <c r="H6142" s="180">
        <v>49.27</v>
      </c>
      <c r="I6142" s="180">
        <v>49.27</v>
      </c>
      <c r="J6142" s="180">
        <v>0</v>
      </c>
      <c r="K6142" s="181">
        <f t="shared" si="95"/>
        <v>44.485690847000001</v>
      </c>
      <c r="L6142" s="180" t="s">
        <v>4328</v>
      </c>
    </row>
    <row r="6143" spans="3:12">
      <c r="C6143" s="180">
        <v>34514</v>
      </c>
      <c r="D6143" s="180">
        <v>34660</v>
      </c>
      <c r="E6143" s="180" t="s">
        <v>5877</v>
      </c>
      <c r="F6143" s="180" t="s">
        <v>838</v>
      </c>
      <c r="G6143" s="180">
        <v>1.2691652</v>
      </c>
      <c r="H6143" s="180">
        <v>69.25</v>
      </c>
      <c r="I6143" s="180">
        <v>69.25</v>
      </c>
      <c r="J6143" s="180">
        <v>0</v>
      </c>
      <c r="K6143" s="181">
        <f t="shared" si="95"/>
        <v>87.889690099999996</v>
      </c>
      <c r="L6143" s="180" t="s">
        <v>4328</v>
      </c>
    </row>
    <row r="6144" spans="3:12">
      <c r="C6144" s="180">
        <v>34514</v>
      </c>
      <c r="D6144" s="180">
        <v>34661</v>
      </c>
      <c r="E6144" s="180" t="s">
        <v>5878</v>
      </c>
      <c r="F6144" s="180" t="s">
        <v>838</v>
      </c>
      <c r="G6144" s="180">
        <v>1.8228279000000001</v>
      </c>
      <c r="H6144" s="180">
        <v>99.47</v>
      </c>
      <c r="I6144" s="180">
        <v>99.47</v>
      </c>
      <c r="J6144" s="180">
        <v>0</v>
      </c>
      <c r="K6144" s="181">
        <f t="shared" si="95"/>
        <v>181.31669121300001</v>
      </c>
      <c r="L6144" s="180" t="s">
        <v>4328</v>
      </c>
    </row>
    <row r="6145" spans="3:12">
      <c r="C6145" s="180">
        <v>34514</v>
      </c>
      <c r="D6145" s="180">
        <v>34664</v>
      </c>
      <c r="E6145" s="180" t="s">
        <v>5879</v>
      </c>
      <c r="F6145" s="180" t="s">
        <v>838</v>
      </c>
      <c r="G6145" s="180">
        <v>1.0357750999999999</v>
      </c>
      <c r="H6145" s="180">
        <v>56.52</v>
      </c>
      <c r="I6145" s="180">
        <v>56.52</v>
      </c>
      <c r="J6145" s="180">
        <v>0</v>
      </c>
      <c r="K6145" s="181">
        <f t="shared" si="95"/>
        <v>58.542008652</v>
      </c>
      <c r="L6145" s="180" t="s">
        <v>4328</v>
      </c>
    </row>
    <row r="6146" spans="3:12">
      <c r="C6146" s="180">
        <v>34514</v>
      </c>
      <c r="D6146" s="180">
        <v>34665</v>
      </c>
      <c r="E6146" s="180" t="s">
        <v>5880</v>
      </c>
      <c r="F6146" s="180" t="s">
        <v>838</v>
      </c>
      <c r="G6146" s="180">
        <v>1.2857750999999999</v>
      </c>
      <c r="H6146" s="180">
        <v>70.16</v>
      </c>
      <c r="I6146" s="180">
        <v>70.16</v>
      </c>
      <c r="J6146" s="180">
        <v>0</v>
      </c>
      <c r="K6146" s="181">
        <f t="shared" si="95"/>
        <v>90.209981015999986</v>
      </c>
      <c r="L6146" s="180" t="s">
        <v>4328</v>
      </c>
    </row>
    <row r="6147" spans="3:12">
      <c r="C6147" s="180">
        <v>34514</v>
      </c>
      <c r="D6147" s="180">
        <v>34666</v>
      </c>
      <c r="E6147" s="180" t="s">
        <v>5881</v>
      </c>
      <c r="F6147" s="180" t="s">
        <v>838</v>
      </c>
      <c r="G6147" s="180">
        <v>1.9420784</v>
      </c>
      <c r="H6147" s="180">
        <v>105.97</v>
      </c>
      <c r="I6147" s="180">
        <v>105.97</v>
      </c>
      <c r="J6147" s="180">
        <v>0</v>
      </c>
      <c r="K6147" s="181">
        <f t="shared" si="95"/>
        <v>205.80204804799999</v>
      </c>
      <c r="L6147" s="180" t="s">
        <v>4328</v>
      </c>
    </row>
    <row r="6148" spans="3:12">
      <c r="C6148" s="180">
        <v>34514</v>
      </c>
      <c r="D6148" s="180">
        <v>34667</v>
      </c>
      <c r="E6148" s="180" t="s">
        <v>5882</v>
      </c>
      <c r="F6148" s="180" t="s">
        <v>838</v>
      </c>
      <c r="G6148" s="180">
        <v>0.66013630000000001</v>
      </c>
      <c r="H6148" s="180">
        <v>36.020000000000003</v>
      </c>
      <c r="I6148" s="180">
        <v>36.020000000000003</v>
      </c>
      <c r="J6148" s="180">
        <v>0</v>
      </c>
      <c r="K6148" s="181">
        <f t="shared" si="95"/>
        <v>23.778109526000001</v>
      </c>
      <c r="L6148" s="180" t="s">
        <v>4328</v>
      </c>
    </row>
    <row r="6149" spans="3:12">
      <c r="C6149" s="180">
        <v>34514</v>
      </c>
      <c r="D6149" s="180">
        <v>34668</v>
      </c>
      <c r="E6149" s="180" t="s">
        <v>5883</v>
      </c>
      <c r="F6149" s="180" t="s">
        <v>838</v>
      </c>
      <c r="G6149" s="180">
        <v>0.86264909999999995</v>
      </c>
      <c r="H6149" s="180">
        <v>47.07</v>
      </c>
      <c r="I6149" s="180">
        <v>47.07</v>
      </c>
      <c r="J6149" s="180">
        <v>0</v>
      </c>
      <c r="K6149" s="181">
        <f t="shared" si="95"/>
        <v>40.604893136999998</v>
      </c>
      <c r="L6149" s="180" t="s">
        <v>4328</v>
      </c>
    </row>
    <row r="6150" spans="3:12">
      <c r="C6150" s="180">
        <v>34514</v>
      </c>
      <c r="D6150" s="180">
        <v>34669</v>
      </c>
      <c r="E6150" s="180" t="s">
        <v>5884</v>
      </c>
      <c r="F6150" s="180" t="s">
        <v>838</v>
      </c>
      <c r="G6150" s="180">
        <v>0.71209540000000005</v>
      </c>
      <c r="H6150" s="180">
        <v>38.85</v>
      </c>
      <c r="I6150" s="180">
        <v>38.85</v>
      </c>
      <c r="J6150" s="180">
        <v>0</v>
      </c>
      <c r="K6150" s="181">
        <f t="shared" ref="K6150:K6213" si="96">H6150*G6150</f>
        <v>27.664906290000001</v>
      </c>
      <c r="L6150" s="180" t="s">
        <v>4328</v>
      </c>
    </row>
    <row r="6151" spans="3:12">
      <c r="C6151" s="180">
        <v>34514</v>
      </c>
      <c r="D6151" s="180">
        <v>34670</v>
      </c>
      <c r="E6151" s="180" t="s">
        <v>5885</v>
      </c>
      <c r="F6151" s="180" t="s">
        <v>838</v>
      </c>
      <c r="G6151" s="180">
        <v>0.87095400000000001</v>
      </c>
      <c r="H6151" s="180">
        <v>47.52</v>
      </c>
      <c r="I6151" s="180">
        <v>47.52</v>
      </c>
      <c r="J6151" s="180">
        <v>0</v>
      </c>
      <c r="K6151" s="181">
        <f t="shared" si="96"/>
        <v>41.387734080000001</v>
      </c>
      <c r="L6151" s="180" t="s">
        <v>4328</v>
      </c>
    </row>
    <row r="6152" spans="3:12">
      <c r="C6152" s="180">
        <v>34514</v>
      </c>
      <c r="D6152" s="180">
        <v>34671</v>
      </c>
      <c r="E6152" s="180" t="s">
        <v>5886</v>
      </c>
      <c r="F6152" s="180" t="s">
        <v>838</v>
      </c>
      <c r="G6152" s="180">
        <v>0.72700169999999997</v>
      </c>
      <c r="H6152" s="180">
        <v>39.67</v>
      </c>
      <c r="I6152" s="180">
        <v>39.67</v>
      </c>
      <c r="J6152" s="180">
        <v>0</v>
      </c>
      <c r="K6152" s="181">
        <f t="shared" si="96"/>
        <v>28.840157438999999</v>
      </c>
      <c r="L6152" s="180" t="s">
        <v>4328</v>
      </c>
    </row>
    <row r="6153" spans="3:12">
      <c r="C6153" s="180">
        <v>34514</v>
      </c>
      <c r="D6153" s="180">
        <v>34672</v>
      </c>
      <c r="E6153" s="180" t="s">
        <v>5887</v>
      </c>
      <c r="F6153" s="180" t="s">
        <v>838</v>
      </c>
      <c r="G6153" s="180">
        <v>0.76660989999999996</v>
      </c>
      <c r="H6153" s="180">
        <v>41.83</v>
      </c>
      <c r="I6153" s="180">
        <v>41.83</v>
      </c>
      <c r="J6153" s="180">
        <v>0</v>
      </c>
      <c r="K6153" s="181">
        <f t="shared" si="96"/>
        <v>32.067292116999994</v>
      </c>
      <c r="L6153" s="180" t="s">
        <v>4328</v>
      </c>
    </row>
    <row r="6154" spans="3:12">
      <c r="C6154" s="180">
        <v>34514</v>
      </c>
      <c r="D6154" s="180">
        <v>34673</v>
      </c>
      <c r="E6154" s="180" t="s">
        <v>5888</v>
      </c>
      <c r="F6154" s="180" t="s">
        <v>838</v>
      </c>
      <c r="G6154" s="180">
        <v>0.9354344</v>
      </c>
      <c r="H6154" s="180">
        <v>51.04</v>
      </c>
      <c r="I6154" s="180">
        <v>51.04</v>
      </c>
      <c r="J6154" s="180">
        <v>0</v>
      </c>
      <c r="K6154" s="181">
        <f t="shared" si="96"/>
        <v>47.744571776000001</v>
      </c>
      <c r="L6154" s="180" t="s">
        <v>4328</v>
      </c>
    </row>
    <row r="6155" spans="3:12">
      <c r="C6155" s="180">
        <v>34514</v>
      </c>
      <c r="D6155" s="180">
        <v>34674</v>
      </c>
      <c r="E6155" s="180" t="s">
        <v>5889</v>
      </c>
      <c r="F6155" s="180" t="s">
        <v>838</v>
      </c>
      <c r="G6155" s="180">
        <v>1.2436115999999999</v>
      </c>
      <c r="H6155" s="180">
        <v>67.86</v>
      </c>
      <c r="I6155" s="180">
        <v>67.86</v>
      </c>
      <c r="J6155" s="180">
        <v>0</v>
      </c>
      <c r="K6155" s="181">
        <f t="shared" si="96"/>
        <v>84.391483175999994</v>
      </c>
      <c r="L6155" s="180" t="s">
        <v>4328</v>
      </c>
    </row>
    <row r="6156" spans="3:12">
      <c r="C6156" s="180">
        <v>34514</v>
      </c>
      <c r="D6156" s="180">
        <v>34675</v>
      </c>
      <c r="E6156" s="180" t="s">
        <v>5890</v>
      </c>
      <c r="F6156" s="180" t="s">
        <v>838</v>
      </c>
      <c r="G6156" s="180">
        <v>1.516184</v>
      </c>
      <c r="H6156" s="180">
        <v>82.73</v>
      </c>
      <c r="I6156" s="180">
        <v>82.73</v>
      </c>
      <c r="J6156" s="180">
        <v>0</v>
      </c>
      <c r="K6156" s="181">
        <f t="shared" si="96"/>
        <v>125.43390232</v>
      </c>
      <c r="L6156" s="180" t="s">
        <v>4328</v>
      </c>
    </row>
    <row r="6157" spans="3:12">
      <c r="C6157" s="180">
        <v>34514</v>
      </c>
      <c r="D6157" s="180">
        <v>34676</v>
      </c>
      <c r="E6157" s="180" t="s">
        <v>5891</v>
      </c>
      <c r="F6157" s="180" t="s">
        <v>838</v>
      </c>
      <c r="G6157" s="180">
        <v>0.43654169999999998</v>
      </c>
      <c r="H6157" s="180">
        <v>23.82</v>
      </c>
      <c r="I6157" s="180">
        <v>23.82</v>
      </c>
      <c r="J6157" s="180">
        <v>0</v>
      </c>
      <c r="K6157" s="181">
        <f t="shared" si="96"/>
        <v>10.398423293999999</v>
      </c>
      <c r="L6157" s="180" t="s">
        <v>4328</v>
      </c>
    </row>
    <row r="6158" spans="3:12">
      <c r="C6158" s="180">
        <v>34514</v>
      </c>
      <c r="D6158" s="180">
        <v>34677</v>
      </c>
      <c r="E6158" s="180" t="s">
        <v>5892</v>
      </c>
      <c r="F6158" s="180" t="s">
        <v>838</v>
      </c>
      <c r="G6158" s="180">
        <v>0.58688249999999997</v>
      </c>
      <c r="H6158" s="180">
        <v>32.020000000000003</v>
      </c>
      <c r="I6158" s="180">
        <v>32.020000000000003</v>
      </c>
      <c r="J6158" s="180">
        <v>0</v>
      </c>
      <c r="K6158" s="181">
        <f t="shared" si="96"/>
        <v>18.79197765</v>
      </c>
      <c r="L6158" s="180" t="s">
        <v>4328</v>
      </c>
    </row>
    <row r="6159" spans="3:12">
      <c r="C6159" s="180">
        <v>34514</v>
      </c>
      <c r="D6159" s="180">
        <v>34741</v>
      </c>
      <c r="E6159" s="180" t="s">
        <v>5893</v>
      </c>
      <c r="F6159" s="180" t="s">
        <v>838</v>
      </c>
      <c r="G6159" s="180">
        <v>0.9491482</v>
      </c>
      <c r="H6159" s="180">
        <v>51.79</v>
      </c>
      <c r="I6159" s="180">
        <v>51.79</v>
      </c>
      <c r="J6159" s="180">
        <v>0</v>
      </c>
      <c r="K6159" s="181">
        <f t="shared" si="96"/>
        <v>49.156385278000002</v>
      </c>
      <c r="L6159" s="180" t="s">
        <v>4328</v>
      </c>
    </row>
    <row r="6160" spans="3:12">
      <c r="C6160" s="180">
        <v>34600</v>
      </c>
      <c r="D6160" s="180">
        <v>34600</v>
      </c>
      <c r="E6160" s="180" t="s">
        <v>5894</v>
      </c>
      <c r="F6160" s="180" t="s">
        <v>838</v>
      </c>
      <c r="G6160" s="180">
        <v>1</v>
      </c>
      <c r="H6160" s="180">
        <v>119.9</v>
      </c>
      <c r="I6160" s="180">
        <v>119.9</v>
      </c>
      <c r="J6160" s="180">
        <v>0</v>
      </c>
      <c r="K6160" s="181">
        <f t="shared" si="96"/>
        <v>119.9</v>
      </c>
      <c r="L6160" s="180" t="s">
        <v>4328</v>
      </c>
    </row>
    <row r="6161" spans="3:12">
      <c r="C6161" s="180">
        <v>34600</v>
      </c>
      <c r="D6161" s="180">
        <v>652</v>
      </c>
      <c r="E6161" s="180" t="s">
        <v>5895</v>
      </c>
      <c r="F6161" s="180" t="s">
        <v>838</v>
      </c>
      <c r="G6161" s="180">
        <v>1.5319039000000001</v>
      </c>
      <c r="H6161" s="180">
        <v>183.67</v>
      </c>
      <c r="I6161" s="180">
        <v>183.67</v>
      </c>
      <c r="J6161" s="180">
        <v>0</v>
      </c>
      <c r="K6161" s="181">
        <f t="shared" si="96"/>
        <v>281.36478931300002</v>
      </c>
      <c r="L6161" s="180" t="s">
        <v>4328</v>
      </c>
    </row>
    <row r="6162" spans="3:12">
      <c r="C6162" s="180">
        <v>34600</v>
      </c>
      <c r="D6162" s="180">
        <v>674</v>
      </c>
      <c r="E6162" s="180" t="s">
        <v>5896</v>
      </c>
      <c r="F6162" s="180" t="s">
        <v>838</v>
      </c>
      <c r="G6162" s="180">
        <v>0.68084619999999996</v>
      </c>
      <c r="H6162" s="180">
        <v>81.63</v>
      </c>
      <c r="I6162" s="180">
        <v>81.63</v>
      </c>
      <c r="J6162" s="180">
        <v>0</v>
      </c>
      <c r="K6162" s="181">
        <f t="shared" si="96"/>
        <v>55.577475305999997</v>
      </c>
      <c r="L6162" s="180" t="s">
        <v>4328</v>
      </c>
    </row>
    <row r="6163" spans="3:12">
      <c r="C6163" s="180">
        <v>34600</v>
      </c>
      <c r="D6163" s="180">
        <v>41371</v>
      </c>
      <c r="E6163" s="180" t="s">
        <v>5897</v>
      </c>
      <c r="F6163" s="180" t="s">
        <v>838</v>
      </c>
      <c r="G6163" s="180">
        <v>0.56479279999999998</v>
      </c>
      <c r="H6163" s="180">
        <v>67.709999999999994</v>
      </c>
      <c r="I6163" s="180">
        <v>67.709999999999994</v>
      </c>
      <c r="J6163" s="180">
        <v>0</v>
      </c>
      <c r="K6163" s="181">
        <f t="shared" si="96"/>
        <v>38.242120487999998</v>
      </c>
      <c r="L6163" s="180" t="s">
        <v>4328</v>
      </c>
    </row>
    <row r="6164" spans="3:12">
      <c r="C6164" s="180">
        <v>34600</v>
      </c>
      <c r="D6164" s="180">
        <v>41372</v>
      </c>
      <c r="E6164" s="180" t="s">
        <v>5898</v>
      </c>
      <c r="F6164" s="180" t="s">
        <v>838</v>
      </c>
      <c r="G6164" s="180">
        <v>0.95550570000000001</v>
      </c>
      <c r="H6164" s="180">
        <v>114.56</v>
      </c>
      <c r="I6164" s="180">
        <v>114.56</v>
      </c>
      <c r="J6164" s="180">
        <v>0</v>
      </c>
      <c r="K6164" s="181">
        <f t="shared" si="96"/>
        <v>109.462732992</v>
      </c>
      <c r="L6164" s="180" t="s">
        <v>4328</v>
      </c>
    </row>
    <row r="6165" spans="3:12">
      <c r="C6165" s="180">
        <v>34636</v>
      </c>
      <c r="D6165" s="180">
        <v>34636</v>
      </c>
      <c r="E6165" s="180" t="s">
        <v>5899</v>
      </c>
      <c r="F6165" s="180" t="s">
        <v>727</v>
      </c>
      <c r="G6165" s="180">
        <v>1</v>
      </c>
      <c r="H6165" s="180">
        <v>456.95</v>
      </c>
      <c r="I6165" s="180">
        <v>456.95</v>
      </c>
      <c r="J6165" s="180">
        <v>0</v>
      </c>
      <c r="K6165" s="181">
        <f t="shared" si="96"/>
        <v>456.95</v>
      </c>
      <c r="L6165" s="180" t="s">
        <v>4328</v>
      </c>
    </row>
    <row r="6166" spans="3:12">
      <c r="C6166" s="180">
        <v>34636</v>
      </c>
      <c r="D6166" s="180">
        <v>11868</v>
      </c>
      <c r="E6166" s="180" t="s">
        <v>5900</v>
      </c>
      <c r="F6166" s="180" t="s">
        <v>727</v>
      </c>
      <c r="G6166" s="180">
        <v>1.4081992000000001</v>
      </c>
      <c r="H6166" s="180">
        <v>643.47</v>
      </c>
      <c r="I6166" s="180">
        <v>643.47</v>
      </c>
      <c r="J6166" s="180">
        <v>0</v>
      </c>
      <c r="K6166" s="181">
        <f t="shared" si="96"/>
        <v>906.13393922400007</v>
      </c>
      <c r="L6166" s="180" t="s">
        <v>4328</v>
      </c>
    </row>
    <row r="6167" spans="3:12">
      <c r="C6167" s="180">
        <v>34636</v>
      </c>
      <c r="D6167" s="180">
        <v>11869</v>
      </c>
      <c r="E6167" s="180" t="s">
        <v>5901</v>
      </c>
      <c r="F6167" s="180" t="s">
        <v>727</v>
      </c>
      <c r="G6167" s="180">
        <v>2.1695552999999999</v>
      </c>
      <c r="H6167" s="180">
        <v>991.37</v>
      </c>
      <c r="I6167" s="180">
        <v>991.37</v>
      </c>
      <c r="J6167" s="180">
        <v>0</v>
      </c>
      <c r="K6167" s="181">
        <f t="shared" si="96"/>
        <v>2150.8320377609998</v>
      </c>
      <c r="L6167" s="180" t="s">
        <v>4328</v>
      </c>
    </row>
    <row r="6168" spans="3:12">
      <c r="C6168" s="180">
        <v>34636</v>
      </c>
      <c r="D6168" s="180">
        <v>11871</v>
      </c>
      <c r="E6168" s="180" t="s">
        <v>5902</v>
      </c>
      <c r="F6168" s="180" t="s">
        <v>727</v>
      </c>
      <c r="G6168" s="180">
        <v>1.0113441999999999</v>
      </c>
      <c r="H6168" s="180">
        <v>462.13</v>
      </c>
      <c r="I6168" s="180">
        <v>462.13</v>
      </c>
      <c r="J6168" s="180">
        <v>0</v>
      </c>
      <c r="K6168" s="181">
        <f t="shared" si="96"/>
        <v>467.37249514599995</v>
      </c>
      <c r="L6168" s="180" t="s">
        <v>4328</v>
      </c>
    </row>
    <row r="6169" spans="3:12">
      <c r="C6169" s="180">
        <v>34636</v>
      </c>
      <c r="D6169" s="180">
        <v>34637</v>
      </c>
      <c r="E6169" s="180" t="s">
        <v>5903</v>
      </c>
      <c r="F6169" s="180" t="s">
        <v>727</v>
      </c>
      <c r="G6169" s="180">
        <v>0.60475190000000001</v>
      </c>
      <c r="H6169" s="180">
        <v>276.33999999999997</v>
      </c>
      <c r="I6169" s="180">
        <v>276.33999999999997</v>
      </c>
      <c r="J6169" s="180">
        <v>0</v>
      </c>
      <c r="K6169" s="181">
        <f t="shared" si="96"/>
        <v>167.11714004599997</v>
      </c>
      <c r="L6169" s="180" t="s">
        <v>4328</v>
      </c>
    </row>
    <row r="6170" spans="3:12">
      <c r="C6170" s="180">
        <v>34636</v>
      </c>
      <c r="D6170" s="180">
        <v>34638</v>
      </c>
      <c r="E6170" s="180" t="s">
        <v>5904</v>
      </c>
      <c r="F6170" s="180" t="s">
        <v>727</v>
      </c>
      <c r="G6170" s="180">
        <v>0.93543469999999995</v>
      </c>
      <c r="H6170" s="180">
        <v>427.44</v>
      </c>
      <c r="I6170" s="180">
        <v>427.44</v>
      </c>
      <c r="J6170" s="180">
        <v>0</v>
      </c>
      <c r="K6170" s="181">
        <f t="shared" si="96"/>
        <v>399.84220816799996</v>
      </c>
      <c r="L6170" s="180" t="s">
        <v>4328</v>
      </c>
    </row>
    <row r="6171" spans="3:12">
      <c r="C6171" s="180">
        <v>34636</v>
      </c>
      <c r="D6171" s="180">
        <v>34639</v>
      </c>
      <c r="E6171" s="180" t="s">
        <v>5905</v>
      </c>
      <c r="F6171" s="180" t="s">
        <v>727</v>
      </c>
      <c r="G6171" s="180">
        <v>2.3081849000000001</v>
      </c>
      <c r="H6171" s="182">
        <v>1054.72</v>
      </c>
      <c r="I6171" s="182">
        <v>1054.72</v>
      </c>
      <c r="J6171" s="180">
        <v>0</v>
      </c>
      <c r="K6171" s="181">
        <f t="shared" si="96"/>
        <v>2434.4887777280001</v>
      </c>
      <c r="L6171" s="180" t="s">
        <v>4328</v>
      </c>
    </row>
    <row r="6172" spans="3:12">
      <c r="C6172" s="180">
        <v>34636</v>
      </c>
      <c r="D6172" s="180">
        <v>34640</v>
      </c>
      <c r="E6172" s="180" t="s">
        <v>5906</v>
      </c>
      <c r="F6172" s="180" t="s">
        <v>727</v>
      </c>
      <c r="G6172" s="180">
        <v>2.6182745000000001</v>
      </c>
      <c r="H6172" s="182">
        <v>1196.42</v>
      </c>
      <c r="I6172" s="182">
        <v>1196.42</v>
      </c>
      <c r="J6172" s="180">
        <v>0</v>
      </c>
      <c r="K6172" s="181">
        <f t="shared" si="96"/>
        <v>3132.5559772900001</v>
      </c>
      <c r="L6172" s="180" t="s">
        <v>4328</v>
      </c>
    </row>
    <row r="6173" spans="3:12">
      <c r="C6173" s="180">
        <v>34636</v>
      </c>
      <c r="D6173" s="180">
        <v>37104</v>
      </c>
      <c r="E6173" s="180" t="s">
        <v>5907</v>
      </c>
      <c r="F6173" s="180" t="s">
        <v>727</v>
      </c>
      <c r="G6173" s="180">
        <v>2.7228359000000002</v>
      </c>
      <c r="H6173" s="182">
        <v>1244.19</v>
      </c>
      <c r="I6173" s="182">
        <v>1244.19</v>
      </c>
      <c r="J6173" s="180">
        <v>0</v>
      </c>
      <c r="K6173" s="181">
        <f t="shared" si="96"/>
        <v>3387.7251984210002</v>
      </c>
      <c r="L6173" s="180" t="s">
        <v>4328</v>
      </c>
    </row>
    <row r="6174" spans="3:12">
      <c r="C6174" s="180">
        <v>34636</v>
      </c>
      <c r="D6174" s="180">
        <v>37105</v>
      </c>
      <c r="E6174" s="180" t="s">
        <v>5908</v>
      </c>
      <c r="F6174" s="180" t="s">
        <v>727</v>
      </c>
      <c r="G6174" s="180">
        <v>6.2227169</v>
      </c>
      <c r="H6174" s="182">
        <v>2843.47</v>
      </c>
      <c r="I6174" s="182">
        <v>2843.47</v>
      </c>
      <c r="J6174" s="180">
        <v>0</v>
      </c>
      <c r="K6174" s="181">
        <f t="shared" si="96"/>
        <v>17694.108823643001</v>
      </c>
      <c r="L6174" s="180" t="s">
        <v>4328</v>
      </c>
    </row>
    <row r="6175" spans="3:12">
      <c r="C6175" s="180">
        <v>34636</v>
      </c>
      <c r="D6175" s="180">
        <v>37106</v>
      </c>
      <c r="E6175" s="180" t="s">
        <v>5909</v>
      </c>
      <c r="F6175" s="180" t="s">
        <v>727</v>
      </c>
      <c r="G6175" s="180">
        <v>10.847776400000001</v>
      </c>
      <c r="H6175" s="182">
        <v>4956.8900000000003</v>
      </c>
      <c r="I6175" s="182">
        <v>4956.8900000000003</v>
      </c>
      <c r="J6175" s="180">
        <v>0</v>
      </c>
      <c r="K6175" s="181">
        <f t="shared" si="96"/>
        <v>53771.23435939601</v>
      </c>
      <c r="L6175" s="180" t="s">
        <v>4328</v>
      </c>
    </row>
    <row r="6176" spans="3:12">
      <c r="C6176" s="180">
        <v>34636</v>
      </c>
      <c r="D6176" s="180">
        <v>39361</v>
      </c>
      <c r="E6176" s="180" t="s">
        <v>5910</v>
      </c>
      <c r="F6176" s="180" t="s">
        <v>727</v>
      </c>
      <c r="G6176" s="180">
        <v>3.8617035999999998</v>
      </c>
      <c r="H6176" s="182">
        <v>1764.6</v>
      </c>
      <c r="I6176" s="182">
        <v>1764.6</v>
      </c>
      <c r="J6176" s="180">
        <v>0</v>
      </c>
      <c r="K6176" s="181">
        <f t="shared" si="96"/>
        <v>6814.3621725599996</v>
      </c>
      <c r="L6176" s="180" t="s">
        <v>4328</v>
      </c>
    </row>
    <row r="6177" spans="3:12">
      <c r="C6177" s="180">
        <v>34636</v>
      </c>
      <c r="D6177" s="180">
        <v>39362</v>
      </c>
      <c r="E6177" s="180" t="s">
        <v>5911</v>
      </c>
      <c r="F6177" s="180" t="s">
        <v>727</v>
      </c>
      <c r="G6177" s="180">
        <v>6.8218978999999997</v>
      </c>
      <c r="H6177" s="182">
        <v>3117.26</v>
      </c>
      <c r="I6177" s="182">
        <v>3117.26</v>
      </c>
      <c r="J6177" s="180">
        <v>0</v>
      </c>
      <c r="K6177" s="181">
        <f t="shared" si="96"/>
        <v>21265.629447754</v>
      </c>
      <c r="L6177" s="180" t="s">
        <v>4328</v>
      </c>
    </row>
    <row r="6178" spans="3:12">
      <c r="C6178" s="180">
        <v>34636</v>
      </c>
      <c r="D6178" s="180">
        <v>39363</v>
      </c>
      <c r="E6178" s="180" t="s">
        <v>5912</v>
      </c>
      <c r="F6178" s="180" t="s">
        <v>727</v>
      </c>
      <c r="G6178" s="180">
        <v>12.6403081</v>
      </c>
      <c r="H6178" s="182">
        <v>5775.98</v>
      </c>
      <c r="I6178" s="182">
        <v>5775.98</v>
      </c>
      <c r="J6178" s="180">
        <v>0</v>
      </c>
      <c r="K6178" s="181">
        <f t="shared" si="96"/>
        <v>73010.16677943799</v>
      </c>
      <c r="L6178" s="180" t="s">
        <v>4328</v>
      </c>
    </row>
    <row r="6179" spans="3:12">
      <c r="C6179" s="180">
        <v>34636</v>
      </c>
      <c r="D6179" s="180">
        <v>39364</v>
      </c>
      <c r="E6179" s="180" t="s">
        <v>5913</v>
      </c>
      <c r="F6179" s="180" t="s">
        <v>727</v>
      </c>
      <c r="G6179" s="180">
        <v>26.6617465</v>
      </c>
      <c r="H6179" s="182">
        <v>12183.08</v>
      </c>
      <c r="I6179" s="182">
        <v>12183.08</v>
      </c>
      <c r="J6179" s="180">
        <v>0</v>
      </c>
      <c r="K6179" s="181">
        <f t="shared" si="96"/>
        <v>324822.19054922002</v>
      </c>
      <c r="L6179" s="180" t="s">
        <v>4328</v>
      </c>
    </row>
    <row r="6180" spans="3:12">
      <c r="C6180" s="180">
        <v>34636</v>
      </c>
      <c r="D6180" s="180">
        <v>39365</v>
      </c>
      <c r="E6180" s="180" t="s">
        <v>5914</v>
      </c>
      <c r="F6180" s="180" t="s">
        <v>727</v>
      </c>
      <c r="G6180" s="180">
        <v>4.2882582999999999</v>
      </c>
      <c r="H6180" s="182">
        <v>1959.51</v>
      </c>
      <c r="I6180" s="182">
        <v>1959.51</v>
      </c>
      <c r="J6180" s="180">
        <v>0</v>
      </c>
      <c r="K6180" s="181">
        <f t="shared" si="96"/>
        <v>8402.8850214329996</v>
      </c>
      <c r="L6180" s="180" t="s">
        <v>4328</v>
      </c>
    </row>
    <row r="6181" spans="3:12">
      <c r="C6181" s="180">
        <v>34636</v>
      </c>
      <c r="D6181" s="180">
        <v>39366</v>
      </c>
      <c r="E6181" s="180" t="s">
        <v>5915</v>
      </c>
      <c r="F6181" s="180" t="s">
        <v>727</v>
      </c>
      <c r="G6181" s="180">
        <v>6.5059874999999998</v>
      </c>
      <c r="H6181" s="182">
        <v>2972.91</v>
      </c>
      <c r="I6181" s="182">
        <v>2972.91</v>
      </c>
      <c r="J6181" s="180">
        <v>0</v>
      </c>
      <c r="K6181" s="181">
        <f t="shared" si="96"/>
        <v>19341.715298625</v>
      </c>
      <c r="L6181" s="180" t="s">
        <v>4328</v>
      </c>
    </row>
    <row r="6182" spans="3:12">
      <c r="C6182" s="180">
        <v>34636</v>
      </c>
      <c r="D6182" s="180">
        <v>39367</v>
      </c>
      <c r="E6182" s="180" t="s">
        <v>5916</v>
      </c>
      <c r="F6182" s="180" t="s">
        <v>727</v>
      </c>
      <c r="G6182" s="180">
        <v>11.147569300000001</v>
      </c>
      <c r="H6182" s="182">
        <v>5093.88</v>
      </c>
      <c r="I6182" s="182">
        <v>5093.88</v>
      </c>
      <c r="J6182" s="180">
        <v>0</v>
      </c>
      <c r="K6182" s="181">
        <f t="shared" si="96"/>
        <v>56784.380305884006</v>
      </c>
      <c r="L6182" s="180" t="s">
        <v>4328</v>
      </c>
    </row>
    <row r="6183" spans="3:12">
      <c r="C6183" s="180">
        <v>34636</v>
      </c>
      <c r="D6183" s="180">
        <v>43977</v>
      </c>
      <c r="E6183" s="180" t="s">
        <v>5917</v>
      </c>
      <c r="F6183" s="180" t="s">
        <v>727</v>
      </c>
      <c r="G6183" s="180">
        <v>4.5137368000000002</v>
      </c>
      <c r="H6183" s="182">
        <v>2062.5500000000002</v>
      </c>
      <c r="I6183" s="182">
        <v>2062.5500000000002</v>
      </c>
      <c r="J6183" s="180">
        <v>0</v>
      </c>
      <c r="K6183" s="181">
        <f t="shared" si="96"/>
        <v>9309.807836840002</v>
      </c>
      <c r="L6183" s="180" t="s">
        <v>4328</v>
      </c>
    </row>
    <row r="6184" spans="3:12">
      <c r="C6184" s="180">
        <v>34636</v>
      </c>
      <c r="D6184" s="180">
        <v>43978</v>
      </c>
      <c r="E6184" s="180" t="s">
        <v>5918</v>
      </c>
      <c r="F6184" s="180" t="s">
        <v>727</v>
      </c>
      <c r="G6184" s="180">
        <v>4.0351870999999999</v>
      </c>
      <c r="H6184" s="182">
        <v>1843.87</v>
      </c>
      <c r="I6184" s="182">
        <v>1843.87</v>
      </c>
      <c r="J6184" s="180">
        <v>0</v>
      </c>
      <c r="K6184" s="181">
        <f t="shared" si="96"/>
        <v>7440.3604380769993</v>
      </c>
      <c r="L6184" s="180" t="s">
        <v>4328</v>
      </c>
    </row>
    <row r="6185" spans="3:12">
      <c r="C6185" s="180">
        <v>34636</v>
      </c>
      <c r="D6185" s="180">
        <v>43979</v>
      </c>
      <c r="E6185" s="180" t="s">
        <v>5919</v>
      </c>
      <c r="F6185" s="180" t="s">
        <v>727</v>
      </c>
      <c r="G6185" s="180">
        <v>1.4560994</v>
      </c>
      <c r="H6185" s="180">
        <v>665.36</v>
      </c>
      <c r="I6185" s="180">
        <v>665.36</v>
      </c>
      <c r="J6185" s="180">
        <v>0</v>
      </c>
      <c r="K6185" s="181">
        <f t="shared" si="96"/>
        <v>968.8302967840001</v>
      </c>
      <c r="L6185" s="180" t="s">
        <v>4328</v>
      </c>
    </row>
    <row r="6186" spans="3:12">
      <c r="C6186" s="180">
        <v>34636</v>
      </c>
      <c r="D6186" s="180">
        <v>43980</v>
      </c>
      <c r="E6186" s="180" t="s">
        <v>5920</v>
      </c>
      <c r="F6186" s="180" t="s">
        <v>727</v>
      </c>
      <c r="G6186" s="180">
        <v>7.7497381000000001</v>
      </c>
      <c r="H6186" s="182">
        <v>3541.24</v>
      </c>
      <c r="I6186" s="182">
        <v>3541.24</v>
      </c>
      <c r="J6186" s="180">
        <v>0</v>
      </c>
      <c r="K6186" s="181">
        <f t="shared" si="96"/>
        <v>27443.682549244</v>
      </c>
      <c r="L6186" s="180" t="s">
        <v>4328</v>
      </c>
    </row>
    <row r="6187" spans="3:12">
      <c r="C6187" s="180">
        <v>34636</v>
      </c>
      <c r="D6187" s="180">
        <v>43981</v>
      </c>
      <c r="E6187" s="180" t="s">
        <v>5921</v>
      </c>
      <c r="F6187" s="180" t="s">
        <v>727</v>
      </c>
      <c r="G6187" s="180">
        <v>16.347490700000002</v>
      </c>
      <c r="H6187" s="182">
        <v>7469.98</v>
      </c>
      <c r="I6187" s="182">
        <v>7469.98</v>
      </c>
      <c r="J6187" s="180">
        <v>0</v>
      </c>
      <c r="K6187" s="181">
        <f t="shared" si="96"/>
        <v>122115.428579186</v>
      </c>
      <c r="L6187" s="180" t="s">
        <v>4328</v>
      </c>
    </row>
    <row r="6188" spans="3:12">
      <c r="C6188" s="180">
        <v>34636</v>
      </c>
      <c r="D6188" s="180">
        <v>43982</v>
      </c>
      <c r="E6188" s="180" t="s">
        <v>5922</v>
      </c>
      <c r="F6188" s="180" t="s">
        <v>727</v>
      </c>
      <c r="G6188" s="180">
        <v>25.824921400000001</v>
      </c>
      <c r="H6188" s="182">
        <v>11800.69</v>
      </c>
      <c r="I6188" s="182">
        <v>11800.69</v>
      </c>
      <c r="J6188" s="180">
        <v>0</v>
      </c>
      <c r="K6188" s="181">
        <f t="shared" si="96"/>
        <v>304751.89171576605</v>
      </c>
      <c r="L6188" s="180" t="s">
        <v>4328</v>
      </c>
    </row>
    <row r="6189" spans="3:12">
      <c r="C6189" s="180">
        <v>36080</v>
      </c>
      <c r="D6189" s="180">
        <v>36080</v>
      </c>
      <c r="E6189" s="180" t="s">
        <v>5923</v>
      </c>
      <c r="F6189" s="180" t="s">
        <v>727</v>
      </c>
      <c r="G6189" s="180">
        <v>1</v>
      </c>
      <c r="H6189" s="180">
        <v>201.45</v>
      </c>
      <c r="I6189" s="180">
        <v>201.45</v>
      </c>
      <c r="J6189" s="180">
        <v>0</v>
      </c>
      <c r="K6189" s="181">
        <f t="shared" si="96"/>
        <v>201.45</v>
      </c>
      <c r="L6189" s="180" t="s">
        <v>4328</v>
      </c>
    </row>
    <row r="6190" spans="3:12">
      <c r="C6190" s="180">
        <v>36080</v>
      </c>
      <c r="D6190" s="180">
        <v>36218</v>
      </c>
      <c r="E6190" s="180" t="s">
        <v>5924</v>
      </c>
      <c r="F6190" s="180" t="s">
        <v>727</v>
      </c>
      <c r="G6190" s="180">
        <v>0.80627360000000003</v>
      </c>
      <c r="H6190" s="180">
        <v>162.41999999999999</v>
      </c>
      <c r="I6190" s="180">
        <v>162.41999999999999</v>
      </c>
      <c r="J6190" s="180">
        <v>0</v>
      </c>
      <c r="K6190" s="181">
        <f t="shared" si="96"/>
        <v>130.95495811199999</v>
      </c>
      <c r="L6190" s="180" t="s">
        <v>4328</v>
      </c>
    </row>
    <row r="6191" spans="3:12">
      <c r="C6191" s="180">
        <v>36080</v>
      </c>
      <c r="D6191" s="180">
        <v>36220</v>
      </c>
      <c r="E6191" s="180" t="s">
        <v>5925</v>
      </c>
      <c r="F6191" s="180" t="s">
        <v>727</v>
      </c>
      <c r="G6191" s="180">
        <v>0.92452829999999997</v>
      </c>
      <c r="H6191" s="180">
        <v>186.24</v>
      </c>
      <c r="I6191" s="180">
        <v>186.24</v>
      </c>
      <c r="J6191" s="180">
        <v>0</v>
      </c>
      <c r="K6191" s="181">
        <f t="shared" si="96"/>
        <v>172.18415059200001</v>
      </c>
      <c r="L6191" s="180" t="s">
        <v>4328</v>
      </c>
    </row>
    <row r="6192" spans="3:12">
      <c r="C6192" s="180">
        <v>36080</v>
      </c>
      <c r="D6192" s="180">
        <v>36223</v>
      </c>
      <c r="E6192" s="180" t="s">
        <v>5926</v>
      </c>
      <c r="F6192" s="180" t="s">
        <v>727</v>
      </c>
      <c r="G6192" s="180">
        <v>1.0471698</v>
      </c>
      <c r="H6192" s="180">
        <v>210.95</v>
      </c>
      <c r="I6192" s="180">
        <v>210.95</v>
      </c>
      <c r="J6192" s="180">
        <v>0</v>
      </c>
      <c r="K6192" s="181">
        <f t="shared" si="96"/>
        <v>220.90046931000001</v>
      </c>
      <c r="L6192" s="180" t="s">
        <v>4328</v>
      </c>
    </row>
    <row r="6193" spans="3:12">
      <c r="C6193" s="180">
        <v>36081</v>
      </c>
      <c r="D6193" s="180">
        <v>36081</v>
      </c>
      <c r="E6193" s="180" t="s">
        <v>5927</v>
      </c>
      <c r="F6193" s="180" t="s">
        <v>727</v>
      </c>
      <c r="G6193" s="180">
        <v>1</v>
      </c>
      <c r="H6193" s="180">
        <v>220</v>
      </c>
      <c r="I6193" s="180">
        <v>220</v>
      </c>
      <c r="J6193" s="180">
        <v>0</v>
      </c>
      <c r="K6193" s="181">
        <f t="shared" si="96"/>
        <v>220</v>
      </c>
      <c r="L6193" s="180" t="s">
        <v>4328</v>
      </c>
    </row>
    <row r="6194" spans="3:12">
      <c r="C6194" s="180">
        <v>36081</v>
      </c>
      <c r="D6194" s="180">
        <v>36204</v>
      </c>
      <c r="E6194" s="180" t="s">
        <v>5928</v>
      </c>
      <c r="F6194" s="180" t="s">
        <v>727</v>
      </c>
      <c r="G6194" s="180">
        <v>0.84448829999999997</v>
      </c>
      <c r="H6194" s="180">
        <v>185.78</v>
      </c>
      <c r="I6194" s="180">
        <v>185.78</v>
      </c>
      <c r="J6194" s="180">
        <v>0</v>
      </c>
      <c r="K6194" s="181">
        <f t="shared" si="96"/>
        <v>156.889036374</v>
      </c>
      <c r="L6194" s="180" t="s">
        <v>4328</v>
      </c>
    </row>
    <row r="6195" spans="3:12">
      <c r="C6195" s="180">
        <v>36081</v>
      </c>
      <c r="D6195" s="180">
        <v>36205</v>
      </c>
      <c r="E6195" s="180" t="s">
        <v>5929</v>
      </c>
      <c r="F6195" s="180" t="s">
        <v>727</v>
      </c>
      <c r="G6195" s="180">
        <v>0.93788190000000005</v>
      </c>
      <c r="H6195" s="180">
        <v>206.33</v>
      </c>
      <c r="I6195" s="180">
        <v>206.33</v>
      </c>
      <c r="J6195" s="180">
        <v>0</v>
      </c>
      <c r="K6195" s="181">
        <f t="shared" si="96"/>
        <v>193.51317242700003</v>
      </c>
      <c r="L6195" s="180" t="s">
        <v>4328</v>
      </c>
    </row>
    <row r="6196" spans="3:12">
      <c r="C6196" s="180">
        <v>36081</v>
      </c>
      <c r="D6196" s="180">
        <v>36206</v>
      </c>
      <c r="E6196" s="180" t="s">
        <v>5930</v>
      </c>
      <c r="F6196" s="180" t="s">
        <v>727</v>
      </c>
      <c r="G6196" s="180">
        <v>1.0476832</v>
      </c>
      <c r="H6196" s="180">
        <v>230.49</v>
      </c>
      <c r="I6196" s="180">
        <v>230.49</v>
      </c>
      <c r="J6196" s="180">
        <v>0</v>
      </c>
      <c r="K6196" s="181">
        <f t="shared" si="96"/>
        <v>241.48050076800001</v>
      </c>
      <c r="L6196" s="180" t="s">
        <v>4328</v>
      </c>
    </row>
    <row r="6197" spans="3:12">
      <c r="C6197" s="180">
        <v>36081</v>
      </c>
      <c r="D6197" s="180">
        <v>36207</v>
      </c>
      <c r="E6197" s="180" t="s">
        <v>5931</v>
      </c>
      <c r="F6197" s="180" t="s">
        <v>727</v>
      </c>
      <c r="G6197" s="180">
        <v>1.9181060999999999</v>
      </c>
      <c r="H6197" s="180">
        <v>421.98</v>
      </c>
      <c r="I6197" s="180">
        <v>421.98</v>
      </c>
      <c r="J6197" s="180">
        <v>0</v>
      </c>
      <c r="K6197" s="181">
        <f t="shared" si="96"/>
        <v>809.402412078</v>
      </c>
      <c r="L6197" s="180" t="s">
        <v>4328</v>
      </c>
    </row>
    <row r="6198" spans="3:12">
      <c r="C6198" s="180">
        <v>36081</v>
      </c>
      <c r="D6198" s="180">
        <v>36209</v>
      </c>
      <c r="E6198" s="180" t="s">
        <v>5932</v>
      </c>
      <c r="F6198" s="180" t="s">
        <v>727</v>
      </c>
      <c r="G6198" s="180">
        <v>2.2013183999999999</v>
      </c>
      <c r="H6198" s="180">
        <v>484.29</v>
      </c>
      <c r="I6198" s="180">
        <v>484.29</v>
      </c>
      <c r="J6198" s="180">
        <v>0</v>
      </c>
      <c r="K6198" s="181">
        <f t="shared" si="96"/>
        <v>1066.0764879359999</v>
      </c>
      <c r="L6198" s="180" t="s">
        <v>4328</v>
      </c>
    </row>
    <row r="6199" spans="3:12">
      <c r="C6199" s="180">
        <v>36081</v>
      </c>
      <c r="D6199" s="180">
        <v>36210</v>
      </c>
      <c r="E6199" s="180" t="s">
        <v>5933</v>
      </c>
      <c r="F6199" s="180" t="s">
        <v>727</v>
      </c>
      <c r="G6199" s="180">
        <v>2.3817542999999999</v>
      </c>
      <c r="H6199" s="180">
        <v>523.98</v>
      </c>
      <c r="I6199" s="180">
        <v>523.98</v>
      </c>
      <c r="J6199" s="180">
        <v>0</v>
      </c>
      <c r="K6199" s="181">
        <f t="shared" si="96"/>
        <v>1247.9916181139999</v>
      </c>
      <c r="L6199" s="180" t="s">
        <v>4328</v>
      </c>
    </row>
    <row r="6200" spans="3:12">
      <c r="C6200" s="180">
        <v>36081</v>
      </c>
      <c r="D6200" s="180">
        <v>36215</v>
      </c>
      <c r="E6200" s="180" t="s">
        <v>5934</v>
      </c>
      <c r="F6200" s="180" t="s">
        <v>727</v>
      </c>
      <c r="G6200" s="180">
        <v>4.3304624</v>
      </c>
      <c r="H6200" s="180">
        <v>952.7</v>
      </c>
      <c r="I6200" s="180">
        <v>952.7</v>
      </c>
      <c r="J6200" s="180">
        <v>0</v>
      </c>
      <c r="K6200" s="181">
        <f t="shared" si="96"/>
        <v>4125.6315284800003</v>
      </c>
      <c r="L6200" s="180" t="s">
        <v>4328</v>
      </c>
    </row>
    <row r="6201" spans="3:12">
      <c r="C6201" s="180">
        <v>36084</v>
      </c>
      <c r="D6201" s="180">
        <v>36084</v>
      </c>
      <c r="E6201" s="180" t="s">
        <v>5935</v>
      </c>
      <c r="F6201" s="180" t="s">
        <v>826</v>
      </c>
      <c r="G6201" s="180">
        <v>1</v>
      </c>
      <c r="H6201" s="180">
        <v>16.82</v>
      </c>
      <c r="I6201" s="180">
        <v>16.82</v>
      </c>
      <c r="J6201" s="180">
        <v>0</v>
      </c>
      <c r="K6201" s="181">
        <f t="shared" si="96"/>
        <v>16.82</v>
      </c>
      <c r="L6201" s="180" t="s">
        <v>4328</v>
      </c>
    </row>
    <row r="6202" spans="3:12">
      <c r="C6202" s="180">
        <v>36084</v>
      </c>
      <c r="D6202" s="180">
        <v>43</v>
      </c>
      <c r="E6202" s="180" t="s">
        <v>5936</v>
      </c>
      <c r="F6202" s="180" t="s">
        <v>727</v>
      </c>
      <c r="G6202" s="180">
        <v>3.1911399999999999</v>
      </c>
      <c r="H6202" s="180">
        <v>53.67</v>
      </c>
      <c r="I6202" s="180">
        <v>53.67</v>
      </c>
      <c r="J6202" s="180">
        <v>0</v>
      </c>
      <c r="K6202" s="181">
        <f t="shared" si="96"/>
        <v>171.26848379999998</v>
      </c>
      <c r="L6202" s="180" t="s">
        <v>4328</v>
      </c>
    </row>
    <row r="6203" spans="3:12">
      <c r="C6203" s="180">
        <v>36084</v>
      </c>
      <c r="D6203" s="180">
        <v>46</v>
      </c>
      <c r="E6203" s="180" t="s">
        <v>5937</v>
      </c>
      <c r="F6203" s="180" t="s">
        <v>727</v>
      </c>
      <c r="G6203" s="180">
        <v>2.7904900000000001</v>
      </c>
      <c r="H6203" s="180">
        <v>46.93</v>
      </c>
      <c r="I6203" s="180">
        <v>46.93</v>
      </c>
      <c r="J6203" s="180">
        <v>0</v>
      </c>
      <c r="K6203" s="181">
        <f t="shared" si="96"/>
        <v>130.95769570000002</v>
      </c>
      <c r="L6203" s="180" t="s">
        <v>4328</v>
      </c>
    </row>
    <row r="6204" spans="3:12">
      <c r="C6204" s="180">
        <v>36084</v>
      </c>
      <c r="D6204" s="180">
        <v>47</v>
      </c>
      <c r="E6204" s="180" t="s">
        <v>5938</v>
      </c>
      <c r="F6204" s="180" t="s">
        <v>727</v>
      </c>
      <c r="G6204" s="180">
        <v>4.7712500000000002</v>
      </c>
      <c r="H6204" s="180">
        <v>80.25</v>
      </c>
      <c r="I6204" s="180">
        <v>80.25</v>
      </c>
      <c r="J6204" s="180">
        <v>0</v>
      </c>
      <c r="K6204" s="181">
        <f t="shared" si="96"/>
        <v>382.89281249999999</v>
      </c>
      <c r="L6204" s="180" t="s">
        <v>4328</v>
      </c>
    </row>
    <row r="6205" spans="3:12">
      <c r="C6205" s="180">
        <v>36084</v>
      </c>
      <c r="D6205" s="180">
        <v>48</v>
      </c>
      <c r="E6205" s="180" t="s">
        <v>5939</v>
      </c>
      <c r="F6205" s="180" t="s">
        <v>727</v>
      </c>
      <c r="G6205" s="180">
        <v>1.24472</v>
      </c>
      <c r="H6205" s="180">
        <v>20.93</v>
      </c>
      <c r="I6205" s="180">
        <v>20.93</v>
      </c>
      <c r="J6205" s="180">
        <v>0</v>
      </c>
      <c r="K6205" s="181">
        <f t="shared" si="96"/>
        <v>26.051989600000002</v>
      </c>
      <c r="L6205" s="180" t="s">
        <v>4328</v>
      </c>
    </row>
    <row r="6206" spans="3:12">
      <c r="C6206" s="180">
        <v>36084</v>
      </c>
      <c r="D6206" s="180">
        <v>52</v>
      </c>
      <c r="E6206" s="180" t="s">
        <v>5940</v>
      </c>
      <c r="F6206" s="180" t="s">
        <v>727</v>
      </c>
      <c r="G6206" s="180">
        <v>0.94562999999999997</v>
      </c>
      <c r="H6206" s="180">
        <v>15.9</v>
      </c>
      <c r="I6206" s="180">
        <v>15.9</v>
      </c>
      <c r="J6206" s="180">
        <v>0</v>
      </c>
      <c r="K6206" s="181">
        <f t="shared" si="96"/>
        <v>15.035517</v>
      </c>
      <c r="L6206" s="180" t="s">
        <v>4328</v>
      </c>
    </row>
    <row r="6207" spans="3:12">
      <c r="C6207" s="180">
        <v>36084</v>
      </c>
      <c r="D6207" s="180">
        <v>1183</v>
      </c>
      <c r="E6207" s="180" t="s">
        <v>5941</v>
      </c>
      <c r="F6207" s="180" t="s">
        <v>727</v>
      </c>
      <c r="G6207" s="180">
        <v>1.2764599999999999</v>
      </c>
      <c r="H6207" s="180">
        <v>21.47</v>
      </c>
      <c r="I6207" s="180">
        <v>21.47</v>
      </c>
      <c r="J6207" s="180">
        <v>0</v>
      </c>
      <c r="K6207" s="181">
        <f t="shared" si="96"/>
        <v>27.405596199999998</v>
      </c>
      <c r="L6207" s="180" t="s">
        <v>4328</v>
      </c>
    </row>
    <row r="6208" spans="3:12">
      <c r="C6208" s="180">
        <v>36084</v>
      </c>
      <c r="D6208" s="180">
        <v>1206</v>
      </c>
      <c r="E6208" s="180" t="s">
        <v>5942</v>
      </c>
      <c r="F6208" s="180" t="s">
        <v>727</v>
      </c>
      <c r="G6208" s="180">
        <v>0.49021999999999999</v>
      </c>
      <c r="H6208" s="180">
        <v>8.24</v>
      </c>
      <c r="I6208" s="180">
        <v>8.24</v>
      </c>
      <c r="J6208" s="180">
        <v>0</v>
      </c>
      <c r="K6208" s="181">
        <f t="shared" si="96"/>
        <v>4.0394128</v>
      </c>
      <c r="L6208" s="180" t="s">
        <v>4328</v>
      </c>
    </row>
    <row r="6209" spans="3:12">
      <c r="C6209" s="180">
        <v>36084</v>
      </c>
      <c r="D6209" s="180">
        <v>1207</v>
      </c>
      <c r="E6209" s="180" t="s">
        <v>5943</v>
      </c>
      <c r="F6209" s="180" t="s">
        <v>727</v>
      </c>
      <c r="G6209" s="180">
        <v>1.95459</v>
      </c>
      <c r="H6209" s="180">
        <v>32.869999999999997</v>
      </c>
      <c r="I6209" s="180">
        <v>32.869999999999997</v>
      </c>
      <c r="J6209" s="180">
        <v>0</v>
      </c>
      <c r="K6209" s="181">
        <f t="shared" si="96"/>
        <v>64.247373299999992</v>
      </c>
      <c r="L6209" s="180" t="s">
        <v>4328</v>
      </c>
    </row>
    <row r="6210" spans="3:12">
      <c r="C6210" s="180">
        <v>36084</v>
      </c>
      <c r="D6210" s="180">
        <v>1402</v>
      </c>
      <c r="E6210" s="180" t="s">
        <v>5944</v>
      </c>
      <c r="F6210" s="180" t="s">
        <v>727</v>
      </c>
      <c r="G6210" s="180">
        <v>0.39796999999999999</v>
      </c>
      <c r="H6210" s="180">
        <v>6.69</v>
      </c>
      <c r="I6210" s="180">
        <v>6.69</v>
      </c>
      <c r="J6210" s="180">
        <v>0</v>
      </c>
      <c r="K6210" s="181">
        <f t="shared" si="96"/>
        <v>2.6624193000000003</v>
      </c>
      <c r="L6210" s="180" t="s">
        <v>4328</v>
      </c>
    </row>
    <row r="6211" spans="3:12">
      <c r="C6211" s="180">
        <v>36084</v>
      </c>
      <c r="D6211" s="180">
        <v>1406</v>
      </c>
      <c r="E6211" s="180" t="s">
        <v>5945</v>
      </c>
      <c r="F6211" s="180" t="s">
        <v>727</v>
      </c>
      <c r="G6211" s="180">
        <v>0.91288000000000002</v>
      </c>
      <c r="H6211" s="180">
        <v>15.35</v>
      </c>
      <c r="I6211" s="180">
        <v>15.35</v>
      </c>
      <c r="J6211" s="180">
        <v>0</v>
      </c>
      <c r="K6211" s="181">
        <f t="shared" si="96"/>
        <v>14.012708</v>
      </c>
      <c r="L6211" s="180" t="s">
        <v>4328</v>
      </c>
    </row>
    <row r="6212" spans="3:12">
      <c r="C6212" s="180">
        <v>36084</v>
      </c>
      <c r="D6212" s="180">
        <v>1412</v>
      </c>
      <c r="E6212" s="180" t="s">
        <v>5946</v>
      </c>
      <c r="F6212" s="180" t="s">
        <v>727</v>
      </c>
      <c r="G6212" s="180">
        <v>0.75665000000000004</v>
      </c>
      <c r="H6212" s="180">
        <v>12.72</v>
      </c>
      <c r="I6212" s="180">
        <v>12.72</v>
      </c>
      <c r="J6212" s="180">
        <v>0</v>
      </c>
      <c r="K6212" s="181">
        <f t="shared" si="96"/>
        <v>9.624588000000001</v>
      </c>
      <c r="L6212" s="180" t="s">
        <v>4328</v>
      </c>
    </row>
    <row r="6213" spans="3:12">
      <c r="C6213" s="180">
        <v>36084</v>
      </c>
      <c r="D6213" s="180">
        <v>1413</v>
      </c>
      <c r="E6213" s="180" t="s">
        <v>5947</v>
      </c>
      <c r="F6213" s="180" t="s">
        <v>727</v>
      </c>
      <c r="G6213" s="180">
        <v>0.89300000000000002</v>
      </c>
      <c r="H6213" s="180">
        <v>15.02</v>
      </c>
      <c r="I6213" s="180">
        <v>15.02</v>
      </c>
      <c r="J6213" s="180">
        <v>0</v>
      </c>
      <c r="K6213" s="181">
        <f t="shared" si="96"/>
        <v>13.41286</v>
      </c>
      <c r="L6213" s="180" t="s">
        <v>4328</v>
      </c>
    </row>
    <row r="6214" spans="3:12">
      <c r="C6214" s="180">
        <v>36084</v>
      </c>
      <c r="D6214" s="180">
        <v>1414</v>
      </c>
      <c r="E6214" s="180" t="s">
        <v>5948</v>
      </c>
      <c r="F6214" s="180" t="s">
        <v>727</v>
      </c>
      <c r="G6214" s="180">
        <v>0.60463999999999996</v>
      </c>
      <c r="H6214" s="180">
        <v>10.17</v>
      </c>
      <c r="I6214" s="180">
        <v>10.17</v>
      </c>
      <c r="J6214" s="180">
        <v>0</v>
      </c>
      <c r="K6214" s="181">
        <f t="shared" ref="K6214:K6277" si="97">H6214*G6214</f>
        <v>6.1491887999999992</v>
      </c>
      <c r="L6214" s="180" t="s">
        <v>4328</v>
      </c>
    </row>
    <row r="6215" spans="3:12">
      <c r="C6215" s="180">
        <v>36084</v>
      </c>
      <c r="D6215" s="180">
        <v>1419</v>
      </c>
      <c r="E6215" s="180" t="s">
        <v>5949</v>
      </c>
      <c r="F6215" s="180" t="s">
        <v>727</v>
      </c>
      <c r="G6215" s="180">
        <v>0.61799999999999999</v>
      </c>
      <c r="H6215" s="180">
        <v>10.39</v>
      </c>
      <c r="I6215" s="180">
        <v>10.39</v>
      </c>
      <c r="J6215" s="180">
        <v>0</v>
      </c>
      <c r="K6215" s="181">
        <f t="shared" si="97"/>
        <v>6.4210200000000004</v>
      </c>
      <c r="L6215" s="180" t="s">
        <v>4328</v>
      </c>
    </row>
    <row r="6216" spans="3:12">
      <c r="C6216" s="180">
        <v>36084</v>
      </c>
      <c r="D6216" s="180">
        <v>1420</v>
      </c>
      <c r="E6216" s="180" t="s">
        <v>5950</v>
      </c>
      <c r="F6216" s="180" t="s">
        <v>727</v>
      </c>
      <c r="G6216" s="180">
        <v>0.51173000000000002</v>
      </c>
      <c r="H6216" s="180">
        <v>8.6</v>
      </c>
      <c r="I6216" s="180">
        <v>8.6</v>
      </c>
      <c r="J6216" s="180">
        <v>0</v>
      </c>
      <c r="K6216" s="181">
        <f t="shared" si="97"/>
        <v>4.4008779999999996</v>
      </c>
      <c r="L6216" s="180" t="s">
        <v>4328</v>
      </c>
    </row>
    <row r="6217" spans="3:12">
      <c r="C6217" s="180">
        <v>36084</v>
      </c>
      <c r="D6217" s="180">
        <v>1427</v>
      </c>
      <c r="E6217" s="180" t="s">
        <v>5951</v>
      </c>
      <c r="F6217" s="180" t="s">
        <v>727</v>
      </c>
      <c r="G6217" s="180">
        <v>1.1495899999999999</v>
      </c>
      <c r="H6217" s="180">
        <v>19.329999999999998</v>
      </c>
      <c r="I6217" s="180">
        <v>19.329999999999998</v>
      </c>
      <c r="J6217" s="180">
        <v>0</v>
      </c>
      <c r="K6217" s="181">
        <f t="shared" si="97"/>
        <v>22.221574699999994</v>
      </c>
      <c r="L6217" s="180" t="s">
        <v>4328</v>
      </c>
    </row>
    <row r="6218" spans="3:12">
      <c r="C6218" s="180">
        <v>36084</v>
      </c>
      <c r="D6218" s="180">
        <v>1824</v>
      </c>
      <c r="E6218" s="180" t="s">
        <v>5952</v>
      </c>
      <c r="F6218" s="180" t="s">
        <v>727</v>
      </c>
      <c r="G6218" s="180">
        <v>5.2680400000000001</v>
      </c>
      <c r="H6218" s="180">
        <v>88.6</v>
      </c>
      <c r="I6218" s="180">
        <v>88.6</v>
      </c>
      <c r="J6218" s="180">
        <v>0</v>
      </c>
      <c r="K6218" s="181">
        <f t="shared" si="97"/>
        <v>466.74834399999997</v>
      </c>
      <c r="L6218" s="180" t="s">
        <v>4328</v>
      </c>
    </row>
    <row r="6219" spans="3:12">
      <c r="C6219" s="180">
        <v>36084</v>
      </c>
      <c r="D6219" s="180">
        <v>1825</v>
      </c>
      <c r="E6219" s="180" t="s">
        <v>753</v>
      </c>
      <c r="F6219" s="180" t="s">
        <v>727</v>
      </c>
      <c r="G6219" s="180">
        <v>4.3944900000000002</v>
      </c>
      <c r="H6219" s="180">
        <v>73.91</v>
      </c>
      <c r="I6219" s="180">
        <v>73.91</v>
      </c>
      <c r="J6219" s="180">
        <v>0</v>
      </c>
      <c r="K6219" s="181">
        <f t="shared" si="97"/>
        <v>324.79675589999999</v>
      </c>
      <c r="L6219" s="180" t="s">
        <v>4328</v>
      </c>
    </row>
    <row r="6220" spans="3:12">
      <c r="C6220" s="180">
        <v>36084</v>
      </c>
      <c r="D6220" s="180">
        <v>1827</v>
      </c>
      <c r="E6220" s="180" t="s">
        <v>754</v>
      </c>
      <c r="F6220" s="180" t="s">
        <v>727</v>
      </c>
      <c r="G6220" s="180">
        <v>8.1565499999999993</v>
      </c>
      <c r="H6220" s="180">
        <v>137.19</v>
      </c>
      <c r="I6220" s="180">
        <v>137.19</v>
      </c>
      <c r="J6220" s="180">
        <v>0</v>
      </c>
      <c r="K6220" s="181">
        <f t="shared" si="97"/>
        <v>1118.9970944999998</v>
      </c>
      <c r="L6220" s="180" t="s">
        <v>4328</v>
      </c>
    </row>
    <row r="6221" spans="3:12">
      <c r="C6221" s="180">
        <v>36084</v>
      </c>
      <c r="D6221" s="180">
        <v>1828</v>
      </c>
      <c r="E6221" s="180" t="s">
        <v>5953</v>
      </c>
      <c r="F6221" s="180" t="s">
        <v>727</v>
      </c>
      <c r="G6221" s="180">
        <v>9.9535199999999993</v>
      </c>
      <c r="H6221" s="180">
        <v>167.41</v>
      </c>
      <c r="I6221" s="180">
        <v>167.41</v>
      </c>
      <c r="J6221" s="180">
        <v>0</v>
      </c>
      <c r="K6221" s="181">
        <f t="shared" si="97"/>
        <v>1666.3187831999999</v>
      </c>
      <c r="L6221" s="180" t="s">
        <v>4328</v>
      </c>
    </row>
    <row r="6222" spans="3:12">
      <c r="C6222" s="180">
        <v>36084</v>
      </c>
      <c r="D6222" s="180">
        <v>1831</v>
      </c>
      <c r="E6222" s="180" t="s">
        <v>752</v>
      </c>
      <c r="F6222" s="180" t="s">
        <v>727</v>
      </c>
      <c r="G6222" s="180">
        <v>1.7807900000000001</v>
      </c>
      <c r="H6222" s="180">
        <v>29.95</v>
      </c>
      <c r="I6222" s="180">
        <v>29.95</v>
      </c>
      <c r="J6222" s="180">
        <v>0</v>
      </c>
      <c r="K6222" s="181">
        <f t="shared" si="97"/>
        <v>53.334660499999998</v>
      </c>
      <c r="L6222" s="180" t="s">
        <v>4328</v>
      </c>
    </row>
    <row r="6223" spans="3:12">
      <c r="C6223" s="180">
        <v>36084</v>
      </c>
      <c r="D6223" s="180">
        <v>1845</v>
      </c>
      <c r="E6223" s="180" t="s">
        <v>5954</v>
      </c>
      <c r="F6223" s="180" t="s">
        <v>727</v>
      </c>
      <c r="G6223" s="180">
        <v>2.23156</v>
      </c>
      <c r="H6223" s="180">
        <v>37.53</v>
      </c>
      <c r="I6223" s="180">
        <v>37.53</v>
      </c>
      <c r="J6223" s="180">
        <v>0</v>
      </c>
      <c r="K6223" s="181">
        <f t="shared" si="97"/>
        <v>83.750446800000006</v>
      </c>
      <c r="L6223" s="180" t="s">
        <v>4328</v>
      </c>
    </row>
    <row r="6224" spans="3:12">
      <c r="C6224" s="180">
        <v>36084</v>
      </c>
      <c r="D6224" s="180">
        <v>3073</v>
      </c>
      <c r="E6224" s="180" t="s">
        <v>5955</v>
      </c>
      <c r="F6224" s="180" t="s">
        <v>727</v>
      </c>
      <c r="G6224" s="180">
        <v>11.99653</v>
      </c>
      <c r="H6224" s="180">
        <v>201.78</v>
      </c>
      <c r="I6224" s="180">
        <v>201.78</v>
      </c>
      <c r="J6224" s="180">
        <v>0</v>
      </c>
      <c r="K6224" s="181">
        <f t="shared" si="97"/>
        <v>2420.6598233999998</v>
      </c>
      <c r="L6224" s="180" t="s">
        <v>4328</v>
      </c>
    </row>
    <row r="6225" spans="3:12">
      <c r="C6225" s="180">
        <v>36084</v>
      </c>
      <c r="D6225" s="180">
        <v>3074</v>
      </c>
      <c r="E6225" s="180" t="s">
        <v>5956</v>
      </c>
      <c r="F6225" s="180" t="s">
        <v>727</v>
      </c>
      <c r="G6225" s="180">
        <v>7.5737399999999999</v>
      </c>
      <c r="H6225" s="180">
        <v>127.39</v>
      </c>
      <c r="I6225" s="180">
        <v>127.39</v>
      </c>
      <c r="J6225" s="180">
        <v>0</v>
      </c>
      <c r="K6225" s="181">
        <f t="shared" si="97"/>
        <v>964.81873859999996</v>
      </c>
      <c r="L6225" s="180" t="s">
        <v>4328</v>
      </c>
    </row>
    <row r="6226" spans="3:12">
      <c r="C6226" s="180">
        <v>36084</v>
      </c>
      <c r="D6226" s="180">
        <v>3075</v>
      </c>
      <c r="E6226" s="180" t="s">
        <v>5957</v>
      </c>
      <c r="F6226" s="180" t="s">
        <v>727</v>
      </c>
      <c r="G6226" s="180">
        <v>6.2324999999999999</v>
      </c>
      <c r="H6226" s="180">
        <v>104.83</v>
      </c>
      <c r="I6226" s="180">
        <v>104.83</v>
      </c>
      <c r="J6226" s="180">
        <v>0</v>
      </c>
      <c r="K6226" s="181">
        <f t="shared" si="97"/>
        <v>653.35297500000001</v>
      </c>
      <c r="L6226" s="180" t="s">
        <v>4328</v>
      </c>
    </row>
    <row r="6227" spans="3:12">
      <c r="C6227" s="180">
        <v>36084</v>
      </c>
      <c r="D6227" s="180">
        <v>3076</v>
      </c>
      <c r="E6227" s="180" t="s">
        <v>5958</v>
      </c>
      <c r="F6227" s="180" t="s">
        <v>727</v>
      </c>
      <c r="G6227" s="180">
        <v>9.8623499999999993</v>
      </c>
      <c r="H6227" s="180">
        <v>165.88</v>
      </c>
      <c r="I6227" s="180">
        <v>165.88</v>
      </c>
      <c r="J6227" s="180">
        <v>0</v>
      </c>
      <c r="K6227" s="181">
        <f t="shared" si="97"/>
        <v>1635.9666179999999</v>
      </c>
      <c r="L6227" s="180" t="s">
        <v>4328</v>
      </c>
    </row>
    <row r="6228" spans="3:12">
      <c r="C6228" s="180">
        <v>36084</v>
      </c>
      <c r="D6228" s="180">
        <v>3825</v>
      </c>
      <c r="E6228" s="180" t="s">
        <v>5959</v>
      </c>
      <c r="F6228" s="180" t="s">
        <v>727</v>
      </c>
      <c r="G6228" s="180">
        <v>0.90010999999999997</v>
      </c>
      <c r="H6228" s="180">
        <v>15.13</v>
      </c>
      <c r="I6228" s="180">
        <v>15.13</v>
      </c>
      <c r="J6228" s="180">
        <v>0</v>
      </c>
      <c r="K6228" s="181">
        <f t="shared" si="97"/>
        <v>13.618664300000001</v>
      </c>
      <c r="L6228" s="180" t="s">
        <v>4328</v>
      </c>
    </row>
    <row r="6229" spans="3:12">
      <c r="C6229" s="180">
        <v>36084</v>
      </c>
      <c r="D6229" s="180">
        <v>3826</v>
      </c>
      <c r="E6229" s="180" t="s">
        <v>5960</v>
      </c>
      <c r="F6229" s="180" t="s">
        <v>727</v>
      </c>
      <c r="G6229" s="180">
        <v>3.1294499999999998</v>
      </c>
      <c r="H6229" s="180">
        <v>52.63</v>
      </c>
      <c r="I6229" s="180">
        <v>52.63</v>
      </c>
      <c r="J6229" s="180">
        <v>0</v>
      </c>
      <c r="K6229" s="181">
        <f t="shared" si="97"/>
        <v>164.70295350000001</v>
      </c>
      <c r="L6229" s="180" t="s">
        <v>4328</v>
      </c>
    </row>
    <row r="6230" spans="3:12">
      <c r="C6230" s="180">
        <v>36084</v>
      </c>
      <c r="D6230" s="180">
        <v>3827</v>
      </c>
      <c r="E6230" s="180" t="s">
        <v>5961</v>
      </c>
      <c r="F6230" s="180" t="s">
        <v>727</v>
      </c>
      <c r="G6230" s="180">
        <v>1.9663999999999999</v>
      </c>
      <c r="H6230" s="180">
        <v>33.07</v>
      </c>
      <c r="I6230" s="180">
        <v>33.07</v>
      </c>
      <c r="J6230" s="180">
        <v>0</v>
      </c>
      <c r="K6230" s="181">
        <f t="shared" si="97"/>
        <v>65.028847999999996</v>
      </c>
      <c r="L6230" s="180" t="s">
        <v>4328</v>
      </c>
    </row>
    <row r="6231" spans="3:12">
      <c r="C6231" s="180">
        <v>36084</v>
      </c>
      <c r="D6231" s="180">
        <v>3837</v>
      </c>
      <c r="E6231" s="180" t="s">
        <v>751</v>
      </c>
      <c r="F6231" s="180" t="s">
        <v>727</v>
      </c>
      <c r="G6231" s="180">
        <v>2.7166299999999999</v>
      </c>
      <c r="H6231" s="180">
        <v>45.69</v>
      </c>
      <c r="I6231" s="180">
        <v>45.69</v>
      </c>
      <c r="J6231" s="180">
        <v>0</v>
      </c>
      <c r="K6231" s="181">
        <f t="shared" si="97"/>
        <v>124.1228247</v>
      </c>
      <c r="L6231" s="180" t="s">
        <v>4328</v>
      </c>
    </row>
    <row r="6232" spans="3:12">
      <c r="C6232" s="180">
        <v>36084</v>
      </c>
      <c r="D6232" s="180">
        <v>3838</v>
      </c>
      <c r="E6232" s="180" t="s">
        <v>5962</v>
      </c>
      <c r="F6232" s="180" t="s">
        <v>727</v>
      </c>
      <c r="G6232" s="180">
        <v>6.9603700000000002</v>
      </c>
      <c r="H6232" s="180">
        <v>117.07</v>
      </c>
      <c r="I6232" s="180">
        <v>117.07</v>
      </c>
      <c r="J6232" s="180">
        <v>0</v>
      </c>
      <c r="K6232" s="181">
        <f t="shared" si="97"/>
        <v>814.8505159</v>
      </c>
      <c r="L6232" s="180" t="s">
        <v>4328</v>
      </c>
    </row>
    <row r="6233" spans="3:12">
      <c r="C6233" s="180">
        <v>36084</v>
      </c>
      <c r="D6233" s="180">
        <v>3839</v>
      </c>
      <c r="E6233" s="180" t="s">
        <v>5963</v>
      </c>
      <c r="F6233" s="180" t="s">
        <v>727</v>
      </c>
      <c r="G6233" s="180">
        <v>22.613530000000001</v>
      </c>
      <c r="H6233" s="180">
        <v>380.35</v>
      </c>
      <c r="I6233" s="180">
        <v>380.35</v>
      </c>
      <c r="J6233" s="180">
        <v>0</v>
      </c>
      <c r="K6233" s="181">
        <f t="shared" si="97"/>
        <v>8601.0561355000009</v>
      </c>
      <c r="L6233" s="180" t="s">
        <v>4328</v>
      </c>
    </row>
    <row r="6234" spans="3:12">
      <c r="C6234" s="180">
        <v>36084</v>
      </c>
      <c r="D6234" s="180">
        <v>3840</v>
      </c>
      <c r="E6234" s="180" t="s">
        <v>5964</v>
      </c>
      <c r="F6234" s="180" t="s">
        <v>727</v>
      </c>
      <c r="G6234" s="180">
        <v>3.1538499999999998</v>
      </c>
      <c r="H6234" s="180">
        <v>53.04</v>
      </c>
      <c r="I6234" s="180">
        <v>53.04</v>
      </c>
      <c r="J6234" s="180">
        <v>0</v>
      </c>
      <c r="K6234" s="181">
        <f t="shared" si="97"/>
        <v>167.280204</v>
      </c>
      <c r="L6234" s="180" t="s">
        <v>4328</v>
      </c>
    </row>
    <row r="6235" spans="3:12">
      <c r="C6235" s="180">
        <v>36084</v>
      </c>
      <c r="D6235" s="180">
        <v>3843</v>
      </c>
      <c r="E6235" s="180" t="s">
        <v>5965</v>
      </c>
      <c r="F6235" s="180" t="s">
        <v>727</v>
      </c>
      <c r="G6235" s="180">
        <v>31.037330000000001</v>
      </c>
      <c r="H6235" s="180">
        <v>522.04</v>
      </c>
      <c r="I6235" s="180">
        <v>522.04</v>
      </c>
      <c r="J6235" s="180">
        <v>0</v>
      </c>
      <c r="K6235" s="181">
        <f t="shared" si="97"/>
        <v>16202.727753199999</v>
      </c>
      <c r="L6235" s="180" t="s">
        <v>4328</v>
      </c>
    </row>
    <row r="6236" spans="3:12">
      <c r="C6236" s="180">
        <v>36084</v>
      </c>
      <c r="D6236" s="180">
        <v>3844</v>
      </c>
      <c r="E6236" s="180" t="s">
        <v>5966</v>
      </c>
      <c r="F6236" s="180" t="s">
        <v>727</v>
      </c>
      <c r="G6236" s="180">
        <v>12.41517</v>
      </c>
      <c r="H6236" s="180">
        <v>208.82</v>
      </c>
      <c r="I6236" s="180">
        <v>208.82</v>
      </c>
      <c r="J6236" s="180">
        <v>0</v>
      </c>
      <c r="K6236" s="181">
        <f t="shared" si="97"/>
        <v>2592.5357994000001</v>
      </c>
      <c r="L6236" s="180" t="s">
        <v>4328</v>
      </c>
    </row>
    <row r="6237" spans="3:12">
      <c r="C6237" s="180">
        <v>36084</v>
      </c>
      <c r="D6237" s="180">
        <v>3845</v>
      </c>
      <c r="E6237" s="180" t="s">
        <v>749</v>
      </c>
      <c r="F6237" s="180" t="s">
        <v>727</v>
      </c>
      <c r="G6237" s="180">
        <v>0.99258999999999997</v>
      </c>
      <c r="H6237" s="180">
        <v>16.690000000000001</v>
      </c>
      <c r="I6237" s="180">
        <v>16.690000000000001</v>
      </c>
      <c r="J6237" s="180">
        <v>0</v>
      </c>
      <c r="K6237" s="181">
        <f t="shared" si="97"/>
        <v>16.566327100000002</v>
      </c>
      <c r="L6237" s="180" t="s">
        <v>4328</v>
      </c>
    </row>
    <row r="6238" spans="3:12">
      <c r="C6238" s="180">
        <v>36084</v>
      </c>
      <c r="D6238" s="180">
        <v>7048</v>
      </c>
      <c r="E6238" s="180" t="s">
        <v>5967</v>
      </c>
      <c r="F6238" s="180" t="s">
        <v>727</v>
      </c>
      <c r="G6238" s="180">
        <v>1.50021</v>
      </c>
      <c r="H6238" s="180">
        <v>25.23</v>
      </c>
      <c r="I6238" s="180">
        <v>25.23</v>
      </c>
      <c r="J6238" s="180">
        <v>0</v>
      </c>
      <c r="K6238" s="181">
        <f t="shared" si="97"/>
        <v>37.850298299999999</v>
      </c>
      <c r="L6238" s="180" t="s">
        <v>4328</v>
      </c>
    </row>
    <row r="6239" spans="3:12">
      <c r="C6239" s="180">
        <v>36084</v>
      </c>
      <c r="D6239" s="180">
        <v>7088</v>
      </c>
      <c r="E6239" s="180" t="s">
        <v>5968</v>
      </c>
      <c r="F6239" s="180" t="s">
        <v>727</v>
      </c>
      <c r="G6239" s="180">
        <v>3.2804000000000002</v>
      </c>
      <c r="H6239" s="180">
        <v>55.17</v>
      </c>
      <c r="I6239" s="180">
        <v>55.17</v>
      </c>
      <c r="J6239" s="180">
        <v>0</v>
      </c>
      <c r="K6239" s="181">
        <f t="shared" si="97"/>
        <v>180.979668</v>
      </c>
      <c r="L6239" s="180" t="s">
        <v>4328</v>
      </c>
    </row>
    <row r="6240" spans="3:12">
      <c r="C6240" s="180">
        <v>36084</v>
      </c>
      <c r="D6240" s="180">
        <v>9825</v>
      </c>
      <c r="E6240" s="180" t="s">
        <v>757</v>
      </c>
      <c r="F6240" s="180" t="s">
        <v>826</v>
      </c>
      <c r="G6240" s="180">
        <v>2.8167</v>
      </c>
      <c r="H6240" s="180">
        <v>47.37</v>
      </c>
      <c r="I6240" s="180">
        <v>47.37</v>
      </c>
      <c r="J6240" s="180">
        <v>0</v>
      </c>
      <c r="K6240" s="181">
        <f t="shared" si="97"/>
        <v>133.42707899999999</v>
      </c>
      <c r="L6240" s="180" t="s">
        <v>4328</v>
      </c>
    </row>
    <row r="6241" spans="3:12">
      <c r="C6241" s="180">
        <v>36084</v>
      </c>
      <c r="D6241" s="180">
        <v>9826</v>
      </c>
      <c r="E6241" s="180" t="s">
        <v>759</v>
      </c>
      <c r="F6241" s="180" t="s">
        <v>826</v>
      </c>
      <c r="G6241" s="180">
        <v>19.554829999999999</v>
      </c>
      <c r="H6241" s="180">
        <v>328.91</v>
      </c>
      <c r="I6241" s="180">
        <v>328.91</v>
      </c>
      <c r="J6241" s="180">
        <v>0</v>
      </c>
      <c r="K6241" s="181">
        <f t="shared" si="97"/>
        <v>6431.7791353000002</v>
      </c>
      <c r="L6241" s="180" t="s">
        <v>4328</v>
      </c>
    </row>
    <row r="6242" spans="3:12">
      <c r="C6242" s="180">
        <v>36084</v>
      </c>
      <c r="D6242" s="180">
        <v>9827</v>
      </c>
      <c r="E6242" s="180" t="s">
        <v>760</v>
      </c>
      <c r="F6242" s="180" t="s">
        <v>826</v>
      </c>
      <c r="G6242" s="180">
        <v>27.767869999999998</v>
      </c>
      <c r="H6242" s="180">
        <v>467.05</v>
      </c>
      <c r="I6242" s="180">
        <v>467.05</v>
      </c>
      <c r="J6242" s="180">
        <v>0</v>
      </c>
      <c r="K6242" s="181">
        <f t="shared" si="97"/>
        <v>12968.983683499999</v>
      </c>
      <c r="L6242" s="180" t="s">
        <v>4328</v>
      </c>
    </row>
    <row r="6243" spans="3:12">
      <c r="C6243" s="180">
        <v>36084</v>
      </c>
      <c r="D6243" s="180">
        <v>9828</v>
      </c>
      <c r="E6243" s="180" t="s">
        <v>5969</v>
      </c>
      <c r="F6243" s="180" t="s">
        <v>826</v>
      </c>
      <c r="G6243" s="180">
        <v>7.5795700000000004</v>
      </c>
      <c r="H6243" s="180">
        <v>127.48</v>
      </c>
      <c r="I6243" s="180">
        <v>127.48</v>
      </c>
      <c r="J6243" s="180">
        <v>0</v>
      </c>
      <c r="K6243" s="181">
        <f t="shared" si="97"/>
        <v>966.24358360000008</v>
      </c>
      <c r="L6243" s="180" t="s">
        <v>4328</v>
      </c>
    </row>
    <row r="6244" spans="3:12">
      <c r="C6244" s="180">
        <v>36084</v>
      </c>
      <c r="D6244" s="180">
        <v>9829</v>
      </c>
      <c r="E6244" s="180" t="s">
        <v>758</v>
      </c>
      <c r="F6244" s="180" t="s">
        <v>826</v>
      </c>
      <c r="G6244" s="180">
        <v>12.845269999999999</v>
      </c>
      <c r="H6244" s="180">
        <v>216.05</v>
      </c>
      <c r="I6244" s="180">
        <v>216.05</v>
      </c>
      <c r="J6244" s="180">
        <v>0</v>
      </c>
      <c r="K6244" s="181">
        <f t="shared" si="97"/>
        <v>2775.2205835</v>
      </c>
      <c r="L6244" s="180" t="s">
        <v>4328</v>
      </c>
    </row>
    <row r="6245" spans="3:12">
      <c r="C6245" s="180">
        <v>36084</v>
      </c>
      <c r="D6245" s="180">
        <v>10781</v>
      </c>
      <c r="E6245" s="180" t="s">
        <v>5970</v>
      </c>
      <c r="F6245" s="180" t="s">
        <v>727</v>
      </c>
      <c r="G6245" s="180">
        <v>0.84531999999999996</v>
      </c>
      <c r="H6245" s="180">
        <v>14.21</v>
      </c>
      <c r="I6245" s="180">
        <v>14.21</v>
      </c>
      <c r="J6245" s="180">
        <v>0</v>
      </c>
      <c r="K6245" s="181">
        <f t="shared" si="97"/>
        <v>12.0119972</v>
      </c>
      <c r="L6245" s="180" t="s">
        <v>4328</v>
      </c>
    </row>
    <row r="6246" spans="3:12">
      <c r="C6246" s="180">
        <v>36084</v>
      </c>
      <c r="D6246" s="180">
        <v>11045</v>
      </c>
      <c r="E6246" s="180" t="s">
        <v>750</v>
      </c>
      <c r="F6246" s="180" t="s">
        <v>727</v>
      </c>
      <c r="G6246" s="180">
        <v>1.91438</v>
      </c>
      <c r="H6246" s="180">
        <v>32.19</v>
      </c>
      <c r="I6246" s="180">
        <v>32.19</v>
      </c>
      <c r="J6246" s="180">
        <v>0</v>
      </c>
      <c r="K6246" s="181">
        <f t="shared" si="97"/>
        <v>61.623892199999993</v>
      </c>
      <c r="L6246" s="180" t="s">
        <v>4328</v>
      </c>
    </row>
    <row r="6247" spans="3:12">
      <c r="C6247" s="180">
        <v>36084</v>
      </c>
      <c r="D6247" s="180">
        <v>11321</v>
      </c>
      <c r="E6247" s="180" t="s">
        <v>5971</v>
      </c>
      <c r="F6247" s="180" t="s">
        <v>727</v>
      </c>
      <c r="G6247" s="180">
        <v>1.76573</v>
      </c>
      <c r="H6247" s="180">
        <v>29.69</v>
      </c>
      <c r="I6247" s="180">
        <v>29.69</v>
      </c>
      <c r="J6247" s="180">
        <v>0</v>
      </c>
      <c r="K6247" s="181">
        <f t="shared" si="97"/>
        <v>52.424523700000002</v>
      </c>
      <c r="L6247" s="180" t="s">
        <v>4328</v>
      </c>
    </row>
    <row r="6248" spans="3:12">
      <c r="C6248" s="180">
        <v>36084</v>
      </c>
      <c r="D6248" s="180">
        <v>11323</v>
      </c>
      <c r="E6248" s="180" t="s">
        <v>5972</v>
      </c>
      <c r="F6248" s="180" t="s">
        <v>727</v>
      </c>
      <c r="G6248" s="180">
        <v>2.0307499999999998</v>
      </c>
      <c r="H6248" s="180">
        <v>34.15</v>
      </c>
      <c r="I6248" s="180">
        <v>34.15</v>
      </c>
      <c r="J6248" s="180">
        <v>0</v>
      </c>
      <c r="K6248" s="181">
        <f t="shared" si="97"/>
        <v>69.350112499999994</v>
      </c>
      <c r="L6248" s="180" t="s">
        <v>4328</v>
      </c>
    </row>
    <row r="6249" spans="3:12">
      <c r="C6249" s="180">
        <v>36084</v>
      </c>
      <c r="D6249" s="180">
        <v>11378</v>
      </c>
      <c r="E6249" s="180" t="s">
        <v>761</v>
      </c>
      <c r="F6249" s="180" t="s">
        <v>727</v>
      </c>
      <c r="G6249" s="180">
        <v>5.5227700000000004</v>
      </c>
      <c r="H6249" s="180">
        <v>92.89</v>
      </c>
      <c r="I6249" s="180">
        <v>92.89</v>
      </c>
      <c r="J6249" s="180">
        <v>0</v>
      </c>
      <c r="K6249" s="181">
        <f t="shared" si="97"/>
        <v>513.01010530000008</v>
      </c>
      <c r="L6249" s="180" t="s">
        <v>4328</v>
      </c>
    </row>
    <row r="6250" spans="3:12">
      <c r="C6250" s="180">
        <v>36084</v>
      </c>
      <c r="D6250" s="180">
        <v>11379</v>
      </c>
      <c r="E6250" s="180" t="s">
        <v>5973</v>
      </c>
      <c r="F6250" s="180" t="s">
        <v>727</v>
      </c>
      <c r="G6250" s="180">
        <v>4.6668500000000002</v>
      </c>
      <c r="H6250" s="180">
        <v>78.489999999999995</v>
      </c>
      <c r="I6250" s="180">
        <v>78.489999999999995</v>
      </c>
      <c r="J6250" s="180">
        <v>0</v>
      </c>
      <c r="K6250" s="181">
        <f t="shared" si="97"/>
        <v>366.30105650000002</v>
      </c>
      <c r="L6250" s="180" t="s">
        <v>4328</v>
      </c>
    </row>
    <row r="6251" spans="3:12">
      <c r="C6251" s="180">
        <v>36084</v>
      </c>
      <c r="D6251" s="180">
        <v>11493</v>
      </c>
      <c r="E6251" s="180" t="s">
        <v>5974</v>
      </c>
      <c r="F6251" s="180" t="s">
        <v>727</v>
      </c>
      <c r="G6251" s="180">
        <v>2.6918799999999998</v>
      </c>
      <c r="H6251" s="180">
        <v>45.27</v>
      </c>
      <c r="I6251" s="180">
        <v>45.27</v>
      </c>
      <c r="J6251" s="180">
        <v>0</v>
      </c>
      <c r="K6251" s="181">
        <f t="shared" si="97"/>
        <v>121.86140760000001</v>
      </c>
      <c r="L6251" s="180" t="s">
        <v>4328</v>
      </c>
    </row>
    <row r="6252" spans="3:12">
      <c r="C6252" s="180">
        <v>36084</v>
      </c>
      <c r="D6252" s="180">
        <v>20327</v>
      </c>
      <c r="E6252" s="180" t="s">
        <v>5975</v>
      </c>
      <c r="F6252" s="180" t="s">
        <v>727</v>
      </c>
      <c r="G6252" s="180">
        <v>1.1525300000000001</v>
      </c>
      <c r="H6252" s="180">
        <v>19.38</v>
      </c>
      <c r="I6252" s="180">
        <v>19.38</v>
      </c>
      <c r="J6252" s="180">
        <v>0</v>
      </c>
      <c r="K6252" s="181">
        <f t="shared" si="97"/>
        <v>22.3360314</v>
      </c>
      <c r="L6252" s="180" t="s">
        <v>4328</v>
      </c>
    </row>
    <row r="6253" spans="3:12">
      <c r="C6253" s="180">
        <v>36084</v>
      </c>
      <c r="D6253" s="180">
        <v>36373</v>
      </c>
      <c r="E6253" s="180" t="s">
        <v>5976</v>
      </c>
      <c r="F6253" s="180" t="s">
        <v>826</v>
      </c>
      <c r="G6253" s="180">
        <v>2.0768900000000001</v>
      </c>
      <c r="H6253" s="180">
        <v>34.93</v>
      </c>
      <c r="I6253" s="180">
        <v>34.93</v>
      </c>
      <c r="J6253" s="180">
        <v>0</v>
      </c>
      <c r="K6253" s="181">
        <f t="shared" si="97"/>
        <v>72.545767699999999</v>
      </c>
      <c r="L6253" s="180" t="s">
        <v>4328</v>
      </c>
    </row>
    <row r="6254" spans="3:12">
      <c r="C6254" s="180">
        <v>36084</v>
      </c>
      <c r="D6254" s="180">
        <v>36374</v>
      </c>
      <c r="E6254" s="180" t="s">
        <v>5977</v>
      </c>
      <c r="F6254" s="180" t="s">
        <v>826</v>
      </c>
      <c r="G6254" s="180">
        <v>3.37574</v>
      </c>
      <c r="H6254" s="180">
        <v>56.77</v>
      </c>
      <c r="I6254" s="180">
        <v>56.77</v>
      </c>
      <c r="J6254" s="180">
        <v>0</v>
      </c>
      <c r="K6254" s="181">
        <f t="shared" si="97"/>
        <v>191.64075980000001</v>
      </c>
      <c r="L6254" s="180" t="s">
        <v>4328</v>
      </c>
    </row>
    <row r="6255" spans="3:12">
      <c r="C6255" s="180">
        <v>36084</v>
      </c>
      <c r="D6255" s="180">
        <v>36375</v>
      </c>
      <c r="E6255" s="180" t="s">
        <v>748</v>
      </c>
      <c r="F6255" s="180" t="s">
        <v>826</v>
      </c>
      <c r="G6255" s="180">
        <v>1.23424</v>
      </c>
      <c r="H6255" s="180">
        <v>20.75</v>
      </c>
      <c r="I6255" s="180">
        <v>20.75</v>
      </c>
      <c r="J6255" s="180">
        <v>0</v>
      </c>
      <c r="K6255" s="181">
        <f t="shared" si="97"/>
        <v>25.610479999999999</v>
      </c>
      <c r="L6255" s="180" t="s">
        <v>4328</v>
      </c>
    </row>
    <row r="6256" spans="3:12">
      <c r="C6256" s="180">
        <v>36084</v>
      </c>
      <c r="D6256" s="180">
        <v>36376</v>
      </c>
      <c r="E6256" s="180" t="s">
        <v>755</v>
      </c>
      <c r="F6256" s="180" t="s">
        <v>826</v>
      </c>
      <c r="G6256" s="180">
        <v>2.4236399999999998</v>
      </c>
      <c r="H6256" s="180">
        <v>40.76</v>
      </c>
      <c r="I6256" s="180">
        <v>40.76</v>
      </c>
      <c r="J6256" s="180">
        <v>0</v>
      </c>
      <c r="K6256" s="181">
        <f t="shared" si="97"/>
        <v>98.787566399999989</v>
      </c>
      <c r="L6256" s="180" t="s">
        <v>4328</v>
      </c>
    </row>
    <row r="6257" spans="3:12">
      <c r="C6257" s="180">
        <v>36084</v>
      </c>
      <c r="D6257" s="180">
        <v>36377</v>
      </c>
      <c r="E6257" s="180" t="s">
        <v>756</v>
      </c>
      <c r="F6257" s="180" t="s">
        <v>826</v>
      </c>
      <c r="G6257" s="180">
        <v>4.0493399999999999</v>
      </c>
      <c r="H6257" s="180">
        <v>68.099999999999994</v>
      </c>
      <c r="I6257" s="180">
        <v>68.099999999999994</v>
      </c>
      <c r="J6257" s="180">
        <v>0</v>
      </c>
      <c r="K6257" s="181">
        <f t="shared" si="97"/>
        <v>275.76005399999997</v>
      </c>
      <c r="L6257" s="180" t="s">
        <v>4328</v>
      </c>
    </row>
    <row r="6258" spans="3:12">
      <c r="C6258" s="180">
        <v>36084</v>
      </c>
      <c r="D6258" s="180">
        <v>36378</v>
      </c>
      <c r="E6258" s="180" t="s">
        <v>5978</v>
      </c>
      <c r="F6258" s="180" t="s">
        <v>826</v>
      </c>
      <c r="G6258" s="180">
        <v>1.5172600000000001</v>
      </c>
      <c r="H6258" s="180">
        <v>25.52</v>
      </c>
      <c r="I6258" s="180">
        <v>25.52</v>
      </c>
      <c r="J6258" s="180">
        <v>0</v>
      </c>
      <c r="K6258" s="181">
        <f t="shared" si="97"/>
        <v>38.720475200000003</v>
      </c>
      <c r="L6258" s="180" t="s">
        <v>4328</v>
      </c>
    </row>
    <row r="6259" spans="3:12">
      <c r="C6259" s="180">
        <v>36084</v>
      </c>
      <c r="D6259" s="180">
        <v>36379</v>
      </c>
      <c r="E6259" s="180" t="s">
        <v>5979</v>
      </c>
      <c r="F6259" s="180" t="s">
        <v>826</v>
      </c>
      <c r="G6259" s="180">
        <v>3.0584500000000001</v>
      </c>
      <c r="H6259" s="180">
        <v>51.44</v>
      </c>
      <c r="I6259" s="180">
        <v>51.44</v>
      </c>
      <c r="J6259" s="180">
        <v>0</v>
      </c>
      <c r="K6259" s="181">
        <f t="shared" si="97"/>
        <v>157.32666800000001</v>
      </c>
      <c r="L6259" s="180" t="s">
        <v>4328</v>
      </c>
    </row>
    <row r="6260" spans="3:12">
      <c r="C6260" s="180">
        <v>36084</v>
      </c>
      <c r="D6260" s="180">
        <v>36380</v>
      </c>
      <c r="E6260" s="180" t="s">
        <v>5980</v>
      </c>
      <c r="F6260" s="180" t="s">
        <v>826</v>
      </c>
      <c r="G6260" s="180">
        <v>5.0631700000000004</v>
      </c>
      <c r="H6260" s="180">
        <v>85.16</v>
      </c>
      <c r="I6260" s="180">
        <v>85.16</v>
      </c>
      <c r="J6260" s="180">
        <v>0</v>
      </c>
      <c r="K6260" s="181">
        <f t="shared" si="97"/>
        <v>431.17955720000003</v>
      </c>
      <c r="L6260" s="180" t="s">
        <v>4328</v>
      </c>
    </row>
    <row r="6261" spans="3:12">
      <c r="C6261" s="180">
        <v>36084</v>
      </c>
      <c r="D6261" s="180">
        <v>41892</v>
      </c>
      <c r="E6261" s="180" t="s">
        <v>5981</v>
      </c>
      <c r="F6261" s="180" t="s">
        <v>727</v>
      </c>
      <c r="G6261" s="180">
        <v>6.9498899999999999</v>
      </c>
      <c r="H6261" s="180">
        <v>116.89</v>
      </c>
      <c r="I6261" s="180">
        <v>116.89</v>
      </c>
      <c r="J6261" s="180">
        <v>0</v>
      </c>
      <c r="K6261" s="181">
        <f t="shared" si="97"/>
        <v>812.37264210000001</v>
      </c>
      <c r="L6261" s="180" t="s">
        <v>4328</v>
      </c>
    </row>
    <row r="6262" spans="3:12">
      <c r="C6262" s="180">
        <v>36170</v>
      </c>
      <c r="D6262" s="180">
        <v>36170</v>
      </c>
      <c r="E6262" s="180" t="s">
        <v>5982</v>
      </c>
      <c r="F6262" s="180" t="s">
        <v>838</v>
      </c>
      <c r="G6262" s="180">
        <v>1</v>
      </c>
      <c r="H6262" s="180">
        <v>83.27</v>
      </c>
      <c r="I6262" s="180">
        <v>83.27</v>
      </c>
      <c r="J6262" s="180">
        <v>0</v>
      </c>
      <c r="K6262" s="181">
        <f t="shared" si="97"/>
        <v>83.27</v>
      </c>
      <c r="L6262" s="180" t="s">
        <v>4328</v>
      </c>
    </row>
    <row r="6263" spans="3:12">
      <c r="C6263" s="180">
        <v>36170</v>
      </c>
      <c r="D6263" s="180">
        <v>679</v>
      </c>
      <c r="E6263" s="180" t="s">
        <v>5983</v>
      </c>
      <c r="F6263" s="180" t="s">
        <v>838</v>
      </c>
      <c r="G6263" s="180">
        <v>1.2052928000000001</v>
      </c>
      <c r="H6263" s="180">
        <v>100.36</v>
      </c>
      <c r="I6263" s="180">
        <v>100.36</v>
      </c>
      <c r="J6263" s="180">
        <v>0</v>
      </c>
      <c r="K6263" s="181">
        <f t="shared" si="97"/>
        <v>120.963185408</v>
      </c>
      <c r="L6263" s="180" t="s">
        <v>4328</v>
      </c>
    </row>
    <row r="6264" spans="3:12">
      <c r="C6264" s="180">
        <v>36170</v>
      </c>
      <c r="D6264" s="180">
        <v>695</v>
      </c>
      <c r="E6264" s="180" t="s">
        <v>5984</v>
      </c>
      <c r="F6264" s="180" t="s">
        <v>838</v>
      </c>
      <c r="G6264" s="180">
        <v>0.80833219999999995</v>
      </c>
      <c r="H6264" s="180">
        <v>67.3</v>
      </c>
      <c r="I6264" s="180">
        <v>67.3</v>
      </c>
      <c r="J6264" s="180">
        <v>0</v>
      </c>
      <c r="K6264" s="181">
        <f t="shared" si="97"/>
        <v>54.400757059999997</v>
      </c>
      <c r="L6264" s="180" t="s">
        <v>4328</v>
      </c>
    </row>
    <row r="6265" spans="3:12">
      <c r="C6265" s="180">
        <v>36170</v>
      </c>
      <c r="D6265" s="180">
        <v>711</v>
      </c>
      <c r="E6265" s="180" t="s">
        <v>5985</v>
      </c>
      <c r="F6265" s="180" t="s">
        <v>838</v>
      </c>
      <c r="G6265" s="180">
        <v>0.79732740000000002</v>
      </c>
      <c r="H6265" s="180">
        <v>66.39</v>
      </c>
      <c r="I6265" s="180">
        <v>66.39</v>
      </c>
      <c r="J6265" s="180">
        <v>0</v>
      </c>
      <c r="K6265" s="181">
        <f t="shared" si="97"/>
        <v>52.934566086000004</v>
      </c>
      <c r="L6265" s="180" t="s">
        <v>4328</v>
      </c>
    </row>
    <row r="6266" spans="3:12">
      <c r="C6266" s="180">
        <v>36170</v>
      </c>
      <c r="D6266" s="180">
        <v>712</v>
      </c>
      <c r="E6266" s="180" t="s">
        <v>5986</v>
      </c>
      <c r="F6266" s="180" t="s">
        <v>838</v>
      </c>
      <c r="G6266" s="180">
        <v>1.0043233</v>
      </c>
      <c r="H6266" s="180">
        <v>83.63</v>
      </c>
      <c r="I6266" s="180">
        <v>83.63</v>
      </c>
      <c r="J6266" s="180">
        <v>0</v>
      </c>
      <c r="K6266" s="181">
        <f t="shared" si="97"/>
        <v>83.991557579000002</v>
      </c>
      <c r="L6266" s="180" t="s">
        <v>4328</v>
      </c>
    </row>
    <row r="6267" spans="3:12">
      <c r="C6267" s="180">
        <v>36170</v>
      </c>
      <c r="D6267" s="180">
        <v>36154</v>
      </c>
      <c r="E6267" s="180" t="s">
        <v>5987</v>
      </c>
      <c r="F6267" s="180" t="s">
        <v>838</v>
      </c>
      <c r="G6267" s="180">
        <v>1.1004847</v>
      </c>
      <c r="H6267" s="180">
        <v>91.63</v>
      </c>
      <c r="I6267" s="180">
        <v>91.63</v>
      </c>
      <c r="J6267" s="180">
        <v>0</v>
      </c>
      <c r="K6267" s="181">
        <f t="shared" si="97"/>
        <v>100.83741306099999</v>
      </c>
      <c r="L6267" s="180" t="s">
        <v>4328</v>
      </c>
    </row>
    <row r="6268" spans="3:12">
      <c r="C6268" s="180">
        <v>36170</v>
      </c>
      <c r="D6268" s="180">
        <v>36155</v>
      </c>
      <c r="E6268" s="180" t="s">
        <v>5988</v>
      </c>
      <c r="F6268" s="180" t="s">
        <v>838</v>
      </c>
      <c r="G6268" s="180">
        <v>0.79169400000000001</v>
      </c>
      <c r="H6268" s="180">
        <v>65.92</v>
      </c>
      <c r="I6268" s="180">
        <v>65.92</v>
      </c>
      <c r="J6268" s="180">
        <v>0</v>
      </c>
      <c r="K6268" s="181">
        <f t="shared" si="97"/>
        <v>52.188468480000004</v>
      </c>
      <c r="L6268" s="180" t="s">
        <v>4328</v>
      </c>
    </row>
    <row r="6269" spans="3:12">
      <c r="C6269" s="180">
        <v>36170</v>
      </c>
      <c r="D6269" s="180">
        <v>36156</v>
      </c>
      <c r="E6269" s="180" t="s">
        <v>5989</v>
      </c>
      <c r="F6269" s="180" t="s">
        <v>838</v>
      </c>
      <c r="G6269" s="180">
        <v>0.91707059999999996</v>
      </c>
      <c r="H6269" s="180">
        <v>76.36</v>
      </c>
      <c r="I6269" s="180">
        <v>76.36</v>
      </c>
      <c r="J6269" s="180">
        <v>0</v>
      </c>
      <c r="K6269" s="181">
        <f t="shared" si="97"/>
        <v>70.027511015999991</v>
      </c>
      <c r="L6269" s="180" t="s">
        <v>4328</v>
      </c>
    </row>
    <row r="6270" spans="3:12">
      <c r="C6270" s="180">
        <v>36170</v>
      </c>
      <c r="D6270" s="180">
        <v>36178</v>
      </c>
      <c r="E6270" s="180" t="s">
        <v>5990</v>
      </c>
      <c r="F6270" s="180" t="s">
        <v>727</v>
      </c>
      <c r="G6270" s="180">
        <v>0.2096161</v>
      </c>
      <c r="H6270" s="180">
        <v>17.45</v>
      </c>
      <c r="I6270" s="180">
        <v>17.45</v>
      </c>
      <c r="J6270" s="180">
        <v>0</v>
      </c>
      <c r="K6270" s="181">
        <f t="shared" si="97"/>
        <v>3.657800945</v>
      </c>
      <c r="L6270" s="180" t="s">
        <v>4328</v>
      </c>
    </row>
    <row r="6271" spans="3:12">
      <c r="C6271" s="180">
        <v>36170</v>
      </c>
      <c r="D6271" s="180">
        <v>40515</v>
      </c>
      <c r="E6271" s="180" t="s">
        <v>5991</v>
      </c>
      <c r="F6271" s="180" t="s">
        <v>838</v>
      </c>
      <c r="G6271" s="180">
        <v>1.8865453000000001</v>
      </c>
      <c r="H6271" s="180">
        <v>157.09</v>
      </c>
      <c r="I6271" s="180">
        <v>157.09</v>
      </c>
      <c r="J6271" s="180">
        <v>0</v>
      </c>
      <c r="K6271" s="181">
        <f t="shared" si="97"/>
        <v>296.35740117700004</v>
      </c>
      <c r="L6271" s="180" t="s">
        <v>4328</v>
      </c>
    </row>
    <row r="6272" spans="3:12">
      <c r="C6272" s="180">
        <v>36170</v>
      </c>
      <c r="D6272" s="180">
        <v>40517</v>
      </c>
      <c r="E6272" s="180" t="s">
        <v>5992</v>
      </c>
      <c r="F6272" s="180" t="s">
        <v>838</v>
      </c>
      <c r="G6272" s="180">
        <v>0.8384646</v>
      </c>
      <c r="H6272" s="180">
        <v>69.81</v>
      </c>
      <c r="I6272" s="180">
        <v>69.81</v>
      </c>
      <c r="J6272" s="180">
        <v>0</v>
      </c>
      <c r="K6272" s="181">
        <f t="shared" si="97"/>
        <v>58.533213726</v>
      </c>
      <c r="L6272" s="180" t="s">
        <v>4328</v>
      </c>
    </row>
    <row r="6273" spans="3:12">
      <c r="C6273" s="180">
        <v>36170</v>
      </c>
      <c r="D6273" s="180">
        <v>40524</v>
      </c>
      <c r="E6273" s="180" t="s">
        <v>5993</v>
      </c>
      <c r="F6273" s="180" t="s">
        <v>838</v>
      </c>
      <c r="G6273" s="180">
        <v>1.1790908</v>
      </c>
      <c r="H6273" s="180">
        <v>98.18</v>
      </c>
      <c r="I6273" s="180">
        <v>98.18</v>
      </c>
      <c r="J6273" s="180">
        <v>0</v>
      </c>
      <c r="K6273" s="181">
        <f t="shared" si="97"/>
        <v>115.76313474400001</v>
      </c>
      <c r="L6273" s="180" t="s">
        <v>4328</v>
      </c>
    </row>
    <row r="6274" spans="3:12">
      <c r="C6274" s="180">
        <v>36170</v>
      </c>
      <c r="D6274" s="180">
        <v>40529</v>
      </c>
      <c r="E6274" s="180" t="s">
        <v>5994</v>
      </c>
      <c r="F6274" s="180" t="s">
        <v>838</v>
      </c>
      <c r="G6274" s="180">
        <v>1.2052928000000001</v>
      </c>
      <c r="H6274" s="180">
        <v>100.36</v>
      </c>
      <c r="I6274" s="180">
        <v>100.36</v>
      </c>
      <c r="J6274" s="180">
        <v>0</v>
      </c>
      <c r="K6274" s="181">
        <f t="shared" si="97"/>
        <v>120.963185408</v>
      </c>
      <c r="L6274" s="180" t="s">
        <v>4328</v>
      </c>
    </row>
    <row r="6275" spans="3:12">
      <c r="C6275" s="180">
        <v>36170</v>
      </c>
      <c r="D6275" s="180">
        <v>40671</v>
      </c>
      <c r="E6275" s="180" t="s">
        <v>5995</v>
      </c>
      <c r="F6275" s="180" t="s">
        <v>838</v>
      </c>
      <c r="G6275" s="180">
        <v>1.3756059</v>
      </c>
      <c r="H6275" s="180">
        <v>114.54</v>
      </c>
      <c r="I6275" s="180">
        <v>114.54</v>
      </c>
      <c r="J6275" s="180">
        <v>0</v>
      </c>
      <c r="K6275" s="181">
        <f t="shared" si="97"/>
        <v>157.56189978600003</v>
      </c>
      <c r="L6275" s="180" t="s">
        <v>4328</v>
      </c>
    </row>
    <row r="6276" spans="3:12">
      <c r="C6276" s="180">
        <v>36230</v>
      </c>
      <c r="D6276" s="180">
        <v>36230</v>
      </c>
      <c r="E6276" s="180" t="s">
        <v>5996</v>
      </c>
      <c r="F6276" s="180" t="s">
        <v>838</v>
      </c>
      <c r="G6276" s="180">
        <v>1</v>
      </c>
      <c r="H6276" s="180">
        <v>24.64</v>
      </c>
      <c r="I6276" s="180">
        <v>24.64</v>
      </c>
      <c r="J6276" s="180">
        <v>0</v>
      </c>
      <c r="K6276" s="181">
        <f t="shared" si="97"/>
        <v>24.64</v>
      </c>
      <c r="L6276" s="180" t="s">
        <v>4328</v>
      </c>
    </row>
    <row r="6277" spans="3:12">
      <c r="C6277" s="180">
        <v>36230</v>
      </c>
      <c r="D6277" s="180">
        <v>3275</v>
      </c>
      <c r="E6277" s="180" t="s">
        <v>5997</v>
      </c>
      <c r="F6277" s="180" t="s">
        <v>838</v>
      </c>
      <c r="G6277" s="180">
        <v>4.8865619999999996</v>
      </c>
      <c r="H6277" s="180">
        <v>120.4</v>
      </c>
      <c r="I6277" s="180">
        <v>120.4</v>
      </c>
      <c r="J6277" s="180">
        <v>0</v>
      </c>
      <c r="K6277" s="181">
        <f t="shared" si="97"/>
        <v>588.3420648</v>
      </c>
      <c r="L6277" s="180" t="s">
        <v>4328</v>
      </c>
    </row>
    <row r="6278" spans="3:12">
      <c r="C6278" s="180">
        <v>36230</v>
      </c>
      <c r="D6278" s="180">
        <v>11587</v>
      </c>
      <c r="E6278" s="180" t="s">
        <v>5998</v>
      </c>
      <c r="F6278" s="180" t="s">
        <v>838</v>
      </c>
      <c r="G6278" s="180">
        <v>3.3507853000000001</v>
      </c>
      <c r="H6278" s="180">
        <v>82.56</v>
      </c>
      <c r="I6278" s="180">
        <v>82.56</v>
      </c>
      <c r="J6278" s="180">
        <v>0</v>
      </c>
      <c r="K6278" s="181">
        <f t="shared" ref="K6278:K6341" si="98">H6278*G6278</f>
        <v>276.64083436800001</v>
      </c>
      <c r="L6278" s="180" t="s">
        <v>4328</v>
      </c>
    </row>
    <row r="6279" spans="3:12">
      <c r="C6279" s="180">
        <v>36230</v>
      </c>
      <c r="D6279" s="180">
        <v>36225</v>
      </c>
      <c r="E6279" s="180" t="s">
        <v>5999</v>
      </c>
      <c r="F6279" s="180" t="s">
        <v>838</v>
      </c>
      <c r="G6279" s="180">
        <v>1.3612565000000001</v>
      </c>
      <c r="H6279" s="180">
        <v>33.54</v>
      </c>
      <c r="I6279" s="180">
        <v>33.54</v>
      </c>
      <c r="J6279" s="180">
        <v>0</v>
      </c>
      <c r="K6279" s="181">
        <f t="shared" si="98"/>
        <v>45.65654301</v>
      </c>
      <c r="L6279" s="180" t="s">
        <v>4328</v>
      </c>
    </row>
    <row r="6280" spans="3:12">
      <c r="C6280" s="180">
        <v>36230</v>
      </c>
      <c r="D6280" s="180">
        <v>36238</v>
      </c>
      <c r="E6280" s="180" t="s">
        <v>6000</v>
      </c>
      <c r="F6280" s="180" t="s">
        <v>838</v>
      </c>
      <c r="G6280" s="180">
        <v>0.97731239999999997</v>
      </c>
      <c r="H6280" s="180">
        <v>24.08</v>
      </c>
      <c r="I6280" s="180">
        <v>24.08</v>
      </c>
      <c r="J6280" s="180">
        <v>0</v>
      </c>
      <c r="K6280" s="181">
        <f t="shared" si="98"/>
        <v>23.533682591999998</v>
      </c>
      <c r="L6280" s="180" t="s">
        <v>4328</v>
      </c>
    </row>
    <row r="6281" spans="3:12">
      <c r="C6281" s="180">
        <v>36230</v>
      </c>
      <c r="D6281" s="180">
        <v>36246</v>
      </c>
      <c r="E6281" s="180" t="s">
        <v>6001</v>
      </c>
      <c r="F6281" s="180" t="s">
        <v>826</v>
      </c>
      <c r="G6281" s="180">
        <v>0.1639832</v>
      </c>
      <c r="H6281" s="180">
        <v>4.04</v>
      </c>
      <c r="I6281" s="180">
        <v>4.04</v>
      </c>
      <c r="J6281" s="180">
        <v>0</v>
      </c>
      <c r="K6281" s="181">
        <f t="shared" si="98"/>
        <v>0.66249212800000001</v>
      </c>
      <c r="L6281" s="180" t="s">
        <v>4328</v>
      </c>
    </row>
    <row r="6282" spans="3:12">
      <c r="C6282" s="180">
        <v>36230</v>
      </c>
      <c r="D6282" s="180">
        <v>36250</v>
      </c>
      <c r="E6282" s="180" t="s">
        <v>6002</v>
      </c>
      <c r="F6282" s="180" t="s">
        <v>826</v>
      </c>
      <c r="G6282" s="180">
        <v>0.1860803</v>
      </c>
      <c r="H6282" s="180">
        <v>4.58</v>
      </c>
      <c r="I6282" s="180">
        <v>4.58</v>
      </c>
      <c r="J6282" s="180">
        <v>0</v>
      </c>
      <c r="K6282" s="181">
        <f t="shared" si="98"/>
        <v>0.85224777400000007</v>
      </c>
      <c r="L6282" s="180" t="s">
        <v>4328</v>
      </c>
    </row>
    <row r="6283" spans="3:12">
      <c r="C6283" s="180">
        <v>36230</v>
      </c>
      <c r="D6283" s="180">
        <v>39694</v>
      </c>
      <c r="E6283" s="180" t="s">
        <v>6003</v>
      </c>
      <c r="F6283" s="180" t="s">
        <v>838</v>
      </c>
      <c r="G6283" s="180">
        <v>15.7068063</v>
      </c>
      <c r="H6283" s="180">
        <v>387.01</v>
      </c>
      <c r="I6283" s="180">
        <v>387.01</v>
      </c>
      <c r="J6283" s="180">
        <v>0</v>
      </c>
      <c r="K6283" s="181">
        <f t="shared" si="98"/>
        <v>6078.6911061629999</v>
      </c>
      <c r="L6283" s="180" t="s">
        <v>4328</v>
      </c>
    </row>
    <row r="6284" spans="3:12">
      <c r="C6284" s="180">
        <v>36274</v>
      </c>
      <c r="D6284" s="180">
        <v>36274</v>
      </c>
      <c r="E6284" s="180" t="s">
        <v>2869</v>
      </c>
      <c r="F6284" s="180" t="s">
        <v>826</v>
      </c>
      <c r="G6284" s="180">
        <v>1</v>
      </c>
      <c r="H6284" s="180">
        <v>8.52</v>
      </c>
      <c r="I6284" s="180">
        <v>8.52</v>
      </c>
      <c r="J6284" s="180">
        <v>0</v>
      </c>
      <c r="K6284" s="181">
        <f t="shared" si="98"/>
        <v>8.52</v>
      </c>
      <c r="L6284" s="180" t="s">
        <v>4328</v>
      </c>
    </row>
    <row r="6285" spans="3:12">
      <c r="C6285" s="180">
        <v>36274</v>
      </c>
      <c r="D6285" s="180">
        <v>36278</v>
      </c>
      <c r="E6285" s="180" t="s">
        <v>2849</v>
      </c>
      <c r="F6285" s="180" t="s">
        <v>826</v>
      </c>
      <c r="G6285" s="180">
        <v>1.3565132</v>
      </c>
      <c r="H6285" s="180">
        <v>11.55</v>
      </c>
      <c r="I6285" s="180">
        <v>11.55</v>
      </c>
      <c r="J6285" s="180">
        <v>0</v>
      </c>
      <c r="K6285" s="181">
        <f t="shared" si="98"/>
        <v>15.66772746</v>
      </c>
      <c r="L6285" s="180" t="s">
        <v>4328</v>
      </c>
    </row>
    <row r="6286" spans="3:12">
      <c r="C6286" s="180">
        <v>36274</v>
      </c>
      <c r="D6286" s="180">
        <v>36298</v>
      </c>
      <c r="E6286" s="180" t="s">
        <v>6004</v>
      </c>
      <c r="F6286" s="180" t="s">
        <v>727</v>
      </c>
      <c r="G6286" s="180">
        <v>0.32076399999999999</v>
      </c>
      <c r="H6286" s="180">
        <v>2.73</v>
      </c>
      <c r="I6286" s="180">
        <v>2.73</v>
      </c>
      <c r="J6286" s="180">
        <v>0</v>
      </c>
      <c r="K6286" s="181">
        <f t="shared" si="98"/>
        <v>0.87568572</v>
      </c>
      <c r="L6286" s="180" t="s">
        <v>4328</v>
      </c>
    </row>
    <row r="6287" spans="3:12">
      <c r="C6287" s="180">
        <v>36274</v>
      </c>
      <c r="D6287" s="180">
        <v>36313</v>
      </c>
      <c r="E6287" s="180" t="s">
        <v>6005</v>
      </c>
      <c r="F6287" s="180" t="s">
        <v>727</v>
      </c>
      <c r="G6287" s="180">
        <v>1.5494612999999999</v>
      </c>
      <c r="H6287" s="180">
        <v>13.2</v>
      </c>
      <c r="I6287" s="180">
        <v>13.2</v>
      </c>
      <c r="J6287" s="180">
        <v>0</v>
      </c>
      <c r="K6287" s="181">
        <f t="shared" si="98"/>
        <v>20.452889159999998</v>
      </c>
      <c r="L6287" s="180" t="s">
        <v>4328</v>
      </c>
    </row>
    <row r="6288" spans="3:12">
      <c r="C6288" s="180">
        <v>36274</v>
      </c>
      <c r="D6288" s="180">
        <v>36316</v>
      </c>
      <c r="E6288" s="180" t="s">
        <v>6006</v>
      </c>
      <c r="F6288" s="180" t="s">
        <v>727</v>
      </c>
      <c r="G6288" s="180">
        <v>2.4128305999999999</v>
      </c>
      <c r="H6288" s="180">
        <v>20.55</v>
      </c>
      <c r="I6288" s="180">
        <v>20.55</v>
      </c>
      <c r="J6288" s="180">
        <v>0</v>
      </c>
      <c r="K6288" s="181">
        <f t="shared" si="98"/>
        <v>49.583668830000001</v>
      </c>
      <c r="L6288" s="180" t="s">
        <v>4328</v>
      </c>
    </row>
    <row r="6289" spans="3:12">
      <c r="C6289" s="180">
        <v>36274</v>
      </c>
      <c r="D6289" s="180">
        <v>36320</v>
      </c>
      <c r="E6289" s="180" t="s">
        <v>6007</v>
      </c>
      <c r="F6289" s="180" t="s">
        <v>727</v>
      </c>
      <c r="G6289" s="180">
        <v>0.24583740000000001</v>
      </c>
      <c r="H6289" s="180">
        <v>2.09</v>
      </c>
      <c r="I6289" s="180">
        <v>2.09</v>
      </c>
      <c r="J6289" s="180">
        <v>0</v>
      </c>
      <c r="K6289" s="181">
        <f t="shared" si="98"/>
        <v>0.513800166</v>
      </c>
      <c r="L6289" s="180" t="s">
        <v>4328</v>
      </c>
    </row>
    <row r="6290" spans="3:12">
      <c r="C6290" s="180">
        <v>36274</v>
      </c>
      <c r="D6290" s="180">
        <v>36324</v>
      </c>
      <c r="E6290" s="180" t="s">
        <v>6008</v>
      </c>
      <c r="F6290" s="180" t="s">
        <v>727</v>
      </c>
      <c r="G6290" s="180">
        <v>0.22428989999999999</v>
      </c>
      <c r="H6290" s="180">
        <v>1.91</v>
      </c>
      <c r="I6290" s="180">
        <v>1.91</v>
      </c>
      <c r="J6290" s="180">
        <v>0</v>
      </c>
      <c r="K6290" s="181">
        <f t="shared" si="98"/>
        <v>0.42839370899999996</v>
      </c>
      <c r="L6290" s="180" t="s">
        <v>4328</v>
      </c>
    </row>
    <row r="6291" spans="3:12">
      <c r="C6291" s="180">
        <v>36274</v>
      </c>
      <c r="D6291" s="180">
        <v>36327</v>
      </c>
      <c r="E6291" s="180" t="s">
        <v>6009</v>
      </c>
      <c r="F6291" s="180" t="s">
        <v>727</v>
      </c>
      <c r="G6291" s="180">
        <v>0.4201763</v>
      </c>
      <c r="H6291" s="180">
        <v>3.57</v>
      </c>
      <c r="I6291" s="180">
        <v>3.57</v>
      </c>
      <c r="J6291" s="180">
        <v>0</v>
      </c>
      <c r="K6291" s="181">
        <f t="shared" si="98"/>
        <v>1.500029391</v>
      </c>
      <c r="L6291" s="180" t="s">
        <v>4328</v>
      </c>
    </row>
    <row r="6292" spans="3:12">
      <c r="C6292" s="180">
        <v>36274</v>
      </c>
      <c r="D6292" s="180">
        <v>36331</v>
      </c>
      <c r="E6292" s="180" t="s">
        <v>6010</v>
      </c>
      <c r="F6292" s="180" t="s">
        <v>727</v>
      </c>
      <c r="G6292" s="180">
        <v>0.24828600000000001</v>
      </c>
      <c r="H6292" s="180">
        <v>2.11</v>
      </c>
      <c r="I6292" s="180">
        <v>2.11</v>
      </c>
      <c r="J6292" s="180">
        <v>0</v>
      </c>
      <c r="K6292" s="181">
        <f t="shared" si="98"/>
        <v>0.52388345999999997</v>
      </c>
      <c r="L6292" s="180" t="s">
        <v>4328</v>
      </c>
    </row>
    <row r="6293" spans="3:12">
      <c r="C6293" s="180">
        <v>36274</v>
      </c>
      <c r="D6293" s="180">
        <v>36346</v>
      </c>
      <c r="E6293" s="180" t="s">
        <v>6011</v>
      </c>
      <c r="F6293" s="180" t="s">
        <v>727</v>
      </c>
      <c r="G6293" s="180">
        <v>0.37169439999999998</v>
      </c>
      <c r="H6293" s="180">
        <v>3.16</v>
      </c>
      <c r="I6293" s="180">
        <v>3.16</v>
      </c>
      <c r="J6293" s="180">
        <v>0</v>
      </c>
      <c r="K6293" s="181">
        <f t="shared" si="98"/>
        <v>1.1745543039999999</v>
      </c>
      <c r="L6293" s="180" t="s">
        <v>4328</v>
      </c>
    </row>
    <row r="6294" spans="3:12">
      <c r="C6294" s="180">
        <v>36274</v>
      </c>
      <c r="D6294" s="180">
        <v>36348</v>
      </c>
      <c r="E6294" s="180" t="s">
        <v>6012</v>
      </c>
      <c r="F6294" s="180" t="s">
        <v>727</v>
      </c>
      <c r="G6294" s="180">
        <v>0.2193928</v>
      </c>
      <c r="H6294" s="180">
        <v>1.86</v>
      </c>
      <c r="I6294" s="180">
        <v>1.86</v>
      </c>
      <c r="J6294" s="180">
        <v>0</v>
      </c>
      <c r="K6294" s="181">
        <f t="shared" si="98"/>
        <v>0.408070608</v>
      </c>
      <c r="L6294" s="180" t="s">
        <v>4328</v>
      </c>
    </row>
    <row r="6295" spans="3:12">
      <c r="C6295" s="180">
        <v>36274</v>
      </c>
      <c r="D6295" s="180">
        <v>36349</v>
      </c>
      <c r="E6295" s="180" t="s">
        <v>6013</v>
      </c>
      <c r="F6295" s="180" t="s">
        <v>727</v>
      </c>
      <c r="G6295" s="180">
        <v>0.30264449999999998</v>
      </c>
      <c r="H6295" s="180">
        <v>2.57</v>
      </c>
      <c r="I6295" s="180">
        <v>2.57</v>
      </c>
      <c r="J6295" s="180">
        <v>0</v>
      </c>
      <c r="K6295" s="181">
        <f t="shared" si="98"/>
        <v>0.77779636499999993</v>
      </c>
      <c r="L6295" s="180" t="s">
        <v>4328</v>
      </c>
    </row>
    <row r="6296" spans="3:12">
      <c r="C6296" s="180">
        <v>36274</v>
      </c>
      <c r="D6296" s="180">
        <v>36355</v>
      </c>
      <c r="E6296" s="180" t="s">
        <v>6014</v>
      </c>
      <c r="F6296" s="180" t="s">
        <v>727</v>
      </c>
      <c r="G6296" s="180">
        <v>1.0587659</v>
      </c>
      <c r="H6296" s="180">
        <v>9.02</v>
      </c>
      <c r="I6296" s="180">
        <v>9.02</v>
      </c>
      <c r="J6296" s="180">
        <v>0</v>
      </c>
      <c r="K6296" s="181">
        <f t="shared" si="98"/>
        <v>9.5500684180000004</v>
      </c>
      <c r="L6296" s="180" t="s">
        <v>4328</v>
      </c>
    </row>
    <row r="6297" spans="3:12">
      <c r="C6297" s="180">
        <v>36274</v>
      </c>
      <c r="D6297" s="180">
        <v>36356</v>
      </c>
      <c r="E6297" s="180" t="s">
        <v>6015</v>
      </c>
      <c r="F6297" s="180" t="s">
        <v>727</v>
      </c>
      <c r="G6297" s="180">
        <v>1.7027424</v>
      </c>
      <c r="H6297" s="180">
        <v>14.5</v>
      </c>
      <c r="I6297" s="180">
        <v>14.5</v>
      </c>
      <c r="J6297" s="180">
        <v>0</v>
      </c>
      <c r="K6297" s="181">
        <f t="shared" si="98"/>
        <v>24.689764799999999</v>
      </c>
      <c r="L6297" s="180" t="s">
        <v>4328</v>
      </c>
    </row>
    <row r="6298" spans="3:12">
      <c r="C6298" s="180">
        <v>36274</v>
      </c>
      <c r="D6298" s="180">
        <v>36357</v>
      </c>
      <c r="E6298" s="180" t="s">
        <v>6016</v>
      </c>
      <c r="F6298" s="180" t="s">
        <v>727</v>
      </c>
      <c r="G6298" s="180">
        <v>14.8026445</v>
      </c>
      <c r="H6298" s="180">
        <v>126.11</v>
      </c>
      <c r="I6298" s="180">
        <v>126.11</v>
      </c>
      <c r="J6298" s="180">
        <v>0</v>
      </c>
      <c r="K6298" s="181">
        <f t="shared" si="98"/>
        <v>1866.7614978949998</v>
      </c>
      <c r="L6298" s="180" t="s">
        <v>4328</v>
      </c>
    </row>
    <row r="6299" spans="3:12">
      <c r="C6299" s="180">
        <v>36274</v>
      </c>
      <c r="D6299" s="180">
        <v>36359</v>
      </c>
      <c r="E6299" s="180" t="s">
        <v>6017</v>
      </c>
      <c r="F6299" s="180" t="s">
        <v>727</v>
      </c>
      <c r="G6299" s="180">
        <v>0.194907</v>
      </c>
      <c r="H6299" s="180">
        <v>1.66</v>
      </c>
      <c r="I6299" s="180">
        <v>1.66</v>
      </c>
      <c r="J6299" s="180">
        <v>0</v>
      </c>
      <c r="K6299" s="181">
        <f t="shared" si="98"/>
        <v>0.32354561999999998</v>
      </c>
      <c r="L6299" s="180" t="s">
        <v>4328</v>
      </c>
    </row>
    <row r="6300" spans="3:12">
      <c r="C6300" s="180">
        <v>36274</v>
      </c>
      <c r="D6300" s="180">
        <v>36360</v>
      </c>
      <c r="E6300" s="180" t="s">
        <v>6018</v>
      </c>
      <c r="F6300" s="180" t="s">
        <v>727</v>
      </c>
      <c r="G6300" s="180">
        <v>0.26199800000000001</v>
      </c>
      <c r="H6300" s="180">
        <v>2.23</v>
      </c>
      <c r="I6300" s="180">
        <v>2.23</v>
      </c>
      <c r="J6300" s="180">
        <v>0</v>
      </c>
      <c r="K6300" s="181">
        <f t="shared" si="98"/>
        <v>0.58425554000000002</v>
      </c>
      <c r="L6300" s="180" t="s">
        <v>4328</v>
      </c>
    </row>
    <row r="6301" spans="3:12">
      <c r="C6301" s="183">
        <v>36274</v>
      </c>
      <c r="D6301" s="183">
        <v>36362</v>
      </c>
      <c r="E6301" s="183" t="s">
        <v>6019</v>
      </c>
      <c r="F6301" s="183" t="s">
        <v>727</v>
      </c>
      <c r="G6301" s="183">
        <v>0.3726738</v>
      </c>
      <c r="H6301" s="184">
        <v>3.17</v>
      </c>
      <c r="I6301" s="183">
        <v>3.17</v>
      </c>
      <c r="J6301" s="185">
        <v>0</v>
      </c>
      <c r="K6301" s="181">
        <f t="shared" si="98"/>
        <v>1.181375946</v>
      </c>
      <c r="L6301" s="185" t="str">
        <f>IF(I6301&gt;0,"Insumo","Mão de Obra")</f>
        <v>Insumo</v>
      </c>
    </row>
    <row r="6302" spans="3:12">
      <c r="C6302" s="183">
        <v>36274</v>
      </c>
      <c r="D6302" s="183">
        <v>38433</v>
      </c>
      <c r="E6302" s="183" t="s">
        <v>6020</v>
      </c>
      <c r="F6302" s="183" t="s">
        <v>727</v>
      </c>
      <c r="G6302" s="183">
        <v>0.74045050000000001</v>
      </c>
      <c r="H6302" s="184">
        <v>6.3</v>
      </c>
      <c r="I6302" s="183">
        <v>6.3</v>
      </c>
      <c r="J6302" s="185">
        <v>0</v>
      </c>
      <c r="K6302" s="181">
        <f t="shared" si="98"/>
        <v>4.6648381499999996</v>
      </c>
      <c r="L6302" s="185" t="str">
        <f t="shared" ref="L6302:L6365" si="99">IF(I6302&gt;0,"Insumo","Mão de Obra")</f>
        <v>Insumo</v>
      </c>
    </row>
    <row r="6303" spans="3:12">
      <c r="C6303" s="183">
        <v>36274</v>
      </c>
      <c r="D6303" s="183">
        <v>38434</v>
      </c>
      <c r="E6303" s="183" t="s">
        <v>6021</v>
      </c>
      <c r="F6303" s="183" t="s">
        <v>727</v>
      </c>
      <c r="G6303" s="183">
        <v>0.39911849999999999</v>
      </c>
      <c r="H6303" s="184">
        <v>3.4</v>
      </c>
      <c r="I6303" s="183">
        <v>3.4</v>
      </c>
      <c r="J6303" s="185">
        <v>0</v>
      </c>
      <c r="K6303" s="181">
        <f t="shared" si="98"/>
        <v>1.3570028999999999</v>
      </c>
      <c r="L6303" s="185" t="str">
        <f t="shared" si="99"/>
        <v>Insumo</v>
      </c>
    </row>
    <row r="6304" spans="3:12">
      <c r="C6304" s="183">
        <v>36274</v>
      </c>
      <c r="D6304" s="183">
        <v>38435</v>
      </c>
      <c r="E6304" s="183" t="s">
        <v>6022</v>
      </c>
      <c r="F6304" s="183" t="s">
        <v>727</v>
      </c>
      <c r="G6304" s="183">
        <v>0.89764940000000004</v>
      </c>
      <c r="H6304" s="184">
        <v>7.64</v>
      </c>
      <c r="I6304" s="183">
        <v>7.64</v>
      </c>
      <c r="J6304" s="185">
        <v>0</v>
      </c>
      <c r="K6304" s="181">
        <f t="shared" si="98"/>
        <v>6.8580414159999998</v>
      </c>
      <c r="L6304" s="185" t="str">
        <f t="shared" si="99"/>
        <v>Insumo</v>
      </c>
    </row>
    <row r="6305" spans="3:12">
      <c r="C6305" s="183">
        <v>36274</v>
      </c>
      <c r="D6305" s="183">
        <v>38436</v>
      </c>
      <c r="E6305" s="183" t="s">
        <v>6023</v>
      </c>
      <c r="F6305" s="183" t="s">
        <v>727</v>
      </c>
      <c r="G6305" s="183">
        <v>1.4877571000000001</v>
      </c>
      <c r="H6305" s="184">
        <v>12.67</v>
      </c>
      <c r="I6305" s="183">
        <v>12.67</v>
      </c>
      <c r="J6305" s="185">
        <v>0</v>
      </c>
      <c r="K6305" s="181">
        <f t="shared" si="98"/>
        <v>18.849882457</v>
      </c>
      <c r="L6305" s="185" t="str">
        <f t="shared" si="99"/>
        <v>Insumo</v>
      </c>
    </row>
    <row r="6306" spans="3:12">
      <c r="C6306" s="183">
        <v>36274</v>
      </c>
      <c r="D6306" s="183">
        <v>38437</v>
      </c>
      <c r="E6306" s="183" t="s">
        <v>6024</v>
      </c>
      <c r="F6306" s="183" t="s">
        <v>727</v>
      </c>
      <c r="G6306" s="183">
        <v>2.4133203000000001</v>
      </c>
      <c r="H6306" s="184">
        <v>20.56</v>
      </c>
      <c r="I6306" s="183">
        <v>20.56</v>
      </c>
      <c r="J6306" s="185">
        <v>0</v>
      </c>
      <c r="K6306" s="181">
        <f t="shared" si="98"/>
        <v>49.617865367999997</v>
      </c>
      <c r="L6306" s="185" t="str">
        <f t="shared" si="99"/>
        <v>Insumo</v>
      </c>
    </row>
    <row r="6307" spans="3:12">
      <c r="C6307" s="183">
        <v>36274</v>
      </c>
      <c r="D6307" s="183">
        <v>38438</v>
      </c>
      <c r="E6307" s="183" t="s">
        <v>6025</v>
      </c>
      <c r="F6307" s="183" t="s">
        <v>727</v>
      </c>
      <c r="G6307" s="183">
        <v>6.9990205999999997</v>
      </c>
      <c r="H6307" s="184">
        <v>59.63</v>
      </c>
      <c r="I6307" s="183">
        <v>59.63</v>
      </c>
      <c r="J6307" s="185">
        <v>0</v>
      </c>
      <c r="K6307" s="181">
        <f t="shared" si="98"/>
        <v>417.35159837800001</v>
      </c>
      <c r="L6307" s="185" t="str">
        <f t="shared" si="99"/>
        <v>Insumo</v>
      </c>
    </row>
    <row r="6308" spans="3:12">
      <c r="C6308" s="183">
        <v>36274</v>
      </c>
      <c r="D6308" s="183">
        <v>38439</v>
      </c>
      <c r="E6308" s="183" t="s">
        <v>6026</v>
      </c>
      <c r="F6308" s="183" t="s">
        <v>727</v>
      </c>
      <c r="G6308" s="183">
        <v>8.8937316000000006</v>
      </c>
      <c r="H6308" s="184">
        <v>75.77</v>
      </c>
      <c r="I6308" s="183">
        <v>75.77</v>
      </c>
      <c r="J6308" s="185">
        <v>0</v>
      </c>
      <c r="K6308" s="181">
        <f t="shared" si="98"/>
        <v>673.87804333200006</v>
      </c>
      <c r="L6308" s="185" t="str">
        <f t="shared" si="99"/>
        <v>Insumo</v>
      </c>
    </row>
    <row r="6309" spans="3:12">
      <c r="C6309" s="183">
        <v>36274</v>
      </c>
      <c r="D6309" s="183">
        <v>38440</v>
      </c>
      <c r="E6309" s="183" t="s">
        <v>6027</v>
      </c>
      <c r="F6309" s="183" t="s">
        <v>727</v>
      </c>
      <c r="G6309" s="183">
        <v>31.1978452</v>
      </c>
      <c r="H6309" s="184">
        <v>265.8</v>
      </c>
      <c r="I6309" s="183">
        <v>265.8</v>
      </c>
      <c r="J6309" s="185">
        <v>0</v>
      </c>
      <c r="K6309" s="181">
        <f t="shared" si="98"/>
        <v>8292.3872541599994</v>
      </c>
      <c r="L6309" s="185" t="str">
        <f t="shared" si="99"/>
        <v>Insumo</v>
      </c>
    </row>
    <row r="6310" spans="3:12">
      <c r="C6310" s="183">
        <v>36274</v>
      </c>
      <c r="D6310" s="183">
        <v>38441</v>
      </c>
      <c r="E6310" s="183" t="s">
        <v>6028</v>
      </c>
      <c r="F6310" s="183" t="s">
        <v>727</v>
      </c>
      <c r="G6310" s="183">
        <v>0.40156710000000001</v>
      </c>
      <c r="H6310" s="184">
        <v>3.42</v>
      </c>
      <c r="I6310" s="183">
        <v>3.42</v>
      </c>
      <c r="J6310" s="185">
        <v>0</v>
      </c>
      <c r="K6310" s="181">
        <f t="shared" si="98"/>
        <v>1.3733594819999999</v>
      </c>
      <c r="L6310" s="185" t="str">
        <f t="shared" si="99"/>
        <v>Insumo</v>
      </c>
    </row>
    <row r="6311" spans="3:12">
      <c r="C6311" s="183">
        <v>36274</v>
      </c>
      <c r="D6311" s="183">
        <v>38442</v>
      </c>
      <c r="E6311" s="183" t="s">
        <v>6029</v>
      </c>
      <c r="F6311" s="183" t="s">
        <v>727</v>
      </c>
      <c r="G6311" s="183">
        <v>1.1420176</v>
      </c>
      <c r="H6311" s="184">
        <v>9.7200000000000006</v>
      </c>
      <c r="I6311" s="183">
        <v>9.7200000000000006</v>
      </c>
      <c r="J6311" s="185">
        <v>0</v>
      </c>
      <c r="K6311" s="181">
        <f t="shared" si="98"/>
        <v>11.100411072</v>
      </c>
      <c r="L6311" s="185" t="str">
        <f t="shared" si="99"/>
        <v>Insumo</v>
      </c>
    </row>
    <row r="6312" spans="3:12">
      <c r="C6312" s="183">
        <v>36274</v>
      </c>
      <c r="D6312" s="183">
        <v>38443</v>
      </c>
      <c r="E6312" s="183" t="s">
        <v>6030</v>
      </c>
      <c r="F6312" s="183" t="s">
        <v>727</v>
      </c>
      <c r="G6312" s="183">
        <v>1.3849167</v>
      </c>
      <c r="H6312" s="184">
        <v>11.79</v>
      </c>
      <c r="I6312" s="183">
        <v>11.79</v>
      </c>
      <c r="J6312" s="185">
        <v>0</v>
      </c>
      <c r="K6312" s="181">
        <f t="shared" si="98"/>
        <v>16.328167893</v>
      </c>
      <c r="L6312" s="185" t="str">
        <f t="shared" si="99"/>
        <v>Insumo</v>
      </c>
    </row>
    <row r="6313" spans="3:12">
      <c r="C6313" s="183">
        <v>36274</v>
      </c>
      <c r="D6313" s="183">
        <v>38444</v>
      </c>
      <c r="E6313" s="183" t="s">
        <v>6031</v>
      </c>
      <c r="F6313" s="183" t="s">
        <v>727</v>
      </c>
      <c r="G6313" s="183">
        <v>2.3256611</v>
      </c>
      <c r="H6313" s="184">
        <v>19.809999999999999</v>
      </c>
      <c r="I6313" s="183">
        <v>19.809999999999999</v>
      </c>
      <c r="J6313" s="185">
        <v>0</v>
      </c>
      <c r="K6313" s="181">
        <f t="shared" si="98"/>
        <v>46.071346390999999</v>
      </c>
      <c r="L6313" s="185" t="str">
        <f t="shared" si="99"/>
        <v>Insumo</v>
      </c>
    </row>
    <row r="6314" spans="3:12">
      <c r="C6314" s="183">
        <v>36274</v>
      </c>
      <c r="D6314" s="183">
        <v>38445</v>
      </c>
      <c r="E6314" s="183" t="s">
        <v>6032</v>
      </c>
      <c r="F6314" s="183" t="s">
        <v>727</v>
      </c>
      <c r="G6314" s="183">
        <v>4.3119490999999996</v>
      </c>
      <c r="H6314" s="184">
        <v>36.729999999999997</v>
      </c>
      <c r="I6314" s="183">
        <v>36.729999999999997</v>
      </c>
      <c r="J6314" s="185">
        <v>0</v>
      </c>
      <c r="K6314" s="181">
        <f t="shared" si="98"/>
        <v>158.37789044299998</v>
      </c>
      <c r="L6314" s="185" t="str">
        <f t="shared" si="99"/>
        <v>Insumo</v>
      </c>
    </row>
    <row r="6315" spans="3:12">
      <c r="C6315" s="183">
        <v>36274</v>
      </c>
      <c r="D6315" s="183">
        <v>38446</v>
      </c>
      <c r="E6315" s="183" t="s">
        <v>6033</v>
      </c>
      <c r="F6315" s="183" t="s">
        <v>727</v>
      </c>
      <c r="G6315" s="183">
        <v>7.0568071000000003</v>
      </c>
      <c r="H6315" s="184">
        <v>60.12</v>
      </c>
      <c r="I6315" s="183">
        <v>60.12</v>
      </c>
      <c r="J6315" s="185">
        <v>0</v>
      </c>
      <c r="K6315" s="181">
        <f t="shared" si="98"/>
        <v>424.25524285199998</v>
      </c>
      <c r="L6315" s="185" t="str">
        <f t="shared" si="99"/>
        <v>Insumo</v>
      </c>
    </row>
    <row r="6316" spans="3:12">
      <c r="C6316" s="183">
        <v>36274</v>
      </c>
      <c r="D6316" s="183">
        <v>38447</v>
      </c>
      <c r="E6316" s="183" t="s">
        <v>6034</v>
      </c>
      <c r="F6316" s="183" t="s">
        <v>727</v>
      </c>
      <c r="G6316" s="183">
        <v>9.1332027</v>
      </c>
      <c r="H6316" s="184">
        <v>77.81</v>
      </c>
      <c r="I6316" s="183">
        <v>77.81</v>
      </c>
      <c r="J6316" s="185">
        <v>0</v>
      </c>
      <c r="K6316" s="181">
        <f t="shared" si="98"/>
        <v>710.65450208699997</v>
      </c>
      <c r="L6316" s="185" t="str">
        <f t="shared" si="99"/>
        <v>Insumo</v>
      </c>
    </row>
    <row r="6317" spans="3:12">
      <c r="C6317" s="183">
        <v>36274</v>
      </c>
      <c r="D6317" s="183">
        <v>38454</v>
      </c>
      <c r="E6317" s="183" t="s">
        <v>6035</v>
      </c>
      <c r="F6317" s="183" t="s">
        <v>727</v>
      </c>
      <c r="G6317" s="183">
        <v>1.2497551</v>
      </c>
      <c r="H6317" s="184">
        <v>10.64</v>
      </c>
      <c r="I6317" s="183">
        <v>10.64</v>
      </c>
      <c r="J6317" s="185">
        <v>0</v>
      </c>
      <c r="K6317" s="181">
        <f t="shared" si="98"/>
        <v>13.297394264000001</v>
      </c>
      <c r="L6317" s="185" t="str">
        <f t="shared" si="99"/>
        <v>Insumo</v>
      </c>
    </row>
    <row r="6318" spans="3:12">
      <c r="C6318" s="183">
        <v>36274</v>
      </c>
      <c r="D6318" s="183">
        <v>38455</v>
      </c>
      <c r="E6318" s="183" t="s">
        <v>6036</v>
      </c>
      <c r="F6318" s="183" t="s">
        <v>727</v>
      </c>
      <c r="G6318" s="183">
        <v>1.6728696999999999</v>
      </c>
      <c r="H6318" s="184">
        <v>14.25</v>
      </c>
      <c r="I6318" s="183">
        <v>14.25</v>
      </c>
      <c r="J6318" s="185">
        <v>0</v>
      </c>
      <c r="K6318" s="181">
        <f t="shared" si="98"/>
        <v>23.838393224999997</v>
      </c>
      <c r="L6318" s="185" t="str">
        <f t="shared" si="99"/>
        <v>Insumo</v>
      </c>
    </row>
    <row r="6319" spans="3:12">
      <c r="C6319" s="183">
        <v>36274</v>
      </c>
      <c r="D6319" s="183">
        <v>38456</v>
      </c>
      <c r="E6319" s="183" t="s">
        <v>6037</v>
      </c>
      <c r="F6319" s="183" t="s">
        <v>727</v>
      </c>
      <c r="G6319" s="183">
        <v>0.79774730000000005</v>
      </c>
      <c r="H6319" s="184">
        <v>6.79</v>
      </c>
      <c r="I6319" s="183">
        <v>6.79</v>
      </c>
      <c r="J6319" s="185">
        <v>0</v>
      </c>
      <c r="K6319" s="181">
        <f t="shared" si="98"/>
        <v>5.4167041670000007</v>
      </c>
      <c r="L6319" s="185" t="str">
        <f t="shared" si="99"/>
        <v>Insumo</v>
      </c>
    </row>
    <row r="6320" spans="3:12">
      <c r="C6320" s="183">
        <v>36274</v>
      </c>
      <c r="D6320" s="183">
        <v>38457</v>
      </c>
      <c r="E6320" s="183" t="s">
        <v>6038</v>
      </c>
      <c r="F6320" s="183" t="s">
        <v>727</v>
      </c>
      <c r="G6320" s="183">
        <v>1.4534769999999999</v>
      </c>
      <c r="H6320" s="184">
        <v>12.38</v>
      </c>
      <c r="I6320" s="183">
        <v>12.38</v>
      </c>
      <c r="J6320" s="185">
        <v>0</v>
      </c>
      <c r="K6320" s="181">
        <f t="shared" si="98"/>
        <v>17.99404526</v>
      </c>
      <c r="L6320" s="185" t="str">
        <f t="shared" si="99"/>
        <v>Insumo</v>
      </c>
    </row>
    <row r="6321" spans="3:12">
      <c r="C6321" s="183">
        <v>36274</v>
      </c>
      <c r="D6321" s="183">
        <v>38458</v>
      </c>
      <c r="E6321" s="183" t="s">
        <v>6039</v>
      </c>
      <c r="F6321" s="183" t="s">
        <v>727</v>
      </c>
      <c r="G6321" s="183">
        <v>2.7997062000000001</v>
      </c>
      <c r="H6321" s="184">
        <v>23.85</v>
      </c>
      <c r="I6321" s="183">
        <v>23.85</v>
      </c>
      <c r="J6321" s="185">
        <v>0</v>
      </c>
      <c r="K6321" s="181">
        <f t="shared" si="98"/>
        <v>66.77299287000001</v>
      </c>
      <c r="L6321" s="185" t="str">
        <f t="shared" si="99"/>
        <v>Insumo</v>
      </c>
    </row>
    <row r="6322" spans="3:12">
      <c r="C6322" s="183">
        <v>36274</v>
      </c>
      <c r="D6322" s="183">
        <v>38459</v>
      </c>
      <c r="E6322" s="183" t="s">
        <v>6040</v>
      </c>
      <c r="F6322" s="183" t="s">
        <v>727</v>
      </c>
      <c r="G6322" s="183">
        <v>4.4005877</v>
      </c>
      <c r="H6322" s="184">
        <v>37.49</v>
      </c>
      <c r="I6322" s="183">
        <v>37.49</v>
      </c>
      <c r="J6322" s="185">
        <v>0</v>
      </c>
      <c r="K6322" s="181">
        <f t="shared" si="98"/>
        <v>164.97803287300002</v>
      </c>
      <c r="L6322" s="185" t="str">
        <f t="shared" si="99"/>
        <v>Insumo</v>
      </c>
    </row>
    <row r="6323" spans="3:12">
      <c r="C6323" s="183">
        <v>36274</v>
      </c>
      <c r="D6323" s="183">
        <v>38460</v>
      </c>
      <c r="E6323" s="183" t="s">
        <v>6041</v>
      </c>
      <c r="F6323" s="183" t="s">
        <v>727</v>
      </c>
      <c r="G6323" s="183">
        <v>9.4402547000000006</v>
      </c>
      <c r="H6323" s="184">
        <v>80.430000000000007</v>
      </c>
      <c r="I6323" s="183">
        <v>80.430000000000007</v>
      </c>
      <c r="J6323" s="185">
        <v>0</v>
      </c>
      <c r="K6323" s="181">
        <f t="shared" si="98"/>
        <v>759.27968552100015</v>
      </c>
      <c r="L6323" s="185" t="str">
        <f t="shared" si="99"/>
        <v>Insumo</v>
      </c>
    </row>
    <row r="6324" spans="3:12">
      <c r="C6324" s="183">
        <v>36274</v>
      </c>
      <c r="D6324" s="183">
        <v>38461</v>
      </c>
      <c r="E6324" s="183" t="s">
        <v>6042</v>
      </c>
      <c r="F6324" s="183" t="s">
        <v>727</v>
      </c>
      <c r="G6324" s="183">
        <v>12.667972600000001</v>
      </c>
      <c r="H6324" s="184">
        <v>107.93</v>
      </c>
      <c r="I6324" s="183">
        <v>107.93</v>
      </c>
      <c r="J6324" s="185">
        <v>0</v>
      </c>
      <c r="K6324" s="181">
        <f t="shared" si="98"/>
        <v>1367.2542827180002</v>
      </c>
      <c r="L6324" s="185" t="str">
        <f t="shared" si="99"/>
        <v>Insumo</v>
      </c>
    </row>
    <row r="6325" spans="3:12">
      <c r="C6325" s="183">
        <v>36274</v>
      </c>
      <c r="D6325" s="183">
        <v>38462</v>
      </c>
      <c r="E6325" s="183" t="s">
        <v>6043</v>
      </c>
      <c r="F6325" s="183" t="s">
        <v>727</v>
      </c>
      <c r="G6325" s="183">
        <v>26.967189000000001</v>
      </c>
      <c r="H6325" s="184">
        <v>229.76</v>
      </c>
      <c r="I6325" s="183">
        <v>229.76</v>
      </c>
      <c r="J6325" s="185">
        <v>0</v>
      </c>
      <c r="K6325" s="181">
        <f t="shared" si="98"/>
        <v>6195.9813446400003</v>
      </c>
      <c r="L6325" s="185" t="str">
        <f t="shared" si="99"/>
        <v>Insumo</v>
      </c>
    </row>
    <row r="6326" spans="3:12">
      <c r="C6326" s="183">
        <v>36274</v>
      </c>
      <c r="D6326" s="183">
        <v>38971</v>
      </c>
      <c r="E6326" s="183" t="s">
        <v>2853</v>
      </c>
      <c r="F6326" s="183" t="s">
        <v>826</v>
      </c>
      <c r="G6326" s="183">
        <v>1.1136140999999999</v>
      </c>
      <c r="H6326" s="184">
        <v>9.48</v>
      </c>
      <c r="I6326" s="183">
        <v>9.48</v>
      </c>
      <c r="J6326" s="185">
        <v>0</v>
      </c>
      <c r="K6326" s="181">
        <f t="shared" si="98"/>
        <v>10.557061667999999</v>
      </c>
      <c r="L6326" s="185" t="str">
        <f t="shared" si="99"/>
        <v>Insumo</v>
      </c>
    </row>
    <row r="6327" spans="3:12">
      <c r="C6327" s="183">
        <v>36274</v>
      </c>
      <c r="D6327" s="183">
        <v>38972</v>
      </c>
      <c r="E6327" s="183" t="s">
        <v>2854</v>
      </c>
      <c r="F6327" s="183" t="s">
        <v>826</v>
      </c>
      <c r="G6327" s="183">
        <v>1.5014691</v>
      </c>
      <c r="H6327" s="184">
        <v>12.79</v>
      </c>
      <c r="I6327" s="183">
        <v>12.79</v>
      </c>
      <c r="J6327" s="185">
        <v>0</v>
      </c>
      <c r="K6327" s="181">
        <f t="shared" si="98"/>
        <v>19.203789788999998</v>
      </c>
      <c r="L6327" s="185" t="str">
        <f t="shared" si="99"/>
        <v>Insumo</v>
      </c>
    </row>
    <row r="6328" spans="3:12">
      <c r="C6328" s="183">
        <v>36274</v>
      </c>
      <c r="D6328" s="183">
        <v>38973</v>
      </c>
      <c r="E6328" s="183" t="s">
        <v>2857</v>
      </c>
      <c r="F6328" s="183" t="s">
        <v>826</v>
      </c>
      <c r="G6328" s="183">
        <v>2.4809011000000001</v>
      </c>
      <c r="H6328" s="184">
        <v>21.13</v>
      </c>
      <c r="I6328" s="183">
        <v>21.13</v>
      </c>
      <c r="J6328" s="185">
        <v>0</v>
      </c>
      <c r="K6328" s="181">
        <f t="shared" si="98"/>
        <v>52.421440242999999</v>
      </c>
      <c r="L6328" s="185" t="str">
        <f t="shared" si="99"/>
        <v>Insumo</v>
      </c>
    </row>
    <row r="6329" spans="3:12">
      <c r="C6329" s="183">
        <v>36274</v>
      </c>
      <c r="D6329" s="183">
        <v>38974</v>
      </c>
      <c r="E6329" s="183" t="s">
        <v>2858</v>
      </c>
      <c r="F6329" s="183" t="s">
        <v>826</v>
      </c>
      <c r="G6329" s="183">
        <v>4.0284034999999996</v>
      </c>
      <c r="H6329" s="184">
        <v>34.32</v>
      </c>
      <c r="I6329" s="183">
        <v>34.32</v>
      </c>
      <c r="J6329" s="185">
        <v>0</v>
      </c>
      <c r="K6329" s="181">
        <f t="shared" si="98"/>
        <v>138.25480811999998</v>
      </c>
      <c r="L6329" s="185" t="str">
        <f t="shared" si="99"/>
        <v>Insumo</v>
      </c>
    </row>
    <row r="6330" spans="3:12">
      <c r="C6330" s="183">
        <v>36274</v>
      </c>
      <c r="D6330" s="183">
        <v>38975</v>
      </c>
      <c r="E6330" s="183" t="s">
        <v>2859</v>
      </c>
      <c r="F6330" s="183" t="s">
        <v>826</v>
      </c>
      <c r="G6330" s="183">
        <v>5.1655239999999996</v>
      </c>
      <c r="H6330" s="184">
        <v>44.01</v>
      </c>
      <c r="I6330" s="183">
        <v>44.01</v>
      </c>
      <c r="J6330" s="185">
        <v>0</v>
      </c>
      <c r="K6330" s="181">
        <f t="shared" si="98"/>
        <v>227.33471123999996</v>
      </c>
      <c r="L6330" s="185" t="str">
        <f t="shared" si="99"/>
        <v>Insumo</v>
      </c>
    </row>
    <row r="6331" spans="3:12">
      <c r="C6331" s="183">
        <v>36274</v>
      </c>
      <c r="D6331" s="183">
        <v>38976</v>
      </c>
      <c r="E6331" s="183" t="s">
        <v>2862</v>
      </c>
      <c r="F6331" s="183" t="s">
        <v>826</v>
      </c>
      <c r="G6331" s="183">
        <v>8.8795298999999996</v>
      </c>
      <c r="H6331" s="184">
        <v>75.650000000000006</v>
      </c>
      <c r="I6331" s="183">
        <v>75.650000000000006</v>
      </c>
      <c r="J6331" s="185">
        <v>0</v>
      </c>
      <c r="K6331" s="181">
        <f t="shared" si="98"/>
        <v>671.73643693500003</v>
      </c>
      <c r="L6331" s="185" t="str">
        <f t="shared" si="99"/>
        <v>Insumo</v>
      </c>
    </row>
    <row r="6332" spans="3:12">
      <c r="C6332" s="183">
        <v>36274</v>
      </c>
      <c r="D6332" s="183">
        <v>38977</v>
      </c>
      <c r="E6332" s="183" t="s">
        <v>2863</v>
      </c>
      <c r="F6332" s="183" t="s">
        <v>826</v>
      </c>
      <c r="G6332" s="183">
        <v>13.2668952</v>
      </c>
      <c r="H6332" s="184">
        <v>113.03</v>
      </c>
      <c r="I6332" s="183">
        <v>113.03</v>
      </c>
      <c r="J6332" s="185">
        <v>0</v>
      </c>
      <c r="K6332" s="181">
        <f t="shared" si="98"/>
        <v>1499.557164456</v>
      </c>
      <c r="L6332" s="185" t="str">
        <f t="shared" si="99"/>
        <v>Insumo</v>
      </c>
    </row>
    <row r="6333" spans="3:12">
      <c r="C6333" s="183">
        <v>36274</v>
      </c>
      <c r="D6333" s="183">
        <v>38978</v>
      </c>
      <c r="E6333" s="183" t="s">
        <v>2870</v>
      </c>
      <c r="F6333" s="183" t="s">
        <v>826</v>
      </c>
      <c r="G6333" s="183">
        <v>1.0999021</v>
      </c>
      <c r="H6333" s="184">
        <v>9.3699999999999992</v>
      </c>
      <c r="I6333" s="183">
        <v>9.3699999999999992</v>
      </c>
      <c r="J6333" s="185">
        <v>0</v>
      </c>
      <c r="K6333" s="181">
        <f t="shared" si="98"/>
        <v>10.306082676999999</v>
      </c>
      <c r="L6333" s="185" t="str">
        <f t="shared" si="99"/>
        <v>Insumo</v>
      </c>
    </row>
    <row r="6334" spans="3:12">
      <c r="C6334" s="183">
        <v>36274</v>
      </c>
      <c r="D6334" s="183">
        <v>38979</v>
      </c>
      <c r="E6334" s="183" t="s">
        <v>2852</v>
      </c>
      <c r="F6334" s="183" t="s">
        <v>826</v>
      </c>
      <c r="G6334" s="183">
        <v>1.5205681</v>
      </c>
      <c r="H6334" s="184">
        <v>12.95</v>
      </c>
      <c r="I6334" s="183">
        <v>12.95</v>
      </c>
      <c r="J6334" s="185">
        <v>0</v>
      </c>
      <c r="K6334" s="181">
        <f t="shared" si="98"/>
        <v>19.691356894999998</v>
      </c>
      <c r="L6334" s="185" t="str">
        <f t="shared" si="99"/>
        <v>Insumo</v>
      </c>
    </row>
    <row r="6335" spans="3:12">
      <c r="C6335" s="183">
        <v>36274</v>
      </c>
      <c r="D6335" s="183">
        <v>38980</v>
      </c>
      <c r="E6335" s="183" t="s">
        <v>2855</v>
      </c>
      <c r="F6335" s="183" t="s">
        <v>826</v>
      </c>
      <c r="G6335" s="183">
        <v>2.0347697999999999</v>
      </c>
      <c r="H6335" s="184">
        <v>17.329999999999998</v>
      </c>
      <c r="I6335" s="183">
        <v>17.329999999999998</v>
      </c>
      <c r="J6335" s="185">
        <v>0</v>
      </c>
      <c r="K6335" s="181">
        <f t="shared" si="98"/>
        <v>35.262560633999996</v>
      </c>
      <c r="L6335" s="185" t="str">
        <f t="shared" si="99"/>
        <v>Insumo</v>
      </c>
    </row>
    <row r="6336" spans="3:12">
      <c r="C6336" s="183">
        <v>36274</v>
      </c>
      <c r="D6336" s="183">
        <v>38981</v>
      </c>
      <c r="E6336" s="183" t="s">
        <v>2856</v>
      </c>
      <c r="F6336" s="183" t="s">
        <v>826</v>
      </c>
      <c r="G6336" s="183">
        <v>2.9358472</v>
      </c>
      <c r="H6336" s="184">
        <v>25.01</v>
      </c>
      <c r="I6336" s="183">
        <v>25.01</v>
      </c>
      <c r="J6336" s="185">
        <v>0</v>
      </c>
      <c r="K6336" s="181">
        <f t="shared" si="98"/>
        <v>73.425538472</v>
      </c>
      <c r="L6336" s="185" t="str">
        <f t="shared" si="99"/>
        <v>Insumo</v>
      </c>
    </row>
    <row r="6337" spans="3:12">
      <c r="C6337" s="183">
        <v>36274</v>
      </c>
      <c r="D6337" s="183">
        <v>38982</v>
      </c>
      <c r="E6337" s="183" t="s">
        <v>2864</v>
      </c>
      <c r="F6337" s="183" t="s">
        <v>826</v>
      </c>
      <c r="G6337" s="183">
        <v>4.6385896000000004</v>
      </c>
      <c r="H6337" s="184">
        <v>39.520000000000003</v>
      </c>
      <c r="I6337" s="183">
        <v>39.520000000000003</v>
      </c>
      <c r="J6337" s="185">
        <v>0</v>
      </c>
      <c r="K6337" s="181">
        <f t="shared" si="98"/>
        <v>183.31706099200002</v>
      </c>
      <c r="L6337" s="185" t="str">
        <f t="shared" si="99"/>
        <v>Insumo</v>
      </c>
    </row>
    <row r="6338" spans="3:12">
      <c r="C6338" s="183">
        <v>36274</v>
      </c>
      <c r="D6338" s="183">
        <v>38983</v>
      </c>
      <c r="E6338" s="183" t="s">
        <v>2865</v>
      </c>
      <c r="F6338" s="183" t="s">
        <v>826</v>
      </c>
      <c r="G6338" s="183">
        <v>8.1616063000000008</v>
      </c>
      <c r="H6338" s="184">
        <v>69.53</v>
      </c>
      <c r="I6338" s="183">
        <v>69.53</v>
      </c>
      <c r="J6338" s="185">
        <v>0</v>
      </c>
      <c r="K6338" s="181">
        <f t="shared" si="98"/>
        <v>567.47648603900006</v>
      </c>
      <c r="L6338" s="185" t="str">
        <f t="shared" si="99"/>
        <v>Insumo</v>
      </c>
    </row>
    <row r="6339" spans="3:12">
      <c r="C6339" s="183">
        <v>36274</v>
      </c>
      <c r="D6339" s="183">
        <v>38984</v>
      </c>
      <c r="E6339" s="183" t="s">
        <v>2866</v>
      </c>
      <c r="F6339" s="183" t="s">
        <v>826</v>
      </c>
      <c r="G6339" s="183">
        <v>11.2193928</v>
      </c>
      <c r="H6339" s="184">
        <v>95.58</v>
      </c>
      <c r="I6339" s="183">
        <v>95.58</v>
      </c>
      <c r="J6339" s="185">
        <v>0</v>
      </c>
      <c r="K6339" s="181">
        <f t="shared" si="98"/>
        <v>1072.3495638239999</v>
      </c>
      <c r="L6339" s="185" t="str">
        <f t="shared" si="99"/>
        <v>Insumo</v>
      </c>
    </row>
    <row r="6340" spans="3:12">
      <c r="C6340" s="183">
        <v>36274</v>
      </c>
      <c r="D6340" s="183">
        <v>38985</v>
      </c>
      <c r="E6340" s="183" t="s">
        <v>2867</v>
      </c>
      <c r="F6340" s="183" t="s">
        <v>826</v>
      </c>
      <c r="G6340" s="183">
        <v>19.2889324</v>
      </c>
      <c r="H6340" s="184">
        <v>164.34</v>
      </c>
      <c r="I6340" s="183">
        <v>164.34</v>
      </c>
      <c r="J6340" s="185">
        <v>0</v>
      </c>
      <c r="K6340" s="181">
        <f t="shared" si="98"/>
        <v>3169.9431506159999</v>
      </c>
      <c r="L6340" s="185" t="str">
        <f t="shared" si="99"/>
        <v>Insumo</v>
      </c>
    </row>
    <row r="6341" spans="3:12">
      <c r="C6341" s="183">
        <v>36274</v>
      </c>
      <c r="D6341" s="183">
        <v>38986</v>
      </c>
      <c r="E6341" s="183" t="s">
        <v>2868</v>
      </c>
      <c r="F6341" s="183" t="s">
        <v>826</v>
      </c>
      <c r="G6341" s="183">
        <v>26.803623900000002</v>
      </c>
      <c r="H6341" s="184">
        <v>228.36</v>
      </c>
      <c r="I6341" s="183">
        <v>228.36</v>
      </c>
      <c r="J6341" s="185">
        <v>0</v>
      </c>
      <c r="K6341" s="181">
        <f t="shared" si="98"/>
        <v>6120.8755538040004</v>
      </c>
      <c r="L6341" s="185" t="str">
        <f t="shared" si="99"/>
        <v>Insumo</v>
      </c>
    </row>
    <row r="6342" spans="3:12">
      <c r="C6342" s="183">
        <v>36274</v>
      </c>
      <c r="D6342" s="183">
        <v>38987</v>
      </c>
      <c r="E6342" s="183" t="s">
        <v>6044</v>
      </c>
      <c r="F6342" s="183" t="s">
        <v>727</v>
      </c>
      <c r="G6342" s="183">
        <v>1.4524976000000001</v>
      </c>
      <c r="H6342" s="184">
        <v>12.37</v>
      </c>
      <c r="I6342" s="183">
        <v>12.37</v>
      </c>
      <c r="J6342" s="185">
        <v>0</v>
      </c>
      <c r="K6342" s="181">
        <f t="shared" ref="K6342:K6405" si="100">H6342*G6342</f>
        <v>17.967395312000001</v>
      </c>
      <c r="L6342" s="185" t="str">
        <f t="shared" si="99"/>
        <v>Insumo</v>
      </c>
    </row>
    <row r="6343" spans="3:12">
      <c r="C6343" s="183">
        <v>36274</v>
      </c>
      <c r="D6343" s="183">
        <v>38988</v>
      </c>
      <c r="E6343" s="183" t="s">
        <v>6045</v>
      </c>
      <c r="F6343" s="183" t="s">
        <v>727</v>
      </c>
      <c r="G6343" s="183">
        <v>2.3663075</v>
      </c>
      <c r="H6343" s="184">
        <v>20.16</v>
      </c>
      <c r="I6343" s="183">
        <v>20.16</v>
      </c>
      <c r="J6343" s="185">
        <v>0</v>
      </c>
      <c r="K6343" s="181">
        <f t="shared" si="100"/>
        <v>47.704759199999998</v>
      </c>
      <c r="L6343" s="185" t="str">
        <f t="shared" si="99"/>
        <v>Insumo</v>
      </c>
    </row>
    <row r="6344" spans="3:12">
      <c r="C6344" s="183">
        <v>36274</v>
      </c>
      <c r="D6344" s="183">
        <v>38989</v>
      </c>
      <c r="E6344" s="183" t="s">
        <v>2918</v>
      </c>
      <c r="F6344" s="183" t="s">
        <v>727</v>
      </c>
      <c r="G6344" s="183">
        <v>3.9813907999999998</v>
      </c>
      <c r="H6344" s="184">
        <v>33.92</v>
      </c>
      <c r="I6344" s="183">
        <v>33.92</v>
      </c>
      <c r="J6344" s="185">
        <v>0</v>
      </c>
      <c r="K6344" s="181">
        <f t="shared" si="100"/>
        <v>135.048775936</v>
      </c>
      <c r="L6344" s="185" t="str">
        <f t="shared" si="99"/>
        <v>Insumo</v>
      </c>
    </row>
    <row r="6345" spans="3:12">
      <c r="C6345" s="183">
        <v>36274</v>
      </c>
      <c r="D6345" s="183">
        <v>38990</v>
      </c>
      <c r="E6345" s="183" t="s">
        <v>6046</v>
      </c>
      <c r="F6345" s="183" t="s">
        <v>727</v>
      </c>
      <c r="G6345" s="183">
        <v>7.9554358000000001</v>
      </c>
      <c r="H6345" s="184">
        <v>67.78</v>
      </c>
      <c r="I6345" s="183">
        <v>67.78</v>
      </c>
      <c r="J6345" s="185">
        <v>0</v>
      </c>
      <c r="K6345" s="181">
        <f t="shared" si="100"/>
        <v>539.219438524</v>
      </c>
      <c r="L6345" s="185" t="str">
        <f t="shared" si="99"/>
        <v>Insumo</v>
      </c>
    </row>
    <row r="6346" spans="3:12">
      <c r="C6346" s="183">
        <v>36274</v>
      </c>
      <c r="D6346" s="183">
        <v>38991</v>
      </c>
      <c r="E6346" s="183" t="s">
        <v>6047</v>
      </c>
      <c r="F6346" s="183" t="s">
        <v>727</v>
      </c>
      <c r="G6346" s="183">
        <v>14.315377099999999</v>
      </c>
      <c r="H6346" s="184">
        <v>121.96</v>
      </c>
      <c r="I6346" s="183">
        <v>121.96</v>
      </c>
      <c r="J6346" s="185">
        <v>0</v>
      </c>
      <c r="K6346" s="181">
        <f t="shared" si="100"/>
        <v>1745.9033911159997</v>
      </c>
      <c r="L6346" s="185" t="str">
        <f t="shared" si="99"/>
        <v>Insumo</v>
      </c>
    </row>
    <row r="6347" spans="3:12">
      <c r="C6347" s="183">
        <v>36274</v>
      </c>
      <c r="D6347" s="183">
        <v>38992</v>
      </c>
      <c r="E6347" s="183" t="s">
        <v>6048</v>
      </c>
      <c r="F6347" s="183" t="s">
        <v>727</v>
      </c>
      <c r="G6347" s="183">
        <v>0.51028399999999996</v>
      </c>
      <c r="H6347" s="184">
        <v>4.34</v>
      </c>
      <c r="I6347" s="183">
        <v>4.34</v>
      </c>
      <c r="J6347" s="185">
        <v>0</v>
      </c>
      <c r="K6347" s="181">
        <f t="shared" si="100"/>
        <v>2.2146325599999996</v>
      </c>
      <c r="L6347" s="185" t="str">
        <f t="shared" si="99"/>
        <v>Insumo</v>
      </c>
    </row>
    <row r="6348" spans="3:12">
      <c r="C6348" s="183">
        <v>36274</v>
      </c>
      <c r="D6348" s="183">
        <v>38993</v>
      </c>
      <c r="E6348" s="183" t="s">
        <v>6049</v>
      </c>
      <c r="F6348" s="183" t="s">
        <v>727</v>
      </c>
      <c r="G6348" s="183">
        <v>1.3261508</v>
      </c>
      <c r="H6348" s="184">
        <v>11.29</v>
      </c>
      <c r="I6348" s="183">
        <v>11.29</v>
      </c>
      <c r="J6348" s="185">
        <v>0</v>
      </c>
      <c r="K6348" s="181">
        <f t="shared" si="100"/>
        <v>14.972242531999999</v>
      </c>
      <c r="L6348" s="185" t="str">
        <f t="shared" si="99"/>
        <v>Insumo</v>
      </c>
    </row>
    <row r="6349" spans="3:12">
      <c r="C6349" s="183">
        <v>36274</v>
      </c>
      <c r="D6349" s="183">
        <v>38996</v>
      </c>
      <c r="E6349" s="183" t="s">
        <v>6050</v>
      </c>
      <c r="F6349" s="183" t="s">
        <v>727</v>
      </c>
      <c r="G6349" s="183">
        <v>1.993144</v>
      </c>
      <c r="H6349" s="184">
        <v>16.98</v>
      </c>
      <c r="I6349" s="183">
        <v>16.98</v>
      </c>
      <c r="J6349" s="185">
        <v>0</v>
      </c>
      <c r="K6349" s="181">
        <f t="shared" si="100"/>
        <v>33.84358512</v>
      </c>
      <c r="L6349" s="185" t="str">
        <f t="shared" si="99"/>
        <v>Insumo</v>
      </c>
    </row>
    <row r="6350" spans="3:12">
      <c r="C6350" s="183">
        <v>36274</v>
      </c>
      <c r="D6350" s="183">
        <v>38997</v>
      </c>
      <c r="E6350" s="183" t="s">
        <v>6051</v>
      </c>
      <c r="F6350" s="183" t="s">
        <v>727</v>
      </c>
      <c r="G6350" s="183">
        <v>2.8511262999999998</v>
      </c>
      <c r="H6350" s="184">
        <v>24.29</v>
      </c>
      <c r="I6350" s="183">
        <v>24.29</v>
      </c>
      <c r="J6350" s="185">
        <v>0</v>
      </c>
      <c r="K6350" s="181">
        <f t="shared" si="100"/>
        <v>69.25385782699999</v>
      </c>
      <c r="L6350" s="185" t="str">
        <f t="shared" si="99"/>
        <v>Insumo</v>
      </c>
    </row>
    <row r="6351" spans="3:12">
      <c r="C6351" s="183">
        <v>36274</v>
      </c>
      <c r="D6351" s="183">
        <v>38998</v>
      </c>
      <c r="E6351" s="183" t="s">
        <v>6052</v>
      </c>
      <c r="F6351" s="183" t="s">
        <v>727</v>
      </c>
      <c r="G6351" s="183">
        <v>1.1155729999999999</v>
      </c>
      <c r="H6351" s="184">
        <v>9.5</v>
      </c>
      <c r="I6351" s="183">
        <v>9.5</v>
      </c>
      <c r="J6351" s="185">
        <v>0</v>
      </c>
      <c r="K6351" s="181">
        <f t="shared" si="100"/>
        <v>10.5979435</v>
      </c>
      <c r="L6351" s="185" t="str">
        <f t="shared" si="99"/>
        <v>Insumo</v>
      </c>
    </row>
    <row r="6352" spans="3:12">
      <c r="C6352" s="183">
        <v>36274</v>
      </c>
      <c r="D6352" s="183">
        <v>38999</v>
      </c>
      <c r="E6352" s="183" t="s">
        <v>6053</v>
      </c>
      <c r="F6352" s="183" t="s">
        <v>727</v>
      </c>
      <c r="G6352" s="183">
        <v>2.8197844999999999</v>
      </c>
      <c r="H6352" s="184">
        <v>24.02</v>
      </c>
      <c r="I6352" s="183">
        <v>24.02</v>
      </c>
      <c r="J6352" s="185">
        <v>0</v>
      </c>
      <c r="K6352" s="181">
        <f t="shared" si="100"/>
        <v>67.731223689999993</v>
      </c>
      <c r="L6352" s="185" t="str">
        <f t="shared" si="99"/>
        <v>Insumo</v>
      </c>
    </row>
    <row r="6353" spans="3:12">
      <c r="C6353" s="183">
        <v>36274</v>
      </c>
      <c r="D6353" s="183">
        <v>39000</v>
      </c>
      <c r="E6353" s="183" t="s">
        <v>6054</v>
      </c>
      <c r="F6353" s="183" t="s">
        <v>727</v>
      </c>
      <c r="G6353" s="183">
        <v>3.3325171</v>
      </c>
      <c r="H6353" s="184">
        <v>28.39</v>
      </c>
      <c r="I6353" s="183">
        <v>28.39</v>
      </c>
      <c r="J6353" s="185">
        <v>0</v>
      </c>
      <c r="K6353" s="181">
        <f t="shared" si="100"/>
        <v>94.610160469000007</v>
      </c>
      <c r="L6353" s="185" t="str">
        <f t="shared" si="99"/>
        <v>Insumo</v>
      </c>
    </row>
    <row r="6354" spans="3:12">
      <c r="C6354" s="183">
        <v>36274</v>
      </c>
      <c r="D6354" s="183">
        <v>44173</v>
      </c>
      <c r="E6354" s="183" t="s">
        <v>6055</v>
      </c>
      <c r="F6354" s="183" t="s">
        <v>727</v>
      </c>
      <c r="G6354" s="183">
        <v>1.9382957999999999</v>
      </c>
      <c r="H6354" s="184">
        <v>16.510000000000002</v>
      </c>
      <c r="I6354" s="183">
        <v>16.510000000000002</v>
      </c>
      <c r="J6354" s="185">
        <v>0</v>
      </c>
      <c r="K6354" s="181">
        <f t="shared" si="100"/>
        <v>32.001263657999999</v>
      </c>
      <c r="L6354" s="185" t="str">
        <f t="shared" si="99"/>
        <v>Insumo</v>
      </c>
    </row>
    <row r="6355" spans="3:12">
      <c r="C6355" s="183">
        <v>36274</v>
      </c>
      <c r="D6355" s="183">
        <v>44174</v>
      </c>
      <c r="E6355" s="183" t="s">
        <v>6056</v>
      </c>
      <c r="F6355" s="183" t="s">
        <v>727</v>
      </c>
      <c r="G6355" s="183">
        <v>3.17238</v>
      </c>
      <c r="H6355" s="184">
        <v>27.02</v>
      </c>
      <c r="I6355" s="183">
        <v>27.02</v>
      </c>
      <c r="J6355" s="185">
        <v>0</v>
      </c>
      <c r="K6355" s="181">
        <f t="shared" si="100"/>
        <v>85.717707599999997</v>
      </c>
      <c r="L6355" s="185" t="str">
        <f t="shared" si="99"/>
        <v>Insumo</v>
      </c>
    </row>
    <row r="6356" spans="3:12">
      <c r="C6356" s="183">
        <v>36274</v>
      </c>
      <c r="D6356" s="183">
        <v>44175</v>
      </c>
      <c r="E6356" s="183" t="s">
        <v>6057</v>
      </c>
      <c r="F6356" s="183" t="s">
        <v>727</v>
      </c>
      <c r="G6356" s="183">
        <v>2.3134182000000001</v>
      </c>
      <c r="H6356" s="184">
        <v>19.71</v>
      </c>
      <c r="I6356" s="183">
        <v>19.71</v>
      </c>
      <c r="J6356" s="185">
        <v>0</v>
      </c>
      <c r="K6356" s="181">
        <f t="shared" si="100"/>
        <v>45.597472722000006</v>
      </c>
      <c r="L6356" s="185" t="str">
        <f t="shared" si="99"/>
        <v>Insumo</v>
      </c>
    </row>
    <row r="6357" spans="3:12">
      <c r="C6357" s="183">
        <v>36274</v>
      </c>
      <c r="D6357" s="183">
        <v>44176</v>
      </c>
      <c r="E6357" s="183" t="s">
        <v>6058</v>
      </c>
      <c r="F6357" s="183" t="s">
        <v>826</v>
      </c>
      <c r="G6357" s="183">
        <v>2.0411361000000001</v>
      </c>
      <c r="H6357" s="184">
        <v>17.39</v>
      </c>
      <c r="I6357" s="183">
        <v>17.39</v>
      </c>
      <c r="J6357" s="185">
        <v>0</v>
      </c>
      <c r="K6357" s="181">
        <f t="shared" si="100"/>
        <v>35.495356779000005</v>
      </c>
      <c r="L6357" s="185" t="str">
        <f t="shared" si="99"/>
        <v>Insumo</v>
      </c>
    </row>
    <row r="6358" spans="3:12">
      <c r="C6358" s="183">
        <v>36274</v>
      </c>
      <c r="D6358" s="183">
        <v>44177</v>
      </c>
      <c r="E6358" s="183" t="s">
        <v>6059</v>
      </c>
      <c r="F6358" s="183" t="s">
        <v>727</v>
      </c>
      <c r="G6358" s="183">
        <v>1.7286973999999999</v>
      </c>
      <c r="H6358" s="184">
        <v>14.72</v>
      </c>
      <c r="I6358" s="183">
        <v>14.72</v>
      </c>
      <c r="J6358" s="185">
        <v>0</v>
      </c>
      <c r="K6358" s="181">
        <f t="shared" si="100"/>
        <v>25.446425728000001</v>
      </c>
      <c r="L6358" s="185" t="str">
        <f t="shared" si="99"/>
        <v>Insumo</v>
      </c>
    </row>
    <row r="6359" spans="3:12">
      <c r="C6359" s="183">
        <v>36896</v>
      </c>
      <c r="D6359" s="183">
        <v>36896</v>
      </c>
      <c r="E6359" s="183" t="s">
        <v>2088</v>
      </c>
      <c r="F6359" s="183" t="s">
        <v>727</v>
      </c>
      <c r="G6359" s="183">
        <v>1</v>
      </c>
      <c r="H6359" s="184">
        <v>399</v>
      </c>
      <c r="I6359" s="183">
        <v>399</v>
      </c>
      <c r="J6359" s="185">
        <v>0</v>
      </c>
      <c r="K6359" s="181">
        <f t="shared" si="100"/>
        <v>399</v>
      </c>
      <c r="L6359" s="185" t="str">
        <f t="shared" si="99"/>
        <v>Insumo</v>
      </c>
    </row>
    <row r="6360" spans="3:12">
      <c r="C6360" s="183">
        <v>36896</v>
      </c>
      <c r="D6360" s="183">
        <v>599</v>
      </c>
      <c r="E6360" s="183" t="s">
        <v>2092</v>
      </c>
      <c r="F6360" s="183" t="s">
        <v>838</v>
      </c>
      <c r="G6360" s="183">
        <v>1.8237905000000001</v>
      </c>
      <c r="H6360" s="184">
        <v>727.69</v>
      </c>
      <c r="I6360" s="183">
        <v>727.69</v>
      </c>
      <c r="J6360" s="185">
        <v>0</v>
      </c>
      <c r="K6360" s="181">
        <f t="shared" si="100"/>
        <v>1327.1541089450002</v>
      </c>
      <c r="L6360" s="185" t="str">
        <f t="shared" si="99"/>
        <v>Insumo</v>
      </c>
    </row>
    <row r="6361" spans="3:12">
      <c r="C6361" s="183">
        <v>36896</v>
      </c>
      <c r="D6361" s="183">
        <v>34364</v>
      </c>
      <c r="E6361" s="183" t="s">
        <v>2090</v>
      </c>
      <c r="F6361" s="183" t="s">
        <v>727</v>
      </c>
      <c r="G6361" s="183">
        <v>1.6941558000000001</v>
      </c>
      <c r="H6361" s="184">
        <v>675.96</v>
      </c>
      <c r="I6361" s="183">
        <v>675.96</v>
      </c>
      <c r="J6361" s="185">
        <v>0</v>
      </c>
      <c r="K6361" s="181">
        <f t="shared" si="100"/>
        <v>1145.1815545680001</v>
      </c>
      <c r="L6361" s="185" t="str">
        <f t="shared" si="99"/>
        <v>Insumo</v>
      </c>
    </row>
    <row r="6362" spans="3:12">
      <c r="C6362" s="183">
        <v>36896</v>
      </c>
      <c r="D6362" s="183">
        <v>34367</v>
      </c>
      <c r="E6362" s="183" t="s">
        <v>6060</v>
      </c>
      <c r="F6362" s="183" t="s">
        <v>727</v>
      </c>
      <c r="G6362" s="183">
        <v>1.2888527999999999</v>
      </c>
      <c r="H6362" s="184">
        <v>514.25</v>
      </c>
      <c r="I6362" s="183">
        <v>514.25</v>
      </c>
      <c r="J6362" s="185">
        <v>0</v>
      </c>
      <c r="K6362" s="181">
        <f t="shared" si="100"/>
        <v>662.79255239999998</v>
      </c>
      <c r="L6362" s="185" t="str">
        <f t="shared" si="99"/>
        <v>Insumo</v>
      </c>
    </row>
    <row r="6363" spans="3:12">
      <c r="C6363" s="183">
        <v>36896</v>
      </c>
      <c r="D6363" s="183">
        <v>34369</v>
      </c>
      <c r="E6363" s="183" t="s">
        <v>6061</v>
      </c>
      <c r="F6363" s="183" t="s">
        <v>727</v>
      </c>
      <c r="G6363" s="183">
        <v>1.7958273</v>
      </c>
      <c r="H6363" s="184">
        <v>716.53</v>
      </c>
      <c r="I6363" s="183">
        <v>716.53</v>
      </c>
      <c r="J6363" s="185">
        <v>0</v>
      </c>
      <c r="K6363" s="181">
        <f t="shared" si="100"/>
        <v>1286.764135269</v>
      </c>
      <c r="L6363" s="185" t="str">
        <f t="shared" si="99"/>
        <v>Insumo</v>
      </c>
    </row>
    <row r="6364" spans="3:12">
      <c r="C6364" s="183">
        <v>36896</v>
      </c>
      <c r="D6364" s="183">
        <v>34377</v>
      </c>
      <c r="E6364" s="183" t="s">
        <v>6062</v>
      </c>
      <c r="F6364" s="183" t="s">
        <v>727</v>
      </c>
      <c r="G6364" s="183">
        <v>0.51632500000000003</v>
      </c>
      <c r="H6364" s="184">
        <v>206.01</v>
      </c>
      <c r="I6364" s="183">
        <v>206.01</v>
      </c>
      <c r="J6364" s="185">
        <v>0</v>
      </c>
      <c r="K6364" s="181">
        <f t="shared" si="100"/>
        <v>106.36811325000001</v>
      </c>
      <c r="L6364" s="185" t="str">
        <f t="shared" si="99"/>
        <v>Insumo</v>
      </c>
    </row>
    <row r="6365" spans="3:12">
      <c r="C6365" s="183">
        <v>36896</v>
      </c>
      <c r="D6365" s="183">
        <v>34381</v>
      </c>
      <c r="E6365" s="183" t="s">
        <v>2087</v>
      </c>
      <c r="F6365" s="183" t="s">
        <v>727</v>
      </c>
      <c r="G6365" s="183">
        <v>0.7364117</v>
      </c>
      <c r="H6365" s="184">
        <v>293.82</v>
      </c>
      <c r="I6365" s="183">
        <v>293.82</v>
      </c>
      <c r="J6365" s="185">
        <v>0</v>
      </c>
      <c r="K6365" s="181">
        <f t="shared" si="100"/>
        <v>216.37248569400001</v>
      </c>
      <c r="L6365" s="185" t="str">
        <f t="shared" si="99"/>
        <v>Insumo</v>
      </c>
    </row>
    <row r="6366" spans="3:12">
      <c r="C6366" s="183">
        <v>36896</v>
      </c>
      <c r="D6366" s="183">
        <v>36888</v>
      </c>
      <c r="E6366" s="183" t="s">
        <v>2049</v>
      </c>
      <c r="F6366" s="183" t="s">
        <v>826</v>
      </c>
      <c r="G6366" s="183">
        <v>7.3333300000000004E-2</v>
      </c>
      <c r="H6366" s="184">
        <v>29.25</v>
      </c>
      <c r="I6366" s="183">
        <v>29.25</v>
      </c>
      <c r="J6366" s="185">
        <v>0</v>
      </c>
      <c r="K6366" s="181">
        <f t="shared" si="100"/>
        <v>2.1449990250000002</v>
      </c>
      <c r="L6366" s="185" t="str">
        <f t="shared" ref="L6366:L6429" si="101">IF(I6366&gt;0,"Insumo","Mão de Obra")</f>
        <v>Insumo</v>
      </c>
    </row>
    <row r="6367" spans="3:12">
      <c r="C6367" s="183">
        <v>36896</v>
      </c>
      <c r="D6367" s="183">
        <v>36897</v>
      </c>
      <c r="E6367" s="183" t="s">
        <v>6063</v>
      </c>
      <c r="F6367" s="183" t="s">
        <v>727</v>
      </c>
      <c r="G6367" s="183">
        <v>1.5604857999999999</v>
      </c>
      <c r="H6367" s="184">
        <v>622.63</v>
      </c>
      <c r="I6367" s="183">
        <v>622.63</v>
      </c>
      <c r="J6367" s="185">
        <v>0</v>
      </c>
      <c r="K6367" s="181">
        <f t="shared" si="100"/>
        <v>971.60527365399992</v>
      </c>
      <c r="L6367" s="185" t="str">
        <f t="shared" si="101"/>
        <v>Insumo</v>
      </c>
    </row>
    <row r="6368" spans="3:12">
      <c r="C6368" s="183">
        <v>36896</v>
      </c>
      <c r="D6368" s="183">
        <v>43657</v>
      </c>
      <c r="E6368" s="183" t="s">
        <v>2091</v>
      </c>
      <c r="F6368" s="183" t="s">
        <v>826</v>
      </c>
      <c r="G6368" s="183">
        <v>1.9240400000000001E-2</v>
      </c>
      <c r="H6368" s="184">
        <v>7.67</v>
      </c>
      <c r="I6368" s="183">
        <v>7.67</v>
      </c>
      <c r="J6368" s="185">
        <v>0</v>
      </c>
      <c r="K6368" s="181">
        <f t="shared" si="100"/>
        <v>0.147573868</v>
      </c>
      <c r="L6368" s="185" t="str">
        <f t="shared" si="101"/>
        <v>Insumo</v>
      </c>
    </row>
    <row r="6369" spans="3:12">
      <c r="C6369" s="183">
        <v>36896</v>
      </c>
      <c r="D6369" s="183">
        <v>44053</v>
      </c>
      <c r="E6369" s="183" t="s">
        <v>6064</v>
      </c>
      <c r="F6369" s="183" t="s">
        <v>727</v>
      </c>
      <c r="G6369" s="183">
        <v>4.0479557000000002</v>
      </c>
      <c r="H6369" s="186">
        <v>1615.13</v>
      </c>
      <c r="I6369" s="187">
        <v>1615.13</v>
      </c>
      <c r="J6369" s="185">
        <v>0</v>
      </c>
      <c r="K6369" s="181">
        <f t="shared" si="100"/>
        <v>6537.9746897410005</v>
      </c>
      <c r="L6369" s="185" t="str">
        <f t="shared" si="101"/>
        <v>Insumo</v>
      </c>
    </row>
    <row r="6370" spans="3:12">
      <c r="C6370" s="183">
        <v>36896</v>
      </c>
      <c r="D6370" s="183">
        <v>44054</v>
      </c>
      <c r="E6370" s="183" t="s">
        <v>2089</v>
      </c>
      <c r="F6370" s="183" t="s">
        <v>727</v>
      </c>
      <c r="G6370" s="183">
        <v>1.4521645000000001</v>
      </c>
      <c r="H6370" s="184">
        <v>579.41</v>
      </c>
      <c r="I6370" s="183">
        <v>579.41</v>
      </c>
      <c r="J6370" s="185">
        <v>0</v>
      </c>
      <c r="K6370" s="181">
        <f t="shared" si="100"/>
        <v>841.39863294500003</v>
      </c>
      <c r="L6370" s="185" t="str">
        <f t="shared" si="101"/>
        <v>Insumo</v>
      </c>
    </row>
    <row r="6371" spans="3:12">
      <c r="C6371" s="183">
        <v>36896</v>
      </c>
      <c r="D6371" s="183">
        <v>44399</v>
      </c>
      <c r="E6371" s="183" t="s">
        <v>6065</v>
      </c>
      <c r="F6371" s="183" t="s">
        <v>727</v>
      </c>
      <c r="G6371" s="183">
        <v>1.9841268999999999</v>
      </c>
      <c r="H6371" s="184">
        <v>791.66</v>
      </c>
      <c r="I6371" s="183">
        <v>791.66</v>
      </c>
      <c r="J6371" s="185">
        <v>0</v>
      </c>
      <c r="K6371" s="181">
        <f t="shared" si="100"/>
        <v>1570.7539016539999</v>
      </c>
      <c r="L6371" s="185" t="str">
        <f t="shared" si="101"/>
        <v>Insumo</v>
      </c>
    </row>
    <row r="6372" spans="3:12">
      <c r="C6372" s="183">
        <v>37370</v>
      </c>
      <c r="D6372" s="183">
        <v>37370</v>
      </c>
      <c r="E6372" s="183" t="s">
        <v>6066</v>
      </c>
      <c r="F6372" s="183" t="s">
        <v>852</v>
      </c>
      <c r="G6372" s="183">
        <v>1</v>
      </c>
      <c r="H6372" s="184">
        <v>4.0599999999999996</v>
      </c>
      <c r="I6372" s="183">
        <v>4.0599999999999996</v>
      </c>
      <c r="J6372" s="185">
        <v>0</v>
      </c>
      <c r="K6372" s="181">
        <f t="shared" si="100"/>
        <v>4.0599999999999996</v>
      </c>
      <c r="L6372" s="185" t="str">
        <f t="shared" si="101"/>
        <v>Insumo</v>
      </c>
    </row>
    <row r="6373" spans="3:12">
      <c r="C6373" s="183">
        <v>37371</v>
      </c>
      <c r="D6373" s="183">
        <v>37371</v>
      </c>
      <c r="E6373" s="183" t="s">
        <v>6067</v>
      </c>
      <c r="F6373" s="183" t="s">
        <v>852</v>
      </c>
      <c r="G6373" s="183">
        <v>1</v>
      </c>
      <c r="H6373" s="184">
        <v>0.95</v>
      </c>
      <c r="I6373" s="183">
        <v>0.95</v>
      </c>
      <c r="J6373" s="185">
        <v>0</v>
      </c>
      <c r="K6373" s="181">
        <f t="shared" si="100"/>
        <v>0.95</v>
      </c>
      <c r="L6373" s="185" t="str">
        <f t="shared" si="101"/>
        <v>Insumo</v>
      </c>
    </row>
    <row r="6374" spans="3:12">
      <c r="C6374" s="183">
        <v>37372</v>
      </c>
      <c r="D6374" s="183">
        <v>37372</v>
      </c>
      <c r="E6374" s="183" t="s">
        <v>6068</v>
      </c>
      <c r="F6374" s="183" t="s">
        <v>852</v>
      </c>
      <c r="G6374" s="183">
        <v>1</v>
      </c>
      <c r="H6374" s="184">
        <v>1.34</v>
      </c>
      <c r="I6374" s="183">
        <v>1.34</v>
      </c>
      <c r="J6374" s="185">
        <v>0</v>
      </c>
      <c r="K6374" s="181">
        <f t="shared" si="100"/>
        <v>1.34</v>
      </c>
      <c r="L6374" s="185" t="str">
        <f t="shared" si="101"/>
        <v>Insumo</v>
      </c>
    </row>
    <row r="6375" spans="3:12">
      <c r="C6375" s="183">
        <v>37373</v>
      </c>
      <c r="D6375" s="183">
        <v>37373</v>
      </c>
      <c r="E6375" s="183" t="s">
        <v>6069</v>
      </c>
      <c r="F6375" s="183" t="s">
        <v>852</v>
      </c>
      <c r="G6375" s="183">
        <v>1</v>
      </c>
      <c r="H6375" s="184">
        <v>0.04</v>
      </c>
      <c r="I6375" s="183">
        <v>0.04</v>
      </c>
      <c r="J6375" s="185">
        <v>0</v>
      </c>
      <c r="K6375" s="181">
        <f t="shared" si="100"/>
        <v>0.04</v>
      </c>
      <c r="L6375" s="185" t="str">
        <f t="shared" si="101"/>
        <v>Insumo</v>
      </c>
    </row>
    <row r="6376" spans="3:12">
      <c r="C6376" s="183">
        <v>37458</v>
      </c>
      <c r="D6376" s="183">
        <v>37458</v>
      </c>
      <c r="E6376" s="183" t="s">
        <v>6070</v>
      </c>
      <c r="F6376" s="183" t="s">
        <v>826</v>
      </c>
      <c r="G6376" s="183">
        <v>1</v>
      </c>
      <c r="H6376" s="184">
        <v>5.17</v>
      </c>
      <c r="I6376" s="183">
        <v>5.17</v>
      </c>
      <c r="J6376" s="185">
        <v>0</v>
      </c>
      <c r="K6376" s="181">
        <f t="shared" si="100"/>
        <v>5.17</v>
      </c>
      <c r="L6376" s="185" t="str">
        <f t="shared" si="101"/>
        <v>Insumo</v>
      </c>
    </row>
    <row r="6377" spans="3:12">
      <c r="C6377" s="183">
        <v>37458</v>
      </c>
      <c r="D6377" s="183">
        <v>20185</v>
      </c>
      <c r="E6377" s="183" t="s">
        <v>6071</v>
      </c>
      <c r="F6377" s="183" t="s">
        <v>826</v>
      </c>
      <c r="G6377" s="183">
        <v>4.0624200000000004</v>
      </c>
      <c r="H6377" s="184">
        <v>21</v>
      </c>
      <c r="I6377" s="183">
        <v>21</v>
      </c>
      <c r="J6377" s="185">
        <v>0</v>
      </c>
      <c r="K6377" s="181">
        <f t="shared" si="100"/>
        <v>85.310820000000007</v>
      </c>
      <c r="L6377" s="185" t="str">
        <f t="shared" si="101"/>
        <v>Insumo</v>
      </c>
    </row>
    <row r="6378" spans="3:12">
      <c r="C6378" s="183">
        <v>37458</v>
      </c>
      <c r="D6378" s="183">
        <v>20260</v>
      </c>
      <c r="E6378" s="183" t="s">
        <v>6072</v>
      </c>
      <c r="F6378" s="183" t="s">
        <v>727</v>
      </c>
      <c r="G6378" s="183">
        <v>3.26694</v>
      </c>
      <c r="H6378" s="184">
        <v>16.89</v>
      </c>
      <c r="I6378" s="183">
        <v>16.89</v>
      </c>
      <c r="J6378" s="185">
        <v>0</v>
      </c>
      <c r="K6378" s="181">
        <f t="shared" si="100"/>
        <v>55.178616599999998</v>
      </c>
      <c r="L6378" s="185" t="str">
        <f t="shared" si="101"/>
        <v>Insumo</v>
      </c>
    </row>
    <row r="6379" spans="3:12">
      <c r="C6379" s="183">
        <v>37458</v>
      </c>
      <c r="D6379" s="183">
        <v>37454</v>
      </c>
      <c r="E6379" s="183" t="s">
        <v>6073</v>
      </c>
      <c r="F6379" s="183" t="s">
        <v>826</v>
      </c>
      <c r="G6379" s="183">
        <v>0.26293</v>
      </c>
      <c r="H6379" s="184">
        <v>1.35</v>
      </c>
      <c r="I6379" s="183">
        <v>1.35</v>
      </c>
      <c r="J6379" s="185">
        <v>0</v>
      </c>
      <c r="K6379" s="181">
        <f t="shared" si="100"/>
        <v>0.35495550000000003</v>
      </c>
      <c r="L6379" s="185" t="str">
        <f t="shared" si="101"/>
        <v>Insumo</v>
      </c>
    </row>
    <row r="6380" spans="3:12">
      <c r="C6380" s="183">
        <v>37458</v>
      </c>
      <c r="D6380" s="183">
        <v>37455</v>
      </c>
      <c r="E6380" s="183" t="s">
        <v>6074</v>
      </c>
      <c r="F6380" s="183" t="s">
        <v>826</v>
      </c>
      <c r="G6380" s="183">
        <v>0.44189000000000001</v>
      </c>
      <c r="H6380" s="184">
        <v>2.2799999999999998</v>
      </c>
      <c r="I6380" s="183">
        <v>2.2799999999999998</v>
      </c>
      <c r="J6380" s="185">
        <v>0</v>
      </c>
      <c r="K6380" s="181">
        <f t="shared" si="100"/>
        <v>1.0075091999999999</v>
      </c>
      <c r="L6380" s="185" t="str">
        <f t="shared" si="101"/>
        <v>Insumo</v>
      </c>
    </row>
    <row r="6381" spans="3:12">
      <c r="C6381" s="183">
        <v>37458</v>
      </c>
      <c r="D6381" s="183">
        <v>37456</v>
      </c>
      <c r="E6381" s="183" t="s">
        <v>6075</v>
      </c>
      <c r="F6381" s="183" t="s">
        <v>826</v>
      </c>
      <c r="G6381" s="183">
        <v>0.35522999999999999</v>
      </c>
      <c r="H6381" s="184">
        <v>1.83</v>
      </c>
      <c r="I6381" s="183">
        <v>1.83</v>
      </c>
      <c r="J6381" s="185">
        <v>0</v>
      </c>
      <c r="K6381" s="181">
        <f t="shared" si="100"/>
        <v>0.65007090000000001</v>
      </c>
      <c r="L6381" s="185" t="str">
        <f t="shared" si="101"/>
        <v>Insumo</v>
      </c>
    </row>
    <row r="6382" spans="3:12">
      <c r="C6382" s="183">
        <v>37458</v>
      </c>
      <c r="D6382" s="183">
        <v>37457</v>
      </c>
      <c r="E6382" s="183" t="s">
        <v>6076</v>
      </c>
      <c r="F6382" s="183" t="s">
        <v>826</v>
      </c>
      <c r="G6382" s="183">
        <v>0.67342999999999997</v>
      </c>
      <c r="H6382" s="184">
        <v>3.48</v>
      </c>
      <c r="I6382" s="183">
        <v>3.48</v>
      </c>
      <c r="J6382" s="185">
        <v>0</v>
      </c>
      <c r="K6382" s="181">
        <f t="shared" si="100"/>
        <v>2.3435364000000001</v>
      </c>
      <c r="L6382" s="185" t="str">
        <f t="shared" si="101"/>
        <v>Insumo</v>
      </c>
    </row>
    <row r="6383" spans="3:12">
      <c r="C6383" s="183">
        <v>37458</v>
      </c>
      <c r="D6383" s="183">
        <v>37459</v>
      </c>
      <c r="E6383" s="183" t="s">
        <v>6077</v>
      </c>
      <c r="F6383" s="183" t="s">
        <v>826</v>
      </c>
      <c r="G6383" s="183">
        <v>1.40466</v>
      </c>
      <c r="H6383" s="184">
        <v>7.26</v>
      </c>
      <c r="I6383" s="183">
        <v>7.26</v>
      </c>
      <c r="J6383" s="185">
        <v>0</v>
      </c>
      <c r="K6383" s="181">
        <f t="shared" si="100"/>
        <v>10.197831600000001</v>
      </c>
      <c r="L6383" s="185" t="str">
        <f t="shared" si="101"/>
        <v>Insumo</v>
      </c>
    </row>
    <row r="6384" spans="3:12">
      <c r="C6384" s="183">
        <v>37458</v>
      </c>
      <c r="D6384" s="183">
        <v>37460</v>
      </c>
      <c r="E6384" s="183" t="s">
        <v>6078</v>
      </c>
      <c r="F6384" s="183" t="s">
        <v>826</v>
      </c>
      <c r="G6384" s="183">
        <v>3.4126799999999999</v>
      </c>
      <c r="H6384" s="184">
        <v>17.64</v>
      </c>
      <c r="I6384" s="183">
        <v>17.64</v>
      </c>
      <c r="J6384" s="185">
        <v>0</v>
      </c>
      <c r="K6384" s="181">
        <f t="shared" si="100"/>
        <v>60.199675200000001</v>
      </c>
      <c r="L6384" s="185" t="str">
        <f t="shared" si="101"/>
        <v>Insumo</v>
      </c>
    </row>
    <row r="6385" spans="3:12">
      <c r="C6385" s="183">
        <v>37458</v>
      </c>
      <c r="D6385" s="183">
        <v>37461</v>
      </c>
      <c r="E6385" s="183" t="s">
        <v>6079</v>
      </c>
      <c r="F6385" s="183" t="s">
        <v>826</v>
      </c>
      <c r="G6385" s="183">
        <v>2.4987900000000001</v>
      </c>
      <c r="H6385" s="184">
        <v>12.91</v>
      </c>
      <c r="I6385" s="183">
        <v>12.91</v>
      </c>
      <c r="J6385" s="185">
        <v>0</v>
      </c>
      <c r="K6385" s="181">
        <f t="shared" si="100"/>
        <v>32.259378900000002</v>
      </c>
      <c r="L6385" s="185" t="str">
        <f t="shared" si="101"/>
        <v>Insumo</v>
      </c>
    </row>
    <row r="6386" spans="3:12">
      <c r="C6386" s="183">
        <v>37514</v>
      </c>
      <c r="D6386" s="183">
        <v>37514</v>
      </c>
      <c r="E6386" s="183" t="s">
        <v>1583</v>
      </c>
      <c r="F6386" s="183" t="s">
        <v>727</v>
      </c>
      <c r="G6386" s="183">
        <v>1</v>
      </c>
      <c r="H6386" s="186">
        <v>360000</v>
      </c>
      <c r="I6386" s="185">
        <v>0</v>
      </c>
      <c r="J6386" s="187">
        <v>360000</v>
      </c>
      <c r="K6386" s="181">
        <f t="shared" si="100"/>
        <v>360000</v>
      </c>
      <c r="L6386" s="185" t="str">
        <f t="shared" si="101"/>
        <v>Mão de Obra</v>
      </c>
    </row>
    <row r="6387" spans="3:12">
      <c r="C6387" s="183">
        <v>37514</v>
      </c>
      <c r="D6387" s="183">
        <v>37519</v>
      </c>
      <c r="E6387" s="183" t="s">
        <v>6080</v>
      </c>
      <c r="F6387" s="183" t="s">
        <v>727</v>
      </c>
      <c r="G6387" s="183">
        <v>1.5432934</v>
      </c>
      <c r="H6387" s="186">
        <v>555585.62</v>
      </c>
      <c r="I6387" s="185">
        <v>0</v>
      </c>
      <c r="J6387" s="187">
        <v>555585.62</v>
      </c>
      <c r="K6387" s="181">
        <f t="shared" si="100"/>
        <v>857431.62048090796</v>
      </c>
      <c r="L6387" s="185" t="str">
        <f t="shared" si="101"/>
        <v>Mão de Obra</v>
      </c>
    </row>
    <row r="6388" spans="3:12">
      <c r="C6388" s="183">
        <v>37514</v>
      </c>
      <c r="D6388" s="183">
        <v>37520</v>
      </c>
      <c r="E6388" s="183" t="s">
        <v>1635</v>
      </c>
      <c r="F6388" s="183" t="s">
        <v>727</v>
      </c>
      <c r="G6388" s="183">
        <v>1.5179935</v>
      </c>
      <c r="H6388" s="186">
        <v>546477.66</v>
      </c>
      <c r="I6388" s="185">
        <v>0</v>
      </c>
      <c r="J6388" s="187">
        <v>546477.66</v>
      </c>
      <c r="K6388" s="181">
        <f t="shared" si="100"/>
        <v>829549.53577521001</v>
      </c>
      <c r="L6388" s="185" t="str">
        <f t="shared" si="101"/>
        <v>Mão de Obra</v>
      </c>
    </row>
    <row r="6389" spans="3:12">
      <c r="C6389" s="183">
        <v>37514</v>
      </c>
      <c r="D6389" s="183">
        <v>37521</v>
      </c>
      <c r="E6389" s="183" t="s">
        <v>6081</v>
      </c>
      <c r="F6389" s="183" t="s">
        <v>727</v>
      </c>
      <c r="G6389" s="183">
        <v>1.8519521000000001</v>
      </c>
      <c r="H6389" s="186">
        <v>666702.75</v>
      </c>
      <c r="I6389" s="185">
        <v>0</v>
      </c>
      <c r="J6389" s="187">
        <v>666702.75</v>
      </c>
      <c r="K6389" s="181">
        <f t="shared" si="100"/>
        <v>1234701.5579382752</v>
      </c>
      <c r="L6389" s="185" t="str">
        <f t="shared" si="101"/>
        <v>Mão de Obra</v>
      </c>
    </row>
    <row r="6390" spans="3:12">
      <c r="C6390" s="183">
        <v>37514</v>
      </c>
      <c r="D6390" s="183">
        <v>37522</v>
      </c>
      <c r="E6390" s="183" t="s">
        <v>6082</v>
      </c>
      <c r="F6390" s="183" t="s">
        <v>727</v>
      </c>
      <c r="G6390" s="183">
        <v>1.9076694999999999</v>
      </c>
      <c r="H6390" s="186">
        <v>686761.02</v>
      </c>
      <c r="I6390" s="185">
        <v>0</v>
      </c>
      <c r="J6390" s="187">
        <v>686761.02</v>
      </c>
      <c r="K6390" s="181">
        <f t="shared" si="100"/>
        <v>1310113.0516428899</v>
      </c>
      <c r="L6390" s="185" t="str">
        <f t="shared" si="101"/>
        <v>Mão de Obra</v>
      </c>
    </row>
    <row r="6391" spans="3:12">
      <c r="C6391" s="183">
        <v>37515</v>
      </c>
      <c r="D6391" s="183">
        <v>37515</v>
      </c>
      <c r="E6391" s="183" t="s">
        <v>1582</v>
      </c>
      <c r="F6391" s="183" t="s">
        <v>727</v>
      </c>
      <c r="G6391" s="183">
        <v>1</v>
      </c>
      <c r="H6391" s="186">
        <v>616648.5</v>
      </c>
      <c r="I6391" s="185">
        <v>0</v>
      </c>
      <c r="J6391" s="187">
        <v>616648.5</v>
      </c>
      <c r="K6391" s="181">
        <f t="shared" si="100"/>
        <v>616648.5</v>
      </c>
      <c r="L6391" s="185" t="str">
        <f t="shared" si="101"/>
        <v>Mão de Obra</v>
      </c>
    </row>
    <row r="6392" spans="3:12">
      <c r="C6392" s="183">
        <v>37515</v>
      </c>
      <c r="D6392" s="183">
        <v>37523</v>
      </c>
      <c r="E6392" s="183" t="s">
        <v>6083</v>
      </c>
      <c r="F6392" s="183" t="s">
        <v>727</v>
      </c>
      <c r="G6392" s="183">
        <v>1.1247947</v>
      </c>
      <c r="H6392" s="186">
        <v>693602.96</v>
      </c>
      <c r="I6392" s="185">
        <v>0</v>
      </c>
      <c r="J6392" s="187">
        <v>693602.96</v>
      </c>
      <c r="K6392" s="181">
        <f t="shared" si="100"/>
        <v>780160.933312312</v>
      </c>
      <c r="L6392" s="185" t="str">
        <f t="shared" si="101"/>
        <v>Mão de Obra</v>
      </c>
    </row>
    <row r="6393" spans="3:12">
      <c r="C6393" s="183">
        <v>37524</v>
      </c>
      <c r="D6393" s="183">
        <v>37524</v>
      </c>
      <c r="E6393" s="183" t="s">
        <v>6084</v>
      </c>
      <c r="F6393" s="183" t="s">
        <v>826</v>
      </c>
      <c r="G6393" s="183">
        <v>1</v>
      </c>
      <c r="H6393" s="184">
        <v>1.89</v>
      </c>
      <c r="I6393" s="183">
        <v>1.89</v>
      </c>
      <c r="J6393" s="185">
        <v>0</v>
      </c>
      <c r="K6393" s="181">
        <f t="shared" si="100"/>
        <v>1.89</v>
      </c>
      <c r="L6393" s="185" t="str">
        <f t="shared" si="101"/>
        <v>Insumo</v>
      </c>
    </row>
    <row r="6394" spans="3:12">
      <c r="C6394" s="183">
        <v>37524</v>
      </c>
      <c r="D6394" s="183">
        <v>7170</v>
      </c>
      <c r="E6394" s="183" t="s">
        <v>6085</v>
      </c>
      <c r="F6394" s="183" t="s">
        <v>838</v>
      </c>
      <c r="G6394" s="183">
        <v>1.0958087999999999</v>
      </c>
      <c r="H6394" s="184">
        <v>2.0699999999999998</v>
      </c>
      <c r="I6394" s="183">
        <v>2.0699999999999998</v>
      </c>
      <c r="J6394" s="185">
        <v>0</v>
      </c>
      <c r="K6394" s="181">
        <f t="shared" si="100"/>
        <v>2.2683242159999994</v>
      </c>
      <c r="L6394" s="185" t="str">
        <f t="shared" si="101"/>
        <v>Insumo</v>
      </c>
    </row>
    <row r="6395" spans="3:12">
      <c r="C6395" s="183">
        <v>37524</v>
      </c>
      <c r="D6395" s="183">
        <v>36887</v>
      </c>
      <c r="E6395" s="183" t="s">
        <v>6086</v>
      </c>
      <c r="F6395" s="183" t="s">
        <v>838</v>
      </c>
      <c r="G6395" s="183">
        <v>4.5302946000000004</v>
      </c>
      <c r="H6395" s="184">
        <v>8.56</v>
      </c>
      <c r="I6395" s="183">
        <v>8.56</v>
      </c>
      <c r="J6395" s="185">
        <v>0</v>
      </c>
      <c r="K6395" s="181">
        <f t="shared" si="100"/>
        <v>38.779321776000003</v>
      </c>
      <c r="L6395" s="185" t="str">
        <f t="shared" si="101"/>
        <v>Insumo</v>
      </c>
    </row>
    <row r="6396" spans="3:12">
      <c r="C6396" s="183">
        <v>37524</v>
      </c>
      <c r="D6396" s="183">
        <v>37525</v>
      </c>
      <c r="E6396" s="183" t="s">
        <v>6087</v>
      </c>
      <c r="F6396" s="183" t="s">
        <v>826</v>
      </c>
      <c r="G6396" s="183">
        <v>1.3690939</v>
      </c>
      <c r="H6396" s="184">
        <v>2.58</v>
      </c>
      <c r="I6396" s="183">
        <v>2.58</v>
      </c>
      <c r="J6396" s="185">
        <v>0</v>
      </c>
      <c r="K6396" s="181">
        <f t="shared" si="100"/>
        <v>3.5322622620000002</v>
      </c>
      <c r="L6396" s="185" t="str">
        <f t="shared" si="101"/>
        <v>Insumo</v>
      </c>
    </row>
    <row r="6397" spans="3:12">
      <c r="C6397" s="183">
        <v>37532</v>
      </c>
      <c r="D6397" s="183">
        <v>37532</v>
      </c>
      <c r="E6397" s="183" t="s">
        <v>6088</v>
      </c>
      <c r="F6397" s="183" t="s">
        <v>828</v>
      </c>
      <c r="G6397" s="183">
        <v>1</v>
      </c>
      <c r="H6397" s="184">
        <v>16.53</v>
      </c>
      <c r="I6397" s="183">
        <v>16.53</v>
      </c>
      <c r="J6397" s="185">
        <v>0</v>
      </c>
      <c r="K6397" s="181">
        <f t="shared" si="100"/>
        <v>16.53</v>
      </c>
      <c r="L6397" s="185" t="str">
        <f t="shared" si="101"/>
        <v>Insumo</v>
      </c>
    </row>
    <row r="6398" spans="3:12">
      <c r="C6398" s="183">
        <v>37532</v>
      </c>
      <c r="D6398" s="183">
        <v>11427</v>
      </c>
      <c r="E6398" s="183" t="s">
        <v>6089</v>
      </c>
      <c r="F6398" s="183" t="s">
        <v>828</v>
      </c>
      <c r="G6398" s="183">
        <v>6.6666666000000001</v>
      </c>
      <c r="H6398" s="184">
        <v>110.19</v>
      </c>
      <c r="I6398" s="183">
        <v>110.19</v>
      </c>
      <c r="J6398" s="185">
        <v>0</v>
      </c>
      <c r="K6398" s="181">
        <f t="shared" si="100"/>
        <v>734.59999265399995</v>
      </c>
      <c r="L6398" s="185" t="str">
        <f t="shared" si="101"/>
        <v>Insumo</v>
      </c>
    </row>
    <row r="6399" spans="3:12">
      <c r="C6399" s="183">
        <v>37532</v>
      </c>
      <c r="D6399" s="183">
        <v>37533</v>
      </c>
      <c r="E6399" s="183" t="s">
        <v>6090</v>
      </c>
      <c r="F6399" s="183" t="s">
        <v>828</v>
      </c>
      <c r="G6399" s="183">
        <v>1.3216665999999999</v>
      </c>
      <c r="H6399" s="184">
        <v>21.84</v>
      </c>
      <c r="I6399" s="183">
        <v>21.84</v>
      </c>
      <c r="J6399" s="185">
        <v>0</v>
      </c>
      <c r="K6399" s="181">
        <f t="shared" si="100"/>
        <v>28.865198543999998</v>
      </c>
      <c r="L6399" s="185" t="str">
        <f t="shared" si="101"/>
        <v>Insumo</v>
      </c>
    </row>
    <row r="6400" spans="3:12">
      <c r="C6400" s="183">
        <v>37532</v>
      </c>
      <c r="D6400" s="183">
        <v>37534</v>
      </c>
      <c r="E6400" s="183" t="s">
        <v>6091</v>
      </c>
      <c r="F6400" s="183" t="s">
        <v>828</v>
      </c>
      <c r="G6400" s="183">
        <v>1.3216665999999999</v>
      </c>
      <c r="H6400" s="184">
        <v>21.84</v>
      </c>
      <c r="I6400" s="183">
        <v>21.84</v>
      </c>
      <c r="J6400" s="185">
        <v>0</v>
      </c>
      <c r="K6400" s="181">
        <f t="shared" si="100"/>
        <v>28.865198543999998</v>
      </c>
      <c r="L6400" s="185" t="str">
        <f t="shared" si="101"/>
        <v>Insumo</v>
      </c>
    </row>
    <row r="6401" spans="3:12">
      <c r="C6401" s="183">
        <v>37532</v>
      </c>
      <c r="D6401" s="183">
        <v>37535</v>
      </c>
      <c r="E6401" s="183" t="s">
        <v>6092</v>
      </c>
      <c r="F6401" s="183" t="s">
        <v>828</v>
      </c>
      <c r="G6401" s="183">
        <v>1.3216665999999999</v>
      </c>
      <c r="H6401" s="184">
        <v>21.84</v>
      </c>
      <c r="I6401" s="183">
        <v>21.84</v>
      </c>
      <c r="J6401" s="185">
        <v>0</v>
      </c>
      <c r="K6401" s="181">
        <f t="shared" si="100"/>
        <v>28.865198543999998</v>
      </c>
      <c r="L6401" s="185" t="str">
        <f t="shared" si="101"/>
        <v>Insumo</v>
      </c>
    </row>
    <row r="6402" spans="3:12">
      <c r="C6402" s="183">
        <v>37532</v>
      </c>
      <c r="D6402" s="183">
        <v>37536</v>
      </c>
      <c r="E6402" s="183" t="s">
        <v>6093</v>
      </c>
      <c r="F6402" s="183" t="s">
        <v>828</v>
      </c>
      <c r="G6402" s="183">
        <v>1</v>
      </c>
      <c r="H6402" s="184">
        <v>16.53</v>
      </c>
      <c r="I6402" s="183">
        <v>16.53</v>
      </c>
      <c r="J6402" s="185">
        <v>0</v>
      </c>
      <c r="K6402" s="181">
        <f t="shared" si="100"/>
        <v>16.53</v>
      </c>
      <c r="L6402" s="185" t="str">
        <f t="shared" si="101"/>
        <v>Insumo</v>
      </c>
    </row>
    <row r="6403" spans="3:12">
      <c r="C6403" s="183">
        <v>37532</v>
      </c>
      <c r="D6403" s="183">
        <v>37537</v>
      </c>
      <c r="E6403" s="183" t="s">
        <v>6094</v>
      </c>
      <c r="F6403" s="183" t="s">
        <v>828</v>
      </c>
      <c r="G6403" s="183">
        <v>1</v>
      </c>
      <c r="H6403" s="184">
        <v>16.53</v>
      </c>
      <c r="I6403" s="183">
        <v>16.53</v>
      </c>
      <c r="J6403" s="185">
        <v>0</v>
      </c>
      <c r="K6403" s="181">
        <f t="shared" si="100"/>
        <v>16.53</v>
      </c>
      <c r="L6403" s="185" t="str">
        <f t="shared" si="101"/>
        <v>Insumo</v>
      </c>
    </row>
    <row r="6404" spans="3:12">
      <c r="C6404" s="183">
        <v>37539</v>
      </c>
      <c r="D6404" s="183">
        <v>37539</v>
      </c>
      <c r="E6404" s="183" t="s">
        <v>6095</v>
      </c>
      <c r="F6404" s="183" t="s">
        <v>727</v>
      </c>
      <c r="G6404" s="183">
        <v>1</v>
      </c>
      <c r="H6404" s="184">
        <v>19.61</v>
      </c>
      <c r="I6404" s="183">
        <v>19.61</v>
      </c>
      <c r="J6404" s="185">
        <v>0</v>
      </c>
      <c r="K6404" s="181">
        <f t="shared" si="100"/>
        <v>19.61</v>
      </c>
      <c r="L6404" s="185" t="str">
        <f t="shared" si="101"/>
        <v>Insumo</v>
      </c>
    </row>
    <row r="6405" spans="3:12">
      <c r="C6405" s="183">
        <v>37539</v>
      </c>
      <c r="D6405" s="183">
        <v>37556</v>
      </c>
      <c r="E6405" s="183" t="s">
        <v>6096</v>
      </c>
      <c r="F6405" s="183" t="s">
        <v>727</v>
      </c>
      <c r="G6405" s="183">
        <v>1.156701</v>
      </c>
      <c r="H6405" s="184">
        <v>22.68</v>
      </c>
      <c r="I6405" s="183">
        <v>22.68</v>
      </c>
      <c r="J6405" s="185">
        <v>0</v>
      </c>
      <c r="K6405" s="181">
        <f t="shared" si="100"/>
        <v>26.23397868</v>
      </c>
      <c r="L6405" s="185" t="str">
        <f t="shared" si="101"/>
        <v>Insumo</v>
      </c>
    </row>
    <row r="6406" spans="3:12">
      <c r="C6406" s="183">
        <v>37539</v>
      </c>
      <c r="D6406" s="183">
        <v>37557</v>
      </c>
      <c r="E6406" s="183" t="s">
        <v>6097</v>
      </c>
      <c r="F6406" s="183" t="s">
        <v>727</v>
      </c>
      <c r="G6406" s="183">
        <v>0.59793810000000003</v>
      </c>
      <c r="H6406" s="184">
        <v>11.72</v>
      </c>
      <c r="I6406" s="183">
        <v>11.72</v>
      </c>
      <c r="J6406" s="185">
        <v>0</v>
      </c>
      <c r="K6406" s="181">
        <f t="shared" ref="K6406:K6469" si="102">H6406*G6406</f>
        <v>7.0078345320000004</v>
      </c>
      <c r="L6406" s="185" t="str">
        <f t="shared" si="101"/>
        <v>Insumo</v>
      </c>
    </row>
    <row r="6407" spans="3:12">
      <c r="C6407" s="183">
        <v>37539</v>
      </c>
      <c r="D6407" s="183">
        <v>37558</v>
      </c>
      <c r="E6407" s="183" t="s">
        <v>6098</v>
      </c>
      <c r="F6407" s="183" t="s">
        <v>727</v>
      </c>
      <c r="G6407" s="183">
        <v>1.8646048</v>
      </c>
      <c r="H6407" s="184">
        <v>36.56</v>
      </c>
      <c r="I6407" s="183">
        <v>36.56</v>
      </c>
      <c r="J6407" s="185">
        <v>0</v>
      </c>
      <c r="K6407" s="181">
        <f t="shared" si="102"/>
        <v>68.169951488000009</v>
      </c>
      <c r="L6407" s="185" t="str">
        <f t="shared" si="101"/>
        <v>Insumo</v>
      </c>
    </row>
    <row r="6408" spans="3:12">
      <c r="C6408" s="183">
        <v>37539</v>
      </c>
      <c r="D6408" s="183">
        <v>37559</v>
      </c>
      <c r="E6408" s="183" t="s">
        <v>6099</v>
      </c>
      <c r="F6408" s="183" t="s">
        <v>727</v>
      </c>
      <c r="G6408" s="183">
        <v>1.4189003</v>
      </c>
      <c r="H6408" s="184">
        <v>27.82</v>
      </c>
      <c r="I6408" s="183">
        <v>27.82</v>
      </c>
      <c r="J6408" s="185">
        <v>0</v>
      </c>
      <c r="K6408" s="181">
        <f t="shared" si="102"/>
        <v>39.473806346000003</v>
      </c>
      <c r="L6408" s="185" t="str">
        <f t="shared" si="101"/>
        <v>Insumo</v>
      </c>
    </row>
    <row r="6409" spans="3:12">
      <c r="C6409" s="183">
        <v>37539</v>
      </c>
      <c r="D6409" s="183">
        <v>37560</v>
      </c>
      <c r="E6409" s="183" t="s">
        <v>6100</v>
      </c>
      <c r="F6409" s="183" t="s">
        <v>727</v>
      </c>
      <c r="G6409" s="183">
        <v>1.9687285000000001</v>
      </c>
      <c r="H6409" s="184">
        <v>38.6</v>
      </c>
      <c r="I6409" s="183">
        <v>38.6</v>
      </c>
      <c r="J6409" s="185">
        <v>0</v>
      </c>
      <c r="K6409" s="181">
        <f t="shared" si="102"/>
        <v>75.992920100000006</v>
      </c>
      <c r="L6409" s="185" t="str">
        <f t="shared" si="101"/>
        <v>Insumo</v>
      </c>
    </row>
    <row r="6410" spans="3:12">
      <c r="C6410" s="183">
        <v>37727</v>
      </c>
      <c r="D6410" s="183">
        <v>37727</v>
      </c>
      <c r="E6410" s="183" t="s">
        <v>6101</v>
      </c>
      <c r="F6410" s="183" t="s">
        <v>727</v>
      </c>
      <c r="G6410" s="183">
        <v>1</v>
      </c>
      <c r="H6410" s="186">
        <v>19043.29</v>
      </c>
      <c r="I6410" s="185">
        <v>0</v>
      </c>
      <c r="J6410" s="187">
        <v>19043.29</v>
      </c>
      <c r="K6410" s="181">
        <f t="shared" si="102"/>
        <v>19043.29</v>
      </c>
      <c r="L6410" s="185" t="str">
        <f t="shared" si="101"/>
        <v>Mão de Obra</v>
      </c>
    </row>
    <row r="6411" spans="3:12">
      <c r="C6411" s="183">
        <v>37727</v>
      </c>
      <c r="D6411" s="183">
        <v>37728</v>
      </c>
      <c r="E6411" s="183" t="s">
        <v>6102</v>
      </c>
      <c r="F6411" s="183" t="s">
        <v>727</v>
      </c>
      <c r="G6411" s="183">
        <v>1.3566434000000001</v>
      </c>
      <c r="H6411" s="186">
        <v>25834.95</v>
      </c>
      <c r="I6411" s="185">
        <v>0</v>
      </c>
      <c r="J6411" s="187">
        <v>25834.95</v>
      </c>
      <c r="K6411" s="181">
        <f t="shared" si="102"/>
        <v>35048.814406830003</v>
      </c>
      <c r="L6411" s="185" t="str">
        <f t="shared" si="101"/>
        <v>Mão de Obra</v>
      </c>
    </row>
    <row r="6412" spans="3:12">
      <c r="C6412" s="183">
        <v>37727</v>
      </c>
      <c r="D6412" s="183">
        <v>37729</v>
      </c>
      <c r="E6412" s="183" t="s">
        <v>6103</v>
      </c>
      <c r="F6412" s="183" t="s">
        <v>727</v>
      </c>
      <c r="G6412" s="183">
        <v>1.4685315000000001</v>
      </c>
      <c r="H6412" s="186">
        <v>27965.67</v>
      </c>
      <c r="I6412" s="185">
        <v>0</v>
      </c>
      <c r="J6412" s="187">
        <v>27965.67</v>
      </c>
      <c r="K6412" s="181">
        <f t="shared" si="102"/>
        <v>41068.467313604997</v>
      </c>
      <c r="L6412" s="185" t="str">
        <f t="shared" si="101"/>
        <v>Mão de Obra</v>
      </c>
    </row>
    <row r="6413" spans="3:12">
      <c r="C6413" s="183">
        <v>37727</v>
      </c>
      <c r="D6413" s="183">
        <v>37730</v>
      </c>
      <c r="E6413" s="183" t="s">
        <v>1543</v>
      </c>
      <c r="F6413" s="183" t="s">
        <v>727</v>
      </c>
      <c r="G6413" s="183">
        <v>1.5804195999999999</v>
      </c>
      <c r="H6413" s="186">
        <v>30096.38</v>
      </c>
      <c r="I6413" s="185">
        <v>0</v>
      </c>
      <c r="J6413" s="187">
        <v>30096.38</v>
      </c>
      <c r="K6413" s="181">
        <f t="shared" si="102"/>
        <v>47564.908841047996</v>
      </c>
      <c r="L6413" s="185" t="str">
        <f t="shared" si="101"/>
        <v>Mão de Obra</v>
      </c>
    </row>
    <row r="6414" spans="3:12">
      <c r="C6414" s="183">
        <v>37727</v>
      </c>
      <c r="D6414" s="183">
        <v>37731</v>
      </c>
      <c r="E6414" s="183" t="s">
        <v>1507</v>
      </c>
      <c r="F6414" s="183" t="s">
        <v>727</v>
      </c>
      <c r="G6414" s="183">
        <v>1.6923077</v>
      </c>
      <c r="H6414" s="186">
        <v>32227.1</v>
      </c>
      <c r="I6414" s="185">
        <v>0</v>
      </c>
      <c r="J6414" s="187">
        <v>32227.1</v>
      </c>
      <c r="K6414" s="181">
        <f t="shared" si="102"/>
        <v>54538.169478669995</v>
      </c>
      <c r="L6414" s="185" t="str">
        <f t="shared" si="101"/>
        <v>Mão de Obra</v>
      </c>
    </row>
    <row r="6415" spans="3:12">
      <c r="C6415" s="183">
        <v>37727</v>
      </c>
      <c r="D6415" s="183">
        <v>37732</v>
      </c>
      <c r="E6415" s="183" t="s">
        <v>6104</v>
      </c>
      <c r="F6415" s="183" t="s">
        <v>727</v>
      </c>
      <c r="G6415" s="183">
        <v>1.9300698999999999</v>
      </c>
      <c r="H6415" s="186">
        <v>36754.879999999997</v>
      </c>
      <c r="I6415" s="185">
        <v>0</v>
      </c>
      <c r="J6415" s="187">
        <v>36754.879999999997</v>
      </c>
      <c r="K6415" s="181">
        <f t="shared" si="102"/>
        <v>70939.487566111988</v>
      </c>
      <c r="L6415" s="185" t="str">
        <f t="shared" si="101"/>
        <v>Mão de Obra</v>
      </c>
    </row>
    <row r="6416" spans="3:12">
      <c r="C6416" s="183">
        <v>37727</v>
      </c>
      <c r="D6416" s="183">
        <v>37733</v>
      </c>
      <c r="E6416" s="183" t="s">
        <v>1503</v>
      </c>
      <c r="F6416" s="183" t="s">
        <v>727</v>
      </c>
      <c r="G6416" s="183">
        <v>3.2167832000000001</v>
      </c>
      <c r="H6416" s="186">
        <v>61258.13</v>
      </c>
      <c r="I6416" s="185">
        <v>0</v>
      </c>
      <c r="J6416" s="187">
        <v>61258.13</v>
      </c>
      <c r="K6416" s="181">
        <f t="shared" si="102"/>
        <v>197054.123447416</v>
      </c>
      <c r="L6416" s="185" t="str">
        <f t="shared" si="101"/>
        <v>Mão de Obra</v>
      </c>
    </row>
    <row r="6417" spans="3:12">
      <c r="C6417" s="183">
        <v>37727</v>
      </c>
      <c r="D6417" s="183">
        <v>37734</v>
      </c>
      <c r="E6417" s="183" t="s">
        <v>1590</v>
      </c>
      <c r="F6417" s="183" t="s">
        <v>727</v>
      </c>
      <c r="G6417" s="183">
        <v>4.2902098000000004</v>
      </c>
      <c r="H6417" s="186">
        <v>81699.7</v>
      </c>
      <c r="I6417" s="185">
        <v>0</v>
      </c>
      <c r="J6417" s="187">
        <v>81699.7</v>
      </c>
      <c r="K6417" s="181">
        <f t="shared" si="102"/>
        <v>350508.85359706002</v>
      </c>
      <c r="L6417" s="185" t="str">
        <f t="shared" si="101"/>
        <v>Mão de Obra</v>
      </c>
    </row>
    <row r="6418" spans="3:12">
      <c r="C6418" s="183">
        <v>37727</v>
      </c>
      <c r="D6418" s="183">
        <v>37735</v>
      </c>
      <c r="E6418" s="183" t="s">
        <v>6105</v>
      </c>
      <c r="F6418" s="183" t="s">
        <v>727</v>
      </c>
      <c r="G6418" s="183">
        <v>3.8762238</v>
      </c>
      <c r="H6418" s="186">
        <v>73816.05</v>
      </c>
      <c r="I6418" s="185">
        <v>0</v>
      </c>
      <c r="J6418" s="187">
        <v>73816.05</v>
      </c>
      <c r="K6418" s="181">
        <f t="shared" si="102"/>
        <v>286127.52983199002</v>
      </c>
      <c r="L6418" s="185" t="str">
        <f t="shared" si="101"/>
        <v>Mão de Obra</v>
      </c>
    </row>
    <row r="6419" spans="3:12">
      <c r="C6419" s="183">
        <v>37727</v>
      </c>
      <c r="D6419" s="183">
        <v>37741</v>
      </c>
      <c r="E6419" s="183" t="s">
        <v>6106</v>
      </c>
      <c r="F6419" s="183" t="s">
        <v>727</v>
      </c>
      <c r="G6419" s="183">
        <v>11.356643399999999</v>
      </c>
      <c r="H6419" s="186">
        <v>216267.85</v>
      </c>
      <c r="I6419" s="185">
        <v>0</v>
      </c>
      <c r="J6419" s="187">
        <v>216267.85</v>
      </c>
      <c r="K6419" s="181">
        <f t="shared" si="102"/>
        <v>2456076.8513346901</v>
      </c>
      <c r="L6419" s="185" t="str">
        <f t="shared" si="101"/>
        <v>Mão de Obra</v>
      </c>
    </row>
    <row r="6420" spans="3:12">
      <c r="C6420" s="183">
        <v>37727</v>
      </c>
      <c r="D6420" s="183">
        <v>37743</v>
      </c>
      <c r="E6420" s="183" t="s">
        <v>1565</v>
      </c>
      <c r="F6420" s="183" t="s">
        <v>727</v>
      </c>
      <c r="G6420" s="183">
        <v>12.4895105</v>
      </c>
      <c r="H6420" s="186">
        <v>237841.37</v>
      </c>
      <c r="I6420" s="185">
        <v>0</v>
      </c>
      <c r="J6420" s="187">
        <v>237841.37</v>
      </c>
      <c r="K6420" s="181">
        <f t="shared" si="102"/>
        <v>2970522.2879493847</v>
      </c>
      <c r="L6420" s="185" t="str">
        <f t="shared" si="101"/>
        <v>Mão de Obra</v>
      </c>
    </row>
    <row r="6421" spans="3:12">
      <c r="C6421" s="183">
        <v>37727</v>
      </c>
      <c r="D6421" s="183">
        <v>37744</v>
      </c>
      <c r="E6421" s="183" t="s">
        <v>1567</v>
      </c>
      <c r="F6421" s="183" t="s">
        <v>727</v>
      </c>
      <c r="G6421" s="183">
        <v>14.685314699999999</v>
      </c>
      <c r="H6421" s="186">
        <v>279656.7</v>
      </c>
      <c r="I6421" s="185">
        <v>0</v>
      </c>
      <c r="J6421" s="187">
        <v>279656.7</v>
      </c>
      <c r="K6421" s="181">
        <f t="shared" si="102"/>
        <v>4106846.6474634898</v>
      </c>
      <c r="L6421" s="185" t="str">
        <f t="shared" si="101"/>
        <v>Mão de Obra</v>
      </c>
    </row>
    <row r="6422" spans="3:12">
      <c r="C6422" s="183">
        <v>37727</v>
      </c>
      <c r="D6422" s="183">
        <v>38629</v>
      </c>
      <c r="E6422" s="183" t="s">
        <v>6107</v>
      </c>
      <c r="F6422" s="183" t="s">
        <v>727</v>
      </c>
      <c r="G6422" s="183">
        <v>152.34375</v>
      </c>
      <c r="H6422" s="186">
        <v>2901126.21</v>
      </c>
      <c r="I6422" s="185">
        <v>0</v>
      </c>
      <c r="J6422" s="187">
        <v>2901126.21</v>
      </c>
      <c r="K6422" s="181">
        <f t="shared" si="102"/>
        <v>441968446.0546875</v>
      </c>
      <c r="L6422" s="185" t="str">
        <f t="shared" si="101"/>
        <v>Mão de Obra</v>
      </c>
    </row>
    <row r="6423" spans="3:12">
      <c r="C6423" s="183">
        <v>37727</v>
      </c>
      <c r="D6423" s="183">
        <v>38630</v>
      </c>
      <c r="E6423" s="183" t="s">
        <v>6108</v>
      </c>
      <c r="F6423" s="183" t="s">
        <v>727</v>
      </c>
      <c r="G6423" s="183">
        <v>102.34375</v>
      </c>
      <c r="H6423" s="186">
        <v>1948961.71</v>
      </c>
      <c r="I6423" s="185">
        <v>0</v>
      </c>
      <c r="J6423" s="187">
        <v>1948961.71</v>
      </c>
      <c r="K6423" s="181">
        <f t="shared" si="102"/>
        <v>199464050.0078125</v>
      </c>
      <c r="L6423" s="185" t="str">
        <f t="shared" si="101"/>
        <v>Mão de Obra</v>
      </c>
    </row>
    <row r="6424" spans="3:12">
      <c r="C6424" s="183">
        <v>37727</v>
      </c>
      <c r="D6424" s="183">
        <v>42251</v>
      </c>
      <c r="E6424" s="183" t="s">
        <v>6109</v>
      </c>
      <c r="F6424" s="183" t="s">
        <v>727</v>
      </c>
      <c r="G6424" s="183">
        <v>4.8717949000000003</v>
      </c>
      <c r="H6424" s="186">
        <v>92775</v>
      </c>
      <c r="I6424" s="185">
        <v>0</v>
      </c>
      <c r="J6424" s="187">
        <v>92775</v>
      </c>
      <c r="K6424" s="181">
        <f t="shared" si="102"/>
        <v>451980.7718475</v>
      </c>
      <c r="L6424" s="185" t="str">
        <f t="shared" si="101"/>
        <v>Mão de Obra</v>
      </c>
    </row>
    <row r="6425" spans="3:12">
      <c r="C6425" s="183">
        <v>37736</v>
      </c>
      <c r="D6425" s="183">
        <v>37736</v>
      </c>
      <c r="E6425" s="183" t="s">
        <v>1519</v>
      </c>
      <c r="F6425" s="183" t="s">
        <v>727</v>
      </c>
      <c r="G6425" s="183">
        <v>1</v>
      </c>
      <c r="H6425" s="186">
        <v>85950</v>
      </c>
      <c r="I6425" s="185">
        <v>0</v>
      </c>
      <c r="J6425" s="187">
        <v>85950</v>
      </c>
      <c r="K6425" s="181">
        <f t="shared" si="102"/>
        <v>85950</v>
      </c>
      <c r="L6425" s="185" t="str">
        <f t="shared" si="101"/>
        <v>Mão de Obra</v>
      </c>
    </row>
    <row r="6426" spans="3:12">
      <c r="C6426" s="183">
        <v>37736</v>
      </c>
      <c r="D6426" s="183">
        <v>14405</v>
      </c>
      <c r="E6426" s="183" t="s">
        <v>1525</v>
      </c>
      <c r="F6426" s="183" t="s">
        <v>727</v>
      </c>
      <c r="G6426" s="183">
        <v>1.7107022999999999</v>
      </c>
      <c r="H6426" s="186">
        <v>147034.85999999999</v>
      </c>
      <c r="I6426" s="185">
        <v>0</v>
      </c>
      <c r="J6426" s="187">
        <v>147034.85999999999</v>
      </c>
      <c r="K6426" s="181">
        <f t="shared" si="102"/>
        <v>251532.87318217795</v>
      </c>
      <c r="L6426" s="185" t="str">
        <f t="shared" si="101"/>
        <v>Mão de Obra</v>
      </c>
    </row>
    <row r="6427" spans="3:12">
      <c r="C6427" s="183">
        <v>37736</v>
      </c>
      <c r="D6427" s="183">
        <v>25013</v>
      </c>
      <c r="E6427" s="183" t="s">
        <v>6110</v>
      </c>
      <c r="F6427" s="183" t="s">
        <v>727</v>
      </c>
      <c r="G6427" s="183">
        <v>1.4573579000000001</v>
      </c>
      <c r="H6427" s="186">
        <v>125259.91</v>
      </c>
      <c r="I6427" s="185">
        <v>0</v>
      </c>
      <c r="J6427" s="187">
        <v>125259.91</v>
      </c>
      <c r="K6427" s="181">
        <f t="shared" si="102"/>
        <v>182548.51939178901</v>
      </c>
      <c r="L6427" s="185" t="str">
        <f t="shared" si="101"/>
        <v>Mão de Obra</v>
      </c>
    </row>
    <row r="6428" spans="3:12">
      <c r="C6428" s="183">
        <v>37736</v>
      </c>
      <c r="D6428" s="183">
        <v>25014</v>
      </c>
      <c r="E6428" s="183" t="s">
        <v>1555</v>
      </c>
      <c r="F6428" s="183" t="s">
        <v>727</v>
      </c>
      <c r="G6428" s="183">
        <v>1.3904681999999999</v>
      </c>
      <c r="H6428" s="186">
        <v>119510.74</v>
      </c>
      <c r="I6428" s="185">
        <v>0</v>
      </c>
      <c r="J6428" s="187">
        <v>119510.74</v>
      </c>
      <c r="K6428" s="181">
        <f t="shared" si="102"/>
        <v>166175.883528468</v>
      </c>
      <c r="L6428" s="185" t="str">
        <f t="shared" si="101"/>
        <v>Mão de Obra</v>
      </c>
    </row>
    <row r="6429" spans="3:12">
      <c r="C6429" s="183">
        <v>37736</v>
      </c>
      <c r="D6429" s="183">
        <v>37737</v>
      </c>
      <c r="E6429" s="183" t="s">
        <v>6111</v>
      </c>
      <c r="F6429" s="183" t="s">
        <v>727</v>
      </c>
      <c r="G6429" s="183">
        <v>0.66387960000000001</v>
      </c>
      <c r="H6429" s="186">
        <v>57060.45</v>
      </c>
      <c r="I6429" s="185">
        <v>0</v>
      </c>
      <c r="J6429" s="187">
        <v>57060.45</v>
      </c>
      <c r="K6429" s="181">
        <f t="shared" si="102"/>
        <v>37881.268721820001</v>
      </c>
      <c r="L6429" s="185" t="str">
        <f t="shared" si="101"/>
        <v>Mão de Obra</v>
      </c>
    </row>
    <row r="6430" spans="3:12">
      <c r="C6430" s="183">
        <v>37736</v>
      </c>
      <c r="D6430" s="183">
        <v>37738</v>
      </c>
      <c r="E6430" s="183" t="s">
        <v>1540</v>
      </c>
      <c r="F6430" s="183" t="s">
        <v>727</v>
      </c>
      <c r="G6430" s="183">
        <v>0.83444819999999997</v>
      </c>
      <c r="H6430" s="186">
        <v>71720.820000000007</v>
      </c>
      <c r="I6430" s="185">
        <v>0</v>
      </c>
      <c r="J6430" s="187">
        <v>71720.820000000007</v>
      </c>
      <c r="K6430" s="181">
        <f t="shared" si="102"/>
        <v>59847.309151524001</v>
      </c>
      <c r="L6430" s="185" t="str">
        <f t="shared" ref="L6430:L6493" si="103">IF(I6430&gt;0,"Insumo","Mão de Obra")</f>
        <v>Mão de Obra</v>
      </c>
    </row>
    <row r="6431" spans="3:12">
      <c r="C6431" s="183">
        <v>37736</v>
      </c>
      <c r="D6431" s="183">
        <v>37739</v>
      </c>
      <c r="E6431" s="183" t="s">
        <v>6112</v>
      </c>
      <c r="F6431" s="183" t="s">
        <v>727</v>
      </c>
      <c r="G6431" s="183">
        <v>1.2307691999999999</v>
      </c>
      <c r="H6431" s="186">
        <v>105784.61</v>
      </c>
      <c r="I6431" s="185">
        <v>0</v>
      </c>
      <c r="J6431" s="187">
        <v>105784.61</v>
      </c>
      <c r="K6431" s="181">
        <f t="shared" si="102"/>
        <v>130196.43982201199</v>
      </c>
      <c r="L6431" s="185" t="str">
        <f t="shared" si="103"/>
        <v>Mão de Obra</v>
      </c>
    </row>
    <row r="6432" spans="3:12">
      <c r="C6432" s="183">
        <v>37736</v>
      </c>
      <c r="D6432" s="183">
        <v>37740</v>
      </c>
      <c r="E6432" s="183" t="s">
        <v>6113</v>
      </c>
      <c r="F6432" s="183" t="s">
        <v>727</v>
      </c>
      <c r="G6432" s="183">
        <v>0.70234110000000005</v>
      </c>
      <c r="H6432" s="186">
        <v>60366.21</v>
      </c>
      <c r="I6432" s="185">
        <v>0</v>
      </c>
      <c r="J6432" s="187">
        <v>60366.21</v>
      </c>
      <c r="K6432" s="181">
        <f t="shared" si="102"/>
        <v>42397.670334230999</v>
      </c>
      <c r="L6432" s="185" t="str">
        <f t="shared" si="103"/>
        <v>Mão de Obra</v>
      </c>
    </row>
    <row r="6433" spans="3:12">
      <c r="C6433" s="183">
        <v>37768</v>
      </c>
      <c r="D6433" s="183">
        <v>37768</v>
      </c>
      <c r="E6433" s="183" t="s">
        <v>1597</v>
      </c>
      <c r="F6433" s="183" t="s">
        <v>727</v>
      </c>
      <c r="G6433" s="183">
        <v>1</v>
      </c>
      <c r="H6433" s="186">
        <v>295000</v>
      </c>
      <c r="I6433" s="185">
        <v>0</v>
      </c>
      <c r="J6433" s="187">
        <v>295000</v>
      </c>
      <c r="K6433" s="181">
        <f t="shared" si="102"/>
        <v>295000</v>
      </c>
      <c r="L6433" s="185" t="str">
        <f t="shared" si="103"/>
        <v>Mão de Obra</v>
      </c>
    </row>
    <row r="6434" spans="3:12">
      <c r="C6434" s="183">
        <v>37768</v>
      </c>
      <c r="D6434" s="183">
        <v>37769</v>
      </c>
      <c r="E6434" s="183" t="s">
        <v>6114</v>
      </c>
      <c r="F6434" s="183" t="s">
        <v>727</v>
      </c>
      <c r="G6434" s="183">
        <v>1.4216152</v>
      </c>
      <c r="H6434" s="186">
        <v>419376.48</v>
      </c>
      <c r="I6434" s="185">
        <v>0</v>
      </c>
      <c r="J6434" s="187">
        <v>419376.48</v>
      </c>
      <c r="K6434" s="181">
        <f t="shared" si="102"/>
        <v>596191.97849049594</v>
      </c>
      <c r="L6434" s="185" t="str">
        <f t="shared" si="103"/>
        <v>Mão de Obra</v>
      </c>
    </row>
    <row r="6435" spans="3:12">
      <c r="C6435" s="183">
        <v>37768</v>
      </c>
      <c r="D6435" s="183">
        <v>37770</v>
      </c>
      <c r="E6435" s="183" t="s">
        <v>6115</v>
      </c>
      <c r="F6435" s="183" t="s">
        <v>727</v>
      </c>
      <c r="G6435" s="183">
        <v>2.4127078000000002</v>
      </c>
      <c r="H6435" s="186">
        <v>711748.8</v>
      </c>
      <c r="I6435" s="185">
        <v>0</v>
      </c>
      <c r="J6435" s="187">
        <v>711748.8</v>
      </c>
      <c r="K6435" s="181">
        <f t="shared" si="102"/>
        <v>1717241.8814006404</v>
      </c>
      <c r="L6435" s="185" t="str">
        <f t="shared" si="103"/>
        <v>Mão de Obra</v>
      </c>
    </row>
    <row r="6436" spans="3:12">
      <c r="C6436" s="183">
        <v>37768</v>
      </c>
      <c r="D6436" s="183">
        <v>37771</v>
      </c>
      <c r="E6436" s="183" t="s">
        <v>6116</v>
      </c>
      <c r="F6436" s="183" t="s">
        <v>727</v>
      </c>
      <c r="G6436" s="183">
        <v>1.2369359</v>
      </c>
      <c r="H6436" s="186">
        <v>364896.09</v>
      </c>
      <c r="I6436" s="185">
        <v>0</v>
      </c>
      <c r="J6436" s="187">
        <v>364896.09</v>
      </c>
      <c r="K6436" s="181">
        <f t="shared" si="102"/>
        <v>451353.07349063101</v>
      </c>
      <c r="L6436" s="185" t="str">
        <f t="shared" si="103"/>
        <v>Mão de Obra</v>
      </c>
    </row>
    <row r="6437" spans="3:12">
      <c r="C6437" s="183">
        <v>37768</v>
      </c>
      <c r="D6437" s="183">
        <v>37772</v>
      </c>
      <c r="E6437" s="183" t="s">
        <v>6117</v>
      </c>
      <c r="F6437" s="183" t="s">
        <v>727</v>
      </c>
      <c r="G6437" s="183">
        <v>1.1627078</v>
      </c>
      <c r="H6437" s="186">
        <v>342998.8</v>
      </c>
      <c r="I6437" s="185">
        <v>0</v>
      </c>
      <c r="J6437" s="187">
        <v>342998.8</v>
      </c>
      <c r="K6437" s="181">
        <f t="shared" si="102"/>
        <v>398807.38015063998</v>
      </c>
      <c r="L6437" s="185" t="str">
        <f t="shared" si="103"/>
        <v>Mão de Obra</v>
      </c>
    </row>
    <row r="6438" spans="3:12">
      <c r="C6438" s="183">
        <v>37768</v>
      </c>
      <c r="D6438" s="183">
        <v>37773</v>
      </c>
      <c r="E6438" s="183" t="s">
        <v>6118</v>
      </c>
      <c r="F6438" s="183" t="s">
        <v>727</v>
      </c>
      <c r="G6438" s="183">
        <v>0.84916860000000005</v>
      </c>
      <c r="H6438" s="186">
        <v>250504.73</v>
      </c>
      <c r="I6438" s="185">
        <v>0</v>
      </c>
      <c r="J6438" s="187">
        <v>250504.73</v>
      </c>
      <c r="K6438" s="181">
        <f t="shared" si="102"/>
        <v>212720.75086747803</v>
      </c>
      <c r="L6438" s="185" t="str">
        <f t="shared" si="103"/>
        <v>Mão de Obra</v>
      </c>
    </row>
    <row r="6439" spans="3:12">
      <c r="C6439" s="183">
        <v>37768</v>
      </c>
      <c r="D6439" s="183">
        <v>37774</v>
      </c>
      <c r="E6439" s="183" t="s">
        <v>6119</v>
      </c>
      <c r="F6439" s="183" t="s">
        <v>727</v>
      </c>
      <c r="G6439" s="183">
        <v>1.9156770000000001</v>
      </c>
      <c r="H6439" s="186">
        <v>565124.71</v>
      </c>
      <c r="I6439" s="185">
        <v>0</v>
      </c>
      <c r="J6439" s="187">
        <v>565124.71</v>
      </c>
      <c r="K6439" s="181">
        <f t="shared" si="102"/>
        <v>1082596.40907867</v>
      </c>
      <c r="L6439" s="185" t="str">
        <f t="shared" si="103"/>
        <v>Mão de Obra</v>
      </c>
    </row>
    <row r="6440" spans="3:12">
      <c r="C6440" s="183">
        <v>38052</v>
      </c>
      <c r="D6440" s="183">
        <v>38052</v>
      </c>
      <c r="E6440" s="183" t="s">
        <v>1749</v>
      </c>
      <c r="F6440" s="183" t="s">
        <v>826</v>
      </c>
      <c r="G6440" s="183">
        <v>1</v>
      </c>
      <c r="H6440" s="184">
        <v>11.72</v>
      </c>
      <c r="I6440" s="183">
        <v>11.72</v>
      </c>
      <c r="J6440" s="185">
        <v>0</v>
      </c>
      <c r="K6440" s="181">
        <f t="shared" si="102"/>
        <v>11.72</v>
      </c>
      <c r="L6440" s="185" t="str">
        <f t="shared" si="103"/>
        <v>Insumo</v>
      </c>
    </row>
    <row r="6441" spans="3:12">
      <c r="C6441" s="183">
        <v>38052</v>
      </c>
      <c r="D6441" s="183">
        <v>38051</v>
      </c>
      <c r="E6441" s="183" t="s">
        <v>6120</v>
      </c>
      <c r="F6441" s="183" t="s">
        <v>826</v>
      </c>
      <c r="G6441" s="183">
        <v>0.62381149999999996</v>
      </c>
      <c r="H6441" s="184">
        <v>7.31</v>
      </c>
      <c r="I6441" s="183">
        <v>7.31</v>
      </c>
      <c r="J6441" s="185">
        <v>0</v>
      </c>
      <c r="K6441" s="181">
        <f t="shared" si="102"/>
        <v>4.5600620649999994</v>
      </c>
      <c r="L6441" s="185" t="str">
        <f t="shared" si="103"/>
        <v>Insumo</v>
      </c>
    </row>
    <row r="6442" spans="3:12">
      <c r="C6442" s="183">
        <v>38052</v>
      </c>
      <c r="D6442" s="183">
        <v>38053</v>
      </c>
      <c r="E6442" s="183" t="s">
        <v>6121</v>
      </c>
      <c r="F6442" s="183" t="s">
        <v>826</v>
      </c>
      <c r="G6442" s="183">
        <v>2.0657296000000001</v>
      </c>
      <c r="H6442" s="184">
        <v>24.21</v>
      </c>
      <c r="I6442" s="183">
        <v>24.21</v>
      </c>
      <c r="J6442" s="185">
        <v>0</v>
      </c>
      <c r="K6442" s="181">
        <f t="shared" si="102"/>
        <v>50.011313616000002</v>
      </c>
      <c r="L6442" s="185" t="str">
        <f t="shared" si="103"/>
        <v>Insumo</v>
      </c>
    </row>
    <row r="6443" spans="3:12">
      <c r="C6443" s="183">
        <v>38052</v>
      </c>
      <c r="D6443" s="183">
        <v>38054</v>
      </c>
      <c r="E6443" s="183" t="s">
        <v>6122</v>
      </c>
      <c r="F6443" s="183" t="s">
        <v>826</v>
      </c>
      <c r="G6443" s="183">
        <v>3.5506408</v>
      </c>
      <c r="H6443" s="184">
        <v>41.61</v>
      </c>
      <c r="I6443" s="183">
        <v>41.61</v>
      </c>
      <c r="J6443" s="185">
        <v>0</v>
      </c>
      <c r="K6443" s="181">
        <f t="shared" si="102"/>
        <v>147.74216368800001</v>
      </c>
      <c r="L6443" s="185" t="str">
        <f t="shared" si="103"/>
        <v>Insumo</v>
      </c>
    </row>
    <row r="6444" spans="3:12">
      <c r="C6444" s="183">
        <v>38124</v>
      </c>
      <c r="D6444" s="183">
        <v>38124</v>
      </c>
      <c r="E6444" s="183" t="s">
        <v>1947</v>
      </c>
      <c r="F6444" s="183" t="s">
        <v>727</v>
      </c>
      <c r="G6444" s="183">
        <v>1</v>
      </c>
      <c r="H6444" s="184">
        <v>28</v>
      </c>
      <c r="I6444" s="183">
        <v>28</v>
      </c>
      <c r="J6444" s="185">
        <v>0</v>
      </c>
      <c r="K6444" s="181">
        <f t="shared" si="102"/>
        <v>28</v>
      </c>
      <c r="L6444" s="185" t="str">
        <f t="shared" si="103"/>
        <v>Insumo</v>
      </c>
    </row>
    <row r="6445" spans="3:12">
      <c r="C6445" s="183">
        <v>38124</v>
      </c>
      <c r="D6445" s="183">
        <v>4823</v>
      </c>
      <c r="E6445" s="183" t="s">
        <v>6123</v>
      </c>
      <c r="F6445" s="183" t="s">
        <v>828</v>
      </c>
      <c r="G6445" s="183">
        <v>1.277193</v>
      </c>
      <c r="H6445" s="184">
        <v>35.76</v>
      </c>
      <c r="I6445" s="183">
        <v>35.76</v>
      </c>
      <c r="J6445" s="185">
        <v>0</v>
      </c>
      <c r="K6445" s="181">
        <f t="shared" si="102"/>
        <v>45.672421679999999</v>
      </c>
      <c r="L6445" s="185" t="str">
        <f t="shared" si="103"/>
        <v>Insumo</v>
      </c>
    </row>
    <row r="6446" spans="3:12">
      <c r="C6446" s="183">
        <v>38128</v>
      </c>
      <c r="D6446" s="183">
        <v>38128</v>
      </c>
      <c r="E6446" s="183" t="s">
        <v>6124</v>
      </c>
      <c r="F6446" s="183" t="s">
        <v>828</v>
      </c>
      <c r="G6446" s="183">
        <v>1</v>
      </c>
      <c r="H6446" s="184">
        <v>1</v>
      </c>
      <c r="I6446" s="183">
        <v>1</v>
      </c>
      <c r="J6446" s="185">
        <v>0</v>
      </c>
      <c r="K6446" s="181">
        <f t="shared" si="102"/>
        <v>1</v>
      </c>
      <c r="L6446" s="185" t="str">
        <f t="shared" si="103"/>
        <v>Insumo</v>
      </c>
    </row>
    <row r="6447" spans="3:12">
      <c r="C6447" s="183">
        <v>38128</v>
      </c>
      <c r="D6447" s="183">
        <v>7253</v>
      </c>
      <c r="E6447" s="183" t="s">
        <v>6125</v>
      </c>
      <c r="F6447" s="183" t="s">
        <v>1606</v>
      </c>
      <c r="G6447" s="183">
        <v>214.2857143</v>
      </c>
      <c r="H6447" s="184">
        <v>214.28</v>
      </c>
      <c r="I6447" s="183">
        <v>214.28</v>
      </c>
      <c r="J6447" s="185">
        <v>0</v>
      </c>
      <c r="K6447" s="181">
        <f t="shared" si="102"/>
        <v>45917.142860203996</v>
      </c>
      <c r="L6447" s="185" t="str">
        <f t="shared" si="103"/>
        <v>Insumo</v>
      </c>
    </row>
    <row r="6448" spans="3:12">
      <c r="C6448" s="183">
        <v>38128</v>
      </c>
      <c r="D6448" s="183">
        <v>38125</v>
      </c>
      <c r="E6448" s="183" t="s">
        <v>6126</v>
      </c>
      <c r="F6448" s="183" t="s">
        <v>828</v>
      </c>
      <c r="G6448" s="183">
        <v>1.7142857</v>
      </c>
      <c r="H6448" s="184">
        <v>1.71</v>
      </c>
      <c r="I6448" s="183">
        <v>1.71</v>
      </c>
      <c r="J6448" s="185">
        <v>0</v>
      </c>
      <c r="K6448" s="181">
        <f t="shared" si="102"/>
        <v>2.9314285469999999</v>
      </c>
      <c r="L6448" s="185" t="str">
        <f t="shared" si="103"/>
        <v>Insumo</v>
      </c>
    </row>
    <row r="6449" spans="3:12">
      <c r="C6449" s="183">
        <v>38140</v>
      </c>
      <c r="D6449" s="183">
        <v>38140</v>
      </c>
      <c r="E6449" s="183" t="s">
        <v>6127</v>
      </c>
      <c r="F6449" s="183" t="s">
        <v>727</v>
      </c>
      <c r="G6449" s="183">
        <v>1</v>
      </c>
      <c r="H6449" s="184">
        <v>31.9</v>
      </c>
      <c r="I6449" s="183">
        <v>31.9</v>
      </c>
      <c r="J6449" s="185">
        <v>0</v>
      </c>
      <c r="K6449" s="181">
        <f t="shared" si="102"/>
        <v>31.9</v>
      </c>
      <c r="L6449" s="185" t="str">
        <f t="shared" si="103"/>
        <v>Insumo</v>
      </c>
    </row>
    <row r="6450" spans="3:12">
      <c r="C6450" s="183">
        <v>38140</v>
      </c>
      <c r="D6450" s="183">
        <v>2710</v>
      </c>
      <c r="E6450" s="183" t="s">
        <v>6128</v>
      </c>
      <c r="F6450" s="183" t="s">
        <v>727</v>
      </c>
      <c r="G6450" s="183">
        <v>1.8877193000000001</v>
      </c>
      <c r="H6450" s="184">
        <v>60.21</v>
      </c>
      <c r="I6450" s="183">
        <v>60.21</v>
      </c>
      <c r="J6450" s="185">
        <v>0</v>
      </c>
      <c r="K6450" s="181">
        <f t="shared" si="102"/>
        <v>113.659579053</v>
      </c>
      <c r="L6450" s="185" t="str">
        <f t="shared" si="103"/>
        <v>Insumo</v>
      </c>
    </row>
    <row r="6451" spans="3:12">
      <c r="C6451" s="183">
        <v>38140</v>
      </c>
      <c r="D6451" s="183">
        <v>13887</v>
      </c>
      <c r="E6451" s="183" t="s">
        <v>1589</v>
      </c>
      <c r="F6451" s="183" t="s">
        <v>727</v>
      </c>
      <c r="G6451" s="183">
        <v>23.675790899999999</v>
      </c>
      <c r="H6451" s="184">
        <v>755.25</v>
      </c>
      <c r="I6451" s="183">
        <v>755.25</v>
      </c>
      <c r="J6451" s="185">
        <v>0</v>
      </c>
      <c r="K6451" s="181">
        <f t="shared" si="102"/>
        <v>17881.141077224998</v>
      </c>
      <c r="L6451" s="185" t="str">
        <f t="shared" si="103"/>
        <v>Insumo</v>
      </c>
    </row>
    <row r="6452" spans="3:12">
      <c r="C6452" s="183">
        <v>38140</v>
      </c>
      <c r="D6452" s="183">
        <v>44495</v>
      </c>
      <c r="E6452" s="183" t="s">
        <v>6129</v>
      </c>
      <c r="F6452" s="183" t="s">
        <v>727</v>
      </c>
      <c r="G6452" s="183">
        <v>1.0540347999999999</v>
      </c>
      <c r="H6452" s="184">
        <v>33.619999999999997</v>
      </c>
      <c r="I6452" s="183">
        <v>33.619999999999997</v>
      </c>
      <c r="J6452" s="185">
        <v>0</v>
      </c>
      <c r="K6452" s="181">
        <f t="shared" si="102"/>
        <v>35.436649975999998</v>
      </c>
      <c r="L6452" s="185" t="str">
        <f t="shared" si="103"/>
        <v>Insumo</v>
      </c>
    </row>
    <row r="6453" spans="3:12">
      <c r="C6453" s="183">
        <v>38140</v>
      </c>
      <c r="D6453" s="183">
        <v>44496</v>
      </c>
      <c r="E6453" s="183" t="s">
        <v>6130</v>
      </c>
      <c r="F6453" s="183" t="s">
        <v>727</v>
      </c>
      <c r="G6453" s="183">
        <v>6.6537503999999998</v>
      </c>
      <c r="H6453" s="184">
        <v>212.25</v>
      </c>
      <c r="I6453" s="183">
        <v>212.25</v>
      </c>
      <c r="J6453" s="185">
        <v>0</v>
      </c>
      <c r="K6453" s="181">
        <f t="shared" si="102"/>
        <v>1412.2585223999999</v>
      </c>
      <c r="L6453" s="185" t="str">
        <f t="shared" si="103"/>
        <v>Insumo</v>
      </c>
    </row>
    <row r="6454" spans="3:12">
      <c r="C6454" s="183">
        <v>38140</v>
      </c>
      <c r="D6454" s="183">
        <v>44530</v>
      </c>
      <c r="E6454" s="183" t="s">
        <v>6131</v>
      </c>
      <c r="F6454" s="183" t="s">
        <v>727</v>
      </c>
      <c r="G6454" s="183">
        <v>2.3636686</v>
      </c>
      <c r="H6454" s="184">
        <v>75.400000000000006</v>
      </c>
      <c r="I6454" s="183">
        <v>75.400000000000006</v>
      </c>
      <c r="J6454" s="185">
        <v>0</v>
      </c>
      <c r="K6454" s="181">
        <f t="shared" si="102"/>
        <v>178.22061244000002</v>
      </c>
      <c r="L6454" s="185" t="str">
        <f t="shared" si="103"/>
        <v>Insumo</v>
      </c>
    </row>
    <row r="6455" spans="3:12">
      <c r="C6455" s="183">
        <v>38140</v>
      </c>
      <c r="D6455" s="183">
        <v>44531</v>
      </c>
      <c r="E6455" s="183" t="s">
        <v>6132</v>
      </c>
      <c r="F6455" s="183" t="s">
        <v>727</v>
      </c>
      <c r="G6455" s="183">
        <v>4.1237113000000001</v>
      </c>
      <c r="H6455" s="184">
        <v>131.54</v>
      </c>
      <c r="I6455" s="183">
        <v>131.54</v>
      </c>
      <c r="J6455" s="185">
        <v>0</v>
      </c>
      <c r="K6455" s="181">
        <f t="shared" si="102"/>
        <v>542.43298440199999</v>
      </c>
      <c r="L6455" s="185" t="str">
        <f t="shared" si="103"/>
        <v>Insumo</v>
      </c>
    </row>
    <row r="6456" spans="3:12">
      <c r="C6456" s="183">
        <v>38140</v>
      </c>
      <c r="D6456" s="183">
        <v>44532</v>
      </c>
      <c r="E6456" s="183" t="s">
        <v>6133</v>
      </c>
      <c r="F6456" s="183" t="s">
        <v>727</v>
      </c>
      <c r="G6456" s="183">
        <v>1.2975471000000001</v>
      </c>
      <c r="H6456" s="184">
        <v>41.39</v>
      </c>
      <c r="I6456" s="183">
        <v>41.39</v>
      </c>
      <c r="J6456" s="185">
        <v>0</v>
      </c>
      <c r="K6456" s="181">
        <f t="shared" si="102"/>
        <v>53.705474469000002</v>
      </c>
      <c r="L6456" s="185" t="str">
        <f t="shared" si="103"/>
        <v>Insumo</v>
      </c>
    </row>
    <row r="6457" spans="3:12">
      <c r="C6457" s="183">
        <v>38140</v>
      </c>
      <c r="D6457" s="183">
        <v>44533</v>
      </c>
      <c r="E6457" s="183" t="s">
        <v>6134</v>
      </c>
      <c r="F6457" s="183" t="s">
        <v>727</v>
      </c>
      <c r="G6457" s="183">
        <v>0.99537850000000005</v>
      </c>
      <c r="H6457" s="184">
        <v>31.75</v>
      </c>
      <c r="I6457" s="183">
        <v>31.75</v>
      </c>
      <c r="J6457" s="185">
        <v>0</v>
      </c>
      <c r="K6457" s="181">
        <f t="shared" si="102"/>
        <v>31.603267375000001</v>
      </c>
      <c r="L6457" s="185" t="str">
        <f t="shared" si="103"/>
        <v>Insumo</v>
      </c>
    </row>
    <row r="6458" spans="3:12">
      <c r="C6458" s="183">
        <v>38140</v>
      </c>
      <c r="D6458" s="183">
        <v>44534</v>
      </c>
      <c r="E6458" s="183" t="s">
        <v>6135</v>
      </c>
      <c r="F6458" s="183" t="s">
        <v>727</v>
      </c>
      <c r="G6458" s="183">
        <v>0.2595094</v>
      </c>
      <c r="H6458" s="184">
        <v>8.27</v>
      </c>
      <c r="I6458" s="183">
        <v>8.27</v>
      </c>
      <c r="J6458" s="185">
        <v>0</v>
      </c>
      <c r="K6458" s="181">
        <f t="shared" si="102"/>
        <v>2.146142738</v>
      </c>
      <c r="L6458" s="185" t="str">
        <f t="shared" si="103"/>
        <v>Insumo</v>
      </c>
    </row>
    <row r="6459" spans="3:12">
      <c r="C6459" s="183">
        <v>38140</v>
      </c>
      <c r="D6459" s="183">
        <v>44538</v>
      </c>
      <c r="E6459" s="183" t="s">
        <v>6136</v>
      </c>
      <c r="F6459" s="183" t="s">
        <v>727</v>
      </c>
      <c r="G6459" s="183">
        <v>2.3960184</v>
      </c>
      <c r="H6459" s="184">
        <v>76.430000000000007</v>
      </c>
      <c r="I6459" s="183">
        <v>76.430000000000007</v>
      </c>
      <c r="J6459" s="185">
        <v>0</v>
      </c>
      <c r="K6459" s="181">
        <f t="shared" si="102"/>
        <v>183.12768631200001</v>
      </c>
      <c r="L6459" s="185" t="str">
        <f t="shared" si="103"/>
        <v>Insumo</v>
      </c>
    </row>
    <row r="6460" spans="3:12">
      <c r="C6460" s="183">
        <v>38194</v>
      </c>
      <c r="D6460" s="183">
        <v>38194</v>
      </c>
      <c r="E6460" s="183" t="s">
        <v>2562</v>
      </c>
      <c r="F6460" s="183" t="s">
        <v>727</v>
      </c>
      <c r="G6460" s="183">
        <v>1</v>
      </c>
      <c r="H6460" s="184">
        <v>4.42</v>
      </c>
      <c r="I6460" s="183">
        <v>4.42</v>
      </c>
      <c r="J6460" s="185">
        <v>0</v>
      </c>
      <c r="K6460" s="181">
        <f t="shared" si="102"/>
        <v>4.42</v>
      </c>
      <c r="L6460" s="185" t="str">
        <f t="shared" si="103"/>
        <v>Insumo</v>
      </c>
    </row>
    <row r="6461" spans="3:12">
      <c r="C6461" s="183">
        <v>38194</v>
      </c>
      <c r="D6461" s="183">
        <v>4814</v>
      </c>
      <c r="E6461" s="183" t="s">
        <v>2596</v>
      </c>
      <c r="F6461" s="183" t="s">
        <v>727</v>
      </c>
      <c r="G6461" s="183">
        <v>11.0552764</v>
      </c>
      <c r="H6461" s="184">
        <v>48.86</v>
      </c>
      <c r="I6461" s="183">
        <v>48.86</v>
      </c>
      <c r="J6461" s="185">
        <v>0</v>
      </c>
      <c r="K6461" s="181">
        <f t="shared" si="102"/>
        <v>540.16080490399997</v>
      </c>
      <c r="L6461" s="185" t="str">
        <f t="shared" si="103"/>
        <v>Insumo</v>
      </c>
    </row>
    <row r="6462" spans="3:12">
      <c r="C6462" s="183">
        <v>38194</v>
      </c>
      <c r="D6462" s="183">
        <v>38193</v>
      </c>
      <c r="E6462" s="183" t="s">
        <v>2561</v>
      </c>
      <c r="F6462" s="183" t="s">
        <v>727</v>
      </c>
      <c r="G6462" s="183">
        <v>0.86934670000000003</v>
      </c>
      <c r="H6462" s="184">
        <v>3.84</v>
      </c>
      <c r="I6462" s="183">
        <v>3.84</v>
      </c>
      <c r="J6462" s="185">
        <v>0</v>
      </c>
      <c r="K6462" s="181">
        <f t="shared" si="102"/>
        <v>3.3382913279999999</v>
      </c>
      <c r="L6462" s="185" t="str">
        <f t="shared" si="103"/>
        <v>Insumo</v>
      </c>
    </row>
    <row r="6463" spans="3:12">
      <c r="C6463" s="183">
        <v>38194</v>
      </c>
      <c r="D6463" s="183">
        <v>38774</v>
      </c>
      <c r="E6463" s="183" t="s">
        <v>2559</v>
      </c>
      <c r="F6463" s="183" t="s">
        <v>727</v>
      </c>
      <c r="G6463" s="183">
        <v>2.5125628</v>
      </c>
      <c r="H6463" s="184">
        <v>11.1</v>
      </c>
      <c r="I6463" s="183">
        <v>11.1</v>
      </c>
      <c r="J6463" s="185">
        <v>0</v>
      </c>
      <c r="K6463" s="181">
        <f t="shared" si="102"/>
        <v>27.88944708</v>
      </c>
      <c r="L6463" s="185" t="str">
        <f t="shared" si="103"/>
        <v>Insumo</v>
      </c>
    </row>
    <row r="6464" spans="3:12">
      <c r="C6464" s="183">
        <v>38194</v>
      </c>
      <c r="D6464" s="183">
        <v>39385</v>
      </c>
      <c r="E6464" s="183" t="s">
        <v>2565</v>
      </c>
      <c r="F6464" s="183" t="s">
        <v>727</v>
      </c>
      <c r="G6464" s="183">
        <v>2.2979899000000001</v>
      </c>
      <c r="H6464" s="184">
        <v>10.15</v>
      </c>
      <c r="I6464" s="183">
        <v>10.15</v>
      </c>
      <c r="J6464" s="185">
        <v>0</v>
      </c>
      <c r="K6464" s="181">
        <f t="shared" si="102"/>
        <v>23.324597485000002</v>
      </c>
      <c r="L6464" s="185" t="str">
        <f t="shared" si="103"/>
        <v>Insumo</v>
      </c>
    </row>
    <row r="6465" spans="3:12">
      <c r="C6465" s="183">
        <v>38194</v>
      </c>
      <c r="D6465" s="183">
        <v>39386</v>
      </c>
      <c r="E6465" s="183" t="s">
        <v>2563</v>
      </c>
      <c r="F6465" s="183" t="s">
        <v>727</v>
      </c>
      <c r="G6465" s="183">
        <v>1.3371858999999999</v>
      </c>
      <c r="H6465" s="184">
        <v>5.91</v>
      </c>
      <c r="I6465" s="183">
        <v>5.91</v>
      </c>
      <c r="J6465" s="185">
        <v>0</v>
      </c>
      <c r="K6465" s="181">
        <f t="shared" si="102"/>
        <v>7.9027686689999994</v>
      </c>
      <c r="L6465" s="185" t="str">
        <f t="shared" si="103"/>
        <v>Insumo</v>
      </c>
    </row>
    <row r="6466" spans="3:12">
      <c r="C6466" s="183">
        <v>38194</v>
      </c>
      <c r="D6466" s="183">
        <v>39387</v>
      </c>
      <c r="E6466" s="183" t="s">
        <v>2564</v>
      </c>
      <c r="F6466" s="183" t="s">
        <v>727</v>
      </c>
      <c r="G6466" s="183">
        <v>1.9175879</v>
      </c>
      <c r="H6466" s="184">
        <v>8.4700000000000006</v>
      </c>
      <c r="I6466" s="183">
        <v>8.4700000000000006</v>
      </c>
      <c r="J6466" s="185">
        <v>0</v>
      </c>
      <c r="K6466" s="181">
        <f t="shared" si="102"/>
        <v>16.241969513000001</v>
      </c>
      <c r="L6466" s="185" t="str">
        <f t="shared" si="103"/>
        <v>Insumo</v>
      </c>
    </row>
    <row r="6467" spans="3:12">
      <c r="C6467" s="183">
        <v>38194</v>
      </c>
      <c r="D6467" s="183">
        <v>39388</v>
      </c>
      <c r="E6467" s="183" t="s">
        <v>6137</v>
      </c>
      <c r="F6467" s="183" t="s">
        <v>727</v>
      </c>
      <c r="G6467" s="183">
        <v>1.2301508000000001</v>
      </c>
      <c r="H6467" s="184">
        <v>5.43</v>
      </c>
      <c r="I6467" s="183">
        <v>5.43</v>
      </c>
      <c r="J6467" s="185">
        <v>0</v>
      </c>
      <c r="K6467" s="181">
        <f t="shared" si="102"/>
        <v>6.6797188439999999</v>
      </c>
      <c r="L6467" s="185" t="str">
        <f t="shared" si="103"/>
        <v>Insumo</v>
      </c>
    </row>
    <row r="6468" spans="3:12">
      <c r="C6468" s="183">
        <v>38194</v>
      </c>
      <c r="D6468" s="183">
        <v>39389</v>
      </c>
      <c r="E6468" s="183" t="s">
        <v>6138</v>
      </c>
      <c r="F6468" s="183" t="s">
        <v>727</v>
      </c>
      <c r="G6468" s="183">
        <v>2.4934672999999998</v>
      </c>
      <c r="H6468" s="184">
        <v>11.02</v>
      </c>
      <c r="I6468" s="183">
        <v>11.02</v>
      </c>
      <c r="J6468" s="185">
        <v>0</v>
      </c>
      <c r="K6468" s="181">
        <f t="shared" si="102"/>
        <v>27.478009645999997</v>
      </c>
      <c r="L6468" s="185" t="str">
        <f t="shared" si="103"/>
        <v>Insumo</v>
      </c>
    </row>
    <row r="6469" spans="3:12">
      <c r="C6469" s="183">
        <v>38194</v>
      </c>
      <c r="D6469" s="183">
        <v>39390</v>
      </c>
      <c r="E6469" s="183" t="s">
        <v>6139</v>
      </c>
      <c r="F6469" s="183" t="s">
        <v>727</v>
      </c>
      <c r="G6469" s="183">
        <v>5.2261306999999997</v>
      </c>
      <c r="H6469" s="184">
        <v>23.09</v>
      </c>
      <c r="I6469" s="183">
        <v>23.09</v>
      </c>
      <c r="J6469" s="185">
        <v>0</v>
      </c>
      <c r="K6469" s="181">
        <f t="shared" si="102"/>
        <v>120.671357863</v>
      </c>
      <c r="L6469" s="185" t="str">
        <f t="shared" si="103"/>
        <v>Insumo</v>
      </c>
    </row>
    <row r="6470" spans="3:12">
      <c r="C6470" s="183">
        <v>38194</v>
      </c>
      <c r="D6470" s="183">
        <v>39391</v>
      </c>
      <c r="E6470" s="183" t="s">
        <v>6140</v>
      </c>
      <c r="F6470" s="183" t="s">
        <v>727</v>
      </c>
      <c r="G6470" s="183">
        <v>5.8673367000000001</v>
      </c>
      <c r="H6470" s="184">
        <v>25.93</v>
      </c>
      <c r="I6470" s="183">
        <v>25.93</v>
      </c>
      <c r="J6470" s="185">
        <v>0</v>
      </c>
      <c r="K6470" s="181">
        <f t="shared" ref="K6470:K6533" si="104">H6470*G6470</f>
        <v>152.14004063100001</v>
      </c>
      <c r="L6470" s="185" t="str">
        <f t="shared" si="103"/>
        <v>Insumo</v>
      </c>
    </row>
    <row r="6471" spans="3:12">
      <c r="C6471" s="183">
        <v>38194</v>
      </c>
      <c r="D6471" s="183">
        <v>42243</v>
      </c>
      <c r="E6471" s="183" t="s">
        <v>2617</v>
      </c>
      <c r="F6471" s="183" t="s">
        <v>727</v>
      </c>
      <c r="G6471" s="183">
        <v>63.472361800000002</v>
      </c>
      <c r="H6471" s="184">
        <v>280.54000000000002</v>
      </c>
      <c r="I6471" s="183">
        <v>280.54000000000002</v>
      </c>
      <c r="J6471" s="185">
        <v>0</v>
      </c>
      <c r="K6471" s="181">
        <f t="shared" si="104"/>
        <v>17806.536379372003</v>
      </c>
      <c r="L6471" s="185" t="str">
        <f t="shared" si="103"/>
        <v>Insumo</v>
      </c>
    </row>
    <row r="6472" spans="3:12">
      <c r="C6472" s="183">
        <v>38194</v>
      </c>
      <c r="D6472" s="183">
        <v>42244</v>
      </c>
      <c r="E6472" s="183" t="s">
        <v>2614</v>
      </c>
      <c r="F6472" s="183" t="s">
        <v>727</v>
      </c>
      <c r="G6472" s="183">
        <v>25.769849199999999</v>
      </c>
      <c r="H6472" s="184">
        <v>113.9</v>
      </c>
      <c r="I6472" s="183">
        <v>113.9</v>
      </c>
      <c r="J6472" s="185">
        <v>0</v>
      </c>
      <c r="K6472" s="181">
        <f t="shared" si="104"/>
        <v>2935.18582388</v>
      </c>
      <c r="L6472" s="185" t="str">
        <f t="shared" si="103"/>
        <v>Insumo</v>
      </c>
    </row>
    <row r="6473" spans="3:12">
      <c r="C6473" s="183">
        <v>38194</v>
      </c>
      <c r="D6473" s="183">
        <v>42245</v>
      </c>
      <c r="E6473" s="183" t="s">
        <v>2615</v>
      </c>
      <c r="F6473" s="183" t="s">
        <v>727</v>
      </c>
      <c r="G6473" s="183">
        <v>47.552763800000001</v>
      </c>
      <c r="H6473" s="184">
        <v>210.18</v>
      </c>
      <c r="I6473" s="183">
        <v>210.18</v>
      </c>
      <c r="J6473" s="185">
        <v>0</v>
      </c>
      <c r="K6473" s="181">
        <f t="shared" si="104"/>
        <v>9994.6398954840006</v>
      </c>
      <c r="L6473" s="185" t="str">
        <f t="shared" si="103"/>
        <v>Insumo</v>
      </c>
    </row>
    <row r="6474" spans="3:12">
      <c r="C6474" s="183">
        <v>38194</v>
      </c>
      <c r="D6474" s="183">
        <v>42246</v>
      </c>
      <c r="E6474" s="183" t="s">
        <v>2616</v>
      </c>
      <c r="F6474" s="183" t="s">
        <v>727</v>
      </c>
      <c r="G6474" s="183">
        <v>52.638693500000002</v>
      </c>
      <c r="H6474" s="184">
        <v>232.66</v>
      </c>
      <c r="I6474" s="183">
        <v>232.66</v>
      </c>
      <c r="J6474" s="185">
        <v>0</v>
      </c>
      <c r="K6474" s="181">
        <f t="shared" si="104"/>
        <v>12246.91842971</v>
      </c>
      <c r="L6474" s="185" t="str">
        <f t="shared" si="103"/>
        <v>Insumo</v>
      </c>
    </row>
    <row r="6475" spans="3:12">
      <c r="C6475" s="183">
        <v>38194</v>
      </c>
      <c r="D6475" s="183">
        <v>42247</v>
      </c>
      <c r="E6475" s="183" t="s">
        <v>2618</v>
      </c>
      <c r="F6475" s="183" t="s">
        <v>727</v>
      </c>
      <c r="G6475" s="183">
        <v>85.749246200000002</v>
      </c>
      <c r="H6475" s="184">
        <v>379.01</v>
      </c>
      <c r="I6475" s="183">
        <v>379.01</v>
      </c>
      <c r="J6475" s="185">
        <v>0</v>
      </c>
      <c r="K6475" s="181">
        <f t="shared" si="104"/>
        <v>32499.821802261999</v>
      </c>
      <c r="L6475" s="185" t="str">
        <f t="shared" si="103"/>
        <v>Insumo</v>
      </c>
    </row>
    <row r="6476" spans="3:12">
      <c r="C6476" s="183">
        <v>38194</v>
      </c>
      <c r="D6476" s="183">
        <v>42248</v>
      </c>
      <c r="E6476" s="183" t="s">
        <v>2619</v>
      </c>
      <c r="F6476" s="183" t="s">
        <v>727</v>
      </c>
      <c r="G6476" s="183">
        <v>99.6040201</v>
      </c>
      <c r="H6476" s="184">
        <v>440.24</v>
      </c>
      <c r="I6476" s="183">
        <v>440.24</v>
      </c>
      <c r="J6476" s="185">
        <v>0</v>
      </c>
      <c r="K6476" s="181">
        <f t="shared" si="104"/>
        <v>43849.673808824002</v>
      </c>
      <c r="L6476" s="185" t="str">
        <f t="shared" si="103"/>
        <v>Insumo</v>
      </c>
    </row>
    <row r="6477" spans="3:12">
      <c r="C6477" s="183">
        <v>38194</v>
      </c>
      <c r="D6477" s="183">
        <v>42249</v>
      </c>
      <c r="E6477" s="183" t="s">
        <v>2620</v>
      </c>
      <c r="F6477" s="183" t="s">
        <v>727</v>
      </c>
      <c r="G6477" s="183">
        <v>165.00854269999999</v>
      </c>
      <c r="H6477" s="184">
        <v>729.33</v>
      </c>
      <c r="I6477" s="183">
        <v>729.33</v>
      </c>
      <c r="J6477" s="185">
        <v>0</v>
      </c>
      <c r="K6477" s="181">
        <f t="shared" si="104"/>
        <v>120345.680447391</v>
      </c>
      <c r="L6477" s="185" t="str">
        <f t="shared" si="103"/>
        <v>Insumo</v>
      </c>
    </row>
    <row r="6478" spans="3:12">
      <c r="C6478" s="183">
        <v>38194</v>
      </c>
      <c r="D6478" s="183">
        <v>43265</v>
      </c>
      <c r="E6478" s="183" t="s">
        <v>6141</v>
      </c>
      <c r="F6478" s="183" t="s">
        <v>727</v>
      </c>
      <c r="G6478" s="183">
        <v>7.1859295999999997</v>
      </c>
      <c r="H6478" s="184">
        <v>31.76</v>
      </c>
      <c r="I6478" s="183">
        <v>31.76</v>
      </c>
      <c r="J6478" s="185">
        <v>0</v>
      </c>
      <c r="K6478" s="181">
        <f t="shared" si="104"/>
        <v>228.225124096</v>
      </c>
      <c r="L6478" s="185" t="str">
        <f t="shared" si="103"/>
        <v>Insumo</v>
      </c>
    </row>
    <row r="6479" spans="3:12">
      <c r="C6479" s="183">
        <v>38393</v>
      </c>
      <c r="D6479" s="183">
        <v>38393</v>
      </c>
      <c r="E6479" s="183" t="s">
        <v>6142</v>
      </c>
      <c r="F6479" s="183" t="s">
        <v>727</v>
      </c>
      <c r="G6479" s="183">
        <v>1</v>
      </c>
      <c r="H6479" s="184">
        <v>19.95</v>
      </c>
      <c r="I6479" s="183">
        <v>19.95</v>
      </c>
      <c r="J6479" s="185">
        <v>0</v>
      </c>
      <c r="K6479" s="181">
        <f t="shared" si="104"/>
        <v>19.95</v>
      </c>
      <c r="L6479" s="185" t="str">
        <f t="shared" si="103"/>
        <v>Insumo</v>
      </c>
    </row>
    <row r="6480" spans="3:12">
      <c r="C6480" s="183">
        <v>38393</v>
      </c>
      <c r="D6480" s="183">
        <v>12815</v>
      </c>
      <c r="E6480" s="183" t="s">
        <v>6143</v>
      </c>
      <c r="F6480" s="183" t="s">
        <v>727</v>
      </c>
      <c r="G6480" s="183">
        <v>0.56446779999999996</v>
      </c>
      <c r="H6480" s="184">
        <v>11.26</v>
      </c>
      <c r="I6480" s="183">
        <v>11.26</v>
      </c>
      <c r="J6480" s="185">
        <v>0</v>
      </c>
      <c r="K6480" s="181">
        <f t="shared" si="104"/>
        <v>6.3559074279999992</v>
      </c>
      <c r="L6480" s="185" t="str">
        <f t="shared" si="103"/>
        <v>Insumo</v>
      </c>
    </row>
    <row r="6481" spans="3:12">
      <c r="C6481" s="183">
        <v>38393</v>
      </c>
      <c r="D6481" s="183">
        <v>38368</v>
      </c>
      <c r="E6481" s="183" t="s">
        <v>6144</v>
      </c>
      <c r="F6481" s="183" t="s">
        <v>727</v>
      </c>
      <c r="G6481" s="183">
        <v>0.49475259999999999</v>
      </c>
      <c r="H6481" s="184">
        <v>9.8699999999999992</v>
      </c>
      <c r="I6481" s="183">
        <v>9.8699999999999992</v>
      </c>
      <c r="J6481" s="185">
        <v>0</v>
      </c>
      <c r="K6481" s="181">
        <f t="shared" si="104"/>
        <v>4.8832081619999999</v>
      </c>
      <c r="L6481" s="185" t="str">
        <f t="shared" si="103"/>
        <v>Insumo</v>
      </c>
    </row>
    <row r="6482" spans="3:12">
      <c r="C6482" s="183">
        <v>38393</v>
      </c>
      <c r="D6482" s="183">
        <v>38372</v>
      </c>
      <c r="E6482" s="183" t="s">
        <v>6145</v>
      </c>
      <c r="F6482" s="183" t="s">
        <v>727</v>
      </c>
      <c r="G6482" s="183">
        <v>1.2721138999999999</v>
      </c>
      <c r="H6482" s="184">
        <v>25.37</v>
      </c>
      <c r="I6482" s="183">
        <v>25.37</v>
      </c>
      <c r="J6482" s="185">
        <v>0</v>
      </c>
      <c r="K6482" s="181">
        <f t="shared" si="104"/>
        <v>32.273529642999996</v>
      </c>
      <c r="L6482" s="185" t="str">
        <f t="shared" si="103"/>
        <v>Insumo</v>
      </c>
    </row>
    <row r="6483" spans="3:12">
      <c r="C6483" s="183">
        <v>38393</v>
      </c>
      <c r="D6483" s="183">
        <v>38381</v>
      </c>
      <c r="E6483" s="183" t="s">
        <v>6146</v>
      </c>
      <c r="F6483" s="183" t="s">
        <v>727</v>
      </c>
      <c r="G6483" s="183">
        <v>0.62818589999999996</v>
      </c>
      <c r="H6483" s="184">
        <v>12.53</v>
      </c>
      <c r="I6483" s="183">
        <v>12.53</v>
      </c>
      <c r="J6483" s="185">
        <v>0</v>
      </c>
      <c r="K6483" s="181">
        <f t="shared" si="104"/>
        <v>7.8711693269999987</v>
      </c>
      <c r="L6483" s="185" t="str">
        <f t="shared" si="103"/>
        <v>Insumo</v>
      </c>
    </row>
    <row r="6484" spans="3:12">
      <c r="C6484" s="183">
        <v>38393</v>
      </c>
      <c r="D6484" s="183">
        <v>38382</v>
      </c>
      <c r="E6484" s="183" t="s">
        <v>6147</v>
      </c>
      <c r="F6484" s="183" t="s">
        <v>727</v>
      </c>
      <c r="G6484" s="183">
        <v>0.73613189999999995</v>
      </c>
      <c r="H6484" s="184">
        <v>14.68</v>
      </c>
      <c r="I6484" s="183">
        <v>14.68</v>
      </c>
      <c r="J6484" s="185">
        <v>0</v>
      </c>
      <c r="K6484" s="181">
        <f t="shared" si="104"/>
        <v>10.806416292</v>
      </c>
      <c r="L6484" s="185" t="str">
        <f t="shared" si="103"/>
        <v>Insumo</v>
      </c>
    </row>
    <row r="6485" spans="3:12">
      <c r="C6485" s="183">
        <v>38393</v>
      </c>
      <c r="D6485" s="183">
        <v>38383</v>
      </c>
      <c r="E6485" s="183" t="s">
        <v>2796</v>
      </c>
      <c r="F6485" s="183" t="s">
        <v>727</v>
      </c>
      <c r="G6485" s="183">
        <v>0.137931</v>
      </c>
      <c r="H6485" s="184">
        <v>2.75</v>
      </c>
      <c r="I6485" s="183">
        <v>2.75</v>
      </c>
      <c r="J6485" s="185">
        <v>0</v>
      </c>
      <c r="K6485" s="181">
        <f t="shared" si="104"/>
        <v>0.37931025000000002</v>
      </c>
      <c r="L6485" s="185" t="str">
        <f t="shared" si="103"/>
        <v>Insumo</v>
      </c>
    </row>
    <row r="6486" spans="3:12">
      <c r="C6486" s="183">
        <v>38393</v>
      </c>
      <c r="D6486" s="183">
        <v>38384</v>
      </c>
      <c r="E6486" s="183" t="s">
        <v>6148</v>
      </c>
      <c r="F6486" s="183" t="s">
        <v>727</v>
      </c>
      <c r="G6486" s="183">
        <v>1.2818590999999999</v>
      </c>
      <c r="H6486" s="184">
        <v>25.57</v>
      </c>
      <c r="I6486" s="183">
        <v>25.57</v>
      </c>
      <c r="J6486" s="185">
        <v>0</v>
      </c>
      <c r="K6486" s="181">
        <f t="shared" si="104"/>
        <v>32.777137187000001</v>
      </c>
      <c r="L6486" s="185" t="str">
        <f t="shared" si="103"/>
        <v>Insumo</v>
      </c>
    </row>
    <row r="6487" spans="3:12">
      <c r="C6487" s="183">
        <v>38393</v>
      </c>
      <c r="D6487" s="183">
        <v>38385</v>
      </c>
      <c r="E6487" s="183" t="s">
        <v>6149</v>
      </c>
      <c r="F6487" s="183" t="s">
        <v>727</v>
      </c>
      <c r="G6487" s="183">
        <v>3.0164917999999998</v>
      </c>
      <c r="H6487" s="184">
        <v>60.17</v>
      </c>
      <c r="I6487" s="183">
        <v>60.17</v>
      </c>
      <c r="J6487" s="185">
        <v>0</v>
      </c>
      <c r="K6487" s="181">
        <f t="shared" si="104"/>
        <v>181.50231160600001</v>
      </c>
      <c r="L6487" s="185" t="str">
        <f t="shared" si="103"/>
        <v>Insumo</v>
      </c>
    </row>
    <row r="6488" spans="3:12">
      <c r="C6488" s="183">
        <v>38393</v>
      </c>
      <c r="D6488" s="183">
        <v>38386</v>
      </c>
      <c r="E6488" s="183" t="s">
        <v>6150</v>
      </c>
      <c r="F6488" s="183" t="s">
        <v>727</v>
      </c>
      <c r="G6488" s="183">
        <v>0.32383810000000002</v>
      </c>
      <c r="H6488" s="184">
        <v>6.46</v>
      </c>
      <c r="I6488" s="183">
        <v>6.46</v>
      </c>
      <c r="J6488" s="185">
        <v>0</v>
      </c>
      <c r="K6488" s="181">
        <f t="shared" si="104"/>
        <v>2.0919941259999999</v>
      </c>
      <c r="L6488" s="185" t="str">
        <f t="shared" si="103"/>
        <v>Insumo</v>
      </c>
    </row>
    <row r="6489" spans="3:12">
      <c r="C6489" s="183">
        <v>38393</v>
      </c>
      <c r="D6489" s="183">
        <v>38390</v>
      </c>
      <c r="E6489" s="183" t="s">
        <v>6151</v>
      </c>
      <c r="F6489" s="183" t="s">
        <v>727</v>
      </c>
      <c r="G6489" s="183">
        <v>2.2181408999999999</v>
      </c>
      <c r="H6489" s="184">
        <v>44.25</v>
      </c>
      <c r="I6489" s="183">
        <v>44.25</v>
      </c>
      <c r="J6489" s="185">
        <v>0</v>
      </c>
      <c r="K6489" s="181">
        <f t="shared" si="104"/>
        <v>98.152734824999996</v>
      </c>
      <c r="L6489" s="185" t="str">
        <f t="shared" si="103"/>
        <v>Insumo</v>
      </c>
    </row>
    <row r="6490" spans="3:12">
      <c r="C6490" s="183">
        <v>38393</v>
      </c>
      <c r="D6490" s="183">
        <v>38392</v>
      </c>
      <c r="E6490" s="183" t="s">
        <v>6152</v>
      </c>
      <c r="F6490" s="183" t="s">
        <v>727</v>
      </c>
      <c r="G6490" s="183">
        <v>3.5704647999999999</v>
      </c>
      <c r="H6490" s="184">
        <v>71.23</v>
      </c>
      <c r="I6490" s="183">
        <v>71.23</v>
      </c>
      <c r="J6490" s="185">
        <v>0</v>
      </c>
      <c r="K6490" s="181">
        <f t="shared" si="104"/>
        <v>254.324207704</v>
      </c>
      <c r="L6490" s="185" t="str">
        <f t="shared" si="103"/>
        <v>Insumo</v>
      </c>
    </row>
    <row r="6491" spans="3:12">
      <c r="C6491" s="183">
        <v>38393</v>
      </c>
      <c r="D6491" s="183">
        <v>38394</v>
      </c>
      <c r="E6491" s="183" t="s">
        <v>6153</v>
      </c>
      <c r="F6491" s="183" t="s">
        <v>727</v>
      </c>
      <c r="G6491" s="183">
        <v>20.224887599999999</v>
      </c>
      <c r="H6491" s="184">
        <v>403.48</v>
      </c>
      <c r="I6491" s="183">
        <v>403.48</v>
      </c>
      <c r="J6491" s="185">
        <v>0</v>
      </c>
      <c r="K6491" s="181">
        <f t="shared" si="104"/>
        <v>8160.3376488479998</v>
      </c>
      <c r="L6491" s="185" t="str">
        <f t="shared" si="103"/>
        <v>Insumo</v>
      </c>
    </row>
    <row r="6492" spans="3:12">
      <c r="C6492" s="183">
        <v>38393</v>
      </c>
      <c r="D6492" s="183">
        <v>38395</v>
      </c>
      <c r="E6492" s="183" t="s">
        <v>6154</v>
      </c>
      <c r="F6492" s="183" t="s">
        <v>727</v>
      </c>
      <c r="G6492" s="183">
        <v>0.52473760000000003</v>
      </c>
      <c r="H6492" s="184">
        <v>10.46</v>
      </c>
      <c r="I6492" s="183">
        <v>10.46</v>
      </c>
      <c r="J6492" s="185">
        <v>0</v>
      </c>
      <c r="K6492" s="181">
        <f t="shared" si="104"/>
        <v>5.4887552960000008</v>
      </c>
      <c r="L6492" s="185" t="str">
        <f t="shared" si="103"/>
        <v>Insumo</v>
      </c>
    </row>
    <row r="6493" spans="3:12">
      <c r="C6493" s="183">
        <v>38412</v>
      </c>
      <c r="D6493" s="183">
        <v>38412</v>
      </c>
      <c r="E6493" s="183" t="s">
        <v>1637</v>
      </c>
      <c r="F6493" s="183" t="s">
        <v>727</v>
      </c>
      <c r="G6493" s="183">
        <v>1</v>
      </c>
      <c r="H6493" s="184">
        <v>837.51</v>
      </c>
      <c r="I6493" s="185">
        <v>0</v>
      </c>
      <c r="J6493" s="183">
        <v>837.51</v>
      </c>
      <c r="K6493" s="181">
        <f t="shared" si="104"/>
        <v>837.51</v>
      </c>
      <c r="L6493" s="185" t="str">
        <f t="shared" si="103"/>
        <v>Mão de Obra</v>
      </c>
    </row>
    <row r="6494" spans="3:12">
      <c r="C6494" s="183">
        <v>38412</v>
      </c>
      <c r="D6494" s="183">
        <v>13761</v>
      </c>
      <c r="E6494" s="183" t="s">
        <v>1603</v>
      </c>
      <c r="F6494" s="183" t="s">
        <v>727</v>
      </c>
      <c r="G6494" s="183">
        <v>2.6284100000000001</v>
      </c>
      <c r="H6494" s="186">
        <v>2201.31</v>
      </c>
      <c r="I6494" s="187">
        <v>2201.31</v>
      </c>
      <c r="J6494" s="185">
        <v>0</v>
      </c>
      <c r="K6494" s="181">
        <f t="shared" si="104"/>
        <v>5785.9452171000003</v>
      </c>
      <c r="L6494" s="185" t="str">
        <f t="shared" ref="L6494:L6557" si="105">IF(I6494&gt;0,"Insumo","Mão de Obra")</f>
        <v>Insumo</v>
      </c>
    </row>
    <row r="6495" spans="3:12">
      <c r="C6495" s="183">
        <v>38412</v>
      </c>
      <c r="D6495" s="183">
        <v>40403</v>
      </c>
      <c r="E6495" s="183" t="s">
        <v>6155</v>
      </c>
      <c r="F6495" s="183" t="s">
        <v>727</v>
      </c>
      <c r="G6495" s="183">
        <v>0.48533999999999999</v>
      </c>
      <c r="H6495" s="184">
        <v>406.47</v>
      </c>
      <c r="I6495" s="185">
        <v>0</v>
      </c>
      <c r="J6495" s="183">
        <v>406.47</v>
      </c>
      <c r="K6495" s="181">
        <f t="shared" si="104"/>
        <v>197.27614980000001</v>
      </c>
      <c r="L6495" s="185" t="str">
        <f t="shared" si="105"/>
        <v>Mão de Obra</v>
      </c>
    </row>
    <row r="6496" spans="3:12">
      <c r="C6496" s="183">
        <v>38470</v>
      </c>
      <c r="D6496" s="183">
        <v>38470</v>
      </c>
      <c r="E6496" s="183" t="s">
        <v>6156</v>
      </c>
      <c r="F6496" s="183" t="s">
        <v>727</v>
      </c>
      <c r="G6496" s="183">
        <v>1</v>
      </c>
      <c r="H6496" s="184">
        <v>58.92</v>
      </c>
      <c r="I6496" s="183">
        <v>58.92</v>
      </c>
      <c r="J6496" s="185">
        <v>0</v>
      </c>
      <c r="K6496" s="181">
        <f t="shared" si="104"/>
        <v>58.92</v>
      </c>
      <c r="L6496" s="185" t="str">
        <f t="shared" si="105"/>
        <v>Insumo</v>
      </c>
    </row>
    <row r="6497" spans="3:12">
      <c r="C6497" s="183">
        <v>38470</v>
      </c>
      <c r="D6497" s="183">
        <v>38396</v>
      </c>
      <c r="E6497" s="183" t="s">
        <v>6157</v>
      </c>
      <c r="F6497" s="183" t="s">
        <v>727</v>
      </c>
      <c r="G6497" s="183">
        <v>12.8673638</v>
      </c>
      <c r="H6497" s="184">
        <v>758.14</v>
      </c>
      <c r="I6497" s="183">
        <v>758.14</v>
      </c>
      <c r="J6497" s="185">
        <v>0</v>
      </c>
      <c r="K6497" s="181">
        <f t="shared" si="104"/>
        <v>9755.2631913320001</v>
      </c>
      <c r="L6497" s="185" t="str">
        <f t="shared" si="105"/>
        <v>Insumo</v>
      </c>
    </row>
    <row r="6498" spans="3:12">
      <c r="C6498" s="183">
        <v>38470</v>
      </c>
      <c r="D6498" s="183">
        <v>38463</v>
      </c>
      <c r="E6498" s="183" t="s">
        <v>6158</v>
      </c>
      <c r="F6498" s="183" t="s">
        <v>727</v>
      </c>
      <c r="G6498" s="183">
        <v>0.76213540000000002</v>
      </c>
      <c r="H6498" s="184">
        <v>44.9</v>
      </c>
      <c r="I6498" s="183">
        <v>44.9</v>
      </c>
      <c r="J6498" s="185">
        <v>0</v>
      </c>
      <c r="K6498" s="181">
        <f t="shared" si="104"/>
        <v>34.219879460000001</v>
      </c>
      <c r="L6498" s="185" t="str">
        <f t="shared" si="105"/>
        <v>Insumo</v>
      </c>
    </row>
    <row r="6499" spans="3:12">
      <c r="C6499" s="183">
        <v>38470</v>
      </c>
      <c r="D6499" s="183">
        <v>38465</v>
      </c>
      <c r="E6499" s="183" t="s">
        <v>6159</v>
      </c>
      <c r="F6499" s="183" t="s">
        <v>727</v>
      </c>
      <c r="G6499" s="183">
        <v>0.77710509999999999</v>
      </c>
      <c r="H6499" s="184">
        <v>45.78</v>
      </c>
      <c r="I6499" s="183">
        <v>45.78</v>
      </c>
      <c r="J6499" s="185">
        <v>0</v>
      </c>
      <c r="K6499" s="181">
        <f t="shared" si="104"/>
        <v>35.575871478000003</v>
      </c>
      <c r="L6499" s="185" t="str">
        <f t="shared" si="105"/>
        <v>Insumo</v>
      </c>
    </row>
    <row r="6500" spans="3:12">
      <c r="C6500" s="183">
        <v>38470</v>
      </c>
      <c r="D6500" s="183">
        <v>38467</v>
      </c>
      <c r="E6500" s="183" t="s">
        <v>6160</v>
      </c>
      <c r="F6500" s="183" t="s">
        <v>727</v>
      </c>
      <c r="G6500" s="183">
        <v>1.6510731999999999</v>
      </c>
      <c r="H6500" s="184">
        <v>97.28</v>
      </c>
      <c r="I6500" s="183">
        <v>97.28</v>
      </c>
      <c r="J6500" s="185">
        <v>0</v>
      </c>
      <c r="K6500" s="181">
        <f t="shared" si="104"/>
        <v>160.61640089599999</v>
      </c>
      <c r="L6500" s="185" t="str">
        <f t="shared" si="105"/>
        <v>Insumo</v>
      </c>
    </row>
    <row r="6501" spans="3:12">
      <c r="C6501" s="183">
        <v>38470</v>
      </c>
      <c r="D6501" s="183">
        <v>38468</v>
      </c>
      <c r="E6501" s="183" t="s">
        <v>6161</v>
      </c>
      <c r="F6501" s="183" t="s">
        <v>727</v>
      </c>
      <c r="G6501" s="183">
        <v>1.8168409000000001</v>
      </c>
      <c r="H6501" s="184">
        <v>107.04</v>
      </c>
      <c r="I6501" s="183">
        <v>107.04</v>
      </c>
      <c r="J6501" s="185">
        <v>0</v>
      </c>
      <c r="K6501" s="181">
        <f t="shared" si="104"/>
        <v>194.47464993600002</v>
      </c>
      <c r="L6501" s="185" t="str">
        <f t="shared" si="105"/>
        <v>Insumo</v>
      </c>
    </row>
    <row r="6502" spans="3:12">
      <c r="C6502" s="183">
        <v>38470</v>
      </c>
      <c r="D6502" s="183">
        <v>38469</v>
      </c>
      <c r="E6502" s="183" t="s">
        <v>6162</v>
      </c>
      <c r="F6502" s="183" t="s">
        <v>727</v>
      </c>
      <c r="G6502" s="183">
        <v>2.9342872999999998</v>
      </c>
      <c r="H6502" s="184">
        <v>172.88</v>
      </c>
      <c r="I6502" s="183">
        <v>172.88</v>
      </c>
      <c r="J6502" s="185">
        <v>0</v>
      </c>
      <c r="K6502" s="181">
        <f t="shared" si="104"/>
        <v>507.27958842399994</v>
      </c>
      <c r="L6502" s="185" t="str">
        <f t="shared" si="105"/>
        <v>Insumo</v>
      </c>
    </row>
    <row r="6503" spans="3:12">
      <c r="C6503" s="183">
        <v>38470</v>
      </c>
      <c r="D6503" s="183">
        <v>38471</v>
      </c>
      <c r="E6503" s="183" t="s">
        <v>6163</v>
      </c>
      <c r="F6503" s="183" t="s">
        <v>727</v>
      </c>
      <c r="G6503" s="183">
        <v>2.3593836000000001</v>
      </c>
      <c r="H6503" s="184">
        <v>139.01</v>
      </c>
      <c r="I6503" s="183">
        <v>139.01</v>
      </c>
      <c r="J6503" s="185">
        <v>0</v>
      </c>
      <c r="K6503" s="181">
        <f t="shared" si="104"/>
        <v>327.977914236</v>
      </c>
      <c r="L6503" s="185" t="str">
        <f t="shared" si="105"/>
        <v>Insumo</v>
      </c>
    </row>
    <row r="6504" spans="3:12">
      <c r="C6504" s="183">
        <v>38470</v>
      </c>
      <c r="D6504" s="183">
        <v>38473</v>
      </c>
      <c r="E6504" s="183" t="s">
        <v>6164</v>
      </c>
      <c r="F6504" s="183" t="s">
        <v>727</v>
      </c>
      <c r="G6504" s="183">
        <v>3.1370391</v>
      </c>
      <c r="H6504" s="184">
        <v>184.83</v>
      </c>
      <c r="I6504" s="183">
        <v>184.83</v>
      </c>
      <c r="J6504" s="185">
        <v>0</v>
      </c>
      <c r="K6504" s="181">
        <f t="shared" si="104"/>
        <v>579.81893685300008</v>
      </c>
      <c r="L6504" s="185" t="str">
        <f t="shared" si="105"/>
        <v>Insumo</v>
      </c>
    </row>
    <row r="6505" spans="3:12">
      <c r="C6505" s="183">
        <v>38470</v>
      </c>
      <c r="D6505" s="183">
        <v>38474</v>
      </c>
      <c r="E6505" s="183" t="s">
        <v>6165</v>
      </c>
      <c r="F6505" s="183" t="s">
        <v>727</v>
      </c>
      <c r="G6505" s="183">
        <v>0.93208590000000002</v>
      </c>
      <c r="H6505" s="184">
        <v>54.91</v>
      </c>
      <c r="I6505" s="183">
        <v>54.91</v>
      </c>
      <c r="J6505" s="185">
        <v>0</v>
      </c>
      <c r="K6505" s="181">
        <f t="shared" si="104"/>
        <v>51.180836768999995</v>
      </c>
      <c r="L6505" s="185" t="str">
        <f t="shared" si="105"/>
        <v>Insumo</v>
      </c>
    </row>
    <row r="6506" spans="3:12">
      <c r="C6506" s="183">
        <v>38470</v>
      </c>
      <c r="D6506" s="183">
        <v>38475</v>
      </c>
      <c r="E6506" s="183" t="s">
        <v>6166</v>
      </c>
      <c r="F6506" s="183" t="s">
        <v>727</v>
      </c>
      <c r="G6506" s="183">
        <v>0.7539901</v>
      </c>
      <c r="H6506" s="184">
        <v>44.42</v>
      </c>
      <c r="I6506" s="183">
        <v>44.42</v>
      </c>
      <c r="J6506" s="185">
        <v>0</v>
      </c>
      <c r="K6506" s="181">
        <f t="shared" si="104"/>
        <v>33.492240242000001</v>
      </c>
      <c r="L6506" s="185" t="str">
        <f t="shared" si="105"/>
        <v>Insumo</v>
      </c>
    </row>
    <row r="6507" spans="3:12">
      <c r="C6507" s="183">
        <v>38470</v>
      </c>
      <c r="D6507" s="183">
        <v>38547</v>
      </c>
      <c r="E6507" s="183" t="s">
        <v>6167</v>
      </c>
      <c r="F6507" s="183" t="s">
        <v>727</v>
      </c>
      <c r="G6507" s="183">
        <v>2.7288937999999998</v>
      </c>
      <c r="H6507" s="184">
        <v>160.78</v>
      </c>
      <c r="I6507" s="183">
        <v>160.78</v>
      </c>
      <c r="J6507" s="185">
        <v>0</v>
      </c>
      <c r="K6507" s="181">
        <f t="shared" si="104"/>
        <v>438.75154516399999</v>
      </c>
      <c r="L6507" s="185" t="str">
        <f t="shared" si="105"/>
        <v>Insumo</v>
      </c>
    </row>
    <row r="6508" spans="3:12">
      <c r="C6508" s="183">
        <v>38538</v>
      </c>
      <c r="D6508" s="183">
        <v>38538</v>
      </c>
      <c r="E6508" s="183" t="s">
        <v>2112</v>
      </c>
      <c r="F6508" s="183" t="s">
        <v>826</v>
      </c>
      <c r="G6508" s="183">
        <v>1</v>
      </c>
      <c r="H6508" s="184">
        <v>79</v>
      </c>
      <c r="I6508" s="183">
        <v>79</v>
      </c>
      <c r="J6508" s="185">
        <v>0</v>
      </c>
      <c r="K6508" s="181">
        <f t="shared" si="104"/>
        <v>79</v>
      </c>
      <c r="L6508" s="185" t="str">
        <f t="shared" si="105"/>
        <v>Insumo</v>
      </c>
    </row>
    <row r="6509" spans="3:12">
      <c r="C6509" s="183">
        <v>38538</v>
      </c>
      <c r="D6509" s="183">
        <v>38539</v>
      </c>
      <c r="E6509" s="183" t="s">
        <v>2115</v>
      </c>
      <c r="F6509" s="183" t="s">
        <v>826</v>
      </c>
      <c r="G6509" s="183">
        <v>1.3598862</v>
      </c>
      <c r="H6509" s="184">
        <v>107.43</v>
      </c>
      <c r="I6509" s="183">
        <v>107.43</v>
      </c>
      <c r="J6509" s="185">
        <v>0</v>
      </c>
      <c r="K6509" s="181">
        <f t="shared" si="104"/>
        <v>146.092574466</v>
      </c>
      <c r="L6509" s="185" t="str">
        <f t="shared" si="105"/>
        <v>Insumo</v>
      </c>
    </row>
    <row r="6510" spans="3:12">
      <c r="C6510" s="183">
        <v>38538</v>
      </c>
      <c r="D6510" s="183">
        <v>38540</v>
      </c>
      <c r="E6510" s="183" t="s">
        <v>2116</v>
      </c>
      <c r="F6510" s="183" t="s">
        <v>826</v>
      </c>
      <c r="G6510" s="183">
        <v>3.4850639999999999</v>
      </c>
      <c r="H6510" s="184">
        <v>275.32</v>
      </c>
      <c r="I6510" s="183">
        <v>275.32</v>
      </c>
      <c r="J6510" s="185">
        <v>0</v>
      </c>
      <c r="K6510" s="181">
        <f t="shared" si="104"/>
        <v>959.50782047999996</v>
      </c>
      <c r="L6510" s="185" t="str">
        <f t="shared" si="105"/>
        <v>Insumo</v>
      </c>
    </row>
    <row r="6511" spans="3:12">
      <c r="C6511" s="183">
        <v>38787</v>
      </c>
      <c r="D6511" s="183">
        <v>38787</v>
      </c>
      <c r="E6511" s="183" t="s">
        <v>2871</v>
      </c>
      <c r="F6511" s="183" t="s">
        <v>826</v>
      </c>
      <c r="G6511" s="183">
        <v>1</v>
      </c>
      <c r="H6511" s="184">
        <v>4.58</v>
      </c>
      <c r="I6511" s="183">
        <v>4.58</v>
      </c>
      <c r="J6511" s="185">
        <v>0</v>
      </c>
      <c r="K6511" s="181">
        <f t="shared" si="104"/>
        <v>4.58</v>
      </c>
      <c r="L6511" s="185" t="str">
        <f t="shared" si="105"/>
        <v>Insumo</v>
      </c>
    </row>
    <row r="6512" spans="3:12">
      <c r="C6512" s="183">
        <v>38787</v>
      </c>
      <c r="D6512" s="183">
        <v>38825</v>
      </c>
      <c r="E6512" s="183" t="s">
        <v>2872</v>
      </c>
      <c r="F6512" s="183" t="s">
        <v>826</v>
      </c>
      <c r="G6512" s="183">
        <v>1.2929204000000001</v>
      </c>
      <c r="H6512" s="184">
        <v>5.92</v>
      </c>
      <c r="I6512" s="183">
        <v>5.92</v>
      </c>
      <c r="J6512" s="185">
        <v>0</v>
      </c>
      <c r="K6512" s="181">
        <f t="shared" si="104"/>
        <v>7.6540887680000003</v>
      </c>
      <c r="L6512" s="185" t="str">
        <f t="shared" si="105"/>
        <v>Insumo</v>
      </c>
    </row>
    <row r="6513" spans="3:12">
      <c r="C6513" s="183">
        <v>38787</v>
      </c>
      <c r="D6513" s="183">
        <v>38826</v>
      </c>
      <c r="E6513" s="183" t="s">
        <v>2873</v>
      </c>
      <c r="F6513" s="183" t="s">
        <v>826</v>
      </c>
      <c r="G6513" s="183">
        <v>1.8389381</v>
      </c>
      <c r="H6513" s="184">
        <v>8.42</v>
      </c>
      <c r="I6513" s="183">
        <v>8.42</v>
      </c>
      <c r="J6513" s="185">
        <v>0</v>
      </c>
      <c r="K6513" s="181">
        <f t="shared" si="104"/>
        <v>15.483858802</v>
      </c>
      <c r="L6513" s="185" t="str">
        <f t="shared" si="105"/>
        <v>Insumo</v>
      </c>
    </row>
    <row r="6514" spans="3:12">
      <c r="C6514" s="183">
        <v>38787</v>
      </c>
      <c r="D6514" s="183">
        <v>38827</v>
      </c>
      <c r="E6514" s="183" t="s">
        <v>2874</v>
      </c>
      <c r="F6514" s="183" t="s">
        <v>826</v>
      </c>
      <c r="G6514" s="183">
        <v>3.0070796</v>
      </c>
      <c r="H6514" s="184">
        <v>13.77</v>
      </c>
      <c r="I6514" s="183">
        <v>13.77</v>
      </c>
      <c r="J6514" s="185">
        <v>0</v>
      </c>
      <c r="K6514" s="181">
        <f t="shared" si="104"/>
        <v>41.407486091999999</v>
      </c>
      <c r="L6514" s="185" t="str">
        <f t="shared" si="105"/>
        <v>Insumo</v>
      </c>
    </row>
    <row r="6515" spans="3:12">
      <c r="C6515" s="183">
        <v>38787</v>
      </c>
      <c r="D6515" s="183">
        <v>38828</v>
      </c>
      <c r="E6515" s="183" t="s">
        <v>2894</v>
      </c>
      <c r="F6515" s="183" t="s">
        <v>826</v>
      </c>
      <c r="G6515" s="183">
        <v>1.9266212</v>
      </c>
      <c r="H6515" s="184">
        <v>8.82</v>
      </c>
      <c r="I6515" s="183">
        <v>8.82</v>
      </c>
      <c r="J6515" s="185">
        <v>0</v>
      </c>
      <c r="K6515" s="181">
        <f t="shared" si="104"/>
        <v>16.992798984</v>
      </c>
      <c r="L6515" s="185" t="str">
        <f t="shared" si="105"/>
        <v>Insumo</v>
      </c>
    </row>
    <row r="6516" spans="3:12">
      <c r="C6516" s="183">
        <v>38787</v>
      </c>
      <c r="D6516" s="183">
        <v>38829</v>
      </c>
      <c r="E6516" s="183" t="s">
        <v>2895</v>
      </c>
      <c r="F6516" s="183" t="s">
        <v>826</v>
      </c>
      <c r="G6516" s="183">
        <v>3.1552901000000002</v>
      </c>
      <c r="H6516" s="184">
        <v>14.45</v>
      </c>
      <c r="I6516" s="183">
        <v>14.45</v>
      </c>
      <c r="J6516" s="185">
        <v>0</v>
      </c>
      <c r="K6516" s="181">
        <f t="shared" si="104"/>
        <v>45.593941944999997</v>
      </c>
      <c r="L6516" s="185" t="str">
        <f t="shared" si="105"/>
        <v>Insumo</v>
      </c>
    </row>
    <row r="6517" spans="3:12">
      <c r="C6517" s="183">
        <v>38787</v>
      </c>
      <c r="D6517" s="183">
        <v>38830</v>
      </c>
      <c r="E6517" s="183" t="s">
        <v>2896</v>
      </c>
      <c r="F6517" s="183" t="s">
        <v>826</v>
      </c>
      <c r="G6517" s="183">
        <v>4.3686007</v>
      </c>
      <c r="H6517" s="184">
        <v>20</v>
      </c>
      <c r="I6517" s="183">
        <v>20</v>
      </c>
      <c r="J6517" s="185">
        <v>0</v>
      </c>
      <c r="K6517" s="181">
        <f t="shared" si="104"/>
        <v>87.372014000000007</v>
      </c>
      <c r="L6517" s="185" t="str">
        <f t="shared" si="105"/>
        <v>Insumo</v>
      </c>
    </row>
    <row r="6518" spans="3:12">
      <c r="C6518" s="183">
        <v>38787</v>
      </c>
      <c r="D6518" s="183">
        <v>38831</v>
      </c>
      <c r="E6518" s="183" t="s">
        <v>2897</v>
      </c>
      <c r="F6518" s="183" t="s">
        <v>826</v>
      </c>
      <c r="G6518" s="183">
        <v>6.0921501999999998</v>
      </c>
      <c r="H6518" s="184">
        <v>27.9</v>
      </c>
      <c r="I6518" s="183">
        <v>27.9</v>
      </c>
      <c r="J6518" s="185">
        <v>0</v>
      </c>
      <c r="K6518" s="181">
        <f t="shared" si="104"/>
        <v>169.97099057999998</v>
      </c>
      <c r="L6518" s="185" t="str">
        <f t="shared" si="105"/>
        <v>Insumo</v>
      </c>
    </row>
    <row r="6519" spans="3:12">
      <c r="C6519" s="183">
        <v>38844</v>
      </c>
      <c r="D6519" s="183">
        <v>38844</v>
      </c>
      <c r="E6519" s="183" t="s">
        <v>6168</v>
      </c>
      <c r="F6519" s="183" t="s">
        <v>727</v>
      </c>
      <c r="G6519" s="183">
        <v>1</v>
      </c>
      <c r="H6519" s="184">
        <v>9.69</v>
      </c>
      <c r="I6519" s="183">
        <v>9.69</v>
      </c>
      <c r="J6519" s="185">
        <v>0</v>
      </c>
      <c r="K6519" s="181">
        <f t="shared" si="104"/>
        <v>9.69</v>
      </c>
      <c r="L6519" s="185" t="str">
        <f t="shared" si="105"/>
        <v>Insumo</v>
      </c>
    </row>
    <row r="6520" spans="3:12">
      <c r="C6520" s="183">
        <v>38844</v>
      </c>
      <c r="D6520" s="183">
        <v>38836</v>
      </c>
      <c r="E6520" s="183" t="s">
        <v>6169</v>
      </c>
      <c r="F6520" s="183" t="s">
        <v>727</v>
      </c>
      <c r="G6520" s="183">
        <v>0.62171430000000005</v>
      </c>
      <c r="H6520" s="184">
        <v>6.02</v>
      </c>
      <c r="I6520" s="183">
        <v>6.02</v>
      </c>
      <c r="J6520" s="185">
        <v>0</v>
      </c>
      <c r="K6520" s="181">
        <f t="shared" si="104"/>
        <v>3.7427200859999998</v>
      </c>
      <c r="L6520" s="185" t="str">
        <f t="shared" si="105"/>
        <v>Insumo</v>
      </c>
    </row>
    <row r="6521" spans="3:12">
      <c r="C6521" s="183">
        <v>38844</v>
      </c>
      <c r="D6521" s="183">
        <v>38837</v>
      </c>
      <c r="E6521" s="183" t="s">
        <v>6170</v>
      </c>
      <c r="F6521" s="183" t="s">
        <v>727</v>
      </c>
      <c r="G6521" s="183">
        <v>0.88990480000000005</v>
      </c>
      <c r="H6521" s="184">
        <v>8.6199999999999992</v>
      </c>
      <c r="I6521" s="183">
        <v>8.6199999999999992</v>
      </c>
      <c r="J6521" s="185">
        <v>0</v>
      </c>
      <c r="K6521" s="181">
        <f t="shared" si="104"/>
        <v>7.670979376</v>
      </c>
      <c r="L6521" s="185" t="str">
        <f t="shared" si="105"/>
        <v>Insumo</v>
      </c>
    </row>
    <row r="6522" spans="3:12">
      <c r="C6522" s="183">
        <v>38844</v>
      </c>
      <c r="D6522" s="183">
        <v>38846</v>
      </c>
      <c r="E6522" s="183" t="s">
        <v>6171</v>
      </c>
      <c r="F6522" s="183" t="s">
        <v>727</v>
      </c>
      <c r="G6522" s="183">
        <v>1.0179047999999999</v>
      </c>
      <c r="H6522" s="184">
        <v>9.86</v>
      </c>
      <c r="I6522" s="183">
        <v>9.86</v>
      </c>
      <c r="J6522" s="185">
        <v>0</v>
      </c>
      <c r="K6522" s="181">
        <f t="shared" si="104"/>
        <v>10.036541327999998</v>
      </c>
      <c r="L6522" s="185" t="str">
        <f t="shared" si="105"/>
        <v>Insumo</v>
      </c>
    </row>
    <row r="6523" spans="3:12">
      <c r="C6523" s="183">
        <v>38844</v>
      </c>
      <c r="D6523" s="183">
        <v>38847</v>
      </c>
      <c r="E6523" s="183" t="s">
        <v>6172</v>
      </c>
      <c r="F6523" s="183" t="s">
        <v>727</v>
      </c>
      <c r="G6523" s="183">
        <v>1.1923809999999999</v>
      </c>
      <c r="H6523" s="184">
        <v>11.55</v>
      </c>
      <c r="I6523" s="183">
        <v>11.55</v>
      </c>
      <c r="J6523" s="185">
        <v>0</v>
      </c>
      <c r="K6523" s="181">
        <f t="shared" si="104"/>
        <v>13.77200055</v>
      </c>
      <c r="L6523" s="185" t="str">
        <f t="shared" si="105"/>
        <v>Insumo</v>
      </c>
    </row>
    <row r="6524" spans="3:12">
      <c r="C6524" s="183">
        <v>38844</v>
      </c>
      <c r="D6524" s="183">
        <v>38848</v>
      </c>
      <c r="E6524" s="183" t="s">
        <v>6173</v>
      </c>
      <c r="F6524" s="183" t="s">
        <v>727</v>
      </c>
      <c r="G6524" s="183">
        <v>1.4114286</v>
      </c>
      <c r="H6524" s="184">
        <v>13.67</v>
      </c>
      <c r="I6524" s="183">
        <v>13.67</v>
      </c>
      <c r="J6524" s="185">
        <v>0</v>
      </c>
      <c r="K6524" s="181">
        <f t="shared" si="104"/>
        <v>19.294228962000002</v>
      </c>
      <c r="L6524" s="185" t="str">
        <f t="shared" si="105"/>
        <v>Insumo</v>
      </c>
    </row>
    <row r="6525" spans="3:12">
      <c r="C6525" s="183">
        <v>38844</v>
      </c>
      <c r="D6525" s="183">
        <v>38850</v>
      </c>
      <c r="E6525" s="183" t="s">
        <v>6174</v>
      </c>
      <c r="F6525" s="183" t="s">
        <v>727</v>
      </c>
      <c r="G6525" s="183">
        <v>2.1527618999999998</v>
      </c>
      <c r="H6525" s="184">
        <v>20.86</v>
      </c>
      <c r="I6525" s="183">
        <v>20.86</v>
      </c>
      <c r="J6525" s="185">
        <v>0</v>
      </c>
      <c r="K6525" s="181">
        <f t="shared" si="104"/>
        <v>44.906613233999991</v>
      </c>
      <c r="L6525" s="185" t="str">
        <f t="shared" si="105"/>
        <v>Insumo</v>
      </c>
    </row>
    <row r="6526" spans="3:12">
      <c r="C6526" s="183">
        <v>38844</v>
      </c>
      <c r="D6526" s="183">
        <v>38851</v>
      </c>
      <c r="E6526" s="183" t="s">
        <v>6175</v>
      </c>
      <c r="F6526" s="183" t="s">
        <v>727</v>
      </c>
      <c r="G6526" s="183">
        <v>2.4342857000000002</v>
      </c>
      <c r="H6526" s="184">
        <v>23.58</v>
      </c>
      <c r="I6526" s="183">
        <v>23.58</v>
      </c>
      <c r="J6526" s="185">
        <v>0</v>
      </c>
      <c r="K6526" s="181">
        <f t="shared" si="104"/>
        <v>57.400456806000001</v>
      </c>
      <c r="L6526" s="185" t="str">
        <f t="shared" si="105"/>
        <v>Insumo</v>
      </c>
    </row>
    <row r="6527" spans="3:12">
      <c r="C6527" s="183">
        <v>38844</v>
      </c>
      <c r="D6527" s="183">
        <v>38854</v>
      </c>
      <c r="E6527" s="183" t="s">
        <v>6176</v>
      </c>
      <c r="F6527" s="183" t="s">
        <v>727</v>
      </c>
      <c r="G6527" s="183">
        <v>1.0575238</v>
      </c>
      <c r="H6527" s="184">
        <v>10.24</v>
      </c>
      <c r="I6527" s="183">
        <v>10.24</v>
      </c>
      <c r="J6527" s="185">
        <v>0</v>
      </c>
      <c r="K6527" s="181">
        <f t="shared" si="104"/>
        <v>10.829043712000001</v>
      </c>
      <c r="L6527" s="185" t="str">
        <f t="shared" si="105"/>
        <v>Insumo</v>
      </c>
    </row>
    <row r="6528" spans="3:12">
      <c r="C6528" s="183">
        <v>38844</v>
      </c>
      <c r="D6528" s="183">
        <v>38869</v>
      </c>
      <c r="E6528" s="183" t="s">
        <v>6177</v>
      </c>
      <c r="F6528" s="183" t="s">
        <v>727</v>
      </c>
      <c r="G6528" s="183">
        <v>2.3516189999999999</v>
      </c>
      <c r="H6528" s="184">
        <v>22.78</v>
      </c>
      <c r="I6528" s="183">
        <v>22.78</v>
      </c>
      <c r="J6528" s="185">
        <v>0</v>
      </c>
      <c r="K6528" s="181">
        <f t="shared" si="104"/>
        <v>53.569880820000002</v>
      </c>
      <c r="L6528" s="185" t="str">
        <f t="shared" si="105"/>
        <v>Insumo</v>
      </c>
    </row>
    <row r="6529" spans="3:12">
      <c r="C6529" s="183">
        <v>38844</v>
      </c>
      <c r="D6529" s="183">
        <v>38870</v>
      </c>
      <c r="E6529" s="183" t="s">
        <v>6178</v>
      </c>
      <c r="F6529" s="183" t="s">
        <v>727</v>
      </c>
      <c r="G6529" s="183">
        <v>3.4841905</v>
      </c>
      <c r="H6529" s="184">
        <v>33.76</v>
      </c>
      <c r="I6529" s="183">
        <v>33.76</v>
      </c>
      <c r="J6529" s="185">
        <v>0</v>
      </c>
      <c r="K6529" s="181">
        <f t="shared" si="104"/>
        <v>117.62627128</v>
      </c>
      <c r="L6529" s="185" t="str">
        <f t="shared" si="105"/>
        <v>Insumo</v>
      </c>
    </row>
    <row r="6530" spans="3:12">
      <c r="C6530" s="183">
        <v>38844</v>
      </c>
      <c r="D6530" s="183">
        <v>38871</v>
      </c>
      <c r="E6530" s="183" t="s">
        <v>6179</v>
      </c>
      <c r="F6530" s="183" t="s">
        <v>727</v>
      </c>
      <c r="G6530" s="183">
        <v>3.0685714000000002</v>
      </c>
      <c r="H6530" s="184">
        <v>29.73</v>
      </c>
      <c r="I6530" s="183">
        <v>29.73</v>
      </c>
      <c r="J6530" s="185">
        <v>0</v>
      </c>
      <c r="K6530" s="181">
        <f t="shared" si="104"/>
        <v>91.228627722000013</v>
      </c>
      <c r="L6530" s="185" t="str">
        <f t="shared" si="105"/>
        <v>Insumo</v>
      </c>
    </row>
    <row r="6531" spans="3:12">
      <c r="C6531" s="183">
        <v>38844</v>
      </c>
      <c r="D6531" s="183">
        <v>38872</v>
      </c>
      <c r="E6531" s="183" t="s">
        <v>6180</v>
      </c>
      <c r="F6531" s="183" t="s">
        <v>727</v>
      </c>
      <c r="G6531" s="183">
        <v>4.4388570999999999</v>
      </c>
      <c r="H6531" s="184">
        <v>43.01</v>
      </c>
      <c r="I6531" s="183">
        <v>43.01</v>
      </c>
      <c r="J6531" s="185">
        <v>0</v>
      </c>
      <c r="K6531" s="181">
        <f t="shared" si="104"/>
        <v>190.91524387099997</v>
      </c>
      <c r="L6531" s="185" t="str">
        <f t="shared" si="105"/>
        <v>Insumo</v>
      </c>
    </row>
    <row r="6532" spans="3:12">
      <c r="C6532" s="183">
        <v>38844</v>
      </c>
      <c r="D6532" s="183">
        <v>38873</v>
      </c>
      <c r="E6532" s="183" t="s">
        <v>6181</v>
      </c>
      <c r="F6532" s="183" t="s">
        <v>727</v>
      </c>
      <c r="G6532" s="183">
        <v>1.6944762</v>
      </c>
      <c r="H6532" s="184">
        <v>16.41</v>
      </c>
      <c r="I6532" s="183">
        <v>16.41</v>
      </c>
      <c r="J6532" s="185">
        <v>0</v>
      </c>
      <c r="K6532" s="181">
        <f t="shared" si="104"/>
        <v>27.806354442</v>
      </c>
      <c r="L6532" s="185" t="str">
        <f t="shared" si="105"/>
        <v>Insumo</v>
      </c>
    </row>
    <row r="6533" spans="3:12">
      <c r="C6533" s="183">
        <v>38844</v>
      </c>
      <c r="D6533" s="183">
        <v>38874</v>
      </c>
      <c r="E6533" s="183" t="s">
        <v>6182</v>
      </c>
      <c r="F6533" s="183" t="s">
        <v>727</v>
      </c>
      <c r="G6533" s="183">
        <v>2.1455237999999999</v>
      </c>
      <c r="H6533" s="184">
        <v>20.79</v>
      </c>
      <c r="I6533" s="183">
        <v>20.79</v>
      </c>
      <c r="J6533" s="185">
        <v>0</v>
      </c>
      <c r="K6533" s="181">
        <f t="shared" si="104"/>
        <v>44.605439801999992</v>
      </c>
      <c r="L6533" s="185" t="str">
        <f t="shared" si="105"/>
        <v>Insumo</v>
      </c>
    </row>
    <row r="6534" spans="3:12">
      <c r="C6534" s="183">
        <v>38844</v>
      </c>
      <c r="D6534" s="183">
        <v>38875</v>
      </c>
      <c r="E6534" s="183" t="s">
        <v>6183</v>
      </c>
      <c r="F6534" s="183" t="s">
        <v>727</v>
      </c>
      <c r="G6534" s="183">
        <v>3.4003809999999999</v>
      </c>
      <c r="H6534" s="184">
        <v>32.94</v>
      </c>
      <c r="I6534" s="183">
        <v>32.94</v>
      </c>
      <c r="J6534" s="185">
        <v>0</v>
      </c>
      <c r="K6534" s="181">
        <f t="shared" ref="K6534:K6597" si="106">H6534*G6534</f>
        <v>112.00855013999998</v>
      </c>
      <c r="L6534" s="185" t="str">
        <f t="shared" si="105"/>
        <v>Insumo</v>
      </c>
    </row>
    <row r="6535" spans="3:12">
      <c r="C6535" s="183">
        <v>38844</v>
      </c>
      <c r="D6535" s="183">
        <v>38876</v>
      </c>
      <c r="E6535" s="183" t="s">
        <v>6184</v>
      </c>
      <c r="F6535" s="183" t="s">
        <v>727</v>
      </c>
      <c r="G6535" s="183">
        <v>4.5691429000000001</v>
      </c>
      <c r="H6535" s="184">
        <v>44.27</v>
      </c>
      <c r="I6535" s="183">
        <v>44.27</v>
      </c>
      <c r="J6535" s="185">
        <v>0</v>
      </c>
      <c r="K6535" s="181">
        <f t="shared" si="106"/>
        <v>202.27595618300003</v>
      </c>
      <c r="L6535" s="185" t="str">
        <f t="shared" si="105"/>
        <v>Insumo</v>
      </c>
    </row>
    <row r="6536" spans="3:12">
      <c r="C6536" s="183">
        <v>38844</v>
      </c>
      <c r="D6536" s="183">
        <v>38905</v>
      </c>
      <c r="E6536" s="183" t="s">
        <v>6185</v>
      </c>
      <c r="F6536" s="183" t="s">
        <v>727</v>
      </c>
      <c r="G6536" s="183">
        <v>2.1927618999999998</v>
      </c>
      <c r="H6536" s="184">
        <v>21.24</v>
      </c>
      <c r="I6536" s="183">
        <v>21.24</v>
      </c>
      <c r="J6536" s="185">
        <v>0</v>
      </c>
      <c r="K6536" s="181">
        <f t="shared" si="106"/>
        <v>46.574262755999996</v>
      </c>
      <c r="L6536" s="185" t="str">
        <f t="shared" si="105"/>
        <v>Insumo</v>
      </c>
    </row>
    <row r="6537" spans="3:12">
      <c r="C6537" s="183">
        <v>38844</v>
      </c>
      <c r="D6537" s="183">
        <v>38907</v>
      </c>
      <c r="E6537" s="183" t="s">
        <v>6186</v>
      </c>
      <c r="F6537" s="183" t="s">
        <v>727</v>
      </c>
      <c r="G6537" s="183">
        <v>2.1139047999999998</v>
      </c>
      <c r="H6537" s="184">
        <v>20.48</v>
      </c>
      <c r="I6537" s="183">
        <v>20.48</v>
      </c>
      <c r="J6537" s="185">
        <v>0</v>
      </c>
      <c r="K6537" s="181">
        <f t="shared" si="106"/>
        <v>43.292770303999994</v>
      </c>
      <c r="L6537" s="185" t="str">
        <f t="shared" si="105"/>
        <v>Insumo</v>
      </c>
    </row>
    <row r="6538" spans="3:12">
      <c r="C6538" s="183">
        <v>38844</v>
      </c>
      <c r="D6538" s="183">
        <v>38910</v>
      </c>
      <c r="E6538" s="183" t="s">
        <v>6187</v>
      </c>
      <c r="F6538" s="183" t="s">
        <v>727</v>
      </c>
      <c r="G6538" s="183">
        <v>2.4723809999999999</v>
      </c>
      <c r="H6538" s="184">
        <v>23.95</v>
      </c>
      <c r="I6538" s="183">
        <v>23.95</v>
      </c>
      <c r="J6538" s="185">
        <v>0</v>
      </c>
      <c r="K6538" s="181">
        <f t="shared" si="106"/>
        <v>59.21352495</v>
      </c>
      <c r="L6538" s="185" t="str">
        <f t="shared" si="105"/>
        <v>Insumo</v>
      </c>
    </row>
    <row r="6539" spans="3:12">
      <c r="C6539" s="183">
        <v>38844</v>
      </c>
      <c r="D6539" s="183">
        <v>38913</v>
      </c>
      <c r="E6539" s="183" t="s">
        <v>6188</v>
      </c>
      <c r="F6539" s="183" t="s">
        <v>727</v>
      </c>
      <c r="G6539" s="183">
        <v>1.1127619</v>
      </c>
      <c r="H6539" s="184">
        <v>10.78</v>
      </c>
      <c r="I6539" s="183">
        <v>10.78</v>
      </c>
      <c r="J6539" s="185">
        <v>0</v>
      </c>
      <c r="K6539" s="181">
        <f t="shared" si="106"/>
        <v>11.995573281999999</v>
      </c>
      <c r="L6539" s="185" t="str">
        <f t="shared" si="105"/>
        <v>Insumo</v>
      </c>
    </row>
    <row r="6540" spans="3:12">
      <c r="C6540" s="183">
        <v>38844</v>
      </c>
      <c r="D6540" s="183">
        <v>38914</v>
      </c>
      <c r="E6540" s="183" t="s">
        <v>6189</v>
      </c>
      <c r="F6540" s="183" t="s">
        <v>727</v>
      </c>
      <c r="G6540" s="183">
        <v>1.3660952</v>
      </c>
      <c r="H6540" s="184">
        <v>13.23</v>
      </c>
      <c r="I6540" s="183">
        <v>13.23</v>
      </c>
      <c r="J6540" s="185">
        <v>0</v>
      </c>
      <c r="K6540" s="181">
        <f t="shared" si="106"/>
        <v>18.073439495999999</v>
      </c>
      <c r="L6540" s="185" t="str">
        <f t="shared" si="105"/>
        <v>Insumo</v>
      </c>
    </row>
    <row r="6541" spans="3:12">
      <c r="C6541" s="183">
        <v>38844</v>
      </c>
      <c r="D6541" s="183">
        <v>38915</v>
      </c>
      <c r="E6541" s="183" t="s">
        <v>6190</v>
      </c>
      <c r="F6541" s="183" t="s">
        <v>727</v>
      </c>
      <c r="G6541" s="183">
        <v>2.6323810000000001</v>
      </c>
      <c r="H6541" s="184">
        <v>25.5</v>
      </c>
      <c r="I6541" s="183">
        <v>25.5</v>
      </c>
      <c r="J6541" s="185">
        <v>0</v>
      </c>
      <c r="K6541" s="181">
        <f t="shared" si="106"/>
        <v>67.125715499999998</v>
      </c>
      <c r="L6541" s="185" t="str">
        <f t="shared" si="105"/>
        <v>Insumo</v>
      </c>
    </row>
    <row r="6542" spans="3:12">
      <c r="C6542" s="183">
        <v>38844</v>
      </c>
      <c r="D6542" s="183">
        <v>38916</v>
      </c>
      <c r="E6542" s="183" t="s">
        <v>6191</v>
      </c>
      <c r="F6542" s="183" t="s">
        <v>727</v>
      </c>
      <c r="G6542" s="183">
        <v>3.6430476000000001</v>
      </c>
      <c r="H6542" s="184">
        <v>35.299999999999997</v>
      </c>
      <c r="I6542" s="183">
        <v>35.299999999999997</v>
      </c>
      <c r="J6542" s="185">
        <v>0</v>
      </c>
      <c r="K6542" s="181">
        <f t="shared" si="106"/>
        <v>128.59958028</v>
      </c>
      <c r="L6542" s="185" t="str">
        <f t="shared" si="105"/>
        <v>Insumo</v>
      </c>
    </row>
    <row r="6543" spans="3:12">
      <c r="C6543" s="183">
        <v>38844</v>
      </c>
      <c r="D6543" s="183">
        <v>38917</v>
      </c>
      <c r="E6543" s="183" t="s">
        <v>6192</v>
      </c>
      <c r="F6543" s="183" t="s">
        <v>727</v>
      </c>
      <c r="G6543" s="183">
        <v>1.28</v>
      </c>
      <c r="H6543" s="184">
        <v>12.4</v>
      </c>
      <c r="I6543" s="183">
        <v>12.4</v>
      </c>
      <c r="J6543" s="185">
        <v>0</v>
      </c>
      <c r="K6543" s="181">
        <f t="shared" si="106"/>
        <v>15.872000000000002</v>
      </c>
      <c r="L6543" s="185" t="str">
        <f t="shared" si="105"/>
        <v>Insumo</v>
      </c>
    </row>
    <row r="6544" spans="3:12">
      <c r="C6544" s="183">
        <v>38844</v>
      </c>
      <c r="D6544" s="183">
        <v>38919</v>
      </c>
      <c r="E6544" s="183" t="s">
        <v>6193</v>
      </c>
      <c r="F6544" s="183" t="s">
        <v>727</v>
      </c>
      <c r="G6544" s="183">
        <v>1.5028570999999999</v>
      </c>
      <c r="H6544" s="184">
        <v>14.56</v>
      </c>
      <c r="I6544" s="183">
        <v>14.56</v>
      </c>
      <c r="J6544" s="185">
        <v>0</v>
      </c>
      <c r="K6544" s="181">
        <f t="shared" si="106"/>
        <v>21.881599376</v>
      </c>
      <c r="L6544" s="185" t="str">
        <f t="shared" si="105"/>
        <v>Insumo</v>
      </c>
    </row>
    <row r="6545" spans="3:12">
      <c r="C6545" s="183">
        <v>38844</v>
      </c>
      <c r="D6545" s="183">
        <v>38922</v>
      </c>
      <c r="E6545" s="183" t="s">
        <v>6194</v>
      </c>
      <c r="F6545" s="183" t="s">
        <v>727</v>
      </c>
      <c r="G6545" s="183">
        <v>2.016</v>
      </c>
      <c r="H6545" s="184">
        <v>19.53</v>
      </c>
      <c r="I6545" s="183">
        <v>19.53</v>
      </c>
      <c r="J6545" s="185">
        <v>0</v>
      </c>
      <c r="K6545" s="181">
        <f t="shared" si="106"/>
        <v>39.372480000000003</v>
      </c>
      <c r="L6545" s="185" t="str">
        <f t="shared" si="105"/>
        <v>Insumo</v>
      </c>
    </row>
    <row r="6546" spans="3:12">
      <c r="C6546" s="183">
        <v>38844</v>
      </c>
      <c r="D6546" s="183">
        <v>38923</v>
      </c>
      <c r="E6546" s="183" t="s">
        <v>6195</v>
      </c>
      <c r="F6546" s="183" t="s">
        <v>727</v>
      </c>
      <c r="G6546" s="183">
        <v>1.1908570999999999</v>
      </c>
      <c r="H6546" s="184">
        <v>11.53</v>
      </c>
      <c r="I6546" s="183">
        <v>11.53</v>
      </c>
      <c r="J6546" s="185">
        <v>0</v>
      </c>
      <c r="K6546" s="181">
        <f t="shared" si="106"/>
        <v>13.730582362999998</v>
      </c>
      <c r="L6546" s="185" t="str">
        <f t="shared" si="105"/>
        <v>Insumo</v>
      </c>
    </row>
    <row r="6547" spans="3:12">
      <c r="C6547" s="183">
        <v>38844</v>
      </c>
      <c r="D6547" s="183">
        <v>38925</v>
      </c>
      <c r="E6547" s="183" t="s">
        <v>6196</v>
      </c>
      <c r="F6547" s="183" t="s">
        <v>727</v>
      </c>
      <c r="G6547" s="183">
        <v>1.3817143000000001</v>
      </c>
      <c r="H6547" s="184">
        <v>13.38</v>
      </c>
      <c r="I6547" s="183">
        <v>13.38</v>
      </c>
      <c r="J6547" s="185">
        <v>0</v>
      </c>
      <c r="K6547" s="181">
        <f t="shared" si="106"/>
        <v>18.487337334000003</v>
      </c>
      <c r="L6547" s="185" t="str">
        <f t="shared" si="105"/>
        <v>Insumo</v>
      </c>
    </row>
    <row r="6548" spans="3:12">
      <c r="C6548" s="183">
        <v>38844</v>
      </c>
      <c r="D6548" s="183">
        <v>38926</v>
      </c>
      <c r="E6548" s="183" t="s">
        <v>6197</v>
      </c>
      <c r="F6548" s="183" t="s">
        <v>727</v>
      </c>
      <c r="G6548" s="183">
        <v>1.6384761999999999</v>
      </c>
      <c r="H6548" s="184">
        <v>15.87</v>
      </c>
      <c r="I6548" s="183">
        <v>15.87</v>
      </c>
      <c r="J6548" s="185">
        <v>0</v>
      </c>
      <c r="K6548" s="181">
        <f t="shared" si="106"/>
        <v>26.002617293999997</v>
      </c>
      <c r="L6548" s="185" t="str">
        <f t="shared" si="105"/>
        <v>Insumo</v>
      </c>
    </row>
    <row r="6549" spans="3:12">
      <c r="C6549" s="183">
        <v>38844</v>
      </c>
      <c r="D6549" s="183">
        <v>38927</v>
      </c>
      <c r="E6549" s="183" t="s">
        <v>6198</v>
      </c>
      <c r="F6549" s="183" t="s">
        <v>727</v>
      </c>
      <c r="G6549" s="183">
        <v>2.0693332999999998</v>
      </c>
      <c r="H6549" s="184">
        <v>20.05</v>
      </c>
      <c r="I6549" s="183">
        <v>20.05</v>
      </c>
      <c r="J6549" s="185">
        <v>0</v>
      </c>
      <c r="K6549" s="181">
        <f t="shared" si="106"/>
        <v>41.490132664999997</v>
      </c>
      <c r="L6549" s="185" t="str">
        <f t="shared" si="105"/>
        <v>Insumo</v>
      </c>
    </row>
    <row r="6550" spans="3:12">
      <c r="C6550" s="183">
        <v>38844</v>
      </c>
      <c r="D6550" s="183">
        <v>38928</v>
      </c>
      <c r="E6550" s="183" t="s">
        <v>6199</v>
      </c>
      <c r="F6550" s="183" t="s">
        <v>727</v>
      </c>
      <c r="G6550" s="183">
        <v>2.2902857000000001</v>
      </c>
      <c r="H6550" s="184">
        <v>22.19</v>
      </c>
      <c r="I6550" s="183">
        <v>22.19</v>
      </c>
      <c r="J6550" s="185">
        <v>0</v>
      </c>
      <c r="K6550" s="181">
        <f t="shared" si="106"/>
        <v>50.821439683000008</v>
      </c>
      <c r="L6550" s="185" t="str">
        <f t="shared" si="105"/>
        <v>Insumo</v>
      </c>
    </row>
    <row r="6551" spans="3:12">
      <c r="C6551" s="183">
        <v>38844</v>
      </c>
      <c r="D6551" s="183">
        <v>38941</v>
      </c>
      <c r="E6551" s="183" t="s">
        <v>6200</v>
      </c>
      <c r="F6551" s="183" t="s">
        <v>727</v>
      </c>
      <c r="G6551" s="183">
        <v>1.7950476</v>
      </c>
      <c r="H6551" s="184">
        <v>17.39</v>
      </c>
      <c r="I6551" s="183">
        <v>17.39</v>
      </c>
      <c r="J6551" s="185">
        <v>0</v>
      </c>
      <c r="K6551" s="181">
        <f t="shared" si="106"/>
        <v>31.215877764000002</v>
      </c>
      <c r="L6551" s="185" t="str">
        <f t="shared" si="105"/>
        <v>Insumo</v>
      </c>
    </row>
    <row r="6552" spans="3:12">
      <c r="C6552" s="183">
        <v>38844</v>
      </c>
      <c r="D6552" s="183">
        <v>39279</v>
      </c>
      <c r="E6552" s="183" t="s">
        <v>6201</v>
      </c>
      <c r="F6552" s="183" t="s">
        <v>727</v>
      </c>
      <c r="G6552" s="183">
        <v>0.98666670000000001</v>
      </c>
      <c r="H6552" s="184">
        <v>9.56</v>
      </c>
      <c r="I6552" s="183">
        <v>9.56</v>
      </c>
      <c r="J6552" s="185">
        <v>0</v>
      </c>
      <c r="K6552" s="181">
        <f t="shared" si="106"/>
        <v>9.432533652</v>
      </c>
      <c r="L6552" s="185" t="str">
        <f t="shared" si="105"/>
        <v>Insumo</v>
      </c>
    </row>
    <row r="6553" spans="3:12">
      <c r="C6553" s="183">
        <v>38844</v>
      </c>
      <c r="D6553" s="183">
        <v>39280</v>
      </c>
      <c r="E6553" s="183" t="s">
        <v>6202</v>
      </c>
      <c r="F6553" s="183" t="s">
        <v>727</v>
      </c>
      <c r="G6553" s="183">
        <v>1.1051428999999999</v>
      </c>
      <c r="H6553" s="184">
        <v>10.7</v>
      </c>
      <c r="I6553" s="183">
        <v>10.7</v>
      </c>
      <c r="J6553" s="185">
        <v>0</v>
      </c>
      <c r="K6553" s="181">
        <f t="shared" si="106"/>
        <v>11.825029029999998</v>
      </c>
      <c r="L6553" s="185" t="str">
        <f t="shared" si="105"/>
        <v>Insumo</v>
      </c>
    </row>
    <row r="6554" spans="3:12">
      <c r="C6554" s="183">
        <v>38844</v>
      </c>
      <c r="D6554" s="183">
        <v>39281</v>
      </c>
      <c r="E6554" s="183" t="s">
        <v>6203</v>
      </c>
      <c r="F6554" s="183" t="s">
        <v>727</v>
      </c>
      <c r="G6554" s="183">
        <v>1.4605714000000001</v>
      </c>
      <c r="H6554" s="184">
        <v>14.15</v>
      </c>
      <c r="I6554" s="183">
        <v>14.15</v>
      </c>
      <c r="J6554" s="185">
        <v>0</v>
      </c>
      <c r="K6554" s="181">
        <f t="shared" si="106"/>
        <v>20.667085310000001</v>
      </c>
      <c r="L6554" s="185" t="str">
        <f t="shared" si="105"/>
        <v>Insumo</v>
      </c>
    </row>
    <row r="6555" spans="3:12">
      <c r="C6555" s="183">
        <v>38844</v>
      </c>
      <c r="D6555" s="183">
        <v>39282</v>
      </c>
      <c r="E6555" s="183" t="s">
        <v>6204</v>
      </c>
      <c r="F6555" s="183" t="s">
        <v>727</v>
      </c>
      <c r="G6555" s="183">
        <v>2.0388571</v>
      </c>
      <c r="H6555" s="184">
        <v>19.75</v>
      </c>
      <c r="I6555" s="183">
        <v>19.75</v>
      </c>
      <c r="J6555" s="185">
        <v>0</v>
      </c>
      <c r="K6555" s="181">
        <f t="shared" si="106"/>
        <v>40.267427724999997</v>
      </c>
      <c r="L6555" s="185" t="str">
        <f t="shared" si="105"/>
        <v>Insumo</v>
      </c>
    </row>
    <row r="6556" spans="3:12">
      <c r="C6556" s="183">
        <v>38844</v>
      </c>
      <c r="D6556" s="183">
        <v>39283</v>
      </c>
      <c r="E6556" s="183" t="s">
        <v>6205</v>
      </c>
      <c r="F6556" s="183" t="s">
        <v>727</v>
      </c>
      <c r="G6556" s="183">
        <v>14.376381</v>
      </c>
      <c r="H6556" s="184">
        <v>139.30000000000001</v>
      </c>
      <c r="I6556" s="183">
        <v>139.30000000000001</v>
      </c>
      <c r="J6556" s="185">
        <v>0</v>
      </c>
      <c r="K6556" s="181">
        <f t="shared" si="106"/>
        <v>2002.6298733000001</v>
      </c>
      <c r="L6556" s="185" t="str">
        <f t="shared" si="105"/>
        <v>Insumo</v>
      </c>
    </row>
    <row r="6557" spans="3:12">
      <c r="C6557" s="183">
        <v>38844</v>
      </c>
      <c r="D6557" s="183">
        <v>39285</v>
      </c>
      <c r="E6557" s="183" t="s">
        <v>6206</v>
      </c>
      <c r="F6557" s="183" t="s">
        <v>727</v>
      </c>
      <c r="G6557" s="183">
        <v>16.430476200000001</v>
      </c>
      <c r="H6557" s="184">
        <v>159.21</v>
      </c>
      <c r="I6557" s="183">
        <v>159.21</v>
      </c>
      <c r="J6557" s="185">
        <v>0</v>
      </c>
      <c r="K6557" s="181">
        <f t="shared" si="106"/>
        <v>2615.8961158020002</v>
      </c>
      <c r="L6557" s="185" t="str">
        <f t="shared" si="105"/>
        <v>Insumo</v>
      </c>
    </row>
    <row r="6558" spans="3:12">
      <c r="C6558" s="183">
        <v>38844</v>
      </c>
      <c r="D6558" s="183">
        <v>39286</v>
      </c>
      <c r="E6558" s="183" t="s">
        <v>6207</v>
      </c>
      <c r="F6558" s="183" t="s">
        <v>727</v>
      </c>
      <c r="G6558" s="183">
        <v>15.7470476</v>
      </c>
      <c r="H6558" s="184">
        <v>152.58000000000001</v>
      </c>
      <c r="I6558" s="183">
        <v>152.58000000000001</v>
      </c>
      <c r="J6558" s="185">
        <v>0</v>
      </c>
      <c r="K6558" s="181">
        <f t="shared" si="106"/>
        <v>2402.6845228080001</v>
      </c>
      <c r="L6558" s="185" t="str">
        <f t="shared" ref="L6558:L6621" si="107">IF(I6558&gt;0,"Insumo","Mão de Obra")</f>
        <v>Insumo</v>
      </c>
    </row>
    <row r="6559" spans="3:12">
      <c r="C6559" s="183">
        <v>38844</v>
      </c>
      <c r="D6559" s="183">
        <v>39288</v>
      </c>
      <c r="E6559" s="183" t="s">
        <v>6208</v>
      </c>
      <c r="F6559" s="183" t="s">
        <v>727</v>
      </c>
      <c r="G6559" s="183">
        <v>19.167238099999999</v>
      </c>
      <c r="H6559" s="184">
        <v>185.73</v>
      </c>
      <c r="I6559" s="183">
        <v>185.73</v>
      </c>
      <c r="J6559" s="185">
        <v>0</v>
      </c>
      <c r="K6559" s="181">
        <f t="shared" si="106"/>
        <v>3559.9311323129996</v>
      </c>
      <c r="L6559" s="185" t="str">
        <f t="shared" si="107"/>
        <v>Insumo</v>
      </c>
    </row>
    <row r="6560" spans="3:12">
      <c r="C6560" s="183">
        <v>38844</v>
      </c>
      <c r="D6560" s="183">
        <v>39289</v>
      </c>
      <c r="E6560" s="183" t="s">
        <v>6209</v>
      </c>
      <c r="F6560" s="183" t="s">
        <v>727</v>
      </c>
      <c r="G6560" s="183">
        <v>1.9443809999999999</v>
      </c>
      <c r="H6560" s="184">
        <v>18.84</v>
      </c>
      <c r="I6560" s="183">
        <v>18.84</v>
      </c>
      <c r="J6560" s="185">
        <v>0</v>
      </c>
      <c r="K6560" s="181">
        <f t="shared" si="106"/>
        <v>36.632138040000001</v>
      </c>
      <c r="L6560" s="185" t="str">
        <f t="shared" si="107"/>
        <v>Insumo</v>
      </c>
    </row>
    <row r="6561" spans="3:12">
      <c r="C6561" s="183">
        <v>38844</v>
      </c>
      <c r="D6561" s="183">
        <v>39290</v>
      </c>
      <c r="E6561" s="183" t="s">
        <v>6210</v>
      </c>
      <c r="F6561" s="183" t="s">
        <v>727</v>
      </c>
      <c r="G6561" s="183">
        <v>3.2822857000000001</v>
      </c>
      <c r="H6561" s="184">
        <v>31.8</v>
      </c>
      <c r="I6561" s="183">
        <v>31.8</v>
      </c>
      <c r="J6561" s="185">
        <v>0</v>
      </c>
      <c r="K6561" s="181">
        <f t="shared" si="106"/>
        <v>104.37668526</v>
      </c>
      <c r="L6561" s="185" t="str">
        <f t="shared" si="107"/>
        <v>Insumo</v>
      </c>
    </row>
    <row r="6562" spans="3:12">
      <c r="C6562" s="183">
        <v>38844</v>
      </c>
      <c r="D6562" s="183">
        <v>39291</v>
      </c>
      <c r="E6562" s="183" t="s">
        <v>6211</v>
      </c>
      <c r="F6562" s="183" t="s">
        <v>727</v>
      </c>
      <c r="G6562" s="183">
        <v>3.6297142999999998</v>
      </c>
      <c r="H6562" s="184">
        <v>35.17</v>
      </c>
      <c r="I6562" s="183">
        <v>35.17</v>
      </c>
      <c r="J6562" s="185">
        <v>0</v>
      </c>
      <c r="K6562" s="181">
        <f t="shared" si="106"/>
        <v>127.657051931</v>
      </c>
      <c r="L6562" s="185" t="str">
        <f t="shared" si="107"/>
        <v>Insumo</v>
      </c>
    </row>
    <row r="6563" spans="3:12">
      <c r="C6563" s="183">
        <v>38844</v>
      </c>
      <c r="D6563" s="183">
        <v>39292</v>
      </c>
      <c r="E6563" s="183" t="s">
        <v>6212</v>
      </c>
      <c r="F6563" s="183" t="s">
        <v>727</v>
      </c>
      <c r="G6563" s="183">
        <v>0.89561900000000005</v>
      </c>
      <c r="H6563" s="184">
        <v>8.67</v>
      </c>
      <c r="I6563" s="183">
        <v>8.67</v>
      </c>
      <c r="J6563" s="185">
        <v>0</v>
      </c>
      <c r="K6563" s="181">
        <f t="shared" si="106"/>
        <v>7.7650167300000001</v>
      </c>
      <c r="L6563" s="185" t="str">
        <f t="shared" si="107"/>
        <v>Insumo</v>
      </c>
    </row>
    <row r="6564" spans="3:12">
      <c r="C6564" s="183">
        <v>38844</v>
      </c>
      <c r="D6564" s="183">
        <v>39293</v>
      </c>
      <c r="E6564" s="183" t="s">
        <v>6213</v>
      </c>
      <c r="F6564" s="183" t="s">
        <v>727</v>
      </c>
      <c r="G6564" s="183">
        <v>1.3912381</v>
      </c>
      <c r="H6564" s="184">
        <v>13.48</v>
      </c>
      <c r="I6564" s="183">
        <v>13.48</v>
      </c>
      <c r="J6564" s="185">
        <v>0</v>
      </c>
      <c r="K6564" s="181">
        <f t="shared" si="106"/>
        <v>18.753889588</v>
      </c>
      <c r="L6564" s="185" t="str">
        <f t="shared" si="107"/>
        <v>Insumo</v>
      </c>
    </row>
    <row r="6565" spans="3:12">
      <c r="C6565" s="183">
        <v>38844</v>
      </c>
      <c r="D6565" s="183">
        <v>39294</v>
      </c>
      <c r="E6565" s="183" t="s">
        <v>6214</v>
      </c>
      <c r="F6565" s="183" t="s">
        <v>727</v>
      </c>
      <c r="G6565" s="183">
        <v>1.4872380999999999</v>
      </c>
      <c r="H6565" s="184">
        <v>14.41</v>
      </c>
      <c r="I6565" s="183">
        <v>14.41</v>
      </c>
      <c r="J6565" s="185">
        <v>0</v>
      </c>
      <c r="K6565" s="181">
        <f t="shared" si="106"/>
        <v>21.431101021</v>
      </c>
      <c r="L6565" s="185" t="str">
        <f t="shared" si="107"/>
        <v>Insumo</v>
      </c>
    </row>
    <row r="6566" spans="3:12">
      <c r="C6566" s="183">
        <v>38844</v>
      </c>
      <c r="D6566" s="183">
        <v>39295</v>
      </c>
      <c r="E6566" s="183" t="s">
        <v>6215</v>
      </c>
      <c r="F6566" s="183" t="s">
        <v>727</v>
      </c>
      <c r="G6566" s="183">
        <v>2.0453332999999998</v>
      </c>
      <c r="H6566" s="184">
        <v>19.809999999999999</v>
      </c>
      <c r="I6566" s="183">
        <v>19.809999999999999</v>
      </c>
      <c r="J6566" s="185">
        <v>0</v>
      </c>
      <c r="K6566" s="181">
        <f t="shared" si="106"/>
        <v>40.518052672999993</v>
      </c>
      <c r="L6566" s="185" t="str">
        <f t="shared" si="107"/>
        <v>Insumo</v>
      </c>
    </row>
    <row r="6567" spans="3:12">
      <c r="C6567" s="183">
        <v>38844</v>
      </c>
      <c r="D6567" s="183">
        <v>39296</v>
      </c>
      <c r="E6567" s="183" t="s">
        <v>6216</v>
      </c>
      <c r="F6567" s="183" t="s">
        <v>727</v>
      </c>
      <c r="G6567" s="183">
        <v>0.81638100000000002</v>
      </c>
      <c r="H6567" s="184">
        <v>7.91</v>
      </c>
      <c r="I6567" s="183">
        <v>7.91</v>
      </c>
      <c r="J6567" s="185">
        <v>0</v>
      </c>
      <c r="K6567" s="181">
        <f t="shared" si="106"/>
        <v>6.4575737100000001</v>
      </c>
      <c r="L6567" s="185" t="str">
        <f t="shared" si="107"/>
        <v>Insumo</v>
      </c>
    </row>
    <row r="6568" spans="3:12">
      <c r="C6568" s="183">
        <v>38844</v>
      </c>
      <c r="D6568" s="183">
        <v>39297</v>
      </c>
      <c r="E6568" s="183" t="s">
        <v>6217</v>
      </c>
      <c r="F6568" s="183" t="s">
        <v>727</v>
      </c>
      <c r="G6568" s="183">
        <v>1.1070476</v>
      </c>
      <c r="H6568" s="184">
        <v>10.72</v>
      </c>
      <c r="I6568" s="183">
        <v>10.72</v>
      </c>
      <c r="J6568" s="185">
        <v>0</v>
      </c>
      <c r="K6568" s="181">
        <f t="shared" si="106"/>
        <v>11.867550272000001</v>
      </c>
      <c r="L6568" s="185" t="str">
        <f t="shared" si="107"/>
        <v>Insumo</v>
      </c>
    </row>
    <row r="6569" spans="3:12">
      <c r="C6569" s="183">
        <v>38844</v>
      </c>
      <c r="D6569" s="183">
        <v>39298</v>
      </c>
      <c r="E6569" s="183" t="s">
        <v>6218</v>
      </c>
      <c r="F6569" s="183" t="s">
        <v>727</v>
      </c>
      <c r="G6569" s="183">
        <v>2.1249524000000002</v>
      </c>
      <c r="H6569" s="184">
        <v>20.59</v>
      </c>
      <c r="I6569" s="183">
        <v>20.59</v>
      </c>
      <c r="J6569" s="185">
        <v>0</v>
      </c>
      <c r="K6569" s="181">
        <f t="shared" si="106"/>
        <v>43.752769916000005</v>
      </c>
      <c r="L6569" s="185" t="str">
        <f t="shared" si="107"/>
        <v>Insumo</v>
      </c>
    </row>
    <row r="6570" spans="3:12">
      <c r="C6570" s="183">
        <v>38844</v>
      </c>
      <c r="D6570" s="183">
        <v>39299</v>
      </c>
      <c r="E6570" s="183" t="s">
        <v>6219</v>
      </c>
      <c r="F6570" s="183" t="s">
        <v>727</v>
      </c>
      <c r="G6570" s="183">
        <v>2.5180951999999999</v>
      </c>
      <c r="H6570" s="184">
        <v>24.4</v>
      </c>
      <c r="I6570" s="183">
        <v>24.4</v>
      </c>
      <c r="J6570" s="185">
        <v>0</v>
      </c>
      <c r="K6570" s="181">
        <f t="shared" si="106"/>
        <v>61.441522879999994</v>
      </c>
      <c r="L6570" s="185" t="str">
        <f t="shared" si="107"/>
        <v>Insumo</v>
      </c>
    </row>
    <row r="6571" spans="3:12">
      <c r="C6571" s="183">
        <v>38844</v>
      </c>
      <c r="D6571" s="183">
        <v>39300</v>
      </c>
      <c r="E6571" s="183" t="s">
        <v>6220</v>
      </c>
      <c r="F6571" s="183" t="s">
        <v>727</v>
      </c>
      <c r="G6571" s="183">
        <v>0.99352379999999996</v>
      </c>
      <c r="H6571" s="184">
        <v>9.6199999999999992</v>
      </c>
      <c r="I6571" s="183">
        <v>9.6199999999999992</v>
      </c>
      <c r="J6571" s="185">
        <v>0</v>
      </c>
      <c r="K6571" s="181">
        <f t="shared" si="106"/>
        <v>9.5576989559999994</v>
      </c>
      <c r="L6571" s="185" t="str">
        <f t="shared" si="107"/>
        <v>Insumo</v>
      </c>
    </row>
    <row r="6572" spans="3:12">
      <c r="C6572" s="183">
        <v>38844</v>
      </c>
      <c r="D6572" s="183">
        <v>39301</v>
      </c>
      <c r="E6572" s="183" t="s">
        <v>6221</v>
      </c>
      <c r="F6572" s="183" t="s">
        <v>727</v>
      </c>
      <c r="G6572" s="183">
        <v>1.3302856999999999</v>
      </c>
      <c r="H6572" s="184">
        <v>12.89</v>
      </c>
      <c r="I6572" s="183">
        <v>12.89</v>
      </c>
      <c r="J6572" s="185">
        <v>0</v>
      </c>
      <c r="K6572" s="181">
        <f t="shared" si="106"/>
        <v>17.147382672999999</v>
      </c>
      <c r="L6572" s="185" t="str">
        <f t="shared" si="107"/>
        <v>Insumo</v>
      </c>
    </row>
    <row r="6573" spans="3:12">
      <c r="C6573" s="183">
        <v>38844</v>
      </c>
      <c r="D6573" s="183">
        <v>39302</v>
      </c>
      <c r="E6573" s="183" t="s">
        <v>6222</v>
      </c>
      <c r="F6573" s="183" t="s">
        <v>727</v>
      </c>
      <c r="G6573" s="183">
        <v>2.4175238000000001</v>
      </c>
      <c r="H6573" s="184">
        <v>23.42</v>
      </c>
      <c r="I6573" s="183">
        <v>23.42</v>
      </c>
      <c r="J6573" s="185">
        <v>0</v>
      </c>
      <c r="K6573" s="181">
        <f t="shared" si="106"/>
        <v>56.618407396000009</v>
      </c>
      <c r="L6573" s="185" t="str">
        <f t="shared" si="107"/>
        <v>Insumo</v>
      </c>
    </row>
    <row r="6574" spans="3:12">
      <c r="C6574" s="183">
        <v>38844</v>
      </c>
      <c r="D6574" s="183">
        <v>39304</v>
      </c>
      <c r="E6574" s="183" t="s">
        <v>6223</v>
      </c>
      <c r="F6574" s="183" t="s">
        <v>727</v>
      </c>
      <c r="G6574" s="183">
        <v>1.175619</v>
      </c>
      <c r="H6574" s="184">
        <v>11.39</v>
      </c>
      <c r="I6574" s="183">
        <v>11.39</v>
      </c>
      <c r="J6574" s="185">
        <v>0</v>
      </c>
      <c r="K6574" s="181">
        <f t="shared" si="106"/>
        <v>13.39030041</v>
      </c>
      <c r="L6574" s="185" t="str">
        <f t="shared" si="107"/>
        <v>Insumo</v>
      </c>
    </row>
    <row r="6575" spans="3:12">
      <c r="C6575" s="183">
        <v>38844</v>
      </c>
      <c r="D6575" s="183">
        <v>39305</v>
      </c>
      <c r="E6575" s="183" t="s">
        <v>6224</v>
      </c>
      <c r="F6575" s="183" t="s">
        <v>727</v>
      </c>
      <c r="G6575" s="183">
        <v>1.2891429000000001</v>
      </c>
      <c r="H6575" s="184">
        <v>12.49</v>
      </c>
      <c r="I6575" s="183">
        <v>12.49</v>
      </c>
      <c r="J6575" s="185">
        <v>0</v>
      </c>
      <c r="K6575" s="181">
        <f t="shared" si="106"/>
        <v>16.101394821000003</v>
      </c>
      <c r="L6575" s="185" t="str">
        <f t="shared" si="107"/>
        <v>Insumo</v>
      </c>
    </row>
    <row r="6576" spans="3:12">
      <c r="C6576" s="183">
        <v>38844</v>
      </c>
      <c r="D6576" s="183">
        <v>39306</v>
      </c>
      <c r="E6576" s="183" t="s">
        <v>6225</v>
      </c>
      <c r="F6576" s="183" t="s">
        <v>727</v>
      </c>
      <c r="G6576" s="183">
        <v>1.7329524000000001</v>
      </c>
      <c r="H6576" s="184">
        <v>16.79</v>
      </c>
      <c r="I6576" s="183">
        <v>16.79</v>
      </c>
      <c r="J6576" s="185">
        <v>0</v>
      </c>
      <c r="K6576" s="181">
        <f t="shared" si="106"/>
        <v>29.096270795999999</v>
      </c>
      <c r="L6576" s="185" t="str">
        <f t="shared" si="107"/>
        <v>Insumo</v>
      </c>
    </row>
    <row r="6577" spans="3:12">
      <c r="C6577" s="183">
        <v>38844</v>
      </c>
      <c r="D6577" s="183">
        <v>39308</v>
      </c>
      <c r="E6577" s="183" t="s">
        <v>6226</v>
      </c>
      <c r="F6577" s="183" t="s">
        <v>727</v>
      </c>
      <c r="G6577" s="183">
        <v>0.6811429</v>
      </c>
      <c r="H6577" s="184">
        <v>6.6</v>
      </c>
      <c r="I6577" s="183">
        <v>6.6</v>
      </c>
      <c r="J6577" s="185">
        <v>0</v>
      </c>
      <c r="K6577" s="181">
        <f t="shared" si="106"/>
        <v>4.4955431399999997</v>
      </c>
      <c r="L6577" s="185" t="str">
        <f t="shared" si="107"/>
        <v>Insumo</v>
      </c>
    </row>
    <row r="6578" spans="3:12">
      <c r="C6578" s="183">
        <v>38844</v>
      </c>
      <c r="D6578" s="183">
        <v>39309</v>
      </c>
      <c r="E6578" s="183" t="s">
        <v>6227</v>
      </c>
      <c r="F6578" s="183" t="s">
        <v>727</v>
      </c>
      <c r="G6578" s="183">
        <v>0.77676190000000001</v>
      </c>
      <c r="H6578" s="184">
        <v>7.52</v>
      </c>
      <c r="I6578" s="183">
        <v>7.52</v>
      </c>
      <c r="J6578" s="185">
        <v>0</v>
      </c>
      <c r="K6578" s="181">
        <f t="shared" si="106"/>
        <v>5.8412494879999999</v>
      </c>
      <c r="L6578" s="185" t="str">
        <f t="shared" si="107"/>
        <v>Insumo</v>
      </c>
    </row>
    <row r="6579" spans="3:12">
      <c r="C6579" s="183">
        <v>38844</v>
      </c>
      <c r="D6579" s="183">
        <v>39310</v>
      </c>
      <c r="E6579" s="183" t="s">
        <v>6228</v>
      </c>
      <c r="F6579" s="183" t="s">
        <v>727</v>
      </c>
      <c r="G6579" s="183">
        <v>1.4493809</v>
      </c>
      <c r="H6579" s="184">
        <v>14.04</v>
      </c>
      <c r="I6579" s="183">
        <v>14.04</v>
      </c>
      <c r="J6579" s="185">
        <v>0</v>
      </c>
      <c r="K6579" s="181">
        <f t="shared" si="106"/>
        <v>20.349307835999998</v>
      </c>
      <c r="L6579" s="185" t="str">
        <f t="shared" si="107"/>
        <v>Insumo</v>
      </c>
    </row>
    <row r="6580" spans="3:12">
      <c r="C6580" s="183">
        <v>38844</v>
      </c>
      <c r="D6580" s="183">
        <v>39311</v>
      </c>
      <c r="E6580" s="183" t="s">
        <v>6229</v>
      </c>
      <c r="F6580" s="183" t="s">
        <v>727</v>
      </c>
      <c r="G6580" s="183">
        <v>2.0517116</v>
      </c>
      <c r="H6580" s="184">
        <v>19.88</v>
      </c>
      <c r="I6580" s="183">
        <v>19.88</v>
      </c>
      <c r="J6580" s="185">
        <v>0</v>
      </c>
      <c r="K6580" s="181">
        <f t="shared" si="106"/>
        <v>40.788026607999996</v>
      </c>
      <c r="L6580" s="185" t="str">
        <f t="shared" si="107"/>
        <v>Insumo</v>
      </c>
    </row>
    <row r="6581" spans="3:12">
      <c r="C6581" s="183">
        <v>38844</v>
      </c>
      <c r="D6581" s="183">
        <v>39312</v>
      </c>
      <c r="E6581" s="183" t="s">
        <v>6230</v>
      </c>
      <c r="F6581" s="183" t="s">
        <v>727</v>
      </c>
      <c r="G6581" s="183">
        <v>1.372906</v>
      </c>
      <c r="H6581" s="184">
        <v>13.3</v>
      </c>
      <c r="I6581" s="183">
        <v>13.3</v>
      </c>
      <c r="J6581" s="185">
        <v>0</v>
      </c>
      <c r="K6581" s="181">
        <f t="shared" si="106"/>
        <v>18.259649800000002</v>
      </c>
      <c r="L6581" s="185" t="str">
        <f t="shared" si="107"/>
        <v>Insumo</v>
      </c>
    </row>
    <row r="6582" spans="3:12">
      <c r="C6582" s="183">
        <v>38844</v>
      </c>
      <c r="D6582" s="183">
        <v>39313</v>
      </c>
      <c r="E6582" s="183" t="s">
        <v>6231</v>
      </c>
      <c r="F6582" s="183" t="s">
        <v>727</v>
      </c>
      <c r="G6582" s="183">
        <v>1.8437728</v>
      </c>
      <c r="H6582" s="184">
        <v>17.86</v>
      </c>
      <c r="I6582" s="183">
        <v>17.86</v>
      </c>
      <c r="J6582" s="185">
        <v>0</v>
      </c>
      <c r="K6582" s="181">
        <f t="shared" si="106"/>
        <v>32.929782207999999</v>
      </c>
      <c r="L6582" s="185" t="str">
        <f t="shared" si="107"/>
        <v>Insumo</v>
      </c>
    </row>
    <row r="6583" spans="3:12">
      <c r="C6583" s="183">
        <v>38844</v>
      </c>
      <c r="D6583" s="183">
        <v>39314</v>
      </c>
      <c r="E6583" s="183" t="s">
        <v>6232</v>
      </c>
      <c r="F6583" s="183" t="s">
        <v>727</v>
      </c>
      <c r="G6583" s="183">
        <v>2.7130371000000002</v>
      </c>
      <c r="H6583" s="184">
        <v>26.28</v>
      </c>
      <c r="I6583" s="183">
        <v>26.28</v>
      </c>
      <c r="J6583" s="185">
        <v>0</v>
      </c>
      <c r="K6583" s="181">
        <f t="shared" si="106"/>
        <v>71.298614988000011</v>
      </c>
      <c r="L6583" s="185" t="str">
        <f t="shared" si="107"/>
        <v>Insumo</v>
      </c>
    </row>
    <row r="6584" spans="3:12">
      <c r="C6584" s="183">
        <v>38844</v>
      </c>
      <c r="D6584" s="183">
        <v>39322</v>
      </c>
      <c r="E6584" s="183" t="s">
        <v>6233</v>
      </c>
      <c r="F6584" s="183" t="s">
        <v>727</v>
      </c>
      <c r="G6584" s="183">
        <v>1.0433357999999999</v>
      </c>
      <c r="H6584" s="184">
        <v>10.1</v>
      </c>
      <c r="I6584" s="183">
        <v>10.1</v>
      </c>
      <c r="J6584" s="185">
        <v>0</v>
      </c>
      <c r="K6584" s="181">
        <f t="shared" si="106"/>
        <v>10.537691579999999</v>
      </c>
      <c r="L6584" s="185" t="str">
        <f t="shared" si="107"/>
        <v>Insumo</v>
      </c>
    </row>
    <row r="6585" spans="3:12">
      <c r="C6585" s="183">
        <v>38844</v>
      </c>
      <c r="D6585" s="183">
        <v>39353</v>
      </c>
      <c r="E6585" s="183" t="s">
        <v>6234</v>
      </c>
      <c r="F6585" s="183" t="s">
        <v>727</v>
      </c>
      <c r="G6585" s="183">
        <v>19.677348899999998</v>
      </c>
      <c r="H6585" s="184">
        <v>190.67</v>
      </c>
      <c r="I6585" s="183">
        <v>190.67</v>
      </c>
      <c r="J6585" s="185">
        <v>0</v>
      </c>
      <c r="K6585" s="181">
        <f t="shared" si="106"/>
        <v>3751.8801147629993</v>
      </c>
      <c r="L6585" s="185" t="str">
        <f t="shared" si="107"/>
        <v>Insumo</v>
      </c>
    </row>
    <row r="6586" spans="3:12">
      <c r="C6586" s="183">
        <v>38844</v>
      </c>
      <c r="D6586" s="183">
        <v>39354</v>
      </c>
      <c r="E6586" s="183" t="s">
        <v>6235</v>
      </c>
      <c r="F6586" s="183" t="s">
        <v>727</v>
      </c>
      <c r="G6586" s="183">
        <v>41.514930800000002</v>
      </c>
      <c r="H6586" s="184">
        <v>402.27</v>
      </c>
      <c r="I6586" s="183">
        <v>402.27</v>
      </c>
      <c r="J6586" s="185">
        <v>0</v>
      </c>
      <c r="K6586" s="181">
        <f t="shared" si="106"/>
        <v>16700.211212916001</v>
      </c>
      <c r="L6586" s="185" t="str">
        <f t="shared" si="107"/>
        <v>Insumo</v>
      </c>
    </row>
    <row r="6587" spans="3:12">
      <c r="C6587" s="183">
        <v>38844</v>
      </c>
      <c r="D6587" s="183">
        <v>39355</v>
      </c>
      <c r="E6587" s="183" t="s">
        <v>6236</v>
      </c>
      <c r="F6587" s="183" t="s">
        <v>727</v>
      </c>
      <c r="G6587" s="183">
        <v>8.9817917000000005</v>
      </c>
      <c r="H6587" s="184">
        <v>87.03</v>
      </c>
      <c r="I6587" s="183">
        <v>87.03</v>
      </c>
      <c r="J6587" s="185">
        <v>0</v>
      </c>
      <c r="K6587" s="181">
        <f t="shared" si="106"/>
        <v>781.68533165100007</v>
      </c>
      <c r="L6587" s="185" t="str">
        <f t="shared" si="107"/>
        <v>Insumo</v>
      </c>
    </row>
    <row r="6588" spans="3:12">
      <c r="C6588" s="183">
        <v>38844</v>
      </c>
      <c r="D6588" s="183">
        <v>39356</v>
      </c>
      <c r="E6588" s="183" t="s">
        <v>6237</v>
      </c>
      <c r="F6588" s="183" t="s">
        <v>727</v>
      </c>
      <c r="G6588" s="183">
        <v>8.5717406999999994</v>
      </c>
      <c r="H6588" s="184">
        <v>83.06</v>
      </c>
      <c r="I6588" s="183">
        <v>83.06</v>
      </c>
      <c r="J6588" s="185">
        <v>0</v>
      </c>
      <c r="K6588" s="181">
        <f t="shared" si="106"/>
        <v>711.96878254199999</v>
      </c>
      <c r="L6588" s="185" t="str">
        <f t="shared" si="107"/>
        <v>Insumo</v>
      </c>
    </row>
    <row r="6589" spans="3:12">
      <c r="C6589" s="183">
        <v>38844</v>
      </c>
      <c r="D6589" s="183">
        <v>39357</v>
      </c>
      <c r="E6589" s="183" t="s">
        <v>6238</v>
      </c>
      <c r="F6589" s="183" t="s">
        <v>727</v>
      </c>
      <c r="G6589" s="183">
        <v>6.1646030999999999</v>
      </c>
      <c r="H6589" s="184">
        <v>59.73</v>
      </c>
      <c r="I6589" s="183">
        <v>59.73</v>
      </c>
      <c r="J6589" s="185">
        <v>0</v>
      </c>
      <c r="K6589" s="181">
        <f t="shared" si="106"/>
        <v>368.21174316299999</v>
      </c>
      <c r="L6589" s="185" t="str">
        <f t="shared" si="107"/>
        <v>Insumo</v>
      </c>
    </row>
    <row r="6590" spans="3:12">
      <c r="C6590" s="183">
        <v>38844</v>
      </c>
      <c r="D6590" s="183">
        <v>39358</v>
      </c>
      <c r="E6590" s="183" t="s">
        <v>6239</v>
      </c>
      <c r="F6590" s="183" t="s">
        <v>727</v>
      </c>
      <c r="G6590" s="183">
        <v>6.1646030999999999</v>
      </c>
      <c r="H6590" s="184">
        <v>59.73</v>
      </c>
      <c r="I6590" s="183">
        <v>59.73</v>
      </c>
      <c r="J6590" s="185">
        <v>0</v>
      </c>
      <c r="K6590" s="181">
        <f t="shared" si="106"/>
        <v>368.21174316299999</v>
      </c>
      <c r="L6590" s="185" t="str">
        <f t="shared" si="107"/>
        <v>Insumo</v>
      </c>
    </row>
    <row r="6591" spans="3:12">
      <c r="C6591" s="183">
        <v>38844</v>
      </c>
      <c r="D6591" s="183">
        <v>39359</v>
      </c>
      <c r="E6591" s="183" t="s">
        <v>6240</v>
      </c>
      <c r="F6591" s="183" t="s">
        <v>727</v>
      </c>
      <c r="G6591" s="183">
        <v>3.9730517000000001</v>
      </c>
      <c r="H6591" s="184">
        <v>38.49</v>
      </c>
      <c r="I6591" s="183">
        <v>38.49</v>
      </c>
      <c r="J6591" s="185">
        <v>0</v>
      </c>
      <c r="K6591" s="181">
        <f t="shared" si="106"/>
        <v>152.92275993300001</v>
      </c>
      <c r="L6591" s="185" t="str">
        <f t="shared" si="107"/>
        <v>Insumo</v>
      </c>
    </row>
    <row r="6592" spans="3:12">
      <c r="C6592" s="183">
        <v>38844</v>
      </c>
      <c r="D6592" s="183">
        <v>39360</v>
      </c>
      <c r="E6592" s="183" t="s">
        <v>6241</v>
      </c>
      <c r="F6592" s="183" t="s">
        <v>727</v>
      </c>
      <c r="G6592" s="183">
        <v>3.9730517000000001</v>
      </c>
      <c r="H6592" s="184">
        <v>38.49</v>
      </c>
      <c r="I6592" s="183">
        <v>38.49</v>
      </c>
      <c r="J6592" s="185">
        <v>0</v>
      </c>
      <c r="K6592" s="181">
        <f t="shared" si="106"/>
        <v>152.92275993300001</v>
      </c>
      <c r="L6592" s="185" t="str">
        <f t="shared" si="107"/>
        <v>Insumo</v>
      </c>
    </row>
    <row r="6593" spans="3:12">
      <c r="C6593" s="183">
        <v>39015</v>
      </c>
      <c r="D6593" s="183">
        <v>39015</v>
      </c>
      <c r="E6593" s="183" t="s">
        <v>6242</v>
      </c>
      <c r="F6593" s="183" t="s">
        <v>727</v>
      </c>
      <c r="G6593" s="183">
        <v>1</v>
      </c>
      <c r="H6593" s="184">
        <v>0.97</v>
      </c>
      <c r="I6593" s="183">
        <v>0.97</v>
      </c>
      <c r="J6593" s="185">
        <v>0</v>
      </c>
      <c r="K6593" s="181">
        <f t="shared" si="106"/>
        <v>0.97</v>
      </c>
      <c r="L6593" s="185" t="str">
        <f t="shared" si="107"/>
        <v>Insumo</v>
      </c>
    </row>
    <row r="6594" spans="3:12">
      <c r="C6594" s="183">
        <v>39015</v>
      </c>
      <c r="D6594" s="183">
        <v>39013</v>
      </c>
      <c r="E6594" s="183" t="s">
        <v>1798</v>
      </c>
      <c r="F6594" s="183" t="s">
        <v>727</v>
      </c>
      <c r="G6594" s="183">
        <v>1.53125</v>
      </c>
      <c r="H6594" s="184">
        <v>1.48</v>
      </c>
      <c r="I6594" s="183">
        <v>1.48</v>
      </c>
      <c r="J6594" s="185">
        <v>0</v>
      </c>
      <c r="K6594" s="181">
        <f t="shared" si="106"/>
        <v>2.2662499999999999</v>
      </c>
      <c r="L6594" s="185" t="str">
        <f t="shared" si="107"/>
        <v>Insumo</v>
      </c>
    </row>
    <row r="6595" spans="3:12">
      <c r="C6595" s="183">
        <v>39015</v>
      </c>
      <c r="D6595" s="183">
        <v>39016</v>
      </c>
      <c r="E6595" s="183" t="s">
        <v>1928</v>
      </c>
      <c r="F6595" s="183" t="s">
        <v>727</v>
      </c>
      <c r="G6595" s="183">
        <v>0.37187500000000001</v>
      </c>
      <c r="H6595" s="184">
        <v>0.36</v>
      </c>
      <c r="I6595" s="183">
        <v>0.36</v>
      </c>
      <c r="J6595" s="185">
        <v>0</v>
      </c>
      <c r="K6595" s="181">
        <f t="shared" si="106"/>
        <v>0.13387499999999999</v>
      </c>
      <c r="L6595" s="185" t="str">
        <f t="shared" si="107"/>
        <v>Insumo</v>
      </c>
    </row>
    <row r="6596" spans="3:12">
      <c r="C6596" s="183">
        <v>39015</v>
      </c>
      <c r="D6596" s="183">
        <v>39017</v>
      </c>
      <c r="E6596" s="183" t="s">
        <v>1822</v>
      </c>
      <c r="F6596" s="183" t="s">
        <v>727</v>
      </c>
      <c r="G6596" s="183">
        <v>0.22920309999999999</v>
      </c>
      <c r="H6596" s="184">
        <v>0.22</v>
      </c>
      <c r="I6596" s="183">
        <v>0.22</v>
      </c>
      <c r="J6596" s="185">
        <v>0</v>
      </c>
      <c r="K6596" s="181">
        <f t="shared" si="106"/>
        <v>5.0424681999999998E-2</v>
      </c>
      <c r="L6596" s="185" t="str">
        <f t="shared" si="107"/>
        <v>Insumo</v>
      </c>
    </row>
    <row r="6597" spans="3:12">
      <c r="C6597" s="183">
        <v>39015</v>
      </c>
      <c r="D6597" s="183">
        <v>39315</v>
      </c>
      <c r="E6597" s="183" t="s">
        <v>2213</v>
      </c>
      <c r="F6597" s="183" t="s">
        <v>727</v>
      </c>
      <c r="G6597" s="183">
        <v>0.36896879999999999</v>
      </c>
      <c r="H6597" s="184">
        <v>0.35</v>
      </c>
      <c r="I6597" s="183">
        <v>0.35</v>
      </c>
      <c r="J6597" s="185">
        <v>0</v>
      </c>
      <c r="K6597" s="181">
        <f t="shared" si="106"/>
        <v>0.12913907999999999</v>
      </c>
      <c r="L6597" s="185" t="str">
        <f t="shared" si="107"/>
        <v>Insumo</v>
      </c>
    </row>
    <row r="6598" spans="3:12">
      <c r="C6598" s="183">
        <v>39015</v>
      </c>
      <c r="D6598" s="183">
        <v>39481</v>
      </c>
      <c r="E6598" s="183" t="s">
        <v>2214</v>
      </c>
      <c r="F6598" s="183" t="s">
        <v>727</v>
      </c>
      <c r="G6598" s="183">
        <v>1.796875</v>
      </c>
      <c r="H6598" s="184">
        <v>1.74</v>
      </c>
      <c r="I6598" s="183">
        <v>1.74</v>
      </c>
      <c r="J6598" s="185">
        <v>0</v>
      </c>
      <c r="K6598" s="181">
        <f t="shared" ref="K6598:K6661" si="108">H6598*G6598</f>
        <v>3.1265624999999999</v>
      </c>
      <c r="L6598" s="185" t="str">
        <f t="shared" si="107"/>
        <v>Insumo</v>
      </c>
    </row>
    <row r="6599" spans="3:12">
      <c r="C6599" s="183">
        <v>39015</v>
      </c>
      <c r="D6599" s="183">
        <v>40433</v>
      </c>
      <c r="E6599" s="183" t="s">
        <v>6243</v>
      </c>
      <c r="F6599" s="183" t="s">
        <v>727</v>
      </c>
      <c r="G6599" s="183">
        <v>1.5873016</v>
      </c>
      <c r="H6599" s="184">
        <v>1.53</v>
      </c>
      <c r="I6599" s="183">
        <v>1.53</v>
      </c>
      <c r="J6599" s="185">
        <v>0</v>
      </c>
      <c r="K6599" s="181">
        <f t="shared" si="108"/>
        <v>2.428571448</v>
      </c>
      <c r="L6599" s="185" t="str">
        <f t="shared" si="107"/>
        <v>Insumo</v>
      </c>
    </row>
    <row r="6600" spans="3:12">
      <c r="C6600" s="183">
        <v>39015</v>
      </c>
      <c r="D6600" s="183">
        <v>44919</v>
      </c>
      <c r="E6600" s="183" t="s">
        <v>6244</v>
      </c>
      <c r="F6600" s="183" t="s">
        <v>727</v>
      </c>
      <c r="G6600" s="183">
        <v>2.8571428999999999</v>
      </c>
      <c r="H6600" s="184">
        <v>2.77</v>
      </c>
      <c r="I6600" s="183">
        <v>2.77</v>
      </c>
      <c r="J6600" s="185">
        <v>0</v>
      </c>
      <c r="K6600" s="181">
        <f t="shared" si="108"/>
        <v>7.9142858330000001</v>
      </c>
      <c r="L6600" s="185" t="str">
        <f t="shared" si="107"/>
        <v>Insumo</v>
      </c>
    </row>
    <row r="6601" spans="3:12">
      <c r="C6601" s="183">
        <v>39022</v>
      </c>
      <c r="D6601" s="183">
        <v>39022</v>
      </c>
      <c r="E6601" s="183" t="s">
        <v>2053</v>
      </c>
      <c r="F6601" s="183" t="s">
        <v>727</v>
      </c>
      <c r="G6601" s="183">
        <v>1</v>
      </c>
      <c r="H6601" s="184">
        <v>584</v>
      </c>
      <c r="I6601" s="183">
        <v>584</v>
      </c>
      <c r="J6601" s="185">
        <v>0</v>
      </c>
      <c r="K6601" s="181">
        <f t="shared" si="108"/>
        <v>584</v>
      </c>
      <c r="L6601" s="185" t="str">
        <f t="shared" si="107"/>
        <v>Insumo</v>
      </c>
    </row>
    <row r="6602" spans="3:12">
      <c r="C6602" s="183">
        <v>39022</v>
      </c>
      <c r="D6602" s="183">
        <v>4930</v>
      </c>
      <c r="E6602" s="183" t="s">
        <v>2026</v>
      </c>
      <c r="F6602" s="183" t="s">
        <v>838</v>
      </c>
      <c r="G6602" s="183">
        <v>1.05</v>
      </c>
      <c r="H6602" s="184">
        <v>613.20000000000005</v>
      </c>
      <c r="I6602" s="183">
        <v>613.20000000000005</v>
      </c>
      <c r="J6602" s="185">
        <v>0</v>
      </c>
      <c r="K6602" s="181">
        <f t="shared" si="108"/>
        <v>643.86000000000013</v>
      </c>
      <c r="L6602" s="185" t="str">
        <f t="shared" si="107"/>
        <v>Insumo</v>
      </c>
    </row>
    <row r="6603" spans="3:12">
      <c r="C6603" s="183">
        <v>39022</v>
      </c>
      <c r="D6603" s="183">
        <v>4948</v>
      </c>
      <c r="E6603" s="183" t="s">
        <v>6245</v>
      </c>
      <c r="F6603" s="183" t="s">
        <v>838</v>
      </c>
      <c r="G6603" s="183">
        <v>1.0052083000000001</v>
      </c>
      <c r="H6603" s="184">
        <v>587.04</v>
      </c>
      <c r="I6603" s="183">
        <v>587.04</v>
      </c>
      <c r="J6603" s="185">
        <v>0</v>
      </c>
      <c r="K6603" s="181">
        <f t="shared" si="108"/>
        <v>590.097480432</v>
      </c>
      <c r="L6603" s="185" t="str">
        <f t="shared" si="107"/>
        <v>Insumo</v>
      </c>
    </row>
    <row r="6604" spans="3:12">
      <c r="C6604" s="183">
        <v>39022</v>
      </c>
      <c r="D6604" s="183">
        <v>11154</v>
      </c>
      <c r="E6604" s="183" t="s">
        <v>2047</v>
      </c>
      <c r="F6604" s="183" t="s">
        <v>727</v>
      </c>
      <c r="G6604" s="183">
        <v>2.4789582999999999</v>
      </c>
      <c r="H6604" s="186">
        <v>1447.71</v>
      </c>
      <c r="I6604" s="187">
        <v>1447.71</v>
      </c>
      <c r="J6604" s="185">
        <v>0</v>
      </c>
      <c r="K6604" s="181">
        <f t="shared" si="108"/>
        <v>3588.8127204930001</v>
      </c>
      <c r="L6604" s="185" t="str">
        <f t="shared" si="107"/>
        <v>Insumo</v>
      </c>
    </row>
    <row r="6605" spans="3:12">
      <c r="C6605" s="183">
        <v>39022</v>
      </c>
      <c r="D6605" s="183">
        <v>37561</v>
      </c>
      <c r="E6605" s="183" t="s">
        <v>6246</v>
      </c>
      <c r="F6605" s="183" t="s">
        <v>838</v>
      </c>
      <c r="G6605" s="183">
        <v>0.9375</v>
      </c>
      <c r="H6605" s="184">
        <v>547.5</v>
      </c>
      <c r="I6605" s="183">
        <v>547.5</v>
      </c>
      <c r="J6605" s="185">
        <v>0</v>
      </c>
      <c r="K6605" s="181">
        <f t="shared" si="108"/>
        <v>513.28125</v>
      </c>
      <c r="L6605" s="185" t="str">
        <f t="shared" si="107"/>
        <v>Insumo</v>
      </c>
    </row>
    <row r="6606" spans="3:12">
      <c r="C6606" s="183">
        <v>39022</v>
      </c>
      <c r="D6606" s="183">
        <v>37562</v>
      </c>
      <c r="E6606" s="183" t="s">
        <v>6247</v>
      </c>
      <c r="F6606" s="183" t="s">
        <v>838</v>
      </c>
      <c r="G6606" s="183">
        <v>1.2291666999999999</v>
      </c>
      <c r="H6606" s="184">
        <v>717.83</v>
      </c>
      <c r="I6606" s="183">
        <v>717.83</v>
      </c>
      <c r="J6606" s="185">
        <v>0</v>
      </c>
      <c r="K6606" s="181">
        <f t="shared" si="108"/>
        <v>882.33273226100005</v>
      </c>
      <c r="L6606" s="185" t="str">
        <f t="shared" si="107"/>
        <v>Insumo</v>
      </c>
    </row>
    <row r="6607" spans="3:12">
      <c r="C6607" s="183">
        <v>39022</v>
      </c>
      <c r="D6607" s="183">
        <v>37563</v>
      </c>
      <c r="E6607" s="183" t="s">
        <v>6248</v>
      </c>
      <c r="F6607" s="183" t="s">
        <v>838</v>
      </c>
      <c r="G6607" s="183">
        <v>1.1553853999999999</v>
      </c>
      <c r="H6607" s="184">
        <v>674.74</v>
      </c>
      <c r="I6607" s="183">
        <v>674.74</v>
      </c>
      <c r="J6607" s="185">
        <v>0</v>
      </c>
      <c r="K6607" s="181">
        <f t="shared" si="108"/>
        <v>779.584744796</v>
      </c>
      <c r="L6607" s="185" t="str">
        <f t="shared" si="107"/>
        <v>Insumo</v>
      </c>
    </row>
    <row r="6608" spans="3:12">
      <c r="C6608" s="183">
        <v>39022</v>
      </c>
      <c r="D6608" s="183">
        <v>39021</v>
      </c>
      <c r="E6608" s="183" t="s">
        <v>2052</v>
      </c>
      <c r="F6608" s="183" t="s">
        <v>727</v>
      </c>
      <c r="G6608" s="183">
        <v>1.1164167</v>
      </c>
      <c r="H6608" s="184">
        <v>651.98</v>
      </c>
      <c r="I6608" s="183">
        <v>651.98</v>
      </c>
      <c r="J6608" s="185">
        <v>0</v>
      </c>
      <c r="K6608" s="181">
        <f t="shared" si="108"/>
        <v>727.88136006600007</v>
      </c>
      <c r="L6608" s="185" t="str">
        <f t="shared" si="107"/>
        <v>Insumo</v>
      </c>
    </row>
    <row r="6609" spans="3:12">
      <c r="C6609" s="183">
        <v>39412</v>
      </c>
      <c r="D6609" s="183">
        <v>39412</v>
      </c>
      <c r="E6609" s="183" t="s">
        <v>6249</v>
      </c>
      <c r="F6609" s="183" t="s">
        <v>838</v>
      </c>
      <c r="G6609" s="183">
        <v>1</v>
      </c>
      <c r="H6609" s="184">
        <v>18.14</v>
      </c>
      <c r="I6609" s="183">
        <v>18.14</v>
      </c>
      <c r="J6609" s="185">
        <v>0</v>
      </c>
      <c r="K6609" s="181">
        <f t="shared" si="108"/>
        <v>18.14</v>
      </c>
      <c r="L6609" s="185" t="str">
        <f t="shared" si="107"/>
        <v>Insumo</v>
      </c>
    </row>
    <row r="6610" spans="3:12">
      <c r="C6610" s="183">
        <v>39412</v>
      </c>
      <c r="D6610" s="183">
        <v>3315</v>
      </c>
      <c r="E6610" s="183" t="s">
        <v>6250</v>
      </c>
      <c r="F6610" s="183" t="s">
        <v>828</v>
      </c>
      <c r="G6610" s="183">
        <v>4.3125299999999998E-2</v>
      </c>
      <c r="H6610" s="184">
        <v>0.78</v>
      </c>
      <c r="I6610" s="183">
        <v>0.78</v>
      </c>
      <c r="J6610" s="185">
        <v>0</v>
      </c>
      <c r="K6610" s="181">
        <f t="shared" si="108"/>
        <v>3.3637734000000002E-2</v>
      </c>
      <c r="L6610" s="185" t="str">
        <f t="shared" si="107"/>
        <v>Insumo</v>
      </c>
    </row>
    <row r="6611" spans="3:12">
      <c r="C6611" s="183">
        <v>39412</v>
      </c>
      <c r="D6611" s="183">
        <v>4812</v>
      </c>
      <c r="E6611" s="183" t="s">
        <v>6251</v>
      </c>
      <c r="F6611" s="183" t="s">
        <v>838</v>
      </c>
      <c r="G6611" s="183">
        <v>0.60000379999999998</v>
      </c>
      <c r="H6611" s="184">
        <v>10.88</v>
      </c>
      <c r="I6611" s="183">
        <v>10.88</v>
      </c>
      <c r="J6611" s="185">
        <v>0</v>
      </c>
      <c r="K6611" s="181">
        <f t="shared" si="108"/>
        <v>6.528041344</v>
      </c>
      <c r="L6611" s="185" t="str">
        <f t="shared" si="107"/>
        <v>Insumo</v>
      </c>
    </row>
    <row r="6612" spans="3:12">
      <c r="C6612" s="183">
        <v>39412</v>
      </c>
      <c r="D6612" s="183">
        <v>34583</v>
      </c>
      <c r="E6612" s="183" t="s">
        <v>6252</v>
      </c>
      <c r="F6612" s="183" t="s">
        <v>838</v>
      </c>
      <c r="G6612" s="183">
        <v>3.0895671999999998</v>
      </c>
      <c r="H6612" s="184">
        <v>56.04</v>
      </c>
      <c r="I6612" s="183">
        <v>56.04</v>
      </c>
      <c r="J6612" s="185">
        <v>0</v>
      </c>
      <c r="K6612" s="181">
        <f t="shared" si="108"/>
        <v>173.13934588799998</v>
      </c>
      <c r="L6612" s="185" t="str">
        <f t="shared" si="107"/>
        <v>Insumo</v>
      </c>
    </row>
    <row r="6613" spans="3:12">
      <c r="C6613" s="183">
        <v>39412</v>
      </c>
      <c r="D6613" s="183">
        <v>34584</v>
      </c>
      <c r="E6613" s="183" t="s">
        <v>6253</v>
      </c>
      <c r="F6613" s="183" t="s">
        <v>838</v>
      </c>
      <c r="G6613" s="183">
        <v>2.2656825999999999</v>
      </c>
      <c r="H6613" s="184">
        <v>41.09</v>
      </c>
      <c r="I6613" s="183">
        <v>41.09</v>
      </c>
      <c r="J6613" s="185">
        <v>0</v>
      </c>
      <c r="K6613" s="181">
        <f t="shared" si="108"/>
        <v>93.096898034000006</v>
      </c>
      <c r="L6613" s="185" t="str">
        <f t="shared" si="107"/>
        <v>Insumo</v>
      </c>
    </row>
    <row r="6614" spans="3:12">
      <c r="C6614" s="183">
        <v>39412</v>
      </c>
      <c r="D6614" s="183">
        <v>36870</v>
      </c>
      <c r="E6614" s="183" t="s">
        <v>6254</v>
      </c>
      <c r="F6614" s="183" t="s">
        <v>828</v>
      </c>
      <c r="G6614" s="183">
        <v>3.3319000000000001E-2</v>
      </c>
      <c r="H6614" s="184">
        <v>0.6</v>
      </c>
      <c r="I6614" s="183">
        <v>0.6</v>
      </c>
      <c r="J6614" s="185">
        <v>0</v>
      </c>
      <c r="K6614" s="181">
        <f t="shared" si="108"/>
        <v>1.9991399999999999E-2</v>
      </c>
      <c r="L6614" s="185" t="str">
        <f t="shared" si="107"/>
        <v>Insumo</v>
      </c>
    </row>
    <row r="6615" spans="3:12">
      <c r="C6615" s="183">
        <v>39412</v>
      </c>
      <c r="D6615" s="183">
        <v>39413</v>
      </c>
      <c r="E6615" s="183" t="s">
        <v>6255</v>
      </c>
      <c r="F6615" s="183" t="s">
        <v>838</v>
      </c>
      <c r="G6615" s="183">
        <v>1.0815104</v>
      </c>
      <c r="H6615" s="184">
        <v>19.61</v>
      </c>
      <c r="I6615" s="183">
        <v>19.61</v>
      </c>
      <c r="J6615" s="185">
        <v>0</v>
      </c>
      <c r="K6615" s="181">
        <f t="shared" si="108"/>
        <v>21.208418943999998</v>
      </c>
      <c r="L6615" s="185" t="str">
        <f t="shared" si="107"/>
        <v>Insumo</v>
      </c>
    </row>
    <row r="6616" spans="3:12">
      <c r="C6616" s="183">
        <v>39412</v>
      </c>
      <c r="D6616" s="183">
        <v>39414</v>
      </c>
      <c r="E6616" s="183" t="s">
        <v>6256</v>
      </c>
      <c r="F6616" s="183" t="s">
        <v>838</v>
      </c>
      <c r="G6616" s="183">
        <v>1.3854166999999999</v>
      </c>
      <c r="H6616" s="184">
        <v>25.13</v>
      </c>
      <c r="I6616" s="183">
        <v>25.13</v>
      </c>
      <c r="J6616" s="185">
        <v>0</v>
      </c>
      <c r="K6616" s="181">
        <f t="shared" si="108"/>
        <v>34.815521670999999</v>
      </c>
      <c r="L6616" s="185" t="str">
        <f t="shared" si="107"/>
        <v>Insumo</v>
      </c>
    </row>
    <row r="6617" spans="3:12">
      <c r="C6617" s="183">
        <v>39412</v>
      </c>
      <c r="D6617" s="183">
        <v>39415</v>
      </c>
      <c r="E6617" s="183" t="s">
        <v>6257</v>
      </c>
      <c r="F6617" s="183" t="s">
        <v>838</v>
      </c>
      <c r="G6617" s="183">
        <v>1.1941406000000001</v>
      </c>
      <c r="H6617" s="184">
        <v>21.66</v>
      </c>
      <c r="I6617" s="183">
        <v>21.66</v>
      </c>
      <c r="J6617" s="185">
        <v>0</v>
      </c>
      <c r="K6617" s="181">
        <f t="shared" si="108"/>
        <v>25.865085396000001</v>
      </c>
      <c r="L6617" s="185" t="str">
        <f t="shared" si="107"/>
        <v>Insumo</v>
      </c>
    </row>
    <row r="6618" spans="3:12">
      <c r="C6618" s="183">
        <v>39412</v>
      </c>
      <c r="D6618" s="183">
        <v>39416</v>
      </c>
      <c r="E6618" s="183" t="s">
        <v>6258</v>
      </c>
      <c r="F6618" s="183" t="s">
        <v>838</v>
      </c>
      <c r="G6618" s="183">
        <v>1.4628471999999999</v>
      </c>
      <c r="H6618" s="184">
        <v>26.53</v>
      </c>
      <c r="I6618" s="183">
        <v>26.53</v>
      </c>
      <c r="J6618" s="185">
        <v>0</v>
      </c>
      <c r="K6618" s="181">
        <f t="shared" si="108"/>
        <v>38.809336215999998</v>
      </c>
      <c r="L6618" s="185" t="str">
        <f t="shared" si="107"/>
        <v>Insumo</v>
      </c>
    </row>
    <row r="6619" spans="3:12">
      <c r="C6619" s="183">
        <v>39412</v>
      </c>
      <c r="D6619" s="183">
        <v>39417</v>
      </c>
      <c r="E6619" s="183" t="s">
        <v>6259</v>
      </c>
      <c r="F6619" s="183" t="s">
        <v>838</v>
      </c>
      <c r="G6619" s="183">
        <v>1.4268228999999999</v>
      </c>
      <c r="H6619" s="184">
        <v>25.88</v>
      </c>
      <c r="I6619" s="183">
        <v>25.88</v>
      </c>
      <c r="J6619" s="185">
        <v>0</v>
      </c>
      <c r="K6619" s="181">
        <f t="shared" si="108"/>
        <v>36.926176651999995</v>
      </c>
      <c r="L6619" s="185" t="str">
        <f t="shared" si="107"/>
        <v>Insumo</v>
      </c>
    </row>
    <row r="6620" spans="3:12">
      <c r="C6620" s="183">
        <v>39412</v>
      </c>
      <c r="D6620" s="183">
        <v>39431</v>
      </c>
      <c r="E6620" s="183" t="s">
        <v>6260</v>
      </c>
      <c r="F6620" s="183" t="s">
        <v>826</v>
      </c>
      <c r="G6620" s="183">
        <v>1.7008599999999999E-2</v>
      </c>
      <c r="H6620" s="184">
        <v>0.3</v>
      </c>
      <c r="I6620" s="183">
        <v>0.3</v>
      </c>
      <c r="J6620" s="185">
        <v>0</v>
      </c>
      <c r="K6620" s="181">
        <f t="shared" si="108"/>
        <v>5.1025799999999998E-3</v>
      </c>
      <c r="L6620" s="185" t="str">
        <f t="shared" si="107"/>
        <v>Insumo</v>
      </c>
    </row>
    <row r="6621" spans="3:12">
      <c r="C6621" s="183">
        <v>39412</v>
      </c>
      <c r="D6621" s="183">
        <v>39432</v>
      </c>
      <c r="E6621" s="183" t="s">
        <v>2077</v>
      </c>
      <c r="F6621" s="183" t="s">
        <v>826</v>
      </c>
      <c r="G6621" s="183">
        <v>0.14986099999999999</v>
      </c>
      <c r="H6621" s="184">
        <v>2.71</v>
      </c>
      <c r="I6621" s="183">
        <v>2.71</v>
      </c>
      <c r="J6621" s="185">
        <v>0</v>
      </c>
      <c r="K6621" s="181">
        <f t="shared" si="108"/>
        <v>0.40612330999999996</v>
      </c>
      <c r="L6621" s="185" t="str">
        <f t="shared" si="107"/>
        <v>Insumo</v>
      </c>
    </row>
    <row r="6622" spans="3:12">
      <c r="C6622" s="183">
        <v>39412</v>
      </c>
      <c r="D6622" s="183">
        <v>39433</v>
      </c>
      <c r="E6622" s="183" t="s">
        <v>6261</v>
      </c>
      <c r="F6622" s="183" t="s">
        <v>828</v>
      </c>
      <c r="G6622" s="183">
        <v>0.1490735</v>
      </c>
      <c r="H6622" s="184">
        <v>2.7</v>
      </c>
      <c r="I6622" s="183">
        <v>2.7</v>
      </c>
      <c r="J6622" s="185">
        <v>0</v>
      </c>
      <c r="K6622" s="181">
        <f t="shared" si="108"/>
        <v>0.40249845000000001</v>
      </c>
      <c r="L6622" s="185" t="str">
        <f t="shared" ref="L6622:L6685" si="109">IF(I6622&gt;0,"Insumo","Mão de Obra")</f>
        <v>Insumo</v>
      </c>
    </row>
    <row r="6623" spans="3:12">
      <c r="C6623" s="183">
        <v>39412</v>
      </c>
      <c r="D6623" s="183">
        <v>39434</v>
      </c>
      <c r="E6623" s="183" t="s">
        <v>6262</v>
      </c>
      <c r="F6623" s="183" t="s">
        <v>828</v>
      </c>
      <c r="G6623" s="183">
        <v>0.18750120000000001</v>
      </c>
      <c r="H6623" s="184">
        <v>3.4</v>
      </c>
      <c r="I6623" s="183">
        <v>3.4</v>
      </c>
      <c r="J6623" s="185">
        <v>0</v>
      </c>
      <c r="K6623" s="181">
        <f t="shared" si="108"/>
        <v>0.63750408000000003</v>
      </c>
      <c r="L6623" s="185" t="str">
        <f t="shared" si="109"/>
        <v>Insumo</v>
      </c>
    </row>
    <row r="6624" spans="3:12">
      <c r="C6624" s="183">
        <v>39412</v>
      </c>
      <c r="D6624" s="183">
        <v>39566</v>
      </c>
      <c r="E6624" s="183" t="s">
        <v>6263</v>
      </c>
      <c r="F6624" s="183" t="s">
        <v>838</v>
      </c>
      <c r="G6624" s="183">
        <v>2.4000154</v>
      </c>
      <c r="H6624" s="184">
        <v>43.53</v>
      </c>
      <c r="I6624" s="183">
        <v>43.53</v>
      </c>
      <c r="J6624" s="185">
        <v>0</v>
      </c>
      <c r="K6624" s="181">
        <f t="shared" si="108"/>
        <v>104.472670362</v>
      </c>
      <c r="L6624" s="185" t="str">
        <f t="shared" si="109"/>
        <v>Insumo</v>
      </c>
    </row>
    <row r="6625" spans="3:12">
      <c r="C6625" s="183">
        <v>39412</v>
      </c>
      <c r="D6625" s="183">
        <v>39567</v>
      </c>
      <c r="E6625" s="183" t="s">
        <v>6264</v>
      </c>
      <c r="F6625" s="183" t="s">
        <v>838</v>
      </c>
      <c r="G6625" s="183">
        <v>2.2675345</v>
      </c>
      <c r="H6625" s="184">
        <v>41.13</v>
      </c>
      <c r="I6625" s="183">
        <v>41.13</v>
      </c>
      <c r="J6625" s="185">
        <v>0</v>
      </c>
      <c r="K6625" s="181">
        <f t="shared" si="108"/>
        <v>93.263693985000003</v>
      </c>
      <c r="L6625" s="185" t="str">
        <f t="shared" si="109"/>
        <v>Insumo</v>
      </c>
    </row>
    <row r="6626" spans="3:12">
      <c r="C6626" s="183">
        <v>39412</v>
      </c>
      <c r="D6626" s="183">
        <v>43740</v>
      </c>
      <c r="E6626" s="183" t="s">
        <v>6265</v>
      </c>
      <c r="F6626" s="183" t="s">
        <v>838</v>
      </c>
      <c r="G6626" s="183">
        <v>1.4583333000000001</v>
      </c>
      <c r="H6626" s="184">
        <v>26.45</v>
      </c>
      <c r="I6626" s="183">
        <v>26.45</v>
      </c>
      <c r="J6626" s="185">
        <v>0</v>
      </c>
      <c r="K6626" s="181">
        <f t="shared" si="108"/>
        <v>38.572915784999999</v>
      </c>
      <c r="L6626" s="185" t="str">
        <f t="shared" si="109"/>
        <v>Insumo</v>
      </c>
    </row>
    <row r="6627" spans="3:12">
      <c r="C6627" s="183">
        <v>39412</v>
      </c>
      <c r="D6627" s="183">
        <v>43741</v>
      </c>
      <c r="E6627" s="183" t="s">
        <v>6266</v>
      </c>
      <c r="F6627" s="183" t="s">
        <v>838</v>
      </c>
      <c r="G6627" s="183">
        <v>1.1529948000000001</v>
      </c>
      <c r="H6627" s="184">
        <v>20.91</v>
      </c>
      <c r="I6627" s="183">
        <v>20.91</v>
      </c>
      <c r="J6627" s="185">
        <v>0</v>
      </c>
      <c r="K6627" s="181">
        <f t="shared" si="108"/>
        <v>24.109121268000003</v>
      </c>
      <c r="L6627" s="185" t="str">
        <f t="shared" si="109"/>
        <v>Insumo</v>
      </c>
    </row>
    <row r="6628" spans="3:12">
      <c r="C6628" s="183">
        <v>39412</v>
      </c>
      <c r="D6628" s="183">
        <v>43742</v>
      </c>
      <c r="E6628" s="183" t="s">
        <v>6267</v>
      </c>
      <c r="F6628" s="183" t="s">
        <v>838</v>
      </c>
      <c r="G6628" s="183">
        <v>1.5389322999999999</v>
      </c>
      <c r="H6628" s="184">
        <v>27.91</v>
      </c>
      <c r="I6628" s="183">
        <v>27.91</v>
      </c>
      <c r="J6628" s="185">
        <v>0</v>
      </c>
      <c r="K6628" s="181">
        <f t="shared" si="108"/>
        <v>42.951600493000001</v>
      </c>
      <c r="L6628" s="185" t="str">
        <f t="shared" si="109"/>
        <v>Insumo</v>
      </c>
    </row>
    <row r="6629" spans="3:12">
      <c r="C6629" s="183">
        <v>39412</v>
      </c>
      <c r="D6629" s="183">
        <v>44324</v>
      </c>
      <c r="E6629" s="183" t="s">
        <v>6268</v>
      </c>
      <c r="F6629" s="183" t="s">
        <v>828</v>
      </c>
      <c r="G6629" s="183">
        <v>0.14850099999999999</v>
      </c>
      <c r="H6629" s="184">
        <v>2.69</v>
      </c>
      <c r="I6629" s="183">
        <v>2.69</v>
      </c>
      <c r="J6629" s="185">
        <v>0</v>
      </c>
      <c r="K6629" s="181">
        <f t="shared" si="108"/>
        <v>0.39946768999999999</v>
      </c>
      <c r="L6629" s="185" t="str">
        <f t="shared" si="109"/>
        <v>Insumo</v>
      </c>
    </row>
    <row r="6630" spans="3:12">
      <c r="C6630" s="183">
        <v>39422</v>
      </c>
      <c r="D6630" s="183">
        <v>39422</v>
      </c>
      <c r="E6630" s="183" t="s">
        <v>6269</v>
      </c>
      <c r="F6630" s="183" t="s">
        <v>826</v>
      </c>
      <c r="G6630" s="183">
        <v>1</v>
      </c>
      <c r="H6630" s="184">
        <v>6.32</v>
      </c>
      <c r="I6630" s="183">
        <v>6.32</v>
      </c>
      <c r="J6630" s="185">
        <v>0</v>
      </c>
      <c r="K6630" s="181">
        <f t="shared" si="108"/>
        <v>6.32</v>
      </c>
      <c r="L6630" s="185" t="str">
        <f t="shared" si="109"/>
        <v>Insumo</v>
      </c>
    </row>
    <row r="6631" spans="3:12">
      <c r="C6631" s="183">
        <v>39422</v>
      </c>
      <c r="D6631" s="183">
        <v>39028</v>
      </c>
      <c r="E6631" s="183" t="s">
        <v>2668</v>
      </c>
      <c r="F6631" s="183" t="s">
        <v>826</v>
      </c>
      <c r="G6631" s="183">
        <v>1.0731790999999999</v>
      </c>
      <c r="H6631" s="184">
        <v>6.78</v>
      </c>
      <c r="I6631" s="183">
        <v>6.78</v>
      </c>
      <c r="J6631" s="185">
        <v>0</v>
      </c>
      <c r="K6631" s="181">
        <f t="shared" si="108"/>
        <v>7.2761542979999998</v>
      </c>
      <c r="L6631" s="185" t="str">
        <f t="shared" si="109"/>
        <v>Insumo</v>
      </c>
    </row>
    <row r="6632" spans="3:12">
      <c r="C6632" s="183">
        <v>39422</v>
      </c>
      <c r="D6632" s="183">
        <v>39029</v>
      </c>
      <c r="E6632" s="183" t="s">
        <v>6270</v>
      </c>
      <c r="F6632" s="183" t="s">
        <v>826</v>
      </c>
      <c r="G6632" s="183">
        <v>1.843178</v>
      </c>
      <c r="H6632" s="184">
        <v>11.64</v>
      </c>
      <c r="I6632" s="183">
        <v>11.64</v>
      </c>
      <c r="J6632" s="185">
        <v>0</v>
      </c>
      <c r="K6632" s="181">
        <f t="shared" si="108"/>
        <v>21.454591920000002</v>
      </c>
      <c r="L6632" s="185" t="str">
        <f t="shared" si="109"/>
        <v>Insumo</v>
      </c>
    </row>
    <row r="6633" spans="3:12">
      <c r="C6633" s="183">
        <v>39422</v>
      </c>
      <c r="D6633" s="183">
        <v>39328</v>
      </c>
      <c r="E6633" s="183" t="s">
        <v>6271</v>
      </c>
      <c r="F6633" s="183" t="s">
        <v>826</v>
      </c>
      <c r="G6633" s="183">
        <v>0.59024849999999995</v>
      </c>
      <c r="H6633" s="184">
        <v>3.73</v>
      </c>
      <c r="I6633" s="183">
        <v>3.73</v>
      </c>
      <c r="J6633" s="185">
        <v>0</v>
      </c>
      <c r="K6633" s="181">
        <f t="shared" si="108"/>
        <v>2.2016269049999999</v>
      </c>
      <c r="L6633" s="185" t="str">
        <f t="shared" si="109"/>
        <v>Insumo</v>
      </c>
    </row>
    <row r="6634" spans="3:12">
      <c r="C6634" s="183">
        <v>39422</v>
      </c>
      <c r="D6634" s="183">
        <v>39418</v>
      </c>
      <c r="E6634" s="183" t="s">
        <v>6272</v>
      </c>
      <c r="F6634" s="183" t="s">
        <v>826</v>
      </c>
      <c r="G6634" s="183">
        <v>0.72379369999999998</v>
      </c>
      <c r="H6634" s="184">
        <v>4.57</v>
      </c>
      <c r="I6634" s="183">
        <v>4.57</v>
      </c>
      <c r="J6634" s="185">
        <v>0</v>
      </c>
      <c r="K6634" s="181">
        <f t="shared" si="108"/>
        <v>3.3077372090000003</v>
      </c>
      <c r="L6634" s="185" t="str">
        <f t="shared" si="109"/>
        <v>Insumo</v>
      </c>
    </row>
    <row r="6635" spans="3:12">
      <c r="C6635" s="183">
        <v>39422</v>
      </c>
      <c r="D6635" s="183">
        <v>39419</v>
      </c>
      <c r="E6635" s="183" t="s">
        <v>6273</v>
      </c>
      <c r="F6635" s="183" t="s">
        <v>826</v>
      </c>
      <c r="G6635" s="183">
        <v>0.88186359999999997</v>
      </c>
      <c r="H6635" s="184">
        <v>5.57</v>
      </c>
      <c r="I6635" s="183">
        <v>5.57</v>
      </c>
      <c r="J6635" s="185">
        <v>0</v>
      </c>
      <c r="K6635" s="181">
        <f t="shared" si="108"/>
        <v>4.9119802520000002</v>
      </c>
      <c r="L6635" s="185" t="str">
        <f t="shared" si="109"/>
        <v>Insumo</v>
      </c>
    </row>
    <row r="6636" spans="3:12">
      <c r="C6636" s="183">
        <v>39422</v>
      </c>
      <c r="D6636" s="183">
        <v>39420</v>
      </c>
      <c r="E6636" s="183" t="s">
        <v>6274</v>
      </c>
      <c r="F6636" s="183" t="s">
        <v>826</v>
      </c>
      <c r="G6636" s="183">
        <v>0.97337770000000001</v>
      </c>
      <c r="H6636" s="184">
        <v>6.15</v>
      </c>
      <c r="I6636" s="183">
        <v>6.15</v>
      </c>
      <c r="J6636" s="185">
        <v>0</v>
      </c>
      <c r="K6636" s="181">
        <f t="shared" si="108"/>
        <v>5.9862728550000002</v>
      </c>
      <c r="L6636" s="185" t="str">
        <f t="shared" si="109"/>
        <v>Insumo</v>
      </c>
    </row>
    <row r="6637" spans="3:12">
      <c r="C6637" s="183">
        <v>39422</v>
      </c>
      <c r="D6637" s="183">
        <v>39421</v>
      </c>
      <c r="E6637" s="183" t="s">
        <v>6275</v>
      </c>
      <c r="F6637" s="183" t="s">
        <v>826</v>
      </c>
      <c r="G6637" s="183">
        <v>0.85690520000000003</v>
      </c>
      <c r="H6637" s="184">
        <v>5.41</v>
      </c>
      <c r="I6637" s="183">
        <v>5.41</v>
      </c>
      <c r="J6637" s="185">
        <v>0</v>
      </c>
      <c r="K6637" s="181">
        <f t="shared" si="108"/>
        <v>4.6358571319999999</v>
      </c>
      <c r="L6637" s="185" t="str">
        <f t="shared" si="109"/>
        <v>Insumo</v>
      </c>
    </row>
    <row r="6638" spans="3:12">
      <c r="C6638" s="183">
        <v>39422</v>
      </c>
      <c r="D6638" s="183">
        <v>39423</v>
      </c>
      <c r="E6638" s="183" t="s">
        <v>6276</v>
      </c>
      <c r="F6638" s="183" t="s">
        <v>826</v>
      </c>
      <c r="G6638" s="183">
        <v>1.1613977</v>
      </c>
      <c r="H6638" s="184">
        <v>7.34</v>
      </c>
      <c r="I6638" s="183">
        <v>7.34</v>
      </c>
      <c r="J6638" s="185">
        <v>0</v>
      </c>
      <c r="K6638" s="181">
        <f t="shared" si="108"/>
        <v>8.5246591179999989</v>
      </c>
      <c r="L6638" s="185" t="str">
        <f t="shared" si="109"/>
        <v>Insumo</v>
      </c>
    </row>
    <row r="6639" spans="3:12">
      <c r="C6639" s="183">
        <v>39422</v>
      </c>
      <c r="D6639" s="183">
        <v>39424</v>
      </c>
      <c r="E6639" s="183" t="s">
        <v>6277</v>
      </c>
      <c r="F6639" s="183" t="s">
        <v>826</v>
      </c>
      <c r="G6639" s="183">
        <v>0.38602330000000001</v>
      </c>
      <c r="H6639" s="184">
        <v>2.4300000000000002</v>
      </c>
      <c r="I6639" s="183">
        <v>2.4300000000000002</v>
      </c>
      <c r="J6639" s="185">
        <v>0</v>
      </c>
      <c r="K6639" s="181">
        <f t="shared" si="108"/>
        <v>0.93803661900000013</v>
      </c>
      <c r="L6639" s="185" t="str">
        <f t="shared" si="109"/>
        <v>Insumo</v>
      </c>
    </row>
    <row r="6640" spans="3:12">
      <c r="C6640" s="183">
        <v>39422</v>
      </c>
      <c r="D6640" s="183">
        <v>39425</v>
      </c>
      <c r="E6640" s="183" t="s">
        <v>6278</v>
      </c>
      <c r="F6640" s="183" t="s">
        <v>826</v>
      </c>
      <c r="G6640" s="183">
        <v>0.38103160000000003</v>
      </c>
      <c r="H6640" s="184">
        <v>2.4</v>
      </c>
      <c r="I6640" s="183">
        <v>2.4</v>
      </c>
      <c r="J6640" s="185">
        <v>0</v>
      </c>
      <c r="K6640" s="181">
        <f t="shared" si="108"/>
        <v>0.91447584000000004</v>
      </c>
      <c r="L6640" s="185" t="str">
        <f t="shared" si="109"/>
        <v>Insumo</v>
      </c>
    </row>
    <row r="6641" spans="3:12">
      <c r="C6641" s="183">
        <v>39422</v>
      </c>
      <c r="D6641" s="183">
        <v>39426</v>
      </c>
      <c r="E6641" s="183" t="s">
        <v>6279</v>
      </c>
      <c r="F6641" s="183" t="s">
        <v>826</v>
      </c>
      <c r="G6641" s="183">
        <v>2.6106489000000002</v>
      </c>
      <c r="H6641" s="184">
        <v>16.489999999999998</v>
      </c>
      <c r="I6641" s="183">
        <v>16.489999999999998</v>
      </c>
      <c r="J6641" s="185">
        <v>0</v>
      </c>
      <c r="K6641" s="181">
        <f t="shared" si="108"/>
        <v>43.049600360999996</v>
      </c>
      <c r="L6641" s="185" t="str">
        <f t="shared" si="109"/>
        <v>Insumo</v>
      </c>
    </row>
    <row r="6642" spans="3:12">
      <c r="C6642" s="183">
        <v>39422</v>
      </c>
      <c r="D6642" s="183">
        <v>39427</v>
      </c>
      <c r="E6642" s="183" t="s">
        <v>6280</v>
      </c>
      <c r="F6642" s="183" t="s">
        <v>826</v>
      </c>
      <c r="G6642" s="183">
        <v>0.64891849999999995</v>
      </c>
      <c r="H6642" s="184">
        <v>4.0999999999999996</v>
      </c>
      <c r="I6642" s="183">
        <v>4.0999999999999996</v>
      </c>
      <c r="J6642" s="185">
        <v>0</v>
      </c>
      <c r="K6642" s="181">
        <f t="shared" si="108"/>
        <v>2.6605658499999998</v>
      </c>
      <c r="L6642" s="185" t="str">
        <f t="shared" si="109"/>
        <v>Insumo</v>
      </c>
    </row>
    <row r="6643" spans="3:12">
      <c r="C6643" s="183">
        <v>39422</v>
      </c>
      <c r="D6643" s="183">
        <v>39428</v>
      </c>
      <c r="E6643" s="183" t="s">
        <v>6281</v>
      </c>
      <c r="F6643" s="183" t="s">
        <v>826</v>
      </c>
      <c r="G6643" s="183">
        <v>0.62936769999999997</v>
      </c>
      <c r="H6643" s="184">
        <v>3.97</v>
      </c>
      <c r="I6643" s="183">
        <v>3.97</v>
      </c>
      <c r="J6643" s="185">
        <v>0</v>
      </c>
      <c r="K6643" s="181">
        <f t="shared" si="108"/>
        <v>2.4985897690000001</v>
      </c>
      <c r="L6643" s="185" t="str">
        <f t="shared" si="109"/>
        <v>Insumo</v>
      </c>
    </row>
    <row r="6644" spans="3:12">
      <c r="C6644" s="183">
        <v>39422</v>
      </c>
      <c r="D6644" s="183">
        <v>39429</v>
      </c>
      <c r="E6644" s="183" t="s">
        <v>6282</v>
      </c>
      <c r="F6644" s="183" t="s">
        <v>826</v>
      </c>
      <c r="G6644" s="183">
        <v>0.82362729999999995</v>
      </c>
      <c r="H6644" s="184">
        <v>5.2</v>
      </c>
      <c r="I6644" s="183">
        <v>5.2</v>
      </c>
      <c r="J6644" s="185">
        <v>0</v>
      </c>
      <c r="K6644" s="181">
        <f t="shared" si="108"/>
        <v>4.28286196</v>
      </c>
      <c r="L6644" s="185" t="str">
        <f t="shared" si="109"/>
        <v>Insumo</v>
      </c>
    </row>
    <row r="6645" spans="3:12">
      <c r="C6645" s="183">
        <v>39422</v>
      </c>
      <c r="D6645" s="183">
        <v>39430</v>
      </c>
      <c r="E6645" s="183" t="s">
        <v>6283</v>
      </c>
      <c r="F6645" s="183" t="s">
        <v>727</v>
      </c>
      <c r="G6645" s="183">
        <v>0.2445948</v>
      </c>
      <c r="H6645" s="184">
        <v>1.54</v>
      </c>
      <c r="I6645" s="183">
        <v>1.54</v>
      </c>
      <c r="J6645" s="185">
        <v>0</v>
      </c>
      <c r="K6645" s="181">
        <f t="shared" si="108"/>
        <v>0.37667599200000002</v>
      </c>
      <c r="L6645" s="185" t="str">
        <f t="shared" si="109"/>
        <v>Insumo</v>
      </c>
    </row>
    <row r="6646" spans="3:12">
      <c r="C6646" s="183">
        <v>39422</v>
      </c>
      <c r="D6646" s="183">
        <v>39569</v>
      </c>
      <c r="E6646" s="183" t="s">
        <v>6284</v>
      </c>
      <c r="F6646" s="183" t="s">
        <v>826</v>
      </c>
      <c r="G6646" s="183">
        <v>0.57105399999999995</v>
      </c>
      <c r="H6646" s="184">
        <v>3.6</v>
      </c>
      <c r="I6646" s="183">
        <v>3.6</v>
      </c>
      <c r="J6646" s="185">
        <v>0</v>
      </c>
      <c r="K6646" s="181">
        <f t="shared" si="108"/>
        <v>2.0557943999999999</v>
      </c>
      <c r="L6646" s="185" t="str">
        <f t="shared" si="109"/>
        <v>Insumo</v>
      </c>
    </row>
    <row r="6647" spans="3:12">
      <c r="C6647" s="183">
        <v>39422</v>
      </c>
      <c r="D6647" s="183">
        <v>39570</v>
      </c>
      <c r="E6647" s="183" t="s">
        <v>6285</v>
      </c>
      <c r="F6647" s="183" t="s">
        <v>826</v>
      </c>
      <c r="G6647" s="183">
        <v>0.57804239999999996</v>
      </c>
      <c r="H6647" s="184">
        <v>3.65</v>
      </c>
      <c r="I6647" s="183">
        <v>3.65</v>
      </c>
      <c r="J6647" s="185">
        <v>0</v>
      </c>
      <c r="K6647" s="181">
        <f t="shared" si="108"/>
        <v>2.1098547599999997</v>
      </c>
      <c r="L6647" s="185" t="str">
        <f t="shared" si="109"/>
        <v>Insumo</v>
      </c>
    </row>
    <row r="6648" spans="3:12">
      <c r="C6648" s="183">
        <v>39422</v>
      </c>
      <c r="D6648" s="183">
        <v>39571</v>
      </c>
      <c r="E6648" s="183" t="s">
        <v>6286</v>
      </c>
      <c r="F6648" s="183" t="s">
        <v>826</v>
      </c>
      <c r="G6648" s="183">
        <v>0.58835939999999998</v>
      </c>
      <c r="H6648" s="184">
        <v>3.71</v>
      </c>
      <c r="I6648" s="183">
        <v>3.71</v>
      </c>
      <c r="J6648" s="185">
        <v>0</v>
      </c>
      <c r="K6648" s="181">
        <f t="shared" si="108"/>
        <v>2.1828133739999998</v>
      </c>
      <c r="L6648" s="185" t="str">
        <f t="shared" si="109"/>
        <v>Insumo</v>
      </c>
    </row>
    <row r="6649" spans="3:12">
      <c r="C6649" s="183">
        <v>39422</v>
      </c>
      <c r="D6649" s="183">
        <v>39572</v>
      </c>
      <c r="E6649" s="183" t="s">
        <v>6287</v>
      </c>
      <c r="F6649" s="183" t="s">
        <v>826</v>
      </c>
      <c r="G6649" s="183">
        <v>0.54492510000000005</v>
      </c>
      <c r="H6649" s="184">
        <v>3.44</v>
      </c>
      <c r="I6649" s="183">
        <v>3.44</v>
      </c>
      <c r="J6649" s="185">
        <v>0</v>
      </c>
      <c r="K6649" s="181">
        <f t="shared" si="108"/>
        <v>1.8745423440000002</v>
      </c>
      <c r="L6649" s="185" t="str">
        <f t="shared" si="109"/>
        <v>Insumo</v>
      </c>
    </row>
    <row r="6650" spans="3:12">
      <c r="C6650" s="183">
        <v>39422</v>
      </c>
      <c r="D6650" s="183">
        <v>39573</v>
      </c>
      <c r="E6650" s="183" t="s">
        <v>6288</v>
      </c>
      <c r="F6650" s="183" t="s">
        <v>727</v>
      </c>
      <c r="G6650" s="183">
        <v>0.24085100000000001</v>
      </c>
      <c r="H6650" s="184">
        <v>1.52</v>
      </c>
      <c r="I6650" s="183">
        <v>1.52</v>
      </c>
      <c r="J6650" s="185">
        <v>0</v>
      </c>
      <c r="K6650" s="181">
        <f t="shared" si="108"/>
        <v>0.36609352000000001</v>
      </c>
      <c r="L6650" s="185" t="str">
        <f t="shared" si="109"/>
        <v>Insumo</v>
      </c>
    </row>
    <row r="6651" spans="3:12">
      <c r="C6651" s="183">
        <v>39422</v>
      </c>
      <c r="D6651" s="183">
        <v>39574</v>
      </c>
      <c r="E6651" s="183" t="s">
        <v>6289</v>
      </c>
      <c r="F6651" s="183" t="s">
        <v>727</v>
      </c>
      <c r="G6651" s="183">
        <v>0.54909030000000003</v>
      </c>
      <c r="H6651" s="184">
        <v>3.47</v>
      </c>
      <c r="I6651" s="183">
        <v>3.47</v>
      </c>
      <c r="J6651" s="185">
        <v>0</v>
      </c>
      <c r="K6651" s="181">
        <f t="shared" si="108"/>
        <v>1.9053433410000002</v>
      </c>
      <c r="L6651" s="185" t="str">
        <f t="shared" si="109"/>
        <v>Insumo</v>
      </c>
    </row>
    <row r="6652" spans="3:12">
      <c r="C6652" s="183">
        <v>39422</v>
      </c>
      <c r="D6652" s="183">
        <v>39996</v>
      </c>
      <c r="E6652" s="183" t="s">
        <v>2572</v>
      </c>
      <c r="F6652" s="183" t="s">
        <v>826</v>
      </c>
      <c r="G6652" s="183">
        <v>0.4126493</v>
      </c>
      <c r="H6652" s="184">
        <v>2.6</v>
      </c>
      <c r="I6652" s="183">
        <v>2.6</v>
      </c>
      <c r="J6652" s="185">
        <v>0</v>
      </c>
      <c r="K6652" s="181">
        <f t="shared" si="108"/>
        <v>1.0728881800000001</v>
      </c>
      <c r="L6652" s="185" t="str">
        <f t="shared" si="109"/>
        <v>Insumo</v>
      </c>
    </row>
    <row r="6653" spans="3:12">
      <c r="C6653" s="183">
        <v>39514</v>
      </c>
      <c r="D6653" s="183">
        <v>39514</v>
      </c>
      <c r="E6653" s="183" t="s">
        <v>6290</v>
      </c>
      <c r="F6653" s="183" t="s">
        <v>727</v>
      </c>
      <c r="G6653" s="183">
        <v>1</v>
      </c>
      <c r="H6653" s="184">
        <v>27.94</v>
      </c>
      <c r="I6653" s="183">
        <v>27.94</v>
      </c>
      <c r="J6653" s="185">
        <v>0</v>
      </c>
      <c r="K6653" s="181">
        <f t="shared" si="108"/>
        <v>27.94</v>
      </c>
      <c r="L6653" s="185" t="str">
        <f t="shared" si="109"/>
        <v>Insumo</v>
      </c>
    </row>
    <row r="6654" spans="3:12">
      <c r="C6654" s="183">
        <v>39514</v>
      </c>
      <c r="D6654" s="183">
        <v>39511</v>
      </c>
      <c r="E6654" s="183" t="s">
        <v>6291</v>
      </c>
      <c r="F6654" s="183" t="s">
        <v>838</v>
      </c>
      <c r="G6654" s="183">
        <v>4.4893292999999996</v>
      </c>
      <c r="H6654" s="184">
        <v>125.43</v>
      </c>
      <c r="I6654" s="183">
        <v>125.43</v>
      </c>
      <c r="J6654" s="185">
        <v>0</v>
      </c>
      <c r="K6654" s="181">
        <f t="shared" si="108"/>
        <v>563.09657409900001</v>
      </c>
      <c r="L6654" s="185" t="str">
        <f t="shared" si="109"/>
        <v>Insumo</v>
      </c>
    </row>
    <row r="6655" spans="3:12">
      <c r="C6655" s="183">
        <v>39514</v>
      </c>
      <c r="D6655" s="183">
        <v>39512</v>
      </c>
      <c r="E6655" s="183" t="s">
        <v>6292</v>
      </c>
      <c r="F6655" s="183" t="s">
        <v>838</v>
      </c>
      <c r="G6655" s="183">
        <v>4.1158536999999997</v>
      </c>
      <c r="H6655" s="184">
        <v>114.99</v>
      </c>
      <c r="I6655" s="183">
        <v>114.99</v>
      </c>
      <c r="J6655" s="185">
        <v>0</v>
      </c>
      <c r="K6655" s="181">
        <f t="shared" si="108"/>
        <v>473.28201696299993</v>
      </c>
      <c r="L6655" s="185" t="str">
        <f t="shared" si="109"/>
        <v>Insumo</v>
      </c>
    </row>
    <row r="6656" spans="3:12">
      <c r="C6656" s="183">
        <v>39514</v>
      </c>
      <c r="D6656" s="183">
        <v>39513</v>
      </c>
      <c r="E6656" s="183" t="s">
        <v>6293</v>
      </c>
      <c r="F6656" s="183" t="s">
        <v>838</v>
      </c>
      <c r="G6656" s="183">
        <v>4.8151676999999999</v>
      </c>
      <c r="H6656" s="184">
        <v>134.53</v>
      </c>
      <c r="I6656" s="183">
        <v>134.53</v>
      </c>
      <c r="J6656" s="185">
        <v>0</v>
      </c>
      <c r="K6656" s="181">
        <f t="shared" si="108"/>
        <v>647.78451068100003</v>
      </c>
      <c r="L6656" s="185" t="str">
        <f t="shared" si="109"/>
        <v>Insumo</v>
      </c>
    </row>
    <row r="6657" spans="3:12">
      <c r="C6657" s="183">
        <v>39514</v>
      </c>
      <c r="D6657" s="183">
        <v>39515</v>
      </c>
      <c r="E6657" s="183" t="s">
        <v>6294</v>
      </c>
      <c r="F6657" s="183" t="s">
        <v>727</v>
      </c>
      <c r="G6657" s="183">
        <v>1.9066311</v>
      </c>
      <c r="H6657" s="184">
        <v>53.27</v>
      </c>
      <c r="I6657" s="183">
        <v>53.27</v>
      </c>
      <c r="J6657" s="185">
        <v>0</v>
      </c>
      <c r="K6657" s="181">
        <f t="shared" si="108"/>
        <v>101.566238697</v>
      </c>
      <c r="L6657" s="185" t="str">
        <f t="shared" si="109"/>
        <v>Insumo</v>
      </c>
    </row>
    <row r="6658" spans="3:12">
      <c r="C6658" s="183">
        <v>39514</v>
      </c>
      <c r="D6658" s="183">
        <v>39516</v>
      </c>
      <c r="E6658" s="183" t="s">
        <v>6295</v>
      </c>
      <c r="F6658" s="183" t="s">
        <v>727</v>
      </c>
      <c r="G6658" s="183">
        <v>1.6074695000000001</v>
      </c>
      <c r="H6658" s="184">
        <v>44.91</v>
      </c>
      <c r="I6658" s="183">
        <v>44.91</v>
      </c>
      <c r="J6658" s="185">
        <v>0</v>
      </c>
      <c r="K6658" s="181">
        <f t="shared" si="108"/>
        <v>72.191455245</v>
      </c>
      <c r="L6658" s="185" t="str">
        <f t="shared" si="109"/>
        <v>Insumo</v>
      </c>
    </row>
    <row r="6659" spans="3:12">
      <c r="C6659" s="183">
        <v>39594</v>
      </c>
      <c r="D6659" s="183">
        <v>39594</v>
      </c>
      <c r="E6659" s="183" t="s">
        <v>2783</v>
      </c>
      <c r="F6659" s="183" t="s">
        <v>727</v>
      </c>
      <c r="G6659" s="183">
        <v>1</v>
      </c>
      <c r="H6659" s="184">
        <v>323.68</v>
      </c>
      <c r="I6659" s="183">
        <v>323.68</v>
      </c>
      <c r="J6659" s="185">
        <v>0</v>
      </c>
      <c r="K6659" s="181">
        <f t="shared" si="108"/>
        <v>323.68</v>
      </c>
      <c r="L6659" s="185" t="str">
        <f t="shared" si="109"/>
        <v>Insumo</v>
      </c>
    </row>
    <row r="6660" spans="3:12">
      <c r="C6660" s="183">
        <v>39594</v>
      </c>
      <c r="D6660" s="183">
        <v>39595</v>
      </c>
      <c r="E6660" s="183" t="s">
        <v>2791</v>
      </c>
      <c r="F6660" s="183" t="s">
        <v>727</v>
      </c>
      <c r="G6660" s="183">
        <v>6.0172825999999997</v>
      </c>
      <c r="H6660" s="186">
        <v>1947.67</v>
      </c>
      <c r="I6660" s="187">
        <v>1947.67</v>
      </c>
      <c r="J6660" s="185">
        <v>0</v>
      </c>
      <c r="K6660" s="181">
        <f t="shared" si="108"/>
        <v>11719.680801541999</v>
      </c>
      <c r="L6660" s="185" t="str">
        <f t="shared" si="109"/>
        <v>Insumo</v>
      </c>
    </row>
    <row r="6661" spans="3:12">
      <c r="C6661" s="183">
        <v>39594</v>
      </c>
      <c r="D6661" s="183">
        <v>39596</v>
      </c>
      <c r="E6661" s="183" t="s">
        <v>2784</v>
      </c>
      <c r="F6661" s="183" t="s">
        <v>727</v>
      </c>
      <c r="G6661" s="183">
        <v>2.6780932000000002</v>
      </c>
      <c r="H6661" s="184">
        <v>866.84</v>
      </c>
      <c r="I6661" s="183">
        <v>866.84</v>
      </c>
      <c r="J6661" s="185">
        <v>0</v>
      </c>
      <c r="K6661" s="181">
        <f t="shared" si="108"/>
        <v>2321.4783094880004</v>
      </c>
      <c r="L6661" s="185" t="str">
        <f t="shared" si="109"/>
        <v>Insumo</v>
      </c>
    </row>
    <row r="6662" spans="3:12">
      <c r="C6662" s="183">
        <v>39594</v>
      </c>
      <c r="D6662" s="183">
        <v>39597</v>
      </c>
      <c r="E6662" s="183" t="s">
        <v>2785</v>
      </c>
      <c r="F6662" s="183" t="s">
        <v>727</v>
      </c>
      <c r="G6662" s="183">
        <v>9.4389216000000005</v>
      </c>
      <c r="H6662" s="186">
        <v>3055.19</v>
      </c>
      <c r="I6662" s="187">
        <v>3055.19</v>
      </c>
      <c r="J6662" s="185">
        <v>0</v>
      </c>
      <c r="K6662" s="181">
        <f t="shared" ref="K6662:K6725" si="110">H6662*G6662</f>
        <v>28837.698883104003</v>
      </c>
      <c r="L6662" s="185" t="str">
        <f t="shared" si="109"/>
        <v>Insumo</v>
      </c>
    </row>
    <row r="6663" spans="3:12">
      <c r="C6663" s="183">
        <v>39594</v>
      </c>
      <c r="D6663" s="183">
        <v>43836</v>
      </c>
      <c r="E6663" s="183" t="s">
        <v>2786</v>
      </c>
      <c r="F6663" s="183" t="s">
        <v>727</v>
      </c>
      <c r="G6663" s="183">
        <v>8.1378325</v>
      </c>
      <c r="H6663" s="186">
        <v>2634.05</v>
      </c>
      <c r="I6663" s="187">
        <v>2634.05</v>
      </c>
      <c r="J6663" s="185">
        <v>0</v>
      </c>
      <c r="K6663" s="181">
        <f t="shared" si="110"/>
        <v>21435.457696625002</v>
      </c>
      <c r="L6663" s="185" t="str">
        <f t="shared" si="109"/>
        <v>Insumo</v>
      </c>
    </row>
    <row r="6664" spans="3:12">
      <c r="C6664" s="183">
        <v>39594</v>
      </c>
      <c r="D6664" s="183">
        <v>43837</v>
      </c>
      <c r="E6664" s="183" t="s">
        <v>2794</v>
      </c>
      <c r="F6664" s="183" t="s">
        <v>727</v>
      </c>
      <c r="G6664" s="183">
        <v>3.9992858</v>
      </c>
      <c r="H6664" s="186">
        <v>1294.48</v>
      </c>
      <c r="I6664" s="187">
        <v>1294.48</v>
      </c>
      <c r="J6664" s="185">
        <v>0</v>
      </c>
      <c r="K6664" s="181">
        <f t="shared" si="110"/>
        <v>5176.9954823839998</v>
      </c>
      <c r="L6664" s="185" t="str">
        <f t="shared" si="109"/>
        <v>Insumo</v>
      </c>
    </row>
    <row r="6665" spans="3:12">
      <c r="C6665" s="183">
        <v>39594</v>
      </c>
      <c r="D6665" s="183">
        <v>44171</v>
      </c>
      <c r="E6665" s="183" t="s">
        <v>2787</v>
      </c>
      <c r="F6665" s="183" t="s">
        <v>727</v>
      </c>
      <c r="G6665" s="183">
        <v>6.55419E-2</v>
      </c>
      <c r="H6665" s="184">
        <v>21.21</v>
      </c>
      <c r="I6665" s="183">
        <v>21.21</v>
      </c>
      <c r="J6665" s="185">
        <v>0</v>
      </c>
      <c r="K6665" s="181">
        <f t="shared" si="110"/>
        <v>1.390143699</v>
      </c>
      <c r="L6665" s="185" t="str">
        <f t="shared" si="109"/>
        <v>Insumo</v>
      </c>
    </row>
    <row r="6666" spans="3:12">
      <c r="C6666" s="183">
        <v>39594</v>
      </c>
      <c r="D6666" s="183">
        <v>44172</v>
      </c>
      <c r="E6666" s="183" t="s">
        <v>2788</v>
      </c>
      <c r="F6666" s="183" t="s">
        <v>727</v>
      </c>
      <c r="G6666" s="183">
        <v>2.2977999999999998E-2</v>
      </c>
      <c r="H6666" s="184">
        <v>7.43</v>
      </c>
      <c r="I6666" s="183">
        <v>7.43</v>
      </c>
      <c r="J6666" s="185">
        <v>0</v>
      </c>
      <c r="K6666" s="181">
        <f t="shared" si="110"/>
        <v>0.17072653999999998</v>
      </c>
      <c r="L6666" s="185" t="str">
        <f t="shared" si="109"/>
        <v>Insumo</v>
      </c>
    </row>
    <row r="6667" spans="3:12">
      <c r="C6667" s="183">
        <v>39616</v>
      </c>
      <c r="D6667" s="183">
        <v>39616</v>
      </c>
      <c r="E6667" s="183" t="s">
        <v>6296</v>
      </c>
      <c r="F6667" s="183" t="s">
        <v>727</v>
      </c>
      <c r="G6667" s="183">
        <v>1</v>
      </c>
      <c r="H6667" s="184">
        <v>392.9</v>
      </c>
      <c r="I6667" s="185">
        <v>0</v>
      </c>
      <c r="J6667" s="183">
        <v>392.9</v>
      </c>
      <c r="K6667" s="181">
        <f t="shared" si="110"/>
        <v>392.9</v>
      </c>
      <c r="L6667" s="185" t="str">
        <f t="shared" si="109"/>
        <v>Mão de Obra</v>
      </c>
    </row>
    <row r="6668" spans="3:12">
      <c r="C6668" s="183">
        <v>39616</v>
      </c>
      <c r="D6668" s="183">
        <v>39608</v>
      </c>
      <c r="E6668" s="183" t="s">
        <v>6297</v>
      </c>
      <c r="F6668" s="183" t="s">
        <v>727</v>
      </c>
      <c r="G6668" s="183">
        <v>110.75226000000001</v>
      </c>
      <c r="H6668" s="186">
        <v>43514.559999999998</v>
      </c>
      <c r="I6668" s="185">
        <v>0</v>
      </c>
      <c r="J6668" s="187">
        <v>43514.559999999998</v>
      </c>
      <c r="K6668" s="181">
        <f t="shared" si="110"/>
        <v>4819335.8629056001</v>
      </c>
      <c r="L6668" s="185" t="str">
        <f t="shared" si="109"/>
        <v>Mão de Obra</v>
      </c>
    </row>
    <row r="6669" spans="3:12">
      <c r="C6669" s="183">
        <v>39616</v>
      </c>
      <c r="D6669" s="183">
        <v>39609</v>
      </c>
      <c r="E6669" s="183" t="s">
        <v>6298</v>
      </c>
      <c r="F6669" s="183" t="s">
        <v>727</v>
      </c>
      <c r="G6669" s="183">
        <v>138.51140000000001</v>
      </c>
      <c r="H6669" s="186">
        <v>54421.120000000003</v>
      </c>
      <c r="I6669" s="185">
        <v>0</v>
      </c>
      <c r="J6669" s="187">
        <v>54421.120000000003</v>
      </c>
      <c r="K6669" s="181">
        <f t="shared" si="110"/>
        <v>7537945.5207680007</v>
      </c>
      <c r="L6669" s="185" t="str">
        <f t="shared" si="109"/>
        <v>Mão de Obra</v>
      </c>
    </row>
    <row r="6670" spans="3:12">
      <c r="C6670" s="183">
        <v>39616</v>
      </c>
      <c r="D6670" s="183">
        <v>39610</v>
      </c>
      <c r="E6670" s="183" t="s">
        <v>6299</v>
      </c>
      <c r="F6670" s="183" t="s">
        <v>727</v>
      </c>
      <c r="G6670" s="183">
        <v>202.18342999999999</v>
      </c>
      <c r="H6670" s="186">
        <v>79437.86</v>
      </c>
      <c r="I6670" s="185">
        <v>0</v>
      </c>
      <c r="J6670" s="187">
        <v>79437.86</v>
      </c>
      <c r="K6670" s="181">
        <f t="shared" si="110"/>
        <v>16061019.006659798</v>
      </c>
      <c r="L6670" s="185" t="str">
        <f t="shared" si="109"/>
        <v>Mão de Obra</v>
      </c>
    </row>
    <row r="6671" spans="3:12">
      <c r="C6671" s="183">
        <v>39616</v>
      </c>
      <c r="D6671" s="183">
        <v>39611</v>
      </c>
      <c r="E6671" s="183" t="s">
        <v>6300</v>
      </c>
      <c r="F6671" s="183" t="s">
        <v>727</v>
      </c>
      <c r="G6671" s="183">
        <v>244.67504</v>
      </c>
      <c r="H6671" s="186">
        <v>96132.82</v>
      </c>
      <c r="I6671" s="185">
        <v>0</v>
      </c>
      <c r="J6671" s="187">
        <v>96132.82</v>
      </c>
      <c r="K6671" s="181">
        <f t="shared" si="110"/>
        <v>23521301.5788128</v>
      </c>
      <c r="L6671" s="185" t="str">
        <f t="shared" si="109"/>
        <v>Mão de Obra</v>
      </c>
    </row>
    <row r="6672" spans="3:12">
      <c r="C6672" s="183">
        <v>39616</v>
      </c>
      <c r="D6672" s="183">
        <v>39612</v>
      </c>
      <c r="E6672" s="183" t="s">
        <v>6301</v>
      </c>
      <c r="F6672" s="183" t="s">
        <v>727</v>
      </c>
      <c r="G6672" s="183">
        <v>383.28895999999997</v>
      </c>
      <c r="H6672" s="186">
        <v>150594.23000000001</v>
      </c>
      <c r="I6672" s="185">
        <v>0</v>
      </c>
      <c r="J6672" s="187">
        <v>150594.23000000001</v>
      </c>
      <c r="K6672" s="181">
        <f t="shared" si="110"/>
        <v>57721105.798700802</v>
      </c>
      <c r="L6672" s="185" t="str">
        <f t="shared" si="109"/>
        <v>Mão de Obra</v>
      </c>
    </row>
    <row r="6673" spans="3:12">
      <c r="C6673" s="183">
        <v>39616</v>
      </c>
      <c r="D6673" s="183">
        <v>39613</v>
      </c>
      <c r="E6673" s="183" t="s">
        <v>6302</v>
      </c>
      <c r="F6673" s="183" t="s">
        <v>727</v>
      </c>
      <c r="G6673" s="183">
        <v>0.39723000000000003</v>
      </c>
      <c r="H6673" s="184">
        <v>156.07</v>
      </c>
      <c r="I6673" s="185">
        <v>0</v>
      </c>
      <c r="J6673" s="183">
        <v>156.07</v>
      </c>
      <c r="K6673" s="181">
        <f t="shared" si="110"/>
        <v>61.9956861</v>
      </c>
      <c r="L6673" s="185" t="str">
        <f t="shared" si="109"/>
        <v>Mão de Obra</v>
      </c>
    </row>
    <row r="6674" spans="3:12">
      <c r="C6674" s="183">
        <v>39616</v>
      </c>
      <c r="D6674" s="183">
        <v>39614</v>
      </c>
      <c r="E6674" s="183" t="s">
        <v>6303</v>
      </c>
      <c r="F6674" s="183" t="s">
        <v>727</v>
      </c>
      <c r="G6674" s="183">
        <v>0.57952000000000004</v>
      </c>
      <c r="H6674" s="184">
        <v>227.69</v>
      </c>
      <c r="I6674" s="185">
        <v>0</v>
      </c>
      <c r="J6674" s="183">
        <v>227.69</v>
      </c>
      <c r="K6674" s="181">
        <f t="shared" si="110"/>
        <v>131.95090880000001</v>
      </c>
      <c r="L6674" s="185" t="str">
        <f t="shared" si="109"/>
        <v>Mão de Obra</v>
      </c>
    </row>
    <row r="6675" spans="3:12">
      <c r="C6675" s="183">
        <v>39616</v>
      </c>
      <c r="D6675" s="183">
        <v>39618</v>
      </c>
      <c r="E6675" s="183" t="s">
        <v>6304</v>
      </c>
      <c r="F6675" s="183" t="s">
        <v>727</v>
      </c>
      <c r="G6675" s="183">
        <v>1.8138399999999999</v>
      </c>
      <c r="H6675" s="184">
        <v>712.65</v>
      </c>
      <c r="I6675" s="185">
        <v>0</v>
      </c>
      <c r="J6675" s="183">
        <v>712.65</v>
      </c>
      <c r="K6675" s="181">
        <f t="shared" si="110"/>
        <v>1292.6330759999998</v>
      </c>
      <c r="L6675" s="185" t="str">
        <f t="shared" si="109"/>
        <v>Mão de Obra</v>
      </c>
    </row>
    <row r="6676" spans="3:12">
      <c r="C6676" s="183">
        <v>39616</v>
      </c>
      <c r="D6676" s="183">
        <v>39619</v>
      </c>
      <c r="E6676" s="183" t="s">
        <v>6305</v>
      </c>
      <c r="F6676" s="183" t="s">
        <v>727</v>
      </c>
      <c r="G6676" s="183">
        <v>2.4842200000000001</v>
      </c>
      <c r="H6676" s="184">
        <v>976.05</v>
      </c>
      <c r="I6676" s="185">
        <v>0</v>
      </c>
      <c r="J6676" s="183">
        <v>976.05</v>
      </c>
      <c r="K6676" s="181">
        <f t="shared" si="110"/>
        <v>2424.7229309999998</v>
      </c>
      <c r="L6676" s="185" t="str">
        <f t="shared" si="109"/>
        <v>Mão de Obra</v>
      </c>
    </row>
    <row r="6677" spans="3:12">
      <c r="C6677" s="183">
        <v>39696</v>
      </c>
      <c r="D6677" s="183">
        <v>39696</v>
      </c>
      <c r="E6677" s="183" t="s">
        <v>6306</v>
      </c>
      <c r="F6677" s="183" t="s">
        <v>838</v>
      </c>
      <c r="G6677" s="183">
        <v>1</v>
      </c>
      <c r="H6677" s="184">
        <v>6.43</v>
      </c>
      <c r="I6677" s="183">
        <v>6.43</v>
      </c>
      <c r="J6677" s="185">
        <v>0</v>
      </c>
      <c r="K6677" s="181">
        <f t="shared" si="110"/>
        <v>6.43</v>
      </c>
      <c r="L6677" s="185" t="str">
        <f t="shared" si="109"/>
        <v>Insumo</v>
      </c>
    </row>
    <row r="6678" spans="3:12">
      <c r="C6678" s="183">
        <v>39696</v>
      </c>
      <c r="D6678" s="183">
        <v>42527</v>
      </c>
      <c r="E6678" s="183" t="s">
        <v>6307</v>
      </c>
      <c r="F6678" s="183" t="s">
        <v>838</v>
      </c>
      <c r="G6678" s="183">
        <v>3.7579400000000001</v>
      </c>
      <c r="H6678" s="184">
        <v>24.16</v>
      </c>
      <c r="I6678" s="183">
        <v>24.16</v>
      </c>
      <c r="J6678" s="185">
        <v>0</v>
      </c>
      <c r="K6678" s="181">
        <f t="shared" si="110"/>
        <v>90.791830399999995</v>
      </c>
      <c r="L6678" s="185" t="str">
        <f t="shared" si="109"/>
        <v>Insumo</v>
      </c>
    </row>
    <row r="6679" spans="3:12">
      <c r="C6679" s="183">
        <v>39696</v>
      </c>
      <c r="D6679" s="183">
        <v>42528</v>
      </c>
      <c r="E6679" s="183" t="s">
        <v>1684</v>
      </c>
      <c r="F6679" s="183" t="s">
        <v>838</v>
      </c>
      <c r="G6679" s="183">
        <v>1.42262</v>
      </c>
      <c r="H6679" s="184">
        <v>9.14</v>
      </c>
      <c r="I6679" s="183">
        <v>9.14</v>
      </c>
      <c r="J6679" s="185">
        <v>0</v>
      </c>
      <c r="K6679" s="181">
        <f t="shared" si="110"/>
        <v>13.002746800000001</v>
      </c>
      <c r="L6679" s="185" t="str">
        <f t="shared" si="109"/>
        <v>Insumo</v>
      </c>
    </row>
    <row r="6680" spans="3:12">
      <c r="C6680" s="183">
        <v>39696</v>
      </c>
      <c r="D6680" s="183">
        <v>42529</v>
      </c>
      <c r="E6680" s="183" t="s">
        <v>1685</v>
      </c>
      <c r="F6680" s="183" t="s">
        <v>826</v>
      </c>
      <c r="G6680" s="183">
        <v>0.21107000000000001</v>
      </c>
      <c r="H6680" s="184">
        <v>1.35</v>
      </c>
      <c r="I6680" s="183">
        <v>1.35</v>
      </c>
      <c r="J6680" s="185">
        <v>0</v>
      </c>
      <c r="K6680" s="181">
        <f t="shared" si="110"/>
        <v>0.28494450000000004</v>
      </c>
      <c r="L6680" s="185" t="str">
        <f t="shared" si="109"/>
        <v>Insumo</v>
      </c>
    </row>
    <row r="6681" spans="3:12">
      <c r="C6681" s="183">
        <v>39712</v>
      </c>
      <c r="D6681" s="183">
        <v>39712</v>
      </c>
      <c r="E6681" s="183" t="s">
        <v>6308</v>
      </c>
      <c r="F6681" s="183" t="s">
        <v>826</v>
      </c>
      <c r="G6681" s="183">
        <v>1</v>
      </c>
      <c r="H6681" s="184">
        <v>1.65</v>
      </c>
      <c r="I6681" s="183">
        <v>1.65</v>
      </c>
      <c r="J6681" s="185">
        <v>0</v>
      </c>
      <c r="K6681" s="181">
        <f t="shared" si="110"/>
        <v>1.65</v>
      </c>
      <c r="L6681" s="185" t="str">
        <f t="shared" si="109"/>
        <v>Insumo</v>
      </c>
    </row>
    <row r="6682" spans="3:12">
      <c r="C6682" s="183">
        <v>39712</v>
      </c>
      <c r="D6682" s="183">
        <v>39707</v>
      </c>
      <c r="E6682" s="183" t="s">
        <v>6309</v>
      </c>
      <c r="F6682" s="183" t="s">
        <v>826</v>
      </c>
      <c r="G6682" s="183">
        <v>2.6875</v>
      </c>
      <c r="H6682" s="184">
        <v>4.43</v>
      </c>
      <c r="I6682" s="183">
        <v>4.43</v>
      </c>
      <c r="J6682" s="185">
        <v>0</v>
      </c>
      <c r="K6682" s="181">
        <f t="shared" si="110"/>
        <v>11.905624999999999</v>
      </c>
      <c r="L6682" s="185" t="str">
        <f t="shared" si="109"/>
        <v>Insumo</v>
      </c>
    </row>
    <row r="6683" spans="3:12">
      <c r="C6683" s="183">
        <v>39712</v>
      </c>
      <c r="D6683" s="183">
        <v>39708</v>
      </c>
      <c r="E6683" s="183" t="s">
        <v>6310</v>
      </c>
      <c r="F6683" s="183" t="s">
        <v>826</v>
      </c>
      <c r="G6683" s="183">
        <v>2.6041666999999999</v>
      </c>
      <c r="H6683" s="184">
        <v>4.29</v>
      </c>
      <c r="I6683" s="183">
        <v>4.29</v>
      </c>
      <c r="J6683" s="185">
        <v>0</v>
      </c>
      <c r="K6683" s="181">
        <f t="shared" si="110"/>
        <v>11.171875142999999</v>
      </c>
      <c r="L6683" s="185" t="str">
        <f t="shared" si="109"/>
        <v>Insumo</v>
      </c>
    </row>
    <row r="6684" spans="3:12">
      <c r="C6684" s="183">
        <v>39712</v>
      </c>
      <c r="D6684" s="183">
        <v>39709</v>
      </c>
      <c r="E6684" s="183" t="s">
        <v>6311</v>
      </c>
      <c r="F6684" s="183" t="s">
        <v>826</v>
      </c>
      <c r="G6684" s="183">
        <v>2.5416666999999999</v>
      </c>
      <c r="H6684" s="184">
        <v>4.1900000000000004</v>
      </c>
      <c r="I6684" s="183">
        <v>4.1900000000000004</v>
      </c>
      <c r="J6684" s="185">
        <v>0</v>
      </c>
      <c r="K6684" s="181">
        <f t="shared" si="110"/>
        <v>10.649583473000002</v>
      </c>
      <c r="L6684" s="185" t="str">
        <f t="shared" si="109"/>
        <v>Insumo</v>
      </c>
    </row>
    <row r="6685" spans="3:12">
      <c r="C6685" s="183">
        <v>39712</v>
      </c>
      <c r="D6685" s="183">
        <v>39710</v>
      </c>
      <c r="E6685" s="183" t="s">
        <v>6312</v>
      </c>
      <c r="F6685" s="183" t="s">
        <v>826</v>
      </c>
      <c r="G6685" s="183">
        <v>1.8333333000000001</v>
      </c>
      <c r="H6685" s="184">
        <v>3.02</v>
      </c>
      <c r="I6685" s="183">
        <v>3.02</v>
      </c>
      <c r="J6685" s="185">
        <v>0</v>
      </c>
      <c r="K6685" s="181">
        <f t="shared" si="110"/>
        <v>5.5366665660000001</v>
      </c>
      <c r="L6685" s="185" t="str">
        <f t="shared" si="109"/>
        <v>Insumo</v>
      </c>
    </row>
    <row r="6686" spans="3:12">
      <c r="C6686" s="183">
        <v>39712</v>
      </c>
      <c r="D6686" s="183">
        <v>39711</v>
      </c>
      <c r="E6686" s="183" t="s">
        <v>6313</v>
      </c>
      <c r="F6686" s="183" t="s">
        <v>826</v>
      </c>
      <c r="G6686" s="183">
        <v>2.8541666999999999</v>
      </c>
      <c r="H6686" s="184">
        <v>4.7</v>
      </c>
      <c r="I6686" s="183">
        <v>4.7</v>
      </c>
      <c r="J6686" s="185">
        <v>0</v>
      </c>
      <c r="K6686" s="181">
        <f t="shared" si="110"/>
        <v>13.41458349</v>
      </c>
      <c r="L6686" s="185" t="str">
        <f t="shared" ref="L6686:L6749" si="111">IF(I6686&gt;0,"Insumo","Mão de Obra")</f>
        <v>Insumo</v>
      </c>
    </row>
    <row r="6687" spans="3:12">
      <c r="C6687" s="183">
        <v>39712</v>
      </c>
      <c r="D6687" s="183">
        <v>39713</v>
      </c>
      <c r="E6687" s="183" t="s">
        <v>6314</v>
      </c>
      <c r="F6687" s="183" t="s">
        <v>826</v>
      </c>
      <c r="G6687" s="183">
        <v>0.79166669999999995</v>
      </c>
      <c r="H6687" s="184">
        <v>1.3</v>
      </c>
      <c r="I6687" s="183">
        <v>1.3</v>
      </c>
      <c r="J6687" s="185">
        <v>0</v>
      </c>
      <c r="K6687" s="181">
        <f t="shared" si="110"/>
        <v>1.0291667099999999</v>
      </c>
      <c r="L6687" s="185" t="str">
        <f t="shared" si="111"/>
        <v>Insumo</v>
      </c>
    </row>
    <row r="6688" spans="3:12">
      <c r="C6688" s="183">
        <v>39712</v>
      </c>
      <c r="D6688" s="183">
        <v>39714</v>
      </c>
      <c r="E6688" s="183" t="s">
        <v>6315</v>
      </c>
      <c r="F6688" s="183" t="s">
        <v>826</v>
      </c>
      <c r="G6688" s="183">
        <v>1.8125</v>
      </c>
      <c r="H6688" s="184">
        <v>2.99</v>
      </c>
      <c r="I6688" s="183">
        <v>2.99</v>
      </c>
      <c r="J6688" s="185">
        <v>0</v>
      </c>
      <c r="K6688" s="181">
        <f t="shared" si="110"/>
        <v>5.4193750000000005</v>
      </c>
      <c r="L6688" s="185" t="str">
        <f t="shared" si="111"/>
        <v>Insumo</v>
      </c>
    </row>
    <row r="6689" spans="3:12">
      <c r="C6689" s="183">
        <v>39712</v>
      </c>
      <c r="D6689" s="183">
        <v>39715</v>
      </c>
      <c r="E6689" s="183" t="s">
        <v>6316</v>
      </c>
      <c r="F6689" s="183" t="s">
        <v>826</v>
      </c>
      <c r="G6689" s="183">
        <v>1.2916666999999999</v>
      </c>
      <c r="H6689" s="184">
        <v>2.13</v>
      </c>
      <c r="I6689" s="183">
        <v>2.13</v>
      </c>
      <c r="J6689" s="185">
        <v>0</v>
      </c>
      <c r="K6689" s="181">
        <f t="shared" si="110"/>
        <v>2.7512500709999999</v>
      </c>
      <c r="L6689" s="185" t="str">
        <f t="shared" si="111"/>
        <v>Insumo</v>
      </c>
    </row>
    <row r="6690" spans="3:12">
      <c r="C6690" s="183">
        <v>39712</v>
      </c>
      <c r="D6690" s="183">
        <v>39716</v>
      </c>
      <c r="E6690" s="183" t="s">
        <v>6317</v>
      </c>
      <c r="F6690" s="183" t="s">
        <v>826</v>
      </c>
      <c r="G6690" s="183">
        <v>0.97916669999999995</v>
      </c>
      <c r="H6690" s="184">
        <v>1.61</v>
      </c>
      <c r="I6690" s="183">
        <v>1.61</v>
      </c>
      <c r="J6690" s="185">
        <v>0</v>
      </c>
      <c r="K6690" s="181">
        <f t="shared" si="110"/>
        <v>1.576458387</v>
      </c>
      <c r="L6690" s="185" t="str">
        <f t="shared" si="111"/>
        <v>Insumo</v>
      </c>
    </row>
    <row r="6691" spans="3:12">
      <c r="C6691" s="183">
        <v>39712</v>
      </c>
      <c r="D6691" s="183">
        <v>39718</v>
      </c>
      <c r="E6691" s="183" t="s">
        <v>6318</v>
      </c>
      <c r="F6691" s="183" t="s">
        <v>826</v>
      </c>
      <c r="G6691" s="183">
        <v>1.6666666999999999</v>
      </c>
      <c r="H6691" s="184">
        <v>2.75</v>
      </c>
      <c r="I6691" s="183">
        <v>2.75</v>
      </c>
      <c r="J6691" s="185">
        <v>0</v>
      </c>
      <c r="K6691" s="181">
        <f t="shared" si="110"/>
        <v>4.5833334250000002</v>
      </c>
      <c r="L6691" s="185" t="str">
        <f t="shared" si="111"/>
        <v>Insumo</v>
      </c>
    </row>
    <row r="6692" spans="3:12">
      <c r="C6692" s="183">
        <v>39712</v>
      </c>
      <c r="D6692" s="183">
        <v>39733</v>
      </c>
      <c r="E6692" s="183" t="s">
        <v>2828</v>
      </c>
      <c r="F6692" s="183" t="s">
        <v>826</v>
      </c>
      <c r="G6692" s="183">
        <v>54.4375</v>
      </c>
      <c r="H6692" s="184">
        <v>89.82</v>
      </c>
      <c r="I6692" s="183">
        <v>89.82</v>
      </c>
      <c r="J6692" s="185">
        <v>0</v>
      </c>
      <c r="K6692" s="181">
        <f t="shared" si="110"/>
        <v>4889.5762500000001</v>
      </c>
      <c r="L6692" s="185" t="str">
        <f t="shared" si="111"/>
        <v>Insumo</v>
      </c>
    </row>
    <row r="6693" spans="3:12">
      <c r="C6693" s="183">
        <v>39712</v>
      </c>
      <c r="D6693" s="183">
        <v>39734</v>
      </c>
      <c r="E6693" s="183" t="s">
        <v>2826</v>
      </c>
      <c r="F6693" s="183" t="s">
        <v>826</v>
      </c>
      <c r="G6693" s="183">
        <v>39.859375</v>
      </c>
      <c r="H6693" s="184">
        <v>65.760000000000005</v>
      </c>
      <c r="I6693" s="183">
        <v>65.760000000000005</v>
      </c>
      <c r="J6693" s="185">
        <v>0</v>
      </c>
      <c r="K6693" s="181">
        <f t="shared" si="110"/>
        <v>2621.1525000000001</v>
      </c>
      <c r="L6693" s="185" t="str">
        <f t="shared" si="111"/>
        <v>Insumo</v>
      </c>
    </row>
    <row r="6694" spans="3:12">
      <c r="C6694" s="183">
        <v>39712</v>
      </c>
      <c r="D6694" s="183">
        <v>39735</v>
      </c>
      <c r="E6694" s="183" t="s">
        <v>6319</v>
      </c>
      <c r="F6694" s="183" t="s">
        <v>826</v>
      </c>
      <c r="G6694" s="183">
        <v>33.6041667</v>
      </c>
      <c r="H6694" s="184">
        <v>55.44</v>
      </c>
      <c r="I6694" s="183">
        <v>55.44</v>
      </c>
      <c r="J6694" s="185">
        <v>0</v>
      </c>
      <c r="K6694" s="181">
        <f t="shared" si="110"/>
        <v>1863.0150018479999</v>
      </c>
      <c r="L6694" s="185" t="str">
        <f t="shared" si="111"/>
        <v>Insumo</v>
      </c>
    </row>
    <row r="6695" spans="3:12">
      <c r="C6695" s="183">
        <v>39712</v>
      </c>
      <c r="D6695" s="183">
        <v>39736</v>
      </c>
      <c r="E6695" s="183" t="s">
        <v>2827</v>
      </c>
      <c r="F6695" s="183" t="s">
        <v>826</v>
      </c>
      <c r="G6695" s="183">
        <v>45.4895833</v>
      </c>
      <c r="H6695" s="184">
        <v>75.05</v>
      </c>
      <c r="I6695" s="183">
        <v>75.05</v>
      </c>
      <c r="J6695" s="185">
        <v>0</v>
      </c>
      <c r="K6695" s="181">
        <f t="shared" si="110"/>
        <v>3413.9932266649998</v>
      </c>
      <c r="L6695" s="185" t="str">
        <f t="shared" si="111"/>
        <v>Insumo</v>
      </c>
    </row>
    <row r="6696" spans="3:12">
      <c r="C6696" s="183">
        <v>39712</v>
      </c>
      <c r="D6696" s="183">
        <v>39737</v>
      </c>
      <c r="E6696" s="183" t="s">
        <v>2831</v>
      </c>
      <c r="F6696" s="183" t="s">
        <v>826</v>
      </c>
      <c r="G6696" s="183">
        <v>6.1197917000000004</v>
      </c>
      <c r="H6696" s="184">
        <v>10.09</v>
      </c>
      <c r="I6696" s="183">
        <v>10.09</v>
      </c>
      <c r="J6696" s="185">
        <v>0</v>
      </c>
      <c r="K6696" s="181">
        <f t="shared" si="110"/>
        <v>61.748698253000001</v>
      </c>
      <c r="L6696" s="185" t="str">
        <f t="shared" si="111"/>
        <v>Insumo</v>
      </c>
    </row>
    <row r="6697" spans="3:12">
      <c r="C6697" s="183">
        <v>39712</v>
      </c>
      <c r="D6697" s="183">
        <v>39738</v>
      </c>
      <c r="E6697" s="183" t="s">
        <v>2876</v>
      </c>
      <c r="F6697" s="183" t="s">
        <v>826</v>
      </c>
      <c r="G6697" s="183">
        <v>2.2135416999999999</v>
      </c>
      <c r="H6697" s="184">
        <v>3.65</v>
      </c>
      <c r="I6697" s="183">
        <v>3.65</v>
      </c>
      <c r="J6697" s="185">
        <v>0</v>
      </c>
      <c r="K6697" s="181">
        <f t="shared" si="110"/>
        <v>8.079427205</v>
      </c>
      <c r="L6697" s="185" t="str">
        <f t="shared" si="111"/>
        <v>Insumo</v>
      </c>
    </row>
    <row r="6698" spans="3:12">
      <c r="C6698" s="183">
        <v>39712</v>
      </c>
      <c r="D6698" s="183">
        <v>39739</v>
      </c>
      <c r="E6698" s="183" t="s">
        <v>2825</v>
      </c>
      <c r="F6698" s="183" t="s">
        <v>826</v>
      </c>
      <c r="G6698" s="183">
        <v>31.4583333</v>
      </c>
      <c r="H6698" s="184">
        <v>51.9</v>
      </c>
      <c r="I6698" s="183">
        <v>51.9</v>
      </c>
      <c r="J6698" s="185">
        <v>0</v>
      </c>
      <c r="K6698" s="181">
        <f t="shared" si="110"/>
        <v>1632.6874982699999</v>
      </c>
      <c r="L6698" s="185" t="str">
        <f t="shared" si="111"/>
        <v>Insumo</v>
      </c>
    </row>
    <row r="6699" spans="3:12">
      <c r="C6699" s="183">
        <v>39712</v>
      </c>
      <c r="D6699" s="183">
        <v>39740</v>
      </c>
      <c r="E6699" s="183" t="s">
        <v>2824</v>
      </c>
      <c r="F6699" s="183" t="s">
        <v>826</v>
      </c>
      <c r="G6699" s="183">
        <v>30.2083333</v>
      </c>
      <c r="H6699" s="184">
        <v>49.84</v>
      </c>
      <c r="I6699" s="183">
        <v>49.84</v>
      </c>
      <c r="J6699" s="185">
        <v>0</v>
      </c>
      <c r="K6699" s="181">
        <f t="shared" si="110"/>
        <v>1505.583331672</v>
      </c>
      <c r="L6699" s="185" t="str">
        <f t="shared" si="111"/>
        <v>Insumo</v>
      </c>
    </row>
    <row r="6700" spans="3:12">
      <c r="C6700" s="183">
        <v>39712</v>
      </c>
      <c r="D6700" s="183">
        <v>39741</v>
      </c>
      <c r="E6700" s="183" t="s">
        <v>2878</v>
      </c>
      <c r="F6700" s="183" t="s">
        <v>826</v>
      </c>
      <c r="G6700" s="183">
        <v>5.5677082999999996</v>
      </c>
      <c r="H6700" s="184">
        <v>9.18</v>
      </c>
      <c r="I6700" s="183">
        <v>9.18</v>
      </c>
      <c r="J6700" s="185">
        <v>0</v>
      </c>
      <c r="K6700" s="181">
        <f t="shared" si="110"/>
        <v>51.111562193999994</v>
      </c>
      <c r="L6700" s="185" t="str">
        <f t="shared" si="111"/>
        <v>Insumo</v>
      </c>
    </row>
    <row r="6701" spans="3:12">
      <c r="C6701" s="183">
        <v>39712</v>
      </c>
      <c r="D6701" s="183">
        <v>39742</v>
      </c>
      <c r="E6701" s="183" t="s">
        <v>6320</v>
      </c>
      <c r="F6701" s="183" t="s">
        <v>826</v>
      </c>
      <c r="G6701" s="183">
        <v>24.28125</v>
      </c>
      <c r="H6701" s="184">
        <v>40.06</v>
      </c>
      <c r="I6701" s="183">
        <v>40.06</v>
      </c>
      <c r="J6701" s="185">
        <v>0</v>
      </c>
      <c r="K6701" s="181">
        <f t="shared" si="110"/>
        <v>972.70687500000008</v>
      </c>
      <c r="L6701" s="185" t="str">
        <f t="shared" si="111"/>
        <v>Insumo</v>
      </c>
    </row>
    <row r="6702" spans="3:12">
      <c r="C6702" s="183">
        <v>39712</v>
      </c>
      <c r="D6702" s="183">
        <v>39853</v>
      </c>
      <c r="E6702" s="183" t="s">
        <v>2881</v>
      </c>
      <c r="F6702" s="183" t="s">
        <v>826</v>
      </c>
      <c r="G6702" s="183">
        <v>7.3125</v>
      </c>
      <c r="H6702" s="184">
        <v>12.06</v>
      </c>
      <c r="I6702" s="183">
        <v>12.06</v>
      </c>
      <c r="J6702" s="185">
        <v>0</v>
      </c>
      <c r="K6702" s="181">
        <f t="shared" si="110"/>
        <v>88.188749999999999</v>
      </c>
      <c r="L6702" s="185" t="str">
        <f t="shared" si="111"/>
        <v>Insumo</v>
      </c>
    </row>
    <row r="6703" spans="3:12">
      <c r="C6703" s="183">
        <v>39712</v>
      </c>
      <c r="D6703" s="183">
        <v>39854</v>
      </c>
      <c r="E6703" s="183" t="s">
        <v>2829</v>
      </c>
      <c r="F6703" s="183" t="s">
        <v>826</v>
      </c>
      <c r="G6703" s="183">
        <v>55.2083333</v>
      </c>
      <c r="H6703" s="184">
        <v>91.09</v>
      </c>
      <c r="I6703" s="183">
        <v>91.09</v>
      </c>
      <c r="J6703" s="185">
        <v>0</v>
      </c>
      <c r="K6703" s="181">
        <f t="shared" si="110"/>
        <v>5028.9270802970004</v>
      </c>
      <c r="L6703" s="185" t="str">
        <f t="shared" si="111"/>
        <v>Insumo</v>
      </c>
    </row>
    <row r="6704" spans="3:12">
      <c r="C6704" s="183">
        <v>39797</v>
      </c>
      <c r="D6704" s="183">
        <v>39797</v>
      </c>
      <c r="E6704" s="183" t="s">
        <v>6321</v>
      </c>
      <c r="F6704" s="183" t="s">
        <v>727</v>
      </c>
      <c r="G6704" s="183">
        <v>1</v>
      </c>
      <c r="H6704" s="184">
        <v>129.9</v>
      </c>
      <c r="I6704" s="183">
        <v>129.9</v>
      </c>
      <c r="J6704" s="185">
        <v>0</v>
      </c>
      <c r="K6704" s="181">
        <f t="shared" si="110"/>
        <v>129.9</v>
      </c>
      <c r="L6704" s="185" t="str">
        <f t="shared" si="111"/>
        <v>Insumo</v>
      </c>
    </row>
    <row r="6705" spans="3:12">
      <c r="C6705" s="183">
        <v>39797</v>
      </c>
      <c r="D6705" s="183">
        <v>39794</v>
      </c>
      <c r="E6705" s="183" t="s">
        <v>2470</v>
      </c>
      <c r="F6705" s="183" t="s">
        <v>727</v>
      </c>
      <c r="G6705" s="183">
        <v>0.27041979999999999</v>
      </c>
      <c r="H6705" s="184">
        <v>35.119999999999997</v>
      </c>
      <c r="I6705" s="183">
        <v>35.119999999999997</v>
      </c>
      <c r="J6705" s="185">
        <v>0</v>
      </c>
      <c r="K6705" s="181">
        <f t="shared" si="110"/>
        <v>9.4971433759999986</v>
      </c>
      <c r="L6705" s="185" t="str">
        <f t="shared" si="111"/>
        <v>Insumo</v>
      </c>
    </row>
    <row r="6706" spans="3:12">
      <c r="C6706" s="183">
        <v>39797</v>
      </c>
      <c r="D6706" s="183">
        <v>39795</v>
      </c>
      <c r="E6706" s="183" t="s">
        <v>2469</v>
      </c>
      <c r="F6706" s="183" t="s">
        <v>727</v>
      </c>
      <c r="G6706" s="183">
        <v>0.42721170000000003</v>
      </c>
      <c r="H6706" s="184">
        <v>55.49</v>
      </c>
      <c r="I6706" s="183">
        <v>55.49</v>
      </c>
      <c r="J6706" s="185">
        <v>0</v>
      </c>
      <c r="K6706" s="181">
        <f t="shared" si="110"/>
        <v>23.705977233000002</v>
      </c>
      <c r="L6706" s="185" t="str">
        <f t="shared" si="111"/>
        <v>Insumo</v>
      </c>
    </row>
    <row r="6707" spans="3:12">
      <c r="C6707" s="183">
        <v>39797</v>
      </c>
      <c r="D6707" s="183">
        <v>39796</v>
      </c>
      <c r="E6707" s="183" t="s">
        <v>6322</v>
      </c>
      <c r="F6707" s="183" t="s">
        <v>727</v>
      </c>
      <c r="G6707" s="183">
        <v>0.63705449999999997</v>
      </c>
      <c r="H6707" s="184">
        <v>82.75</v>
      </c>
      <c r="I6707" s="183">
        <v>82.75</v>
      </c>
      <c r="J6707" s="185">
        <v>0</v>
      </c>
      <c r="K6707" s="181">
        <f t="shared" si="110"/>
        <v>52.716259874999999</v>
      </c>
      <c r="L6707" s="185" t="str">
        <f t="shared" si="111"/>
        <v>Insumo</v>
      </c>
    </row>
    <row r="6708" spans="3:12">
      <c r="C6708" s="183">
        <v>39797</v>
      </c>
      <c r="D6708" s="183">
        <v>39798</v>
      </c>
      <c r="E6708" s="183" t="s">
        <v>6323</v>
      </c>
      <c r="F6708" s="183" t="s">
        <v>727</v>
      </c>
      <c r="G6708" s="183">
        <v>1.7153398</v>
      </c>
      <c r="H6708" s="184">
        <v>222.82</v>
      </c>
      <c r="I6708" s="183">
        <v>222.82</v>
      </c>
      <c r="J6708" s="185">
        <v>0</v>
      </c>
      <c r="K6708" s="181">
        <f t="shared" si="110"/>
        <v>382.21201423599996</v>
      </c>
      <c r="L6708" s="185" t="str">
        <f t="shared" si="111"/>
        <v>Insumo</v>
      </c>
    </row>
    <row r="6709" spans="3:12">
      <c r="C6709" s="183">
        <v>39797</v>
      </c>
      <c r="D6709" s="183">
        <v>39799</v>
      </c>
      <c r="E6709" s="183" t="s">
        <v>6324</v>
      </c>
      <c r="F6709" s="183" t="s">
        <v>727</v>
      </c>
      <c r="G6709" s="183">
        <v>0.31520700000000001</v>
      </c>
      <c r="H6709" s="184">
        <v>40.94</v>
      </c>
      <c r="I6709" s="183">
        <v>40.94</v>
      </c>
      <c r="J6709" s="185">
        <v>0</v>
      </c>
      <c r="K6709" s="181">
        <f t="shared" si="110"/>
        <v>12.90457458</v>
      </c>
      <c r="L6709" s="185" t="str">
        <f t="shared" si="111"/>
        <v>Insumo</v>
      </c>
    </row>
    <row r="6710" spans="3:12">
      <c r="C6710" s="183">
        <v>39797</v>
      </c>
      <c r="D6710" s="183">
        <v>39800</v>
      </c>
      <c r="E6710" s="183" t="s">
        <v>6325</v>
      </c>
      <c r="F6710" s="183" t="s">
        <v>727</v>
      </c>
      <c r="G6710" s="183">
        <v>0.53692910000000005</v>
      </c>
      <c r="H6710" s="184">
        <v>69.739999999999995</v>
      </c>
      <c r="I6710" s="183">
        <v>69.739999999999995</v>
      </c>
      <c r="J6710" s="185">
        <v>0</v>
      </c>
      <c r="K6710" s="181">
        <f t="shared" si="110"/>
        <v>37.445435434000004</v>
      </c>
      <c r="L6710" s="185" t="str">
        <f t="shared" si="111"/>
        <v>Insumo</v>
      </c>
    </row>
    <row r="6711" spans="3:12">
      <c r="C6711" s="183">
        <v>39797</v>
      </c>
      <c r="D6711" s="183">
        <v>39801</v>
      </c>
      <c r="E6711" s="183" t="s">
        <v>6326</v>
      </c>
      <c r="F6711" s="183" t="s">
        <v>727</v>
      </c>
      <c r="G6711" s="183">
        <v>0.90208809999999995</v>
      </c>
      <c r="H6711" s="184">
        <v>117.18</v>
      </c>
      <c r="I6711" s="183">
        <v>117.18</v>
      </c>
      <c r="J6711" s="185">
        <v>0</v>
      </c>
      <c r="K6711" s="181">
        <f t="shared" si="110"/>
        <v>105.70668355799999</v>
      </c>
      <c r="L6711" s="185" t="str">
        <f t="shared" si="111"/>
        <v>Insumo</v>
      </c>
    </row>
    <row r="6712" spans="3:12">
      <c r="C6712" s="183">
        <v>39797</v>
      </c>
      <c r="D6712" s="183">
        <v>39802</v>
      </c>
      <c r="E6712" s="183" t="s">
        <v>6327</v>
      </c>
      <c r="F6712" s="183" t="s">
        <v>727</v>
      </c>
      <c r="G6712" s="183">
        <v>1.3222902999999999</v>
      </c>
      <c r="H6712" s="184">
        <v>171.76</v>
      </c>
      <c r="I6712" s="183">
        <v>171.76</v>
      </c>
      <c r="J6712" s="185">
        <v>0</v>
      </c>
      <c r="K6712" s="181">
        <f t="shared" si="110"/>
        <v>227.11658192799999</v>
      </c>
      <c r="L6712" s="185" t="str">
        <f t="shared" si="111"/>
        <v>Insumo</v>
      </c>
    </row>
    <row r="6713" spans="3:12">
      <c r="C6713" s="183">
        <v>39797</v>
      </c>
      <c r="D6713" s="183">
        <v>39803</v>
      </c>
      <c r="E6713" s="183" t="s">
        <v>6328</v>
      </c>
      <c r="F6713" s="183" t="s">
        <v>727</v>
      </c>
      <c r="G6713" s="183">
        <v>1.8446100000000001</v>
      </c>
      <c r="H6713" s="184">
        <v>239.61</v>
      </c>
      <c r="I6713" s="183">
        <v>239.61</v>
      </c>
      <c r="J6713" s="185">
        <v>0</v>
      </c>
      <c r="K6713" s="181">
        <f t="shared" si="110"/>
        <v>441.98700210000004</v>
      </c>
      <c r="L6713" s="185" t="str">
        <f t="shared" si="111"/>
        <v>Insumo</v>
      </c>
    </row>
    <row r="6714" spans="3:12">
      <c r="C6714" s="183">
        <v>39797</v>
      </c>
      <c r="D6714" s="183">
        <v>39804</v>
      </c>
      <c r="E6714" s="183" t="s">
        <v>6329</v>
      </c>
      <c r="F6714" s="183" t="s">
        <v>727</v>
      </c>
      <c r="G6714" s="183">
        <v>0.61506680000000002</v>
      </c>
      <c r="H6714" s="184">
        <v>79.89</v>
      </c>
      <c r="I6714" s="183">
        <v>79.89</v>
      </c>
      <c r="J6714" s="185">
        <v>0</v>
      </c>
      <c r="K6714" s="181">
        <f t="shared" si="110"/>
        <v>49.137686651999999</v>
      </c>
      <c r="L6714" s="185" t="str">
        <f t="shared" si="111"/>
        <v>Insumo</v>
      </c>
    </row>
    <row r="6715" spans="3:12">
      <c r="C6715" s="183">
        <v>39797</v>
      </c>
      <c r="D6715" s="183">
        <v>39805</v>
      </c>
      <c r="E6715" s="183" t="s">
        <v>6330</v>
      </c>
      <c r="F6715" s="183" t="s">
        <v>727</v>
      </c>
      <c r="G6715" s="183">
        <v>1.0474433999999999</v>
      </c>
      <c r="H6715" s="184">
        <v>136.06</v>
      </c>
      <c r="I6715" s="183">
        <v>136.06</v>
      </c>
      <c r="J6715" s="185">
        <v>0</v>
      </c>
      <c r="K6715" s="181">
        <f t="shared" si="110"/>
        <v>142.51514900399999</v>
      </c>
      <c r="L6715" s="185" t="str">
        <f t="shared" si="111"/>
        <v>Insumo</v>
      </c>
    </row>
    <row r="6716" spans="3:12">
      <c r="C6716" s="183">
        <v>39797</v>
      </c>
      <c r="D6716" s="183">
        <v>39806</v>
      </c>
      <c r="E6716" s="183" t="s">
        <v>6331</v>
      </c>
      <c r="F6716" s="183" t="s">
        <v>727</v>
      </c>
      <c r="G6716" s="183">
        <v>1.9406036</v>
      </c>
      <c r="H6716" s="184">
        <v>252.08</v>
      </c>
      <c r="I6716" s="183">
        <v>252.08</v>
      </c>
      <c r="J6716" s="185">
        <v>0</v>
      </c>
      <c r="K6716" s="181">
        <f t="shared" si="110"/>
        <v>489.18735548800004</v>
      </c>
      <c r="L6716" s="185" t="str">
        <f t="shared" si="111"/>
        <v>Insumo</v>
      </c>
    </row>
    <row r="6717" spans="3:12">
      <c r="C6717" s="183">
        <v>39797</v>
      </c>
      <c r="D6717" s="183">
        <v>39807</v>
      </c>
      <c r="E6717" s="183" t="s">
        <v>6332</v>
      </c>
      <c r="F6717" s="183" t="s">
        <v>727</v>
      </c>
      <c r="G6717" s="183">
        <v>4.2057108999999997</v>
      </c>
      <c r="H6717" s="184">
        <v>546.32000000000005</v>
      </c>
      <c r="I6717" s="183">
        <v>546.32000000000005</v>
      </c>
      <c r="J6717" s="185">
        <v>0</v>
      </c>
      <c r="K6717" s="181">
        <f t="shared" si="110"/>
        <v>2297.6639788880002</v>
      </c>
      <c r="L6717" s="185" t="str">
        <f t="shared" si="111"/>
        <v>Insumo</v>
      </c>
    </row>
    <row r="6718" spans="3:12">
      <c r="C6718" s="183">
        <v>39797</v>
      </c>
      <c r="D6718" s="183">
        <v>39808</v>
      </c>
      <c r="E6718" s="183" t="s">
        <v>2496</v>
      </c>
      <c r="F6718" s="183" t="s">
        <v>727</v>
      </c>
      <c r="G6718" s="183">
        <v>0.57551830000000004</v>
      </c>
      <c r="H6718" s="184">
        <v>74.75</v>
      </c>
      <c r="I6718" s="183">
        <v>74.75</v>
      </c>
      <c r="J6718" s="185">
        <v>0</v>
      </c>
      <c r="K6718" s="181">
        <f t="shared" si="110"/>
        <v>43.019992925000004</v>
      </c>
      <c r="L6718" s="185" t="str">
        <f t="shared" si="111"/>
        <v>Insumo</v>
      </c>
    </row>
    <row r="6719" spans="3:12">
      <c r="C6719" s="183">
        <v>39797</v>
      </c>
      <c r="D6719" s="183">
        <v>39809</v>
      </c>
      <c r="E6719" s="183" t="s">
        <v>2591</v>
      </c>
      <c r="F6719" s="183" t="s">
        <v>727</v>
      </c>
      <c r="G6719" s="183">
        <v>1.3650114</v>
      </c>
      <c r="H6719" s="184">
        <v>177.31</v>
      </c>
      <c r="I6719" s="183">
        <v>177.31</v>
      </c>
      <c r="J6719" s="185">
        <v>0</v>
      </c>
      <c r="K6719" s="181">
        <f t="shared" si="110"/>
        <v>242.03017133399999</v>
      </c>
      <c r="L6719" s="185" t="str">
        <f t="shared" si="111"/>
        <v>Insumo</v>
      </c>
    </row>
    <row r="6720" spans="3:12">
      <c r="C6720" s="183">
        <v>39797</v>
      </c>
      <c r="D6720" s="183">
        <v>39810</v>
      </c>
      <c r="E6720" s="183" t="s">
        <v>6333</v>
      </c>
      <c r="F6720" s="183" t="s">
        <v>727</v>
      </c>
      <c r="G6720" s="183">
        <v>0.25094080000000002</v>
      </c>
      <c r="H6720" s="184">
        <v>32.590000000000003</v>
      </c>
      <c r="I6720" s="183">
        <v>32.590000000000003</v>
      </c>
      <c r="J6720" s="185">
        <v>0</v>
      </c>
      <c r="K6720" s="181">
        <f t="shared" si="110"/>
        <v>8.1781606720000006</v>
      </c>
      <c r="L6720" s="185" t="str">
        <f t="shared" si="111"/>
        <v>Insumo</v>
      </c>
    </row>
    <row r="6721" spans="3:12">
      <c r="C6721" s="183">
        <v>39797</v>
      </c>
      <c r="D6721" s="183">
        <v>39811</v>
      </c>
      <c r="E6721" s="183" t="s">
        <v>6334</v>
      </c>
      <c r="F6721" s="183" t="s">
        <v>727</v>
      </c>
      <c r="G6721" s="183">
        <v>0.30694310000000002</v>
      </c>
      <c r="H6721" s="184">
        <v>39.869999999999997</v>
      </c>
      <c r="I6721" s="183">
        <v>39.869999999999997</v>
      </c>
      <c r="J6721" s="185">
        <v>0</v>
      </c>
      <c r="K6721" s="181">
        <f t="shared" si="110"/>
        <v>12.237821396999999</v>
      </c>
      <c r="L6721" s="185" t="str">
        <f t="shared" si="111"/>
        <v>Insumo</v>
      </c>
    </row>
    <row r="6722" spans="3:12">
      <c r="C6722" s="183">
        <v>39797</v>
      </c>
      <c r="D6722" s="183">
        <v>39812</v>
      </c>
      <c r="E6722" s="183" t="s">
        <v>6335</v>
      </c>
      <c r="F6722" s="183" t="s">
        <v>727</v>
      </c>
      <c r="G6722" s="183">
        <v>0.5046853</v>
      </c>
      <c r="H6722" s="184">
        <v>65.55</v>
      </c>
      <c r="I6722" s="183">
        <v>65.55</v>
      </c>
      <c r="J6722" s="185">
        <v>0</v>
      </c>
      <c r="K6722" s="181">
        <f t="shared" si="110"/>
        <v>33.082121414999996</v>
      </c>
      <c r="L6722" s="185" t="str">
        <f t="shared" si="111"/>
        <v>Insumo</v>
      </c>
    </row>
    <row r="6723" spans="3:12">
      <c r="C6723" s="183">
        <v>39797</v>
      </c>
      <c r="D6723" s="183">
        <v>43089</v>
      </c>
      <c r="E6723" s="183" t="s">
        <v>6336</v>
      </c>
      <c r="F6723" s="183" t="s">
        <v>727</v>
      </c>
      <c r="G6723" s="183">
        <v>10.6987383</v>
      </c>
      <c r="H6723" s="186">
        <v>1389.76</v>
      </c>
      <c r="I6723" s="187">
        <v>1389.76</v>
      </c>
      <c r="J6723" s="185">
        <v>0</v>
      </c>
      <c r="K6723" s="181">
        <f t="shared" si="110"/>
        <v>14868.678539808001</v>
      </c>
      <c r="L6723" s="185" t="str">
        <f t="shared" si="111"/>
        <v>Insumo</v>
      </c>
    </row>
    <row r="6724" spans="3:12">
      <c r="C6724" s="183">
        <v>39797</v>
      </c>
      <c r="D6724" s="183">
        <v>43090</v>
      </c>
      <c r="E6724" s="183" t="s">
        <v>2463</v>
      </c>
      <c r="F6724" s="183" t="s">
        <v>727</v>
      </c>
      <c r="G6724" s="183">
        <v>23.611008600000002</v>
      </c>
      <c r="H6724" s="186">
        <v>3067.07</v>
      </c>
      <c r="I6724" s="187">
        <v>3067.07</v>
      </c>
      <c r="J6724" s="185">
        <v>0</v>
      </c>
      <c r="K6724" s="181">
        <f t="shared" si="110"/>
        <v>72416.616146802015</v>
      </c>
      <c r="L6724" s="185" t="str">
        <f t="shared" si="111"/>
        <v>Insumo</v>
      </c>
    </row>
    <row r="6725" spans="3:12">
      <c r="C6725" s="183">
        <v>39797</v>
      </c>
      <c r="D6725" s="183">
        <v>43091</v>
      </c>
      <c r="E6725" s="183" t="s">
        <v>2464</v>
      </c>
      <c r="F6725" s="183" t="s">
        <v>727</v>
      </c>
      <c r="G6725" s="183">
        <v>46.041466800000002</v>
      </c>
      <c r="H6725" s="186">
        <v>5980.78</v>
      </c>
      <c r="I6725" s="187">
        <v>5980.78</v>
      </c>
      <c r="J6725" s="185">
        <v>0</v>
      </c>
      <c r="K6725" s="181">
        <f t="shared" si="110"/>
        <v>275363.88380810397</v>
      </c>
      <c r="L6725" s="185" t="str">
        <f t="shared" si="111"/>
        <v>Insumo</v>
      </c>
    </row>
    <row r="6726" spans="3:12">
      <c r="C6726" s="183">
        <v>39797</v>
      </c>
      <c r="D6726" s="183">
        <v>43092</v>
      </c>
      <c r="E6726" s="183" t="s">
        <v>2465</v>
      </c>
      <c r="F6726" s="183" t="s">
        <v>727</v>
      </c>
      <c r="G6726" s="183">
        <v>61.388622400000003</v>
      </c>
      <c r="H6726" s="186">
        <v>7974.38</v>
      </c>
      <c r="I6726" s="187">
        <v>7974.38</v>
      </c>
      <c r="J6726" s="185">
        <v>0</v>
      </c>
      <c r="K6726" s="181">
        <f t="shared" ref="K6726:K6789" si="112">H6726*G6726</f>
        <v>489536.20269411203</v>
      </c>
      <c r="L6726" s="185" t="str">
        <f t="shared" si="111"/>
        <v>Insumo</v>
      </c>
    </row>
    <row r="6727" spans="3:12">
      <c r="C6727" s="183">
        <v>39797</v>
      </c>
      <c r="D6727" s="183">
        <v>43093</v>
      </c>
      <c r="E6727" s="183" t="s">
        <v>6337</v>
      </c>
      <c r="F6727" s="183" t="s">
        <v>727</v>
      </c>
      <c r="G6727" s="183">
        <v>1.9759462999999999</v>
      </c>
      <c r="H6727" s="184">
        <v>256.67</v>
      </c>
      <c r="I6727" s="183">
        <v>256.67</v>
      </c>
      <c r="J6727" s="185">
        <v>0</v>
      </c>
      <c r="K6727" s="181">
        <f t="shared" si="112"/>
        <v>507.16613682100001</v>
      </c>
      <c r="L6727" s="185" t="str">
        <f t="shared" si="111"/>
        <v>Insumo</v>
      </c>
    </row>
    <row r="6728" spans="3:12">
      <c r="C6728" s="183">
        <v>39797</v>
      </c>
      <c r="D6728" s="183">
        <v>43094</v>
      </c>
      <c r="E6728" s="183" t="s">
        <v>6338</v>
      </c>
      <c r="F6728" s="183" t="s">
        <v>727</v>
      </c>
      <c r="G6728" s="183">
        <v>1.8593668999999999</v>
      </c>
      <c r="H6728" s="184">
        <v>241.53</v>
      </c>
      <c r="I6728" s="183">
        <v>241.53</v>
      </c>
      <c r="J6728" s="185">
        <v>0</v>
      </c>
      <c r="K6728" s="181">
        <f t="shared" si="112"/>
        <v>449.092887357</v>
      </c>
      <c r="L6728" s="185" t="str">
        <f t="shared" si="111"/>
        <v>Insumo</v>
      </c>
    </row>
    <row r="6729" spans="3:12">
      <c r="C6729" s="183">
        <v>39797</v>
      </c>
      <c r="D6729" s="183">
        <v>43095</v>
      </c>
      <c r="E6729" s="183" t="s">
        <v>6339</v>
      </c>
      <c r="F6729" s="183" t="s">
        <v>727</v>
      </c>
      <c r="G6729" s="183">
        <v>1.102339</v>
      </c>
      <c r="H6729" s="184">
        <v>143.19</v>
      </c>
      <c r="I6729" s="183">
        <v>143.19</v>
      </c>
      <c r="J6729" s="185">
        <v>0</v>
      </c>
      <c r="K6729" s="181">
        <f t="shared" si="112"/>
        <v>157.84392140999998</v>
      </c>
      <c r="L6729" s="185" t="str">
        <f t="shared" si="111"/>
        <v>Insumo</v>
      </c>
    </row>
    <row r="6730" spans="3:12">
      <c r="C6730" s="183">
        <v>39797</v>
      </c>
      <c r="D6730" s="183">
        <v>43096</v>
      </c>
      <c r="E6730" s="183" t="s">
        <v>6340</v>
      </c>
      <c r="F6730" s="183" t="s">
        <v>727</v>
      </c>
      <c r="G6730" s="183">
        <v>1.6728400000000001</v>
      </c>
      <c r="H6730" s="184">
        <v>217.3</v>
      </c>
      <c r="I6730" s="183">
        <v>217.3</v>
      </c>
      <c r="J6730" s="185">
        <v>0</v>
      </c>
      <c r="K6730" s="181">
        <f t="shared" si="112"/>
        <v>363.50813200000005</v>
      </c>
      <c r="L6730" s="185" t="str">
        <f t="shared" si="111"/>
        <v>Insumo</v>
      </c>
    </row>
    <row r="6731" spans="3:12">
      <c r="C6731" s="183">
        <v>39797</v>
      </c>
      <c r="D6731" s="183">
        <v>43097</v>
      </c>
      <c r="E6731" s="183" t="s">
        <v>6341</v>
      </c>
      <c r="F6731" s="183" t="s">
        <v>727</v>
      </c>
      <c r="G6731" s="183">
        <v>0.33571899999999999</v>
      </c>
      <c r="H6731" s="184">
        <v>43.6</v>
      </c>
      <c r="I6731" s="183">
        <v>43.6</v>
      </c>
      <c r="J6731" s="185">
        <v>0</v>
      </c>
      <c r="K6731" s="181">
        <f t="shared" si="112"/>
        <v>14.6373484</v>
      </c>
      <c r="L6731" s="185" t="str">
        <f t="shared" si="111"/>
        <v>Insumo</v>
      </c>
    </row>
    <row r="6732" spans="3:12">
      <c r="C6732" s="183">
        <v>39797</v>
      </c>
      <c r="D6732" s="183">
        <v>43098</v>
      </c>
      <c r="E6732" s="183" t="s">
        <v>6342</v>
      </c>
      <c r="F6732" s="183" t="s">
        <v>727</v>
      </c>
      <c r="G6732" s="183">
        <v>0.56666419999999995</v>
      </c>
      <c r="H6732" s="184">
        <v>73.599999999999994</v>
      </c>
      <c r="I6732" s="183">
        <v>73.599999999999994</v>
      </c>
      <c r="J6732" s="185">
        <v>0</v>
      </c>
      <c r="K6732" s="181">
        <f t="shared" si="112"/>
        <v>41.706485119999996</v>
      </c>
      <c r="L6732" s="185" t="str">
        <f t="shared" si="111"/>
        <v>Insumo</v>
      </c>
    </row>
    <row r="6733" spans="3:12">
      <c r="C6733" s="183">
        <v>39797</v>
      </c>
      <c r="D6733" s="183">
        <v>43100</v>
      </c>
      <c r="E6733" s="183" t="s">
        <v>6343</v>
      </c>
      <c r="F6733" s="183" t="s">
        <v>727</v>
      </c>
      <c r="G6733" s="183">
        <v>3.2879805000000002</v>
      </c>
      <c r="H6733" s="184">
        <v>427.1</v>
      </c>
      <c r="I6733" s="183">
        <v>427.1</v>
      </c>
      <c r="J6733" s="185">
        <v>0</v>
      </c>
      <c r="K6733" s="181">
        <f t="shared" si="112"/>
        <v>1404.2964715500002</v>
      </c>
      <c r="L6733" s="185" t="str">
        <f t="shared" si="111"/>
        <v>Insumo</v>
      </c>
    </row>
    <row r="6734" spans="3:12">
      <c r="C6734" s="183">
        <v>39797</v>
      </c>
      <c r="D6734" s="183">
        <v>43102</v>
      </c>
      <c r="E6734" s="183" t="s">
        <v>6344</v>
      </c>
      <c r="F6734" s="183" t="s">
        <v>727</v>
      </c>
      <c r="G6734" s="183">
        <v>1.0171918</v>
      </c>
      <c r="H6734" s="184">
        <v>132.13</v>
      </c>
      <c r="I6734" s="183">
        <v>132.13</v>
      </c>
      <c r="J6734" s="185">
        <v>0</v>
      </c>
      <c r="K6734" s="181">
        <f t="shared" si="112"/>
        <v>134.40155253399999</v>
      </c>
      <c r="L6734" s="185" t="str">
        <f t="shared" si="111"/>
        <v>Insumo</v>
      </c>
    </row>
    <row r="6735" spans="3:12">
      <c r="C6735" s="183">
        <v>39797</v>
      </c>
      <c r="D6735" s="183">
        <v>43103</v>
      </c>
      <c r="E6735" s="183" t="s">
        <v>6345</v>
      </c>
      <c r="F6735" s="183" t="s">
        <v>727</v>
      </c>
      <c r="G6735" s="183">
        <v>1.4978233999999999</v>
      </c>
      <c r="H6735" s="184">
        <v>194.56</v>
      </c>
      <c r="I6735" s="183">
        <v>194.56</v>
      </c>
      <c r="J6735" s="185">
        <v>0</v>
      </c>
      <c r="K6735" s="181">
        <f t="shared" si="112"/>
        <v>291.41652070399999</v>
      </c>
      <c r="L6735" s="185" t="str">
        <f t="shared" si="111"/>
        <v>Insumo</v>
      </c>
    </row>
    <row r="6736" spans="3:12">
      <c r="C6736" s="183">
        <v>39797</v>
      </c>
      <c r="D6736" s="183">
        <v>43104</v>
      </c>
      <c r="E6736" s="183" t="s">
        <v>6346</v>
      </c>
      <c r="F6736" s="183" t="s">
        <v>727</v>
      </c>
      <c r="G6736" s="183">
        <v>3.9710765000000001</v>
      </c>
      <c r="H6736" s="184">
        <v>515.84</v>
      </c>
      <c r="I6736" s="183">
        <v>515.84</v>
      </c>
      <c r="J6736" s="185">
        <v>0</v>
      </c>
      <c r="K6736" s="181">
        <f t="shared" si="112"/>
        <v>2048.4401017600003</v>
      </c>
      <c r="L6736" s="185" t="str">
        <f t="shared" si="111"/>
        <v>Insumo</v>
      </c>
    </row>
    <row r="6737" spans="3:12">
      <c r="C6737" s="183">
        <v>39829</v>
      </c>
      <c r="D6737" s="183">
        <v>39829</v>
      </c>
      <c r="E6737" s="183" t="s">
        <v>6347</v>
      </c>
      <c r="F6737" s="183" t="s">
        <v>826</v>
      </c>
      <c r="G6737" s="183">
        <v>1</v>
      </c>
      <c r="H6737" s="184">
        <v>37.15</v>
      </c>
      <c r="I6737" s="183">
        <v>37.15</v>
      </c>
      <c r="J6737" s="185">
        <v>0</v>
      </c>
      <c r="K6737" s="181">
        <f t="shared" si="112"/>
        <v>37.15</v>
      </c>
      <c r="L6737" s="185" t="str">
        <f t="shared" si="111"/>
        <v>Insumo</v>
      </c>
    </row>
    <row r="6738" spans="3:12">
      <c r="C6738" s="183">
        <v>39829</v>
      </c>
      <c r="D6738" s="183">
        <v>39830</v>
      </c>
      <c r="E6738" s="183" t="s">
        <v>6348</v>
      </c>
      <c r="F6738" s="183" t="s">
        <v>1957</v>
      </c>
      <c r="G6738" s="183">
        <v>8.1516900000000003</v>
      </c>
      <c r="H6738" s="184">
        <v>302.83</v>
      </c>
      <c r="I6738" s="183">
        <v>302.83</v>
      </c>
      <c r="J6738" s="185">
        <v>0</v>
      </c>
      <c r="K6738" s="181">
        <f t="shared" si="112"/>
        <v>2468.5762826999999</v>
      </c>
      <c r="L6738" s="185" t="str">
        <f t="shared" si="111"/>
        <v>Insumo</v>
      </c>
    </row>
    <row r="6739" spans="3:12">
      <c r="C6739" s="183">
        <v>39829</v>
      </c>
      <c r="D6739" s="183">
        <v>39831</v>
      </c>
      <c r="E6739" s="183" t="s">
        <v>6349</v>
      </c>
      <c r="F6739" s="183" t="s">
        <v>1957</v>
      </c>
      <c r="G6739" s="183">
        <v>8.1343774999999994</v>
      </c>
      <c r="H6739" s="184">
        <v>302.19</v>
      </c>
      <c r="I6739" s="183">
        <v>302.19</v>
      </c>
      <c r="J6739" s="185">
        <v>0</v>
      </c>
      <c r="K6739" s="181">
        <f t="shared" si="112"/>
        <v>2458.1275367249996</v>
      </c>
      <c r="L6739" s="185" t="str">
        <f t="shared" si="111"/>
        <v>Insumo</v>
      </c>
    </row>
    <row r="6740" spans="3:12">
      <c r="C6740" s="183">
        <v>39829</v>
      </c>
      <c r="D6740" s="183">
        <v>39836</v>
      </c>
      <c r="E6740" s="183" t="s">
        <v>6350</v>
      </c>
      <c r="F6740" s="183" t="s">
        <v>1957</v>
      </c>
      <c r="G6740" s="183">
        <v>7.1475679999999997</v>
      </c>
      <c r="H6740" s="184">
        <v>265.52999999999997</v>
      </c>
      <c r="I6740" s="183">
        <v>265.52999999999997</v>
      </c>
      <c r="J6740" s="185">
        <v>0</v>
      </c>
      <c r="K6740" s="181">
        <f t="shared" si="112"/>
        <v>1897.8937310399997</v>
      </c>
      <c r="L6740" s="185" t="str">
        <f t="shared" si="111"/>
        <v>Insumo</v>
      </c>
    </row>
    <row r="6741" spans="3:12">
      <c r="C6741" s="183">
        <v>39829</v>
      </c>
      <c r="D6741" s="183">
        <v>39837</v>
      </c>
      <c r="E6741" s="183" t="s">
        <v>6351</v>
      </c>
      <c r="F6741" s="183" t="s">
        <v>1957</v>
      </c>
      <c r="G6741" s="183">
        <v>10.393239899999999</v>
      </c>
      <c r="H6741" s="184">
        <v>386.1</v>
      </c>
      <c r="I6741" s="183">
        <v>386.1</v>
      </c>
      <c r="J6741" s="185">
        <v>0</v>
      </c>
      <c r="K6741" s="181">
        <f t="shared" si="112"/>
        <v>4012.82992539</v>
      </c>
      <c r="L6741" s="185" t="str">
        <f t="shared" si="111"/>
        <v>Insumo</v>
      </c>
    </row>
    <row r="6742" spans="3:12">
      <c r="C6742" s="183">
        <v>40270</v>
      </c>
      <c r="D6742" s="183">
        <v>40270</v>
      </c>
      <c r="E6742" s="183" t="s">
        <v>2159</v>
      </c>
      <c r="F6742" s="183" t="s">
        <v>826</v>
      </c>
      <c r="G6742" s="183">
        <v>1</v>
      </c>
      <c r="H6742" s="184">
        <v>118.03</v>
      </c>
      <c r="I6742" s="183">
        <v>118.03</v>
      </c>
      <c r="J6742" s="185">
        <v>0</v>
      </c>
      <c r="K6742" s="181">
        <f t="shared" si="112"/>
        <v>118.03</v>
      </c>
      <c r="L6742" s="185" t="str">
        <f t="shared" si="111"/>
        <v>Insumo</v>
      </c>
    </row>
    <row r="6743" spans="3:12">
      <c r="C6743" s="183">
        <v>40329</v>
      </c>
      <c r="D6743" s="183">
        <v>40329</v>
      </c>
      <c r="E6743" s="183" t="s">
        <v>6352</v>
      </c>
      <c r="F6743" s="183" t="s">
        <v>727</v>
      </c>
      <c r="G6743" s="183">
        <v>1</v>
      </c>
      <c r="H6743" s="184">
        <v>25.34</v>
      </c>
      <c r="I6743" s="183">
        <v>25.34</v>
      </c>
      <c r="J6743" s="185">
        <v>0</v>
      </c>
      <c r="K6743" s="181">
        <f t="shared" si="112"/>
        <v>25.34</v>
      </c>
      <c r="L6743" s="185" t="str">
        <f t="shared" si="111"/>
        <v>Insumo</v>
      </c>
    </row>
    <row r="6744" spans="3:12">
      <c r="C6744" s="183">
        <v>40329</v>
      </c>
      <c r="D6744" s="183">
        <v>7606</v>
      </c>
      <c r="E6744" s="183" t="s">
        <v>6353</v>
      </c>
      <c r="F6744" s="183" t="s">
        <v>727</v>
      </c>
      <c r="G6744" s="183">
        <v>3.6854271000000001</v>
      </c>
      <c r="H6744" s="184">
        <v>93.38</v>
      </c>
      <c r="I6744" s="183">
        <v>93.38</v>
      </c>
      <c r="J6744" s="185">
        <v>0</v>
      </c>
      <c r="K6744" s="181">
        <f t="shared" si="112"/>
        <v>344.14518259799996</v>
      </c>
      <c r="L6744" s="185" t="str">
        <f t="shared" si="111"/>
        <v>Insumo</v>
      </c>
    </row>
    <row r="6745" spans="3:12">
      <c r="C6745" s="183">
        <v>40329</v>
      </c>
      <c r="D6745" s="183">
        <v>11763</v>
      </c>
      <c r="E6745" s="183" t="s">
        <v>6354</v>
      </c>
      <c r="F6745" s="183" t="s">
        <v>727</v>
      </c>
      <c r="G6745" s="183">
        <v>8.0477387</v>
      </c>
      <c r="H6745" s="184">
        <v>203.92</v>
      </c>
      <c r="I6745" s="183">
        <v>203.92</v>
      </c>
      <c r="J6745" s="185">
        <v>0</v>
      </c>
      <c r="K6745" s="181">
        <f t="shared" si="112"/>
        <v>1641.0948757039998</v>
      </c>
      <c r="L6745" s="185" t="str">
        <f t="shared" si="111"/>
        <v>Insumo</v>
      </c>
    </row>
    <row r="6746" spans="3:12">
      <c r="C6746" s="183">
        <v>40329</v>
      </c>
      <c r="D6746" s="183">
        <v>11764</v>
      </c>
      <c r="E6746" s="183" t="s">
        <v>6355</v>
      </c>
      <c r="F6746" s="183" t="s">
        <v>727</v>
      </c>
      <c r="G6746" s="183">
        <v>6.6027638</v>
      </c>
      <c r="H6746" s="184">
        <v>167.31</v>
      </c>
      <c r="I6746" s="183">
        <v>167.31</v>
      </c>
      <c r="J6746" s="185">
        <v>0</v>
      </c>
      <c r="K6746" s="181">
        <f t="shared" si="112"/>
        <v>1104.7084113779999</v>
      </c>
      <c r="L6746" s="185" t="str">
        <f t="shared" si="111"/>
        <v>Insumo</v>
      </c>
    </row>
    <row r="6747" spans="3:12">
      <c r="C6747" s="183">
        <v>40329</v>
      </c>
      <c r="D6747" s="183">
        <v>11765</v>
      </c>
      <c r="E6747" s="183" t="s">
        <v>6356</v>
      </c>
      <c r="F6747" s="183" t="s">
        <v>727</v>
      </c>
      <c r="G6747" s="183">
        <v>4.4005025</v>
      </c>
      <c r="H6747" s="184">
        <v>111.5</v>
      </c>
      <c r="I6747" s="183">
        <v>111.5</v>
      </c>
      <c r="J6747" s="185">
        <v>0</v>
      </c>
      <c r="K6747" s="181">
        <f t="shared" si="112"/>
        <v>490.65602875000002</v>
      </c>
      <c r="L6747" s="185" t="str">
        <f t="shared" si="111"/>
        <v>Insumo</v>
      </c>
    </row>
    <row r="6748" spans="3:12">
      <c r="C6748" s="183">
        <v>40329</v>
      </c>
      <c r="D6748" s="183">
        <v>11766</v>
      </c>
      <c r="E6748" s="183" t="s">
        <v>6357</v>
      </c>
      <c r="F6748" s="183" t="s">
        <v>727</v>
      </c>
      <c r="G6748" s="183">
        <v>2.4070352000000002</v>
      </c>
      <c r="H6748" s="184">
        <v>60.99</v>
      </c>
      <c r="I6748" s="183">
        <v>60.99</v>
      </c>
      <c r="J6748" s="185">
        <v>0</v>
      </c>
      <c r="K6748" s="181">
        <f t="shared" si="112"/>
        <v>146.80507684800003</v>
      </c>
      <c r="L6748" s="185" t="str">
        <f t="shared" si="111"/>
        <v>Insumo</v>
      </c>
    </row>
    <row r="6749" spans="3:12">
      <c r="C6749" s="183">
        <v>40329</v>
      </c>
      <c r="D6749" s="183">
        <v>11767</v>
      </c>
      <c r="E6749" s="183" t="s">
        <v>6358</v>
      </c>
      <c r="F6749" s="183" t="s">
        <v>727</v>
      </c>
      <c r="G6749" s="183">
        <v>10.325628099999999</v>
      </c>
      <c r="H6749" s="184">
        <v>261.64999999999998</v>
      </c>
      <c r="I6749" s="183">
        <v>261.64999999999998</v>
      </c>
      <c r="J6749" s="185">
        <v>0</v>
      </c>
      <c r="K6749" s="181">
        <f t="shared" si="112"/>
        <v>2701.7005923649995</v>
      </c>
      <c r="L6749" s="185" t="str">
        <f t="shared" si="111"/>
        <v>Insumo</v>
      </c>
    </row>
    <row r="6750" spans="3:12">
      <c r="C6750" s="183">
        <v>40329</v>
      </c>
      <c r="D6750" s="183">
        <v>11823</v>
      </c>
      <c r="E6750" s="183" t="s">
        <v>6359</v>
      </c>
      <c r="F6750" s="183" t="s">
        <v>727</v>
      </c>
      <c r="G6750" s="183">
        <v>0.42135679999999998</v>
      </c>
      <c r="H6750" s="184">
        <v>10.67</v>
      </c>
      <c r="I6750" s="183">
        <v>10.67</v>
      </c>
      <c r="J6750" s="185">
        <v>0</v>
      </c>
      <c r="K6750" s="181">
        <f t="shared" si="112"/>
        <v>4.4958770559999994</v>
      </c>
      <c r="L6750" s="185" t="str">
        <f t="shared" ref="L6750:L6813" si="113">IF(I6750&gt;0,"Insumo","Mão de Obra")</f>
        <v>Insumo</v>
      </c>
    </row>
    <row r="6751" spans="3:12">
      <c r="C6751" s="183">
        <v>40329</v>
      </c>
      <c r="D6751" s="183">
        <v>11824</v>
      </c>
      <c r="E6751" s="183" t="s">
        <v>6360</v>
      </c>
      <c r="F6751" s="183" t="s">
        <v>727</v>
      </c>
      <c r="G6751" s="183">
        <v>2.8311557999999999</v>
      </c>
      <c r="H6751" s="184">
        <v>71.739999999999995</v>
      </c>
      <c r="I6751" s="183">
        <v>71.739999999999995</v>
      </c>
      <c r="J6751" s="185">
        <v>0</v>
      </c>
      <c r="K6751" s="181">
        <f t="shared" si="112"/>
        <v>203.10711709199998</v>
      </c>
      <c r="L6751" s="185" t="str">
        <f t="shared" si="113"/>
        <v>Insumo</v>
      </c>
    </row>
    <row r="6752" spans="3:12">
      <c r="C6752" s="183">
        <v>40329</v>
      </c>
      <c r="D6752" s="183">
        <v>11825</v>
      </c>
      <c r="E6752" s="183" t="s">
        <v>6361</v>
      </c>
      <c r="F6752" s="183" t="s">
        <v>727</v>
      </c>
      <c r="G6752" s="183">
        <v>3.8768843999999998</v>
      </c>
      <c r="H6752" s="184">
        <v>98.24</v>
      </c>
      <c r="I6752" s="183">
        <v>98.24</v>
      </c>
      <c r="J6752" s="185">
        <v>0</v>
      </c>
      <c r="K6752" s="181">
        <f t="shared" si="112"/>
        <v>380.86512345599994</v>
      </c>
      <c r="L6752" s="185" t="str">
        <f t="shared" si="113"/>
        <v>Insumo</v>
      </c>
    </row>
    <row r="6753" spans="3:12">
      <c r="C6753" s="183">
        <v>40329</v>
      </c>
      <c r="D6753" s="183">
        <v>11826</v>
      </c>
      <c r="E6753" s="183" t="s">
        <v>6362</v>
      </c>
      <c r="F6753" s="183" t="s">
        <v>727</v>
      </c>
      <c r="G6753" s="183">
        <v>3.0645728999999999</v>
      </c>
      <c r="H6753" s="184">
        <v>77.650000000000006</v>
      </c>
      <c r="I6753" s="183">
        <v>77.650000000000006</v>
      </c>
      <c r="J6753" s="185">
        <v>0</v>
      </c>
      <c r="K6753" s="181">
        <f t="shared" si="112"/>
        <v>237.96408568500001</v>
      </c>
      <c r="L6753" s="185" t="str">
        <f t="shared" si="113"/>
        <v>Insumo</v>
      </c>
    </row>
    <row r="6754" spans="3:12">
      <c r="C6754" s="183">
        <v>40329</v>
      </c>
      <c r="D6754" s="183">
        <v>11829</v>
      </c>
      <c r="E6754" s="183" t="s">
        <v>6363</v>
      </c>
      <c r="F6754" s="183" t="s">
        <v>727</v>
      </c>
      <c r="G6754" s="183">
        <v>1.5959798999999999</v>
      </c>
      <c r="H6754" s="184">
        <v>40.44</v>
      </c>
      <c r="I6754" s="183">
        <v>40.44</v>
      </c>
      <c r="J6754" s="185">
        <v>0</v>
      </c>
      <c r="K6754" s="181">
        <f t="shared" si="112"/>
        <v>64.541427155999997</v>
      </c>
      <c r="L6754" s="185" t="str">
        <f t="shared" si="113"/>
        <v>Insumo</v>
      </c>
    </row>
    <row r="6755" spans="3:12">
      <c r="C6755" s="183">
        <v>40329</v>
      </c>
      <c r="D6755" s="183">
        <v>11830</v>
      </c>
      <c r="E6755" s="183" t="s">
        <v>6364</v>
      </c>
      <c r="F6755" s="183" t="s">
        <v>727</v>
      </c>
      <c r="G6755" s="183">
        <v>1.7233668</v>
      </c>
      <c r="H6755" s="184">
        <v>43.67</v>
      </c>
      <c r="I6755" s="183">
        <v>43.67</v>
      </c>
      <c r="J6755" s="185">
        <v>0</v>
      </c>
      <c r="K6755" s="181">
        <f t="shared" si="112"/>
        <v>75.259428155999998</v>
      </c>
      <c r="L6755" s="185" t="str">
        <f t="shared" si="113"/>
        <v>Insumo</v>
      </c>
    </row>
    <row r="6756" spans="3:12">
      <c r="C6756" s="183">
        <v>40354</v>
      </c>
      <c r="D6756" s="183">
        <v>40354</v>
      </c>
      <c r="E6756" s="183" t="s">
        <v>6365</v>
      </c>
      <c r="F6756" s="183" t="s">
        <v>727</v>
      </c>
      <c r="G6756" s="183">
        <v>1</v>
      </c>
      <c r="H6756" s="184">
        <v>15.57</v>
      </c>
      <c r="I6756" s="183">
        <v>15.57</v>
      </c>
      <c r="J6756" s="185">
        <v>0</v>
      </c>
      <c r="K6756" s="181">
        <f t="shared" si="112"/>
        <v>15.57</v>
      </c>
      <c r="L6756" s="185" t="str">
        <f t="shared" si="113"/>
        <v>Insumo</v>
      </c>
    </row>
    <row r="6757" spans="3:12">
      <c r="C6757" s="183">
        <v>40354</v>
      </c>
      <c r="D6757" s="183">
        <v>40355</v>
      </c>
      <c r="E6757" s="183" t="s">
        <v>6366</v>
      </c>
      <c r="F6757" s="183" t="s">
        <v>727</v>
      </c>
      <c r="G6757" s="183">
        <v>0.80396319999999999</v>
      </c>
      <c r="H6757" s="184">
        <v>12.51</v>
      </c>
      <c r="I6757" s="183">
        <v>12.51</v>
      </c>
      <c r="J6757" s="185">
        <v>0</v>
      </c>
      <c r="K6757" s="181">
        <f t="shared" si="112"/>
        <v>10.057579631999999</v>
      </c>
      <c r="L6757" s="185" t="str">
        <f t="shared" si="113"/>
        <v>Insumo</v>
      </c>
    </row>
    <row r="6758" spans="3:12">
      <c r="C6758" s="183">
        <v>40354</v>
      </c>
      <c r="D6758" s="183">
        <v>40356</v>
      </c>
      <c r="E6758" s="183" t="s">
        <v>6367</v>
      </c>
      <c r="F6758" s="183" t="s">
        <v>727</v>
      </c>
      <c r="G6758" s="183">
        <v>0.82944090000000004</v>
      </c>
      <c r="H6758" s="184">
        <v>12.91</v>
      </c>
      <c r="I6758" s="183">
        <v>12.91</v>
      </c>
      <c r="J6758" s="185">
        <v>0</v>
      </c>
      <c r="K6758" s="181">
        <f t="shared" si="112"/>
        <v>10.708082019000001</v>
      </c>
      <c r="L6758" s="185" t="str">
        <f t="shared" si="113"/>
        <v>Insumo</v>
      </c>
    </row>
    <row r="6759" spans="3:12">
      <c r="C6759" s="183">
        <v>40354</v>
      </c>
      <c r="D6759" s="183">
        <v>40357</v>
      </c>
      <c r="E6759" s="183" t="s">
        <v>6368</v>
      </c>
      <c r="F6759" s="183" t="s">
        <v>727</v>
      </c>
      <c r="G6759" s="183">
        <v>1.1224345</v>
      </c>
      <c r="H6759" s="184">
        <v>17.47</v>
      </c>
      <c r="I6759" s="183">
        <v>17.47</v>
      </c>
      <c r="J6759" s="185">
        <v>0</v>
      </c>
      <c r="K6759" s="181">
        <f t="shared" si="112"/>
        <v>19.608930715</v>
      </c>
      <c r="L6759" s="185" t="str">
        <f t="shared" si="113"/>
        <v>Insumo</v>
      </c>
    </row>
    <row r="6760" spans="3:12">
      <c r="C6760" s="183">
        <v>40354</v>
      </c>
      <c r="D6760" s="183">
        <v>40358</v>
      </c>
      <c r="E6760" s="183" t="s">
        <v>6369</v>
      </c>
      <c r="F6760" s="183" t="s">
        <v>727</v>
      </c>
      <c r="G6760" s="183">
        <v>1.1224345</v>
      </c>
      <c r="H6760" s="184">
        <v>17.47</v>
      </c>
      <c r="I6760" s="183">
        <v>17.47</v>
      </c>
      <c r="J6760" s="185">
        <v>0</v>
      </c>
      <c r="K6760" s="181">
        <f t="shared" si="112"/>
        <v>19.608930715</v>
      </c>
      <c r="L6760" s="185" t="str">
        <f t="shared" si="113"/>
        <v>Insumo</v>
      </c>
    </row>
    <row r="6761" spans="3:12">
      <c r="C6761" s="183">
        <v>40354</v>
      </c>
      <c r="D6761" s="183">
        <v>40359</v>
      </c>
      <c r="E6761" s="183" t="s">
        <v>6370</v>
      </c>
      <c r="F6761" s="183" t="s">
        <v>727</v>
      </c>
      <c r="G6761" s="183">
        <v>1.0714790999999999</v>
      </c>
      <c r="H6761" s="184">
        <v>16.68</v>
      </c>
      <c r="I6761" s="183">
        <v>16.68</v>
      </c>
      <c r="J6761" s="185">
        <v>0</v>
      </c>
      <c r="K6761" s="181">
        <f t="shared" si="112"/>
        <v>17.872271387999998</v>
      </c>
      <c r="L6761" s="185" t="str">
        <f t="shared" si="113"/>
        <v>Insumo</v>
      </c>
    </row>
    <row r="6762" spans="3:12">
      <c r="C6762" s="183">
        <v>40354</v>
      </c>
      <c r="D6762" s="183">
        <v>40360</v>
      </c>
      <c r="E6762" s="183" t="s">
        <v>6371</v>
      </c>
      <c r="F6762" s="183" t="s">
        <v>727</v>
      </c>
      <c r="G6762" s="183">
        <v>1.5060156</v>
      </c>
      <c r="H6762" s="184">
        <v>23.44</v>
      </c>
      <c r="I6762" s="183">
        <v>23.44</v>
      </c>
      <c r="J6762" s="185">
        <v>0</v>
      </c>
      <c r="K6762" s="181">
        <f t="shared" si="112"/>
        <v>35.301005664000002</v>
      </c>
      <c r="L6762" s="185" t="str">
        <f t="shared" si="113"/>
        <v>Insumo</v>
      </c>
    </row>
    <row r="6763" spans="3:12">
      <c r="C6763" s="183">
        <v>40354</v>
      </c>
      <c r="D6763" s="183">
        <v>40361</v>
      </c>
      <c r="E6763" s="183" t="s">
        <v>6372</v>
      </c>
      <c r="F6763" s="183" t="s">
        <v>727</v>
      </c>
      <c r="G6763" s="183">
        <v>2.9440906</v>
      </c>
      <c r="H6763" s="184">
        <v>45.83</v>
      </c>
      <c r="I6763" s="183">
        <v>45.83</v>
      </c>
      <c r="J6763" s="185">
        <v>0</v>
      </c>
      <c r="K6763" s="181">
        <f t="shared" si="112"/>
        <v>134.92767219799998</v>
      </c>
      <c r="L6763" s="185" t="str">
        <f t="shared" si="113"/>
        <v>Insumo</v>
      </c>
    </row>
    <row r="6764" spans="3:12">
      <c r="C6764" s="183">
        <v>40354</v>
      </c>
      <c r="D6764" s="183">
        <v>40362</v>
      </c>
      <c r="E6764" s="183" t="s">
        <v>6373</v>
      </c>
      <c r="F6764" s="183" t="s">
        <v>727</v>
      </c>
      <c r="G6764" s="183">
        <v>1.6079264</v>
      </c>
      <c r="H6764" s="184">
        <v>25.03</v>
      </c>
      <c r="I6764" s="183">
        <v>25.03</v>
      </c>
      <c r="J6764" s="185">
        <v>0</v>
      </c>
      <c r="K6764" s="181">
        <f t="shared" si="112"/>
        <v>40.246397792000003</v>
      </c>
      <c r="L6764" s="185" t="str">
        <f t="shared" si="113"/>
        <v>Insumo</v>
      </c>
    </row>
    <row r="6765" spans="3:12">
      <c r="C6765" s="183">
        <v>40354</v>
      </c>
      <c r="D6765" s="183">
        <v>40363</v>
      </c>
      <c r="E6765" s="183" t="s">
        <v>6374</v>
      </c>
      <c r="F6765" s="183" t="s">
        <v>727</v>
      </c>
      <c r="G6765" s="183">
        <v>2.2972399000000001</v>
      </c>
      <c r="H6765" s="184">
        <v>35.76</v>
      </c>
      <c r="I6765" s="183">
        <v>35.76</v>
      </c>
      <c r="J6765" s="185">
        <v>0</v>
      </c>
      <c r="K6765" s="181">
        <f t="shared" si="112"/>
        <v>82.149298823999999</v>
      </c>
      <c r="L6765" s="185" t="str">
        <f t="shared" si="113"/>
        <v>Insumo</v>
      </c>
    </row>
    <row r="6766" spans="3:12">
      <c r="C6766" s="183">
        <v>40354</v>
      </c>
      <c r="D6766" s="183">
        <v>40364</v>
      </c>
      <c r="E6766" s="183" t="s">
        <v>6375</v>
      </c>
      <c r="F6766" s="183" t="s">
        <v>727</v>
      </c>
      <c r="G6766" s="183">
        <v>3.7650389</v>
      </c>
      <c r="H6766" s="184">
        <v>58.62</v>
      </c>
      <c r="I6766" s="183">
        <v>58.62</v>
      </c>
      <c r="J6766" s="185">
        <v>0</v>
      </c>
      <c r="K6766" s="181">
        <f t="shared" si="112"/>
        <v>220.70658031799999</v>
      </c>
      <c r="L6766" s="185" t="str">
        <f t="shared" si="113"/>
        <v>Insumo</v>
      </c>
    </row>
    <row r="6767" spans="3:12">
      <c r="C6767" s="183">
        <v>40354</v>
      </c>
      <c r="D6767" s="183">
        <v>40365</v>
      </c>
      <c r="E6767" s="183" t="s">
        <v>6376</v>
      </c>
      <c r="F6767" s="183" t="s">
        <v>727</v>
      </c>
      <c r="G6767" s="183">
        <v>2.4274593000000002</v>
      </c>
      <c r="H6767" s="184">
        <v>37.79</v>
      </c>
      <c r="I6767" s="183">
        <v>37.79</v>
      </c>
      <c r="J6767" s="185">
        <v>0</v>
      </c>
      <c r="K6767" s="181">
        <f t="shared" si="112"/>
        <v>91.73368694700001</v>
      </c>
      <c r="L6767" s="185" t="str">
        <f t="shared" si="113"/>
        <v>Insumo</v>
      </c>
    </row>
    <row r="6768" spans="3:12">
      <c r="C6768" s="183">
        <v>40354</v>
      </c>
      <c r="D6768" s="183">
        <v>40366</v>
      </c>
      <c r="E6768" s="183" t="s">
        <v>6377</v>
      </c>
      <c r="F6768" s="183" t="s">
        <v>727</v>
      </c>
      <c r="G6768" s="183">
        <v>2.9370134000000001</v>
      </c>
      <c r="H6768" s="184">
        <v>45.72</v>
      </c>
      <c r="I6768" s="183">
        <v>45.72</v>
      </c>
      <c r="J6768" s="185">
        <v>0</v>
      </c>
      <c r="K6768" s="181">
        <f t="shared" si="112"/>
        <v>134.28025264800002</v>
      </c>
      <c r="L6768" s="185" t="str">
        <f t="shared" si="113"/>
        <v>Insumo</v>
      </c>
    </row>
    <row r="6769" spans="3:12">
      <c r="C6769" s="183">
        <v>40354</v>
      </c>
      <c r="D6769" s="183">
        <v>40367</v>
      </c>
      <c r="E6769" s="183" t="s">
        <v>6378</v>
      </c>
      <c r="F6769" s="183" t="s">
        <v>727</v>
      </c>
      <c r="G6769" s="183">
        <v>5.9377212000000004</v>
      </c>
      <c r="H6769" s="184">
        <v>92.45</v>
      </c>
      <c r="I6769" s="183">
        <v>92.45</v>
      </c>
      <c r="J6769" s="185">
        <v>0</v>
      </c>
      <c r="K6769" s="181">
        <f t="shared" si="112"/>
        <v>548.94232494000005</v>
      </c>
      <c r="L6769" s="185" t="str">
        <f t="shared" si="113"/>
        <v>Insumo</v>
      </c>
    </row>
    <row r="6770" spans="3:12">
      <c r="C6770" s="183">
        <v>40354</v>
      </c>
      <c r="D6770" s="183">
        <v>40368</v>
      </c>
      <c r="E6770" s="183" t="s">
        <v>6379</v>
      </c>
      <c r="F6770" s="183" t="s">
        <v>727</v>
      </c>
      <c r="G6770" s="183">
        <v>3.5980184</v>
      </c>
      <c r="H6770" s="184">
        <v>56.02</v>
      </c>
      <c r="I6770" s="183">
        <v>56.02</v>
      </c>
      <c r="J6770" s="185">
        <v>0</v>
      </c>
      <c r="K6770" s="181">
        <f t="shared" si="112"/>
        <v>201.56099076800001</v>
      </c>
      <c r="L6770" s="185" t="str">
        <f t="shared" si="113"/>
        <v>Insumo</v>
      </c>
    </row>
    <row r="6771" spans="3:12">
      <c r="C6771" s="183">
        <v>40354</v>
      </c>
      <c r="D6771" s="183">
        <v>40369</v>
      </c>
      <c r="E6771" s="183" t="s">
        <v>6380</v>
      </c>
      <c r="F6771" s="183" t="s">
        <v>727</v>
      </c>
      <c r="G6771" s="183">
        <v>4.6284501000000002</v>
      </c>
      <c r="H6771" s="184">
        <v>72.06</v>
      </c>
      <c r="I6771" s="183">
        <v>72.06</v>
      </c>
      <c r="J6771" s="185">
        <v>0</v>
      </c>
      <c r="K6771" s="181">
        <f t="shared" si="112"/>
        <v>333.52611420600005</v>
      </c>
      <c r="L6771" s="185" t="str">
        <f t="shared" si="113"/>
        <v>Insumo</v>
      </c>
    </row>
    <row r="6772" spans="3:12">
      <c r="C6772" s="183">
        <v>40354</v>
      </c>
      <c r="D6772" s="183">
        <v>40370</v>
      </c>
      <c r="E6772" s="183" t="s">
        <v>6381</v>
      </c>
      <c r="F6772" s="183" t="s">
        <v>727</v>
      </c>
      <c r="G6772" s="183">
        <v>11.946213699999999</v>
      </c>
      <c r="H6772" s="184">
        <v>186</v>
      </c>
      <c r="I6772" s="183">
        <v>186</v>
      </c>
      <c r="J6772" s="185">
        <v>0</v>
      </c>
      <c r="K6772" s="181">
        <f t="shared" si="112"/>
        <v>2221.9957482</v>
      </c>
      <c r="L6772" s="185" t="str">
        <f t="shared" si="113"/>
        <v>Insumo</v>
      </c>
    </row>
    <row r="6773" spans="3:12">
      <c r="C6773" s="183">
        <v>40354</v>
      </c>
      <c r="D6773" s="183">
        <v>40371</v>
      </c>
      <c r="E6773" s="183" t="s">
        <v>6382</v>
      </c>
      <c r="F6773" s="183" t="s">
        <v>727</v>
      </c>
      <c r="G6773" s="183">
        <v>5.9193205999999998</v>
      </c>
      <c r="H6773" s="184">
        <v>92.16</v>
      </c>
      <c r="I6773" s="183">
        <v>92.16</v>
      </c>
      <c r="J6773" s="185">
        <v>0</v>
      </c>
      <c r="K6773" s="181">
        <f t="shared" si="112"/>
        <v>545.52458649599998</v>
      </c>
      <c r="L6773" s="185" t="str">
        <f t="shared" si="113"/>
        <v>Insumo</v>
      </c>
    </row>
    <row r="6774" spans="3:12">
      <c r="C6774" s="183">
        <v>40354</v>
      </c>
      <c r="D6774" s="183">
        <v>40372</v>
      </c>
      <c r="E6774" s="183" t="s">
        <v>6383</v>
      </c>
      <c r="F6774" s="183" t="s">
        <v>727</v>
      </c>
      <c r="G6774" s="183">
        <v>9.2993631000000008</v>
      </c>
      <c r="H6774" s="184">
        <v>144.79</v>
      </c>
      <c r="I6774" s="183">
        <v>144.79</v>
      </c>
      <c r="J6774" s="185">
        <v>0</v>
      </c>
      <c r="K6774" s="181">
        <f t="shared" si="112"/>
        <v>1346.454783249</v>
      </c>
      <c r="L6774" s="185" t="str">
        <f t="shared" si="113"/>
        <v>Insumo</v>
      </c>
    </row>
    <row r="6775" spans="3:12">
      <c r="C6775" s="183">
        <v>40354</v>
      </c>
      <c r="D6775" s="183">
        <v>40373</v>
      </c>
      <c r="E6775" s="183" t="s">
        <v>6384</v>
      </c>
      <c r="F6775" s="183" t="s">
        <v>727</v>
      </c>
      <c r="G6775" s="183">
        <v>16.154281699999999</v>
      </c>
      <c r="H6775" s="184">
        <v>251.52</v>
      </c>
      <c r="I6775" s="183">
        <v>251.52</v>
      </c>
      <c r="J6775" s="185">
        <v>0</v>
      </c>
      <c r="K6775" s="181">
        <f t="shared" si="112"/>
        <v>4063.1249331839999</v>
      </c>
      <c r="L6775" s="185" t="str">
        <f t="shared" si="113"/>
        <v>Insumo</v>
      </c>
    </row>
    <row r="6776" spans="3:12">
      <c r="C6776" s="183">
        <v>40354</v>
      </c>
      <c r="D6776" s="183">
        <v>40374</v>
      </c>
      <c r="E6776" s="183" t="s">
        <v>6385</v>
      </c>
      <c r="F6776" s="183" t="s">
        <v>727</v>
      </c>
      <c r="G6776" s="183">
        <v>9.403397</v>
      </c>
      <c r="H6776" s="184">
        <v>146.41</v>
      </c>
      <c r="I6776" s="183">
        <v>146.41</v>
      </c>
      <c r="J6776" s="185">
        <v>0</v>
      </c>
      <c r="K6776" s="181">
        <f t="shared" si="112"/>
        <v>1376.75135477</v>
      </c>
      <c r="L6776" s="185" t="str">
        <f t="shared" si="113"/>
        <v>Insumo</v>
      </c>
    </row>
    <row r="6777" spans="3:12">
      <c r="C6777" s="183">
        <v>40354</v>
      </c>
      <c r="D6777" s="183">
        <v>40375</v>
      </c>
      <c r="E6777" s="183" t="s">
        <v>6386</v>
      </c>
      <c r="F6777" s="183" t="s">
        <v>727</v>
      </c>
      <c r="G6777" s="183">
        <v>12.588818099999999</v>
      </c>
      <c r="H6777" s="184">
        <v>196</v>
      </c>
      <c r="I6777" s="183">
        <v>196</v>
      </c>
      <c r="J6777" s="185">
        <v>0</v>
      </c>
      <c r="K6777" s="181">
        <f t="shared" si="112"/>
        <v>2467.4083476000001</v>
      </c>
      <c r="L6777" s="185" t="str">
        <f t="shared" si="113"/>
        <v>Insumo</v>
      </c>
    </row>
    <row r="6778" spans="3:12">
      <c r="C6778" s="183">
        <v>40354</v>
      </c>
      <c r="D6778" s="183">
        <v>40378</v>
      </c>
      <c r="E6778" s="183" t="s">
        <v>6387</v>
      </c>
      <c r="F6778" s="183" t="s">
        <v>727</v>
      </c>
      <c r="G6778" s="183">
        <v>1.3418258999999999</v>
      </c>
      <c r="H6778" s="184">
        <v>20.89</v>
      </c>
      <c r="I6778" s="183">
        <v>20.89</v>
      </c>
      <c r="J6778" s="185">
        <v>0</v>
      </c>
      <c r="K6778" s="181">
        <f t="shared" si="112"/>
        <v>28.030743050999998</v>
      </c>
      <c r="L6778" s="185" t="str">
        <f t="shared" si="113"/>
        <v>Insumo</v>
      </c>
    </row>
    <row r="6779" spans="3:12">
      <c r="C6779" s="183">
        <v>40354</v>
      </c>
      <c r="D6779" s="183">
        <v>40379</v>
      </c>
      <c r="E6779" s="183" t="s">
        <v>6388</v>
      </c>
      <c r="F6779" s="183" t="s">
        <v>727</v>
      </c>
      <c r="G6779" s="183">
        <v>1.3418258999999999</v>
      </c>
      <c r="H6779" s="184">
        <v>20.89</v>
      </c>
      <c r="I6779" s="183">
        <v>20.89</v>
      </c>
      <c r="J6779" s="185">
        <v>0</v>
      </c>
      <c r="K6779" s="181">
        <f t="shared" si="112"/>
        <v>28.030743050999998</v>
      </c>
      <c r="L6779" s="185" t="str">
        <f t="shared" si="113"/>
        <v>Insumo</v>
      </c>
    </row>
    <row r="6780" spans="3:12">
      <c r="C6780" s="183">
        <v>40354</v>
      </c>
      <c r="D6780" s="183">
        <v>40380</v>
      </c>
      <c r="E6780" s="183" t="s">
        <v>6389</v>
      </c>
      <c r="F6780" s="183" t="s">
        <v>727</v>
      </c>
      <c r="G6780" s="183">
        <v>1.7891011999999999</v>
      </c>
      <c r="H6780" s="184">
        <v>27.85</v>
      </c>
      <c r="I6780" s="183">
        <v>27.85</v>
      </c>
      <c r="J6780" s="185">
        <v>0</v>
      </c>
      <c r="K6780" s="181">
        <f t="shared" si="112"/>
        <v>49.826468419999998</v>
      </c>
      <c r="L6780" s="185" t="str">
        <f t="shared" si="113"/>
        <v>Insumo</v>
      </c>
    </row>
    <row r="6781" spans="3:12">
      <c r="C6781" s="183">
        <v>40354</v>
      </c>
      <c r="D6781" s="183">
        <v>40381</v>
      </c>
      <c r="E6781" s="183" t="s">
        <v>6390</v>
      </c>
      <c r="F6781" s="183" t="s">
        <v>727</v>
      </c>
      <c r="G6781" s="183">
        <v>1.7891011999999999</v>
      </c>
      <c r="H6781" s="184">
        <v>27.85</v>
      </c>
      <c r="I6781" s="183">
        <v>27.85</v>
      </c>
      <c r="J6781" s="185">
        <v>0</v>
      </c>
      <c r="K6781" s="181">
        <f t="shared" si="112"/>
        <v>49.826468419999998</v>
      </c>
      <c r="L6781" s="185" t="str">
        <f t="shared" si="113"/>
        <v>Insumo</v>
      </c>
    </row>
    <row r="6782" spans="3:12">
      <c r="C6782" s="183">
        <v>40354</v>
      </c>
      <c r="D6782" s="183">
        <v>40382</v>
      </c>
      <c r="E6782" s="183" t="s">
        <v>6391</v>
      </c>
      <c r="F6782" s="183" t="s">
        <v>727</v>
      </c>
      <c r="G6782" s="183">
        <v>2.5392781000000002</v>
      </c>
      <c r="H6782" s="184">
        <v>39.53</v>
      </c>
      <c r="I6782" s="183">
        <v>39.53</v>
      </c>
      <c r="J6782" s="185">
        <v>0</v>
      </c>
      <c r="K6782" s="181">
        <f t="shared" si="112"/>
        <v>100.37766329300001</v>
      </c>
      <c r="L6782" s="185" t="str">
        <f t="shared" si="113"/>
        <v>Insumo</v>
      </c>
    </row>
    <row r="6783" spans="3:12">
      <c r="C6783" s="183">
        <v>40354</v>
      </c>
      <c r="D6783" s="183">
        <v>40383</v>
      </c>
      <c r="E6783" s="183" t="s">
        <v>6392</v>
      </c>
      <c r="F6783" s="183" t="s">
        <v>727</v>
      </c>
      <c r="G6783" s="183">
        <v>3.8811040000000001</v>
      </c>
      <c r="H6783" s="184">
        <v>60.42</v>
      </c>
      <c r="I6783" s="183">
        <v>60.42</v>
      </c>
      <c r="J6783" s="185">
        <v>0</v>
      </c>
      <c r="K6783" s="181">
        <f t="shared" si="112"/>
        <v>234.49630368000001</v>
      </c>
      <c r="L6783" s="185" t="str">
        <f t="shared" si="113"/>
        <v>Insumo</v>
      </c>
    </row>
    <row r="6784" spans="3:12">
      <c r="C6784" s="183">
        <v>40354</v>
      </c>
      <c r="D6784" s="183">
        <v>40384</v>
      </c>
      <c r="E6784" s="183" t="s">
        <v>6393</v>
      </c>
      <c r="F6784" s="183" t="s">
        <v>727</v>
      </c>
      <c r="G6784" s="183">
        <v>3.8811040000000001</v>
      </c>
      <c r="H6784" s="184">
        <v>60.42</v>
      </c>
      <c r="I6784" s="183">
        <v>60.42</v>
      </c>
      <c r="J6784" s="185">
        <v>0</v>
      </c>
      <c r="K6784" s="181">
        <f t="shared" si="112"/>
        <v>234.49630368000001</v>
      </c>
      <c r="L6784" s="185" t="str">
        <f t="shared" si="113"/>
        <v>Insumo</v>
      </c>
    </row>
    <row r="6785" spans="3:12">
      <c r="C6785" s="183">
        <v>40354</v>
      </c>
      <c r="D6785" s="183">
        <v>40385</v>
      </c>
      <c r="E6785" s="183" t="s">
        <v>6394</v>
      </c>
      <c r="F6785" s="183" t="s">
        <v>727</v>
      </c>
      <c r="G6785" s="183">
        <v>5.6687897999999999</v>
      </c>
      <c r="H6785" s="184">
        <v>88.26</v>
      </c>
      <c r="I6785" s="183">
        <v>88.26</v>
      </c>
      <c r="J6785" s="185">
        <v>0</v>
      </c>
      <c r="K6785" s="181">
        <f t="shared" si="112"/>
        <v>500.32738774800004</v>
      </c>
      <c r="L6785" s="185" t="str">
        <f t="shared" si="113"/>
        <v>Insumo</v>
      </c>
    </row>
    <row r="6786" spans="3:12">
      <c r="C6786" s="183">
        <v>40354</v>
      </c>
      <c r="D6786" s="183">
        <v>40386</v>
      </c>
      <c r="E6786" s="183" t="s">
        <v>6395</v>
      </c>
      <c r="F6786" s="183" t="s">
        <v>727</v>
      </c>
      <c r="G6786" s="183">
        <v>5.6687897999999999</v>
      </c>
      <c r="H6786" s="184">
        <v>88.26</v>
      </c>
      <c r="I6786" s="183">
        <v>88.26</v>
      </c>
      <c r="J6786" s="185">
        <v>0</v>
      </c>
      <c r="K6786" s="181">
        <f t="shared" si="112"/>
        <v>500.32738774800004</v>
      </c>
      <c r="L6786" s="185" t="str">
        <f t="shared" si="113"/>
        <v>Insumo</v>
      </c>
    </row>
    <row r="6787" spans="3:12">
      <c r="C6787" s="183">
        <v>40354</v>
      </c>
      <c r="D6787" s="183">
        <v>40387</v>
      </c>
      <c r="E6787" s="183" t="s">
        <v>6396</v>
      </c>
      <c r="F6787" s="183" t="s">
        <v>727</v>
      </c>
      <c r="G6787" s="183">
        <v>8.8067940999999994</v>
      </c>
      <c r="H6787" s="184">
        <v>137.12</v>
      </c>
      <c r="I6787" s="183">
        <v>137.12</v>
      </c>
      <c r="J6787" s="185">
        <v>0</v>
      </c>
      <c r="K6787" s="181">
        <f t="shared" si="112"/>
        <v>1207.587606992</v>
      </c>
      <c r="L6787" s="185" t="str">
        <f t="shared" si="113"/>
        <v>Insumo</v>
      </c>
    </row>
    <row r="6788" spans="3:12">
      <c r="C6788" s="183">
        <v>40354</v>
      </c>
      <c r="D6788" s="183">
        <v>40388</v>
      </c>
      <c r="E6788" s="183" t="s">
        <v>6397</v>
      </c>
      <c r="F6788" s="183" t="s">
        <v>727</v>
      </c>
      <c r="G6788" s="183">
        <v>8.0594479999999997</v>
      </c>
      <c r="H6788" s="184">
        <v>125.48</v>
      </c>
      <c r="I6788" s="183">
        <v>125.48</v>
      </c>
      <c r="J6788" s="185">
        <v>0</v>
      </c>
      <c r="K6788" s="181">
        <f t="shared" si="112"/>
        <v>1011.29953504</v>
      </c>
      <c r="L6788" s="185" t="str">
        <f t="shared" si="113"/>
        <v>Insumo</v>
      </c>
    </row>
    <row r="6789" spans="3:12">
      <c r="C6789" s="183">
        <v>40354</v>
      </c>
      <c r="D6789" s="183">
        <v>40389</v>
      </c>
      <c r="E6789" s="183" t="s">
        <v>6398</v>
      </c>
      <c r="F6789" s="183" t="s">
        <v>727</v>
      </c>
      <c r="G6789" s="183">
        <v>16.101203099999999</v>
      </c>
      <c r="H6789" s="184">
        <v>250.69</v>
      </c>
      <c r="I6789" s="183">
        <v>250.69</v>
      </c>
      <c r="J6789" s="185">
        <v>0</v>
      </c>
      <c r="K6789" s="181">
        <f t="shared" si="112"/>
        <v>4036.4106051389999</v>
      </c>
      <c r="L6789" s="185" t="str">
        <f t="shared" si="113"/>
        <v>Insumo</v>
      </c>
    </row>
    <row r="6790" spans="3:12">
      <c r="C6790" s="183">
        <v>40354</v>
      </c>
      <c r="D6790" s="183">
        <v>40390</v>
      </c>
      <c r="E6790" s="183" t="s">
        <v>6399</v>
      </c>
      <c r="F6790" s="183" t="s">
        <v>727</v>
      </c>
      <c r="G6790" s="183">
        <v>36.428167000000002</v>
      </c>
      <c r="H6790" s="184">
        <v>567.17999999999995</v>
      </c>
      <c r="I6790" s="183">
        <v>567.17999999999995</v>
      </c>
      <c r="J6790" s="185">
        <v>0</v>
      </c>
      <c r="K6790" s="181">
        <f t="shared" ref="K6790:K6853" si="114">H6790*G6790</f>
        <v>20661.327759060001</v>
      </c>
      <c r="L6790" s="185" t="str">
        <f t="shared" si="113"/>
        <v>Insumo</v>
      </c>
    </row>
    <row r="6791" spans="3:12">
      <c r="C6791" s="183">
        <v>40354</v>
      </c>
      <c r="D6791" s="183">
        <v>40391</v>
      </c>
      <c r="E6791" s="183" t="s">
        <v>6400</v>
      </c>
      <c r="F6791" s="183" t="s">
        <v>727</v>
      </c>
      <c r="G6791" s="183">
        <v>41.790516599999997</v>
      </c>
      <c r="H6791" s="184">
        <v>650.66999999999996</v>
      </c>
      <c r="I6791" s="183">
        <v>650.66999999999996</v>
      </c>
      <c r="J6791" s="185">
        <v>0</v>
      </c>
      <c r="K6791" s="181">
        <f t="shared" si="114"/>
        <v>27191.835436121997</v>
      </c>
      <c r="L6791" s="185" t="str">
        <f t="shared" si="113"/>
        <v>Insumo</v>
      </c>
    </row>
    <row r="6792" spans="3:12">
      <c r="C6792" s="183">
        <v>40354</v>
      </c>
      <c r="D6792" s="183">
        <v>40392</v>
      </c>
      <c r="E6792" s="183" t="s">
        <v>6401</v>
      </c>
      <c r="F6792" s="183" t="s">
        <v>727</v>
      </c>
      <c r="G6792" s="183">
        <v>2.0636942999999999</v>
      </c>
      <c r="H6792" s="184">
        <v>32.130000000000003</v>
      </c>
      <c r="I6792" s="183">
        <v>32.130000000000003</v>
      </c>
      <c r="J6792" s="185">
        <v>0</v>
      </c>
      <c r="K6792" s="181">
        <f t="shared" si="114"/>
        <v>66.306497859000004</v>
      </c>
      <c r="L6792" s="185" t="str">
        <f t="shared" si="113"/>
        <v>Insumo</v>
      </c>
    </row>
    <row r="6793" spans="3:12">
      <c r="C6793" s="183">
        <v>40354</v>
      </c>
      <c r="D6793" s="183">
        <v>40393</v>
      </c>
      <c r="E6793" s="183" t="s">
        <v>6402</v>
      </c>
      <c r="F6793" s="183" t="s">
        <v>727</v>
      </c>
      <c r="G6793" s="183">
        <v>2.6581741000000001</v>
      </c>
      <c r="H6793" s="184">
        <v>41.38</v>
      </c>
      <c r="I6793" s="183">
        <v>41.38</v>
      </c>
      <c r="J6793" s="185">
        <v>0</v>
      </c>
      <c r="K6793" s="181">
        <f t="shared" si="114"/>
        <v>109.99524425800001</v>
      </c>
      <c r="L6793" s="185" t="str">
        <f t="shared" si="113"/>
        <v>Insumo</v>
      </c>
    </row>
    <row r="6794" spans="3:12">
      <c r="C6794" s="183">
        <v>40354</v>
      </c>
      <c r="D6794" s="183">
        <v>40394</v>
      </c>
      <c r="E6794" s="183" t="s">
        <v>6403</v>
      </c>
      <c r="F6794" s="183" t="s">
        <v>727</v>
      </c>
      <c r="G6794" s="183">
        <v>4.1755130999999999</v>
      </c>
      <c r="H6794" s="184">
        <v>65.010000000000005</v>
      </c>
      <c r="I6794" s="183">
        <v>65.010000000000005</v>
      </c>
      <c r="J6794" s="185">
        <v>0</v>
      </c>
      <c r="K6794" s="181">
        <f t="shared" si="114"/>
        <v>271.45010663100004</v>
      </c>
      <c r="L6794" s="185" t="str">
        <f t="shared" si="113"/>
        <v>Insumo</v>
      </c>
    </row>
    <row r="6795" spans="3:12">
      <c r="C6795" s="183">
        <v>40354</v>
      </c>
      <c r="D6795" s="183">
        <v>40395</v>
      </c>
      <c r="E6795" s="183" t="s">
        <v>6404</v>
      </c>
      <c r="F6795" s="183" t="s">
        <v>727</v>
      </c>
      <c r="G6795" s="183">
        <v>6.4133050000000003</v>
      </c>
      <c r="H6795" s="184">
        <v>99.85</v>
      </c>
      <c r="I6795" s="183">
        <v>99.85</v>
      </c>
      <c r="J6795" s="185">
        <v>0</v>
      </c>
      <c r="K6795" s="181">
        <f t="shared" si="114"/>
        <v>640.36850425</v>
      </c>
      <c r="L6795" s="185" t="str">
        <f t="shared" si="113"/>
        <v>Insumo</v>
      </c>
    </row>
    <row r="6796" spans="3:12">
      <c r="C6796" s="183">
        <v>40354</v>
      </c>
      <c r="D6796" s="183">
        <v>40396</v>
      </c>
      <c r="E6796" s="183" t="s">
        <v>6405</v>
      </c>
      <c r="F6796" s="183" t="s">
        <v>727</v>
      </c>
      <c r="G6796" s="183">
        <v>8.3566879000000007</v>
      </c>
      <c r="H6796" s="184">
        <v>130.11000000000001</v>
      </c>
      <c r="I6796" s="183">
        <v>130.11000000000001</v>
      </c>
      <c r="J6796" s="185">
        <v>0</v>
      </c>
      <c r="K6796" s="181">
        <f t="shared" si="114"/>
        <v>1087.2886626690001</v>
      </c>
      <c r="L6796" s="185" t="str">
        <f t="shared" si="113"/>
        <v>Insumo</v>
      </c>
    </row>
    <row r="6797" spans="3:12">
      <c r="C6797" s="183">
        <v>40354</v>
      </c>
      <c r="D6797" s="183">
        <v>40397</v>
      </c>
      <c r="E6797" s="183" t="s">
        <v>6406</v>
      </c>
      <c r="F6797" s="183" t="s">
        <v>727</v>
      </c>
      <c r="G6797" s="183">
        <v>13.7296532</v>
      </c>
      <c r="H6797" s="184">
        <v>213.77</v>
      </c>
      <c r="I6797" s="183">
        <v>213.77</v>
      </c>
      <c r="J6797" s="185">
        <v>0</v>
      </c>
      <c r="K6797" s="181">
        <f t="shared" si="114"/>
        <v>2934.9879645639999</v>
      </c>
      <c r="L6797" s="185" t="str">
        <f t="shared" si="113"/>
        <v>Insumo</v>
      </c>
    </row>
    <row r="6798" spans="3:12">
      <c r="C6798" s="183">
        <v>40354</v>
      </c>
      <c r="D6798" s="183">
        <v>40398</v>
      </c>
      <c r="E6798" s="183" t="s">
        <v>6407</v>
      </c>
      <c r="F6798" s="183" t="s">
        <v>727</v>
      </c>
      <c r="G6798" s="183">
        <v>26.809624899999999</v>
      </c>
      <c r="H6798" s="184">
        <v>417.42</v>
      </c>
      <c r="I6798" s="183">
        <v>417.42</v>
      </c>
      <c r="J6798" s="185">
        <v>0</v>
      </c>
      <c r="K6798" s="181">
        <f t="shared" si="114"/>
        <v>11190.873625758</v>
      </c>
      <c r="L6798" s="185" t="str">
        <f t="shared" si="113"/>
        <v>Insumo</v>
      </c>
    </row>
    <row r="6799" spans="3:12">
      <c r="C6799" s="183">
        <v>40354</v>
      </c>
      <c r="D6799" s="183">
        <v>40399</v>
      </c>
      <c r="E6799" s="183" t="s">
        <v>6408</v>
      </c>
      <c r="F6799" s="183" t="s">
        <v>727</v>
      </c>
      <c r="G6799" s="183">
        <v>43.859872600000003</v>
      </c>
      <c r="H6799" s="184">
        <v>682.89</v>
      </c>
      <c r="I6799" s="183">
        <v>682.89</v>
      </c>
      <c r="J6799" s="185">
        <v>0</v>
      </c>
      <c r="K6799" s="181">
        <f t="shared" si="114"/>
        <v>29951.468399814003</v>
      </c>
      <c r="L6799" s="185" t="str">
        <f t="shared" si="113"/>
        <v>Insumo</v>
      </c>
    </row>
    <row r="6800" spans="3:12">
      <c r="C6800" s="183">
        <v>40354</v>
      </c>
      <c r="D6800" s="183">
        <v>40422</v>
      </c>
      <c r="E6800" s="183" t="s">
        <v>6409</v>
      </c>
      <c r="F6800" s="183" t="s">
        <v>727</v>
      </c>
      <c r="G6800" s="183">
        <v>17.296532200000001</v>
      </c>
      <c r="H6800" s="184">
        <v>269.3</v>
      </c>
      <c r="I6800" s="183">
        <v>269.3</v>
      </c>
      <c r="J6800" s="185">
        <v>0</v>
      </c>
      <c r="K6800" s="181">
        <f t="shared" si="114"/>
        <v>4657.9561214600008</v>
      </c>
      <c r="L6800" s="185" t="str">
        <f t="shared" si="113"/>
        <v>Insumo</v>
      </c>
    </row>
    <row r="6801" spans="3:12">
      <c r="C6801" s="183">
        <v>40354</v>
      </c>
      <c r="D6801" s="183">
        <v>40423</v>
      </c>
      <c r="E6801" s="183" t="s">
        <v>6410</v>
      </c>
      <c r="F6801" s="183" t="s">
        <v>727</v>
      </c>
      <c r="G6801" s="183">
        <v>2.5392781000000002</v>
      </c>
      <c r="H6801" s="184">
        <v>39.53</v>
      </c>
      <c r="I6801" s="183">
        <v>39.53</v>
      </c>
      <c r="J6801" s="185">
        <v>0</v>
      </c>
      <c r="K6801" s="181">
        <f t="shared" si="114"/>
        <v>100.37766329300001</v>
      </c>
      <c r="L6801" s="185" t="str">
        <f t="shared" si="113"/>
        <v>Insumo</v>
      </c>
    </row>
    <row r="6802" spans="3:12">
      <c r="C6802" s="183">
        <v>40410</v>
      </c>
      <c r="D6802" s="183">
        <v>40410</v>
      </c>
      <c r="E6802" s="183" t="s">
        <v>6411</v>
      </c>
      <c r="F6802" s="183" t="s">
        <v>727</v>
      </c>
      <c r="G6802" s="183">
        <v>1</v>
      </c>
      <c r="H6802" s="184">
        <v>22.27</v>
      </c>
      <c r="I6802" s="183">
        <v>22.27</v>
      </c>
      <c r="J6802" s="185">
        <v>0</v>
      </c>
      <c r="K6802" s="181">
        <f t="shared" si="114"/>
        <v>22.27</v>
      </c>
      <c r="L6802" s="185" t="str">
        <f t="shared" si="113"/>
        <v>Insumo</v>
      </c>
    </row>
    <row r="6803" spans="3:12">
      <c r="C6803" s="183">
        <v>40410</v>
      </c>
      <c r="D6803" s="183">
        <v>40411</v>
      </c>
      <c r="E6803" s="183" t="s">
        <v>6412</v>
      </c>
      <c r="F6803" s="183" t="s">
        <v>727</v>
      </c>
      <c r="G6803" s="183">
        <v>1.0853556</v>
      </c>
      <c r="H6803" s="184">
        <v>24.17</v>
      </c>
      <c r="I6803" s="183">
        <v>24.17</v>
      </c>
      <c r="J6803" s="185">
        <v>0</v>
      </c>
      <c r="K6803" s="181">
        <f t="shared" si="114"/>
        <v>26.233044852000003</v>
      </c>
      <c r="L6803" s="185" t="str">
        <f t="shared" si="113"/>
        <v>Insumo</v>
      </c>
    </row>
    <row r="6804" spans="3:12">
      <c r="C6804" s="183">
        <v>40410</v>
      </c>
      <c r="D6804" s="183">
        <v>40412</v>
      </c>
      <c r="E6804" s="183" t="s">
        <v>6413</v>
      </c>
      <c r="F6804" s="183" t="s">
        <v>727</v>
      </c>
      <c r="G6804" s="183">
        <v>1.2181310999999999</v>
      </c>
      <c r="H6804" s="184">
        <v>27.12</v>
      </c>
      <c r="I6804" s="183">
        <v>27.12</v>
      </c>
      <c r="J6804" s="185">
        <v>0</v>
      </c>
      <c r="K6804" s="181">
        <f t="shared" si="114"/>
        <v>33.035715431999996</v>
      </c>
      <c r="L6804" s="185" t="str">
        <f t="shared" si="113"/>
        <v>Insumo</v>
      </c>
    </row>
    <row r="6805" spans="3:12">
      <c r="C6805" s="183">
        <v>40410</v>
      </c>
      <c r="D6805" s="183">
        <v>40413</v>
      </c>
      <c r="E6805" s="183" t="s">
        <v>6414</v>
      </c>
      <c r="F6805" s="183" t="s">
        <v>727</v>
      </c>
      <c r="G6805" s="183">
        <v>0.95118550000000002</v>
      </c>
      <c r="H6805" s="184">
        <v>21.18</v>
      </c>
      <c r="I6805" s="183">
        <v>21.18</v>
      </c>
      <c r="J6805" s="185">
        <v>0</v>
      </c>
      <c r="K6805" s="181">
        <f t="shared" si="114"/>
        <v>20.146108890000001</v>
      </c>
      <c r="L6805" s="185" t="str">
        <f t="shared" si="113"/>
        <v>Insumo</v>
      </c>
    </row>
    <row r="6806" spans="3:12">
      <c r="C6806" s="183">
        <v>40410</v>
      </c>
      <c r="D6806" s="183">
        <v>40414</v>
      </c>
      <c r="E6806" s="183" t="s">
        <v>6415</v>
      </c>
      <c r="F6806" s="183" t="s">
        <v>727</v>
      </c>
      <c r="G6806" s="183">
        <v>0.8755927</v>
      </c>
      <c r="H6806" s="184">
        <v>19.489999999999998</v>
      </c>
      <c r="I6806" s="183">
        <v>19.489999999999998</v>
      </c>
      <c r="J6806" s="185">
        <v>0</v>
      </c>
      <c r="K6806" s="181">
        <f t="shared" si="114"/>
        <v>17.065301722999997</v>
      </c>
      <c r="L6806" s="185" t="str">
        <f t="shared" si="113"/>
        <v>Insumo</v>
      </c>
    </row>
    <row r="6807" spans="3:12">
      <c r="C6807" s="183">
        <v>40410</v>
      </c>
      <c r="D6807" s="183">
        <v>40415</v>
      </c>
      <c r="E6807" s="183" t="s">
        <v>6416</v>
      </c>
      <c r="F6807" s="183" t="s">
        <v>727</v>
      </c>
      <c r="G6807" s="183">
        <v>1.3553696</v>
      </c>
      <c r="H6807" s="184">
        <v>30.18</v>
      </c>
      <c r="I6807" s="183">
        <v>30.18</v>
      </c>
      <c r="J6807" s="185">
        <v>0</v>
      </c>
      <c r="K6807" s="181">
        <f t="shared" si="114"/>
        <v>40.905054528000001</v>
      </c>
      <c r="L6807" s="185" t="str">
        <f t="shared" si="113"/>
        <v>Insumo</v>
      </c>
    </row>
    <row r="6808" spans="3:12">
      <c r="C6808" s="183">
        <v>40410</v>
      </c>
      <c r="D6808" s="183">
        <v>40416</v>
      </c>
      <c r="E6808" s="183" t="s">
        <v>6417</v>
      </c>
      <c r="F6808" s="183" t="s">
        <v>727</v>
      </c>
      <c r="G6808" s="183">
        <v>1.2103208000000001</v>
      </c>
      <c r="H6808" s="184">
        <v>26.95</v>
      </c>
      <c r="I6808" s="183">
        <v>26.95</v>
      </c>
      <c r="J6808" s="185">
        <v>0</v>
      </c>
      <c r="K6808" s="181">
        <f t="shared" si="114"/>
        <v>32.618145560000002</v>
      </c>
      <c r="L6808" s="185" t="str">
        <f t="shared" si="113"/>
        <v>Insumo</v>
      </c>
    </row>
    <row r="6809" spans="3:12">
      <c r="C6809" s="183">
        <v>40410</v>
      </c>
      <c r="D6809" s="183">
        <v>40417</v>
      </c>
      <c r="E6809" s="183" t="s">
        <v>6418</v>
      </c>
      <c r="F6809" s="183" t="s">
        <v>727</v>
      </c>
      <c r="G6809" s="183">
        <v>1.5988842000000001</v>
      </c>
      <c r="H6809" s="184">
        <v>35.6</v>
      </c>
      <c r="I6809" s="183">
        <v>35.6</v>
      </c>
      <c r="J6809" s="185">
        <v>0</v>
      </c>
      <c r="K6809" s="181">
        <f t="shared" si="114"/>
        <v>56.920277520000006</v>
      </c>
      <c r="L6809" s="185" t="str">
        <f t="shared" si="113"/>
        <v>Insumo</v>
      </c>
    </row>
    <row r="6810" spans="3:12">
      <c r="C6810" s="183">
        <v>40410</v>
      </c>
      <c r="D6810" s="183">
        <v>40418</v>
      </c>
      <c r="E6810" s="183" t="s">
        <v>714</v>
      </c>
      <c r="F6810" s="183" t="s">
        <v>727</v>
      </c>
      <c r="G6810" s="183">
        <v>1.4435146000000001</v>
      </c>
      <c r="H6810" s="184">
        <v>32.14</v>
      </c>
      <c r="I6810" s="183">
        <v>32.14</v>
      </c>
      <c r="J6810" s="185">
        <v>0</v>
      </c>
      <c r="K6810" s="181">
        <f t="shared" si="114"/>
        <v>46.394559244000007</v>
      </c>
      <c r="L6810" s="185" t="str">
        <f t="shared" si="113"/>
        <v>Insumo</v>
      </c>
    </row>
    <row r="6811" spans="3:12">
      <c r="C6811" s="183">
        <v>40410</v>
      </c>
      <c r="D6811" s="183">
        <v>40419</v>
      </c>
      <c r="E6811" s="183" t="s">
        <v>6419</v>
      </c>
      <c r="F6811" s="183" t="s">
        <v>727</v>
      </c>
      <c r="G6811" s="183">
        <v>1.5578801</v>
      </c>
      <c r="H6811" s="184">
        <v>34.69</v>
      </c>
      <c r="I6811" s="183">
        <v>34.69</v>
      </c>
      <c r="J6811" s="185">
        <v>0</v>
      </c>
      <c r="K6811" s="181">
        <f t="shared" si="114"/>
        <v>54.042860669</v>
      </c>
      <c r="L6811" s="185" t="str">
        <f t="shared" si="113"/>
        <v>Insumo</v>
      </c>
    </row>
    <row r="6812" spans="3:12">
      <c r="C6812" s="183">
        <v>40410</v>
      </c>
      <c r="D6812" s="183">
        <v>40420</v>
      </c>
      <c r="E6812" s="183" t="s">
        <v>6420</v>
      </c>
      <c r="F6812" s="183" t="s">
        <v>727</v>
      </c>
      <c r="G6812" s="183">
        <v>2.2728033000000001</v>
      </c>
      <c r="H6812" s="184">
        <v>50.61</v>
      </c>
      <c r="I6812" s="183">
        <v>50.61</v>
      </c>
      <c r="J6812" s="185">
        <v>0</v>
      </c>
      <c r="K6812" s="181">
        <f t="shared" si="114"/>
        <v>115.026575013</v>
      </c>
      <c r="L6812" s="185" t="str">
        <f t="shared" si="113"/>
        <v>Insumo</v>
      </c>
    </row>
    <row r="6813" spans="3:12">
      <c r="C6813" s="183">
        <v>40410</v>
      </c>
      <c r="D6813" s="183">
        <v>40421</v>
      </c>
      <c r="E6813" s="183" t="s">
        <v>713</v>
      </c>
      <c r="F6813" s="183" t="s">
        <v>727</v>
      </c>
      <c r="G6813" s="183">
        <v>2.4195258000000002</v>
      </c>
      <c r="H6813" s="184">
        <v>53.88</v>
      </c>
      <c r="I6813" s="183">
        <v>53.88</v>
      </c>
      <c r="J6813" s="185">
        <v>0</v>
      </c>
      <c r="K6813" s="181">
        <f t="shared" si="114"/>
        <v>130.36405010400003</v>
      </c>
      <c r="L6813" s="185" t="str">
        <f t="shared" si="113"/>
        <v>Insumo</v>
      </c>
    </row>
    <row r="6814" spans="3:12">
      <c r="C6814" s="183">
        <v>40553</v>
      </c>
      <c r="D6814" s="183">
        <v>40553</v>
      </c>
      <c r="E6814" s="183" t="s">
        <v>1777</v>
      </c>
      <c r="F6814" s="183" t="s">
        <v>1606</v>
      </c>
      <c r="G6814" s="183">
        <v>1</v>
      </c>
      <c r="H6814" s="184">
        <v>60</v>
      </c>
      <c r="I6814" s="183">
        <v>60</v>
      </c>
      <c r="J6814" s="185">
        <v>0</v>
      </c>
      <c r="K6814" s="181">
        <f t="shared" si="114"/>
        <v>60</v>
      </c>
      <c r="L6814" s="185" t="str">
        <f t="shared" ref="L6814:L6877" si="115">IF(I6814&gt;0,"Insumo","Mão de Obra")</f>
        <v>Insumo</v>
      </c>
    </row>
    <row r="6815" spans="3:12">
      <c r="C6815" s="183">
        <v>40703</v>
      </c>
      <c r="D6815" s="183">
        <v>40703</v>
      </c>
      <c r="E6815" s="183" t="s">
        <v>1641</v>
      </c>
      <c r="F6815" s="183" t="s">
        <v>727</v>
      </c>
      <c r="G6815" s="183">
        <v>1</v>
      </c>
      <c r="H6815" s="186">
        <v>12046.67</v>
      </c>
      <c r="I6815" s="185">
        <v>0</v>
      </c>
      <c r="J6815" s="187">
        <v>12046.67</v>
      </c>
      <c r="K6815" s="181">
        <f t="shared" si="114"/>
        <v>12046.67</v>
      </c>
      <c r="L6815" s="185" t="str">
        <f t="shared" si="115"/>
        <v>Mão de Obra</v>
      </c>
    </row>
    <row r="6816" spans="3:12">
      <c r="C6816" s="183">
        <v>40703</v>
      </c>
      <c r="D6816" s="183">
        <v>10747</v>
      </c>
      <c r="E6816" s="183" t="s">
        <v>6421</v>
      </c>
      <c r="F6816" s="183" t="s">
        <v>727</v>
      </c>
      <c r="G6816" s="183">
        <v>2.3020171</v>
      </c>
      <c r="H6816" s="186">
        <v>27731.64</v>
      </c>
      <c r="I6816" s="185">
        <v>0</v>
      </c>
      <c r="J6816" s="187">
        <v>27731.64</v>
      </c>
      <c r="K6816" s="181">
        <f t="shared" si="114"/>
        <v>63838.709491043999</v>
      </c>
      <c r="L6816" s="185" t="str">
        <f t="shared" si="115"/>
        <v>Mão de Obra</v>
      </c>
    </row>
    <row r="6817" spans="3:12">
      <c r="C6817" s="183">
        <v>40703</v>
      </c>
      <c r="D6817" s="183">
        <v>11616</v>
      </c>
      <c r="E6817" s="183" t="s">
        <v>1624</v>
      </c>
      <c r="F6817" s="183" t="s">
        <v>727</v>
      </c>
      <c r="G6817" s="183">
        <v>2.0263186000000002</v>
      </c>
      <c r="H6817" s="186">
        <v>24410.39</v>
      </c>
      <c r="I6817" s="185">
        <v>0</v>
      </c>
      <c r="J6817" s="187">
        <v>24410.39</v>
      </c>
      <c r="K6817" s="181">
        <f t="shared" si="114"/>
        <v>49463.227290254006</v>
      </c>
      <c r="L6817" s="185" t="str">
        <f t="shared" si="115"/>
        <v>Mão de Obra</v>
      </c>
    </row>
    <row r="6818" spans="3:12">
      <c r="C6818" s="183">
        <v>40703</v>
      </c>
      <c r="D6818" s="183">
        <v>11651</v>
      </c>
      <c r="E6818" s="183" t="s">
        <v>1629</v>
      </c>
      <c r="F6818" s="183" t="s">
        <v>727</v>
      </c>
      <c r="G6818" s="183">
        <v>1.6615257000000001</v>
      </c>
      <c r="H6818" s="186">
        <v>20015.849999999999</v>
      </c>
      <c r="I6818" s="185">
        <v>0</v>
      </c>
      <c r="J6818" s="187">
        <v>20015.849999999999</v>
      </c>
      <c r="K6818" s="181">
        <f t="shared" si="114"/>
        <v>33256.849182345002</v>
      </c>
      <c r="L6818" s="185" t="str">
        <f t="shared" si="115"/>
        <v>Mão de Obra</v>
      </c>
    </row>
    <row r="6819" spans="3:12">
      <c r="C6819" s="183">
        <v>40703</v>
      </c>
      <c r="D6819" s="183">
        <v>13447</v>
      </c>
      <c r="E6819" s="183" t="s">
        <v>6422</v>
      </c>
      <c r="F6819" s="183" t="s">
        <v>727</v>
      </c>
      <c r="G6819" s="183">
        <v>4.1951428999999996</v>
      </c>
      <c r="H6819" s="186">
        <v>50537.5</v>
      </c>
      <c r="I6819" s="185">
        <v>0</v>
      </c>
      <c r="J6819" s="187">
        <v>50537.5</v>
      </c>
      <c r="K6819" s="181">
        <f t="shared" si="114"/>
        <v>212012.03430874998</v>
      </c>
      <c r="L6819" s="185" t="str">
        <f t="shared" si="115"/>
        <v>Mão de Obra</v>
      </c>
    </row>
    <row r="6820" spans="3:12">
      <c r="C6820" s="183">
        <v>40703</v>
      </c>
      <c r="D6820" s="183">
        <v>14529</v>
      </c>
      <c r="E6820" s="183" t="s">
        <v>1608</v>
      </c>
      <c r="F6820" s="183" t="s">
        <v>727</v>
      </c>
      <c r="G6820" s="183">
        <v>2.3462371000000002</v>
      </c>
      <c r="H6820" s="186">
        <v>28264.34</v>
      </c>
      <c r="I6820" s="185">
        <v>0</v>
      </c>
      <c r="J6820" s="187">
        <v>28264.34</v>
      </c>
      <c r="K6820" s="181">
        <f t="shared" si="114"/>
        <v>66314.84311501401</v>
      </c>
      <c r="L6820" s="185" t="str">
        <f t="shared" si="115"/>
        <v>Mão de Obra</v>
      </c>
    </row>
    <row r="6821" spans="3:12">
      <c r="C6821" s="183">
        <v>40703</v>
      </c>
      <c r="D6821" s="183">
        <v>14531</v>
      </c>
      <c r="E6821" s="183" t="s">
        <v>6423</v>
      </c>
      <c r="F6821" s="183" t="s">
        <v>727</v>
      </c>
      <c r="G6821" s="183">
        <v>1.8643771</v>
      </c>
      <c r="H6821" s="186">
        <v>22459.53</v>
      </c>
      <c r="I6821" s="185">
        <v>0</v>
      </c>
      <c r="J6821" s="187">
        <v>22459.53</v>
      </c>
      <c r="K6821" s="181">
        <f t="shared" si="114"/>
        <v>41873.033408762996</v>
      </c>
      <c r="L6821" s="185" t="str">
        <f t="shared" si="115"/>
        <v>Mão de Obra</v>
      </c>
    </row>
    <row r="6822" spans="3:12">
      <c r="C6822" s="183">
        <v>40703</v>
      </c>
      <c r="D6822" s="183">
        <v>36532</v>
      </c>
      <c r="E6822" s="183" t="s">
        <v>6424</v>
      </c>
      <c r="F6822" s="183" t="s">
        <v>727</v>
      </c>
      <c r="G6822" s="183">
        <v>2.5983657</v>
      </c>
      <c r="H6822" s="186">
        <v>31301.65</v>
      </c>
      <c r="I6822" s="185">
        <v>0</v>
      </c>
      <c r="J6822" s="187">
        <v>31301.65</v>
      </c>
      <c r="K6822" s="181">
        <f t="shared" si="114"/>
        <v>81333.133713404997</v>
      </c>
      <c r="L6822" s="185" t="str">
        <f t="shared" si="115"/>
        <v>Mão de Obra</v>
      </c>
    </row>
    <row r="6823" spans="3:12">
      <c r="C6823" s="183">
        <v>40703</v>
      </c>
      <c r="D6823" s="183">
        <v>36533</v>
      </c>
      <c r="E6823" s="183" t="s">
        <v>6425</v>
      </c>
      <c r="F6823" s="183" t="s">
        <v>727</v>
      </c>
      <c r="G6823" s="183">
        <v>2.1454214</v>
      </c>
      <c r="H6823" s="186">
        <v>25845.18</v>
      </c>
      <c r="I6823" s="185">
        <v>0</v>
      </c>
      <c r="J6823" s="187">
        <v>25845.18</v>
      </c>
      <c r="K6823" s="181">
        <f t="shared" si="114"/>
        <v>55448.802258852003</v>
      </c>
      <c r="L6823" s="185" t="str">
        <f t="shared" si="115"/>
        <v>Mão de Obra</v>
      </c>
    </row>
    <row r="6824" spans="3:12">
      <c r="C6824" s="183">
        <v>40703</v>
      </c>
      <c r="D6824" s="183">
        <v>40406</v>
      </c>
      <c r="E6824" s="183" t="s">
        <v>1631</v>
      </c>
      <c r="F6824" s="183" t="s">
        <v>727</v>
      </c>
      <c r="G6824" s="183">
        <v>6.7342339999999998</v>
      </c>
      <c r="H6824" s="186">
        <v>81125.09</v>
      </c>
      <c r="I6824" s="185">
        <v>0</v>
      </c>
      <c r="J6824" s="187">
        <v>81125.09</v>
      </c>
      <c r="K6824" s="181">
        <f t="shared" si="114"/>
        <v>546315.33933105995</v>
      </c>
      <c r="L6824" s="185" t="str">
        <f t="shared" si="115"/>
        <v>Mão de Obra</v>
      </c>
    </row>
    <row r="6825" spans="3:12">
      <c r="C6825" s="183">
        <v>40703</v>
      </c>
      <c r="D6825" s="183">
        <v>40789</v>
      </c>
      <c r="E6825" s="183" t="s">
        <v>6426</v>
      </c>
      <c r="F6825" s="183" t="s">
        <v>727</v>
      </c>
      <c r="G6825" s="183">
        <v>0.97047229999999995</v>
      </c>
      <c r="H6825" s="186">
        <v>11690.95</v>
      </c>
      <c r="I6825" s="185">
        <v>0</v>
      </c>
      <c r="J6825" s="187">
        <v>11690.95</v>
      </c>
      <c r="K6825" s="181">
        <f t="shared" si="114"/>
        <v>11345.743135684999</v>
      </c>
      <c r="L6825" s="185" t="str">
        <f t="shared" si="115"/>
        <v>Mão de Obra</v>
      </c>
    </row>
    <row r="6826" spans="3:12">
      <c r="C6826" s="183">
        <v>40703</v>
      </c>
      <c r="D6826" s="183">
        <v>40791</v>
      </c>
      <c r="E6826" s="183" t="s">
        <v>1570</v>
      </c>
      <c r="F6826" s="183" t="s">
        <v>727</v>
      </c>
      <c r="G6826" s="183">
        <v>3.0380003000000002</v>
      </c>
      <c r="H6826" s="186">
        <v>36597.78</v>
      </c>
      <c r="I6826" s="185">
        <v>0</v>
      </c>
      <c r="J6826" s="187">
        <v>36597.78</v>
      </c>
      <c r="K6826" s="181">
        <f t="shared" si="114"/>
        <v>111184.066619334</v>
      </c>
      <c r="L6826" s="185" t="str">
        <f t="shared" si="115"/>
        <v>Mão de Obra</v>
      </c>
    </row>
    <row r="6827" spans="3:12">
      <c r="C6827" s="183">
        <v>40703</v>
      </c>
      <c r="D6827" s="183">
        <v>41898</v>
      </c>
      <c r="E6827" s="183" t="s">
        <v>1538</v>
      </c>
      <c r="F6827" s="183" t="s">
        <v>727</v>
      </c>
      <c r="G6827" s="183">
        <v>2.2798842000000001</v>
      </c>
      <c r="H6827" s="186">
        <v>27465.01</v>
      </c>
      <c r="I6827" s="185">
        <v>0</v>
      </c>
      <c r="J6827" s="187">
        <v>27465.01</v>
      </c>
      <c r="K6827" s="181">
        <f t="shared" si="114"/>
        <v>62617.042351841999</v>
      </c>
      <c r="L6827" s="185" t="str">
        <f t="shared" si="115"/>
        <v>Mão de Obra</v>
      </c>
    </row>
    <row r="6828" spans="3:12">
      <c r="C6828" s="183">
        <v>40861</v>
      </c>
      <c r="D6828" s="183">
        <v>40861</v>
      </c>
      <c r="E6828" s="183" t="s">
        <v>6427</v>
      </c>
      <c r="F6828" s="183" t="s">
        <v>3050</v>
      </c>
      <c r="G6828" s="183">
        <v>1</v>
      </c>
      <c r="H6828" s="184">
        <v>179.74</v>
      </c>
      <c r="I6828" s="183">
        <v>179.74</v>
      </c>
      <c r="J6828" s="185">
        <v>0</v>
      </c>
      <c r="K6828" s="181">
        <f t="shared" si="114"/>
        <v>179.74</v>
      </c>
      <c r="L6828" s="185" t="str">
        <f t="shared" si="115"/>
        <v>Insumo</v>
      </c>
    </row>
    <row r="6829" spans="3:12">
      <c r="C6829" s="183">
        <v>40862</v>
      </c>
      <c r="D6829" s="183">
        <v>40862</v>
      </c>
      <c r="E6829" s="183" t="s">
        <v>6428</v>
      </c>
      <c r="F6829" s="183" t="s">
        <v>3050</v>
      </c>
      <c r="G6829" s="183">
        <v>1</v>
      </c>
      <c r="H6829" s="184">
        <v>765.85</v>
      </c>
      <c r="I6829" s="183">
        <v>765.85</v>
      </c>
      <c r="J6829" s="185">
        <v>0</v>
      </c>
      <c r="K6829" s="181">
        <f t="shared" si="114"/>
        <v>765.85</v>
      </c>
      <c r="L6829" s="185" t="str">
        <f t="shared" si="115"/>
        <v>Insumo</v>
      </c>
    </row>
    <row r="6830" spans="3:12">
      <c r="C6830" s="183">
        <v>40863</v>
      </c>
      <c r="D6830" s="183">
        <v>40863</v>
      </c>
      <c r="E6830" s="183" t="s">
        <v>6429</v>
      </c>
      <c r="F6830" s="183" t="s">
        <v>3050</v>
      </c>
      <c r="G6830" s="183">
        <v>1</v>
      </c>
      <c r="H6830" s="184">
        <v>252.08</v>
      </c>
      <c r="I6830" s="183">
        <v>252.08</v>
      </c>
      <c r="J6830" s="185">
        <v>0</v>
      </c>
      <c r="K6830" s="181">
        <f t="shared" si="114"/>
        <v>252.08</v>
      </c>
      <c r="L6830" s="185" t="str">
        <f t="shared" si="115"/>
        <v>Insumo</v>
      </c>
    </row>
    <row r="6831" spans="3:12">
      <c r="C6831" s="183">
        <v>40864</v>
      </c>
      <c r="D6831" s="183">
        <v>40864</v>
      </c>
      <c r="E6831" s="183" t="s">
        <v>6430</v>
      </c>
      <c r="F6831" s="183" t="s">
        <v>3050</v>
      </c>
      <c r="G6831" s="183">
        <v>1</v>
      </c>
      <c r="H6831" s="184">
        <v>7.31</v>
      </c>
      <c r="I6831" s="183">
        <v>7.31</v>
      </c>
      <c r="J6831" s="185">
        <v>0</v>
      </c>
      <c r="K6831" s="181">
        <f t="shared" si="114"/>
        <v>7.31</v>
      </c>
      <c r="L6831" s="185" t="str">
        <f t="shared" si="115"/>
        <v>Insumo</v>
      </c>
    </row>
    <row r="6832" spans="3:12">
      <c r="C6832" s="183">
        <v>41992</v>
      </c>
      <c r="D6832" s="183">
        <v>41992</v>
      </c>
      <c r="E6832" s="183" t="s">
        <v>6431</v>
      </c>
      <c r="F6832" s="183" t="s">
        <v>727</v>
      </c>
      <c r="G6832" s="183">
        <v>1</v>
      </c>
      <c r="H6832" s="186">
        <v>874277.32</v>
      </c>
      <c r="I6832" s="185">
        <v>0</v>
      </c>
      <c r="J6832" s="187">
        <v>874277.32</v>
      </c>
      <c r="K6832" s="181">
        <f t="shared" si="114"/>
        <v>874277.32</v>
      </c>
      <c r="L6832" s="185" t="str">
        <f t="shared" si="115"/>
        <v>Mão de Obra</v>
      </c>
    </row>
    <row r="6833" spans="3:12">
      <c r="C6833" s="183">
        <v>41992</v>
      </c>
      <c r="D6833" s="183">
        <v>10630</v>
      </c>
      <c r="E6833" s="183" t="s">
        <v>6432</v>
      </c>
      <c r="F6833" s="183" t="s">
        <v>727</v>
      </c>
      <c r="G6833" s="183">
        <v>1.0133707000000001</v>
      </c>
      <c r="H6833" s="186">
        <v>885967.01</v>
      </c>
      <c r="I6833" s="185">
        <v>0</v>
      </c>
      <c r="J6833" s="187">
        <v>885967.01</v>
      </c>
      <c r="K6833" s="181">
        <f t="shared" si="114"/>
        <v>897813.00910060701</v>
      </c>
      <c r="L6833" s="185" t="str">
        <f t="shared" si="115"/>
        <v>Mão de Obra</v>
      </c>
    </row>
    <row r="6834" spans="3:12">
      <c r="C6834" s="183">
        <v>41992</v>
      </c>
      <c r="D6834" s="183">
        <v>13215</v>
      </c>
      <c r="E6834" s="183" t="s">
        <v>1594</v>
      </c>
      <c r="F6834" s="183" t="s">
        <v>727</v>
      </c>
      <c r="G6834" s="183">
        <v>1.2262489999999999</v>
      </c>
      <c r="H6834" s="186">
        <v>1072081.68</v>
      </c>
      <c r="I6834" s="185">
        <v>0</v>
      </c>
      <c r="J6834" s="187">
        <v>1072081.68</v>
      </c>
      <c r="K6834" s="181">
        <f t="shared" si="114"/>
        <v>1314639.0880183198</v>
      </c>
      <c r="L6834" s="185" t="str">
        <f t="shared" si="115"/>
        <v>Mão de Obra</v>
      </c>
    </row>
    <row r="6835" spans="3:12">
      <c r="C6835" s="183">
        <v>41992</v>
      </c>
      <c r="D6835" s="183">
        <v>37762</v>
      </c>
      <c r="E6835" s="183" t="s">
        <v>1566</v>
      </c>
      <c r="F6835" s="183" t="s">
        <v>727</v>
      </c>
      <c r="G6835" s="183">
        <v>0.8691063</v>
      </c>
      <c r="H6835" s="186">
        <v>759839.92</v>
      </c>
      <c r="I6835" s="185">
        <v>0</v>
      </c>
      <c r="J6835" s="187">
        <v>759839.92</v>
      </c>
      <c r="K6835" s="181">
        <f t="shared" si="114"/>
        <v>660381.66146349604</v>
      </c>
      <c r="L6835" s="185" t="str">
        <f t="shared" si="115"/>
        <v>Mão de Obra</v>
      </c>
    </row>
    <row r="6836" spans="3:12">
      <c r="C6836" s="183">
        <v>41992</v>
      </c>
      <c r="D6836" s="183">
        <v>37763</v>
      </c>
      <c r="E6836" s="183" t="s">
        <v>1568</v>
      </c>
      <c r="F6836" s="183" t="s">
        <v>727</v>
      </c>
      <c r="G6836" s="183">
        <v>0.8796621</v>
      </c>
      <c r="H6836" s="186">
        <v>769068.62</v>
      </c>
      <c r="I6836" s="185">
        <v>0</v>
      </c>
      <c r="J6836" s="187">
        <v>769068.62</v>
      </c>
      <c r="K6836" s="181">
        <f t="shared" si="114"/>
        <v>676520.51731330203</v>
      </c>
      <c r="L6836" s="185" t="str">
        <f t="shared" si="115"/>
        <v>Mão de Obra</v>
      </c>
    </row>
    <row r="6837" spans="3:12">
      <c r="C6837" s="183">
        <v>42422</v>
      </c>
      <c r="D6837" s="183">
        <v>42422</v>
      </c>
      <c r="E6837" s="183" t="s">
        <v>2728</v>
      </c>
      <c r="F6837" s="183" t="s">
        <v>727</v>
      </c>
      <c r="G6837" s="183">
        <v>1</v>
      </c>
      <c r="H6837" s="186">
        <v>3865.53</v>
      </c>
      <c r="I6837" s="185">
        <v>0</v>
      </c>
      <c r="J6837" s="187">
        <v>3865.53</v>
      </c>
      <c r="K6837" s="181">
        <f t="shared" si="114"/>
        <v>3865.53</v>
      </c>
      <c r="L6837" s="185" t="str">
        <f t="shared" si="115"/>
        <v>Mão de Obra</v>
      </c>
    </row>
    <row r="6838" spans="3:12">
      <c r="C6838" s="183">
        <v>42422</v>
      </c>
      <c r="D6838" s="183">
        <v>39548</v>
      </c>
      <c r="E6838" s="183" t="s">
        <v>2730</v>
      </c>
      <c r="F6838" s="183" t="s">
        <v>727</v>
      </c>
      <c r="G6838" s="183">
        <v>0.86745459999999996</v>
      </c>
      <c r="H6838" s="186">
        <v>3353.17</v>
      </c>
      <c r="I6838" s="185">
        <v>0</v>
      </c>
      <c r="J6838" s="187">
        <v>3353.17</v>
      </c>
      <c r="K6838" s="181">
        <f t="shared" si="114"/>
        <v>2908.7227410820001</v>
      </c>
      <c r="L6838" s="185" t="str">
        <f t="shared" si="115"/>
        <v>Mão de Obra</v>
      </c>
    </row>
    <row r="6839" spans="3:12">
      <c r="C6839" s="183">
        <v>42422</v>
      </c>
      <c r="D6839" s="183">
        <v>39551</v>
      </c>
      <c r="E6839" s="183" t="s">
        <v>2724</v>
      </c>
      <c r="F6839" s="183" t="s">
        <v>727</v>
      </c>
      <c r="G6839" s="183">
        <v>0.50995840000000003</v>
      </c>
      <c r="H6839" s="186">
        <v>1971.25</v>
      </c>
      <c r="I6839" s="185">
        <v>0</v>
      </c>
      <c r="J6839" s="187">
        <v>1971.25</v>
      </c>
      <c r="K6839" s="181">
        <f t="shared" si="114"/>
        <v>1005.2554960000001</v>
      </c>
      <c r="L6839" s="185" t="str">
        <f t="shared" si="115"/>
        <v>Mão de Obra</v>
      </c>
    </row>
    <row r="6840" spans="3:12">
      <c r="C6840" s="183">
        <v>42422</v>
      </c>
      <c r="D6840" s="183">
        <v>39554</v>
      </c>
      <c r="E6840" s="183" t="s">
        <v>2733</v>
      </c>
      <c r="F6840" s="183" t="s">
        <v>727</v>
      </c>
      <c r="G6840" s="183">
        <v>1.1470781000000001</v>
      </c>
      <c r="H6840" s="186">
        <v>4434.0600000000004</v>
      </c>
      <c r="I6840" s="185">
        <v>0</v>
      </c>
      <c r="J6840" s="187">
        <v>4434.0600000000004</v>
      </c>
      <c r="K6840" s="181">
        <f t="shared" si="114"/>
        <v>5086.2131200860013</v>
      </c>
      <c r="L6840" s="185" t="str">
        <f t="shared" si="115"/>
        <v>Mão de Obra</v>
      </c>
    </row>
    <row r="6841" spans="3:12">
      <c r="C6841" s="183">
        <v>42422</v>
      </c>
      <c r="D6841" s="183">
        <v>39555</v>
      </c>
      <c r="E6841" s="183" t="s">
        <v>2727</v>
      </c>
      <c r="F6841" s="183" t="s">
        <v>727</v>
      </c>
      <c r="G6841" s="183">
        <v>0.58481070000000002</v>
      </c>
      <c r="H6841" s="186">
        <v>2260.6</v>
      </c>
      <c r="I6841" s="185">
        <v>0</v>
      </c>
      <c r="J6841" s="187">
        <v>2260.6</v>
      </c>
      <c r="K6841" s="181">
        <f t="shared" si="114"/>
        <v>1322.0230684200001</v>
      </c>
      <c r="L6841" s="185" t="str">
        <f t="shared" si="115"/>
        <v>Mão de Obra</v>
      </c>
    </row>
    <row r="6842" spans="3:12">
      <c r="C6842" s="183">
        <v>42422</v>
      </c>
      <c r="D6842" s="183">
        <v>39556</v>
      </c>
      <c r="E6842" s="183" t="s">
        <v>2749</v>
      </c>
      <c r="F6842" s="183" t="s">
        <v>727</v>
      </c>
      <c r="G6842" s="183">
        <v>1.9021973999999999</v>
      </c>
      <c r="H6842" s="186">
        <v>7353</v>
      </c>
      <c r="I6842" s="185">
        <v>0</v>
      </c>
      <c r="J6842" s="187">
        <v>7353</v>
      </c>
      <c r="K6842" s="181">
        <f t="shared" si="114"/>
        <v>13986.857482199999</v>
      </c>
      <c r="L6842" s="185" t="str">
        <f t="shared" si="115"/>
        <v>Mão de Obra</v>
      </c>
    </row>
    <row r="6843" spans="3:12">
      <c r="C6843" s="183">
        <v>42422</v>
      </c>
      <c r="D6843" s="183">
        <v>39557</v>
      </c>
      <c r="E6843" s="183" t="s">
        <v>2751</v>
      </c>
      <c r="F6843" s="183" t="s">
        <v>727</v>
      </c>
      <c r="G6843" s="183">
        <v>2.0482513</v>
      </c>
      <c r="H6843" s="186">
        <v>7917.57</v>
      </c>
      <c r="I6843" s="185">
        <v>0</v>
      </c>
      <c r="J6843" s="187">
        <v>7917.57</v>
      </c>
      <c r="K6843" s="181">
        <f t="shared" si="114"/>
        <v>16217.173045341</v>
      </c>
      <c r="L6843" s="185" t="str">
        <f t="shared" si="115"/>
        <v>Mão de Obra</v>
      </c>
    </row>
    <row r="6844" spans="3:12">
      <c r="C6844" s="183">
        <v>42422</v>
      </c>
      <c r="D6844" s="183">
        <v>39559</v>
      </c>
      <c r="E6844" s="183" t="s">
        <v>2753</v>
      </c>
      <c r="F6844" s="183" t="s">
        <v>727</v>
      </c>
      <c r="G6844" s="183">
        <v>3.0269206</v>
      </c>
      <c r="H6844" s="186">
        <v>11700.65</v>
      </c>
      <c r="I6844" s="185">
        <v>0</v>
      </c>
      <c r="J6844" s="187">
        <v>11700.65</v>
      </c>
      <c r="K6844" s="181">
        <f t="shared" si="114"/>
        <v>35416.938518390001</v>
      </c>
      <c r="L6844" s="185" t="str">
        <f t="shared" si="115"/>
        <v>Mão de Obra</v>
      </c>
    </row>
    <row r="6845" spans="3:12">
      <c r="C6845" s="183">
        <v>42422</v>
      </c>
      <c r="D6845" s="183">
        <v>39560</v>
      </c>
      <c r="E6845" s="183" t="s">
        <v>2755</v>
      </c>
      <c r="F6845" s="183" t="s">
        <v>727</v>
      </c>
      <c r="G6845" s="183">
        <v>3.5018516000000002</v>
      </c>
      <c r="H6845" s="186">
        <v>13536.51</v>
      </c>
      <c r="I6845" s="185">
        <v>0</v>
      </c>
      <c r="J6845" s="187">
        <v>13536.51</v>
      </c>
      <c r="K6845" s="181">
        <f t="shared" si="114"/>
        <v>47402.849201916004</v>
      </c>
      <c r="L6845" s="185" t="str">
        <f t="shared" si="115"/>
        <v>Mão de Obra</v>
      </c>
    </row>
    <row r="6846" spans="3:12">
      <c r="C6846" s="183">
        <v>42422</v>
      </c>
      <c r="D6846" s="183">
        <v>39561</v>
      </c>
      <c r="E6846" s="183" t="s">
        <v>2757</v>
      </c>
      <c r="F6846" s="183" t="s">
        <v>727</v>
      </c>
      <c r="G6846" s="183">
        <v>3.6633836999999998</v>
      </c>
      <c r="H6846" s="186">
        <v>14160.91</v>
      </c>
      <c r="I6846" s="185">
        <v>0</v>
      </c>
      <c r="J6846" s="187">
        <v>14160.91</v>
      </c>
      <c r="K6846" s="181">
        <f t="shared" si="114"/>
        <v>51876.846871166999</v>
      </c>
      <c r="L6846" s="185" t="str">
        <f t="shared" si="115"/>
        <v>Mão de Obra</v>
      </c>
    </row>
    <row r="6847" spans="3:12">
      <c r="C6847" s="183">
        <v>42422</v>
      </c>
      <c r="D6847" s="183">
        <v>39577</v>
      </c>
      <c r="E6847" s="183" t="s">
        <v>2758</v>
      </c>
      <c r="F6847" s="183" t="s">
        <v>727</v>
      </c>
      <c r="G6847" s="183">
        <v>6.8190413999999997</v>
      </c>
      <c r="H6847" s="186">
        <v>26359.200000000001</v>
      </c>
      <c r="I6847" s="185">
        <v>0</v>
      </c>
      <c r="J6847" s="187">
        <v>26359.200000000001</v>
      </c>
      <c r="K6847" s="181">
        <f t="shared" si="114"/>
        <v>179744.47607087999</v>
      </c>
      <c r="L6847" s="185" t="str">
        <f t="shared" si="115"/>
        <v>Mão de Obra</v>
      </c>
    </row>
    <row r="6848" spans="3:12">
      <c r="C6848" s="183">
        <v>42422</v>
      </c>
      <c r="D6848" s="183">
        <v>39578</v>
      </c>
      <c r="E6848" s="183" t="s">
        <v>2759</v>
      </c>
      <c r="F6848" s="183" t="s">
        <v>727</v>
      </c>
      <c r="G6848" s="183">
        <v>8.8001071999999994</v>
      </c>
      <c r="H6848" s="186">
        <v>34017.07</v>
      </c>
      <c r="I6848" s="185">
        <v>0</v>
      </c>
      <c r="J6848" s="187">
        <v>34017.07</v>
      </c>
      <c r="K6848" s="181">
        <f t="shared" si="114"/>
        <v>299353.862629904</v>
      </c>
      <c r="L6848" s="185" t="str">
        <f t="shared" si="115"/>
        <v>Mão de Obra</v>
      </c>
    </row>
    <row r="6849" spans="3:12">
      <c r="C6849" s="183">
        <v>42422</v>
      </c>
      <c r="D6849" s="183">
        <v>39579</v>
      </c>
      <c r="E6849" s="183" t="s">
        <v>6433</v>
      </c>
      <c r="F6849" s="183" t="s">
        <v>727</v>
      </c>
      <c r="G6849" s="183">
        <v>12.803466800000001</v>
      </c>
      <c r="H6849" s="186">
        <v>49492.18</v>
      </c>
      <c r="I6849" s="185">
        <v>0</v>
      </c>
      <c r="J6849" s="187">
        <v>49492.18</v>
      </c>
      <c r="K6849" s="181">
        <f t="shared" si="114"/>
        <v>633671.48348962399</v>
      </c>
      <c r="L6849" s="185" t="str">
        <f t="shared" si="115"/>
        <v>Mão de Obra</v>
      </c>
    </row>
    <row r="6850" spans="3:12">
      <c r="C6850" s="183">
        <v>42422</v>
      </c>
      <c r="D6850" s="183">
        <v>39580</v>
      </c>
      <c r="E6850" s="183" t="s">
        <v>6434</v>
      </c>
      <c r="F6850" s="183" t="s">
        <v>727</v>
      </c>
      <c r="G6850" s="183">
        <v>21.786220199999999</v>
      </c>
      <c r="H6850" s="186">
        <v>84215.28</v>
      </c>
      <c r="I6850" s="185">
        <v>0</v>
      </c>
      <c r="J6850" s="187">
        <v>84215.28</v>
      </c>
      <c r="K6850" s="181">
        <f t="shared" si="114"/>
        <v>1834732.6342846558</v>
      </c>
      <c r="L6850" s="185" t="str">
        <f t="shared" si="115"/>
        <v>Mão de Obra</v>
      </c>
    </row>
    <row r="6851" spans="3:12">
      <c r="C6851" s="183">
        <v>42422</v>
      </c>
      <c r="D6851" s="183">
        <v>39826</v>
      </c>
      <c r="E6851" s="183" t="s">
        <v>2741</v>
      </c>
      <c r="F6851" s="183" t="s">
        <v>727</v>
      </c>
      <c r="G6851" s="183">
        <v>1.5724994999999999</v>
      </c>
      <c r="H6851" s="186">
        <v>6078.54</v>
      </c>
      <c r="I6851" s="185">
        <v>0</v>
      </c>
      <c r="J6851" s="187">
        <v>6078.54</v>
      </c>
      <c r="K6851" s="181">
        <f t="shared" si="114"/>
        <v>9558.5011107299997</v>
      </c>
      <c r="L6851" s="185" t="str">
        <f t="shared" si="115"/>
        <v>Mão de Obra</v>
      </c>
    </row>
    <row r="6852" spans="3:12">
      <c r="C6852" s="183">
        <v>42422</v>
      </c>
      <c r="D6852" s="183">
        <v>42416</v>
      </c>
      <c r="E6852" s="183" t="s">
        <v>2737</v>
      </c>
      <c r="F6852" s="183" t="s">
        <v>727</v>
      </c>
      <c r="G6852" s="183">
        <v>2.5934056000000001</v>
      </c>
      <c r="H6852" s="186">
        <v>10024.879999999999</v>
      </c>
      <c r="I6852" s="185">
        <v>0</v>
      </c>
      <c r="J6852" s="187">
        <v>10024.879999999999</v>
      </c>
      <c r="K6852" s="181">
        <f t="shared" si="114"/>
        <v>25998.579931328</v>
      </c>
      <c r="L6852" s="185" t="str">
        <f t="shared" si="115"/>
        <v>Mão de Obra</v>
      </c>
    </row>
    <row r="6853" spans="3:12">
      <c r="C6853" s="183">
        <v>42422</v>
      </c>
      <c r="D6853" s="183">
        <v>42417</v>
      </c>
      <c r="E6853" s="183" t="s">
        <v>2739</v>
      </c>
      <c r="F6853" s="183" t="s">
        <v>727</v>
      </c>
      <c r="G6853" s="183">
        <v>2.9074195999999999</v>
      </c>
      <c r="H6853" s="186">
        <v>11238.71</v>
      </c>
      <c r="I6853" s="185">
        <v>0</v>
      </c>
      <c r="J6853" s="187">
        <v>11238.71</v>
      </c>
      <c r="K6853" s="181">
        <f t="shared" si="114"/>
        <v>32675.645732715995</v>
      </c>
      <c r="L6853" s="185" t="str">
        <f t="shared" si="115"/>
        <v>Mão de Obra</v>
      </c>
    </row>
    <row r="6854" spans="3:12">
      <c r="C6854" s="183">
        <v>42422</v>
      </c>
      <c r="D6854" s="183">
        <v>42419</v>
      </c>
      <c r="E6854" s="183" t="s">
        <v>2742</v>
      </c>
      <c r="F6854" s="183" t="s">
        <v>727</v>
      </c>
      <c r="G6854" s="183">
        <v>3.2847669000000002</v>
      </c>
      <c r="H6854" s="186">
        <v>12697.36</v>
      </c>
      <c r="I6854" s="185">
        <v>0</v>
      </c>
      <c r="J6854" s="187">
        <v>12697.36</v>
      </c>
      <c r="K6854" s="181">
        <f t="shared" ref="K6854:K6917" si="116">H6854*G6854</f>
        <v>41707.867845384004</v>
      </c>
      <c r="L6854" s="185" t="str">
        <f t="shared" si="115"/>
        <v>Mão de Obra</v>
      </c>
    </row>
    <row r="6855" spans="3:12">
      <c r="C6855" s="183">
        <v>42422</v>
      </c>
      <c r="D6855" s="183">
        <v>42420</v>
      </c>
      <c r="E6855" s="183" t="s">
        <v>2744</v>
      </c>
      <c r="F6855" s="183" t="s">
        <v>727</v>
      </c>
      <c r="G6855" s="183">
        <v>4.5146683999999997</v>
      </c>
      <c r="H6855" s="186">
        <v>17451.580000000002</v>
      </c>
      <c r="I6855" s="185">
        <v>0</v>
      </c>
      <c r="J6855" s="187">
        <v>17451.580000000002</v>
      </c>
      <c r="K6855" s="181">
        <f t="shared" si="116"/>
        <v>78788.096756072002</v>
      </c>
      <c r="L6855" s="185" t="str">
        <f t="shared" si="115"/>
        <v>Mão de Obra</v>
      </c>
    </row>
    <row r="6856" spans="3:12">
      <c r="C6856" s="183">
        <v>42422</v>
      </c>
      <c r="D6856" s="183">
        <v>42421</v>
      </c>
      <c r="E6856" s="183" t="s">
        <v>2746</v>
      </c>
      <c r="F6856" s="183" t="s">
        <v>727</v>
      </c>
      <c r="G6856" s="183">
        <v>5.4774523999999998</v>
      </c>
      <c r="H6856" s="186">
        <v>21173.25</v>
      </c>
      <c r="I6856" s="185">
        <v>0</v>
      </c>
      <c r="J6856" s="187">
        <v>21173.25</v>
      </c>
      <c r="K6856" s="181">
        <f t="shared" si="116"/>
        <v>115975.46902829999</v>
      </c>
      <c r="L6856" s="185" t="str">
        <f t="shared" si="115"/>
        <v>Mão de Obra</v>
      </c>
    </row>
    <row r="6857" spans="3:12">
      <c r="C6857" s="183">
        <v>42422</v>
      </c>
      <c r="D6857" s="183">
        <v>42424</v>
      </c>
      <c r="E6857" s="183" t="s">
        <v>2721</v>
      </c>
      <c r="F6857" s="183" t="s">
        <v>727</v>
      </c>
      <c r="G6857" s="183">
        <v>0.60159549999999995</v>
      </c>
      <c r="H6857" s="186">
        <v>2325.48</v>
      </c>
      <c r="I6857" s="185">
        <v>0</v>
      </c>
      <c r="J6857" s="187">
        <v>2325.48</v>
      </c>
      <c r="K6857" s="181">
        <f t="shared" si="116"/>
        <v>1398.9983033399999</v>
      </c>
      <c r="L6857" s="185" t="str">
        <f t="shared" si="115"/>
        <v>Mão de Obra</v>
      </c>
    </row>
    <row r="6858" spans="3:12">
      <c r="C6858" s="183">
        <v>42422</v>
      </c>
      <c r="D6858" s="183">
        <v>42425</v>
      </c>
      <c r="E6858" s="183" t="s">
        <v>2725</v>
      </c>
      <c r="F6858" s="183" t="s">
        <v>727</v>
      </c>
      <c r="G6858" s="183">
        <v>0.67361349999999998</v>
      </c>
      <c r="H6858" s="186">
        <v>2603.87</v>
      </c>
      <c r="I6858" s="185">
        <v>0</v>
      </c>
      <c r="J6858" s="187">
        <v>2603.87</v>
      </c>
      <c r="K6858" s="181">
        <f t="shared" si="116"/>
        <v>1754.0019842449999</v>
      </c>
      <c r="L6858" s="185" t="str">
        <f t="shared" si="115"/>
        <v>Mão de Obra</v>
      </c>
    </row>
    <row r="6859" spans="3:12">
      <c r="C6859" s="183">
        <v>42422</v>
      </c>
      <c r="D6859" s="183">
        <v>43184</v>
      </c>
      <c r="E6859" s="183" t="s">
        <v>2731</v>
      </c>
      <c r="F6859" s="183" t="s">
        <v>727</v>
      </c>
      <c r="G6859" s="183">
        <v>1.3820967</v>
      </c>
      <c r="H6859" s="186">
        <v>5342.53</v>
      </c>
      <c r="I6859" s="185">
        <v>0</v>
      </c>
      <c r="J6859" s="187">
        <v>5342.53</v>
      </c>
      <c r="K6859" s="181">
        <f t="shared" si="116"/>
        <v>7383.8930826509995</v>
      </c>
      <c r="L6859" s="185" t="str">
        <f t="shared" si="115"/>
        <v>Mão de Obra</v>
      </c>
    </row>
    <row r="6860" spans="3:12">
      <c r="C6860" s="183">
        <v>42422</v>
      </c>
      <c r="D6860" s="183">
        <v>43185</v>
      </c>
      <c r="E6860" s="183" t="s">
        <v>2738</v>
      </c>
      <c r="F6860" s="183" t="s">
        <v>727</v>
      </c>
      <c r="G6860" s="183">
        <v>1.4492083</v>
      </c>
      <c r="H6860" s="186">
        <v>5601.95</v>
      </c>
      <c r="I6860" s="185">
        <v>0</v>
      </c>
      <c r="J6860" s="187">
        <v>5601.95</v>
      </c>
      <c r="K6860" s="181">
        <f t="shared" si="116"/>
        <v>8118.3924361849995</v>
      </c>
      <c r="L6860" s="185" t="str">
        <f t="shared" si="115"/>
        <v>Mão de Obra</v>
      </c>
    </row>
    <row r="6861" spans="3:12">
      <c r="C6861" s="183">
        <v>42422</v>
      </c>
      <c r="D6861" s="183">
        <v>43186</v>
      </c>
      <c r="E6861" s="183" t="s">
        <v>2740</v>
      </c>
      <c r="F6861" s="183" t="s">
        <v>727</v>
      </c>
      <c r="G6861" s="183">
        <v>1.5286221</v>
      </c>
      <c r="H6861" s="186">
        <v>5908.93</v>
      </c>
      <c r="I6861" s="185">
        <v>0</v>
      </c>
      <c r="J6861" s="187">
        <v>5908.93</v>
      </c>
      <c r="K6861" s="181">
        <f t="shared" si="116"/>
        <v>9032.5209853529996</v>
      </c>
      <c r="L6861" s="185" t="str">
        <f t="shared" si="115"/>
        <v>Mão de Obra</v>
      </c>
    </row>
    <row r="6862" spans="3:12">
      <c r="C6862" s="183">
        <v>42422</v>
      </c>
      <c r="D6862" s="183">
        <v>43187</v>
      </c>
      <c r="E6862" s="183" t="s">
        <v>2743</v>
      </c>
      <c r="F6862" s="183" t="s">
        <v>727</v>
      </c>
      <c r="G6862" s="183">
        <v>2.0284962000000002</v>
      </c>
      <c r="H6862" s="186">
        <v>7841.21</v>
      </c>
      <c r="I6862" s="185">
        <v>0</v>
      </c>
      <c r="J6862" s="187">
        <v>7841.21</v>
      </c>
      <c r="K6862" s="181">
        <f t="shared" si="116"/>
        <v>15905.864688402002</v>
      </c>
      <c r="L6862" s="185" t="str">
        <f t="shared" si="115"/>
        <v>Mão de Obra</v>
      </c>
    </row>
    <row r="6863" spans="3:12">
      <c r="C6863" s="183">
        <v>42422</v>
      </c>
      <c r="D6863" s="183">
        <v>43188</v>
      </c>
      <c r="E6863" s="183" t="s">
        <v>2745</v>
      </c>
      <c r="F6863" s="183" t="s">
        <v>727</v>
      </c>
      <c r="G6863" s="183">
        <v>2.4577922000000001</v>
      </c>
      <c r="H6863" s="186">
        <v>9500.66</v>
      </c>
      <c r="I6863" s="185">
        <v>0</v>
      </c>
      <c r="J6863" s="187">
        <v>9500.66</v>
      </c>
      <c r="K6863" s="181">
        <f t="shared" si="116"/>
        <v>23350.648042852001</v>
      </c>
      <c r="L6863" s="185" t="str">
        <f t="shared" si="115"/>
        <v>Mão de Obra</v>
      </c>
    </row>
    <row r="6864" spans="3:12">
      <c r="C6864" s="183">
        <v>42422</v>
      </c>
      <c r="D6864" s="183">
        <v>43189</v>
      </c>
      <c r="E6864" s="183" t="s">
        <v>2747</v>
      </c>
      <c r="F6864" s="183" t="s">
        <v>727</v>
      </c>
      <c r="G6864" s="183">
        <v>2.7646061</v>
      </c>
      <c r="H6864" s="186">
        <v>10686.66</v>
      </c>
      <c r="I6864" s="185">
        <v>0</v>
      </c>
      <c r="J6864" s="187">
        <v>10686.66</v>
      </c>
      <c r="K6864" s="181">
        <f t="shared" si="116"/>
        <v>29544.405424625998</v>
      </c>
      <c r="L6864" s="185" t="str">
        <f t="shared" si="115"/>
        <v>Mão de Obra</v>
      </c>
    </row>
    <row r="6865" spans="3:12">
      <c r="C6865" s="183">
        <v>42422</v>
      </c>
      <c r="D6865" s="183">
        <v>43190</v>
      </c>
      <c r="E6865" s="183" t="s">
        <v>2726</v>
      </c>
      <c r="F6865" s="183" t="s">
        <v>727</v>
      </c>
      <c r="G6865" s="183">
        <v>0.54061899999999996</v>
      </c>
      <c r="H6865" s="186">
        <v>2089.77</v>
      </c>
      <c r="I6865" s="185">
        <v>0</v>
      </c>
      <c r="J6865" s="187">
        <v>2089.77</v>
      </c>
      <c r="K6865" s="181">
        <f t="shared" si="116"/>
        <v>1129.7693676299998</v>
      </c>
      <c r="L6865" s="185" t="str">
        <f t="shared" si="115"/>
        <v>Mão de Obra</v>
      </c>
    </row>
    <row r="6866" spans="3:12">
      <c r="C6866" s="183">
        <v>42422</v>
      </c>
      <c r="D6866" s="183">
        <v>43191</v>
      </c>
      <c r="E6866" s="183" t="s">
        <v>2729</v>
      </c>
      <c r="F6866" s="183" t="s">
        <v>727</v>
      </c>
      <c r="G6866" s="183">
        <v>0.77787819999999996</v>
      </c>
      <c r="H6866" s="186">
        <v>3006.91</v>
      </c>
      <c r="I6866" s="185">
        <v>0</v>
      </c>
      <c r="J6866" s="187">
        <v>3006.91</v>
      </c>
      <c r="K6866" s="181">
        <f t="shared" si="116"/>
        <v>2339.0097383619996</v>
      </c>
      <c r="L6866" s="185" t="str">
        <f t="shared" si="115"/>
        <v>Mão de Obra</v>
      </c>
    </row>
    <row r="6867" spans="3:12">
      <c r="C6867" s="183">
        <v>42422</v>
      </c>
      <c r="D6867" s="183">
        <v>43192</v>
      </c>
      <c r="E6867" s="183" t="s">
        <v>2732</v>
      </c>
      <c r="F6867" s="183" t="s">
        <v>727</v>
      </c>
      <c r="G6867" s="183">
        <v>1.0189507</v>
      </c>
      <c r="H6867" s="186">
        <v>3938.78</v>
      </c>
      <c r="I6867" s="185">
        <v>0</v>
      </c>
      <c r="J6867" s="187">
        <v>3938.78</v>
      </c>
      <c r="K6867" s="181">
        <f t="shared" si="116"/>
        <v>4013.4226381460003</v>
      </c>
      <c r="L6867" s="185" t="str">
        <f t="shared" si="115"/>
        <v>Mão de Obra</v>
      </c>
    </row>
    <row r="6868" spans="3:12">
      <c r="C6868" s="183">
        <v>42422</v>
      </c>
      <c r="D6868" s="183">
        <v>43194</v>
      </c>
      <c r="E6868" s="183" t="s">
        <v>2723</v>
      </c>
      <c r="F6868" s="183" t="s">
        <v>727</v>
      </c>
      <c r="G6868" s="183">
        <v>0.4631324</v>
      </c>
      <c r="H6868" s="186">
        <v>1790.25</v>
      </c>
      <c r="I6868" s="185">
        <v>0</v>
      </c>
      <c r="J6868" s="187">
        <v>1790.25</v>
      </c>
      <c r="K6868" s="181">
        <f t="shared" si="116"/>
        <v>829.1227791</v>
      </c>
      <c r="L6868" s="185" t="str">
        <f t="shared" si="115"/>
        <v>Mão de Obra</v>
      </c>
    </row>
    <row r="6869" spans="3:12">
      <c r="C6869" s="183">
        <v>42422</v>
      </c>
      <c r="D6869" s="183">
        <v>43195</v>
      </c>
      <c r="E6869" s="183" t="s">
        <v>2748</v>
      </c>
      <c r="F6869" s="183" t="s">
        <v>727</v>
      </c>
      <c r="G6869" s="183">
        <v>1.5896794999999999</v>
      </c>
      <c r="H6869" s="186">
        <v>6144.95</v>
      </c>
      <c r="I6869" s="185">
        <v>0</v>
      </c>
      <c r="J6869" s="187">
        <v>6144.95</v>
      </c>
      <c r="K6869" s="181">
        <f t="shared" si="116"/>
        <v>9768.5010435249987</v>
      </c>
      <c r="L6869" s="185" t="str">
        <f t="shared" si="115"/>
        <v>Mão de Obra</v>
      </c>
    </row>
    <row r="6870" spans="3:12">
      <c r="C6870" s="183">
        <v>42422</v>
      </c>
      <c r="D6870" s="183">
        <v>43196</v>
      </c>
      <c r="E6870" s="183" t="s">
        <v>2750</v>
      </c>
      <c r="F6870" s="183" t="s">
        <v>727</v>
      </c>
      <c r="G6870" s="183">
        <v>1.9701791</v>
      </c>
      <c r="H6870" s="186">
        <v>7615.78</v>
      </c>
      <c r="I6870" s="185">
        <v>0</v>
      </c>
      <c r="J6870" s="187">
        <v>7615.78</v>
      </c>
      <c r="K6870" s="181">
        <f t="shared" si="116"/>
        <v>15004.450586198</v>
      </c>
      <c r="L6870" s="185" t="str">
        <f t="shared" si="115"/>
        <v>Mão de Obra</v>
      </c>
    </row>
    <row r="6871" spans="3:12">
      <c r="C6871" s="183">
        <v>42422</v>
      </c>
      <c r="D6871" s="183">
        <v>43198</v>
      </c>
      <c r="E6871" s="183" t="s">
        <v>2752</v>
      </c>
      <c r="F6871" s="183" t="s">
        <v>727</v>
      </c>
      <c r="G6871" s="183">
        <v>2.9276390000000001</v>
      </c>
      <c r="H6871" s="186">
        <v>11316.87</v>
      </c>
      <c r="I6871" s="185">
        <v>0</v>
      </c>
      <c r="J6871" s="187">
        <v>11316.87</v>
      </c>
      <c r="K6871" s="181">
        <f t="shared" si="116"/>
        <v>33131.709969930002</v>
      </c>
      <c r="L6871" s="185" t="str">
        <f t="shared" si="115"/>
        <v>Mão de Obra</v>
      </c>
    </row>
    <row r="6872" spans="3:12">
      <c r="C6872" s="183">
        <v>42422</v>
      </c>
      <c r="D6872" s="183">
        <v>43199</v>
      </c>
      <c r="E6872" s="183" t="s">
        <v>2754</v>
      </c>
      <c r="F6872" s="183" t="s">
        <v>727</v>
      </c>
      <c r="G6872" s="183">
        <v>3.0349176</v>
      </c>
      <c r="H6872" s="186">
        <v>11731.56</v>
      </c>
      <c r="I6872" s="185">
        <v>0</v>
      </c>
      <c r="J6872" s="187">
        <v>11731.56</v>
      </c>
      <c r="K6872" s="181">
        <f t="shared" si="116"/>
        <v>35604.317919456</v>
      </c>
      <c r="L6872" s="185" t="str">
        <f t="shared" si="115"/>
        <v>Mão de Obra</v>
      </c>
    </row>
    <row r="6873" spans="3:12">
      <c r="C6873" s="183">
        <v>42422</v>
      </c>
      <c r="D6873" s="183">
        <v>43200</v>
      </c>
      <c r="E6873" s="183" t="s">
        <v>2756</v>
      </c>
      <c r="F6873" s="183" t="s">
        <v>727</v>
      </c>
      <c r="G6873" s="183">
        <v>3.4827887999999998</v>
      </c>
      <c r="H6873" s="186">
        <v>13462.82</v>
      </c>
      <c r="I6873" s="185">
        <v>0</v>
      </c>
      <c r="J6873" s="187">
        <v>13462.82</v>
      </c>
      <c r="K6873" s="181">
        <f t="shared" si="116"/>
        <v>46888.158712416</v>
      </c>
      <c r="L6873" s="185" t="str">
        <f t="shared" si="115"/>
        <v>Mão de Obra</v>
      </c>
    </row>
    <row r="6874" spans="3:12">
      <c r="C6874" s="183">
        <v>42428</v>
      </c>
      <c r="D6874" s="183">
        <v>42428</v>
      </c>
      <c r="E6874" s="183" t="s">
        <v>6435</v>
      </c>
      <c r="F6874" s="183" t="s">
        <v>727</v>
      </c>
      <c r="G6874" s="183">
        <v>1</v>
      </c>
      <c r="H6874" s="186">
        <v>2271</v>
      </c>
      <c r="I6874" s="187">
        <v>2271</v>
      </c>
      <c r="J6874" s="185">
        <v>0</v>
      </c>
      <c r="K6874" s="181">
        <f t="shared" si="116"/>
        <v>2271</v>
      </c>
      <c r="L6874" s="185" t="str">
        <f t="shared" si="115"/>
        <v>Insumo</v>
      </c>
    </row>
    <row r="6875" spans="3:12">
      <c r="C6875" s="183">
        <v>42428</v>
      </c>
      <c r="D6875" s="183">
        <v>42429</v>
      </c>
      <c r="E6875" s="183" t="s">
        <v>6436</v>
      </c>
      <c r="F6875" s="183" t="s">
        <v>727</v>
      </c>
      <c r="G6875" s="183">
        <v>2.6530611999999998</v>
      </c>
      <c r="H6875" s="186">
        <v>6025.1</v>
      </c>
      <c r="I6875" s="187">
        <v>6025.1</v>
      </c>
      <c r="J6875" s="185">
        <v>0</v>
      </c>
      <c r="K6875" s="181">
        <f t="shared" si="116"/>
        <v>15984.959036119999</v>
      </c>
      <c r="L6875" s="185" t="str">
        <f t="shared" si="115"/>
        <v>Insumo</v>
      </c>
    </row>
    <row r="6876" spans="3:12">
      <c r="C6876" s="183">
        <v>42428</v>
      </c>
      <c r="D6876" s="183">
        <v>42430</v>
      </c>
      <c r="E6876" s="183" t="s">
        <v>6437</v>
      </c>
      <c r="F6876" s="183" t="s">
        <v>727</v>
      </c>
      <c r="G6876" s="183">
        <v>2.8332109000000001</v>
      </c>
      <c r="H6876" s="186">
        <v>6434.22</v>
      </c>
      <c r="I6876" s="187">
        <v>6434.22</v>
      </c>
      <c r="J6876" s="185">
        <v>0</v>
      </c>
      <c r="K6876" s="181">
        <f t="shared" si="116"/>
        <v>18229.502236998</v>
      </c>
      <c r="L6876" s="185" t="str">
        <f t="shared" si="115"/>
        <v>Insumo</v>
      </c>
    </row>
    <row r="6877" spans="3:12">
      <c r="C6877" s="183">
        <v>42428</v>
      </c>
      <c r="D6877" s="183">
        <v>42431</v>
      </c>
      <c r="E6877" s="183" t="s">
        <v>6438</v>
      </c>
      <c r="F6877" s="183" t="s">
        <v>727</v>
      </c>
      <c r="G6877" s="183">
        <v>1.7427789</v>
      </c>
      <c r="H6877" s="186">
        <v>3957.85</v>
      </c>
      <c r="I6877" s="187">
        <v>3957.85</v>
      </c>
      <c r="J6877" s="185">
        <v>0</v>
      </c>
      <c r="K6877" s="181">
        <f t="shared" si="116"/>
        <v>6897.657469365</v>
      </c>
      <c r="L6877" s="185" t="str">
        <f t="shared" si="115"/>
        <v>Insumo</v>
      </c>
    </row>
    <row r="6878" spans="3:12">
      <c r="C6878" s="183">
        <v>42428</v>
      </c>
      <c r="D6878" s="183">
        <v>42432</v>
      </c>
      <c r="E6878" s="183" t="s">
        <v>6439</v>
      </c>
      <c r="F6878" s="183" t="s">
        <v>727</v>
      </c>
      <c r="G6878" s="183">
        <v>1.0676531</v>
      </c>
      <c r="H6878" s="186">
        <v>2424.64</v>
      </c>
      <c r="I6878" s="187">
        <v>2424.64</v>
      </c>
      <c r="J6878" s="185">
        <v>0</v>
      </c>
      <c r="K6878" s="181">
        <f t="shared" si="116"/>
        <v>2588.6744123839999</v>
      </c>
      <c r="L6878" s="185" t="str">
        <f t="shared" ref="L6878:L6941" si="117">IF(I6878&gt;0,"Insumo","Mão de Obra")</f>
        <v>Insumo</v>
      </c>
    </row>
    <row r="6879" spans="3:12">
      <c r="C6879" s="183">
        <v>42428</v>
      </c>
      <c r="D6879" s="183">
        <v>42433</v>
      </c>
      <c r="E6879" s="183" t="s">
        <v>6440</v>
      </c>
      <c r="F6879" s="183" t="s">
        <v>727</v>
      </c>
      <c r="G6879" s="183">
        <v>2.1088434999999999</v>
      </c>
      <c r="H6879" s="186">
        <v>4789.18</v>
      </c>
      <c r="I6879" s="187">
        <v>4789.18</v>
      </c>
      <c r="J6879" s="185">
        <v>0</v>
      </c>
      <c r="K6879" s="181">
        <f t="shared" si="116"/>
        <v>10099.631113330001</v>
      </c>
      <c r="L6879" s="185" t="str">
        <f t="shared" si="117"/>
        <v>Insumo</v>
      </c>
    </row>
    <row r="6880" spans="3:12">
      <c r="C6880" s="183">
        <v>42428</v>
      </c>
      <c r="D6880" s="183">
        <v>42434</v>
      </c>
      <c r="E6880" s="183" t="s">
        <v>6441</v>
      </c>
      <c r="F6880" s="183" t="s">
        <v>727</v>
      </c>
      <c r="G6880" s="183">
        <v>2.2789115999999998</v>
      </c>
      <c r="H6880" s="186">
        <v>5175.3999999999996</v>
      </c>
      <c r="I6880" s="187">
        <v>5175.3999999999996</v>
      </c>
      <c r="J6880" s="185">
        <v>0</v>
      </c>
      <c r="K6880" s="181">
        <f t="shared" si="116"/>
        <v>11794.279094639998</v>
      </c>
      <c r="L6880" s="185" t="str">
        <f t="shared" si="117"/>
        <v>Insumo</v>
      </c>
    </row>
    <row r="6881" spans="3:12">
      <c r="C6881" s="183">
        <v>42428</v>
      </c>
      <c r="D6881" s="183">
        <v>42435</v>
      </c>
      <c r="E6881" s="183" t="s">
        <v>6442</v>
      </c>
      <c r="F6881" s="183" t="s">
        <v>727</v>
      </c>
      <c r="G6881" s="183">
        <v>1.1364082</v>
      </c>
      <c r="H6881" s="186">
        <v>2580.7800000000002</v>
      </c>
      <c r="I6881" s="187">
        <v>2580.7800000000002</v>
      </c>
      <c r="J6881" s="185">
        <v>0</v>
      </c>
      <c r="K6881" s="181">
        <f t="shared" si="116"/>
        <v>2932.8195543960001</v>
      </c>
      <c r="L6881" s="185" t="str">
        <f t="shared" si="117"/>
        <v>Insumo</v>
      </c>
    </row>
    <row r="6882" spans="3:12">
      <c r="C6882" s="183">
        <v>42428</v>
      </c>
      <c r="D6882" s="183">
        <v>42436</v>
      </c>
      <c r="E6882" s="183" t="s">
        <v>6443</v>
      </c>
      <c r="F6882" s="183" t="s">
        <v>727</v>
      </c>
      <c r="G6882" s="183">
        <v>1.1894966</v>
      </c>
      <c r="H6882" s="186">
        <v>2701.34</v>
      </c>
      <c r="I6882" s="187">
        <v>2701.34</v>
      </c>
      <c r="J6882" s="185">
        <v>0</v>
      </c>
      <c r="K6882" s="181">
        <f t="shared" si="116"/>
        <v>3213.2347454440001</v>
      </c>
      <c r="L6882" s="185" t="str">
        <f t="shared" si="117"/>
        <v>Insumo</v>
      </c>
    </row>
    <row r="6883" spans="3:12">
      <c r="C6883" s="183">
        <v>42428</v>
      </c>
      <c r="D6883" s="183">
        <v>42437</v>
      </c>
      <c r="E6883" s="183" t="s">
        <v>6444</v>
      </c>
      <c r="F6883" s="183" t="s">
        <v>727</v>
      </c>
      <c r="G6883" s="183">
        <v>0.81170070000000005</v>
      </c>
      <c r="H6883" s="186">
        <v>1843.37</v>
      </c>
      <c r="I6883" s="187">
        <v>1843.37</v>
      </c>
      <c r="J6883" s="185">
        <v>0</v>
      </c>
      <c r="K6883" s="181">
        <f t="shared" si="116"/>
        <v>1496.2647193590001</v>
      </c>
      <c r="L6883" s="185" t="str">
        <f t="shared" si="117"/>
        <v>Insumo</v>
      </c>
    </row>
    <row r="6884" spans="3:12">
      <c r="C6884" s="183">
        <v>42428</v>
      </c>
      <c r="D6884" s="183">
        <v>42438</v>
      </c>
      <c r="E6884" s="183" t="s">
        <v>6445</v>
      </c>
      <c r="F6884" s="183" t="s">
        <v>727</v>
      </c>
      <c r="G6884" s="183">
        <v>0.92063269999999997</v>
      </c>
      <c r="H6884" s="186">
        <v>2090.75</v>
      </c>
      <c r="I6884" s="187">
        <v>2090.75</v>
      </c>
      <c r="J6884" s="185">
        <v>0</v>
      </c>
      <c r="K6884" s="181">
        <f t="shared" si="116"/>
        <v>1924.8128175249999</v>
      </c>
      <c r="L6884" s="185" t="str">
        <f t="shared" si="117"/>
        <v>Insumo</v>
      </c>
    </row>
    <row r="6885" spans="3:12">
      <c r="C6885" s="183">
        <v>42428</v>
      </c>
      <c r="D6885" s="183">
        <v>42439</v>
      </c>
      <c r="E6885" s="183" t="s">
        <v>6446</v>
      </c>
      <c r="F6885" s="183" t="s">
        <v>727</v>
      </c>
      <c r="G6885" s="183">
        <v>0.53185709999999997</v>
      </c>
      <c r="H6885" s="186">
        <v>1207.8399999999999</v>
      </c>
      <c r="I6885" s="187">
        <v>1207.8399999999999</v>
      </c>
      <c r="J6885" s="185">
        <v>0</v>
      </c>
      <c r="K6885" s="181">
        <f t="shared" si="116"/>
        <v>642.39827966399992</v>
      </c>
      <c r="L6885" s="185" t="str">
        <f t="shared" si="117"/>
        <v>Insumo</v>
      </c>
    </row>
    <row r="6886" spans="3:12">
      <c r="C6886" s="183">
        <v>42428</v>
      </c>
      <c r="D6886" s="183">
        <v>42440</v>
      </c>
      <c r="E6886" s="183" t="s">
        <v>6447</v>
      </c>
      <c r="F6886" s="183" t="s">
        <v>727</v>
      </c>
      <c r="G6886" s="183">
        <v>0.54421770000000003</v>
      </c>
      <c r="H6886" s="186">
        <v>1235.9100000000001</v>
      </c>
      <c r="I6886" s="187">
        <v>1235.9100000000001</v>
      </c>
      <c r="J6886" s="185">
        <v>0</v>
      </c>
      <c r="K6886" s="181">
        <f t="shared" si="116"/>
        <v>672.60409760700009</v>
      </c>
      <c r="L6886" s="185" t="str">
        <f t="shared" si="117"/>
        <v>Insumo</v>
      </c>
    </row>
    <row r="6887" spans="3:12">
      <c r="C6887" s="183">
        <v>43055</v>
      </c>
      <c r="D6887" s="183">
        <v>43055</v>
      </c>
      <c r="E6887" s="183" t="s">
        <v>2210</v>
      </c>
      <c r="F6887" s="183" t="s">
        <v>828</v>
      </c>
      <c r="G6887" s="183">
        <v>1</v>
      </c>
      <c r="H6887" s="184">
        <v>6.65</v>
      </c>
      <c r="I6887" s="183">
        <v>6.65</v>
      </c>
      <c r="J6887" s="185">
        <v>0</v>
      </c>
      <c r="K6887" s="181">
        <f t="shared" si="116"/>
        <v>6.65</v>
      </c>
      <c r="L6887" s="185" t="str">
        <f t="shared" si="117"/>
        <v>Insumo</v>
      </c>
    </row>
    <row r="6888" spans="3:12">
      <c r="C6888" s="183">
        <v>43055</v>
      </c>
      <c r="D6888" s="183">
        <v>32</v>
      </c>
      <c r="E6888" s="183" t="s">
        <v>2217</v>
      </c>
      <c r="F6888" s="183" t="s">
        <v>828</v>
      </c>
      <c r="G6888" s="183">
        <v>1.2183098999999999</v>
      </c>
      <c r="H6888" s="184">
        <v>8.1</v>
      </c>
      <c r="I6888" s="183">
        <v>8.1</v>
      </c>
      <c r="J6888" s="185">
        <v>0</v>
      </c>
      <c r="K6888" s="181">
        <f t="shared" si="116"/>
        <v>9.868310189999999</v>
      </c>
      <c r="L6888" s="185" t="str">
        <f t="shared" si="117"/>
        <v>Insumo</v>
      </c>
    </row>
    <row r="6889" spans="3:12">
      <c r="C6889" s="183">
        <v>43055</v>
      </c>
      <c r="D6889" s="183">
        <v>33</v>
      </c>
      <c r="E6889" s="183" t="s">
        <v>2211</v>
      </c>
      <c r="F6889" s="183" t="s">
        <v>828</v>
      </c>
      <c r="G6889" s="183">
        <v>1.2253521000000001</v>
      </c>
      <c r="H6889" s="184">
        <v>8.14</v>
      </c>
      <c r="I6889" s="183">
        <v>8.14</v>
      </c>
      <c r="J6889" s="185">
        <v>0</v>
      </c>
      <c r="K6889" s="181">
        <f t="shared" si="116"/>
        <v>9.9743660940000005</v>
      </c>
      <c r="L6889" s="185" t="str">
        <f t="shared" si="117"/>
        <v>Insumo</v>
      </c>
    </row>
    <row r="6890" spans="3:12">
      <c r="C6890" s="183">
        <v>43055</v>
      </c>
      <c r="D6890" s="183">
        <v>34</v>
      </c>
      <c r="E6890" s="183" t="s">
        <v>2209</v>
      </c>
      <c r="F6890" s="183" t="s">
        <v>828</v>
      </c>
      <c r="G6890" s="183">
        <v>1.1549296</v>
      </c>
      <c r="H6890" s="184">
        <v>7.68</v>
      </c>
      <c r="I6890" s="183">
        <v>7.68</v>
      </c>
      <c r="J6890" s="185">
        <v>0</v>
      </c>
      <c r="K6890" s="181">
        <f t="shared" si="116"/>
        <v>8.8698593280000004</v>
      </c>
      <c r="L6890" s="185" t="str">
        <f t="shared" si="117"/>
        <v>Insumo</v>
      </c>
    </row>
    <row r="6891" spans="3:12">
      <c r="C6891" s="183">
        <v>43055</v>
      </c>
      <c r="D6891" s="183">
        <v>34341</v>
      </c>
      <c r="E6891" s="183" t="s">
        <v>6448</v>
      </c>
      <c r="F6891" s="183" t="s">
        <v>828</v>
      </c>
      <c r="G6891" s="183">
        <v>1.3985915</v>
      </c>
      <c r="H6891" s="184">
        <v>9.3000000000000007</v>
      </c>
      <c r="I6891" s="183">
        <v>9.3000000000000007</v>
      </c>
      <c r="J6891" s="185">
        <v>0</v>
      </c>
      <c r="K6891" s="181">
        <f t="shared" si="116"/>
        <v>13.00690095</v>
      </c>
      <c r="L6891" s="185" t="str">
        <f t="shared" si="117"/>
        <v>Insumo</v>
      </c>
    </row>
    <row r="6892" spans="3:12">
      <c r="C6892" s="183">
        <v>43055</v>
      </c>
      <c r="D6892" s="183">
        <v>34449</v>
      </c>
      <c r="E6892" s="183" t="s">
        <v>6449</v>
      </c>
      <c r="F6892" s="183" t="s">
        <v>828</v>
      </c>
      <c r="G6892" s="183">
        <v>1.3549296</v>
      </c>
      <c r="H6892" s="184">
        <v>9.01</v>
      </c>
      <c r="I6892" s="183">
        <v>9.01</v>
      </c>
      <c r="J6892" s="185">
        <v>0</v>
      </c>
      <c r="K6892" s="181">
        <f t="shared" si="116"/>
        <v>12.207915695999999</v>
      </c>
      <c r="L6892" s="185" t="str">
        <f t="shared" si="117"/>
        <v>Insumo</v>
      </c>
    </row>
    <row r="6893" spans="3:12">
      <c r="C6893" s="183">
        <v>43055</v>
      </c>
      <c r="D6893" s="183">
        <v>42402</v>
      </c>
      <c r="E6893" s="183" t="s">
        <v>6450</v>
      </c>
      <c r="F6893" s="183" t="s">
        <v>828</v>
      </c>
      <c r="G6893" s="183">
        <v>1.1859154999999999</v>
      </c>
      <c r="H6893" s="184">
        <v>7.88</v>
      </c>
      <c r="I6893" s="183">
        <v>7.88</v>
      </c>
      <c r="J6893" s="185">
        <v>0</v>
      </c>
      <c r="K6893" s="181">
        <f t="shared" si="116"/>
        <v>9.34501414</v>
      </c>
      <c r="L6893" s="185" t="str">
        <f t="shared" si="117"/>
        <v>Insumo</v>
      </c>
    </row>
    <row r="6894" spans="3:12">
      <c r="C6894" s="183">
        <v>43055</v>
      </c>
      <c r="D6894" s="183">
        <v>42403</v>
      </c>
      <c r="E6894" s="183" t="s">
        <v>6451</v>
      </c>
      <c r="F6894" s="183" t="s">
        <v>828</v>
      </c>
      <c r="G6894" s="183">
        <v>1.5211268</v>
      </c>
      <c r="H6894" s="184">
        <v>10.11</v>
      </c>
      <c r="I6894" s="183">
        <v>10.11</v>
      </c>
      <c r="J6894" s="185">
        <v>0</v>
      </c>
      <c r="K6894" s="181">
        <f t="shared" si="116"/>
        <v>15.378591947999999</v>
      </c>
      <c r="L6894" s="185" t="str">
        <f t="shared" si="117"/>
        <v>Insumo</v>
      </c>
    </row>
    <row r="6895" spans="3:12">
      <c r="C6895" s="183">
        <v>43055</v>
      </c>
      <c r="D6895" s="183">
        <v>42404</v>
      </c>
      <c r="E6895" s="183" t="s">
        <v>6452</v>
      </c>
      <c r="F6895" s="183" t="s">
        <v>828</v>
      </c>
      <c r="G6895" s="183">
        <v>1.5126761</v>
      </c>
      <c r="H6895" s="184">
        <v>10.050000000000001</v>
      </c>
      <c r="I6895" s="183">
        <v>10.050000000000001</v>
      </c>
      <c r="J6895" s="185">
        <v>0</v>
      </c>
      <c r="K6895" s="181">
        <f t="shared" si="116"/>
        <v>15.202394805000001</v>
      </c>
      <c r="L6895" s="185" t="str">
        <f t="shared" si="117"/>
        <v>Insumo</v>
      </c>
    </row>
    <row r="6896" spans="3:12">
      <c r="C6896" s="183">
        <v>43055</v>
      </c>
      <c r="D6896" s="183">
        <v>42405</v>
      </c>
      <c r="E6896" s="183" t="s">
        <v>6453</v>
      </c>
      <c r="F6896" s="183" t="s">
        <v>828</v>
      </c>
      <c r="G6896" s="183">
        <v>1.6112675999999999</v>
      </c>
      <c r="H6896" s="184">
        <v>10.71</v>
      </c>
      <c r="I6896" s="183">
        <v>10.71</v>
      </c>
      <c r="J6896" s="185">
        <v>0</v>
      </c>
      <c r="K6896" s="181">
        <f t="shared" si="116"/>
        <v>17.256675996000002</v>
      </c>
      <c r="L6896" s="185" t="str">
        <f t="shared" si="117"/>
        <v>Insumo</v>
      </c>
    </row>
    <row r="6897" spans="3:12">
      <c r="C6897" s="183">
        <v>43055</v>
      </c>
      <c r="D6897" s="183">
        <v>43053</v>
      </c>
      <c r="E6897" s="183" t="s">
        <v>2220</v>
      </c>
      <c r="F6897" s="183" t="s">
        <v>828</v>
      </c>
      <c r="G6897" s="183">
        <v>1.1084506999999999</v>
      </c>
      <c r="H6897" s="184">
        <v>7.37</v>
      </c>
      <c r="I6897" s="183">
        <v>7.37</v>
      </c>
      <c r="J6897" s="185">
        <v>0</v>
      </c>
      <c r="K6897" s="181">
        <f t="shared" si="116"/>
        <v>8.1692816589999993</v>
      </c>
      <c r="L6897" s="185" t="str">
        <f t="shared" si="117"/>
        <v>Insumo</v>
      </c>
    </row>
    <row r="6898" spans="3:12">
      <c r="C6898" s="183">
        <v>43055</v>
      </c>
      <c r="D6898" s="183">
        <v>43054</v>
      </c>
      <c r="E6898" s="183" t="s">
        <v>2221</v>
      </c>
      <c r="F6898" s="183" t="s">
        <v>828</v>
      </c>
      <c r="G6898" s="183">
        <v>1.2408451</v>
      </c>
      <c r="H6898" s="184">
        <v>8.25</v>
      </c>
      <c r="I6898" s="183">
        <v>8.25</v>
      </c>
      <c r="J6898" s="185">
        <v>0</v>
      </c>
      <c r="K6898" s="181">
        <f t="shared" si="116"/>
        <v>10.236972075000001</v>
      </c>
      <c r="L6898" s="185" t="str">
        <f t="shared" si="117"/>
        <v>Insumo</v>
      </c>
    </row>
    <row r="6899" spans="3:12">
      <c r="C6899" s="183">
        <v>43055</v>
      </c>
      <c r="D6899" s="183">
        <v>43056</v>
      </c>
      <c r="E6899" s="183" t="s">
        <v>1800</v>
      </c>
      <c r="F6899" s="183" t="s">
        <v>828</v>
      </c>
      <c r="G6899" s="183">
        <v>1.1535211000000001</v>
      </c>
      <c r="H6899" s="184">
        <v>7.67</v>
      </c>
      <c r="I6899" s="183">
        <v>7.67</v>
      </c>
      <c r="J6899" s="185">
        <v>0</v>
      </c>
      <c r="K6899" s="181">
        <f t="shared" si="116"/>
        <v>8.847506837000001</v>
      </c>
      <c r="L6899" s="185" t="str">
        <f t="shared" si="117"/>
        <v>Insumo</v>
      </c>
    </row>
    <row r="6900" spans="3:12">
      <c r="C6900" s="183">
        <v>43055</v>
      </c>
      <c r="D6900" s="183">
        <v>43057</v>
      </c>
      <c r="E6900" s="183" t="s">
        <v>2229</v>
      </c>
      <c r="F6900" s="183" t="s">
        <v>828</v>
      </c>
      <c r="G6900" s="183">
        <v>1.2676056</v>
      </c>
      <c r="H6900" s="184">
        <v>8.42</v>
      </c>
      <c r="I6900" s="183">
        <v>8.42</v>
      </c>
      <c r="J6900" s="185">
        <v>0</v>
      </c>
      <c r="K6900" s="181">
        <f t="shared" si="116"/>
        <v>10.673239152000001</v>
      </c>
      <c r="L6900" s="185" t="str">
        <f t="shared" si="117"/>
        <v>Insumo</v>
      </c>
    </row>
    <row r="6901" spans="3:12">
      <c r="C6901" s="183">
        <v>43055</v>
      </c>
      <c r="D6901" s="183">
        <v>43058</v>
      </c>
      <c r="E6901" s="183" t="s">
        <v>6454</v>
      </c>
      <c r="F6901" s="183" t="s">
        <v>828</v>
      </c>
      <c r="G6901" s="183">
        <v>1.1492958</v>
      </c>
      <c r="H6901" s="184">
        <v>7.64</v>
      </c>
      <c r="I6901" s="183">
        <v>7.64</v>
      </c>
      <c r="J6901" s="185">
        <v>0</v>
      </c>
      <c r="K6901" s="181">
        <f t="shared" si="116"/>
        <v>8.7806199119999988</v>
      </c>
      <c r="L6901" s="185" t="str">
        <f t="shared" si="117"/>
        <v>Insumo</v>
      </c>
    </row>
    <row r="6902" spans="3:12">
      <c r="C6902" s="183">
        <v>43055</v>
      </c>
      <c r="D6902" s="183">
        <v>43059</v>
      </c>
      <c r="E6902" s="183" t="s">
        <v>2219</v>
      </c>
      <c r="F6902" s="183" t="s">
        <v>828</v>
      </c>
      <c r="G6902" s="183">
        <v>1.0929576999999999</v>
      </c>
      <c r="H6902" s="184">
        <v>7.26</v>
      </c>
      <c r="I6902" s="183">
        <v>7.26</v>
      </c>
      <c r="J6902" s="185">
        <v>0</v>
      </c>
      <c r="K6902" s="181">
        <f t="shared" si="116"/>
        <v>7.9348729019999995</v>
      </c>
      <c r="L6902" s="185" t="str">
        <f t="shared" si="117"/>
        <v>Insumo</v>
      </c>
    </row>
    <row r="6903" spans="3:12">
      <c r="C6903" s="183">
        <v>43055</v>
      </c>
      <c r="D6903" s="183">
        <v>43060</v>
      </c>
      <c r="E6903" s="183" t="s">
        <v>6455</v>
      </c>
      <c r="F6903" s="183" t="s">
        <v>828</v>
      </c>
      <c r="G6903" s="183">
        <v>0.95211270000000003</v>
      </c>
      <c r="H6903" s="184">
        <v>6.33</v>
      </c>
      <c r="I6903" s="183">
        <v>6.33</v>
      </c>
      <c r="J6903" s="185">
        <v>0</v>
      </c>
      <c r="K6903" s="181">
        <f t="shared" si="116"/>
        <v>6.0268733910000005</v>
      </c>
      <c r="L6903" s="185" t="str">
        <f t="shared" si="117"/>
        <v>Insumo</v>
      </c>
    </row>
    <row r="6904" spans="3:12">
      <c r="C6904" s="183">
        <v>43055</v>
      </c>
      <c r="D6904" s="183">
        <v>43061</v>
      </c>
      <c r="E6904" s="183" t="s">
        <v>6456</v>
      </c>
      <c r="F6904" s="183" t="s">
        <v>828</v>
      </c>
      <c r="G6904" s="183">
        <v>1.1450704</v>
      </c>
      <c r="H6904" s="184">
        <v>7.61</v>
      </c>
      <c r="I6904" s="183">
        <v>7.61</v>
      </c>
      <c r="J6904" s="185">
        <v>0</v>
      </c>
      <c r="K6904" s="181">
        <f t="shared" si="116"/>
        <v>8.7139857440000004</v>
      </c>
      <c r="L6904" s="185" t="str">
        <f t="shared" si="117"/>
        <v>Insumo</v>
      </c>
    </row>
    <row r="6905" spans="3:12">
      <c r="C6905" s="183">
        <v>43055</v>
      </c>
      <c r="D6905" s="183">
        <v>43062</v>
      </c>
      <c r="E6905" s="183" t="s">
        <v>6457</v>
      </c>
      <c r="F6905" s="183" t="s">
        <v>828</v>
      </c>
      <c r="G6905" s="183">
        <v>1.2112676</v>
      </c>
      <c r="H6905" s="184">
        <v>8.0500000000000007</v>
      </c>
      <c r="I6905" s="183">
        <v>8.0500000000000007</v>
      </c>
      <c r="J6905" s="185">
        <v>0</v>
      </c>
      <c r="K6905" s="181">
        <f t="shared" si="116"/>
        <v>9.7507041800000014</v>
      </c>
      <c r="L6905" s="185" t="str">
        <f t="shared" si="117"/>
        <v>Insumo</v>
      </c>
    </row>
    <row r="6906" spans="3:12">
      <c r="C6906" s="183">
        <v>43082</v>
      </c>
      <c r="D6906" s="183">
        <v>43082</v>
      </c>
      <c r="E6906" s="183" t="s">
        <v>1845</v>
      </c>
      <c r="F6906" s="183" t="s">
        <v>828</v>
      </c>
      <c r="G6906" s="183">
        <v>1</v>
      </c>
      <c r="H6906" s="184">
        <v>10</v>
      </c>
      <c r="I6906" s="183">
        <v>10</v>
      </c>
      <c r="J6906" s="185">
        <v>0</v>
      </c>
      <c r="K6906" s="181">
        <f t="shared" si="116"/>
        <v>10</v>
      </c>
      <c r="L6906" s="185" t="str">
        <f t="shared" si="117"/>
        <v>Insumo</v>
      </c>
    </row>
    <row r="6907" spans="3:12">
      <c r="C6907" s="183">
        <v>43082</v>
      </c>
      <c r="D6907" s="183">
        <v>4777</v>
      </c>
      <c r="E6907" s="183" t="s">
        <v>1729</v>
      </c>
      <c r="F6907" s="183" t="s">
        <v>828</v>
      </c>
      <c r="G6907" s="183">
        <v>0.80270790000000003</v>
      </c>
      <c r="H6907" s="184">
        <v>8.02</v>
      </c>
      <c r="I6907" s="183">
        <v>8.02</v>
      </c>
      <c r="J6907" s="185">
        <v>0</v>
      </c>
      <c r="K6907" s="181">
        <f t="shared" si="116"/>
        <v>6.4377173579999996</v>
      </c>
      <c r="L6907" s="185" t="str">
        <f t="shared" si="117"/>
        <v>Insumo</v>
      </c>
    </row>
    <row r="6908" spans="3:12">
      <c r="C6908" s="183">
        <v>43082</v>
      </c>
      <c r="D6908" s="183">
        <v>10966</v>
      </c>
      <c r="E6908" s="183" t="s">
        <v>2280</v>
      </c>
      <c r="F6908" s="183" t="s">
        <v>828</v>
      </c>
      <c r="G6908" s="183">
        <v>0.91295939999999998</v>
      </c>
      <c r="H6908" s="184">
        <v>9.1199999999999992</v>
      </c>
      <c r="I6908" s="183">
        <v>9.1199999999999992</v>
      </c>
      <c r="J6908" s="185">
        <v>0</v>
      </c>
      <c r="K6908" s="181">
        <f t="shared" si="116"/>
        <v>8.3261897279999992</v>
      </c>
      <c r="L6908" s="185" t="str">
        <f t="shared" si="117"/>
        <v>Insumo</v>
      </c>
    </row>
    <row r="6909" spans="3:12">
      <c r="C6909" s="183">
        <v>43082</v>
      </c>
      <c r="D6909" s="183">
        <v>37590</v>
      </c>
      <c r="E6909" s="183" t="s">
        <v>6458</v>
      </c>
      <c r="F6909" s="183" t="s">
        <v>727</v>
      </c>
      <c r="G6909" s="183">
        <v>1.6866538</v>
      </c>
      <c r="H6909" s="184">
        <v>16.86</v>
      </c>
      <c r="I6909" s="183">
        <v>16.86</v>
      </c>
      <c r="J6909" s="185">
        <v>0</v>
      </c>
      <c r="K6909" s="181">
        <f t="shared" si="116"/>
        <v>28.436983068</v>
      </c>
      <c r="L6909" s="185" t="str">
        <f t="shared" si="117"/>
        <v>Insumo</v>
      </c>
    </row>
    <row r="6910" spans="3:12">
      <c r="C6910" s="183">
        <v>43082</v>
      </c>
      <c r="D6910" s="183">
        <v>37591</v>
      </c>
      <c r="E6910" s="183" t="s">
        <v>2720</v>
      </c>
      <c r="F6910" s="183" t="s">
        <v>727</v>
      </c>
      <c r="G6910" s="183">
        <v>2.0270793</v>
      </c>
      <c r="H6910" s="184">
        <v>20.27</v>
      </c>
      <c r="I6910" s="183">
        <v>20.27</v>
      </c>
      <c r="J6910" s="185">
        <v>0</v>
      </c>
      <c r="K6910" s="181">
        <f t="shared" si="116"/>
        <v>41.088897410999998</v>
      </c>
      <c r="L6910" s="185" t="str">
        <f t="shared" si="117"/>
        <v>Insumo</v>
      </c>
    </row>
    <row r="6911" spans="3:12">
      <c r="C6911" s="183">
        <v>43082</v>
      </c>
      <c r="D6911" s="183">
        <v>40535</v>
      </c>
      <c r="E6911" s="183" t="s">
        <v>1723</v>
      </c>
      <c r="F6911" s="183" t="s">
        <v>828</v>
      </c>
      <c r="G6911" s="183">
        <v>0.86653769999999997</v>
      </c>
      <c r="H6911" s="184">
        <v>8.66</v>
      </c>
      <c r="I6911" s="183">
        <v>8.66</v>
      </c>
      <c r="J6911" s="185">
        <v>0</v>
      </c>
      <c r="K6911" s="181">
        <f t="shared" si="116"/>
        <v>7.5042164819999995</v>
      </c>
      <c r="L6911" s="185" t="str">
        <f t="shared" si="117"/>
        <v>Insumo</v>
      </c>
    </row>
    <row r="6912" spans="3:12">
      <c r="C6912" s="183">
        <v>43082</v>
      </c>
      <c r="D6912" s="183">
        <v>40598</v>
      </c>
      <c r="E6912" s="183" t="s">
        <v>1730</v>
      </c>
      <c r="F6912" s="183" t="s">
        <v>828</v>
      </c>
      <c r="G6912" s="183">
        <v>0.84526109999999999</v>
      </c>
      <c r="H6912" s="184">
        <v>8.4499999999999993</v>
      </c>
      <c r="I6912" s="183">
        <v>8.4499999999999993</v>
      </c>
      <c r="J6912" s="185">
        <v>0</v>
      </c>
      <c r="K6912" s="181">
        <f t="shared" si="116"/>
        <v>7.1424562949999997</v>
      </c>
      <c r="L6912" s="185" t="str">
        <f t="shared" si="117"/>
        <v>Insumo</v>
      </c>
    </row>
    <row r="6913" spans="3:12">
      <c r="C6913" s="183">
        <v>43082</v>
      </c>
      <c r="D6913" s="183">
        <v>40664</v>
      </c>
      <c r="E6913" s="183" t="s">
        <v>1726</v>
      </c>
      <c r="F6913" s="183" t="s">
        <v>828</v>
      </c>
      <c r="G6913" s="183">
        <v>1.7775628999999999</v>
      </c>
      <c r="H6913" s="184">
        <v>17.77</v>
      </c>
      <c r="I6913" s="183">
        <v>17.77</v>
      </c>
      <c r="J6913" s="185">
        <v>0</v>
      </c>
      <c r="K6913" s="181">
        <f t="shared" si="116"/>
        <v>31.587292732999998</v>
      </c>
      <c r="L6913" s="185" t="str">
        <f t="shared" si="117"/>
        <v>Insumo</v>
      </c>
    </row>
    <row r="6914" spans="3:12">
      <c r="C6914" s="183">
        <v>43082</v>
      </c>
      <c r="D6914" s="183">
        <v>43083</v>
      </c>
      <c r="E6914" s="183" t="s">
        <v>1728</v>
      </c>
      <c r="F6914" s="183" t="s">
        <v>828</v>
      </c>
      <c r="G6914" s="183">
        <v>0.86653769999999997</v>
      </c>
      <c r="H6914" s="184">
        <v>8.66</v>
      </c>
      <c r="I6914" s="183">
        <v>8.66</v>
      </c>
      <c r="J6914" s="185">
        <v>0</v>
      </c>
      <c r="K6914" s="181">
        <f t="shared" si="116"/>
        <v>7.5042164819999995</v>
      </c>
      <c r="L6914" s="185" t="str">
        <f t="shared" si="117"/>
        <v>Insumo</v>
      </c>
    </row>
    <row r="6915" spans="3:12">
      <c r="C6915" s="183">
        <v>43082</v>
      </c>
      <c r="D6915" s="183">
        <v>43665</v>
      </c>
      <c r="E6915" s="183" t="s">
        <v>6459</v>
      </c>
      <c r="F6915" s="183" t="s">
        <v>828</v>
      </c>
      <c r="G6915" s="183">
        <v>0.85976790000000003</v>
      </c>
      <c r="H6915" s="184">
        <v>8.59</v>
      </c>
      <c r="I6915" s="183">
        <v>8.59</v>
      </c>
      <c r="J6915" s="185">
        <v>0</v>
      </c>
      <c r="K6915" s="181">
        <f t="shared" si="116"/>
        <v>7.385406261</v>
      </c>
      <c r="L6915" s="185" t="str">
        <f t="shared" si="117"/>
        <v>Insumo</v>
      </c>
    </row>
    <row r="6916" spans="3:12">
      <c r="C6916" s="183">
        <v>43082</v>
      </c>
      <c r="D6916" s="183">
        <v>43692</v>
      </c>
      <c r="E6916" s="183" t="s">
        <v>1946</v>
      </c>
      <c r="F6916" s="183" t="s">
        <v>828</v>
      </c>
      <c r="G6916" s="183">
        <v>0.91295939999999998</v>
      </c>
      <c r="H6916" s="184">
        <v>9.1199999999999992</v>
      </c>
      <c r="I6916" s="183">
        <v>9.1199999999999992</v>
      </c>
      <c r="J6916" s="185">
        <v>0</v>
      </c>
      <c r="K6916" s="181">
        <f t="shared" si="116"/>
        <v>8.3261897279999992</v>
      </c>
      <c r="L6916" s="185" t="str">
        <f t="shared" si="117"/>
        <v>Insumo</v>
      </c>
    </row>
    <row r="6917" spans="3:12">
      <c r="C6917" s="183">
        <v>43130</v>
      </c>
      <c r="D6917" s="183">
        <v>43130</v>
      </c>
      <c r="E6917" s="183" t="s">
        <v>1812</v>
      </c>
      <c r="F6917" s="183" t="s">
        <v>828</v>
      </c>
      <c r="G6917" s="183">
        <v>1</v>
      </c>
      <c r="H6917" s="184">
        <v>22.11</v>
      </c>
      <c r="I6917" s="183">
        <v>22.11</v>
      </c>
      <c r="J6917" s="185">
        <v>0</v>
      </c>
      <c r="K6917" s="181">
        <f t="shared" si="116"/>
        <v>22.11</v>
      </c>
      <c r="L6917" s="185" t="str">
        <f t="shared" si="117"/>
        <v>Insumo</v>
      </c>
    </row>
    <row r="6918" spans="3:12">
      <c r="C6918" s="183">
        <v>43130</v>
      </c>
      <c r="D6918" s="183">
        <v>339</v>
      </c>
      <c r="E6918" s="183" t="s">
        <v>6460</v>
      </c>
      <c r="F6918" s="183" t="s">
        <v>826</v>
      </c>
      <c r="G6918" s="183">
        <v>6.1182399999999998E-2</v>
      </c>
      <c r="H6918" s="184">
        <v>1.35</v>
      </c>
      <c r="I6918" s="183">
        <v>1.35</v>
      </c>
      <c r="J6918" s="185">
        <v>0</v>
      </c>
      <c r="K6918" s="181">
        <f t="shared" ref="K6918:K6981" si="118">H6918*G6918</f>
        <v>8.2596240000000001E-2</v>
      </c>
      <c r="L6918" s="185" t="str">
        <f t="shared" si="117"/>
        <v>Insumo</v>
      </c>
    </row>
    <row r="6919" spans="3:12">
      <c r="C6919" s="183">
        <v>43130</v>
      </c>
      <c r="D6919" s="183">
        <v>340</v>
      </c>
      <c r="E6919" s="183" t="s">
        <v>6461</v>
      </c>
      <c r="F6919" s="183" t="s">
        <v>826</v>
      </c>
      <c r="G6919" s="183">
        <v>5.5239999999999997E-2</v>
      </c>
      <c r="H6919" s="184">
        <v>1.22</v>
      </c>
      <c r="I6919" s="183">
        <v>1.22</v>
      </c>
      <c r="J6919" s="185">
        <v>0</v>
      </c>
      <c r="K6919" s="181">
        <f t="shared" si="118"/>
        <v>6.7392799999999989E-2</v>
      </c>
      <c r="L6919" s="185" t="str">
        <f t="shared" si="117"/>
        <v>Insumo</v>
      </c>
    </row>
    <row r="6920" spans="3:12">
      <c r="C6920" s="183">
        <v>43130</v>
      </c>
      <c r="D6920" s="183">
        <v>344</v>
      </c>
      <c r="E6920" s="183" t="s">
        <v>845</v>
      </c>
      <c r="F6920" s="183" t="s">
        <v>828</v>
      </c>
      <c r="G6920" s="183">
        <v>1.3147059000000001</v>
      </c>
      <c r="H6920" s="184">
        <v>29.06</v>
      </c>
      <c r="I6920" s="183">
        <v>29.06</v>
      </c>
      <c r="J6920" s="185">
        <v>0</v>
      </c>
      <c r="K6920" s="181">
        <f t="shared" si="118"/>
        <v>38.205353454000004</v>
      </c>
      <c r="L6920" s="185" t="str">
        <f t="shared" si="117"/>
        <v>Insumo</v>
      </c>
    </row>
    <row r="6921" spans="3:12">
      <c r="C6921" s="183">
        <v>43130</v>
      </c>
      <c r="D6921" s="183">
        <v>345</v>
      </c>
      <c r="E6921" s="183" t="s">
        <v>1686</v>
      </c>
      <c r="F6921" s="183" t="s">
        <v>828</v>
      </c>
      <c r="G6921" s="183">
        <v>1.4264706</v>
      </c>
      <c r="H6921" s="184">
        <v>31.53</v>
      </c>
      <c r="I6921" s="183">
        <v>31.53</v>
      </c>
      <c r="J6921" s="185">
        <v>0</v>
      </c>
      <c r="K6921" s="181">
        <f t="shared" si="118"/>
        <v>44.976618018000003</v>
      </c>
      <c r="L6921" s="185" t="str">
        <f t="shared" si="117"/>
        <v>Insumo</v>
      </c>
    </row>
    <row r="6922" spans="3:12">
      <c r="C6922" s="183">
        <v>43130</v>
      </c>
      <c r="D6922" s="183">
        <v>346</v>
      </c>
      <c r="E6922" s="183" t="s">
        <v>6462</v>
      </c>
      <c r="F6922" s="183" t="s">
        <v>828</v>
      </c>
      <c r="G6922" s="183">
        <v>1.1847059</v>
      </c>
      <c r="H6922" s="184">
        <v>26.19</v>
      </c>
      <c r="I6922" s="183">
        <v>26.19</v>
      </c>
      <c r="J6922" s="185">
        <v>0</v>
      </c>
      <c r="K6922" s="181">
        <f t="shared" si="118"/>
        <v>31.027447521000003</v>
      </c>
      <c r="L6922" s="185" t="str">
        <f t="shared" si="117"/>
        <v>Insumo</v>
      </c>
    </row>
    <row r="6923" spans="3:12">
      <c r="C6923" s="183">
        <v>43130</v>
      </c>
      <c r="D6923" s="183">
        <v>3309</v>
      </c>
      <c r="E6923" s="183" t="s">
        <v>1772</v>
      </c>
      <c r="F6923" s="183" t="s">
        <v>1606</v>
      </c>
      <c r="G6923" s="183">
        <v>21.23</v>
      </c>
      <c r="H6923" s="184">
        <v>469.39</v>
      </c>
      <c r="I6923" s="183">
        <v>469.39</v>
      </c>
      <c r="J6923" s="185">
        <v>0</v>
      </c>
      <c r="K6923" s="181">
        <f t="shared" si="118"/>
        <v>9965.1496999999999</v>
      </c>
      <c r="L6923" s="185" t="str">
        <f t="shared" si="117"/>
        <v>Insumo</v>
      </c>
    </row>
    <row r="6924" spans="3:12">
      <c r="C6924" s="183">
        <v>43130</v>
      </c>
      <c r="D6924" s="183">
        <v>3311</v>
      </c>
      <c r="E6924" s="183" t="s">
        <v>1781</v>
      </c>
      <c r="F6924" s="183" t="s">
        <v>1606</v>
      </c>
      <c r="G6924" s="183">
        <v>20.048550500000001</v>
      </c>
      <c r="H6924" s="184">
        <v>443.27</v>
      </c>
      <c r="I6924" s="183">
        <v>443.27</v>
      </c>
      <c r="J6924" s="185">
        <v>0</v>
      </c>
      <c r="K6924" s="181">
        <f t="shared" si="118"/>
        <v>8886.9209801350007</v>
      </c>
      <c r="L6924" s="185" t="str">
        <f t="shared" si="117"/>
        <v>Insumo</v>
      </c>
    </row>
    <row r="6925" spans="3:12">
      <c r="C6925" s="183">
        <v>43130</v>
      </c>
      <c r="D6925" s="183">
        <v>3312</v>
      </c>
      <c r="E6925" s="183" t="s">
        <v>6463</v>
      </c>
      <c r="F6925" s="183" t="s">
        <v>828</v>
      </c>
      <c r="G6925" s="183">
        <v>1.0491866000000001</v>
      </c>
      <c r="H6925" s="184">
        <v>23.19</v>
      </c>
      <c r="I6925" s="183">
        <v>23.19</v>
      </c>
      <c r="J6925" s="185">
        <v>0</v>
      </c>
      <c r="K6925" s="181">
        <f t="shared" si="118"/>
        <v>24.330637254000003</v>
      </c>
      <c r="L6925" s="185" t="str">
        <f t="shared" si="117"/>
        <v>Insumo</v>
      </c>
    </row>
    <row r="6926" spans="3:12">
      <c r="C6926" s="183">
        <v>43130</v>
      </c>
      <c r="D6926" s="183">
        <v>3313</v>
      </c>
      <c r="E6926" s="183" t="s">
        <v>6464</v>
      </c>
      <c r="F6926" s="183" t="s">
        <v>828</v>
      </c>
      <c r="G6926" s="183">
        <v>1.350228</v>
      </c>
      <c r="H6926" s="184">
        <v>29.85</v>
      </c>
      <c r="I6926" s="183">
        <v>29.85</v>
      </c>
      <c r="J6926" s="185">
        <v>0</v>
      </c>
      <c r="K6926" s="181">
        <f t="shared" si="118"/>
        <v>40.304305800000002</v>
      </c>
      <c r="L6926" s="185" t="str">
        <f t="shared" si="117"/>
        <v>Insumo</v>
      </c>
    </row>
    <row r="6927" spans="3:12">
      <c r="C6927" s="183">
        <v>43130</v>
      </c>
      <c r="D6927" s="183">
        <v>3314</v>
      </c>
      <c r="E6927" s="183" t="s">
        <v>6465</v>
      </c>
      <c r="F6927" s="183" t="s">
        <v>1606</v>
      </c>
      <c r="G6927" s="183">
        <v>26.7334529</v>
      </c>
      <c r="H6927" s="184">
        <v>591.07000000000005</v>
      </c>
      <c r="I6927" s="183">
        <v>591.07000000000005</v>
      </c>
      <c r="J6927" s="185">
        <v>0</v>
      </c>
      <c r="K6927" s="181">
        <f t="shared" si="118"/>
        <v>15801.342005603001</v>
      </c>
      <c r="L6927" s="185" t="str">
        <f t="shared" si="117"/>
        <v>Insumo</v>
      </c>
    </row>
    <row r="6928" spans="3:12">
      <c r="C6928" s="183">
        <v>43130</v>
      </c>
      <c r="D6928" s="183">
        <v>11588</v>
      </c>
      <c r="E6928" s="183" t="s">
        <v>6466</v>
      </c>
      <c r="F6928" s="183" t="s">
        <v>727</v>
      </c>
      <c r="G6928" s="183">
        <v>62.901093199999998</v>
      </c>
      <c r="H6928" s="186">
        <v>1390.74</v>
      </c>
      <c r="I6928" s="187">
        <v>1390.74</v>
      </c>
      <c r="J6928" s="185">
        <v>0</v>
      </c>
      <c r="K6928" s="181">
        <f t="shared" si="118"/>
        <v>87479.066356968004</v>
      </c>
      <c r="L6928" s="185" t="str">
        <f t="shared" si="117"/>
        <v>Insumo</v>
      </c>
    </row>
    <row r="6929" spans="3:12">
      <c r="C6929" s="183">
        <v>43130</v>
      </c>
      <c r="D6929" s="183">
        <v>11592</v>
      </c>
      <c r="E6929" s="183" t="s">
        <v>6467</v>
      </c>
      <c r="F6929" s="183" t="s">
        <v>727</v>
      </c>
      <c r="G6929" s="183">
        <v>26.7334529</v>
      </c>
      <c r="H6929" s="184">
        <v>591.07000000000005</v>
      </c>
      <c r="I6929" s="183">
        <v>591.07000000000005</v>
      </c>
      <c r="J6929" s="185">
        <v>0</v>
      </c>
      <c r="K6929" s="181">
        <f t="shared" si="118"/>
        <v>15801.342005603001</v>
      </c>
      <c r="L6929" s="185" t="str">
        <f t="shared" si="117"/>
        <v>Insumo</v>
      </c>
    </row>
    <row r="6930" spans="3:12">
      <c r="C6930" s="183">
        <v>43130</v>
      </c>
      <c r="D6930" s="183">
        <v>11593</v>
      </c>
      <c r="E6930" s="183" t="s">
        <v>6468</v>
      </c>
      <c r="F6930" s="183" t="s">
        <v>727</v>
      </c>
      <c r="G6930" s="183">
        <v>37.3785995</v>
      </c>
      <c r="H6930" s="184">
        <v>826.44</v>
      </c>
      <c r="I6930" s="183">
        <v>826.44</v>
      </c>
      <c r="J6930" s="185">
        <v>0</v>
      </c>
      <c r="K6930" s="181">
        <f t="shared" si="118"/>
        <v>30891.169770780001</v>
      </c>
      <c r="L6930" s="185" t="str">
        <f t="shared" si="117"/>
        <v>Insumo</v>
      </c>
    </row>
    <row r="6931" spans="3:12">
      <c r="C6931" s="183">
        <v>43130</v>
      </c>
      <c r="D6931" s="183">
        <v>11594</v>
      </c>
      <c r="E6931" s="183" t="s">
        <v>6469</v>
      </c>
      <c r="F6931" s="183" t="s">
        <v>727</v>
      </c>
      <c r="G6931" s="183">
        <v>20.048550500000001</v>
      </c>
      <c r="H6931" s="184">
        <v>443.27</v>
      </c>
      <c r="I6931" s="183">
        <v>443.27</v>
      </c>
      <c r="J6931" s="185">
        <v>0</v>
      </c>
      <c r="K6931" s="181">
        <f t="shared" si="118"/>
        <v>8886.9209801350007</v>
      </c>
      <c r="L6931" s="185" t="str">
        <f t="shared" si="117"/>
        <v>Insumo</v>
      </c>
    </row>
    <row r="6932" spans="3:12">
      <c r="C6932" s="183">
        <v>43130</v>
      </c>
      <c r="D6932" s="183">
        <v>11596</v>
      </c>
      <c r="E6932" s="183" t="s">
        <v>6470</v>
      </c>
      <c r="F6932" s="183" t="s">
        <v>727</v>
      </c>
      <c r="G6932" s="183">
        <v>21.23</v>
      </c>
      <c r="H6932" s="184">
        <v>469.39</v>
      </c>
      <c r="I6932" s="183">
        <v>469.39</v>
      </c>
      <c r="J6932" s="185">
        <v>0</v>
      </c>
      <c r="K6932" s="181">
        <f t="shared" si="118"/>
        <v>9965.1496999999999</v>
      </c>
      <c r="L6932" s="185" t="str">
        <f t="shared" si="117"/>
        <v>Insumo</v>
      </c>
    </row>
    <row r="6933" spans="3:12">
      <c r="C6933" s="183">
        <v>43130</v>
      </c>
      <c r="D6933" s="183">
        <v>11597</v>
      </c>
      <c r="E6933" s="183" t="s">
        <v>6471</v>
      </c>
      <c r="F6933" s="183" t="s">
        <v>727</v>
      </c>
      <c r="G6933" s="183">
        <v>31.087513600000001</v>
      </c>
      <c r="H6933" s="184">
        <v>687.34</v>
      </c>
      <c r="I6933" s="183">
        <v>687.34</v>
      </c>
      <c r="J6933" s="185">
        <v>0</v>
      </c>
      <c r="K6933" s="181">
        <f t="shared" si="118"/>
        <v>21367.691597824003</v>
      </c>
      <c r="L6933" s="185" t="str">
        <f t="shared" si="117"/>
        <v>Insumo</v>
      </c>
    </row>
    <row r="6934" spans="3:12">
      <c r="C6934" s="183">
        <v>43130</v>
      </c>
      <c r="D6934" s="183">
        <v>11599</v>
      </c>
      <c r="E6934" s="183" t="s">
        <v>6472</v>
      </c>
      <c r="F6934" s="183" t="s">
        <v>727</v>
      </c>
      <c r="G6934" s="183">
        <v>26.662120099999999</v>
      </c>
      <c r="H6934" s="184">
        <v>589.49</v>
      </c>
      <c r="I6934" s="183">
        <v>589.49</v>
      </c>
      <c r="J6934" s="185">
        <v>0</v>
      </c>
      <c r="K6934" s="181">
        <f t="shared" si="118"/>
        <v>15717.053177749</v>
      </c>
      <c r="L6934" s="185" t="str">
        <f t="shared" si="117"/>
        <v>Insumo</v>
      </c>
    </row>
    <row r="6935" spans="3:12">
      <c r="C6935" s="183">
        <v>43130</v>
      </c>
      <c r="D6935" s="183">
        <v>34347</v>
      </c>
      <c r="E6935" s="183" t="s">
        <v>847</v>
      </c>
      <c r="F6935" s="183" t="s">
        <v>826</v>
      </c>
      <c r="G6935" s="183">
        <v>0.74894119999999997</v>
      </c>
      <c r="H6935" s="184">
        <v>16.55</v>
      </c>
      <c r="I6935" s="183">
        <v>16.55</v>
      </c>
      <c r="J6935" s="185">
        <v>0</v>
      </c>
      <c r="K6935" s="181">
        <f t="shared" si="118"/>
        <v>12.39497686</v>
      </c>
      <c r="L6935" s="185" t="str">
        <f t="shared" si="117"/>
        <v>Insumo</v>
      </c>
    </row>
    <row r="6936" spans="3:12">
      <c r="C6936" s="183">
        <v>43130</v>
      </c>
      <c r="D6936" s="183">
        <v>34348</v>
      </c>
      <c r="E6936" s="183" t="s">
        <v>850</v>
      </c>
      <c r="F6936" s="183" t="s">
        <v>826</v>
      </c>
      <c r="G6936" s="183">
        <v>1.0475625</v>
      </c>
      <c r="H6936" s="184">
        <v>23.16</v>
      </c>
      <c r="I6936" s="183">
        <v>23.16</v>
      </c>
      <c r="J6936" s="185">
        <v>0</v>
      </c>
      <c r="K6936" s="181">
        <f t="shared" si="118"/>
        <v>24.261547499999999</v>
      </c>
      <c r="L6936" s="185" t="str">
        <f t="shared" si="117"/>
        <v>Insumo</v>
      </c>
    </row>
    <row r="6937" spans="3:12">
      <c r="C6937" s="183">
        <v>43130</v>
      </c>
      <c r="D6937" s="183">
        <v>34349</v>
      </c>
      <c r="E6937" s="183" t="s">
        <v>848</v>
      </c>
      <c r="F6937" s="183" t="s">
        <v>727</v>
      </c>
      <c r="G6937" s="183">
        <v>1.2823529</v>
      </c>
      <c r="H6937" s="184">
        <v>28.35</v>
      </c>
      <c r="I6937" s="183">
        <v>28.35</v>
      </c>
      <c r="J6937" s="185">
        <v>0</v>
      </c>
      <c r="K6937" s="181">
        <f t="shared" si="118"/>
        <v>36.354704715000004</v>
      </c>
      <c r="L6937" s="185" t="str">
        <f t="shared" si="117"/>
        <v>Insumo</v>
      </c>
    </row>
    <row r="6938" spans="3:12">
      <c r="C6938" s="183">
        <v>43130</v>
      </c>
      <c r="D6938" s="183">
        <v>34383</v>
      </c>
      <c r="E6938" s="183" t="s">
        <v>6473</v>
      </c>
      <c r="F6938" s="183" t="s">
        <v>727</v>
      </c>
      <c r="G6938" s="183">
        <v>69.195788199999996</v>
      </c>
      <c r="H6938" s="186">
        <v>1529.91</v>
      </c>
      <c r="I6938" s="187">
        <v>1529.91</v>
      </c>
      <c r="J6938" s="185">
        <v>0</v>
      </c>
      <c r="K6938" s="181">
        <f t="shared" si="118"/>
        <v>105863.328325062</v>
      </c>
      <c r="L6938" s="185" t="str">
        <f t="shared" si="117"/>
        <v>Insumo</v>
      </c>
    </row>
    <row r="6939" spans="3:12">
      <c r="C6939" s="183">
        <v>43130</v>
      </c>
      <c r="D6939" s="183">
        <v>34612</v>
      </c>
      <c r="E6939" s="183" t="s">
        <v>6474</v>
      </c>
      <c r="F6939" s="183" t="s">
        <v>727</v>
      </c>
      <c r="G6939" s="183">
        <v>38.449865299999999</v>
      </c>
      <c r="H6939" s="184">
        <v>850.12</v>
      </c>
      <c r="I6939" s="183">
        <v>850.12</v>
      </c>
      <c r="J6939" s="185">
        <v>0</v>
      </c>
      <c r="K6939" s="181">
        <f t="shared" si="118"/>
        <v>32686.999488835998</v>
      </c>
      <c r="L6939" s="185" t="str">
        <f t="shared" si="117"/>
        <v>Insumo</v>
      </c>
    </row>
    <row r="6940" spans="3:12">
      <c r="C6940" s="183">
        <v>43130</v>
      </c>
      <c r="D6940" s="183">
        <v>34630</v>
      </c>
      <c r="E6940" s="183" t="s">
        <v>6475</v>
      </c>
      <c r="F6940" s="183" t="s">
        <v>727</v>
      </c>
      <c r="G6940" s="183">
        <v>49.648265700000003</v>
      </c>
      <c r="H6940" s="186">
        <v>1097.72</v>
      </c>
      <c r="I6940" s="187">
        <v>1097.72</v>
      </c>
      <c r="J6940" s="185">
        <v>0</v>
      </c>
      <c r="K6940" s="181">
        <f t="shared" si="118"/>
        <v>54499.894224204007</v>
      </c>
      <c r="L6940" s="185" t="str">
        <f t="shared" si="117"/>
        <v>Insumo</v>
      </c>
    </row>
    <row r="6941" spans="3:12">
      <c r="C6941" s="183">
        <v>43130</v>
      </c>
      <c r="D6941" s="183">
        <v>34633</v>
      </c>
      <c r="E6941" s="183" t="s">
        <v>6476</v>
      </c>
      <c r="F6941" s="183" t="s">
        <v>727</v>
      </c>
      <c r="G6941" s="183">
        <v>54.501019100000001</v>
      </c>
      <c r="H6941" s="186">
        <v>1205.01</v>
      </c>
      <c r="I6941" s="187">
        <v>1205.01</v>
      </c>
      <c r="J6941" s="185">
        <v>0</v>
      </c>
      <c r="K6941" s="181">
        <f t="shared" si="118"/>
        <v>65674.273025691</v>
      </c>
      <c r="L6941" s="185" t="str">
        <f t="shared" si="117"/>
        <v>Insumo</v>
      </c>
    </row>
    <row r="6942" spans="3:12">
      <c r="C6942" s="183">
        <v>43130</v>
      </c>
      <c r="D6942" s="183">
        <v>34635</v>
      </c>
      <c r="E6942" s="183" t="s">
        <v>6477</v>
      </c>
      <c r="F6942" s="183" t="s">
        <v>727</v>
      </c>
      <c r="G6942" s="183">
        <v>49.444670000000002</v>
      </c>
      <c r="H6942" s="186">
        <v>1093.22</v>
      </c>
      <c r="I6942" s="187">
        <v>1093.22</v>
      </c>
      <c r="J6942" s="185">
        <v>0</v>
      </c>
      <c r="K6942" s="181">
        <f t="shared" si="118"/>
        <v>54053.9021374</v>
      </c>
      <c r="L6942" s="185" t="str">
        <f t="shared" ref="L6942:L7005" si="119">IF(I6942&gt;0,"Insumo","Mão de Obra")</f>
        <v>Insumo</v>
      </c>
    </row>
    <row r="6943" spans="3:12">
      <c r="C6943" s="183">
        <v>43130</v>
      </c>
      <c r="D6943" s="183">
        <v>34800</v>
      </c>
      <c r="E6943" s="183" t="s">
        <v>6478</v>
      </c>
      <c r="F6943" s="183" t="s">
        <v>1606</v>
      </c>
      <c r="G6943" s="183">
        <v>18.689193599999999</v>
      </c>
      <c r="H6943" s="184">
        <v>413.21</v>
      </c>
      <c r="I6943" s="183">
        <v>413.21</v>
      </c>
      <c r="J6943" s="185">
        <v>0</v>
      </c>
      <c r="K6943" s="181">
        <f t="shared" si="118"/>
        <v>7722.5616874559992</v>
      </c>
      <c r="L6943" s="185" t="str">
        <f t="shared" si="119"/>
        <v>Insumo</v>
      </c>
    </row>
    <row r="6944" spans="3:12">
      <c r="C6944" s="183">
        <v>43130</v>
      </c>
      <c r="D6944" s="183">
        <v>34802</v>
      </c>
      <c r="E6944" s="183" t="s">
        <v>6479</v>
      </c>
      <c r="F6944" s="183" t="s">
        <v>727</v>
      </c>
      <c r="G6944" s="183">
        <v>58.304585899999999</v>
      </c>
      <c r="H6944" s="186">
        <v>1289.1099999999999</v>
      </c>
      <c r="I6944" s="187">
        <v>1289.1099999999999</v>
      </c>
      <c r="J6944" s="185">
        <v>0</v>
      </c>
      <c r="K6944" s="181">
        <f t="shared" si="118"/>
        <v>75161.024729548997</v>
      </c>
      <c r="L6944" s="185" t="str">
        <f t="shared" si="119"/>
        <v>Insumo</v>
      </c>
    </row>
    <row r="6945" spans="3:12">
      <c r="C6945" s="183">
        <v>43130</v>
      </c>
      <c r="D6945" s="183">
        <v>34804</v>
      </c>
      <c r="E6945" s="183" t="s">
        <v>1775</v>
      </c>
      <c r="F6945" s="183" t="s">
        <v>838</v>
      </c>
      <c r="G6945" s="183">
        <v>2.2569612999999999</v>
      </c>
      <c r="H6945" s="184">
        <v>49.9</v>
      </c>
      <c r="I6945" s="183">
        <v>49.9</v>
      </c>
      <c r="J6945" s="185">
        <v>0</v>
      </c>
      <c r="K6945" s="181">
        <f t="shared" si="118"/>
        <v>112.62236886999999</v>
      </c>
      <c r="L6945" s="185" t="str">
        <f t="shared" si="119"/>
        <v>Insumo</v>
      </c>
    </row>
    <row r="6946" spans="3:12">
      <c r="C6946" s="183">
        <v>43130</v>
      </c>
      <c r="D6946" s="183">
        <v>37712</v>
      </c>
      <c r="E6946" s="183" t="s">
        <v>6480</v>
      </c>
      <c r="F6946" s="183" t="s">
        <v>838</v>
      </c>
      <c r="G6946" s="183">
        <v>3.0549970000000002</v>
      </c>
      <c r="H6946" s="184">
        <v>67.540000000000006</v>
      </c>
      <c r="I6946" s="183">
        <v>67.540000000000006</v>
      </c>
      <c r="J6946" s="185">
        <v>0</v>
      </c>
      <c r="K6946" s="181">
        <f t="shared" si="118"/>
        <v>206.33449738000004</v>
      </c>
      <c r="L6946" s="185" t="str">
        <f t="shared" si="119"/>
        <v>Insumo</v>
      </c>
    </row>
    <row r="6947" spans="3:12">
      <c r="C6947" s="183">
        <v>43130</v>
      </c>
      <c r="D6947" s="183">
        <v>40436</v>
      </c>
      <c r="E6947" s="183" t="s">
        <v>1771</v>
      </c>
      <c r="F6947" s="183" t="s">
        <v>1606</v>
      </c>
      <c r="G6947" s="183">
        <v>15.525499</v>
      </c>
      <c r="H6947" s="184">
        <v>343.26</v>
      </c>
      <c r="I6947" s="183">
        <v>343.26</v>
      </c>
      <c r="J6947" s="185">
        <v>0</v>
      </c>
      <c r="K6947" s="181">
        <f t="shared" si="118"/>
        <v>5329.2827867400001</v>
      </c>
      <c r="L6947" s="185" t="str">
        <f t="shared" si="119"/>
        <v>Insumo</v>
      </c>
    </row>
    <row r="6948" spans="3:12">
      <c r="C6948" s="183">
        <v>43130</v>
      </c>
      <c r="D6948" s="183">
        <v>40438</v>
      </c>
      <c r="E6948" s="183" t="s">
        <v>1770</v>
      </c>
      <c r="F6948" s="183" t="s">
        <v>1606</v>
      </c>
      <c r="G6948" s="183">
        <v>12.4511827</v>
      </c>
      <c r="H6948" s="184">
        <v>275.29000000000002</v>
      </c>
      <c r="I6948" s="183">
        <v>275.29000000000002</v>
      </c>
      <c r="J6948" s="185">
        <v>0</v>
      </c>
      <c r="K6948" s="181">
        <f t="shared" si="118"/>
        <v>3427.6860854830002</v>
      </c>
      <c r="L6948" s="185" t="str">
        <f t="shared" si="119"/>
        <v>Insumo</v>
      </c>
    </row>
    <row r="6949" spans="3:12">
      <c r="C6949" s="183">
        <v>43130</v>
      </c>
      <c r="D6949" s="183">
        <v>40440</v>
      </c>
      <c r="E6949" s="183" t="s">
        <v>1773</v>
      </c>
      <c r="F6949" s="183" t="s">
        <v>1606</v>
      </c>
      <c r="G6949" s="183">
        <v>27.845480299999998</v>
      </c>
      <c r="H6949" s="184">
        <v>615.66</v>
      </c>
      <c r="I6949" s="183">
        <v>615.66</v>
      </c>
      <c r="J6949" s="185">
        <v>0</v>
      </c>
      <c r="K6949" s="181">
        <f t="shared" si="118"/>
        <v>17143.348401497999</v>
      </c>
      <c r="L6949" s="185" t="str">
        <f t="shared" si="119"/>
        <v>Insumo</v>
      </c>
    </row>
    <row r="6950" spans="3:12">
      <c r="C6950" s="183">
        <v>43130</v>
      </c>
      <c r="D6950" s="183">
        <v>40441</v>
      </c>
      <c r="E6950" s="183" t="s">
        <v>1774</v>
      </c>
      <c r="F6950" s="183" t="s">
        <v>1606</v>
      </c>
      <c r="G6950" s="183">
        <v>17.7777897</v>
      </c>
      <c r="H6950" s="184">
        <v>393.06</v>
      </c>
      <c r="I6950" s="183">
        <v>393.06</v>
      </c>
      <c r="J6950" s="185">
        <v>0</v>
      </c>
      <c r="K6950" s="181">
        <f t="shared" si="118"/>
        <v>6987.7380194819998</v>
      </c>
      <c r="L6950" s="185" t="str">
        <f t="shared" si="119"/>
        <v>Insumo</v>
      </c>
    </row>
    <row r="6951" spans="3:12">
      <c r="C6951" s="183">
        <v>43130</v>
      </c>
      <c r="D6951" s="183">
        <v>40449</v>
      </c>
      <c r="E6951" s="183" t="s">
        <v>1776</v>
      </c>
      <c r="F6951" s="183" t="s">
        <v>1606</v>
      </c>
      <c r="G6951" s="183">
        <v>14.945283099999999</v>
      </c>
      <c r="H6951" s="184">
        <v>330.44</v>
      </c>
      <c r="I6951" s="183">
        <v>330.44</v>
      </c>
      <c r="J6951" s="185">
        <v>0</v>
      </c>
      <c r="K6951" s="181">
        <f t="shared" si="118"/>
        <v>4938.5193475639999</v>
      </c>
      <c r="L6951" s="185" t="str">
        <f t="shared" si="119"/>
        <v>Insumo</v>
      </c>
    </row>
    <row r="6952" spans="3:12">
      <c r="C6952" s="183">
        <v>43130</v>
      </c>
      <c r="D6952" s="183">
        <v>40451</v>
      </c>
      <c r="E6952" s="183" t="s">
        <v>1778</v>
      </c>
      <c r="F6952" s="183" t="s">
        <v>838</v>
      </c>
      <c r="G6952" s="183">
        <v>5.5934680999999999</v>
      </c>
      <c r="H6952" s="184">
        <v>123.67</v>
      </c>
      <c r="I6952" s="183">
        <v>123.67</v>
      </c>
      <c r="J6952" s="185">
        <v>0</v>
      </c>
      <c r="K6952" s="181">
        <f t="shared" si="118"/>
        <v>691.74419992699995</v>
      </c>
      <c r="L6952" s="185" t="str">
        <f t="shared" si="119"/>
        <v>Insumo</v>
      </c>
    </row>
    <row r="6953" spans="3:12">
      <c r="C6953" s="183">
        <v>43130</v>
      </c>
      <c r="D6953" s="183">
        <v>40452</v>
      </c>
      <c r="E6953" s="183" t="s">
        <v>1780</v>
      </c>
      <c r="F6953" s="183" t="s">
        <v>838</v>
      </c>
      <c r="G6953" s="183">
        <v>6.6384087000000003</v>
      </c>
      <c r="H6953" s="184">
        <v>146.77000000000001</v>
      </c>
      <c r="I6953" s="183">
        <v>146.77000000000001</v>
      </c>
      <c r="J6953" s="185">
        <v>0</v>
      </c>
      <c r="K6953" s="181">
        <f t="shared" si="118"/>
        <v>974.31924489900007</v>
      </c>
      <c r="L6953" s="185" t="str">
        <f t="shared" si="119"/>
        <v>Insumo</v>
      </c>
    </row>
    <row r="6954" spans="3:12">
      <c r="C6954" s="183">
        <v>43130</v>
      </c>
      <c r="D6954" s="183">
        <v>40453</v>
      </c>
      <c r="E6954" s="183" t="s">
        <v>1779</v>
      </c>
      <c r="F6954" s="183" t="s">
        <v>838</v>
      </c>
      <c r="G6954" s="183">
        <v>6.0520360999999996</v>
      </c>
      <c r="H6954" s="184">
        <v>133.81</v>
      </c>
      <c r="I6954" s="183">
        <v>133.81</v>
      </c>
      <c r="J6954" s="185">
        <v>0</v>
      </c>
      <c r="K6954" s="181">
        <f t="shared" si="118"/>
        <v>809.82295054099995</v>
      </c>
      <c r="L6954" s="185" t="str">
        <f t="shared" si="119"/>
        <v>Insumo</v>
      </c>
    </row>
    <row r="6955" spans="3:12">
      <c r="C6955" s="183">
        <v>43130</v>
      </c>
      <c r="D6955" s="183">
        <v>41953</v>
      </c>
      <c r="E6955" s="183" t="s">
        <v>6481</v>
      </c>
      <c r="F6955" s="183" t="s">
        <v>828</v>
      </c>
      <c r="G6955" s="183">
        <v>3.1941175999999998</v>
      </c>
      <c r="H6955" s="184">
        <v>70.62</v>
      </c>
      <c r="I6955" s="183">
        <v>70.62</v>
      </c>
      <c r="J6955" s="185">
        <v>0</v>
      </c>
      <c r="K6955" s="181">
        <f t="shared" si="118"/>
        <v>225.56858491200001</v>
      </c>
      <c r="L6955" s="185" t="str">
        <f t="shared" si="119"/>
        <v>Insumo</v>
      </c>
    </row>
    <row r="6956" spans="3:12">
      <c r="C6956" s="183">
        <v>43130</v>
      </c>
      <c r="D6956" s="183">
        <v>41954</v>
      </c>
      <c r="E6956" s="183" t="s">
        <v>6482</v>
      </c>
      <c r="F6956" s="183" t="s">
        <v>828</v>
      </c>
      <c r="G6956" s="183">
        <v>3.1637499999999998</v>
      </c>
      <c r="H6956" s="184">
        <v>69.95</v>
      </c>
      <c r="I6956" s="183">
        <v>69.95</v>
      </c>
      <c r="J6956" s="185">
        <v>0</v>
      </c>
      <c r="K6956" s="181">
        <f t="shared" si="118"/>
        <v>221.30431250000001</v>
      </c>
      <c r="L6956" s="185" t="str">
        <f t="shared" si="119"/>
        <v>Insumo</v>
      </c>
    </row>
    <row r="6957" spans="3:12">
      <c r="C6957" s="183">
        <v>43130</v>
      </c>
      <c r="D6957" s="183">
        <v>41955</v>
      </c>
      <c r="E6957" s="183" t="s">
        <v>6483</v>
      </c>
      <c r="F6957" s="183" t="s">
        <v>828</v>
      </c>
      <c r="G6957" s="183">
        <v>3.3470588000000001</v>
      </c>
      <c r="H6957" s="184">
        <v>74</v>
      </c>
      <c r="I6957" s="183">
        <v>74</v>
      </c>
      <c r="J6957" s="185">
        <v>0</v>
      </c>
      <c r="K6957" s="181">
        <f t="shared" si="118"/>
        <v>247.6823512</v>
      </c>
      <c r="L6957" s="185" t="str">
        <f t="shared" si="119"/>
        <v>Insumo</v>
      </c>
    </row>
    <row r="6958" spans="3:12">
      <c r="C6958" s="183">
        <v>43130</v>
      </c>
      <c r="D6958" s="183">
        <v>43131</v>
      </c>
      <c r="E6958" s="183" t="s">
        <v>6484</v>
      </c>
      <c r="F6958" s="183" t="s">
        <v>828</v>
      </c>
      <c r="G6958" s="183">
        <v>1.1617647</v>
      </c>
      <c r="H6958" s="184">
        <v>25.68</v>
      </c>
      <c r="I6958" s="183">
        <v>25.68</v>
      </c>
      <c r="J6958" s="185">
        <v>0</v>
      </c>
      <c r="K6958" s="181">
        <f t="shared" si="118"/>
        <v>29.834117495999998</v>
      </c>
      <c r="L6958" s="185" t="str">
        <f t="shared" si="119"/>
        <v>Insumo</v>
      </c>
    </row>
    <row r="6959" spans="3:12">
      <c r="C6959" s="183">
        <v>43130</v>
      </c>
      <c r="D6959" s="183">
        <v>43132</v>
      </c>
      <c r="E6959" s="183" t="s">
        <v>1823</v>
      </c>
      <c r="F6959" s="183" t="s">
        <v>828</v>
      </c>
      <c r="G6959" s="183">
        <v>1</v>
      </c>
      <c r="H6959" s="184">
        <v>22.11</v>
      </c>
      <c r="I6959" s="183">
        <v>22.11</v>
      </c>
      <c r="J6959" s="185">
        <v>0</v>
      </c>
      <c r="K6959" s="181">
        <f t="shared" si="118"/>
        <v>22.11</v>
      </c>
      <c r="L6959" s="185" t="str">
        <f t="shared" si="119"/>
        <v>Insumo</v>
      </c>
    </row>
    <row r="6960" spans="3:12">
      <c r="C6960" s="183">
        <v>43458</v>
      </c>
      <c r="D6960" s="183">
        <v>43458</v>
      </c>
      <c r="E6960" s="183" t="s">
        <v>6485</v>
      </c>
      <c r="F6960" s="183" t="s">
        <v>852</v>
      </c>
      <c r="G6960" s="183">
        <v>1</v>
      </c>
      <c r="H6960" s="184">
        <v>0.06</v>
      </c>
      <c r="I6960" s="183">
        <v>0.06</v>
      </c>
      <c r="J6960" s="185">
        <v>0</v>
      </c>
      <c r="K6960" s="181">
        <f t="shared" si="118"/>
        <v>0.06</v>
      </c>
      <c r="L6960" s="185" t="str">
        <f t="shared" si="119"/>
        <v>Insumo</v>
      </c>
    </row>
    <row r="6961" spans="3:12">
      <c r="C6961" s="183">
        <v>43459</v>
      </c>
      <c r="D6961" s="183">
        <v>43459</v>
      </c>
      <c r="E6961" s="183" t="s">
        <v>6486</v>
      </c>
      <c r="F6961" s="183" t="s">
        <v>852</v>
      </c>
      <c r="G6961" s="183">
        <v>1</v>
      </c>
      <c r="H6961" s="184">
        <v>0.49</v>
      </c>
      <c r="I6961" s="183">
        <v>0.49</v>
      </c>
      <c r="J6961" s="185">
        <v>0</v>
      </c>
      <c r="K6961" s="181">
        <f t="shared" si="118"/>
        <v>0.49</v>
      </c>
      <c r="L6961" s="185" t="str">
        <f t="shared" si="119"/>
        <v>Insumo</v>
      </c>
    </row>
    <row r="6962" spans="3:12">
      <c r="C6962" s="183">
        <v>43460</v>
      </c>
      <c r="D6962" s="183">
        <v>43460</v>
      </c>
      <c r="E6962" s="183" t="s">
        <v>6487</v>
      </c>
      <c r="F6962" s="183" t="s">
        <v>852</v>
      </c>
      <c r="G6962" s="183">
        <v>1</v>
      </c>
      <c r="H6962" s="184">
        <v>0.85</v>
      </c>
      <c r="I6962" s="183">
        <v>0.85</v>
      </c>
      <c r="J6962" s="185">
        <v>0</v>
      </c>
      <c r="K6962" s="181">
        <f t="shared" si="118"/>
        <v>0.85</v>
      </c>
      <c r="L6962" s="185" t="str">
        <f t="shared" si="119"/>
        <v>Insumo</v>
      </c>
    </row>
    <row r="6963" spans="3:12">
      <c r="C6963" s="183">
        <v>43461</v>
      </c>
      <c r="D6963" s="183">
        <v>43461</v>
      </c>
      <c r="E6963" s="183" t="s">
        <v>6488</v>
      </c>
      <c r="F6963" s="183" t="s">
        <v>852</v>
      </c>
      <c r="G6963" s="183">
        <v>1</v>
      </c>
      <c r="H6963" s="184">
        <v>0.31</v>
      </c>
      <c r="I6963" s="183">
        <v>0.31</v>
      </c>
      <c r="J6963" s="185">
        <v>0</v>
      </c>
      <c r="K6963" s="181">
        <f t="shared" si="118"/>
        <v>0.31</v>
      </c>
      <c r="L6963" s="185" t="str">
        <f t="shared" si="119"/>
        <v>Insumo</v>
      </c>
    </row>
    <row r="6964" spans="3:12">
      <c r="C6964" s="183">
        <v>43462</v>
      </c>
      <c r="D6964" s="183">
        <v>43462</v>
      </c>
      <c r="E6964" s="183" t="s">
        <v>6489</v>
      </c>
      <c r="F6964" s="183" t="s">
        <v>852</v>
      </c>
      <c r="G6964" s="183">
        <v>1</v>
      </c>
      <c r="H6964" s="184">
        <v>0.01</v>
      </c>
      <c r="I6964" s="183">
        <v>0.01</v>
      </c>
      <c r="J6964" s="185">
        <v>0</v>
      </c>
      <c r="K6964" s="181">
        <f t="shared" si="118"/>
        <v>0.01</v>
      </c>
      <c r="L6964" s="185" t="str">
        <f t="shared" si="119"/>
        <v>Insumo</v>
      </c>
    </row>
    <row r="6965" spans="3:12">
      <c r="C6965" s="183">
        <v>43463</v>
      </c>
      <c r="D6965" s="183">
        <v>43463</v>
      </c>
      <c r="E6965" s="183" t="s">
        <v>6490</v>
      </c>
      <c r="F6965" s="183" t="s">
        <v>852</v>
      </c>
      <c r="G6965" s="183">
        <v>1</v>
      </c>
      <c r="H6965" s="184">
        <v>0.1</v>
      </c>
      <c r="I6965" s="183">
        <v>0.1</v>
      </c>
      <c r="J6965" s="185">
        <v>0</v>
      </c>
      <c r="K6965" s="181">
        <f t="shared" si="118"/>
        <v>0.1</v>
      </c>
      <c r="L6965" s="185" t="str">
        <f t="shared" si="119"/>
        <v>Insumo</v>
      </c>
    </row>
    <row r="6966" spans="3:12">
      <c r="C6966" s="183">
        <v>43464</v>
      </c>
      <c r="D6966" s="183">
        <v>43464</v>
      </c>
      <c r="E6966" s="183" t="s">
        <v>6491</v>
      </c>
      <c r="F6966" s="183" t="s">
        <v>852</v>
      </c>
      <c r="G6966" s="183">
        <v>1</v>
      </c>
      <c r="H6966" s="184">
        <v>0.01</v>
      </c>
      <c r="I6966" s="183">
        <v>0.01</v>
      </c>
      <c r="J6966" s="185">
        <v>0</v>
      </c>
      <c r="K6966" s="181">
        <f t="shared" si="118"/>
        <v>0.01</v>
      </c>
      <c r="L6966" s="185" t="str">
        <f t="shared" si="119"/>
        <v>Insumo</v>
      </c>
    </row>
    <row r="6967" spans="3:12">
      <c r="C6967" s="183">
        <v>43465</v>
      </c>
      <c r="D6967" s="183">
        <v>43465</v>
      </c>
      <c r="E6967" s="183" t="s">
        <v>6492</v>
      </c>
      <c r="F6967" s="183" t="s">
        <v>852</v>
      </c>
      <c r="G6967" s="183">
        <v>1</v>
      </c>
      <c r="H6967" s="184">
        <v>0.82</v>
      </c>
      <c r="I6967" s="183">
        <v>0.82</v>
      </c>
      <c r="J6967" s="185">
        <v>0</v>
      </c>
      <c r="K6967" s="181">
        <f t="shared" si="118"/>
        <v>0.82</v>
      </c>
      <c r="L6967" s="185" t="str">
        <f t="shared" si="119"/>
        <v>Insumo</v>
      </c>
    </row>
    <row r="6968" spans="3:12">
      <c r="C6968" s="183">
        <v>43466</v>
      </c>
      <c r="D6968" s="183">
        <v>43466</v>
      </c>
      <c r="E6968" s="183" t="s">
        <v>6493</v>
      </c>
      <c r="F6968" s="183" t="s">
        <v>852</v>
      </c>
      <c r="G6968" s="183">
        <v>1</v>
      </c>
      <c r="H6968" s="184">
        <v>1.97</v>
      </c>
      <c r="I6968" s="183">
        <v>1.97</v>
      </c>
      <c r="J6968" s="185">
        <v>0</v>
      </c>
      <c r="K6968" s="181">
        <f t="shared" si="118"/>
        <v>1.97</v>
      </c>
      <c r="L6968" s="185" t="str">
        <f t="shared" si="119"/>
        <v>Insumo</v>
      </c>
    </row>
    <row r="6969" spans="3:12">
      <c r="C6969" s="183">
        <v>43467</v>
      </c>
      <c r="D6969" s="183">
        <v>43467</v>
      </c>
      <c r="E6969" s="183" t="s">
        <v>6494</v>
      </c>
      <c r="F6969" s="183" t="s">
        <v>852</v>
      </c>
      <c r="G6969" s="183">
        <v>1</v>
      </c>
      <c r="H6969" s="184">
        <v>0.61</v>
      </c>
      <c r="I6969" s="183">
        <v>0.61</v>
      </c>
      <c r="J6969" s="185">
        <v>0</v>
      </c>
      <c r="K6969" s="181">
        <f t="shared" si="118"/>
        <v>0.61</v>
      </c>
      <c r="L6969" s="185" t="str">
        <f t="shared" si="119"/>
        <v>Insumo</v>
      </c>
    </row>
    <row r="6970" spans="3:12">
      <c r="C6970" s="183">
        <v>43468</v>
      </c>
      <c r="D6970" s="183">
        <v>43468</v>
      </c>
      <c r="E6970" s="183" t="s">
        <v>6495</v>
      </c>
      <c r="F6970" s="183" t="s">
        <v>852</v>
      </c>
      <c r="G6970" s="183">
        <v>1</v>
      </c>
      <c r="H6970" s="184">
        <v>1.23</v>
      </c>
      <c r="I6970" s="183">
        <v>1.23</v>
      </c>
      <c r="J6970" s="185">
        <v>0</v>
      </c>
      <c r="K6970" s="181">
        <f t="shared" si="118"/>
        <v>1.23</v>
      </c>
      <c r="L6970" s="185" t="str">
        <f t="shared" si="119"/>
        <v>Insumo</v>
      </c>
    </row>
    <row r="6971" spans="3:12">
      <c r="C6971" s="183">
        <v>43469</v>
      </c>
      <c r="D6971" s="183">
        <v>43469</v>
      </c>
      <c r="E6971" s="183" t="s">
        <v>6496</v>
      </c>
      <c r="F6971" s="183" t="s">
        <v>852</v>
      </c>
      <c r="G6971" s="183">
        <v>1</v>
      </c>
      <c r="H6971" s="184">
        <v>7.0000000000000007E-2</v>
      </c>
      <c r="I6971" s="183">
        <v>7.0000000000000007E-2</v>
      </c>
      <c r="J6971" s="185">
        <v>0</v>
      </c>
      <c r="K6971" s="181">
        <f t="shared" si="118"/>
        <v>7.0000000000000007E-2</v>
      </c>
      <c r="L6971" s="185" t="str">
        <f t="shared" si="119"/>
        <v>Insumo</v>
      </c>
    </row>
    <row r="6972" spans="3:12">
      <c r="C6972" s="183">
        <v>43470</v>
      </c>
      <c r="D6972" s="183">
        <v>43470</v>
      </c>
      <c r="E6972" s="183" t="s">
        <v>6497</v>
      </c>
      <c r="F6972" s="183" t="s">
        <v>3050</v>
      </c>
      <c r="G6972" s="183">
        <v>1</v>
      </c>
      <c r="H6972" s="184">
        <v>10.89</v>
      </c>
      <c r="I6972" s="183">
        <v>10.89</v>
      </c>
      <c r="J6972" s="185">
        <v>0</v>
      </c>
      <c r="K6972" s="181">
        <f t="shared" si="118"/>
        <v>10.89</v>
      </c>
      <c r="L6972" s="185" t="str">
        <f t="shared" si="119"/>
        <v>Insumo</v>
      </c>
    </row>
    <row r="6973" spans="3:12">
      <c r="C6973" s="183">
        <v>43471</v>
      </c>
      <c r="D6973" s="183">
        <v>43471</v>
      </c>
      <c r="E6973" s="183" t="s">
        <v>6498</v>
      </c>
      <c r="F6973" s="183" t="s">
        <v>3050</v>
      </c>
      <c r="G6973" s="183">
        <v>1</v>
      </c>
      <c r="H6973" s="184">
        <v>92.26</v>
      </c>
      <c r="I6973" s="183">
        <v>92.26</v>
      </c>
      <c r="J6973" s="185">
        <v>0</v>
      </c>
      <c r="K6973" s="181">
        <f t="shared" si="118"/>
        <v>92.26</v>
      </c>
      <c r="L6973" s="185" t="str">
        <f t="shared" si="119"/>
        <v>Insumo</v>
      </c>
    </row>
    <row r="6974" spans="3:12">
      <c r="C6974" s="183">
        <v>43472</v>
      </c>
      <c r="D6974" s="183">
        <v>43472</v>
      </c>
      <c r="E6974" s="183" t="s">
        <v>6499</v>
      </c>
      <c r="F6974" s="183" t="s">
        <v>3050</v>
      </c>
      <c r="G6974" s="183">
        <v>1</v>
      </c>
      <c r="H6974" s="184">
        <v>159.72999999999999</v>
      </c>
      <c r="I6974" s="183">
        <v>159.72999999999999</v>
      </c>
      <c r="J6974" s="185">
        <v>0</v>
      </c>
      <c r="K6974" s="181">
        <f t="shared" si="118"/>
        <v>159.72999999999999</v>
      </c>
      <c r="L6974" s="185" t="str">
        <f t="shared" si="119"/>
        <v>Insumo</v>
      </c>
    </row>
    <row r="6975" spans="3:12">
      <c r="C6975" s="183">
        <v>43473</v>
      </c>
      <c r="D6975" s="183">
        <v>43473</v>
      </c>
      <c r="E6975" s="183" t="s">
        <v>6500</v>
      </c>
      <c r="F6975" s="183" t="s">
        <v>3050</v>
      </c>
      <c r="G6975" s="183">
        <v>1</v>
      </c>
      <c r="H6975" s="184">
        <v>59.28</v>
      </c>
      <c r="I6975" s="183">
        <v>59.28</v>
      </c>
      <c r="J6975" s="185">
        <v>0</v>
      </c>
      <c r="K6975" s="181">
        <f t="shared" si="118"/>
        <v>59.28</v>
      </c>
      <c r="L6975" s="185" t="str">
        <f t="shared" si="119"/>
        <v>Insumo</v>
      </c>
    </row>
    <row r="6976" spans="3:12">
      <c r="C6976" s="183">
        <v>43474</v>
      </c>
      <c r="D6976" s="183">
        <v>43474</v>
      </c>
      <c r="E6976" s="183" t="s">
        <v>6501</v>
      </c>
      <c r="F6976" s="183" t="s">
        <v>3050</v>
      </c>
      <c r="G6976" s="183">
        <v>1</v>
      </c>
      <c r="H6976" s="184">
        <v>2.29</v>
      </c>
      <c r="I6976" s="183">
        <v>2.29</v>
      </c>
      <c r="J6976" s="185">
        <v>0</v>
      </c>
      <c r="K6976" s="181">
        <f t="shared" si="118"/>
        <v>2.29</v>
      </c>
      <c r="L6976" s="185" t="str">
        <f t="shared" si="119"/>
        <v>Insumo</v>
      </c>
    </row>
    <row r="6977" spans="3:12">
      <c r="C6977" s="183">
        <v>43475</v>
      </c>
      <c r="D6977" s="183">
        <v>43475</v>
      </c>
      <c r="E6977" s="183" t="s">
        <v>6502</v>
      </c>
      <c r="F6977" s="183" t="s">
        <v>3050</v>
      </c>
      <c r="G6977" s="183">
        <v>1</v>
      </c>
      <c r="H6977" s="184">
        <v>18.73</v>
      </c>
      <c r="I6977" s="183">
        <v>18.73</v>
      </c>
      <c r="J6977" s="185">
        <v>0</v>
      </c>
      <c r="K6977" s="181">
        <f t="shared" si="118"/>
        <v>18.73</v>
      </c>
      <c r="L6977" s="185" t="str">
        <f t="shared" si="119"/>
        <v>Insumo</v>
      </c>
    </row>
    <row r="6978" spans="3:12">
      <c r="C6978" s="183">
        <v>43476</v>
      </c>
      <c r="D6978" s="183">
        <v>43476</v>
      </c>
      <c r="E6978" s="183" t="s">
        <v>6503</v>
      </c>
      <c r="F6978" s="183" t="s">
        <v>3050</v>
      </c>
      <c r="G6978" s="183">
        <v>1</v>
      </c>
      <c r="H6978" s="184">
        <v>0.01</v>
      </c>
      <c r="I6978" s="183">
        <v>0.01</v>
      </c>
      <c r="J6978" s="185">
        <v>0</v>
      </c>
      <c r="K6978" s="181">
        <f t="shared" si="118"/>
        <v>0.01</v>
      </c>
      <c r="L6978" s="185" t="str">
        <f t="shared" si="119"/>
        <v>Insumo</v>
      </c>
    </row>
    <row r="6979" spans="3:12">
      <c r="C6979" s="183">
        <v>43477</v>
      </c>
      <c r="D6979" s="183">
        <v>43477</v>
      </c>
      <c r="E6979" s="183" t="s">
        <v>6504</v>
      </c>
      <c r="F6979" s="183" t="s">
        <v>3050</v>
      </c>
      <c r="G6979" s="183">
        <v>1</v>
      </c>
      <c r="H6979" s="184">
        <v>155.21</v>
      </c>
      <c r="I6979" s="183">
        <v>155.21</v>
      </c>
      <c r="J6979" s="185">
        <v>0</v>
      </c>
      <c r="K6979" s="181">
        <f t="shared" si="118"/>
        <v>155.21</v>
      </c>
      <c r="L6979" s="185" t="str">
        <f t="shared" si="119"/>
        <v>Insumo</v>
      </c>
    </row>
    <row r="6980" spans="3:12">
      <c r="C6980" s="183">
        <v>43478</v>
      </c>
      <c r="D6980" s="183">
        <v>43478</v>
      </c>
      <c r="E6980" s="183" t="s">
        <v>6505</v>
      </c>
      <c r="F6980" s="183" t="s">
        <v>3050</v>
      </c>
      <c r="G6980" s="183">
        <v>1</v>
      </c>
      <c r="H6980" s="184">
        <v>371.21</v>
      </c>
      <c r="I6980" s="183">
        <v>371.21</v>
      </c>
      <c r="J6980" s="185">
        <v>0</v>
      </c>
      <c r="K6980" s="181">
        <f t="shared" si="118"/>
        <v>371.21</v>
      </c>
      <c r="L6980" s="185" t="str">
        <f t="shared" si="119"/>
        <v>Insumo</v>
      </c>
    </row>
    <row r="6981" spans="3:12">
      <c r="C6981" s="183">
        <v>43479</v>
      </c>
      <c r="D6981" s="183">
        <v>43479</v>
      </c>
      <c r="E6981" s="183" t="s">
        <v>6506</v>
      </c>
      <c r="F6981" s="183" t="s">
        <v>3050</v>
      </c>
      <c r="G6981" s="183">
        <v>1</v>
      </c>
      <c r="H6981" s="184">
        <v>114.72</v>
      </c>
      <c r="I6981" s="183">
        <v>114.72</v>
      </c>
      <c r="J6981" s="185">
        <v>0</v>
      </c>
      <c r="K6981" s="181">
        <f t="shared" si="118"/>
        <v>114.72</v>
      </c>
      <c r="L6981" s="185" t="str">
        <f t="shared" si="119"/>
        <v>Insumo</v>
      </c>
    </row>
    <row r="6982" spans="3:12">
      <c r="C6982" s="183">
        <v>43480</v>
      </c>
      <c r="D6982" s="183">
        <v>43480</v>
      </c>
      <c r="E6982" s="183" t="s">
        <v>6507</v>
      </c>
      <c r="F6982" s="183" t="s">
        <v>3050</v>
      </c>
      <c r="G6982" s="183">
        <v>1</v>
      </c>
      <c r="H6982" s="184">
        <v>232.31</v>
      </c>
      <c r="I6982" s="183">
        <v>232.31</v>
      </c>
      <c r="J6982" s="185">
        <v>0</v>
      </c>
      <c r="K6982" s="181">
        <f t="shared" ref="K6982:K7045" si="120">H6982*G6982</f>
        <v>232.31</v>
      </c>
      <c r="L6982" s="185" t="str">
        <f t="shared" si="119"/>
        <v>Insumo</v>
      </c>
    </row>
    <row r="6983" spans="3:12">
      <c r="C6983" s="183">
        <v>43481</v>
      </c>
      <c r="D6983" s="183">
        <v>43481</v>
      </c>
      <c r="E6983" s="183" t="s">
        <v>6508</v>
      </c>
      <c r="F6983" s="183" t="s">
        <v>3050</v>
      </c>
      <c r="G6983" s="183">
        <v>1</v>
      </c>
      <c r="H6983" s="184">
        <v>12.77</v>
      </c>
      <c r="I6983" s="183">
        <v>12.77</v>
      </c>
      <c r="J6983" s="185">
        <v>0</v>
      </c>
      <c r="K6983" s="181">
        <f t="shared" si="120"/>
        <v>12.77</v>
      </c>
      <c r="L6983" s="185" t="str">
        <f t="shared" si="119"/>
        <v>Insumo</v>
      </c>
    </row>
    <row r="6984" spans="3:12">
      <c r="C6984" s="183">
        <v>43482</v>
      </c>
      <c r="D6984" s="183">
        <v>43482</v>
      </c>
      <c r="E6984" s="183" t="s">
        <v>6509</v>
      </c>
      <c r="F6984" s="183" t="s">
        <v>852</v>
      </c>
      <c r="G6984" s="183">
        <v>1</v>
      </c>
      <c r="H6984" s="184">
        <v>0.79</v>
      </c>
      <c r="I6984" s="183">
        <v>0.79</v>
      </c>
      <c r="J6984" s="185">
        <v>0</v>
      </c>
      <c r="K6984" s="181">
        <f t="shared" si="120"/>
        <v>0.79</v>
      </c>
      <c r="L6984" s="185" t="str">
        <f t="shared" si="119"/>
        <v>Insumo</v>
      </c>
    </row>
    <row r="6985" spans="3:12">
      <c r="C6985" s="183">
        <v>43483</v>
      </c>
      <c r="D6985" s="183">
        <v>43483</v>
      </c>
      <c r="E6985" s="183" t="s">
        <v>6510</v>
      </c>
      <c r="F6985" s="183" t="s">
        <v>852</v>
      </c>
      <c r="G6985" s="183">
        <v>1</v>
      </c>
      <c r="H6985" s="184">
        <v>1.43</v>
      </c>
      <c r="I6985" s="183">
        <v>1.43</v>
      </c>
      <c r="J6985" s="185">
        <v>0</v>
      </c>
      <c r="K6985" s="181">
        <f t="shared" si="120"/>
        <v>1.43</v>
      </c>
      <c r="L6985" s="185" t="str">
        <f t="shared" si="119"/>
        <v>Insumo</v>
      </c>
    </row>
    <row r="6986" spans="3:12">
      <c r="C6986" s="183">
        <v>43484</v>
      </c>
      <c r="D6986" s="183">
        <v>43484</v>
      </c>
      <c r="E6986" s="183" t="s">
        <v>6511</v>
      </c>
      <c r="F6986" s="183" t="s">
        <v>852</v>
      </c>
      <c r="G6986" s="183">
        <v>1</v>
      </c>
      <c r="H6986" s="184">
        <v>1.2</v>
      </c>
      <c r="I6986" s="183">
        <v>1.2</v>
      </c>
      <c r="J6986" s="185">
        <v>0</v>
      </c>
      <c r="K6986" s="181">
        <f t="shared" si="120"/>
        <v>1.2</v>
      </c>
      <c r="L6986" s="185" t="str">
        <f t="shared" si="119"/>
        <v>Insumo</v>
      </c>
    </row>
    <row r="6987" spans="3:12">
      <c r="C6987" s="183">
        <v>43485</v>
      </c>
      <c r="D6987" s="183">
        <v>43485</v>
      </c>
      <c r="E6987" s="183" t="s">
        <v>6512</v>
      </c>
      <c r="F6987" s="183" t="s">
        <v>852</v>
      </c>
      <c r="G6987" s="183">
        <v>1</v>
      </c>
      <c r="H6987" s="184">
        <v>1.06</v>
      </c>
      <c r="I6987" s="183">
        <v>1.06</v>
      </c>
      <c r="J6987" s="185">
        <v>0</v>
      </c>
      <c r="K6987" s="181">
        <f t="shared" si="120"/>
        <v>1.06</v>
      </c>
      <c r="L6987" s="185" t="str">
        <f t="shared" si="119"/>
        <v>Insumo</v>
      </c>
    </row>
    <row r="6988" spans="3:12">
      <c r="C6988" s="183">
        <v>43486</v>
      </c>
      <c r="D6988" s="183">
        <v>43486</v>
      </c>
      <c r="E6988" s="183" t="s">
        <v>6513</v>
      </c>
      <c r="F6988" s="183" t="s">
        <v>852</v>
      </c>
      <c r="G6988" s="183">
        <v>1</v>
      </c>
      <c r="H6988" s="184">
        <v>0.74</v>
      </c>
      <c r="I6988" s="183">
        <v>0.74</v>
      </c>
      <c r="J6988" s="185">
        <v>0</v>
      </c>
      <c r="K6988" s="181">
        <f t="shared" si="120"/>
        <v>0.74</v>
      </c>
      <c r="L6988" s="185" t="str">
        <f t="shared" si="119"/>
        <v>Insumo</v>
      </c>
    </row>
    <row r="6989" spans="3:12">
      <c r="C6989" s="183">
        <v>43487</v>
      </c>
      <c r="D6989" s="183">
        <v>43487</v>
      </c>
      <c r="E6989" s="183" t="s">
        <v>6514</v>
      </c>
      <c r="F6989" s="183" t="s">
        <v>852</v>
      </c>
      <c r="G6989" s="183">
        <v>1</v>
      </c>
      <c r="H6989" s="184">
        <v>1.25</v>
      </c>
      <c r="I6989" s="183">
        <v>1.25</v>
      </c>
      <c r="J6989" s="185">
        <v>0</v>
      </c>
      <c r="K6989" s="181">
        <f t="shared" si="120"/>
        <v>1.25</v>
      </c>
      <c r="L6989" s="185" t="str">
        <f t="shared" si="119"/>
        <v>Insumo</v>
      </c>
    </row>
    <row r="6990" spans="3:12">
      <c r="C6990" s="183">
        <v>43488</v>
      </c>
      <c r="D6990" s="183">
        <v>43488</v>
      </c>
      <c r="E6990" s="183" t="s">
        <v>6515</v>
      </c>
      <c r="F6990" s="183" t="s">
        <v>852</v>
      </c>
      <c r="G6990" s="183">
        <v>1</v>
      </c>
      <c r="H6990" s="184">
        <v>0.86</v>
      </c>
      <c r="I6990" s="183">
        <v>0.86</v>
      </c>
      <c r="J6990" s="185">
        <v>0</v>
      </c>
      <c r="K6990" s="181">
        <f t="shared" si="120"/>
        <v>0.86</v>
      </c>
      <c r="L6990" s="185" t="str">
        <f t="shared" si="119"/>
        <v>Insumo</v>
      </c>
    </row>
    <row r="6991" spans="3:12">
      <c r="C6991" s="183">
        <v>43489</v>
      </c>
      <c r="D6991" s="183">
        <v>43489</v>
      </c>
      <c r="E6991" s="183" t="s">
        <v>6516</v>
      </c>
      <c r="F6991" s="183" t="s">
        <v>852</v>
      </c>
      <c r="G6991" s="183">
        <v>1</v>
      </c>
      <c r="H6991" s="184">
        <v>1.24</v>
      </c>
      <c r="I6991" s="183">
        <v>1.24</v>
      </c>
      <c r="J6991" s="185">
        <v>0</v>
      </c>
      <c r="K6991" s="181">
        <f t="shared" si="120"/>
        <v>1.24</v>
      </c>
      <c r="L6991" s="185" t="str">
        <f t="shared" si="119"/>
        <v>Insumo</v>
      </c>
    </row>
    <row r="6992" spans="3:12">
      <c r="C6992" s="183">
        <v>43490</v>
      </c>
      <c r="D6992" s="183">
        <v>43490</v>
      </c>
      <c r="E6992" s="183" t="s">
        <v>6517</v>
      </c>
      <c r="F6992" s="183" t="s">
        <v>852</v>
      </c>
      <c r="G6992" s="183">
        <v>1</v>
      </c>
      <c r="H6992" s="184">
        <v>1.73</v>
      </c>
      <c r="I6992" s="183">
        <v>1.73</v>
      </c>
      <c r="J6992" s="185">
        <v>0</v>
      </c>
      <c r="K6992" s="181">
        <f t="shared" si="120"/>
        <v>1.73</v>
      </c>
      <c r="L6992" s="185" t="str">
        <f t="shared" si="119"/>
        <v>Insumo</v>
      </c>
    </row>
    <row r="6993" spans="3:12">
      <c r="C6993" s="183">
        <v>43491</v>
      </c>
      <c r="D6993" s="183">
        <v>43491</v>
      </c>
      <c r="E6993" s="183" t="s">
        <v>6518</v>
      </c>
      <c r="F6993" s="183" t="s">
        <v>852</v>
      </c>
      <c r="G6993" s="183">
        <v>1</v>
      </c>
      <c r="H6993" s="184">
        <v>1.33</v>
      </c>
      <c r="I6993" s="183">
        <v>1.33</v>
      </c>
      <c r="J6993" s="185">
        <v>0</v>
      </c>
      <c r="K6993" s="181">
        <f t="shared" si="120"/>
        <v>1.33</v>
      </c>
      <c r="L6993" s="185" t="str">
        <f t="shared" si="119"/>
        <v>Insumo</v>
      </c>
    </row>
    <row r="6994" spans="3:12">
      <c r="C6994" s="183">
        <v>43492</v>
      </c>
      <c r="D6994" s="183">
        <v>43492</v>
      </c>
      <c r="E6994" s="183" t="s">
        <v>6519</v>
      </c>
      <c r="F6994" s="183" t="s">
        <v>852</v>
      </c>
      <c r="G6994" s="183">
        <v>1</v>
      </c>
      <c r="H6994" s="184">
        <v>1.79</v>
      </c>
      <c r="I6994" s="183">
        <v>1.79</v>
      </c>
      <c r="J6994" s="185">
        <v>0</v>
      </c>
      <c r="K6994" s="181">
        <f t="shared" si="120"/>
        <v>1.79</v>
      </c>
      <c r="L6994" s="185" t="str">
        <f t="shared" si="119"/>
        <v>Insumo</v>
      </c>
    </row>
    <row r="6995" spans="3:12">
      <c r="C6995" s="183">
        <v>43493</v>
      </c>
      <c r="D6995" s="183">
        <v>43493</v>
      </c>
      <c r="E6995" s="183" t="s">
        <v>6520</v>
      </c>
      <c r="F6995" s="183" t="s">
        <v>852</v>
      </c>
      <c r="G6995" s="183">
        <v>1</v>
      </c>
      <c r="H6995" s="184">
        <v>0.71</v>
      </c>
      <c r="I6995" s="183">
        <v>0.71</v>
      </c>
      <c r="J6995" s="185">
        <v>0</v>
      </c>
      <c r="K6995" s="181">
        <f t="shared" si="120"/>
        <v>0.71</v>
      </c>
      <c r="L6995" s="185" t="str">
        <f t="shared" si="119"/>
        <v>Insumo</v>
      </c>
    </row>
    <row r="6996" spans="3:12">
      <c r="C6996" s="183">
        <v>43494</v>
      </c>
      <c r="D6996" s="183">
        <v>43494</v>
      </c>
      <c r="E6996" s="183" t="s">
        <v>6521</v>
      </c>
      <c r="F6996" s="183" t="s">
        <v>3050</v>
      </c>
      <c r="G6996" s="183">
        <v>1</v>
      </c>
      <c r="H6996" s="184">
        <v>148.04</v>
      </c>
      <c r="I6996" s="183">
        <v>148.04</v>
      </c>
      <c r="J6996" s="185">
        <v>0</v>
      </c>
      <c r="K6996" s="181">
        <f t="shared" si="120"/>
        <v>148.04</v>
      </c>
      <c r="L6996" s="185" t="str">
        <f t="shared" si="119"/>
        <v>Insumo</v>
      </c>
    </row>
    <row r="6997" spans="3:12">
      <c r="C6997" s="183">
        <v>43495</v>
      </c>
      <c r="D6997" s="183">
        <v>43495</v>
      </c>
      <c r="E6997" s="183" t="s">
        <v>6522</v>
      </c>
      <c r="F6997" s="183" t="s">
        <v>3050</v>
      </c>
      <c r="G6997" s="183">
        <v>1</v>
      </c>
      <c r="H6997" s="184">
        <v>269.97000000000003</v>
      </c>
      <c r="I6997" s="183">
        <v>269.97000000000003</v>
      </c>
      <c r="J6997" s="185">
        <v>0</v>
      </c>
      <c r="K6997" s="181">
        <f t="shared" si="120"/>
        <v>269.97000000000003</v>
      </c>
      <c r="L6997" s="185" t="str">
        <f t="shared" si="119"/>
        <v>Insumo</v>
      </c>
    </row>
    <row r="6998" spans="3:12">
      <c r="C6998" s="183">
        <v>43496</v>
      </c>
      <c r="D6998" s="183">
        <v>43496</v>
      </c>
      <c r="E6998" s="183" t="s">
        <v>6523</v>
      </c>
      <c r="F6998" s="183" t="s">
        <v>3050</v>
      </c>
      <c r="G6998" s="183">
        <v>1</v>
      </c>
      <c r="H6998" s="184">
        <v>226.41</v>
      </c>
      <c r="I6998" s="183">
        <v>226.41</v>
      </c>
      <c r="J6998" s="185">
        <v>0</v>
      </c>
      <c r="K6998" s="181">
        <f t="shared" si="120"/>
        <v>226.41</v>
      </c>
      <c r="L6998" s="185" t="str">
        <f t="shared" si="119"/>
        <v>Insumo</v>
      </c>
    </row>
    <row r="6999" spans="3:12">
      <c r="C6999" s="183">
        <v>43497</v>
      </c>
      <c r="D6999" s="183">
        <v>43497</v>
      </c>
      <c r="E6999" s="183" t="s">
        <v>6524</v>
      </c>
      <c r="F6999" s="183" t="s">
        <v>3050</v>
      </c>
      <c r="G6999" s="183">
        <v>1</v>
      </c>
      <c r="H6999" s="184">
        <v>199.2</v>
      </c>
      <c r="I6999" s="183">
        <v>199.2</v>
      </c>
      <c r="J6999" s="185">
        <v>0</v>
      </c>
      <c r="K6999" s="181">
        <f t="shared" si="120"/>
        <v>199.2</v>
      </c>
      <c r="L6999" s="185" t="str">
        <f t="shared" si="119"/>
        <v>Insumo</v>
      </c>
    </row>
    <row r="7000" spans="3:12">
      <c r="C7000" s="183">
        <v>43498</v>
      </c>
      <c r="D7000" s="183">
        <v>43498</v>
      </c>
      <c r="E7000" s="183" t="s">
        <v>6525</v>
      </c>
      <c r="F7000" s="183" t="s">
        <v>3050</v>
      </c>
      <c r="G7000" s="183">
        <v>1</v>
      </c>
      <c r="H7000" s="184">
        <v>140.22999999999999</v>
      </c>
      <c r="I7000" s="183">
        <v>140.22999999999999</v>
      </c>
      <c r="J7000" s="185">
        <v>0</v>
      </c>
      <c r="K7000" s="181">
        <f t="shared" si="120"/>
        <v>140.22999999999999</v>
      </c>
      <c r="L7000" s="185" t="str">
        <f t="shared" si="119"/>
        <v>Insumo</v>
      </c>
    </row>
    <row r="7001" spans="3:12">
      <c r="C7001" s="183">
        <v>43499</v>
      </c>
      <c r="D7001" s="183">
        <v>43499</v>
      </c>
      <c r="E7001" s="183" t="s">
        <v>6526</v>
      </c>
      <c r="F7001" s="183" t="s">
        <v>3050</v>
      </c>
      <c r="G7001" s="183">
        <v>1</v>
      </c>
      <c r="H7001" s="184">
        <v>236.16</v>
      </c>
      <c r="I7001" s="183">
        <v>236.16</v>
      </c>
      <c r="J7001" s="185">
        <v>0</v>
      </c>
      <c r="K7001" s="181">
        <f t="shared" si="120"/>
        <v>236.16</v>
      </c>
      <c r="L7001" s="185" t="str">
        <f t="shared" si="119"/>
        <v>Insumo</v>
      </c>
    </row>
    <row r="7002" spans="3:12">
      <c r="C7002" s="183">
        <v>43500</v>
      </c>
      <c r="D7002" s="183">
        <v>43500</v>
      </c>
      <c r="E7002" s="183" t="s">
        <v>6527</v>
      </c>
      <c r="F7002" s="183" t="s">
        <v>3050</v>
      </c>
      <c r="G7002" s="183">
        <v>1</v>
      </c>
      <c r="H7002" s="184">
        <v>162.97</v>
      </c>
      <c r="I7002" s="183">
        <v>162.97</v>
      </c>
      <c r="J7002" s="185">
        <v>0</v>
      </c>
      <c r="K7002" s="181">
        <f t="shared" si="120"/>
        <v>162.97</v>
      </c>
      <c r="L7002" s="185" t="str">
        <f t="shared" si="119"/>
        <v>Insumo</v>
      </c>
    </row>
    <row r="7003" spans="3:12">
      <c r="C7003" s="183">
        <v>43501</v>
      </c>
      <c r="D7003" s="183">
        <v>43501</v>
      </c>
      <c r="E7003" s="183" t="s">
        <v>6528</v>
      </c>
      <c r="F7003" s="183" t="s">
        <v>3050</v>
      </c>
      <c r="G7003" s="183">
        <v>1</v>
      </c>
      <c r="H7003" s="184">
        <v>233.35</v>
      </c>
      <c r="I7003" s="183">
        <v>233.35</v>
      </c>
      <c r="J7003" s="185">
        <v>0</v>
      </c>
      <c r="K7003" s="181">
        <f t="shared" si="120"/>
        <v>233.35</v>
      </c>
      <c r="L7003" s="185" t="str">
        <f t="shared" si="119"/>
        <v>Insumo</v>
      </c>
    </row>
    <row r="7004" spans="3:12">
      <c r="C7004" s="183">
        <v>43502</v>
      </c>
      <c r="D7004" s="183">
        <v>43502</v>
      </c>
      <c r="E7004" s="183" t="s">
        <v>6529</v>
      </c>
      <c r="F7004" s="183" t="s">
        <v>3050</v>
      </c>
      <c r="G7004" s="183">
        <v>1</v>
      </c>
      <c r="H7004" s="184">
        <v>325.51</v>
      </c>
      <c r="I7004" s="183">
        <v>325.51</v>
      </c>
      <c r="J7004" s="185">
        <v>0</v>
      </c>
      <c r="K7004" s="181">
        <f t="shared" si="120"/>
        <v>325.51</v>
      </c>
      <c r="L7004" s="185" t="str">
        <f t="shared" si="119"/>
        <v>Insumo</v>
      </c>
    </row>
    <row r="7005" spans="3:12">
      <c r="C7005" s="183">
        <v>43503</v>
      </c>
      <c r="D7005" s="183">
        <v>43503</v>
      </c>
      <c r="E7005" s="183" t="s">
        <v>6530</v>
      </c>
      <c r="F7005" s="183" t="s">
        <v>3050</v>
      </c>
      <c r="G7005" s="183">
        <v>1</v>
      </c>
      <c r="H7005" s="184">
        <v>250.24</v>
      </c>
      <c r="I7005" s="183">
        <v>250.24</v>
      </c>
      <c r="J7005" s="185">
        <v>0</v>
      </c>
      <c r="K7005" s="181">
        <f t="shared" si="120"/>
        <v>250.24</v>
      </c>
      <c r="L7005" s="185" t="str">
        <f t="shared" si="119"/>
        <v>Insumo</v>
      </c>
    </row>
    <row r="7006" spans="3:12">
      <c r="C7006" s="183">
        <v>43504</v>
      </c>
      <c r="D7006" s="183">
        <v>43504</v>
      </c>
      <c r="E7006" s="183" t="s">
        <v>6531</v>
      </c>
      <c r="F7006" s="183" t="s">
        <v>3050</v>
      </c>
      <c r="G7006" s="183">
        <v>1</v>
      </c>
      <c r="H7006" s="184">
        <v>337.87</v>
      </c>
      <c r="I7006" s="183">
        <v>337.87</v>
      </c>
      <c r="J7006" s="185">
        <v>0</v>
      </c>
      <c r="K7006" s="181">
        <f t="shared" si="120"/>
        <v>337.87</v>
      </c>
      <c r="L7006" s="185" t="str">
        <f t="shared" ref="L7006:L7069" si="121">IF(I7006&gt;0,"Insumo","Mão de Obra")</f>
        <v>Insumo</v>
      </c>
    </row>
    <row r="7007" spans="3:12">
      <c r="C7007" s="183">
        <v>43505</v>
      </c>
      <c r="D7007" s="183">
        <v>43505</v>
      </c>
      <c r="E7007" s="183" t="s">
        <v>6532</v>
      </c>
      <c r="F7007" s="183" t="s">
        <v>3050</v>
      </c>
      <c r="G7007" s="183">
        <v>1</v>
      </c>
      <c r="H7007" s="184">
        <v>132.94</v>
      </c>
      <c r="I7007" s="183">
        <v>132.94</v>
      </c>
      <c r="J7007" s="185">
        <v>0</v>
      </c>
      <c r="K7007" s="181">
        <f t="shared" si="120"/>
        <v>132.94</v>
      </c>
      <c r="L7007" s="185" t="str">
        <f t="shared" si="121"/>
        <v>Insumo</v>
      </c>
    </row>
    <row r="7008" spans="3:12">
      <c r="C7008" s="183">
        <v>43626</v>
      </c>
      <c r="D7008" s="183">
        <v>43626</v>
      </c>
      <c r="E7008" s="183" t="s">
        <v>6533</v>
      </c>
      <c r="F7008" s="183" t="s">
        <v>828</v>
      </c>
      <c r="G7008" s="183">
        <v>1</v>
      </c>
      <c r="H7008" s="184">
        <v>3.6</v>
      </c>
      <c r="I7008" s="183">
        <v>3.6</v>
      </c>
      <c r="J7008" s="185">
        <v>0</v>
      </c>
      <c r="K7008" s="181">
        <f t="shared" si="120"/>
        <v>3.6</v>
      </c>
      <c r="L7008" s="185" t="str">
        <f t="shared" si="121"/>
        <v>Insumo</v>
      </c>
    </row>
    <row r="7009" spans="3:12">
      <c r="C7009" s="183">
        <v>43626</v>
      </c>
      <c r="D7009" s="183">
        <v>3767</v>
      </c>
      <c r="E7009" s="183" t="s">
        <v>6534</v>
      </c>
      <c r="F7009" s="183" t="s">
        <v>727</v>
      </c>
      <c r="G7009" s="183">
        <v>0.33861669999999999</v>
      </c>
      <c r="H7009" s="184">
        <v>1.21</v>
      </c>
      <c r="I7009" s="183">
        <v>1.21</v>
      </c>
      <c r="J7009" s="185">
        <v>0</v>
      </c>
      <c r="K7009" s="181">
        <f t="shared" si="120"/>
        <v>0.40972620699999995</v>
      </c>
      <c r="L7009" s="185" t="str">
        <f t="shared" si="121"/>
        <v>Insumo</v>
      </c>
    </row>
    <row r="7010" spans="3:12">
      <c r="C7010" s="183">
        <v>43626</v>
      </c>
      <c r="D7010" s="183">
        <v>3768</v>
      </c>
      <c r="E7010" s="183" t="s">
        <v>6535</v>
      </c>
      <c r="F7010" s="183" t="s">
        <v>727</v>
      </c>
      <c r="G7010" s="183">
        <v>1.0104466999999999</v>
      </c>
      <c r="H7010" s="184">
        <v>3.63</v>
      </c>
      <c r="I7010" s="183">
        <v>3.63</v>
      </c>
      <c r="J7010" s="185">
        <v>0</v>
      </c>
      <c r="K7010" s="181">
        <f t="shared" si="120"/>
        <v>3.6679215209999998</v>
      </c>
      <c r="L7010" s="185" t="str">
        <f t="shared" si="121"/>
        <v>Insumo</v>
      </c>
    </row>
    <row r="7011" spans="3:12">
      <c r="C7011" s="183">
        <v>43626</v>
      </c>
      <c r="D7011" s="183">
        <v>4049</v>
      </c>
      <c r="E7011" s="183" t="s">
        <v>6536</v>
      </c>
      <c r="F7011" s="183" t="s">
        <v>1496</v>
      </c>
      <c r="G7011" s="183">
        <v>20.071506200000002</v>
      </c>
      <c r="H7011" s="184">
        <v>72.25</v>
      </c>
      <c r="I7011" s="183">
        <v>72.25</v>
      </c>
      <c r="J7011" s="185">
        <v>0</v>
      </c>
      <c r="K7011" s="181">
        <f t="shared" si="120"/>
        <v>1450.1663229500002</v>
      </c>
      <c r="L7011" s="185" t="str">
        <f t="shared" si="121"/>
        <v>Insumo</v>
      </c>
    </row>
    <row r="7012" spans="3:12">
      <c r="C7012" s="183">
        <v>43626</v>
      </c>
      <c r="D7012" s="183">
        <v>43651</v>
      </c>
      <c r="E7012" s="183" t="s">
        <v>6537</v>
      </c>
      <c r="F7012" s="183" t="s">
        <v>828</v>
      </c>
      <c r="G7012" s="183">
        <v>1.7997118000000001</v>
      </c>
      <c r="H7012" s="184">
        <v>6.47</v>
      </c>
      <c r="I7012" s="183">
        <v>6.47</v>
      </c>
      <c r="J7012" s="185">
        <v>0</v>
      </c>
      <c r="K7012" s="181">
        <f t="shared" si="120"/>
        <v>11.644135346000001</v>
      </c>
      <c r="L7012" s="185" t="str">
        <f t="shared" si="121"/>
        <v>Insumo</v>
      </c>
    </row>
    <row r="7013" spans="3:12">
      <c r="C7013" s="183">
        <v>43626</v>
      </c>
      <c r="D7013" s="183">
        <v>43652</v>
      </c>
      <c r="E7013" s="183" t="s">
        <v>6538</v>
      </c>
      <c r="F7013" s="183" t="s">
        <v>828</v>
      </c>
      <c r="G7013" s="183">
        <v>4.0307601999999996</v>
      </c>
      <c r="H7013" s="184">
        <v>14.51</v>
      </c>
      <c r="I7013" s="183">
        <v>14.51</v>
      </c>
      <c r="J7013" s="185">
        <v>0</v>
      </c>
      <c r="K7013" s="181">
        <f t="shared" si="120"/>
        <v>58.486330501999994</v>
      </c>
      <c r="L7013" s="185" t="str">
        <f t="shared" si="121"/>
        <v>Insumo</v>
      </c>
    </row>
    <row r="7014" spans="3:12">
      <c r="C7014" s="183">
        <v>43626</v>
      </c>
      <c r="D7014" s="183">
        <v>43653</v>
      </c>
      <c r="E7014" s="183" t="s">
        <v>6539</v>
      </c>
      <c r="F7014" s="183" t="s">
        <v>1496</v>
      </c>
      <c r="G7014" s="183">
        <v>9.8378748999999992</v>
      </c>
      <c r="H7014" s="184">
        <v>35.409999999999997</v>
      </c>
      <c r="I7014" s="183">
        <v>35.409999999999997</v>
      </c>
      <c r="J7014" s="185">
        <v>0</v>
      </c>
      <c r="K7014" s="181">
        <f t="shared" si="120"/>
        <v>348.35915020899995</v>
      </c>
      <c r="L7014" s="185" t="str">
        <f t="shared" si="121"/>
        <v>Insumo</v>
      </c>
    </row>
    <row r="7015" spans="3:12">
      <c r="C7015" s="183">
        <v>43681</v>
      </c>
      <c r="D7015" s="183">
        <v>43681</v>
      </c>
      <c r="E7015" s="183" t="s">
        <v>830</v>
      </c>
      <c r="F7015" s="183" t="s">
        <v>838</v>
      </c>
      <c r="G7015" s="183">
        <v>1</v>
      </c>
      <c r="H7015" s="184">
        <v>23.92</v>
      </c>
      <c r="I7015" s="183">
        <v>23.92</v>
      </c>
      <c r="J7015" s="185">
        <v>0</v>
      </c>
      <c r="K7015" s="181">
        <f t="shared" si="120"/>
        <v>23.92</v>
      </c>
      <c r="L7015" s="185" t="str">
        <f t="shared" si="121"/>
        <v>Insumo</v>
      </c>
    </row>
    <row r="7016" spans="3:12">
      <c r="C7016" s="183">
        <v>43681</v>
      </c>
      <c r="D7016" s="183">
        <v>1345</v>
      </c>
      <c r="E7016" s="183" t="s">
        <v>1816</v>
      </c>
      <c r="F7016" s="183" t="s">
        <v>838</v>
      </c>
      <c r="G7016" s="183">
        <v>2.6880285000000002</v>
      </c>
      <c r="H7016" s="184">
        <v>64.290000000000006</v>
      </c>
      <c r="I7016" s="183">
        <v>64.290000000000006</v>
      </c>
      <c r="J7016" s="185">
        <v>0</v>
      </c>
      <c r="K7016" s="181">
        <f t="shared" si="120"/>
        <v>172.81335226500002</v>
      </c>
      <c r="L7016" s="185" t="str">
        <f t="shared" si="121"/>
        <v>Insumo</v>
      </c>
    </row>
    <row r="7017" spans="3:12">
      <c r="C7017" s="183">
        <v>43681</v>
      </c>
      <c r="D7017" s="183">
        <v>1346</v>
      </c>
      <c r="E7017" s="183" t="s">
        <v>6540</v>
      </c>
      <c r="F7017" s="183" t="s">
        <v>838</v>
      </c>
      <c r="G7017" s="183">
        <v>1.5635661999999999</v>
      </c>
      <c r="H7017" s="184">
        <v>37.4</v>
      </c>
      <c r="I7017" s="183">
        <v>37.4</v>
      </c>
      <c r="J7017" s="185">
        <v>0</v>
      </c>
      <c r="K7017" s="181">
        <f t="shared" si="120"/>
        <v>58.477375879999997</v>
      </c>
      <c r="L7017" s="185" t="str">
        <f t="shared" si="121"/>
        <v>Insumo</v>
      </c>
    </row>
    <row r="7018" spans="3:12">
      <c r="C7018" s="183">
        <v>43681</v>
      </c>
      <c r="D7018" s="183">
        <v>1347</v>
      </c>
      <c r="E7018" s="183" t="s">
        <v>837</v>
      </c>
      <c r="F7018" s="183" t="s">
        <v>838</v>
      </c>
      <c r="G7018" s="183">
        <v>1.937398</v>
      </c>
      <c r="H7018" s="184">
        <v>46.34</v>
      </c>
      <c r="I7018" s="183">
        <v>46.34</v>
      </c>
      <c r="J7018" s="185">
        <v>0</v>
      </c>
      <c r="K7018" s="181">
        <f t="shared" si="120"/>
        <v>89.779023320000007</v>
      </c>
      <c r="L7018" s="185" t="str">
        <f t="shared" si="121"/>
        <v>Insumo</v>
      </c>
    </row>
    <row r="7019" spans="3:12">
      <c r="C7019" s="183">
        <v>43681</v>
      </c>
      <c r="D7019" s="183">
        <v>1355</v>
      </c>
      <c r="E7019" s="183" t="s">
        <v>6541</v>
      </c>
      <c r="F7019" s="183" t="s">
        <v>838</v>
      </c>
      <c r="G7019" s="183">
        <v>1.2929832000000001</v>
      </c>
      <c r="H7019" s="184">
        <v>30.92</v>
      </c>
      <c r="I7019" s="183">
        <v>30.92</v>
      </c>
      <c r="J7019" s="185">
        <v>0</v>
      </c>
      <c r="K7019" s="181">
        <f t="shared" si="120"/>
        <v>39.979040544000007</v>
      </c>
      <c r="L7019" s="185" t="str">
        <f t="shared" si="121"/>
        <v>Insumo</v>
      </c>
    </row>
    <row r="7020" spans="3:12">
      <c r="C7020" s="183">
        <v>43681</v>
      </c>
      <c r="D7020" s="183">
        <v>1358</v>
      </c>
      <c r="E7020" s="183" t="s">
        <v>1925</v>
      </c>
      <c r="F7020" s="183" t="s">
        <v>838</v>
      </c>
      <c r="G7020" s="183">
        <v>1.5873016</v>
      </c>
      <c r="H7020" s="184">
        <v>37.96</v>
      </c>
      <c r="I7020" s="183">
        <v>37.96</v>
      </c>
      <c r="J7020" s="185">
        <v>0</v>
      </c>
      <c r="K7020" s="181">
        <f t="shared" si="120"/>
        <v>60.253968735999997</v>
      </c>
      <c r="L7020" s="185" t="str">
        <f t="shared" si="121"/>
        <v>Insumo</v>
      </c>
    </row>
    <row r="7021" spans="3:12">
      <c r="C7021" s="183">
        <v>43681</v>
      </c>
      <c r="D7021" s="183">
        <v>1360</v>
      </c>
      <c r="E7021" s="183" t="s">
        <v>6542</v>
      </c>
      <c r="F7021" s="183" t="s">
        <v>838</v>
      </c>
      <c r="G7021" s="183">
        <v>1.4278360000000001</v>
      </c>
      <c r="H7021" s="184">
        <v>34.15</v>
      </c>
      <c r="I7021" s="183">
        <v>34.15</v>
      </c>
      <c r="J7021" s="185">
        <v>0</v>
      </c>
      <c r="K7021" s="181">
        <f t="shared" si="120"/>
        <v>48.760599400000004</v>
      </c>
      <c r="L7021" s="185" t="str">
        <f t="shared" si="121"/>
        <v>Insumo</v>
      </c>
    </row>
    <row r="7022" spans="3:12">
      <c r="C7022" s="183">
        <v>43681</v>
      </c>
      <c r="D7022" s="183">
        <v>11134</v>
      </c>
      <c r="E7022" s="183" t="s">
        <v>6543</v>
      </c>
      <c r="F7022" s="183" t="s">
        <v>838</v>
      </c>
      <c r="G7022" s="183">
        <v>2.2274240999999999</v>
      </c>
      <c r="H7022" s="184">
        <v>53.27</v>
      </c>
      <c r="I7022" s="183">
        <v>53.27</v>
      </c>
      <c r="J7022" s="185">
        <v>0</v>
      </c>
      <c r="K7022" s="181">
        <f t="shared" si="120"/>
        <v>118.654881807</v>
      </c>
      <c r="L7022" s="185" t="str">
        <f t="shared" si="121"/>
        <v>Insumo</v>
      </c>
    </row>
    <row r="7023" spans="3:12">
      <c r="C7023" s="183">
        <v>43681</v>
      </c>
      <c r="D7023" s="183">
        <v>11135</v>
      </c>
      <c r="E7023" s="183" t="s">
        <v>6544</v>
      </c>
      <c r="F7023" s="183" t="s">
        <v>838</v>
      </c>
      <c r="G7023" s="183">
        <v>2.4048837000000001</v>
      </c>
      <c r="H7023" s="184">
        <v>57.52</v>
      </c>
      <c r="I7023" s="183">
        <v>57.52</v>
      </c>
      <c r="J7023" s="185">
        <v>0</v>
      </c>
      <c r="K7023" s="181">
        <f t="shared" si="120"/>
        <v>138.32891042400001</v>
      </c>
      <c r="L7023" s="185" t="str">
        <f t="shared" si="121"/>
        <v>Insumo</v>
      </c>
    </row>
    <row r="7024" spans="3:12">
      <c r="C7024" s="183">
        <v>43681</v>
      </c>
      <c r="D7024" s="183">
        <v>11136</v>
      </c>
      <c r="E7024" s="183" t="s">
        <v>6545</v>
      </c>
      <c r="F7024" s="183" t="s">
        <v>838</v>
      </c>
      <c r="G7024" s="183">
        <v>2.7536836999999998</v>
      </c>
      <c r="H7024" s="184">
        <v>65.86</v>
      </c>
      <c r="I7024" s="183">
        <v>65.86</v>
      </c>
      <c r="J7024" s="185">
        <v>0</v>
      </c>
      <c r="K7024" s="181">
        <f t="shared" si="120"/>
        <v>181.35760848199999</v>
      </c>
      <c r="L7024" s="185" t="str">
        <f t="shared" si="121"/>
        <v>Insumo</v>
      </c>
    </row>
    <row r="7025" spans="3:12">
      <c r="C7025" s="183">
        <v>43681</v>
      </c>
      <c r="D7025" s="183">
        <v>11137</v>
      </c>
      <c r="E7025" s="183" t="s">
        <v>6546</v>
      </c>
      <c r="F7025" s="183" t="s">
        <v>838</v>
      </c>
      <c r="G7025" s="183">
        <v>3.7735664999999998</v>
      </c>
      <c r="H7025" s="184">
        <v>90.26</v>
      </c>
      <c r="I7025" s="183">
        <v>90.26</v>
      </c>
      <c r="J7025" s="185">
        <v>0</v>
      </c>
      <c r="K7025" s="181">
        <f t="shared" si="120"/>
        <v>340.60211228999998</v>
      </c>
      <c r="L7025" s="185" t="str">
        <f t="shared" si="121"/>
        <v>Insumo</v>
      </c>
    </row>
    <row r="7026" spans="3:12">
      <c r="C7026" s="183">
        <v>43681</v>
      </c>
      <c r="D7026" s="183">
        <v>25400</v>
      </c>
      <c r="E7026" s="183" t="s">
        <v>6547</v>
      </c>
      <c r="F7026" s="183" t="s">
        <v>727</v>
      </c>
      <c r="G7026" s="183">
        <v>97.647975500000001</v>
      </c>
      <c r="H7026" s="186">
        <v>2335.73</v>
      </c>
      <c r="I7026" s="187">
        <v>2335.73</v>
      </c>
      <c r="J7026" s="185">
        <v>0</v>
      </c>
      <c r="K7026" s="181">
        <f t="shared" si="120"/>
        <v>228079.30581461501</v>
      </c>
      <c r="L7026" s="185" t="str">
        <f t="shared" si="121"/>
        <v>Insumo</v>
      </c>
    </row>
    <row r="7027" spans="3:12">
      <c r="C7027" s="183">
        <v>43681</v>
      </c>
      <c r="D7027" s="183">
        <v>34743</v>
      </c>
      <c r="E7027" s="183" t="s">
        <v>6548</v>
      </c>
      <c r="F7027" s="183" t="s">
        <v>838</v>
      </c>
      <c r="G7027" s="183">
        <v>3.3224722999999998</v>
      </c>
      <c r="H7027" s="184">
        <v>79.47</v>
      </c>
      <c r="I7027" s="183">
        <v>79.47</v>
      </c>
      <c r="J7027" s="185">
        <v>0</v>
      </c>
      <c r="K7027" s="181">
        <f t="shared" si="120"/>
        <v>264.03687368099997</v>
      </c>
      <c r="L7027" s="185" t="str">
        <f t="shared" si="121"/>
        <v>Insumo</v>
      </c>
    </row>
    <row r="7028" spans="3:12">
      <c r="C7028" s="183">
        <v>43681</v>
      </c>
      <c r="D7028" s="183">
        <v>34745</v>
      </c>
      <c r="E7028" s="183" t="s">
        <v>6549</v>
      </c>
      <c r="F7028" s="183" t="s">
        <v>838</v>
      </c>
      <c r="G7028" s="183">
        <v>4.4874844999999999</v>
      </c>
      <c r="H7028" s="184">
        <v>107.34</v>
      </c>
      <c r="I7028" s="183">
        <v>107.34</v>
      </c>
      <c r="J7028" s="185">
        <v>0</v>
      </c>
      <c r="K7028" s="181">
        <f t="shared" si="120"/>
        <v>481.68658622999999</v>
      </c>
      <c r="L7028" s="185" t="str">
        <f t="shared" si="121"/>
        <v>Insumo</v>
      </c>
    </row>
    <row r="7029" spans="3:12">
      <c r="C7029" s="183">
        <v>43681</v>
      </c>
      <c r="D7029" s="183">
        <v>34746</v>
      </c>
      <c r="E7029" s="183" t="s">
        <v>6550</v>
      </c>
      <c r="F7029" s="183" t="s">
        <v>838</v>
      </c>
      <c r="G7029" s="183">
        <v>1.2238594</v>
      </c>
      <c r="H7029" s="184">
        <v>29.27</v>
      </c>
      <c r="I7029" s="183">
        <v>29.27</v>
      </c>
      <c r="J7029" s="185">
        <v>0</v>
      </c>
      <c r="K7029" s="181">
        <f t="shared" si="120"/>
        <v>35.822364638000003</v>
      </c>
      <c r="L7029" s="185" t="str">
        <f t="shared" si="121"/>
        <v>Insumo</v>
      </c>
    </row>
    <row r="7030" spans="3:12">
      <c r="C7030" s="183">
        <v>43681</v>
      </c>
      <c r="D7030" s="183">
        <v>43677</v>
      </c>
      <c r="E7030" s="183" t="s">
        <v>2262</v>
      </c>
      <c r="F7030" s="183" t="s">
        <v>838</v>
      </c>
      <c r="G7030" s="183">
        <v>1.9692924000000001</v>
      </c>
      <c r="H7030" s="184">
        <v>47.1</v>
      </c>
      <c r="I7030" s="183">
        <v>47.1</v>
      </c>
      <c r="J7030" s="185">
        <v>0</v>
      </c>
      <c r="K7030" s="181">
        <f t="shared" si="120"/>
        <v>92.753672040000012</v>
      </c>
      <c r="L7030" s="185" t="str">
        <f t="shared" si="121"/>
        <v>Insumo</v>
      </c>
    </row>
    <row r="7031" spans="3:12">
      <c r="C7031" s="183">
        <v>43681</v>
      </c>
      <c r="D7031" s="183">
        <v>43678</v>
      </c>
      <c r="E7031" s="183" t="s">
        <v>6551</v>
      </c>
      <c r="F7031" s="183" t="s">
        <v>838</v>
      </c>
      <c r="G7031" s="183">
        <v>2.2472927</v>
      </c>
      <c r="H7031" s="184">
        <v>53.75</v>
      </c>
      <c r="I7031" s="183">
        <v>53.75</v>
      </c>
      <c r="J7031" s="185">
        <v>0</v>
      </c>
      <c r="K7031" s="181">
        <f t="shared" si="120"/>
        <v>120.791982625</v>
      </c>
      <c r="L7031" s="185" t="str">
        <f t="shared" si="121"/>
        <v>Insumo</v>
      </c>
    </row>
    <row r="7032" spans="3:12">
      <c r="C7032" s="183">
        <v>43681</v>
      </c>
      <c r="D7032" s="183">
        <v>43679</v>
      </c>
      <c r="E7032" s="183" t="s">
        <v>6552</v>
      </c>
      <c r="F7032" s="183" t="s">
        <v>838</v>
      </c>
      <c r="G7032" s="183">
        <v>1.1361816</v>
      </c>
      <c r="H7032" s="184">
        <v>27.17</v>
      </c>
      <c r="I7032" s="183">
        <v>27.17</v>
      </c>
      <c r="J7032" s="185">
        <v>0</v>
      </c>
      <c r="K7032" s="181">
        <f t="shared" si="120"/>
        <v>30.870054072000002</v>
      </c>
      <c r="L7032" s="185" t="str">
        <f t="shared" si="121"/>
        <v>Insumo</v>
      </c>
    </row>
    <row r="7033" spans="3:12">
      <c r="C7033" s="183">
        <v>43681</v>
      </c>
      <c r="D7033" s="183">
        <v>43680</v>
      </c>
      <c r="E7033" s="183" t="s">
        <v>6553</v>
      </c>
      <c r="F7033" s="183" t="s">
        <v>838</v>
      </c>
      <c r="G7033" s="183">
        <v>3.2373535000000002</v>
      </c>
      <c r="H7033" s="184">
        <v>77.430000000000007</v>
      </c>
      <c r="I7033" s="183">
        <v>77.430000000000007</v>
      </c>
      <c r="J7033" s="185">
        <v>0</v>
      </c>
      <c r="K7033" s="181">
        <f t="shared" si="120"/>
        <v>250.66828150500004</v>
      </c>
      <c r="L7033" s="185" t="str">
        <f t="shared" si="121"/>
        <v>Insumo</v>
      </c>
    </row>
    <row r="7034" spans="3:12">
      <c r="C7034" s="183">
        <v>43681</v>
      </c>
      <c r="D7034" s="183">
        <v>43682</v>
      </c>
      <c r="E7034" s="183" t="s">
        <v>2164</v>
      </c>
      <c r="F7034" s="183" t="s">
        <v>838</v>
      </c>
      <c r="G7034" s="183">
        <v>0.60376799999999997</v>
      </c>
      <c r="H7034" s="184">
        <v>14.44</v>
      </c>
      <c r="I7034" s="183">
        <v>14.44</v>
      </c>
      <c r="J7034" s="185">
        <v>0</v>
      </c>
      <c r="K7034" s="181">
        <f t="shared" si="120"/>
        <v>8.7184099199999991</v>
      </c>
      <c r="L7034" s="185" t="str">
        <f t="shared" si="121"/>
        <v>Insumo</v>
      </c>
    </row>
    <row r="7035" spans="3:12">
      <c r="C7035" s="183">
        <v>43701</v>
      </c>
      <c r="D7035" s="183">
        <v>43701</v>
      </c>
      <c r="E7035" s="183" t="s">
        <v>6554</v>
      </c>
      <c r="F7035" s="183" t="s">
        <v>828</v>
      </c>
      <c r="G7035" s="183">
        <v>1</v>
      </c>
      <c r="H7035" s="184">
        <v>41.5</v>
      </c>
      <c r="I7035" s="183">
        <v>41.5</v>
      </c>
      <c r="J7035" s="185">
        <v>0</v>
      </c>
      <c r="K7035" s="181">
        <f t="shared" si="120"/>
        <v>41.5</v>
      </c>
      <c r="L7035" s="185" t="str">
        <f t="shared" si="121"/>
        <v>Insumo</v>
      </c>
    </row>
    <row r="7036" spans="3:12">
      <c r="C7036" s="183">
        <v>43701</v>
      </c>
      <c r="D7036" s="183">
        <v>11067</v>
      </c>
      <c r="E7036" s="183" t="s">
        <v>6555</v>
      </c>
      <c r="F7036" s="183" t="s">
        <v>727</v>
      </c>
      <c r="G7036" s="183">
        <v>10.067796599999999</v>
      </c>
      <c r="H7036" s="184">
        <v>417.81</v>
      </c>
      <c r="I7036" s="183">
        <v>417.81</v>
      </c>
      <c r="J7036" s="185">
        <v>0</v>
      </c>
      <c r="K7036" s="181">
        <f t="shared" si="120"/>
        <v>4206.4260974459994</v>
      </c>
      <c r="L7036" s="185" t="str">
        <f t="shared" si="121"/>
        <v>Insumo</v>
      </c>
    </row>
    <row r="7037" spans="3:12">
      <c r="C7037" s="183">
        <v>43701</v>
      </c>
      <c r="D7037" s="183">
        <v>11068</v>
      </c>
      <c r="E7037" s="183" t="s">
        <v>6556</v>
      </c>
      <c r="F7037" s="183" t="s">
        <v>727</v>
      </c>
      <c r="G7037" s="183">
        <v>12.7190677</v>
      </c>
      <c r="H7037" s="184">
        <v>527.84</v>
      </c>
      <c r="I7037" s="183">
        <v>527.84</v>
      </c>
      <c r="J7037" s="185">
        <v>0</v>
      </c>
      <c r="K7037" s="181">
        <f t="shared" si="120"/>
        <v>6713.6326947680009</v>
      </c>
      <c r="L7037" s="185" t="str">
        <f t="shared" si="121"/>
        <v>Insumo</v>
      </c>
    </row>
    <row r="7038" spans="3:12">
      <c r="C7038" s="183">
        <v>43701</v>
      </c>
      <c r="D7038" s="183">
        <v>21106</v>
      </c>
      <c r="E7038" s="183" t="s">
        <v>6557</v>
      </c>
      <c r="F7038" s="183" t="s">
        <v>828</v>
      </c>
      <c r="G7038" s="183">
        <v>0.98855930000000003</v>
      </c>
      <c r="H7038" s="184">
        <v>41.02</v>
      </c>
      <c r="I7038" s="183">
        <v>41.02</v>
      </c>
      <c r="J7038" s="185">
        <v>0</v>
      </c>
      <c r="K7038" s="181">
        <f t="shared" si="120"/>
        <v>40.550702486000006</v>
      </c>
      <c r="L7038" s="185" t="str">
        <f t="shared" si="121"/>
        <v>Insumo</v>
      </c>
    </row>
    <row r="7039" spans="3:12">
      <c r="C7039" s="183">
        <v>43971</v>
      </c>
      <c r="D7039" s="183">
        <v>43971</v>
      </c>
      <c r="E7039" s="183" t="s">
        <v>6558</v>
      </c>
      <c r="F7039" s="183" t="s">
        <v>826</v>
      </c>
      <c r="G7039" s="183">
        <v>1</v>
      </c>
      <c r="H7039" s="184">
        <v>3.17</v>
      </c>
      <c r="I7039" s="183">
        <v>3.17</v>
      </c>
      <c r="J7039" s="185">
        <v>0</v>
      </c>
      <c r="K7039" s="181">
        <f t="shared" si="120"/>
        <v>3.17</v>
      </c>
      <c r="L7039" s="185" t="str">
        <f t="shared" si="121"/>
        <v>Insumo</v>
      </c>
    </row>
    <row r="7040" spans="3:12">
      <c r="C7040" s="183">
        <v>43971</v>
      </c>
      <c r="D7040" s="183">
        <v>11901</v>
      </c>
      <c r="E7040" s="183" t="s">
        <v>2695</v>
      </c>
      <c r="F7040" s="183" t="s">
        <v>826</v>
      </c>
      <c r="G7040" s="183">
        <v>0.24128279999999999</v>
      </c>
      <c r="H7040" s="184">
        <v>0.76</v>
      </c>
      <c r="I7040" s="183">
        <v>0.76</v>
      </c>
      <c r="J7040" s="185">
        <v>0</v>
      </c>
      <c r="K7040" s="181">
        <f t="shared" si="120"/>
        <v>0.18337492799999999</v>
      </c>
      <c r="L7040" s="185" t="str">
        <f t="shared" si="121"/>
        <v>Insumo</v>
      </c>
    </row>
    <row r="7041" spans="3:12">
      <c r="C7041" s="183">
        <v>43971</v>
      </c>
      <c r="D7041" s="183">
        <v>11902</v>
      </c>
      <c r="E7041" s="183" t="s">
        <v>2696</v>
      </c>
      <c r="F7041" s="183" t="s">
        <v>826</v>
      </c>
      <c r="G7041" s="183">
        <v>0.46097080000000001</v>
      </c>
      <c r="H7041" s="184">
        <v>1.46</v>
      </c>
      <c r="I7041" s="183">
        <v>1.46</v>
      </c>
      <c r="J7041" s="185">
        <v>0</v>
      </c>
      <c r="K7041" s="181">
        <f t="shared" si="120"/>
        <v>0.673017368</v>
      </c>
      <c r="L7041" s="185" t="str">
        <f t="shared" si="121"/>
        <v>Insumo</v>
      </c>
    </row>
    <row r="7042" spans="3:12">
      <c r="C7042" s="183">
        <v>43971</v>
      </c>
      <c r="D7042" s="183">
        <v>11903</v>
      </c>
      <c r="E7042" s="183" t="s">
        <v>2697</v>
      </c>
      <c r="F7042" s="183" t="s">
        <v>826</v>
      </c>
      <c r="G7042" s="183">
        <v>0.4877359</v>
      </c>
      <c r="H7042" s="184">
        <v>1.54</v>
      </c>
      <c r="I7042" s="183">
        <v>1.54</v>
      </c>
      <c r="J7042" s="185">
        <v>0</v>
      </c>
      <c r="K7042" s="181">
        <f t="shared" si="120"/>
        <v>0.75111328600000005</v>
      </c>
      <c r="L7042" s="185" t="str">
        <f t="shared" si="121"/>
        <v>Insumo</v>
      </c>
    </row>
    <row r="7043" spans="3:12">
      <c r="C7043" s="183">
        <v>43971</v>
      </c>
      <c r="D7043" s="183">
        <v>11904</v>
      </c>
      <c r="E7043" s="183" t="s">
        <v>2698</v>
      </c>
      <c r="F7043" s="183" t="s">
        <v>826</v>
      </c>
      <c r="G7043" s="183">
        <v>0.7393594</v>
      </c>
      <c r="H7043" s="184">
        <v>2.34</v>
      </c>
      <c r="I7043" s="183">
        <v>2.34</v>
      </c>
      <c r="J7043" s="185">
        <v>0</v>
      </c>
      <c r="K7043" s="181">
        <f t="shared" si="120"/>
        <v>1.730100996</v>
      </c>
      <c r="L7043" s="185" t="str">
        <f t="shared" si="121"/>
        <v>Insumo</v>
      </c>
    </row>
    <row r="7044" spans="3:12">
      <c r="C7044" s="183">
        <v>43971</v>
      </c>
      <c r="D7044" s="183">
        <v>11905</v>
      </c>
      <c r="E7044" s="183" t="s">
        <v>2699</v>
      </c>
      <c r="F7044" s="183" t="s">
        <v>826</v>
      </c>
      <c r="G7044" s="183">
        <v>0.90136360000000004</v>
      </c>
      <c r="H7044" s="184">
        <v>2.85</v>
      </c>
      <c r="I7044" s="183">
        <v>2.85</v>
      </c>
      <c r="J7044" s="185">
        <v>0</v>
      </c>
      <c r="K7044" s="181">
        <f t="shared" si="120"/>
        <v>2.5688862600000002</v>
      </c>
      <c r="L7044" s="185" t="str">
        <f t="shared" si="121"/>
        <v>Insumo</v>
      </c>
    </row>
    <row r="7045" spans="3:12">
      <c r="C7045" s="183">
        <v>43971</v>
      </c>
      <c r="D7045" s="183">
        <v>11906</v>
      </c>
      <c r="E7045" s="183" t="s">
        <v>2700</v>
      </c>
      <c r="F7045" s="183" t="s">
        <v>826</v>
      </c>
      <c r="G7045" s="183">
        <v>1.1460933</v>
      </c>
      <c r="H7045" s="184">
        <v>3.63</v>
      </c>
      <c r="I7045" s="183">
        <v>3.63</v>
      </c>
      <c r="J7045" s="185">
        <v>0</v>
      </c>
      <c r="K7045" s="181">
        <f t="shared" si="120"/>
        <v>4.1603186789999995</v>
      </c>
      <c r="L7045" s="185" t="str">
        <f t="shared" si="121"/>
        <v>Insumo</v>
      </c>
    </row>
    <row r="7046" spans="3:12">
      <c r="C7046" s="183">
        <v>43971</v>
      </c>
      <c r="D7046" s="183">
        <v>11914</v>
      </c>
      <c r="E7046" s="183" t="s">
        <v>6559</v>
      </c>
      <c r="F7046" s="183" t="s">
        <v>826</v>
      </c>
      <c r="G7046" s="183">
        <v>20.681382599999999</v>
      </c>
      <c r="H7046" s="184">
        <v>65.55</v>
      </c>
      <c r="I7046" s="183">
        <v>65.55</v>
      </c>
      <c r="J7046" s="185">
        <v>0</v>
      </c>
      <c r="K7046" s="181">
        <f t="shared" ref="K7046:K7109" si="122">H7046*G7046</f>
        <v>1355.6646294299999</v>
      </c>
      <c r="L7046" s="185" t="str">
        <f t="shared" si="121"/>
        <v>Insumo</v>
      </c>
    </row>
    <row r="7047" spans="3:12">
      <c r="C7047" s="183">
        <v>43971</v>
      </c>
      <c r="D7047" s="183">
        <v>11916</v>
      </c>
      <c r="E7047" s="183" t="s">
        <v>2707</v>
      </c>
      <c r="F7047" s="183" t="s">
        <v>826</v>
      </c>
      <c r="G7047" s="183">
        <v>2.8712653000000001</v>
      </c>
      <c r="H7047" s="184">
        <v>9.1</v>
      </c>
      <c r="I7047" s="183">
        <v>9.1</v>
      </c>
      <c r="J7047" s="185">
        <v>0</v>
      </c>
      <c r="K7047" s="181">
        <f t="shared" si="122"/>
        <v>26.12851423</v>
      </c>
      <c r="L7047" s="185" t="str">
        <f t="shared" si="121"/>
        <v>Insumo</v>
      </c>
    </row>
    <row r="7048" spans="3:12">
      <c r="C7048" s="183">
        <v>43971</v>
      </c>
      <c r="D7048" s="183">
        <v>11917</v>
      </c>
      <c r="E7048" s="183" t="s">
        <v>2708</v>
      </c>
      <c r="F7048" s="183" t="s">
        <v>826</v>
      </c>
      <c r="G7048" s="183">
        <v>5.0565981000000004</v>
      </c>
      <c r="H7048" s="184">
        <v>16.02</v>
      </c>
      <c r="I7048" s="183">
        <v>16.02</v>
      </c>
      <c r="J7048" s="185">
        <v>0</v>
      </c>
      <c r="K7048" s="181">
        <f t="shared" si="122"/>
        <v>81.006701562000003</v>
      </c>
      <c r="L7048" s="185" t="str">
        <f t="shared" si="121"/>
        <v>Insumo</v>
      </c>
    </row>
    <row r="7049" spans="3:12">
      <c r="C7049" s="183">
        <v>43971</v>
      </c>
      <c r="D7049" s="183">
        <v>11918</v>
      </c>
      <c r="E7049" s="183" t="s">
        <v>2709</v>
      </c>
      <c r="F7049" s="183" t="s">
        <v>826</v>
      </c>
      <c r="G7049" s="183">
        <v>5.9976010000000004</v>
      </c>
      <c r="H7049" s="184">
        <v>19.010000000000002</v>
      </c>
      <c r="I7049" s="183">
        <v>19.010000000000002</v>
      </c>
      <c r="J7049" s="185">
        <v>0</v>
      </c>
      <c r="K7049" s="181">
        <f t="shared" si="122"/>
        <v>114.01439501000002</v>
      </c>
      <c r="L7049" s="185" t="str">
        <f t="shared" si="121"/>
        <v>Insumo</v>
      </c>
    </row>
    <row r="7050" spans="3:12">
      <c r="C7050" s="183">
        <v>43971</v>
      </c>
      <c r="D7050" s="183">
        <v>11919</v>
      </c>
      <c r="E7050" s="183" t="s">
        <v>2701</v>
      </c>
      <c r="F7050" s="183" t="s">
        <v>826</v>
      </c>
      <c r="G7050" s="183">
        <v>2.0991602999999999</v>
      </c>
      <c r="H7050" s="184">
        <v>6.65</v>
      </c>
      <c r="I7050" s="183">
        <v>6.65</v>
      </c>
      <c r="J7050" s="185">
        <v>0</v>
      </c>
      <c r="K7050" s="181">
        <f t="shared" si="122"/>
        <v>13.959415995000001</v>
      </c>
      <c r="L7050" s="185" t="str">
        <f t="shared" si="121"/>
        <v>Insumo</v>
      </c>
    </row>
    <row r="7051" spans="3:12">
      <c r="C7051" s="183">
        <v>43971</v>
      </c>
      <c r="D7051" s="183">
        <v>11920</v>
      </c>
      <c r="E7051" s="183" t="s">
        <v>2702</v>
      </c>
      <c r="F7051" s="183" t="s">
        <v>826</v>
      </c>
      <c r="G7051" s="183">
        <v>3.9863365000000002</v>
      </c>
      <c r="H7051" s="184">
        <v>12.63</v>
      </c>
      <c r="I7051" s="183">
        <v>12.63</v>
      </c>
      <c r="J7051" s="185">
        <v>0</v>
      </c>
      <c r="K7051" s="181">
        <f t="shared" si="122"/>
        <v>50.347429995000006</v>
      </c>
      <c r="L7051" s="185" t="str">
        <f t="shared" si="121"/>
        <v>Insumo</v>
      </c>
    </row>
    <row r="7052" spans="3:12">
      <c r="C7052" s="183">
        <v>43971</v>
      </c>
      <c r="D7052" s="183">
        <v>11921</v>
      </c>
      <c r="E7052" s="183" t="s">
        <v>2703</v>
      </c>
      <c r="F7052" s="183" t="s">
        <v>826</v>
      </c>
      <c r="G7052" s="183">
        <v>5.8321499000000001</v>
      </c>
      <c r="H7052" s="184">
        <v>18.48</v>
      </c>
      <c r="I7052" s="183">
        <v>18.48</v>
      </c>
      <c r="J7052" s="185">
        <v>0</v>
      </c>
      <c r="K7052" s="181">
        <f t="shared" si="122"/>
        <v>107.778130152</v>
      </c>
      <c r="L7052" s="185" t="str">
        <f t="shared" si="121"/>
        <v>Insumo</v>
      </c>
    </row>
    <row r="7053" spans="3:12">
      <c r="C7053" s="183">
        <v>43971</v>
      </c>
      <c r="D7053" s="183">
        <v>11922</v>
      </c>
      <c r="E7053" s="183" t="s">
        <v>2704</v>
      </c>
      <c r="F7053" s="183" t="s">
        <v>826</v>
      </c>
      <c r="G7053" s="183">
        <v>9.4307105</v>
      </c>
      <c r="H7053" s="184">
        <v>29.89</v>
      </c>
      <c r="I7053" s="183">
        <v>29.89</v>
      </c>
      <c r="J7053" s="185">
        <v>0</v>
      </c>
      <c r="K7053" s="181">
        <f t="shared" si="122"/>
        <v>281.88393684499999</v>
      </c>
      <c r="L7053" s="185" t="str">
        <f t="shared" si="121"/>
        <v>Insumo</v>
      </c>
    </row>
    <row r="7054" spans="3:12">
      <c r="C7054" s="183">
        <v>43971</v>
      </c>
      <c r="D7054" s="183">
        <v>11923</v>
      </c>
      <c r="E7054" s="183" t="s">
        <v>2705</v>
      </c>
      <c r="F7054" s="183" t="s">
        <v>826</v>
      </c>
      <c r="G7054" s="183">
        <v>13.8048229</v>
      </c>
      <c r="H7054" s="184">
        <v>43.76</v>
      </c>
      <c r="I7054" s="183">
        <v>43.76</v>
      </c>
      <c r="J7054" s="185">
        <v>0</v>
      </c>
      <c r="K7054" s="181">
        <f t="shared" si="122"/>
        <v>604.09905010399996</v>
      </c>
      <c r="L7054" s="185" t="str">
        <f t="shared" si="121"/>
        <v>Insumo</v>
      </c>
    </row>
    <row r="7055" spans="3:12">
      <c r="C7055" s="183">
        <v>43971</v>
      </c>
      <c r="D7055" s="183">
        <v>11924</v>
      </c>
      <c r="E7055" s="183" t="s">
        <v>2706</v>
      </c>
      <c r="F7055" s="183" t="s">
        <v>826</v>
      </c>
      <c r="G7055" s="183">
        <v>33.456565599999998</v>
      </c>
      <c r="H7055" s="184">
        <v>106.05</v>
      </c>
      <c r="I7055" s="183">
        <v>106.05</v>
      </c>
      <c r="J7055" s="185">
        <v>0</v>
      </c>
      <c r="K7055" s="181">
        <f t="shared" si="122"/>
        <v>3548.0687818799997</v>
      </c>
      <c r="L7055" s="185" t="str">
        <f t="shared" si="121"/>
        <v>Insumo</v>
      </c>
    </row>
    <row r="7056" spans="3:12">
      <c r="C7056" s="183">
        <v>43971</v>
      </c>
      <c r="D7056" s="183">
        <v>39598</v>
      </c>
      <c r="E7056" s="183" t="s">
        <v>2779</v>
      </c>
      <c r="F7056" s="183" t="s">
        <v>826</v>
      </c>
      <c r="G7056" s="183">
        <v>1.8553081</v>
      </c>
      <c r="H7056" s="184">
        <v>5.88</v>
      </c>
      <c r="I7056" s="183">
        <v>5.88</v>
      </c>
      <c r="J7056" s="185">
        <v>0</v>
      </c>
      <c r="K7056" s="181">
        <f t="shared" si="122"/>
        <v>10.909211628</v>
      </c>
      <c r="L7056" s="185" t="str">
        <f t="shared" si="121"/>
        <v>Insumo</v>
      </c>
    </row>
    <row r="7057" spans="3:12">
      <c r="C7057" s="183">
        <v>43971</v>
      </c>
      <c r="D7057" s="183">
        <v>39599</v>
      </c>
      <c r="E7057" s="183" t="s">
        <v>2780</v>
      </c>
      <c r="F7057" s="183" t="s">
        <v>826</v>
      </c>
      <c r="G7057" s="183">
        <v>2.6688863999999999</v>
      </c>
      <c r="H7057" s="184">
        <v>8.4600000000000009</v>
      </c>
      <c r="I7057" s="183">
        <v>8.4600000000000009</v>
      </c>
      <c r="J7057" s="185">
        <v>0</v>
      </c>
      <c r="K7057" s="181">
        <f t="shared" si="122"/>
        <v>22.578778944</v>
      </c>
      <c r="L7057" s="185" t="str">
        <f t="shared" si="121"/>
        <v>Insumo</v>
      </c>
    </row>
    <row r="7058" spans="3:12">
      <c r="C7058" s="183">
        <v>43971</v>
      </c>
      <c r="D7058" s="183">
        <v>39600</v>
      </c>
      <c r="E7058" s="183" t="s">
        <v>6560</v>
      </c>
      <c r="F7058" s="183" t="s">
        <v>727</v>
      </c>
      <c r="G7058" s="183">
        <v>5.2444538999999999</v>
      </c>
      <c r="H7058" s="184">
        <v>16.62</v>
      </c>
      <c r="I7058" s="183">
        <v>16.62</v>
      </c>
      <c r="J7058" s="185">
        <v>0</v>
      </c>
      <c r="K7058" s="181">
        <f t="shared" si="122"/>
        <v>87.162823818000007</v>
      </c>
      <c r="L7058" s="185" t="str">
        <f t="shared" si="121"/>
        <v>Insumo</v>
      </c>
    </row>
    <row r="7059" spans="3:12">
      <c r="C7059" s="183">
        <v>43971</v>
      </c>
      <c r="D7059" s="183">
        <v>39601</v>
      </c>
      <c r="E7059" s="183" t="s">
        <v>6561</v>
      </c>
      <c r="F7059" s="183" t="s">
        <v>727</v>
      </c>
      <c r="G7059" s="183">
        <v>11.123137</v>
      </c>
      <c r="H7059" s="184">
        <v>35.26</v>
      </c>
      <c r="I7059" s="183">
        <v>35.26</v>
      </c>
      <c r="J7059" s="185">
        <v>0</v>
      </c>
      <c r="K7059" s="181">
        <f t="shared" si="122"/>
        <v>392.20181061999995</v>
      </c>
      <c r="L7059" s="185" t="str">
        <f t="shared" si="121"/>
        <v>Insumo</v>
      </c>
    </row>
    <row r="7060" spans="3:12">
      <c r="C7060" s="183">
        <v>43971</v>
      </c>
      <c r="D7060" s="183">
        <v>39602</v>
      </c>
      <c r="E7060" s="183" t="s">
        <v>6562</v>
      </c>
      <c r="F7060" s="183" t="s">
        <v>727</v>
      </c>
      <c r="G7060" s="183">
        <v>0.55667390000000005</v>
      </c>
      <c r="H7060" s="184">
        <v>1.76</v>
      </c>
      <c r="I7060" s="183">
        <v>1.76</v>
      </c>
      <c r="J7060" s="185">
        <v>0</v>
      </c>
      <c r="K7060" s="181">
        <f t="shared" si="122"/>
        <v>0.97974606400000008</v>
      </c>
      <c r="L7060" s="185" t="str">
        <f t="shared" si="121"/>
        <v>Insumo</v>
      </c>
    </row>
    <row r="7061" spans="3:12">
      <c r="C7061" s="183">
        <v>43971</v>
      </c>
      <c r="D7061" s="183">
        <v>39603</v>
      </c>
      <c r="E7061" s="183" t="s">
        <v>6563</v>
      </c>
      <c r="F7061" s="183" t="s">
        <v>727</v>
      </c>
      <c r="G7061" s="183">
        <v>1.1857325999999999</v>
      </c>
      <c r="H7061" s="184">
        <v>3.75</v>
      </c>
      <c r="I7061" s="183">
        <v>3.75</v>
      </c>
      <c r="J7061" s="185">
        <v>0</v>
      </c>
      <c r="K7061" s="181">
        <f t="shared" si="122"/>
        <v>4.4464972499999993</v>
      </c>
      <c r="L7061" s="185" t="str">
        <f t="shared" si="121"/>
        <v>Insumo</v>
      </c>
    </row>
    <row r="7062" spans="3:12">
      <c r="C7062" s="183">
        <v>43971</v>
      </c>
      <c r="D7062" s="183">
        <v>39604</v>
      </c>
      <c r="E7062" s="183" t="s">
        <v>6564</v>
      </c>
      <c r="F7062" s="183" t="s">
        <v>727</v>
      </c>
      <c r="G7062" s="183">
        <v>4.4327097000000002</v>
      </c>
      <c r="H7062" s="184">
        <v>14.05</v>
      </c>
      <c r="I7062" s="183">
        <v>14.05</v>
      </c>
      <c r="J7062" s="185">
        <v>0</v>
      </c>
      <c r="K7062" s="181">
        <f t="shared" si="122"/>
        <v>62.279571285000003</v>
      </c>
      <c r="L7062" s="185" t="str">
        <f t="shared" si="121"/>
        <v>Insumo</v>
      </c>
    </row>
    <row r="7063" spans="3:12">
      <c r="C7063" s="183">
        <v>43971</v>
      </c>
      <c r="D7063" s="183">
        <v>39605</v>
      </c>
      <c r="E7063" s="183" t="s">
        <v>6565</v>
      </c>
      <c r="F7063" s="183" t="s">
        <v>727</v>
      </c>
      <c r="G7063" s="183">
        <v>4.8153153</v>
      </c>
      <c r="H7063" s="184">
        <v>15.26</v>
      </c>
      <c r="I7063" s="183">
        <v>15.26</v>
      </c>
      <c r="J7063" s="185">
        <v>0</v>
      </c>
      <c r="K7063" s="181">
        <f t="shared" si="122"/>
        <v>73.481711477999994</v>
      </c>
      <c r="L7063" s="185" t="str">
        <f t="shared" si="121"/>
        <v>Insumo</v>
      </c>
    </row>
    <row r="7064" spans="3:12">
      <c r="C7064" s="183">
        <v>43971</v>
      </c>
      <c r="D7064" s="183">
        <v>39606</v>
      </c>
      <c r="E7064" s="183" t="s">
        <v>6566</v>
      </c>
      <c r="F7064" s="183" t="s">
        <v>727</v>
      </c>
      <c r="G7064" s="183">
        <v>8.4311103000000003</v>
      </c>
      <c r="H7064" s="184">
        <v>26.72</v>
      </c>
      <c r="I7064" s="183">
        <v>26.72</v>
      </c>
      <c r="J7064" s="185">
        <v>0</v>
      </c>
      <c r="K7064" s="181">
        <f t="shared" si="122"/>
        <v>225.27926721599999</v>
      </c>
      <c r="L7064" s="185" t="str">
        <f t="shared" si="121"/>
        <v>Insumo</v>
      </c>
    </row>
    <row r="7065" spans="3:12">
      <c r="C7065" s="183">
        <v>43971</v>
      </c>
      <c r="D7065" s="183">
        <v>39607</v>
      </c>
      <c r="E7065" s="183" t="s">
        <v>6567</v>
      </c>
      <c r="F7065" s="183" t="s">
        <v>727</v>
      </c>
      <c r="G7065" s="183">
        <v>11.405782500000001</v>
      </c>
      <c r="H7065" s="184">
        <v>36.15</v>
      </c>
      <c r="I7065" s="183">
        <v>36.15</v>
      </c>
      <c r="J7065" s="185">
        <v>0</v>
      </c>
      <c r="K7065" s="181">
        <f t="shared" si="122"/>
        <v>412.31903737499999</v>
      </c>
      <c r="L7065" s="185" t="str">
        <f t="shared" si="121"/>
        <v>Insumo</v>
      </c>
    </row>
    <row r="7066" spans="3:12">
      <c r="C7066" s="183">
        <v>43971</v>
      </c>
      <c r="D7066" s="183">
        <v>43832</v>
      </c>
      <c r="E7066" s="183" t="s">
        <v>2781</v>
      </c>
      <c r="F7066" s="183" t="s">
        <v>826</v>
      </c>
      <c r="G7066" s="183">
        <v>7.0275862</v>
      </c>
      <c r="H7066" s="184">
        <v>22.27</v>
      </c>
      <c r="I7066" s="183">
        <v>22.27</v>
      </c>
      <c r="J7066" s="185">
        <v>0</v>
      </c>
      <c r="K7066" s="181">
        <f t="shared" si="122"/>
        <v>156.50434467400001</v>
      </c>
      <c r="L7066" s="185" t="str">
        <f t="shared" si="121"/>
        <v>Insumo</v>
      </c>
    </row>
    <row r="7067" spans="3:12">
      <c r="C7067" s="183">
        <v>43971</v>
      </c>
      <c r="D7067" s="183">
        <v>43833</v>
      </c>
      <c r="E7067" s="183" t="s">
        <v>2782</v>
      </c>
      <c r="F7067" s="183" t="s">
        <v>826</v>
      </c>
      <c r="G7067" s="183">
        <v>0.63965519999999998</v>
      </c>
      <c r="H7067" s="184">
        <v>2.02</v>
      </c>
      <c r="I7067" s="183">
        <v>2.02</v>
      </c>
      <c r="J7067" s="185">
        <v>0</v>
      </c>
      <c r="K7067" s="181">
        <f t="shared" si="122"/>
        <v>1.292103504</v>
      </c>
      <c r="L7067" s="185" t="str">
        <f t="shared" si="121"/>
        <v>Insumo</v>
      </c>
    </row>
    <row r="7068" spans="3:12">
      <c r="C7068" s="183">
        <v>43971</v>
      </c>
      <c r="D7068" s="183">
        <v>43834</v>
      </c>
      <c r="E7068" s="183" t="s">
        <v>2792</v>
      </c>
      <c r="F7068" s="183" t="s">
        <v>826</v>
      </c>
      <c r="G7068" s="183">
        <v>6.8593251999999998</v>
      </c>
      <c r="H7068" s="184">
        <v>21.74</v>
      </c>
      <c r="I7068" s="183">
        <v>21.74</v>
      </c>
      <c r="J7068" s="185">
        <v>0</v>
      </c>
      <c r="K7068" s="181">
        <f t="shared" si="122"/>
        <v>149.12172984799997</v>
      </c>
      <c r="L7068" s="185" t="str">
        <f t="shared" si="121"/>
        <v>Insumo</v>
      </c>
    </row>
    <row r="7069" spans="3:12">
      <c r="C7069" s="183">
        <v>43971</v>
      </c>
      <c r="D7069" s="183">
        <v>43835</v>
      </c>
      <c r="E7069" s="183" t="s">
        <v>2793</v>
      </c>
      <c r="F7069" s="183" t="s">
        <v>826</v>
      </c>
      <c r="G7069" s="183">
        <v>0.61527109999999996</v>
      </c>
      <c r="H7069" s="184">
        <v>1.95</v>
      </c>
      <c r="I7069" s="183">
        <v>1.95</v>
      </c>
      <c r="J7069" s="185">
        <v>0</v>
      </c>
      <c r="K7069" s="181">
        <f t="shared" si="122"/>
        <v>1.1997786449999999</v>
      </c>
      <c r="L7069" s="185" t="str">
        <f t="shared" si="121"/>
        <v>Insumo</v>
      </c>
    </row>
    <row r="7070" spans="3:12">
      <c r="C7070" s="183">
        <v>43971</v>
      </c>
      <c r="D7070" s="183">
        <v>43972</v>
      </c>
      <c r="E7070" s="183" t="s">
        <v>6568</v>
      </c>
      <c r="F7070" s="183" t="s">
        <v>826</v>
      </c>
      <c r="G7070" s="183">
        <v>1.3103448</v>
      </c>
      <c r="H7070" s="184">
        <v>4.1500000000000004</v>
      </c>
      <c r="I7070" s="183">
        <v>4.1500000000000004</v>
      </c>
      <c r="J7070" s="185">
        <v>0</v>
      </c>
      <c r="K7070" s="181">
        <f t="shared" si="122"/>
        <v>5.4379309200000003</v>
      </c>
      <c r="L7070" s="185" t="str">
        <f t="shared" ref="L7070:L7114" si="123">IF(I7070&gt;0,"Insumo","Mão de Obra")</f>
        <v>Insumo</v>
      </c>
    </row>
    <row r="7071" spans="3:12">
      <c r="C7071" s="183">
        <v>43971</v>
      </c>
      <c r="D7071" s="183">
        <v>43973</v>
      </c>
      <c r="E7071" s="183" t="s">
        <v>6569</v>
      </c>
      <c r="F7071" s="183" t="s">
        <v>826</v>
      </c>
      <c r="G7071" s="183">
        <v>1.370017</v>
      </c>
      <c r="H7071" s="184">
        <v>4.34</v>
      </c>
      <c r="I7071" s="183">
        <v>4.34</v>
      </c>
      <c r="J7071" s="185">
        <v>0</v>
      </c>
      <c r="K7071" s="181">
        <f t="shared" si="122"/>
        <v>5.9458737800000003</v>
      </c>
      <c r="L7071" s="185" t="str">
        <f t="shared" si="123"/>
        <v>Insumo</v>
      </c>
    </row>
    <row r="7072" spans="3:12">
      <c r="C7072" s="183">
        <v>44057</v>
      </c>
      <c r="D7072" s="183">
        <v>44057</v>
      </c>
      <c r="E7072" s="183" t="s">
        <v>1541</v>
      </c>
      <c r="F7072" s="183" t="s">
        <v>727</v>
      </c>
      <c r="G7072" s="183">
        <v>1</v>
      </c>
      <c r="H7072" s="186">
        <v>496848.5</v>
      </c>
      <c r="I7072" s="185">
        <v>0</v>
      </c>
      <c r="J7072" s="187">
        <v>496848.5</v>
      </c>
      <c r="K7072" s="181">
        <f t="shared" si="122"/>
        <v>496848.5</v>
      </c>
      <c r="L7072" s="185" t="str">
        <f t="shared" si="123"/>
        <v>Mão de Obra</v>
      </c>
    </row>
    <row r="7073" spans="3:12">
      <c r="C7073" s="183">
        <v>44057</v>
      </c>
      <c r="D7073" s="183">
        <v>37749</v>
      </c>
      <c r="E7073" s="183" t="s">
        <v>6570</v>
      </c>
      <c r="F7073" s="183" t="s">
        <v>727</v>
      </c>
      <c r="G7073" s="183">
        <v>1.4774775</v>
      </c>
      <c r="H7073" s="186">
        <v>734082.47</v>
      </c>
      <c r="I7073" s="185">
        <v>0</v>
      </c>
      <c r="J7073" s="187">
        <v>734082.47</v>
      </c>
      <c r="K7073" s="181">
        <f t="shared" si="122"/>
        <v>1084590.332569425</v>
      </c>
      <c r="L7073" s="185" t="str">
        <f t="shared" si="123"/>
        <v>Mão de Obra</v>
      </c>
    </row>
    <row r="7074" spans="3:12">
      <c r="C7074" s="183">
        <v>44057</v>
      </c>
      <c r="D7074" s="183">
        <v>37750</v>
      </c>
      <c r="E7074" s="183" t="s">
        <v>6571</v>
      </c>
      <c r="F7074" s="183" t="s">
        <v>727</v>
      </c>
      <c r="G7074" s="183">
        <v>0.89909910000000004</v>
      </c>
      <c r="H7074" s="186">
        <v>446716.03</v>
      </c>
      <c r="I7074" s="185">
        <v>0</v>
      </c>
      <c r="J7074" s="187">
        <v>446716.03</v>
      </c>
      <c r="K7074" s="181">
        <f t="shared" si="122"/>
        <v>401641.98052857304</v>
      </c>
      <c r="L7074" s="185" t="str">
        <f t="shared" si="123"/>
        <v>Mão de Obra</v>
      </c>
    </row>
    <row r="7075" spans="3:12">
      <c r="C7075" s="183">
        <v>44057</v>
      </c>
      <c r="D7075" s="183">
        <v>37752</v>
      </c>
      <c r="E7075" s="183" t="s">
        <v>1508</v>
      </c>
      <c r="F7075" s="183" t="s">
        <v>727</v>
      </c>
      <c r="G7075" s="183">
        <v>1.1351351000000001</v>
      </c>
      <c r="H7075" s="186">
        <v>563990.17000000004</v>
      </c>
      <c r="I7075" s="185">
        <v>0</v>
      </c>
      <c r="J7075" s="187">
        <v>563990.17000000004</v>
      </c>
      <c r="K7075" s="181">
        <f t="shared" si="122"/>
        <v>640205.03802196705</v>
      </c>
      <c r="L7075" s="185" t="str">
        <f t="shared" si="123"/>
        <v>Mão de Obra</v>
      </c>
    </row>
    <row r="7076" spans="3:12">
      <c r="C7076" s="183">
        <v>44057</v>
      </c>
      <c r="D7076" s="183">
        <v>37754</v>
      </c>
      <c r="E7076" s="183" t="s">
        <v>1518</v>
      </c>
      <c r="F7076" s="183" t="s">
        <v>727</v>
      </c>
      <c r="G7076" s="183">
        <v>1.0338738999999999</v>
      </c>
      <c r="H7076" s="186">
        <v>513678.69</v>
      </c>
      <c r="I7076" s="185">
        <v>0</v>
      </c>
      <c r="J7076" s="187">
        <v>513678.69</v>
      </c>
      <c r="K7076" s="181">
        <f t="shared" si="122"/>
        <v>531078.990577191</v>
      </c>
      <c r="L7076" s="185" t="str">
        <f t="shared" si="123"/>
        <v>Mão de Obra</v>
      </c>
    </row>
    <row r="7077" spans="3:12">
      <c r="C7077" s="183">
        <v>44057</v>
      </c>
      <c r="D7077" s="183">
        <v>37757</v>
      </c>
      <c r="E7077" s="183" t="s">
        <v>6572</v>
      </c>
      <c r="F7077" s="183" t="s">
        <v>727</v>
      </c>
      <c r="G7077" s="183">
        <v>1.1531532</v>
      </c>
      <c r="H7077" s="186">
        <v>572942.43000000005</v>
      </c>
      <c r="I7077" s="185">
        <v>0</v>
      </c>
      <c r="J7077" s="187">
        <v>572942.43000000005</v>
      </c>
      <c r="K7077" s="181">
        <f t="shared" si="122"/>
        <v>660690.396570276</v>
      </c>
      <c r="L7077" s="185" t="str">
        <f t="shared" si="123"/>
        <v>Mão de Obra</v>
      </c>
    </row>
    <row r="7078" spans="3:12">
      <c r="C7078" s="183">
        <v>44057</v>
      </c>
      <c r="D7078" s="183">
        <v>37758</v>
      </c>
      <c r="E7078" s="183" t="s">
        <v>1520</v>
      </c>
      <c r="F7078" s="183" t="s">
        <v>727</v>
      </c>
      <c r="G7078" s="183">
        <v>1.4306306</v>
      </c>
      <c r="H7078" s="186">
        <v>710806.66</v>
      </c>
      <c r="I7078" s="185">
        <v>0</v>
      </c>
      <c r="J7078" s="187">
        <v>710806.66</v>
      </c>
      <c r="K7078" s="181">
        <f t="shared" si="122"/>
        <v>1016901.758479796</v>
      </c>
      <c r="L7078" s="185" t="str">
        <f t="shared" si="123"/>
        <v>Mão de Obra</v>
      </c>
    </row>
    <row r="7079" spans="3:12">
      <c r="C7079" s="183">
        <v>44057</v>
      </c>
      <c r="D7079" s="183">
        <v>44056</v>
      </c>
      <c r="E7079" s="183" t="s">
        <v>1593</v>
      </c>
      <c r="F7079" s="183" t="s">
        <v>727</v>
      </c>
      <c r="G7079" s="183">
        <v>0.93693689999999996</v>
      </c>
      <c r="H7079" s="186">
        <v>465515.69</v>
      </c>
      <c r="I7079" s="185">
        <v>0</v>
      </c>
      <c r="J7079" s="187">
        <v>465515.69</v>
      </c>
      <c r="K7079" s="181">
        <f t="shared" si="122"/>
        <v>436158.827489961</v>
      </c>
      <c r="L7079" s="185" t="str">
        <f t="shared" si="123"/>
        <v>Mão de Obra</v>
      </c>
    </row>
    <row r="7080" spans="3:12">
      <c r="C7080" s="183">
        <v>44057</v>
      </c>
      <c r="D7080" s="183">
        <v>44058</v>
      </c>
      <c r="E7080" s="183" t="s">
        <v>1504</v>
      </c>
      <c r="F7080" s="183" t="s">
        <v>727</v>
      </c>
      <c r="G7080" s="183">
        <v>1.0900901000000001</v>
      </c>
      <c r="H7080" s="186">
        <v>541609.63</v>
      </c>
      <c r="I7080" s="185">
        <v>0</v>
      </c>
      <c r="J7080" s="187">
        <v>541609.63</v>
      </c>
      <c r="K7080" s="181">
        <f t="shared" si="122"/>
        <v>590403.29572766309</v>
      </c>
      <c r="L7080" s="185" t="str">
        <f t="shared" si="123"/>
        <v>Mão de Obra</v>
      </c>
    </row>
    <row r="7081" spans="3:12">
      <c r="C7081" s="183">
        <v>44057</v>
      </c>
      <c r="D7081" s="183">
        <v>44059</v>
      </c>
      <c r="E7081" s="183" t="s">
        <v>6573</v>
      </c>
      <c r="F7081" s="183" t="s">
        <v>727</v>
      </c>
      <c r="G7081" s="183">
        <v>0.89729729999999996</v>
      </c>
      <c r="H7081" s="186">
        <v>445820.81</v>
      </c>
      <c r="I7081" s="185">
        <v>0</v>
      </c>
      <c r="J7081" s="187">
        <v>445820.81</v>
      </c>
      <c r="K7081" s="181">
        <f t="shared" si="122"/>
        <v>400033.80909681297</v>
      </c>
      <c r="L7081" s="185" t="str">
        <f t="shared" si="123"/>
        <v>Mão de Obra</v>
      </c>
    </row>
    <row r="7082" spans="3:12">
      <c r="C7082" s="183">
        <v>44057</v>
      </c>
      <c r="D7082" s="183">
        <v>44060</v>
      </c>
      <c r="E7082" s="183" t="s">
        <v>1598</v>
      </c>
      <c r="F7082" s="183" t="s">
        <v>727</v>
      </c>
      <c r="G7082" s="183">
        <v>1.3837838</v>
      </c>
      <c r="H7082" s="186">
        <v>687530.9</v>
      </c>
      <c r="I7082" s="185">
        <v>0</v>
      </c>
      <c r="J7082" s="187">
        <v>687530.9</v>
      </c>
      <c r="K7082" s="181">
        <f t="shared" si="122"/>
        <v>951394.12141942</v>
      </c>
      <c r="L7082" s="185" t="str">
        <f t="shared" si="123"/>
        <v>Mão de Obra</v>
      </c>
    </row>
    <row r="7083" spans="3:12">
      <c r="C7083" s="183">
        <v>44057</v>
      </c>
      <c r="D7083" s="183">
        <v>44061</v>
      </c>
      <c r="E7083" s="183" t="s">
        <v>1581</v>
      </c>
      <c r="F7083" s="183" t="s">
        <v>727</v>
      </c>
      <c r="G7083" s="183">
        <v>1.3567568000000001</v>
      </c>
      <c r="H7083" s="186">
        <v>674102.58</v>
      </c>
      <c r="I7083" s="185">
        <v>0</v>
      </c>
      <c r="J7083" s="187">
        <v>674102.58</v>
      </c>
      <c r="K7083" s="181">
        <f t="shared" si="122"/>
        <v>914593.25931254402</v>
      </c>
      <c r="L7083" s="185" t="str">
        <f t="shared" si="123"/>
        <v>Mão de Obra</v>
      </c>
    </row>
    <row r="7084" spans="3:12">
      <c r="C7084" s="183">
        <v>44481</v>
      </c>
      <c r="D7084" s="183">
        <v>44481</v>
      </c>
      <c r="E7084" s="183" t="s">
        <v>6574</v>
      </c>
      <c r="F7084" s="183" t="s">
        <v>6575</v>
      </c>
      <c r="G7084" s="183">
        <v>1</v>
      </c>
      <c r="H7084" s="184">
        <v>180.68</v>
      </c>
      <c r="I7084" s="183">
        <v>180.68</v>
      </c>
      <c r="J7084" s="185">
        <v>0</v>
      </c>
      <c r="K7084" s="181">
        <f t="shared" si="122"/>
        <v>180.68</v>
      </c>
      <c r="L7084" s="185" t="str">
        <f t="shared" si="123"/>
        <v>Insumo</v>
      </c>
    </row>
    <row r="7085" spans="3:12">
      <c r="C7085" s="183">
        <v>44481</v>
      </c>
      <c r="D7085" s="183">
        <v>36782</v>
      </c>
      <c r="E7085" s="183" t="s">
        <v>6576</v>
      </c>
      <c r="F7085" s="183" t="s">
        <v>6575</v>
      </c>
      <c r="G7085" s="183">
        <v>0.88778599999999996</v>
      </c>
      <c r="H7085" s="184">
        <v>160.4</v>
      </c>
      <c r="I7085" s="183">
        <v>160.4</v>
      </c>
      <c r="J7085" s="185">
        <v>0</v>
      </c>
      <c r="K7085" s="181">
        <f t="shared" si="122"/>
        <v>142.40087439999999</v>
      </c>
      <c r="L7085" s="185" t="str">
        <f t="shared" si="123"/>
        <v>Insumo</v>
      </c>
    </row>
    <row r="7086" spans="3:12">
      <c r="C7086" s="183">
        <v>44481</v>
      </c>
      <c r="D7086" s="183">
        <v>36785</v>
      </c>
      <c r="E7086" s="183" t="s">
        <v>6577</v>
      </c>
      <c r="F7086" s="183" t="s">
        <v>6575</v>
      </c>
      <c r="G7086" s="183">
        <v>0.74375290000000005</v>
      </c>
      <c r="H7086" s="184">
        <v>134.38</v>
      </c>
      <c r="I7086" s="183">
        <v>134.38</v>
      </c>
      <c r="J7086" s="185">
        <v>0</v>
      </c>
      <c r="K7086" s="181">
        <f t="shared" si="122"/>
        <v>99.945514701999997</v>
      </c>
      <c r="L7086" s="185" t="str">
        <f t="shared" si="123"/>
        <v>Insumo</v>
      </c>
    </row>
    <row r="7087" spans="3:12">
      <c r="C7087" s="183">
        <v>44481</v>
      </c>
      <c r="D7087" s="183">
        <v>36786</v>
      </c>
      <c r="E7087" s="183" t="s">
        <v>6578</v>
      </c>
      <c r="F7087" s="183" t="s">
        <v>6575</v>
      </c>
      <c r="G7087" s="183">
        <v>0.85590840000000001</v>
      </c>
      <c r="H7087" s="184">
        <v>154.63999999999999</v>
      </c>
      <c r="I7087" s="183">
        <v>154.63999999999999</v>
      </c>
      <c r="J7087" s="185">
        <v>0</v>
      </c>
      <c r="K7087" s="181">
        <f t="shared" si="122"/>
        <v>132.357674976</v>
      </c>
      <c r="L7087" s="185" t="str">
        <f t="shared" si="123"/>
        <v>Insumo</v>
      </c>
    </row>
    <row r="7088" spans="3:12">
      <c r="C7088" s="183">
        <v>44945</v>
      </c>
      <c r="D7088" s="183">
        <v>44945</v>
      </c>
      <c r="E7088" s="183" t="s">
        <v>6579</v>
      </c>
      <c r="F7088" s="183" t="s">
        <v>727</v>
      </c>
      <c r="G7088" s="183">
        <v>1</v>
      </c>
      <c r="H7088" s="184">
        <v>11.37</v>
      </c>
      <c r="I7088" s="183">
        <v>11.37</v>
      </c>
      <c r="J7088" s="185">
        <v>0</v>
      </c>
      <c r="K7088" s="181">
        <f t="shared" si="122"/>
        <v>11.37</v>
      </c>
      <c r="L7088" s="185" t="str">
        <f t="shared" si="123"/>
        <v>Insumo</v>
      </c>
    </row>
    <row r="7089" spans="3:12">
      <c r="C7089" s="183">
        <v>44945</v>
      </c>
      <c r="D7089" s="183">
        <v>6141</v>
      </c>
      <c r="E7089" s="183" t="s">
        <v>6580</v>
      </c>
      <c r="F7089" s="183" t="s">
        <v>727</v>
      </c>
      <c r="G7089" s="183">
        <v>0.60531400000000002</v>
      </c>
      <c r="H7089" s="184">
        <v>6.88</v>
      </c>
      <c r="I7089" s="183">
        <v>6.88</v>
      </c>
      <c r="J7089" s="185">
        <v>0</v>
      </c>
      <c r="K7089" s="181">
        <f t="shared" si="122"/>
        <v>4.1645603199999996</v>
      </c>
      <c r="L7089" s="185" t="str">
        <f t="shared" si="123"/>
        <v>Insumo</v>
      </c>
    </row>
    <row r="7090" spans="3:12">
      <c r="C7090" s="183">
        <v>44945</v>
      </c>
      <c r="D7090" s="183">
        <v>6145</v>
      </c>
      <c r="E7090" s="183" t="s">
        <v>6581</v>
      </c>
      <c r="F7090" s="183" t="s">
        <v>727</v>
      </c>
      <c r="G7090" s="183">
        <v>2.0236714999999998</v>
      </c>
      <c r="H7090" s="184">
        <v>23</v>
      </c>
      <c r="I7090" s="183">
        <v>23</v>
      </c>
      <c r="J7090" s="185">
        <v>0</v>
      </c>
      <c r="K7090" s="181">
        <f t="shared" si="122"/>
        <v>46.544444499999997</v>
      </c>
      <c r="L7090" s="185" t="str">
        <f t="shared" si="123"/>
        <v>Insumo</v>
      </c>
    </row>
    <row r="7091" spans="3:12">
      <c r="C7091" s="183">
        <v>44945</v>
      </c>
      <c r="D7091" s="183">
        <v>6146</v>
      </c>
      <c r="E7091" s="183" t="s">
        <v>6582</v>
      </c>
      <c r="F7091" s="183" t="s">
        <v>727</v>
      </c>
      <c r="G7091" s="183">
        <v>1.9227053000000001</v>
      </c>
      <c r="H7091" s="184">
        <v>21.86</v>
      </c>
      <c r="I7091" s="183">
        <v>21.86</v>
      </c>
      <c r="J7091" s="185">
        <v>0</v>
      </c>
      <c r="K7091" s="181">
        <f t="shared" si="122"/>
        <v>42.030337858000003</v>
      </c>
      <c r="L7091" s="185" t="str">
        <f t="shared" si="123"/>
        <v>Insumo</v>
      </c>
    </row>
    <row r="7092" spans="3:12">
      <c r="C7092" s="183">
        <v>44945</v>
      </c>
      <c r="D7092" s="183">
        <v>6149</v>
      </c>
      <c r="E7092" s="183" t="s">
        <v>6583</v>
      </c>
      <c r="F7092" s="183" t="s">
        <v>727</v>
      </c>
      <c r="G7092" s="183">
        <v>1.3376812</v>
      </c>
      <c r="H7092" s="184">
        <v>15.2</v>
      </c>
      <c r="I7092" s="183">
        <v>15.2</v>
      </c>
      <c r="J7092" s="185">
        <v>0</v>
      </c>
      <c r="K7092" s="181">
        <f t="shared" si="122"/>
        <v>20.33275424</v>
      </c>
      <c r="L7092" s="185" t="str">
        <f t="shared" si="123"/>
        <v>Insumo</v>
      </c>
    </row>
    <row r="7093" spans="3:12">
      <c r="C7093" s="183">
        <v>44945</v>
      </c>
      <c r="D7093" s="183">
        <v>6153</v>
      </c>
      <c r="E7093" s="183" t="s">
        <v>6584</v>
      </c>
      <c r="F7093" s="183" t="s">
        <v>727</v>
      </c>
      <c r="G7093" s="183">
        <v>0.58840579999999998</v>
      </c>
      <c r="H7093" s="184">
        <v>6.69</v>
      </c>
      <c r="I7093" s="183">
        <v>6.69</v>
      </c>
      <c r="J7093" s="185">
        <v>0</v>
      </c>
      <c r="K7093" s="181">
        <f t="shared" si="122"/>
        <v>3.936434802</v>
      </c>
      <c r="L7093" s="185" t="str">
        <f t="shared" si="123"/>
        <v>Insumo</v>
      </c>
    </row>
    <row r="7094" spans="3:12">
      <c r="C7094" s="183">
        <v>44945</v>
      </c>
      <c r="D7094" s="183">
        <v>6154</v>
      </c>
      <c r="E7094" s="183" t="s">
        <v>6585</v>
      </c>
      <c r="F7094" s="183" t="s">
        <v>727</v>
      </c>
      <c r="G7094" s="183">
        <v>1.0454106000000001</v>
      </c>
      <c r="H7094" s="184">
        <v>11.88</v>
      </c>
      <c r="I7094" s="183">
        <v>11.88</v>
      </c>
      <c r="J7094" s="185">
        <v>0</v>
      </c>
      <c r="K7094" s="181">
        <f t="shared" si="122"/>
        <v>12.419477928000001</v>
      </c>
      <c r="L7094" s="185" t="str">
        <f t="shared" si="123"/>
        <v>Insumo</v>
      </c>
    </row>
    <row r="7095" spans="3:12">
      <c r="C7095" s="183">
        <v>44945</v>
      </c>
      <c r="D7095" s="183">
        <v>6155</v>
      </c>
      <c r="E7095" s="183" t="s">
        <v>6586</v>
      </c>
      <c r="F7095" s="183" t="s">
        <v>727</v>
      </c>
      <c r="G7095" s="183">
        <v>2.4057971</v>
      </c>
      <c r="H7095" s="184">
        <v>27.35</v>
      </c>
      <c r="I7095" s="183">
        <v>27.35</v>
      </c>
      <c r="J7095" s="185">
        <v>0</v>
      </c>
      <c r="K7095" s="181">
        <f t="shared" si="122"/>
        <v>65.798550685000009</v>
      </c>
      <c r="L7095" s="185" t="str">
        <f t="shared" si="123"/>
        <v>Insumo</v>
      </c>
    </row>
    <row r="7096" spans="3:12">
      <c r="C7096" s="183">
        <v>44945</v>
      </c>
      <c r="D7096" s="183">
        <v>6156</v>
      </c>
      <c r="E7096" s="183" t="s">
        <v>6587</v>
      </c>
      <c r="F7096" s="183" t="s">
        <v>727</v>
      </c>
      <c r="G7096" s="183">
        <v>0.73333329999999997</v>
      </c>
      <c r="H7096" s="184">
        <v>8.33</v>
      </c>
      <c r="I7096" s="183">
        <v>8.33</v>
      </c>
      <c r="J7096" s="185">
        <v>0</v>
      </c>
      <c r="K7096" s="181">
        <f t="shared" si="122"/>
        <v>6.1086663889999997</v>
      </c>
      <c r="L7096" s="185" t="str">
        <f t="shared" si="123"/>
        <v>Insumo</v>
      </c>
    </row>
    <row r="7097" spans="3:12">
      <c r="C7097" s="183">
        <v>44945</v>
      </c>
      <c r="D7097" s="183">
        <v>6158</v>
      </c>
      <c r="E7097" s="183" t="s">
        <v>6588</v>
      </c>
      <c r="F7097" s="183" t="s">
        <v>727</v>
      </c>
      <c r="G7097" s="183">
        <v>0.85458940000000005</v>
      </c>
      <c r="H7097" s="184">
        <v>9.7100000000000009</v>
      </c>
      <c r="I7097" s="183">
        <v>9.7100000000000009</v>
      </c>
      <c r="J7097" s="185">
        <v>0</v>
      </c>
      <c r="K7097" s="181">
        <f t="shared" si="122"/>
        <v>8.2980630740000016</v>
      </c>
      <c r="L7097" s="185" t="str">
        <f t="shared" si="123"/>
        <v>Insumo</v>
      </c>
    </row>
    <row r="7098" spans="3:12">
      <c r="C7098" s="183">
        <v>44945</v>
      </c>
      <c r="D7098" s="183">
        <v>11681</v>
      </c>
      <c r="E7098" s="183" t="s">
        <v>6589</v>
      </c>
      <c r="F7098" s="183" t="s">
        <v>727</v>
      </c>
      <c r="G7098" s="183">
        <v>0.76328499999999999</v>
      </c>
      <c r="H7098" s="184">
        <v>8.67</v>
      </c>
      <c r="I7098" s="183">
        <v>8.67</v>
      </c>
      <c r="J7098" s="185">
        <v>0</v>
      </c>
      <c r="K7098" s="181">
        <f t="shared" si="122"/>
        <v>6.6176809499999996</v>
      </c>
      <c r="L7098" s="185" t="str">
        <f t="shared" si="123"/>
        <v>Insumo</v>
      </c>
    </row>
    <row r="7099" spans="3:12">
      <c r="C7099" s="183">
        <v>44945</v>
      </c>
      <c r="D7099" s="183">
        <v>11822</v>
      </c>
      <c r="E7099" s="183" t="s">
        <v>6590</v>
      </c>
      <c r="F7099" s="183" t="s">
        <v>727</v>
      </c>
      <c r="G7099" s="183">
        <v>3.1797100999999999</v>
      </c>
      <c r="H7099" s="184">
        <v>36.15</v>
      </c>
      <c r="I7099" s="183">
        <v>36.15</v>
      </c>
      <c r="J7099" s="185">
        <v>0</v>
      </c>
      <c r="K7099" s="181">
        <f t="shared" si="122"/>
        <v>114.94652011499998</v>
      </c>
      <c r="L7099" s="185" t="str">
        <f t="shared" si="123"/>
        <v>Insumo</v>
      </c>
    </row>
    <row r="7100" spans="3:12">
      <c r="C7100" s="183">
        <v>44945</v>
      </c>
      <c r="D7100" s="183">
        <v>11831</v>
      </c>
      <c r="E7100" s="183" t="s">
        <v>6591</v>
      </c>
      <c r="F7100" s="183" t="s">
        <v>727</v>
      </c>
      <c r="G7100" s="183">
        <v>1.9135266</v>
      </c>
      <c r="H7100" s="184">
        <v>21.75</v>
      </c>
      <c r="I7100" s="183">
        <v>21.75</v>
      </c>
      <c r="J7100" s="185">
        <v>0</v>
      </c>
      <c r="K7100" s="181">
        <f t="shared" si="122"/>
        <v>41.619203550000002</v>
      </c>
      <c r="L7100" s="185" t="str">
        <f t="shared" si="123"/>
        <v>Insumo</v>
      </c>
    </row>
    <row r="7101" spans="3:12">
      <c r="C7101" s="183">
        <v>44945</v>
      </c>
      <c r="D7101" s="183">
        <v>20262</v>
      </c>
      <c r="E7101" s="183" t="s">
        <v>6592</v>
      </c>
      <c r="F7101" s="183" t="s">
        <v>727</v>
      </c>
      <c r="G7101" s="183">
        <v>1.8318840999999999</v>
      </c>
      <c r="H7101" s="184">
        <v>20.82</v>
      </c>
      <c r="I7101" s="183">
        <v>20.82</v>
      </c>
      <c r="J7101" s="185">
        <v>0</v>
      </c>
      <c r="K7101" s="181">
        <f t="shared" si="122"/>
        <v>38.139826962000001</v>
      </c>
      <c r="L7101" s="185" t="str">
        <f t="shared" si="123"/>
        <v>Insumo</v>
      </c>
    </row>
    <row r="7102" spans="3:12">
      <c r="C7102" s="183">
        <v>45190</v>
      </c>
      <c r="D7102" s="183">
        <v>45190</v>
      </c>
      <c r="E7102" s="183" t="s">
        <v>6593</v>
      </c>
      <c r="F7102" s="183" t="s">
        <v>838</v>
      </c>
      <c r="G7102" s="183">
        <v>1</v>
      </c>
      <c r="H7102" s="184">
        <v>59.9</v>
      </c>
      <c r="I7102" s="183">
        <v>59.9</v>
      </c>
      <c r="J7102" s="185">
        <v>0</v>
      </c>
      <c r="K7102" s="181">
        <f t="shared" si="122"/>
        <v>59.9</v>
      </c>
      <c r="L7102" s="185" t="str">
        <f t="shared" si="123"/>
        <v>Insumo</v>
      </c>
    </row>
    <row r="7103" spans="3:12">
      <c r="C7103" s="183">
        <v>45190</v>
      </c>
      <c r="D7103" s="183">
        <v>536</v>
      </c>
      <c r="E7103" s="183" t="s">
        <v>6594</v>
      </c>
      <c r="F7103" s="183" t="s">
        <v>838</v>
      </c>
      <c r="G7103" s="183">
        <v>0.4510285</v>
      </c>
      <c r="H7103" s="184">
        <v>27.01</v>
      </c>
      <c r="I7103" s="183">
        <v>27.01</v>
      </c>
      <c r="J7103" s="185">
        <v>0</v>
      </c>
      <c r="K7103" s="181">
        <f t="shared" si="122"/>
        <v>12.182279785</v>
      </c>
      <c r="L7103" s="185" t="str">
        <f t="shared" si="123"/>
        <v>Insumo</v>
      </c>
    </row>
    <row r="7104" spans="3:12">
      <c r="C7104" s="183">
        <v>45190</v>
      </c>
      <c r="D7104" s="183">
        <v>1287</v>
      </c>
      <c r="E7104" s="183" t="s">
        <v>6595</v>
      </c>
      <c r="F7104" s="183" t="s">
        <v>838</v>
      </c>
      <c r="G7104" s="183">
        <v>0.48490280000000002</v>
      </c>
      <c r="H7104" s="184">
        <v>29.04</v>
      </c>
      <c r="I7104" s="183">
        <v>29.04</v>
      </c>
      <c r="J7104" s="185">
        <v>0</v>
      </c>
      <c r="K7104" s="181">
        <f t="shared" si="122"/>
        <v>14.081577312</v>
      </c>
      <c r="L7104" s="185" t="str">
        <f t="shared" si="123"/>
        <v>Insumo</v>
      </c>
    </row>
    <row r="7105" spans="3:12">
      <c r="C7105" s="183">
        <v>45190</v>
      </c>
      <c r="D7105" s="183">
        <v>1292</v>
      </c>
      <c r="E7105" s="183" t="s">
        <v>6596</v>
      </c>
      <c r="F7105" s="183" t="s">
        <v>838</v>
      </c>
      <c r="G7105" s="183">
        <v>0.60568029999999995</v>
      </c>
      <c r="H7105" s="184">
        <v>36.28</v>
      </c>
      <c r="I7105" s="183">
        <v>36.28</v>
      </c>
      <c r="J7105" s="185">
        <v>0</v>
      </c>
      <c r="K7105" s="181">
        <f t="shared" si="122"/>
        <v>21.974081284</v>
      </c>
      <c r="L7105" s="185" t="str">
        <f t="shared" si="123"/>
        <v>Insumo</v>
      </c>
    </row>
    <row r="7106" spans="3:12">
      <c r="C7106" s="183">
        <v>45190</v>
      </c>
      <c r="D7106" s="183">
        <v>4396</v>
      </c>
      <c r="E7106" s="183" t="s">
        <v>6597</v>
      </c>
      <c r="F7106" s="183" t="s">
        <v>838</v>
      </c>
      <c r="G7106" s="183">
        <v>4.1042649999999998</v>
      </c>
      <c r="H7106" s="184">
        <v>245.84</v>
      </c>
      <c r="I7106" s="183">
        <v>245.84</v>
      </c>
      <c r="J7106" s="185">
        <v>0</v>
      </c>
      <c r="K7106" s="181">
        <f t="shared" si="122"/>
        <v>1008.9925076</v>
      </c>
      <c r="L7106" s="185" t="str">
        <f t="shared" si="123"/>
        <v>Insumo</v>
      </c>
    </row>
    <row r="7107" spans="3:12">
      <c r="C7107" s="183">
        <v>45190</v>
      </c>
      <c r="D7107" s="183">
        <v>4397</v>
      </c>
      <c r="E7107" s="183" t="s">
        <v>6598</v>
      </c>
      <c r="F7107" s="183" t="s">
        <v>838</v>
      </c>
      <c r="G7107" s="183">
        <v>4.1726741000000001</v>
      </c>
      <c r="H7107" s="184">
        <v>249.94</v>
      </c>
      <c r="I7107" s="183">
        <v>249.94</v>
      </c>
      <c r="J7107" s="185">
        <v>0</v>
      </c>
      <c r="K7107" s="181">
        <f t="shared" si="122"/>
        <v>1042.918164554</v>
      </c>
      <c r="L7107" s="185" t="str">
        <f t="shared" si="123"/>
        <v>Insumo</v>
      </c>
    </row>
    <row r="7108" spans="3:12">
      <c r="C7108" s="183">
        <v>45190</v>
      </c>
      <c r="D7108" s="183">
        <v>10515</v>
      </c>
      <c r="E7108" s="183" t="s">
        <v>6599</v>
      </c>
      <c r="F7108" s="183" t="s">
        <v>838</v>
      </c>
      <c r="G7108" s="183">
        <v>0.80071709999999996</v>
      </c>
      <c r="H7108" s="184">
        <v>47.96</v>
      </c>
      <c r="I7108" s="183">
        <v>47.96</v>
      </c>
      <c r="J7108" s="185">
        <v>0</v>
      </c>
      <c r="K7108" s="181">
        <f t="shared" si="122"/>
        <v>38.402392116000001</v>
      </c>
      <c r="L7108" s="185" t="str">
        <f t="shared" si="123"/>
        <v>Insumo</v>
      </c>
    </row>
    <row r="7109" spans="3:12">
      <c r="C7109" s="183">
        <v>45190</v>
      </c>
      <c r="D7109" s="183">
        <v>36881</v>
      </c>
      <c r="E7109" s="183" t="s">
        <v>6600</v>
      </c>
      <c r="F7109" s="183" t="s">
        <v>838</v>
      </c>
      <c r="G7109" s="183">
        <v>2.9963201000000002</v>
      </c>
      <c r="H7109" s="184">
        <v>179.47</v>
      </c>
      <c r="I7109" s="183">
        <v>179.47</v>
      </c>
      <c r="J7109" s="185">
        <v>0</v>
      </c>
      <c r="K7109" s="181">
        <f t="shared" si="122"/>
        <v>537.74956834700004</v>
      </c>
      <c r="L7109" s="185" t="str">
        <f t="shared" si="123"/>
        <v>Insumo</v>
      </c>
    </row>
    <row r="7110" spans="3:12">
      <c r="C7110" s="183">
        <v>45190</v>
      </c>
      <c r="D7110" s="183">
        <v>36882</v>
      </c>
      <c r="E7110" s="183" t="s">
        <v>6601</v>
      </c>
      <c r="F7110" s="183" t="s">
        <v>838</v>
      </c>
      <c r="G7110" s="183">
        <v>3.0552934999999999</v>
      </c>
      <c r="H7110" s="184">
        <v>183.01</v>
      </c>
      <c r="I7110" s="183">
        <v>183.01</v>
      </c>
      <c r="J7110" s="185">
        <v>0</v>
      </c>
      <c r="K7110" s="181">
        <f t="shared" ref="K7110:K7114" si="124">H7110*G7110</f>
        <v>559.14926343499997</v>
      </c>
      <c r="L7110" s="185" t="str">
        <f t="shared" si="123"/>
        <v>Insumo</v>
      </c>
    </row>
    <row r="7111" spans="3:12">
      <c r="C7111" s="183">
        <v>45190</v>
      </c>
      <c r="D7111" s="183">
        <v>44954</v>
      </c>
      <c r="E7111" s="183" t="s">
        <v>6602</v>
      </c>
      <c r="F7111" s="183" t="s">
        <v>838</v>
      </c>
      <c r="G7111" s="183">
        <v>1.6129458000000001</v>
      </c>
      <c r="H7111" s="184">
        <v>96.61</v>
      </c>
      <c r="I7111" s="183">
        <v>96.61</v>
      </c>
      <c r="J7111" s="185">
        <v>0</v>
      </c>
      <c r="K7111" s="181">
        <f t="shared" si="124"/>
        <v>155.82669373800002</v>
      </c>
      <c r="L7111" s="185" t="str">
        <f t="shared" si="123"/>
        <v>Insumo</v>
      </c>
    </row>
    <row r="7112" spans="3:12">
      <c r="C7112" s="183">
        <v>45190</v>
      </c>
      <c r="D7112" s="183">
        <v>44955</v>
      </c>
      <c r="E7112" s="183" t="s">
        <v>6603</v>
      </c>
      <c r="F7112" s="183" t="s">
        <v>838</v>
      </c>
      <c r="G7112" s="183">
        <v>2.3570484999999999</v>
      </c>
      <c r="H7112" s="184">
        <v>141.18</v>
      </c>
      <c r="I7112" s="183">
        <v>141.18</v>
      </c>
      <c r="J7112" s="185">
        <v>0</v>
      </c>
      <c r="K7112" s="181">
        <f t="shared" si="124"/>
        <v>332.76810723</v>
      </c>
      <c r="L7112" s="185" t="str">
        <f t="shared" si="123"/>
        <v>Insumo</v>
      </c>
    </row>
    <row r="7113" spans="3:12">
      <c r="C7113" s="183">
        <v>45190</v>
      </c>
      <c r="D7113" s="183">
        <v>45189</v>
      </c>
      <c r="E7113" s="183" t="s">
        <v>6604</v>
      </c>
      <c r="F7113" s="183" t="s">
        <v>838</v>
      </c>
      <c r="G7113" s="183">
        <v>1.6540857</v>
      </c>
      <c r="H7113" s="184">
        <v>99.07</v>
      </c>
      <c r="I7113" s="183">
        <v>99.07</v>
      </c>
      <c r="J7113" s="185">
        <v>0</v>
      </c>
      <c r="K7113" s="181">
        <f t="shared" si="124"/>
        <v>163.870270299</v>
      </c>
      <c r="L7113" s="185" t="str">
        <f t="shared" si="123"/>
        <v>Insumo</v>
      </c>
    </row>
    <row r="7114" spans="3:12">
      <c r="C7114" s="183">
        <v>45190</v>
      </c>
      <c r="D7114" s="183">
        <v>45191</v>
      </c>
      <c r="E7114" s="183" t="s">
        <v>6605</v>
      </c>
      <c r="F7114" s="183" t="s">
        <v>838</v>
      </c>
      <c r="G7114" s="183">
        <v>1.6965465</v>
      </c>
      <c r="H7114" s="184">
        <v>101.62</v>
      </c>
      <c r="I7114" s="183">
        <v>101.62</v>
      </c>
      <c r="J7114" s="185">
        <v>0</v>
      </c>
      <c r="K7114" s="181">
        <f t="shared" si="124"/>
        <v>172.40305533</v>
      </c>
      <c r="L7114" s="185" t="str">
        <f t="shared" si="123"/>
        <v>Insumo</v>
      </c>
    </row>
    <row r="7115" spans="3:12">
      <c r="C7115"/>
      <c r="D7115"/>
      <c r="E7115"/>
      <c r="F7115"/>
      <c r="G7115"/>
      <c r="H7115" s="82"/>
      <c r="I7115" s="81"/>
      <c r="J7115" s="81"/>
      <c r="K7115" s="81"/>
      <c r="L7115" s="81"/>
    </row>
    <row r="7116" spans="3:12">
      <c r="C7116"/>
      <c r="D7116"/>
      <c r="E7116"/>
      <c r="F7116"/>
      <c r="G7116"/>
      <c r="H7116" s="82"/>
      <c r="I7116" s="81"/>
      <c r="J7116" s="81"/>
      <c r="K7116" s="81"/>
      <c r="L7116" s="81"/>
    </row>
    <row r="7117" spans="3:12">
      <c r="C7117"/>
      <c r="D7117"/>
      <c r="E7117"/>
      <c r="F7117"/>
      <c r="G7117"/>
      <c r="H7117" s="82"/>
      <c r="I7117" s="81"/>
      <c r="J7117" s="81"/>
      <c r="K7117" s="81"/>
      <c r="L7117" s="81"/>
    </row>
    <row r="7118" spans="3:12">
      <c r="C7118"/>
      <c r="D7118"/>
      <c r="E7118"/>
      <c r="F7118"/>
      <c r="G7118"/>
      <c r="H7118" s="82"/>
      <c r="I7118" s="81"/>
      <c r="J7118" s="81"/>
      <c r="K7118" s="81"/>
      <c r="L7118" s="81"/>
    </row>
    <row r="7119" spans="3:12">
      <c r="C7119"/>
      <c r="D7119"/>
      <c r="E7119"/>
      <c r="F7119"/>
      <c r="G7119"/>
      <c r="H7119" s="82"/>
      <c r="I7119" s="81"/>
      <c r="J7119" s="81"/>
      <c r="K7119" s="81"/>
      <c r="L7119" s="81"/>
    </row>
    <row r="7120" spans="3:12">
      <c r="C7120"/>
      <c r="D7120"/>
      <c r="E7120"/>
      <c r="F7120"/>
      <c r="G7120"/>
      <c r="H7120" s="82"/>
      <c r="I7120" s="81"/>
      <c r="J7120" s="81"/>
      <c r="K7120" s="81"/>
      <c r="L7120" s="81"/>
    </row>
    <row r="7121" spans="3:12">
      <c r="C7121"/>
      <c r="D7121"/>
      <c r="E7121"/>
      <c r="F7121"/>
      <c r="G7121"/>
      <c r="H7121" s="82"/>
      <c r="I7121" s="81"/>
      <c r="J7121" s="81"/>
      <c r="K7121" s="81"/>
      <c r="L7121" s="81"/>
    </row>
    <row r="7122" spans="3:12">
      <c r="C7122"/>
      <c r="D7122"/>
      <c r="E7122"/>
      <c r="F7122"/>
      <c r="G7122"/>
      <c r="H7122" s="82"/>
      <c r="I7122" s="81"/>
      <c r="J7122" s="81"/>
      <c r="K7122" s="81"/>
      <c r="L7122" s="81"/>
    </row>
    <row r="7123" spans="3:12">
      <c r="C7123"/>
      <c r="D7123"/>
      <c r="E7123"/>
      <c r="F7123"/>
      <c r="G7123"/>
      <c r="H7123" s="82"/>
      <c r="I7123" s="81"/>
      <c r="J7123" s="81"/>
      <c r="K7123" s="81"/>
      <c r="L7123" s="81"/>
    </row>
    <row r="7124" spans="3:12">
      <c r="C7124"/>
      <c r="D7124"/>
      <c r="E7124"/>
      <c r="F7124"/>
      <c r="G7124"/>
      <c r="H7124" s="82"/>
      <c r="I7124" s="81"/>
      <c r="J7124" s="81"/>
      <c r="K7124" s="81"/>
      <c r="L7124" s="81"/>
    </row>
    <row r="7125" spans="3:12">
      <c r="C7125"/>
      <c r="D7125"/>
      <c r="E7125"/>
      <c r="F7125"/>
      <c r="G7125"/>
      <c r="H7125" s="82"/>
      <c r="I7125" s="81"/>
      <c r="J7125" s="81"/>
      <c r="K7125" s="81"/>
      <c r="L7125" s="81"/>
    </row>
    <row r="7126" spans="3:12">
      <c r="C7126"/>
      <c r="D7126"/>
      <c r="E7126"/>
      <c r="F7126"/>
      <c r="G7126"/>
      <c r="H7126" s="82"/>
      <c r="I7126" s="81"/>
      <c r="J7126" s="81"/>
      <c r="K7126" s="81"/>
      <c r="L7126" s="81"/>
    </row>
    <row r="7127" spans="3:12">
      <c r="C7127"/>
      <c r="D7127"/>
      <c r="E7127"/>
      <c r="F7127"/>
      <c r="G7127"/>
      <c r="H7127" s="82"/>
      <c r="I7127" s="81"/>
      <c r="J7127" s="81"/>
      <c r="K7127" s="81"/>
      <c r="L7127" s="81"/>
    </row>
    <row r="7128" spans="3:12">
      <c r="C7128"/>
      <c r="D7128"/>
      <c r="E7128"/>
      <c r="F7128"/>
      <c r="G7128"/>
      <c r="H7128" s="82"/>
      <c r="I7128" s="81"/>
      <c r="J7128" s="81"/>
      <c r="K7128" s="81"/>
      <c r="L7128" s="81"/>
    </row>
    <row r="7129" spans="3:12">
      <c r="C7129"/>
      <c r="D7129"/>
      <c r="E7129"/>
      <c r="F7129"/>
      <c r="G7129"/>
      <c r="H7129" s="82"/>
      <c r="I7129" s="81"/>
      <c r="J7129" s="81"/>
      <c r="K7129" s="81"/>
      <c r="L7129" s="81"/>
    </row>
    <row r="7130" spans="3:12">
      <c r="C7130"/>
      <c r="D7130"/>
      <c r="E7130"/>
      <c r="F7130"/>
      <c r="G7130"/>
      <c r="H7130" s="82"/>
      <c r="I7130" s="81"/>
      <c r="J7130" s="81"/>
      <c r="K7130" s="81"/>
      <c r="L7130" s="81"/>
    </row>
    <row r="7131" spans="3:12">
      <c r="C7131"/>
      <c r="D7131"/>
      <c r="E7131"/>
      <c r="F7131"/>
      <c r="G7131"/>
      <c r="H7131" s="82"/>
      <c r="I7131" s="81"/>
      <c r="J7131" s="81"/>
      <c r="K7131" s="81"/>
      <c r="L7131" s="81"/>
    </row>
    <row r="7132" spans="3:12">
      <c r="C7132"/>
      <c r="D7132"/>
      <c r="E7132"/>
      <c r="F7132"/>
      <c r="G7132"/>
      <c r="H7132" s="82"/>
      <c r="I7132" s="81"/>
      <c r="J7132" s="81"/>
      <c r="K7132" s="81"/>
      <c r="L7132" s="81"/>
    </row>
    <row r="7133" spans="3:12">
      <c r="C7133"/>
      <c r="D7133"/>
      <c r="E7133"/>
      <c r="F7133"/>
      <c r="G7133"/>
      <c r="H7133" s="82"/>
      <c r="I7133" s="81"/>
      <c r="J7133" s="81"/>
      <c r="K7133" s="81"/>
      <c r="L7133" s="81"/>
    </row>
    <row r="7134" spans="3:12">
      <c r="C7134"/>
      <c r="D7134"/>
      <c r="E7134"/>
      <c r="F7134"/>
      <c r="G7134"/>
      <c r="H7134" s="82"/>
      <c r="I7134" s="81"/>
      <c r="J7134" s="81"/>
      <c r="K7134" s="81"/>
      <c r="L7134" s="81"/>
    </row>
    <row r="7135" spans="3:12">
      <c r="C7135"/>
      <c r="D7135"/>
      <c r="E7135"/>
      <c r="F7135"/>
      <c r="G7135"/>
      <c r="H7135" s="82"/>
      <c r="I7135" s="81"/>
      <c r="J7135" s="81"/>
      <c r="K7135" s="81"/>
      <c r="L7135" s="81"/>
    </row>
    <row r="7136" spans="3:12">
      <c r="C7136"/>
      <c r="D7136"/>
      <c r="E7136"/>
      <c r="F7136"/>
      <c r="G7136"/>
      <c r="H7136" s="82"/>
      <c r="I7136" s="81"/>
      <c r="J7136" s="81"/>
      <c r="K7136" s="81"/>
      <c r="L7136" s="81"/>
    </row>
    <row r="7137" spans="3:12">
      <c r="C7137"/>
      <c r="D7137"/>
      <c r="E7137"/>
      <c r="F7137"/>
      <c r="G7137"/>
      <c r="H7137" s="82"/>
      <c r="I7137" s="81"/>
      <c r="J7137" s="81"/>
      <c r="K7137" s="81"/>
      <c r="L7137" s="81"/>
    </row>
    <row r="7138" spans="3:12">
      <c r="C7138"/>
      <c r="D7138"/>
      <c r="E7138"/>
      <c r="F7138"/>
      <c r="G7138"/>
      <c r="H7138" s="82"/>
      <c r="I7138" s="81"/>
      <c r="J7138" s="81"/>
      <c r="K7138" s="81"/>
      <c r="L7138" s="81"/>
    </row>
    <row r="7139" spans="3:12">
      <c r="C7139"/>
      <c r="D7139"/>
      <c r="E7139"/>
      <c r="F7139"/>
      <c r="G7139"/>
      <c r="H7139" s="82"/>
      <c r="I7139" s="81"/>
      <c r="J7139" s="81"/>
      <c r="K7139" s="81"/>
      <c r="L7139" s="81"/>
    </row>
    <row r="7140" spans="3:12">
      <c r="C7140"/>
      <c r="D7140"/>
      <c r="E7140"/>
      <c r="F7140"/>
      <c r="G7140"/>
      <c r="H7140" s="82"/>
      <c r="I7140" s="81"/>
      <c r="J7140" s="81"/>
      <c r="K7140" s="81"/>
      <c r="L7140" s="81"/>
    </row>
    <row r="7141" spans="3:12">
      <c r="C7141"/>
      <c r="D7141"/>
      <c r="E7141"/>
      <c r="F7141"/>
      <c r="G7141"/>
      <c r="H7141" s="82"/>
      <c r="I7141" s="81"/>
      <c r="J7141" s="81"/>
      <c r="K7141" s="81"/>
      <c r="L7141" s="81"/>
    </row>
    <row r="7142" spans="3:12">
      <c r="C7142"/>
      <c r="D7142"/>
      <c r="E7142"/>
      <c r="F7142"/>
      <c r="G7142"/>
      <c r="H7142" s="82"/>
      <c r="I7142" s="81"/>
      <c r="J7142" s="81"/>
      <c r="K7142" s="81"/>
      <c r="L7142" s="81"/>
    </row>
    <row r="7143" spans="3:12">
      <c r="C7143"/>
      <c r="D7143"/>
      <c r="E7143"/>
      <c r="F7143"/>
      <c r="G7143"/>
      <c r="H7143" s="82"/>
      <c r="I7143" s="81"/>
      <c r="J7143" s="81"/>
      <c r="K7143" s="81"/>
      <c r="L7143" s="81"/>
    </row>
    <row r="7144" spans="3:12">
      <c r="C7144"/>
      <c r="D7144"/>
      <c r="E7144"/>
      <c r="F7144"/>
      <c r="G7144"/>
      <c r="H7144" s="82"/>
      <c r="I7144" s="81"/>
      <c r="J7144" s="81"/>
      <c r="K7144" s="81"/>
      <c r="L7144" s="81"/>
    </row>
    <row r="7145" spans="3:12">
      <c r="C7145"/>
      <c r="D7145"/>
      <c r="E7145"/>
      <c r="F7145"/>
      <c r="G7145"/>
      <c r="H7145" s="82"/>
      <c r="I7145" s="81"/>
      <c r="J7145" s="81"/>
      <c r="K7145" s="81"/>
      <c r="L7145" s="81"/>
    </row>
    <row r="7146" spans="3:12">
      <c r="C7146"/>
      <c r="D7146"/>
      <c r="E7146"/>
      <c r="F7146"/>
      <c r="G7146"/>
      <c r="H7146" s="82"/>
      <c r="I7146" s="81"/>
      <c r="J7146" s="81"/>
      <c r="K7146" s="81"/>
      <c r="L7146" s="81"/>
    </row>
    <row r="7147" spans="3:12">
      <c r="C7147"/>
      <c r="D7147"/>
      <c r="E7147"/>
      <c r="F7147"/>
      <c r="G7147"/>
      <c r="H7147" s="82"/>
      <c r="I7147" s="81"/>
      <c r="J7147" s="81"/>
      <c r="K7147" s="81"/>
      <c r="L7147" s="81"/>
    </row>
    <row r="7148" spans="3:12">
      <c r="C7148"/>
      <c r="D7148"/>
      <c r="E7148"/>
      <c r="F7148"/>
      <c r="G7148"/>
      <c r="H7148" s="82"/>
      <c r="I7148" s="81"/>
      <c r="J7148" s="81"/>
      <c r="K7148" s="81"/>
      <c r="L7148" s="81"/>
    </row>
    <row r="7149" spans="3:12">
      <c r="C7149"/>
      <c r="D7149"/>
      <c r="E7149"/>
      <c r="F7149"/>
      <c r="G7149"/>
      <c r="H7149" s="82"/>
      <c r="I7149" s="81"/>
      <c r="J7149" s="81"/>
      <c r="K7149" s="81"/>
      <c r="L7149" s="81"/>
    </row>
    <row r="7150" spans="3:12">
      <c r="C7150"/>
      <c r="D7150"/>
      <c r="E7150"/>
      <c r="F7150"/>
      <c r="G7150"/>
      <c r="H7150" s="82"/>
      <c r="I7150" s="81"/>
      <c r="J7150" s="81"/>
      <c r="K7150" s="81"/>
      <c r="L7150" s="81"/>
    </row>
    <row r="7151" spans="3:12">
      <c r="C7151"/>
      <c r="D7151"/>
      <c r="E7151"/>
      <c r="F7151"/>
      <c r="G7151"/>
      <c r="H7151" s="82"/>
      <c r="I7151" s="81"/>
      <c r="J7151" s="81"/>
      <c r="K7151" s="81"/>
      <c r="L7151" s="81"/>
    </row>
    <row r="7152" spans="3:12">
      <c r="C7152"/>
      <c r="D7152"/>
      <c r="E7152"/>
      <c r="F7152"/>
      <c r="G7152"/>
      <c r="H7152" s="82"/>
      <c r="I7152" s="81"/>
      <c r="J7152" s="81"/>
      <c r="K7152" s="81"/>
      <c r="L7152" s="81"/>
    </row>
    <row r="7153" spans="3:12">
      <c r="C7153"/>
      <c r="D7153"/>
      <c r="E7153"/>
      <c r="F7153"/>
      <c r="G7153"/>
      <c r="H7153" s="82"/>
      <c r="I7153" s="81"/>
      <c r="J7153" s="81"/>
      <c r="K7153" s="81"/>
      <c r="L7153" s="81"/>
    </row>
    <row r="7154" spans="3:12">
      <c r="C7154"/>
      <c r="D7154"/>
      <c r="E7154"/>
      <c r="F7154"/>
      <c r="G7154"/>
      <c r="H7154" s="82"/>
      <c r="I7154" s="81"/>
      <c r="J7154" s="81"/>
      <c r="K7154" s="81"/>
      <c r="L7154" s="81"/>
    </row>
    <row r="7155" spans="3:12">
      <c r="C7155"/>
      <c r="D7155"/>
      <c r="E7155"/>
      <c r="F7155"/>
      <c r="G7155"/>
      <c r="H7155" s="82"/>
      <c r="I7155" s="81"/>
      <c r="J7155" s="81"/>
      <c r="K7155" s="81"/>
      <c r="L7155" s="81"/>
    </row>
    <row r="7156" spans="3:12">
      <c r="C7156"/>
      <c r="D7156"/>
      <c r="E7156"/>
      <c r="F7156"/>
      <c r="G7156"/>
      <c r="H7156" s="82"/>
      <c r="I7156" s="81"/>
      <c r="J7156" s="81"/>
      <c r="K7156" s="81"/>
      <c r="L7156" s="81"/>
    </row>
    <row r="7157" spans="3:12">
      <c r="C7157"/>
      <c r="D7157"/>
      <c r="E7157"/>
      <c r="F7157"/>
      <c r="G7157"/>
      <c r="H7157" s="82"/>
      <c r="I7157" s="81"/>
      <c r="J7157" s="81"/>
      <c r="K7157" s="81"/>
      <c r="L7157" s="81"/>
    </row>
    <row r="7158" spans="3:12">
      <c r="C7158"/>
      <c r="D7158"/>
      <c r="E7158"/>
      <c r="F7158"/>
      <c r="G7158"/>
      <c r="H7158" s="82"/>
      <c r="I7158" s="81"/>
      <c r="J7158" s="81"/>
      <c r="K7158" s="81"/>
      <c r="L7158" s="81"/>
    </row>
    <row r="7159" spans="3:12">
      <c r="C7159"/>
      <c r="D7159"/>
      <c r="E7159"/>
      <c r="F7159"/>
      <c r="G7159"/>
      <c r="H7159" s="82"/>
      <c r="I7159" s="81"/>
      <c r="J7159" s="81"/>
      <c r="K7159" s="81"/>
      <c r="L7159" s="81"/>
    </row>
    <row r="7160" spans="3:12">
      <c r="C7160"/>
      <c r="D7160"/>
      <c r="E7160"/>
      <c r="F7160"/>
      <c r="G7160"/>
      <c r="H7160" s="82"/>
      <c r="I7160" s="81"/>
      <c r="J7160" s="81"/>
      <c r="K7160" s="81"/>
      <c r="L7160" s="81"/>
    </row>
    <row r="7161" spans="3:12">
      <c r="C7161"/>
      <c r="D7161"/>
      <c r="E7161"/>
      <c r="F7161"/>
      <c r="G7161"/>
      <c r="H7161" s="82"/>
      <c r="I7161" s="81"/>
      <c r="J7161" s="81"/>
      <c r="K7161" s="81"/>
      <c r="L7161" s="81"/>
    </row>
    <row r="7162" spans="3:12">
      <c r="C7162"/>
      <c r="D7162"/>
      <c r="E7162"/>
      <c r="F7162"/>
      <c r="G7162"/>
      <c r="H7162" s="82"/>
      <c r="I7162" s="81"/>
      <c r="J7162" s="81"/>
      <c r="K7162" s="81"/>
      <c r="L7162" s="81"/>
    </row>
    <row r="7163" spans="3:12">
      <c r="C7163"/>
      <c r="D7163"/>
      <c r="E7163"/>
      <c r="F7163"/>
      <c r="G7163"/>
      <c r="H7163" s="82"/>
      <c r="I7163" s="81"/>
      <c r="J7163" s="81"/>
      <c r="K7163" s="81"/>
      <c r="L7163" s="81"/>
    </row>
    <row r="7164" spans="3:12">
      <c r="C7164"/>
      <c r="D7164"/>
      <c r="E7164"/>
      <c r="F7164"/>
      <c r="G7164"/>
      <c r="H7164" s="82"/>
      <c r="I7164" s="81"/>
      <c r="J7164" s="81"/>
      <c r="K7164" s="81"/>
      <c r="L7164" s="81"/>
    </row>
    <row r="7165" spans="3:12">
      <c r="C7165"/>
      <c r="D7165"/>
      <c r="E7165"/>
      <c r="F7165"/>
      <c r="G7165"/>
      <c r="H7165" s="82"/>
      <c r="I7165" s="81"/>
      <c r="J7165" s="81"/>
      <c r="K7165" s="81"/>
      <c r="L7165" s="81"/>
    </row>
    <row r="7166" spans="3:12">
      <c r="C7166"/>
      <c r="D7166"/>
      <c r="E7166"/>
      <c r="F7166"/>
      <c r="G7166"/>
      <c r="H7166" s="82"/>
      <c r="I7166" s="81"/>
      <c r="J7166" s="81"/>
      <c r="K7166" s="81"/>
      <c r="L7166" s="81"/>
    </row>
    <row r="7167" spans="3:12">
      <c r="C7167"/>
      <c r="D7167"/>
      <c r="E7167"/>
      <c r="F7167"/>
      <c r="G7167"/>
      <c r="H7167" s="82"/>
      <c r="I7167" s="81"/>
      <c r="J7167" s="81"/>
      <c r="K7167" s="81"/>
      <c r="L7167" s="81"/>
    </row>
    <row r="7168" spans="3:12">
      <c r="C7168"/>
      <c r="D7168"/>
      <c r="E7168"/>
      <c r="F7168"/>
      <c r="G7168"/>
      <c r="H7168" s="82"/>
      <c r="I7168" s="81"/>
      <c r="J7168" s="81"/>
      <c r="K7168" s="81"/>
      <c r="L7168" s="81"/>
    </row>
    <row r="7169" spans="3:12">
      <c r="C7169"/>
      <c r="D7169"/>
      <c r="E7169"/>
      <c r="F7169"/>
      <c r="G7169"/>
      <c r="H7169" s="82"/>
      <c r="I7169" s="81"/>
      <c r="J7169" s="81"/>
      <c r="K7169" s="81"/>
      <c r="L7169" s="81"/>
    </row>
    <row r="7170" spans="3:12">
      <c r="C7170"/>
      <c r="D7170"/>
      <c r="E7170"/>
      <c r="F7170"/>
      <c r="G7170"/>
      <c r="H7170" s="82"/>
      <c r="I7170" s="81"/>
      <c r="J7170" s="81"/>
      <c r="K7170" s="81"/>
      <c r="L7170" s="81"/>
    </row>
    <row r="7171" spans="3:12">
      <c r="C7171"/>
      <c r="D7171"/>
      <c r="E7171"/>
      <c r="F7171"/>
      <c r="G7171"/>
      <c r="H7171" s="82"/>
      <c r="I7171" s="81"/>
      <c r="J7171" s="81"/>
      <c r="K7171" s="81"/>
      <c r="L7171" s="81"/>
    </row>
    <row r="7172" spans="3:12">
      <c r="C7172"/>
      <c r="D7172"/>
      <c r="E7172"/>
      <c r="F7172"/>
      <c r="G7172"/>
      <c r="H7172" s="82"/>
      <c r="I7172" s="81"/>
      <c r="J7172" s="81"/>
      <c r="K7172" s="81"/>
      <c r="L7172" s="81"/>
    </row>
    <row r="7173" spans="3:12">
      <c r="C7173"/>
      <c r="D7173"/>
      <c r="E7173"/>
      <c r="F7173"/>
      <c r="G7173"/>
      <c r="H7173" s="82"/>
      <c r="I7173" s="81"/>
      <c r="J7173" s="81"/>
      <c r="K7173" s="81"/>
      <c r="L7173" s="81"/>
    </row>
    <row r="7174" spans="3:12">
      <c r="C7174"/>
      <c r="D7174"/>
      <c r="E7174"/>
      <c r="F7174"/>
      <c r="G7174"/>
      <c r="H7174" s="82"/>
      <c r="I7174" s="81"/>
      <c r="J7174" s="81"/>
      <c r="K7174" s="81"/>
      <c r="L7174" s="81"/>
    </row>
    <row r="7175" spans="3:12">
      <c r="C7175"/>
      <c r="D7175"/>
      <c r="E7175"/>
      <c r="F7175"/>
      <c r="G7175"/>
      <c r="H7175" s="82"/>
      <c r="I7175" s="81"/>
      <c r="J7175" s="81"/>
      <c r="K7175" s="81"/>
      <c r="L7175" s="81"/>
    </row>
    <row r="7176" spans="3:12">
      <c r="C7176"/>
      <c r="D7176"/>
      <c r="E7176"/>
      <c r="F7176"/>
      <c r="G7176"/>
      <c r="H7176" s="82"/>
      <c r="I7176" s="81"/>
      <c r="J7176" s="81"/>
      <c r="K7176" s="81"/>
      <c r="L7176" s="81"/>
    </row>
    <row r="7177" spans="3:12">
      <c r="C7177"/>
      <c r="D7177"/>
      <c r="E7177"/>
      <c r="F7177"/>
      <c r="G7177"/>
      <c r="H7177" s="82"/>
      <c r="I7177" s="81"/>
      <c r="J7177" s="81"/>
      <c r="K7177" s="81"/>
      <c r="L7177" s="81"/>
    </row>
    <row r="7178" spans="3:12">
      <c r="C7178"/>
      <c r="D7178"/>
      <c r="E7178"/>
      <c r="F7178"/>
      <c r="G7178"/>
      <c r="H7178" s="82"/>
      <c r="I7178" s="81"/>
      <c r="J7178" s="81"/>
      <c r="K7178" s="81"/>
      <c r="L7178" s="81"/>
    </row>
    <row r="7179" spans="3:12">
      <c r="C7179"/>
      <c r="D7179"/>
      <c r="E7179"/>
      <c r="F7179"/>
      <c r="G7179"/>
      <c r="H7179" s="82"/>
      <c r="I7179" s="81"/>
      <c r="J7179" s="81"/>
      <c r="K7179" s="81"/>
      <c r="L7179" s="81"/>
    </row>
    <row r="7180" spans="3:12">
      <c r="C7180"/>
      <c r="D7180"/>
      <c r="E7180"/>
      <c r="F7180"/>
      <c r="G7180"/>
      <c r="H7180" s="82"/>
      <c r="I7180" s="81"/>
      <c r="J7180" s="81"/>
      <c r="K7180" s="81"/>
      <c r="L7180" s="81"/>
    </row>
    <row r="7181" spans="3:12">
      <c r="C7181"/>
      <c r="D7181"/>
      <c r="E7181"/>
      <c r="F7181"/>
      <c r="G7181"/>
      <c r="H7181" s="82"/>
      <c r="I7181" s="81"/>
      <c r="J7181" s="81"/>
      <c r="K7181" s="81"/>
      <c r="L7181" s="81"/>
    </row>
    <row r="7182" spans="3:12">
      <c r="C7182"/>
      <c r="D7182"/>
      <c r="E7182"/>
      <c r="F7182"/>
      <c r="G7182"/>
      <c r="H7182" s="82"/>
      <c r="I7182" s="81"/>
      <c r="J7182" s="81"/>
      <c r="K7182" s="81"/>
      <c r="L7182" s="81"/>
    </row>
    <row r="7183" spans="3:12">
      <c r="C7183"/>
      <c r="D7183"/>
      <c r="E7183"/>
      <c r="F7183"/>
      <c r="G7183"/>
      <c r="H7183" s="82"/>
      <c r="I7183" s="81"/>
      <c r="J7183" s="81"/>
      <c r="K7183" s="81"/>
      <c r="L7183" s="81"/>
    </row>
    <row r="7184" spans="3:12">
      <c r="C7184"/>
      <c r="D7184"/>
      <c r="E7184"/>
      <c r="F7184"/>
      <c r="G7184"/>
      <c r="H7184" s="82"/>
      <c r="I7184" s="81"/>
      <c r="J7184" s="81"/>
      <c r="K7184" s="81"/>
      <c r="L7184" s="81"/>
    </row>
    <row r="7185" spans="3:12">
      <c r="C7185"/>
      <c r="D7185"/>
      <c r="E7185"/>
      <c r="F7185"/>
      <c r="G7185"/>
      <c r="H7185" s="82"/>
      <c r="I7185" s="81"/>
      <c r="J7185" s="81"/>
      <c r="K7185" s="81"/>
      <c r="L7185" s="81"/>
    </row>
    <row r="7186" spans="3:12">
      <c r="C7186"/>
      <c r="D7186"/>
      <c r="E7186"/>
      <c r="F7186"/>
      <c r="G7186"/>
      <c r="H7186" s="82"/>
      <c r="I7186" s="81"/>
      <c r="J7186" s="81"/>
      <c r="K7186" s="81"/>
      <c r="L7186" s="81"/>
    </row>
    <row r="7187" spans="3:12">
      <c r="C7187"/>
      <c r="D7187"/>
      <c r="E7187"/>
      <c r="F7187"/>
      <c r="G7187"/>
      <c r="H7187" s="82"/>
      <c r="I7187" s="81"/>
      <c r="J7187" s="81"/>
      <c r="K7187" s="81"/>
      <c r="L7187" s="81"/>
    </row>
    <row r="7188" spans="3:12">
      <c r="C7188"/>
      <c r="D7188"/>
      <c r="E7188"/>
      <c r="F7188"/>
      <c r="G7188"/>
      <c r="H7188" s="82"/>
      <c r="I7188" s="81"/>
      <c r="J7188" s="81"/>
      <c r="K7188" s="81"/>
      <c r="L7188" s="81"/>
    </row>
    <row r="7189" spans="3:12">
      <c r="C7189"/>
      <c r="D7189"/>
      <c r="E7189"/>
      <c r="F7189"/>
      <c r="G7189"/>
      <c r="H7189" s="82"/>
      <c r="I7189" s="81"/>
      <c r="J7189" s="81"/>
      <c r="K7189" s="81"/>
      <c r="L7189" s="81"/>
    </row>
    <row r="7190" spans="3:12">
      <c r="C7190"/>
      <c r="D7190"/>
      <c r="E7190"/>
      <c r="F7190"/>
      <c r="G7190"/>
      <c r="H7190" s="82"/>
      <c r="I7190" s="81"/>
      <c r="J7190" s="81"/>
      <c r="K7190" s="81"/>
      <c r="L7190" s="81"/>
    </row>
    <row r="7191" spans="3:12">
      <c r="C7191"/>
      <c r="D7191"/>
      <c r="E7191"/>
      <c r="F7191"/>
      <c r="G7191"/>
      <c r="H7191" s="82"/>
      <c r="I7191" s="81"/>
      <c r="J7191" s="81"/>
      <c r="K7191" s="81"/>
      <c r="L7191" s="81"/>
    </row>
    <row r="7192" spans="3:12">
      <c r="C7192"/>
      <c r="D7192"/>
      <c r="E7192"/>
      <c r="F7192"/>
      <c r="G7192"/>
      <c r="H7192" s="82"/>
      <c r="I7192" s="81"/>
      <c r="J7192" s="81"/>
      <c r="K7192" s="81"/>
      <c r="L7192" s="81"/>
    </row>
    <row r="7193" spans="3:12">
      <c r="C7193"/>
      <c r="D7193"/>
      <c r="E7193"/>
      <c r="F7193"/>
      <c r="G7193"/>
      <c r="H7193" s="82"/>
      <c r="I7193" s="81"/>
      <c r="J7193" s="81"/>
      <c r="K7193" s="81"/>
      <c r="L7193" s="81"/>
    </row>
    <row r="7194" spans="3:12">
      <c r="C7194"/>
      <c r="D7194"/>
      <c r="E7194"/>
      <c r="F7194"/>
      <c r="G7194"/>
      <c r="H7194" s="82"/>
      <c r="I7194" s="81"/>
      <c r="J7194" s="81"/>
      <c r="K7194" s="81"/>
      <c r="L7194" s="81"/>
    </row>
    <row r="7195" spans="3:12">
      <c r="C7195"/>
      <c r="D7195"/>
      <c r="E7195"/>
      <c r="F7195"/>
      <c r="G7195"/>
      <c r="H7195" s="82"/>
      <c r="I7195" s="81"/>
      <c r="J7195" s="81"/>
      <c r="K7195" s="81"/>
      <c r="L7195" s="81"/>
    </row>
    <row r="7196" spans="3:12">
      <c r="C7196"/>
      <c r="D7196"/>
      <c r="E7196"/>
      <c r="F7196"/>
      <c r="G7196"/>
      <c r="H7196" s="82"/>
      <c r="I7196" s="81"/>
      <c r="J7196" s="81"/>
      <c r="K7196" s="81"/>
      <c r="L7196" s="81"/>
    </row>
    <row r="7197" spans="3:12">
      <c r="C7197"/>
      <c r="D7197"/>
      <c r="E7197"/>
      <c r="F7197"/>
      <c r="G7197"/>
      <c r="H7197" s="82"/>
      <c r="I7197" s="81"/>
      <c r="J7197" s="81"/>
      <c r="K7197" s="81"/>
      <c r="L7197" s="81"/>
    </row>
    <row r="7198" spans="3:12">
      <c r="C7198"/>
      <c r="D7198"/>
      <c r="E7198"/>
      <c r="F7198"/>
      <c r="G7198"/>
      <c r="H7198" s="82"/>
      <c r="I7198" s="81"/>
      <c r="J7198" s="81"/>
      <c r="K7198" s="81"/>
      <c r="L7198" s="81"/>
    </row>
    <row r="7199" spans="3:12">
      <c r="C7199"/>
      <c r="D7199"/>
      <c r="E7199"/>
      <c r="F7199"/>
      <c r="G7199"/>
      <c r="H7199" s="82"/>
      <c r="I7199" s="81"/>
      <c r="J7199" s="81"/>
      <c r="K7199" s="81"/>
      <c r="L7199" s="81"/>
    </row>
    <row r="7200" spans="3:12">
      <c r="C7200"/>
      <c r="D7200"/>
      <c r="E7200"/>
      <c r="F7200"/>
      <c r="G7200"/>
      <c r="H7200" s="82"/>
      <c r="I7200" s="81"/>
      <c r="J7200" s="81"/>
      <c r="K7200" s="81"/>
      <c r="L7200" s="81"/>
    </row>
    <row r="7201" spans="3:12">
      <c r="C7201"/>
      <c r="D7201"/>
      <c r="E7201"/>
      <c r="F7201"/>
      <c r="G7201"/>
      <c r="H7201" s="82"/>
      <c r="I7201" s="81"/>
      <c r="J7201" s="81"/>
      <c r="K7201" s="81"/>
      <c r="L7201" s="81"/>
    </row>
    <row r="7202" spans="3:12">
      <c r="C7202"/>
      <c r="D7202"/>
      <c r="E7202"/>
      <c r="F7202"/>
      <c r="G7202"/>
      <c r="H7202" s="82"/>
      <c r="I7202" s="81"/>
      <c r="J7202" s="81"/>
      <c r="K7202" s="81"/>
      <c r="L7202" s="81"/>
    </row>
    <row r="7203" spans="3:12">
      <c r="C7203"/>
      <c r="D7203"/>
      <c r="E7203"/>
      <c r="F7203"/>
      <c r="G7203"/>
      <c r="H7203" s="82"/>
      <c r="I7203" s="81"/>
      <c r="J7203" s="81"/>
      <c r="K7203" s="81"/>
      <c r="L7203" s="81"/>
    </row>
    <row r="7204" spans="3:12">
      <c r="C7204"/>
      <c r="D7204"/>
      <c r="E7204"/>
      <c r="F7204"/>
      <c r="G7204"/>
      <c r="H7204" s="82"/>
      <c r="I7204" s="81"/>
      <c r="J7204" s="81"/>
      <c r="K7204" s="81"/>
      <c r="L7204" s="81"/>
    </row>
    <row r="7205" spans="3:12">
      <c r="C7205"/>
      <c r="D7205"/>
      <c r="E7205"/>
      <c r="F7205"/>
      <c r="G7205"/>
      <c r="H7205" s="82"/>
      <c r="I7205" s="81"/>
      <c r="J7205" s="81"/>
      <c r="K7205" s="81"/>
      <c r="L7205" s="81"/>
    </row>
    <row r="7206" spans="3:12">
      <c r="C7206"/>
      <c r="D7206"/>
      <c r="E7206"/>
      <c r="F7206"/>
      <c r="G7206"/>
      <c r="H7206" s="82"/>
      <c r="I7206" s="81"/>
      <c r="J7206" s="81"/>
      <c r="K7206" s="81"/>
      <c r="L7206" s="81"/>
    </row>
    <row r="7207" spans="3:12">
      <c r="C7207"/>
      <c r="D7207"/>
      <c r="E7207"/>
      <c r="F7207"/>
      <c r="G7207"/>
      <c r="H7207" s="82"/>
      <c r="I7207" s="81"/>
      <c r="J7207" s="81"/>
      <c r="K7207" s="81"/>
      <c r="L7207" s="81"/>
    </row>
    <row r="7208" spans="3:12">
      <c r="C7208"/>
      <c r="D7208"/>
      <c r="E7208"/>
      <c r="F7208"/>
      <c r="G7208"/>
      <c r="H7208" s="82"/>
      <c r="I7208" s="81"/>
      <c r="J7208" s="81"/>
      <c r="K7208" s="81"/>
      <c r="L7208" s="81"/>
    </row>
    <row r="7209" spans="3:12">
      <c r="C7209"/>
      <c r="D7209"/>
      <c r="E7209"/>
      <c r="F7209"/>
      <c r="G7209"/>
      <c r="H7209" s="82"/>
      <c r="I7209" s="81"/>
      <c r="J7209" s="81"/>
      <c r="K7209" s="81"/>
      <c r="L7209" s="81"/>
    </row>
    <row r="7210" spans="3:12">
      <c r="C7210"/>
      <c r="D7210"/>
      <c r="E7210"/>
      <c r="F7210"/>
      <c r="G7210"/>
      <c r="H7210" s="82"/>
      <c r="I7210" s="81"/>
      <c r="J7210" s="81"/>
      <c r="K7210" s="81"/>
      <c r="L7210" s="81"/>
    </row>
    <row r="7211" spans="3:12">
      <c r="C7211"/>
      <c r="D7211"/>
      <c r="E7211"/>
      <c r="F7211"/>
      <c r="G7211"/>
      <c r="H7211" s="82"/>
      <c r="I7211" s="81"/>
      <c r="J7211" s="81"/>
      <c r="K7211" s="81"/>
      <c r="L7211" s="81"/>
    </row>
    <row r="7212" spans="3:12">
      <c r="C7212"/>
      <c r="D7212"/>
      <c r="E7212"/>
      <c r="F7212"/>
      <c r="G7212"/>
      <c r="H7212" s="82"/>
      <c r="I7212" s="81"/>
      <c r="J7212" s="81"/>
      <c r="K7212" s="81"/>
      <c r="L7212" s="81"/>
    </row>
    <row r="7213" spans="3:12">
      <c r="C7213"/>
      <c r="D7213"/>
      <c r="E7213"/>
      <c r="F7213"/>
      <c r="G7213"/>
      <c r="H7213" s="82"/>
      <c r="I7213" s="81"/>
      <c r="J7213" s="81"/>
      <c r="K7213" s="81"/>
      <c r="L7213" s="81"/>
    </row>
    <row r="7214" spans="3:12">
      <c r="C7214"/>
      <c r="D7214"/>
      <c r="E7214"/>
      <c r="F7214"/>
      <c r="G7214"/>
      <c r="H7214" s="82"/>
      <c r="I7214" s="81"/>
      <c r="J7214" s="81"/>
      <c r="K7214" s="81"/>
      <c r="L7214" s="81"/>
    </row>
    <row r="7215" spans="3:12">
      <c r="C7215"/>
      <c r="D7215"/>
      <c r="E7215"/>
      <c r="F7215"/>
      <c r="G7215"/>
      <c r="H7215" s="82"/>
      <c r="I7215" s="81"/>
      <c r="J7215" s="81"/>
      <c r="K7215" s="81"/>
      <c r="L7215" s="81"/>
    </row>
    <row r="7216" spans="3:12">
      <c r="C7216"/>
      <c r="D7216"/>
      <c r="E7216"/>
      <c r="F7216"/>
      <c r="G7216"/>
      <c r="H7216" s="82"/>
      <c r="I7216" s="81"/>
      <c r="J7216" s="81"/>
      <c r="K7216" s="81"/>
      <c r="L7216" s="81"/>
    </row>
    <row r="7217" spans="3:12">
      <c r="C7217"/>
      <c r="D7217"/>
      <c r="E7217"/>
      <c r="F7217"/>
      <c r="G7217"/>
      <c r="H7217" s="82"/>
      <c r="I7217" s="81"/>
      <c r="J7217" s="81"/>
      <c r="K7217" s="81"/>
      <c r="L7217" s="81"/>
    </row>
    <row r="7218" spans="3:12">
      <c r="C7218"/>
      <c r="D7218"/>
      <c r="E7218"/>
      <c r="F7218"/>
      <c r="G7218"/>
      <c r="H7218" s="82"/>
      <c r="I7218" s="81"/>
      <c r="J7218" s="81"/>
      <c r="K7218" s="81"/>
      <c r="L7218" s="81"/>
    </row>
    <row r="7219" spans="3:12">
      <c r="C7219"/>
      <c r="D7219"/>
      <c r="E7219"/>
      <c r="F7219"/>
      <c r="G7219"/>
      <c r="H7219" s="82"/>
      <c r="I7219" s="81"/>
      <c r="J7219" s="81"/>
      <c r="K7219" s="81"/>
      <c r="L7219" s="81"/>
    </row>
    <row r="7220" spans="3:12">
      <c r="C7220"/>
      <c r="D7220"/>
      <c r="E7220"/>
      <c r="F7220"/>
      <c r="G7220"/>
      <c r="H7220" s="82"/>
      <c r="I7220" s="81"/>
      <c r="J7220" s="81"/>
      <c r="K7220" s="81"/>
      <c r="L7220" s="81"/>
    </row>
    <row r="7221" spans="3:12">
      <c r="C7221"/>
      <c r="D7221"/>
      <c r="E7221"/>
      <c r="F7221"/>
      <c r="G7221"/>
      <c r="H7221" s="82"/>
      <c r="I7221" s="81"/>
      <c r="J7221" s="81"/>
      <c r="K7221" s="81"/>
      <c r="L7221" s="81"/>
    </row>
    <row r="7222" spans="3:12">
      <c r="C7222"/>
      <c r="D7222"/>
      <c r="E7222"/>
      <c r="F7222"/>
      <c r="G7222"/>
      <c r="H7222" s="82"/>
      <c r="I7222" s="81"/>
      <c r="J7222" s="81"/>
      <c r="K7222" s="81"/>
      <c r="L7222" s="81"/>
    </row>
    <row r="7223" spans="3:12">
      <c r="C7223"/>
      <c r="D7223"/>
      <c r="E7223"/>
      <c r="F7223"/>
      <c r="G7223"/>
      <c r="H7223" s="82"/>
      <c r="I7223" s="81"/>
      <c r="J7223" s="81"/>
      <c r="K7223" s="81"/>
      <c r="L7223" s="81"/>
    </row>
    <row r="7224" spans="3:12">
      <c r="C7224"/>
      <c r="D7224"/>
      <c r="E7224"/>
      <c r="F7224"/>
      <c r="G7224"/>
      <c r="H7224" s="82"/>
      <c r="I7224" s="81"/>
      <c r="J7224" s="81"/>
      <c r="K7224" s="81"/>
      <c r="L7224" s="81"/>
    </row>
    <row r="7225" spans="3:12">
      <c r="C7225"/>
      <c r="D7225"/>
      <c r="E7225"/>
      <c r="F7225"/>
      <c r="G7225"/>
      <c r="H7225" s="82"/>
      <c r="I7225" s="81"/>
      <c r="J7225" s="81"/>
      <c r="K7225" s="81"/>
      <c r="L7225" s="81"/>
    </row>
    <row r="7226" spans="3:12">
      <c r="C7226"/>
      <c r="D7226"/>
      <c r="E7226"/>
      <c r="F7226"/>
      <c r="G7226"/>
      <c r="H7226" s="82"/>
      <c r="I7226" s="81"/>
      <c r="J7226" s="81"/>
      <c r="K7226" s="81"/>
      <c r="L7226" s="81"/>
    </row>
    <row r="7227" spans="3:12">
      <c r="C7227"/>
      <c r="D7227"/>
      <c r="E7227"/>
      <c r="F7227"/>
      <c r="G7227"/>
      <c r="H7227" s="82"/>
      <c r="I7227" s="81"/>
      <c r="J7227" s="81"/>
      <c r="K7227" s="81"/>
      <c r="L7227" s="81"/>
    </row>
    <row r="7228" spans="3:12">
      <c r="C7228"/>
      <c r="D7228"/>
      <c r="E7228"/>
      <c r="F7228"/>
      <c r="G7228"/>
      <c r="H7228" s="82"/>
      <c r="I7228" s="81"/>
      <c r="J7228" s="81"/>
      <c r="K7228" s="81"/>
      <c r="L7228" s="81"/>
    </row>
    <row r="7229" spans="3:12">
      <c r="C7229"/>
      <c r="D7229"/>
      <c r="E7229"/>
      <c r="F7229"/>
      <c r="G7229"/>
      <c r="H7229" s="82"/>
      <c r="I7229" s="81"/>
      <c r="J7229" s="81"/>
      <c r="K7229" s="81"/>
      <c r="L7229" s="81"/>
    </row>
    <row r="7230" spans="3:12">
      <c r="C7230"/>
      <c r="D7230"/>
      <c r="E7230"/>
      <c r="F7230"/>
      <c r="G7230"/>
      <c r="H7230" s="82"/>
      <c r="I7230" s="81"/>
      <c r="J7230" s="81"/>
      <c r="K7230" s="81"/>
      <c r="L7230" s="81"/>
    </row>
    <row r="7231" spans="3:12">
      <c r="C7231"/>
      <c r="D7231"/>
      <c r="E7231"/>
      <c r="F7231"/>
      <c r="G7231"/>
      <c r="H7231" s="82"/>
      <c r="I7231" s="81"/>
      <c r="J7231" s="81"/>
      <c r="K7231" s="81"/>
      <c r="L7231" s="81"/>
    </row>
    <row r="7232" spans="3:12">
      <c r="C7232"/>
      <c r="D7232"/>
      <c r="E7232"/>
      <c r="F7232"/>
      <c r="G7232"/>
      <c r="H7232" s="82"/>
      <c r="I7232" s="81"/>
      <c r="J7232" s="81"/>
      <c r="K7232" s="81"/>
      <c r="L7232" s="81"/>
    </row>
    <row r="7233" spans="3:12">
      <c r="C7233"/>
      <c r="D7233"/>
      <c r="E7233"/>
      <c r="F7233"/>
      <c r="G7233"/>
      <c r="H7233" s="82"/>
      <c r="I7233" s="81"/>
      <c r="J7233" s="81"/>
      <c r="K7233" s="81"/>
      <c r="L7233" s="81"/>
    </row>
    <row r="7234" spans="3:12">
      <c r="C7234"/>
      <c r="D7234"/>
      <c r="E7234"/>
      <c r="F7234"/>
      <c r="G7234"/>
      <c r="H7234" s="82"/>
      <c r="I7234" s="81"/>
      <c r="J7234" s="81"/>
      <c r="K7234" s="81"/>
      <c r="L7234" s="81"/>
    </row>
    <row r="7235" spans="3:12">
      <c r="C7235"/>
      <c r="D7235"/>
      <c r="E7235"/>
      <c r="F7235"/>
      <c r="G7235"/>
      <c r="H7235" s="82"/>
      <c r="I7235" s="81"/>
      <c r="J7235" s="81"/>
      <c r="K7235" s="81"/>
      <c r="L7235" s="81"/>
    </row>
    <row r="7236" spans="3:12">
      <c r="C7236"/>
      <c r="D7236"/>
      <c r="E7236"/>
      <c r="F7236"/>
      <c r="G7236"/>
      <c r="H7236" s="82"/>
      <c r="I7236" s="81"/>
      <c r="J7236" s="81"/>
      <c r="K7236" s="81"/>
      <c r="L7236" s="81"/>
    </row>
    <row r="7237" spans="3:12">
      <c r="C7237"/>
      <c r="D7237"/>
      <c r="E7237"/>
      <c r="F7237"/>
      <c r="G7237"/>
      <c r="H7237" s="82"/>
      <c r="I7237" s="81"/>
      <c r="J7237" s="81"/>
      <c r="K7237" s="81"/>
      <c r="L7237" s="81"/>
    </row>
    <row r="7238" spans="3:12">
      <c r="C7238"/>
      <c r="D7238"/>
      <c r="E7238"/>
      <c r="F7238"/>
      <c r="G7238"/>
      <c r="H7238" s="82"/>
      <c r="I7238" s="81"/>
      <c r="J7238" s="81"/>
      <c r="K7238" s="81"/>
      <c r="L7238" s="81"/>
    </row>
    <row r="7239" spans="3:12">
      <c r="C7239"/>
      <c r="D7239"/>
      <c r="E7239"/>
      <c r="F7239"/>
      <c r="G7239"/>
      <c r="H7239" s="82"/>
      <c r="I7239" s="81"/>
      <c r="J7239" s="81"/>
      <c r="K7239" s="81"/>
      <c r="L7239" s="81"/>
    </row>
    <row r="7240" spans="3:12">
      <c r="C7240"/>
      <c r="D7240"/>
      <c r="E7240"/>
      <c r="F7240"/>
      <c r="G7240"/>
      <c r="H7240" s="82"/>
      <c r="I7240" s="81"/>
      <c r="J7240" s="81"/>
      <c r="K7240" s="81"/>
      <c r="L7240" s="81"/>
    </row>
    <row r="7241" spans="3:12">
      <c r="C7241"/>
      <c r="D7241"/>
      <c r="E7241"/>
      <c r="F7241"/>
      <c r="G7241"/>
      <c r="H7241" s="82"/>
      <c r="I7241" s="81"/>
      <c r="J7241" s="81"/>
      <c r="K7241" s="81"/>
      <c r="L7241" s="81"/>
    </row>
    <row r="7242" spans="3:12">
      <c r="C7242"/>
      <c r="D7242"/>
      <c r="E7242"/>
      <c r="F7242"/>
      <c r="G7242"/>
      <c r="H7242" s="82"/>
      <c r="I7242" s="81"/>
      <c r="J7242" s="81"/>
      <c r="K7242" s="81"/>
      <c r="L7242" s="81"/>
    </row>
    <row r="7243" spans="3:12">
      <c r="C7243"/>
      <c r="D7243"/>
      <c r="E7243"/>
      <c r="F7243"/>
      <c r="G7243"/>
      <c r="H7243" s="82"/>
      <c r="I7243" s="81"/>
      <c r="J7243" s="81"/>
      <c r="K7243" s="81"/>
      <c r="L7243" s="81"/>
    </row>
    <row r="7244" spans="3:12">
      <c r="C7244"/>
      <c r="D7244"/>
      <c r="E7244"/>
      <c r="F7244"/>
      <c r="G7244"/>
      <c r="H7244" s="82"/>
      <c r="I7244" s="81"/>
      <c r="J7244" s="81"/>
      <c r="K7244" s="81"/>
      <c r="L7244" s="81"/>
    </row>
    <row r="7245" spans="3:12">
      <c r="C7245"/>
      <c r="D7245"/>
      <c r="E7245"/>
      <c r="F7245"/>
      <c r="G7245"/>
      <c r="H7245" s="82"/>
      <c r="I7245" s="81"/>
      <c r="J7245" s="81"/>
      <c r="K7245" s="81"/>
      <c r="L7245" s="81"/>
    </row>
    <row r="7246" spans="3:12">
      <c r="C7246"/>
      <c r="D7246"/>
      <c r="E7246"/>
      <c r="F7246"/>
      <c r="G7246"/>
      <c r="H7246" s="82"/>
      <c r="I7246" s="81"/>
      <c r="J7246" s="81"/>
      <c r="K7246" s="81"/>
      <c r="L7246" s="81"/>
    </row>
    <row r="7247" spans="3:12">
      <c r="C7247"/>
      <c r="D7247"/>
      <c r="E7247"/>
      <c r="F7247"/>
      <c r="G7247"/>
      <c r="H7247" s="82"/>
      <c r="I7247" s="81"/>
      <c r="J7247" s="81"/>
      <c r="K7247" s="81"/>
      <c r="L7247" s="81"/>
    </row>
    <row r="7248" spans="3:12">
      <c r="C7248"/>
      <c r="D7248"/>
      <c r="E7248"/>
      <c r="F7248"/>
      <c r="G7248"/>
      <c r="H7248" s="82"/>
      <c r="I7248" s="81"/>
      <c r="J7248" s="81"/>
      <c r="K7248" s="81"/>
      <c r="L7248" s="81"/>
    </row>
    <row r="7249" spans="3:12">
      <c r="C7249"/>
      <c r="D7249"/>
      <c r="E7249"/>
      <c r="F7249"/>
      <c r="G7249"/>
      <c r="H7249" s="82"/>
      <c r="I7249" s="81"/>
      <c r="J7249" s="81"/>
      <c r="K7249" s="81"/>
      <c r="L7249" s="81"/>
    </row>
    <row r="7250" spans="3:12">
      <c r="C7250"/>
      <c r="D7250"/>
      <c r="E7250"/>
      <c r="F7250"/>
      <c r="G7250"/>
      <c r="H7250" s="82"/>
      <c r="I7250" s="81"/>
      <c r="J7250" s="81"/>
      <c r="K7250" s="81"/>
      <c r="L7250" s="81"/>
    </row>
    <row r="7251" spans="3:12">
      <c r="C7251"/>
      <c r="D7251"/>
      <c r="E7251"/>
      <c r="F7251"/>
      <c r="G7251"/>
      <c r="H7251" s="82"/>
      <c r="I7251" s="81"/>
      <c r="J7251" s="81"/>
      <c r="K7251" s="81"/>
      <c r="L7251" s="81"/>
    </row>
    <row r="7252" spans="3:12">
      <c r="C7252"/>
      <c r="D7252"/>
      <c r="E7252"/>
      <c r="F7252"/>
      <c r="G7252"/>
      <c r="H7252" s="82"/>
      <c r="I7252" s="81"/>
      <c r="J7252" s="81"/>
      <c r="K7252" s="81"/>
      <c r="L7252" s="81"/>
    </row>
    <row r="7253" spans="3:12">
      <c r="C7253"/>
      <c r="D7253"/>
      <c r="E7253"/>
      <c r="F7253"/>
      <c r="G7253"/>
      <c r="H7253" s="82"/>
      <c r="I7253" s="81"/>
      <c r="J7253" s="81"/>
      <c r="K7253" s="81"/>
      <c r="L7253" s="81"/>
    </row>
    <row r="7254" spans="3:12">
      <c r="C7254"/>
      <c r="D7254"/>
      <c r="E7254"/>
      <c r="F7254"/>
      <c r="G7254"/>
      <c r="H7254" s="82"/>
      <c r="I7254" s="81"/>
      <c r="J7254" s="81"/>
      <c r="K7254" s="81"/>
      <c r="L7254" s="81"/>
    </row>
    <row r="7255" spans="3:12">
      <c r="C7255"/>
      <c r="D7255"/>
      <c r="E7255"/>
      <c r="F7255"/>
      <c r="G7255"/>
      <c r="H7255" s="82"/>
      <c r="I7255" s="81"/>
      <c r="J7255" s="81"/>
      <c r="K7255" s="81"/>
      <c r="L7255" s="81"/>
    </row>
    <row r="7256" spans="3:12">
      <c r="C7256"/>
      <c r="D7256"/>
      <c r="E7256"/>
      <c r="F7256"/>
      <c r="G7256"/>
      <c r="H7256" s="82"/>
      <c r="I7256" s="81"/>
      <c r="J7256" s="81"/>
      <c r="K7256" s="81"/>
      <c r="L7256" s="81"/>
    </row>
    <row r="7257" spans="3:12">
      <c r="C7257"/>
      <c r="D7257"/>
      <c r="E7257"/>
      <c r="F7257"/>
      <c r="G7257"/>
      <c r="H7257" s="82"/>
      <c r="I7257" s="81"/>
      <c r="J7257" s="81"/>
      <c r="K7257" s="81"/>
      <c r="L7257" s="81"/>
    </row>
    <row r="7258" spans="3:12">
      <c r="C7258"/>
      <c r="D7258"/>
      <c r="E7258"/>
      <c r="F7258"/>
      <c r="G7258"/>
      <c r="H7258" s="82"/>
      <c r="I7258" s="81"/>
      <c r="J7258" s="81"/>
      <c r="K7258" s="81"/>
      <c r="L7258" s="81"/>
    </row>
    <row r="7259" spans="3:12">
      <c r="C7259"/>
      <c r="D7259"/>
      <c r="E7259"/>
      <c r="F7259"/>
      <c r="G7259"/>
      <c r="H7259" s="82"/>
      <c r="I7259" s="81"/>
      <c r="J7259" s="81"/>
      <c r="K7259" s="81"/>
      <c r="L7259" s="81"/>
    </row>
    <row r="7260" spans="3:12">
      <c r="C7260"/>
      <c r="D7260"/>
      <c r="E7260"/>
      <c r="F7260"/>
      <c r="G7260"/>
      <c r="H7260" s="82"/>
      <c r="I7260" s="81"/>
      <c r="J7260" s="81"/>
      <c r="K7260" s="81"/>
      <c r="L7260" s="81"/>
    </row>
    <row r="7261" spans="3:12">
      <c r="C7261"/>
      <c r="D7261"/>
      <c r="E7261"/>
      <c r="F7261"/>
      <c r="G7261"/>
      <c r="H7261" s="82"/>
      <c r="I7261" s="81"/>
      <c r="J7261" s="81"/>
      <c r="K7261" s="81"/>
      <c r="L7261" s="81"/>
    </row>
    <row r="7262" spans="3:12">
      <c r="C7262"/>
      <c r="D7262"/>
      <c r="E7262"/>
      <c r="F7262"/>
      <c r="G7262"/>
      <c r="H7262" s="82"/>
      <c r="I7262" s="81"/>
      <c r="J7262" s="81"/>
      <c r="K7262" s="81"/>
      <c r="L7262" s="81"/>
    </row>
    <row r="7263" spans="3:12">
      <c r="C7263"/>
      <c r="D7263"/>
      <c r="E7263"/>
      <c r="F7263"/>
      <c r="G7263"/>
      <c r="H7263" s="82"/>
      <c r="I7263" s="81"/>
      <c r="J7263" s="81"/>
      <c r="K7263" s="81"/>
      <c r="L7263" s="81"/>
    </row>
    <row r="7264" spans="3:12">
      <c r="C7264"/>
      <c r="D7264"/>
      <c r="E7264"/>
      <c r="F7264"/>
      <c r="G7264"/>
      <c r="H7264" s="82"/>
      <c r="I7264" s="81"/>
      <c r="J7264" s="81"/>
      <c r="K7264" s="81"/>
      <c r="L7264" s="81"/>
    </row>
    <row r="7265" spans="3:12">
      <c r="C7265"/>
      <c r="D7265"/>
      <c r="E7265"/>
      <c r="F7265"/>
      <c r="G7265"/>
      <c r="H7265" s="82"/>
      <c r="I7265" s="81"/>
      <c r="J7265" s="81"/>
      <c r="K7265" s="81"/>
      <c r="L7265" s="81"/>
    </row>
    <row r="7266" spans="3:12">
      <c r="C7266"/>
      <c r="D7266"/>
      <c r="E7266"/>
      <c r="F7266"/>
      <c r="G7266"/>
      <c r="H7266" s="82"/>
      <c r="I7266" s="81"/>
      <c r="J7266" s="81"/>
      <c r="K7266" s="81"/>
      <c r="L7266" s="81"/>
    </row>
    <row r="7267" spans="3:12">
      <c r="C7267"/>
      <c r="D7267"/>
      <c r="E7267"/>
      <c r="F7267"/>
      <c r="G7267"/>
      <c r="H7267" s="82"/>
      <c r="I7267" s="81"/>
      <c r="J7267" s="81"/>
      <c r="K7267" s="81"/>
      <c r="L7267" s="81"/>
    </row>
    <row r="7268" spans="3:12">
      <c r="C7268"/>
      <c r="D7268"/>
      <c r="E7268"/>
      <c r="F7268"/>
      <c r="G7268"/>
      <c r="H7268" s="82"/>
      <c r="I7268" s="81"/>
      <c r="J7268" s="81"/>
      <c r="K7268" s="81"/>
      <c r="L7268" s="81"/>
    </row>
    <row r="7269" spans="3:12">
      <c r="C7269"/>
      <c r="D7269"/>
      <c r="E7269"/>
      <c r="F7269"/>
      <c r="G7269"/>
      <c r="H7269" s="82"/>
      <c r="I7269" s="81"/>
      <c r="J7269" s="81"/>
      <c r="K7269" s="81"/>
      <c r="L7269" s="81"/>
    </row>
    <row r="7270" spans="3:12">
      <c r="C7270"/>
      <c r="D7270"/>
      <c r="E7270"/>
      <c r="F7270"/>
      <c r="G7270"/>
      <c r="H7270" s="82"/>
      <c r="I7270" s="81"/>
      <c r="J7270" s="81"/>
      <c r="K7270" s="81"/>
      <c r="L7270" s="81"/>
    </row>
    <row r="7271" spans="3:12">
      <c r="C7271"/>
      <c r="D7271"/>
      <c r="E7271"/>
      <c r="F7271"/>
      <c r="G7271"/>
      <c r="H7271" s="82"/>
      <c r="I7271" s="81"/>
      <c r="J7271" s="81"/>
      <c r="K7271" s="81"/>
      <c r="L7271" s="81"/>
    </row>
    <row r="7272" spans="3:12">
      <c r="C7272"/>
      <c r="D7272"/>
      <c r="E7272"/>
      <c r="F7272"/>
      <c r="G7272"/>
      <c r="H7272" s="82"/>
      <c r="I7272" s="81"/>
      <c r="J7272" s="81"/>
      <c r="K7272" s="81"/>
      <c r="L7272" s="81"/>
    </row>
    <row r="7273" spans="3:12">
      <c r="C7273"/>
      <c r="D7273"/>
      <c r="E7273"/>
      <c r="F7273"/>
      <c r="G7273"/>
      <c r="H7273" s="82"/>
      <c r="I7273" s="81"/>
      <c r="J7273" s="81"/>
      <c r="K7273" s="81"/>
      <c r="L7273" s="81"/>
    </row>
    <row r="7274" spans="3:12">
      <c r="C7274"/>
      <c r="D7274"/>
      <c r="E7274"/>
      <c r="F7274"/>
      <c r="G7274"/>
      <c r="H7274" s="82"/>
      <c r="I7274" s="81"/>
      <c r="J7274" s="81"/>
      <c r="K7274" s="81"/>
      <c r="L7274" s="81"/>
    </row>
    <row r="7275" spans="3:12">
      <c r="C7275"/>
      <c r="D7275"/>
      <c r="E7275"/>
      <c r="F7275"/>
      <c r="G7275"/>
      <c r="H7275" s="82"/>
      <c r="I7275" s="81"/>
      <c r="J7275" s="81"/>
      <c r="K7275" s="81"/>
      <c r="L7275" s="81"/>
    </row>
    <row r="7276" spans="3:12">
      <c r="C7276"/>
      <c r="D7276"/>
      <c r="E7276"/>
      <c r="F7276"/>
      <c r="G7276"/>
      <c r="H7276" s="82"/>
      <c r="I7276" s="81"/>
      <c r="J7276" s="81"/>
      <c r="K7276" s="81"/>
      <c r="L7276" s="81"/>
    </row>
    <row r="7277" spans="3:12">
      <c r="C7277"/>
      <c r="D7277"/>
      <c r="E7277"/>
      <c r="F7277"/>
      <c r="G7277"/>
      <c r="H7277" s="82"/>
      <c r="I7277" s="81"/>
      <c r="J7277" s="81"/>
      <c r="K7277" s="81"/>
      <c r="L7277" s="81"/>
    </row>
    <row r="7278" spans="3:12">
      <c r="C7278"/>
      <c r="D7278"/>
      <c r="E7278"/>
      <c r="F7278"/>
      <c r="G7278"/>
      <c r="H7278" s="82"/>
      <c r="I7278" s="81"/>
      <c r="J7278" s="81"/>
      <c r="K7278" s="81"/>
      <c r="L7278" s="81"/>
    </row>
    <row r="7279" spans="3:12">
      <c r="C7279"/>
      <c r="D7279"/>
      <c r="E7279"/>
      <c r="F7279"/>
      <c r="G7279"/>
      <c r="H7279" s="82"/>
      <c r="I7279" s="81"/>
      <c r="J7279" s="81"/>
      <c r="K7279" s="81"/>
      <c r="L7279" s="81"/>
    </row>
    <row r="7280" spans="3:12">
      <c r="C7280"/>
      <c r="D7280"/>
      <c r="E7280"/>
      <c r="F7280"/>
      <c r="G7280"/>
      <c r="H7280" s="82"/>
      <c r="I7280" s="81"/>
      <c r="J7280" s="81"/>
      <c r="K7280" s="81"/>
      <c r="L7280" s="81"/>
    </row>
    <row r="7281" spans="3:12">
      <c r="C7281"/>
      <c r="D7281"/>
      <c r="E7281"/>
      <c r="F7281"/>
      <c r="G7281"/>
      <c r="H7281" s="82"/>
      <c r="I7281" s="81"/>
      <c r="J7281" s="81"/>
      <c r="K7281" s="81"/>
      <c r="L7281" s="81"/>
    </row>
    <row r="7282" spans="3:12">
      <c r="C7282"/>
      <c r="D7282"/>
      <c r="E7282"/>
      <c r="F7282"/>
      <c r="G7282"/>
      <c r="H7282" s="82"/>
      <c r="I7282" s="81"/>
      <c r="J7282" s="81"/>
      <c r="K7282" s="81"/>
      <c r="L7282" s="81"/>
    </row>
    <row r="7283" spans="3:12">
      <c r="C7283"/>
      <c r="D7283"/>
      <c r="E7283"/>
      <c r="F7283"/>
      <c r="G7283"/>
      <c r="H7283" s="82"/>
      <c r="I7283" s="81"/>
      <c r="J7283" s="81"/>
      <c r="K7283" s="81"/>
      <c r="L7283" s="81"/>
    </row>
    <row r="7284" spans="3:12">
      <c r="C7284"/>
      <c r="D7284"/>
      <c r="E7284"/>
      <c r="F7284"/>
      <c r="G7284"/>
      <c r="H7284" s="82"/>
      <c r="I7284" s="81"/>
      <c r="J7284" s="81"/>
      <c r="K7284" s="81"/>
      <c r="L7284" s="81"/>
    </row>
    <row r="7285" spans="3:12">
      <c r="C7285"/>
      <c r="D7285"/>
      <c r="E7285"/>
      <c r="F7285"/>
      <c r="G7285"/>
      <c r="H7285" s="82"/>
      <c r="I7285" s="81"/>
      <c r="J7285" s="81"/>
      <c r="K7285" s="81"/>
      <c r="L7285" s="81"/>
    </row>
    <row r="7286" spans="3:12">
      <c r="C7286"/>
      <c r="D7286"/>
      <c r="E7286"/>
      <c r="F7286"/>
      <c r="G7286"/>
      <c r="H7286" s="82"/>
      <c r="I7286" s="81"/>
      <c r="J7286" s="81"/>
      <c r="K7286" s="81"/>
      <c r="L7286" s="81"/>
    </row>
    <row r="7287" spans="3:12">
      <c r="C7287"/>
      <c r="D7287"/>
      <c r="E7287"/>
      <c r="F7287"/>
      <c r="G7287"/>
      <c r="H7287" s="82"/>
      <c r="I7287" s="81"/>
      <c r="J7287" s="81"/>
      <c r="K7287" s="81"/>
      <c r="L7287" s="81"/>
    </row>
    <row r="7288" spans="3:12">
      <c r="C7288"/>
      <c r="D7288"/>
      <c r="E7288"/>
      <c r="F7288"/>
      <c r="G7288"/>
      <c r="H7288" s="82"/>
      <c r="I7288" s="81"/>
      <c r="J7288" s="81"/>
      <c r="K7288" s="81"/>
      <c r="L7288" s="81"/>
    </row>
    <row r="7289" spans="3:12">
      <c r="C7289"/>
      <c r="D7289"/>
      <c r="E7289"/>
      <c r="F7289"/>
      <c r="G7289"/>
      <c r="H7289" s="82"/>
      <c r="I7289" s="81"/>
      <c r="J7289" s="81"/>
      <c r="K7289" s="81"/>
      <c r="L7289" s="81"/>
    </row>
    <row r="7290" spans="3:12">
      <c r="C7290"/>
      <c r="D7290"/>
      <c r="E7290"/>
      <c r="F7290"/>
      <c r="G7290"/>
      <c r="H7290" s="82"/>
      <c r="I7290" s="81"/>
      <c r="J7290" s="81"/>
      <c r="K7290" s="81"/>
      <c r="L7290" s="81"/>
    </row>
    <row r="7291" spans="3:12">
      <c r="C7291"/>
      <c r="D7291"/>
      <c r="E7291"/>
      <c r="F7291"/>
      <c r="G7291"/>
      <c r="H7291" s="82"/>
      <c r="I7291" s="81"/>
      <c r="J7291" s="81"/>
      <c r="K7291" s="81"/>
      <c r="L7291" s="81"/>
    </row>
    <row r="7292" spans="3:12">
      <c r="C7292"/>
      <c r="D7292"/>
      <c r="E7292"/>
      <c r="F7292"/>
      <c r="G7292"/>
      <c r="H7292" s="82"/>
      <c r="I7292" s="81"/>
      <c r="J7292" s="81"/>
      <c r="K7292" s="81"/>
      <c r="L7292" s="81"/>
    </row>
    <row r="7293" spans="3:12">
      <c r="C7293"/>
      <c r="D7293"/>
      <c r="E7293"/>
      <c r="F7293"/>
      <c r="G7293"/>
      <c r="H7293" s="82"/>
      <c r="I7293" s="81"/>
      <c r="J7293" s="81"/>
      <c r="K7293" s="81"/>
      <c r="L7293" s="81"/>
    </row>
    <row r="7294" spans="3:12">
      <c r="C7294"/>
      <c r="D7294"/>
      <c r="E7294"/>
      <c r="F7294"/>
      <c r="G7294"/>
      <c r="H7294" s="82"/>
      <c r="I7294" s="81"/>
      <c r="J7294" s="81"/>
      <c r="K7294" s="81"/>
      <c r="L7294" s="81"/>
    </row>
    <row r="7295" spans="3:12">
      <c r="C7295"/>
      <c r="D7295"/>
      <c r="E7295"/>
      <c r="F7295"/>
      <c r="G7295"/>
      <c r="H7295" s="82"/>
      <c r="I7295" s="81"/>
      <c r="J7295" s="81"/>
      <c r="K7295" s="81"/>
      <c r="L7295" s="81"/>
    </row>
    <row r="7296" spans="3:12">
      <c r="C7296"/>
      <c r="D7296"/>
      <c r="E7296"/>
      <c r="F7296"/>
      <c r="G7296"/>
      <c r="H7296" s="82"/>
      <c r="I7296" s="81"/>
      <c r="J7296" s="81"/>
      <c r="K7296" s="81"/>
      <c r="L7296" s="81"/>
    </row>
    <row r="7297" spans="3:12">
      <c r="C7297"/>
      <c r="D7297"/>
      <c r="E7297"/>
      <c r="F7297"/>
      <c r="G7297"/>
      <c r="H7297" s="82"/>
      <c r="I7297" s="81"/>
      <c r="J7297" s="81"/>
      <c r="K7297" s="81"/>
      <c r="L7297" s="81"/>
    </row>
    <row r="7298" spans="3:12">
      <c r="C7298"/>
      <c r="D7298"/>
      <c r="E7298"/>
      <c r="F7298"/>
      <c r="G7298"/>
      <c r="H7298" s="82"/>
      <c r="I7298" s="81"/>
      <c r="J7298" s="81"/>
      <c r="K7298" s="81"/>
      <c r="L7298" s="81"/>
    </row>
    <row r="7299" spans="3:12">
      <c r="C7299"/>
      <c r="D7299"/>
      <c r="E7299"/>
      <c r="F7299"/>
      <c r="G7299"/>
      <c r="H7299" s="82"/>
      <c r="I7299" s="81"/>
      <c r="J7299" s="81"/>
      <c r="K7299" s="81"/>
      <c r="L7299" s="81"/>
    </row>
    <row r="7300" spans="3:12">
      <c r="C7300"/>
      <c r="D7300"/>
      <c r="E7300"/>
      <c r="F7300"/>
      <c r="G7300"/>
      <c r="H7300" s="82"/>
      <c r="I7300" s="81"/>
      <c r="J7300" s="81"/>
      <c r="K7300" s="81"/>
      <c r="L7300" s="81"/>
    </row>
    <row r="7301" spans="3:12">
      <c r="C7301"/>
      <c r="D7301"/>
      <c r="E7301"/>
      <c r="F7301"/>
      <c r="G7301"/>
      <c r="H7301" s="82"/>
      <c r="I7301" s="81"/>
      <c r="J7301" s="81"/>
      <c r="K7301" s="81"/>
      <c r="L7301" s="81"/>
    </row>
    <row r="7302" spans="3:12">
      <c r="C7302"/>
      <c r="D7302"/>
      <c r="E7302"/>
      <c r="F7302"/>
      <c r="G7302"/>
      <c r="H7302" s="82"/>
      <c r="I7302" s="81"/>
      <c r="J7302" s="81"/>
      <c r="K7302" s="81"/>
      <c r="L7302" s="81"/>
    </row>
    <row r="7303" spans="3:12">
      <c r="C7303"/>
      <c r="D7303"/>
      <c r="E7303"/>
      <c r="F7303"/>
      <c r="G7303"/>
      <c r="H7303" s="82"/>
      <c r="I7303" s="81"/>
      <c r="J7303" s="81"/>
      <c r="K7303" s="81"/>
      <c r="L7303" s="81"/>
    </row>
    <row r="7304" spans="3:12">
      <c r="C7304"/>
      <c r="D7304"/>
      <c r="E7304"/>
      <c r="F7304"/>
      <c r="G7304"/>
      <c r="H7304" s="82"/>
      <c r="I7304" s="81"/>
      <c r="J7304" s="81"/>
      <c r="K7304" s="81"/>
      <c r="L7304" s="81"/>
    </row>
    <row r="7305" spans="3:12">
      <c r="C7305"/>
      <c r="D7305"/>
      <c r="E7305"/>
      <c r="F7305"/>
      <c r="G7305"/>
      <c r="H7305" s="82"/>
      <c r="I7305" s="81"/>
      <c r="J7305" s="81"/>
      <c r="K7305" s="81"/>
      <c r="L7305" s="81"/>
    </row>
    <row r="7306" spans="3:12">
      <c r="C7306"/>
      <c r="D7306"/>
      <c r="E7306"/>
      <c r="F7306"/>
      <c r="G7306"/>
      <c r="H7306" s="82"/>
      <c r="I7306" s="81"/>
      <c r="J7306" s="81"/>
      <c r="K7306" s="81"/>
      <c r="L7306" s="81"/>
    </row>
    <row r="7307" spans="3:12">
      <c r="C7307"/>
      <c r="D7307"/>
      <c r="E7307"/>
      <c r="F7307"/>
      <c r="G7307"/>
      <c r="H7307" s="82"/>
      <c r="I7307" s="81"/>
      <c r="J7307" s="81"/>
      <c r="K7307" s="81"/>
      <c r="L7307" s="81"/>
    </row>
    <row r="7308" spans="3:12">
      <c r="C7308"/>
      <c r="D7308"/>
      <c r="E7308"/>
      <c r="F7308"/>
      <c r="G7308"/>
      <c r="H7308" s="82"/>
      <c r="I7308" s="81"/>
      <c r="J7308" s="81"/>
      <c r="K7308" s="81"/>
      <c r="L7308" s="81"/>
    </row>
    <row r="7309" spans="3:12">
      <c r="C7309"/>
      <c r="D7309"/>
      <c r="E7309"/>
      <c r="F7309"/>
      <c r="G7309"/>
      <c r="H7309" s="82"/>
      <c r="I7309" s="81"/>
      <c r="J7309" s="81"/>
      <c r="K7309" s="81"/>
      <c r="L7309" s="81"/>
    </row>
    <row r="7310" spans="3:12">
      <c r="C7310"/>
      <c r="D7310"/>
      <c r="E7310"/>
      <c r="F7310"/>
      <c r="G7310"/>
      <c r="H7310" s="82"/>
      <c r="I7310" s="81"/>
      <c r="J7310" s="81"/>
      <c r="K7310" s="81"/>
      <c r="L7310" s="81"/>
    </row>
    <row r="7311" spans="3:12">
      <c r="C7311"/>
      <c r="D7311"/>
      <c r="E7311"/>
      <c r="F7311"/>
      <c r="G7311"/>
      <c r="H7311" s="82"/>
      <c r="I7311" s="81"/>
      <c r="J7311" s="81"/>
      <c r="K7311" s="81"/>
      <c r="L7311" s="81"/>
    </row>
    <row r="7312" spans="3:12">
      <c r="C7312"/>
      <c r="D7312"/>
      <c r="E7312"/>
      <c r="F7312"/>
      <c r="G7312"/>
      <c r="H7312" s="82"/>
      <c r="I7312" s="81"/>
      <c r="J7312" s="81"/>
      <c r="K7312" s="81"/>
      <c r="L7312" s="81"/>
    </row>
    <row r="7313" spans="3:12">
      <c r="C7313"/>
      <c r="D7313"/>
      <c r="E7313"/>
      <c r="F7313"/>
      <c r="G7313"/>
      <c r="H7313" s="82"/>
      <c r="I7313" s="81"/>
      <c r="J7313" s="81"/>
      <c r="K7313" s="81"/>
      <c r="L7313" s="81"/>
    </row>
    <row r="7314" spans="3:12">
      <c r="C7314"/>
      <c r="D7314"/>
      <c r="E7314"/>
      <c r="F7314"/>
      <c r="G7314"/>
      <c r="H7314" s="82"/>
      <c r="I7314" s="81"/>
      <c r="J7314" s="81"/>
      <c r="K7314" s="81"/>
      <c r="L7314" s="81"/>
    </row>
    <row r="7315" spans="3:12">
      <c r="C7315"/>
      <c r="D7315"/>
      <c r="E7315"/>
      <c r="F7315"/>
      <c r="G7315"/>
      <c r="H7315" s="82"/>
      <c r="I7315" s="81"/>
      <c r="J7315" s="81"/>
      <c r="K7315" s="81"/>
      <c r="L7315" s="81"/>
    </row>
    <row r="7316" spans="3:12">
      <c r="C7316"/>
      <c r="D7316"/>
      <c r="E7316"/>
      <c r="F7316"/>
      <c r="G7316"/>
      <c r="H7316" s="82"/>
      <c r="I7316" s="81"/>
      <c r="J7316" s="81"/>
      <c r="K7316" s="81"/>
      <c r="L7316" s="81"/>
    </row>
    <row r="7317" spans="3:12">
      <c r="C7317"/>
      <c r="D7317"/>
      <c r="E7317"/>
      <c r="F7317"/>
      <c r="G7317"/>
      <c r="H7317" s="82"/>
      <c r="I7317" s="81"/>
      <c r="J7317" s="81"/>
      <c r="K7317" s="81"/>
      <c r="L7317" s="81"/>
    </row>
    <row r="7318" spans="3:12">
      <c r="C7318"/>
      <c r="D7318"/>
      <c r="E7318"/>
      <c r="F7318"/>
      <c r="G7318"/>
      <c r="H7318" s="82"/>
      <c r="I7318" s="81"/>
      <c r="J7318" s="81"/>
      <c r="K7318" s="81"/>
      <c r="L7318" s="81"/>
    </row>
    <row r="7319" spans="3:12">
      <c r="C7319"/>
      <c r="D7319"/>
      <c r="E7319"/>
      <c r="F7319"/>
      <c r="G7319"/>
      <c r="H7319" s="82"/>
      <c r="I7319" s="81"/>
      <c r="J7319" s="81"/>
      <c r="K7319" s="81"/>
      <c r="L7319" s="81"/>
    </row>
    <row r="7320" spans="3:12">
      <c r="C7320"/>
      <c r="D7320"/>
      <c r="E7320"/>
      <c r="F7320"/>
      <c r="G7320"/>
      <c r="H7320" s="82"/>
      <c r="I7320" s="81"/>
      <c r="J7320" s="81"/>
      <c r="K7320" s="81"/>
      <c r="L7320" s="81"/>
    </row>
    <row r="7321" spans="3:12">
      <c r="C7321"/>
      <c r="D7321"/>
      <c r="E7321"/>
      <c r="F7321"/>
      <c r="G7321"/>
      <c r="H7321" s="82"/>
      <c r="I7321" s="81"/>
      <c r="J7321" s="81"/>
      <c r="K7321" s="81"/>
      <c r="L7321" s="81"/>
    </row>
    <row r="7322" spans="3:12">
      <c r="C7322"/>
      <c r="D7322"/>
      <c r="E7322"/>
      <c r="F7322"/>
      <c r="G7322"/>
      <c r="H7322" s="82"/>
      <c r="I7322" s="81"/>
      <c r="J7322" s="81"/>
      <c r="K7322" s="81"/>
      <c r="L7322" s="81"/>
    </row>
    <row r="7323" spans="3:12">
      <c r="C7323"/>
      <c r="D7323"/>
      <c r="E7323"/>
      <c r="F7323"/>
      <c r="G7323"/>
      <c r="H7323" s="82"/>
      <c r="I7323" s="81"/>
      <c r="J7323" s="81"/>
      <c r="K7323" s="81"/>
      <c r="L7323" s="81"/>
    </row>
    <row r="7324" spans="3:12">
      <c r="C7324"/>
      <c r="D7324"/>
      <c r="E7324"/>
      <c r="F7324"/>
      <c r="G7324"/>
      <c r="H7324" s="82"/>
      <c r="I7324" s="81"/>
      <c r="J7324" s="81"/>
      <c r="K7324" s="81"/>
      <c r="L7324" s="81"/>
    </row>
    <row r="7325" spans="3:12">
      <c r="C7325"/>
      <c r="D7325"/>
      <c r="E7325"/>
      <c r="F7325"/>
      <c r="G7325"/>
      <c r="H7325" s="82"/>
      <c r="I7325" s="81"/>
      <c r="J7325" s="81"/>
      <c r="K7325" s="81"/>
      <c r="L7325" s="81"/>
    </row>
    <row r="7326" spans="3:12">
      <c r="C7326"/>
      <c r="D7326"/>
      <c r="E7326"/>
      <c r="F7326"/>
      <c r="G7326"/>
      <c r="H7326" s="82"/>
      <c r="I7326" s="81"/>
      <c r="J7326" s="81"/>
      <c r="K7326" s="81"/>
      <c r="L7326" s="81"/>
    </row>
    <row r="7327" spans="3:12">
      <c r="C7327"/>
      <c r="D7327"/>
      <c r="E7327"/>
      <c r="F7327"/>
      <c r="G7327"/>
      <c r="H7327" s="82"/>
      <c r="I7327" s="81"/>
      <c r="J7327" s="81"/>
      <c r="K7327" s="81"/>
      <c r="L7327" s="81"/>
    </row>
    <row r="7328" spans="3:12">
      <c r="C7328"/>
      <c r="D7328"/>
      <c r="E7328"/>
      <c r="F7328"/>
      <c r="G7328"/>
      <c r="H7328" s="82"/>
      <c r="I7328" s="81"/>
      <c r="J7328" s="81"/>
      <c r="K7328" s="81"/>
      <c r="L7328" s="81"/>
    </row>
    <row r="7329" spans="3:12">
      <c r="C7329"/>
      <c r="D7329"/>
      <c r="E7329"/>
      <c r="F7329"/>
      <c r="G7329"/>
      <c r="H7329" s="82"/>
      <c r="I7329" s="81"/>
      <c r="J7329" s="81"/>
      <c r="K7329" s="81"/>
      <c r="L7329" s="81"/>
    </row>
    <row r="7330" spans="3:12">
      <c r="C7330"/>
      <c r="D7330"/>
      <c r="E7330"/>
      <c r="F7330"/>
      <c r="G7330"/>
      <c r="H7330" s="82"/>
      <c r="I7330" s="81"/>
      <c r="J7330" s="81"/>
      <c r="K7330" s="81"/>
      <c r="L7330" s="81"/>
    </row>
    <row r="7331" spans="3:12">
      <c r="C7331"/>
      <c r="D7331"/>
      <c r="E7331"/>
      <c r="F7331"/>
      <c r="G7331"/>
      <c r="H7331" s="82"/>
      <c r="I7331" s="81"/>
      <c r="J7331" s="81"/>
      <c r="K7331" s="81"/>
      <c r="L7331" s="81"/>
    </row>
    <row r="7332" spans="3:12">
      <c r="C7332"/>
      <c r="D7332"/>
      <c r="E7332"/>
      <c r="F7332"/>
      <c r="G7332"/>
      <c r="H7332" s="82"/>
      <c r="I7332" s="81"/>
      <c r="J7332" s="81"/>
      <c r="K7332" s="81"/>
      <c r="L7332" s="81"/>
    </row>
    <row r="7333" spans="3:12">
      <c r="C7333"/>
      <c r="D7333"/>
      <c r="E7333"/>
      <c r="F7333"/>
      <c r="G7333"/>
      <c r="H7333" s="82"/>
      <c r="I7333" s="81"/>
      <c r="J7333" s="81"/>
      <c r="K7333" s="81"/>
      <c r="L7333" s="81"/>
    </row>
    <row r="7334" spans="3:12">
      <c r="C7334"/>
      <c r="D7334"/>
      <c r="E7334"/>
      <c r="F7334"/>
      <c r="G7334"/>
      <c r="H7334" s="82"/>
      <c r="I7334" s="81"/>
      <c r="J7334" s="81"/>
      <c r="K7334" s="81"/>
      <c r="L7334" s="81"/>
    </row>
    <row r="7335" spans="3:12">
      <c r="C7335"/>
      <c r="D7335"/>
      <c r="E7335"/>
      <c r="F7335"/>
      <c r="G7335"/>
      <c r="H7335" s="82"/>
      <c r="I7335" s="81"/>
      <c r="J7335" s="81"/>
      <c r="K7335" s="81"/>
      <c r="L7335" s="81"/>
    </row>
    <row r="7336" spans="3:12">
      <c r="C7336"/>
      <c r="D7336"/>
      <c r="E7336"/>
      <c r="F7336"/>
      <c r="G7336"/>
      <c r="H7336" s="82"/>
      <c r="I7336" s="81"/>
      <c r="J7336" s="81"/>
      <c r="K7336" s="81"/>
      <c r="L7336" s="81"/>
    </row>
    <row r="7337" spans="3:12">
      <c r="C7337"/>
      <c r="D7337"/>
      <c r="E7337"/>
      <c r="F7337"/>
      <c r="G7337"/>
      <c r="H7337" s="82"/>
      <c r="I7337" s="81"/>
      <c r="J7337" s="81"/>
      <c r="K7337" s="81"/>
      <c r="L7337" s="81"/>
    </row>
    <row r="7338" spans="3:12">
      <c r="C7338"/>
      <c r="D7338"/>
      <c r="E7338"/>
      <c r="F7338"/>
      <c r="G7338"/>
      <c r="H7338" s="82"/>
      <c r="I7338" s="81"/>
      <c r="J7338" s="81"/>
      <c r="K7338" s="81"/>
      <c r="L7338" s="81"/>
    </row>
    <row r="7339" spans="3:12">
      <c r="C7339"/>
      <c r="D7339"/>
      <c r="E7339"/>
      <c r="F7339"/>
      <c r="G7339"/>
      <c r="H7339" s="82"/>
      <c r="I7339" s="81"/>
      <c r="J7339" s="81"/>
      <c r="K7339" s="81"/>
      <c r="L7339" s="81"/>
    </row>
    <row r="7340" spans="3:12">
      <c r="C7340"/>
      <c r="D7340"/>
      <c r="E7340"/>
      <c r="F7340"/>
      <c r="G7340"/>
      <c r="H7340" s="82"/>
      <c r="I7340" s="81"/>
      <c r="J7340" s="81"/>
      <c r="K7340" s="81"/>
      <c r="L7340" s="81"/>
    </row>
    <row r="7341" spans="3:12">
      <c r="C7341"/>
      <c r="D7341"/>
      <c r="E7341"/>
      <c r="F7341"/>
      <c r="G7341"/>
      <c r="H7341" s="82"/>
      <c r="I7341" s="81"/>
      <c r="J7341" s="81"/>
      <c r="K7341" s="81"/>
      <c r="L7341" s="81"/>
    </row>
    <row r="7342" spans="3:12">
      <c r="C7342"/>
      <c r="D7342"/>
      <c r="E7342"/>
      <c r="F7342"/>
      <c r="G7342"/>
      <c r="H7342" s="82"/>
      <c r="I7342" s="81"/>
      <c r="J7342" s="81"/>
      <c r="K7342" s="81"/>
      <c r="L7342" s="81"/>
    </row>
    <row r="7343" spans="3:12">
      <c r="C7343"/>
      <c r="D7343"/>
      <c r="E7343"/>
      <c r="F7343"/>
      <c r="G7343"/>
      <c r="H7343" s="82"/>
      <c r="I7343" s="81"/>
      <c r="J7343" s="81"/>
      <c r="K7343" s="81"/>
      <c r="L7343" s="81"/>
    </row>
    <row r="7344" spans="3:12">
      <c r="C7344"/>
      <c r="D7344"/>
      <c r="E7344"/>
      <c r="F7344"/>
      <c r="G7344"/>
      <c r="H7344" s="82"/>
      <c r="I7344" s="81"/>
      <c r="J7344" s="81"/>
      <c r="K7344" s="81"/>
      <c r="L7344" s="81"/>
    </row>
    <row r="7345" spans="3:12">
      <c r="C7345"/>
      <c r="D7345"/>
      <c r="E7345"/>
      <c r="F7345"/>
      <c r="G7345"/>
      <c r="H7345" s="82"/>
      <c r="I7345" s="81"/>
      <c r="J7345" s="81"/>
      <c r="K7345" s="81"/>
      <c r="L7345" s="81"/>
    </row>
    <row r="7346" spans="3:12">
      <c r="C7346"/>
      <c r="D7346"/>
      <c r="E7346"/>
      <c r="F7346"/>
      <c r="G7346"/>
      <c r="H7346" s="82"/>
      <c r="I7346" s="81"/>
      <c r="J7346" s="81"/>
      <c r="K7346" s="81"/>
      <c r="L7346" s="81"/>
    </row>
    <row r="7347" spans="3:12">
      <c r="C7347"/>
      <c r="D7347"/>
      <c r="E7347"/>
      <c r="F7347"/>
      <c r="G7347"/>
      <c r="H7347" s="82"/>
      <c r="I7347" s="81"/>
      <c r="J7347" s="81"/>
      <c r="K7347" s="81"/>
      <c r="L7347" s="81"/>
    </row>
    <row r="7348" spans="3:12">
      <c r="C7348"/>
      <c r="D7348"/>
      <c r="E7348"/>
      <c r="F7348"/>
      <c r="G7348"/>
      <c r="H7348" s="82"/>
      <c r="I7348" s="81"/>
      <c r="J7348" s="81"/>
      <c r="K7348" s="81"/>
      <c r="L7348" s="81"/>
    </row>
    <row r="7349" spans="3:12">
      <c r="C7349"/>
      <c r="D7349"/>
      <c r="E7349"/>
      <c r="F7349"/>
      <c r="G7349"/>
      <c r="H7349" s="82"/>
      <c r="I7349" s="81"/>
      <c r="J7349" s="81"/>
      <c r="K7349" s="81"/>
      <c r="L7349" s="81"/>
    </row>
    <row r="7350" spans="3:12">
      <c r="C7350"/>
      <c r="D7350"/>
      <c r="E7350"/>
      <c r="F7350"/>
      <c r="G7350"/>
      <c r="H7350" s="82"/>
      <c r="I7350" s="81"/>
      <c r="J7350" s="81"/>
      <c r="K7350" s="81"/>
      <c r="L7350" s="81"/>
    </row>
    <row r="7351" spans="3:12">
      <c r="C7351"/>
      <c r="D7351"/>
      <c r="E7351"/>
      <c r="F7351"/>
      <c r="G7351"/>
      <c r="H7351" s="82"/>
      <c r="I7351" s="81"/>
      <c r="J7351" s="81"/>
      <c r="K7351" s="81"/>
      <c r="L7351" s="81"/>
    </row>
    <row r="7352" spans="3:12">
      <c r="C7352"/>
      <c r="D7352"/>
      <c r="E7352"/>
      <c r="F7352"/>
      <c r="G7352"/>
      <c r="H7352" s="82"/>
      <c r="I7352" s="81"/>
      <c r="J7352" s="81"/>
      <c r="K7352" s="81"/>
      <c r="L7352" s="81"/>
    </row>
    <row r="7353" spans="3:12">
      <c r="C7353"/>
      <c r="D7353"/>
      <c r="E7353"/>
      <c r="F7353"/>
      <c r="G7353"/>
      <c r="H7353" s="82"/>
      <c r="I7353" s="81"/>
      <c r="J7353" s="81"/>
      <c r="K7353" s="81"/>
      <c r="L7353" s="81"/>
    </row>
    <row r="7354" spans="3:12">
      <c r="C7354"/>
      <c r="D7354"/>
      <c r="E7354"/>
      <c r="F7354"/>
      <c r="G7354"/>
      <c r="H7354" s="82"/>
      <c r="I7354" s="81"/>
      <c r="J7354" s="81"/>
      <c r="K7354" s="81"/>
      <c r="L7354" s="81"/>
    </row>
    <row r="7355" spans="3:12">
      <c r="C7355"/>
      <c r="D7355"/>
      <c r="E7355"/>
      <c r="F7355"/>
      <c r="G7355"/>
      <c r="H7355" s="82"/>
      <c r="I7355" s="81"/>
      <c r="J7355" s="81"/>
      <c r="K7355" s="81"/>
      <c r="L7355" s="81"/>
    </row>
    <row r="7356" spans="3:12">
      <c r="C7356"/>
      <c r="D7356"/>
      <c r="E7356"/>
      <c r="F7356"/>
      <c r="G7356"/>
      <c r="H7356" s="82"/>
      <c r="I7356" s="81"/>
      <c r="J7356" s="81"/>
      <c r="K7356" s="81"/>
      <c r="L7356" s="81"/>
    </row>
    <row r="7357" spans="3:12">
      <c r="C7357"/>
      <c r="D7357"/>
      <c r="E7357"/>
      <c r="F7357"/>
      <c r="G7357"/>
      <c r="H7357" s="82"/>
      <c r="I7357" s="81"/>
      <c r="J7357" s="81"/>
      <c r="K7357" s="81"/>
      <c r="L7357" s="81"/>
    </row>
    <row r="7358" spans="3:12">
      <c r="C7358"/>
      <c r="D7358"/>
      <c r="E7358"/>
      <c r="F7358"/>
      <c r="G7358"/>
      <c r="H7358" s="82"/>
      <c r="I7358" s="81"/>
      <c r="J7358" s="81"/>
      <c r="K7358" s="81"/>
      <c r="L7358" s="81"/>
    </row>
    <row r="7359" spans="3:12">
      <c r="C7359"/>
      <c r="D7359"/>
      <c r="E7359"/>
      <c r="F7359"/>
      <c r="G7359"/>
      <c r="H7359" s="82"/>
      <c r="I7359" s="81"/>
      <c r="J7359" s="81"/>
      <c r="K7359" s="81"/>
      <c r="L7359" s="81"/>
    </row>
    <row r="7360" spans="3:12">
      <c r="C7360"/>
      <c r="D7360"/>
      <c r="E7360"/>
      <c r="F7360"/>
      <c r="G7360"/>
      <c r="H7360" s="82"/>
      <c r="I7360" s="81"/>
      <c r="J7360" s="81"/>
      <c r="K7360" s="81"/>
      <c r="L7360" s="81"/>
    </row>
    <row r="7361" spans="3:12">
      <c r="C7361"/>
      <c r="D7361"/>
      <c r="E7361"/>
      <c r="F7361"/>
      <c r="G7361"/>
      <c r="H7361" s="82"/>
      <c r="I7361" s="81"/>
      <c r="J7361" s="81"/>
      <c r="K7361" s="81"/>
      <c r="L7361" s="81"/>
    </row>
    <row r="7362" spans="3:12">
      <c r="C7362"/>
      <c r="D7362"/>
      <c r="E7362"/>
      <c r="F7362"/>
      <c r="G7362"/>
      <c r="H7362" s="82"/>
      <c r="I7362" s="81"/>
      <c r="J7362" s="81"/>
      <c r="K7362" s="81"/>
      <c r="L7362" s="81"/>
    </row>
    <row r="7363" spans="3:12">
      <c r="C7363"/>
      <c r="D7363"/>
      <c r="E7363"/>
      <c r="F7363"/>
      <c r="G7363"/>
      <c r="H7363" s="82"/>
      <c r="I7363" s="81"/>
      <c r="J7363" s="81"/>
      <c r="K7363" s="81"/>
      <c r="L7363" s="81"/>
    </row>
    <row r="7364" spans="3:12">
      <c r="C7364"/>
      <c r="D7364"/>
      <c r="E7364"/>
      <c r="F7364"/>
      <c r="G7364"/>
      <c r="H7364" s="82"/>
      <c r="I7364" s="81"/>
      <c r="J7364" s="81"/>
      <c r="K7364" s="81"/>
      <c r="L7364" s="81"/>
    </row>
    <row r="7365" spans="3:12">
      <c r="C7365"/>
      <c r="D7365"/>
      <c r="E7365"/>
      <c r="F7365"/>
      <c r="G7365"/>
      <c r="H7365" s="82"/>
      <c r="I7365" s="81"/>
      <c r="J7365" s="81"/>
      <c r="K7365" s="81"/>
      <c r="L7365" s="81"/>
    </row>
    <row r="7366" spans="3:12">
      <c r="C7366"/>
      <c r="D7366"/>
      <c r="E7366"/>
      <c r="F7366"/>
      <c r="G7366"/>
      <c r="H7366" s="82"/>
      <c r="I7366" s="81"/>
      <c r="J7366" s="81"/>
      <c r="K7366" s="81"/>
      <c r="L7366" s="81"/>
    </row>
    <row r="7367" spans="3:12">
      <c r="C7367"/>
      <c r="D7367"/>
      <c r="E7367"/>
      <c r="F7367"/>
      <c r="G7367"/>
      <c r="H7367" s="82"/>
      <c r="I7367" s="81"/>
      <c r="J7367" s="81"/>
      <c r="K7367" s="81"/>
      <c r="L7367" s="81"/>
    </row>
    <row r="7368" spans="3:12">
      <c r="C7368"/>
      <c r="D7368"/>
      <c r="E7368"/>
      <c r="F7368"/>
      <c r="G7368"/>
      <c r="H7368" s="82"/>
      <c r="I7368" s="81"/>
      <c r="J7368" s="81"/>
      <c r="K7368" s="81"/>
      <c r="L7368" s="81"/>
    </row>
    <row r="7369" spans="3:12">
      <c r="C7369"/>
      <c r="D7369"/>
      <c r="E7369"/>
      <c r="F7369"/>
      <c r="G7369"/>
      <c r="H7369" s="82"/>
      <c r="I7369" s="81"/>
      <c r="J7369" s="81"/>
      <c r="K7369" s="81"/>
      <c r="L7369" s="81"/>
    </row>
    <row r="7370" spans="3:12">
      <c r="C7370"/>
      <c r="D7370"/>
      <c r="E7370"/>
      <c r="F7370"/>
      <c r="G7370"/>
      <c r="H7370" s="82"/>
      <c r="I7370" s="81"/>
      <c r="J7370" s="81"/>
      <c r="K7370" s="81"/>
      <c r="L7370" s="81"/>
    </row>
    <row r="7371" spans="3:12">
      <c r="C7371"/>
      <c r="D7371"/>
      <c r="E7371"/>
      <c r="F7371"/>
      <c r="G7371"/>
      <c r="H7371" s="82"/>
      <c r="I7371" s="81"/>
      <c r="J7371" s="81"/>
      <c r="K7371" s="81"/>
      <c r="L7371" s="81"/>
    </row>
    <row r="7372" spans="3:12">
      <c r="C7372"/>
      <c r="D7372"/>
      <c r="E7372"/>
      <c r="F7372"/>
      <c r="G7372"/>
      <c r="H7372" s="82"/>
      <c r="I7372" s="81"/>
      <c r="J7372" s="81"/>
      <c r="K7372" s="81"/>
      <c r="L7372" s="81"/>
    </row>
    <row r="7373" spans="3:12">
      <c r="C7373"/>
      <c r="D7373"/>
      <c r="E7373"/>
      <c r="F7373"/>
      <c r="G7373"/>
      <c r="H7373" s="82"/>
      <c r="I7373" s="81"/>
      <c r="J7373" s="81"/>
      <c r="K7373" s="81"/>
      <c r="L7373" s="81"/>
    </row>
    <row r="7374" spans="3:12">
      <c r="C7374"/>
      <c r="D7374"/>
      <c r="E7374"/>
      <c r="F7374"/>
      <c r="G7374"/>
      <c r="H7374" s="82"/>
      <c r="I7374" s="81"/>
      <c r="J7374" s="81"/>
      <c r="K7374" s="81"/>
      <c r="L7374" s="81"/>
    </row>
    <row r="7375" spans="3:12">
      <c r="C7375"/>
      <c r="D7375"/>
      <c r="E7375"/>
      <c r="F7375"/>
      <c r="G7375"/>
      <c r="H7375" s="82"/>
      <c r="I7375" s="81"/>
      <c r="J7375" s="81"/>
      <c r="K7375" s="81"/>
      <c r="L7375" s="81"/>
    </row>
    <row r="7376" spans="3:12">
      <c r="C7376"/>
      <c r="D7376"/>
      <c r="E7376"/>
      <c r="F7376"/>
      <c r="G7376"/>
      <c r="H7376" s="82"/>
      <c r="I7376" s="81"/>
      <c r="J7376" s="81"/>
      <c r="K7376" s="81"/>
      <c r="L7376" s="81"/>
    </row>
    <row r="7377" spans="3:12">
      <c r="C7377"/>
      <c r="D7377"/>
      <c r="E7377"/>
      <c r="F7377"/>
      <c r="G7377"/>
      <c r="H7377" s="82"/>
      <c r="I7377" s="81"/>
      <c r="J7377" s="81"/>
      <c r="K7377" s="81"/>
      <c r="L7377" s="81"/>
    </row>
    <row r="7378" spans="3:12">
      <c r="C7378"/>
      <c r="D7378"/>
      <c r="E7378"/>
      <c r="F7378"/>
      <c r="G7378"/>
      <c r="H7378" s="82"/>
      <c r="I7378" s="81"/>
      <c r="J7378" s="81"/>
      <c r="K7378" s="81"/>
      <c r="L7378" s="81"/>
    </row>
    <row r="7379" spans="3:12">
      <c r="C7379"/>
      <c r="D7379"/>
      <c r="E7379"/>
      <c r="F7379"/>
      <c r="G7379"/>
      <c r="H7379" s="82"/>
      <c r="I7379" s="81"/>
      <c r="J7379" s="81"/>
      <c r="K7379" s="81"/>
      <c r="L7379" s="81"/>
    </row>
    <row r="7380" spans="3:12">
      <c r="C7380"/>
      <c r="D7380"/>
      <c r="E7380"/>
      <c r="F7380"/>
      <c r="G7380"/>
      <c r="H7380" s="82"/>
      <c r="I7380" s="81"/>
      <c r="J7380" s="81"/>
      <c r="K7380" s="81"/>
      <c r="L7380" s="81"/>
    </row>
    <row r="7381" spans="3:12">
      <c r="C7381"/>
      <c r="D7381"/>
      <c r="E7381"/>
      <c r="F7381"/>
      <c r="G7381"/>
      <c r="H7381" s="82"/>
      <c r="I7381" s="81"/>
      <c r="J7381" s="81"/>
      <c r="K7381" s="81"/>
      <c r="L7381" s="81"/>
    </row>
    <row r="7382" spans="3:12">
      <c r="C7382"/>
      <c r="D7382"/>
      <c r="E7382"/>
      <c r="F7382"/>
      <c r="G7382"/>
      <c r="H7382" s="82"/>
      <c r="I7382" s="81"/>
      <c r="J7382" s="81"/>
      <c r="K7382" s="81"/>
      <c r="L7382" s="81"/>
    </row>
    <row r="7383" spans="3:12">
      <c r="C7383"/>
      <c r="D7383"/>
      <c r="E7383"/>
      <c r="F7383"/>
      <c r="G7383"/>
      <c r="H7383" s="82"/>
      <c r="I7383" s="81"/>
      <c r="J7383" s="81"/>
      <c r="K7383" s="81"/>
      <c r="L7383" s="81"/>
    </row>
    <row r="7384" spans="3:12">
      <c r="C7384"/>
      <c r="D7384"/>
      <c r="E7384"/>
      <c r="F7384"/>
      <c r="G7384"/>
      <c r="H7384" s="82"/>
      <c r="I7384" s="81"/>
      <c r="J7384" s="81"/>
      <c r="K7384" s="81"/>
      <c r="L7384" s="81"/>
    </row>
    <row r="7385" spans="3:12">
      <c r="C7385"/>
      <c r="D7385"/>
      <c r="E7385"/>
      <c r="F7385"/>
      <c r="G7385"/>
      <c r="H7385" s="82"/>
      <c r="I7385" s="81"/>
      <c r="J7385" s="81"/>
      <c r="K7385" s="81"/>
      <c r="L7385" s="81"/>
    </row>
    <row r="7386" spans="3:12">
      <c r="C7386"/>
      <c r="D7386"/>
      <c r="E7386"/>
      <c r="F7386"/>
      <c r="G7386"/>
      <c r="H7386" s="82"/>
      <c r="I7386" s="81"/>
      <c r="J7386" s="81"/>
      <c r="K7386" s="81"/>
      <c r="L7386" s="81"/>
    </row>
    <row r="7387" spans="3:12">
      <c r="C7387"/>
      <c r="D7387"/>
      <c r="E7387"/>
      <c r="F7387"/>
      <c r="G7387"/>
      <c r="H7387" s="82"/>
      <c r="I7387" s="81"/>
      <c r="J7387" s="81"/>
      <c r="K7387" s="81"/>
      <c r="L7387" s="81"/>
    </row>
    <row r="7388" spans="3:12">
      <c r="C7388"/>
      <c r="D7388"/>
      <c r="E7388"/>
      <c r="F7388"/>
      <c r="G7388"/>
      <c r="H7388" s="82"/>
      <c r="I7388" s="81"/>
      <c r="J7388" s="81"/>
      <c r="K7388" s="81"/>
      <c r="L7388" s="81"/>
    </row>
    <row r="7389" spans="3:12">
      <c r="C7389"/>
      <c r="D7389"/>
      <c r="E7389"/>
      <c r="F7389"/>
      <c r="G7389"/>
      <c r="H7389" s="82"/>
      <c r="I7389" s="81"/>
      <c r="J7389" s="81"/>
      <c r="K7389" s="81"/>
      <c r="L7389" s="81"/>
    </row>
    <row r="7390" spans="3:12">
      <c r="C7390"/>
      <c r="D7390"/>
      <c r="E7390"/>
      <c r="F7390"/>
      <c r="G7390"/>
      <c r="H7390" s="82"/>
      <c r="I7390" s="81"/>
      <c r="J7390" s="81"/>
      <c r="K7390" s="81"/>
      <c r="L7390" s="81"/>
    </row>
    <row r="7391" spans="3:12">
      <c r="C7391"/>
      <c r="D7391"/>
      <c r="E7391"/>
      <c r="F7391"/>
      <c r="G7391"/>
      <c r="H7391" s="82"/>
      <c r="I7391" s="81"/>
      <c r="J7391" s="81"/>
      <c r="K7391" s="81"/>
      <c r="L7391" s="81"/>
    </row>
    <row r="7392" spans="3:12">
      <c r="C7392"/>
      <c r="D7392"/>
      <c r="E7392"/>
      <c r="F7392"/>
      <c r="G7392"/>
      <c r="H7392" s="82"/>
      <c r="I7392" s="81"/>
      <c r="J7392" s="81"/>
      <c r="K7392" s="81"/>
      <c r="L7392" s="81"/>
    </row>
    <row r="7393" spans="3:12">
      <c r="C7393"/>
      <c r="D7393"/>
      <c r="E7393"/>
      <c r="F7393"/>
      <c r="G7393"/>
      <c r="H7393" s="82"/>
      <c r="I7393" s="81"/>
      <c r="J7393" s="81"/>
      <c r="K7393" s="81"/>
      <c r="L7393" s="81"/>
    </row>
    <row r="7394" spans="3:12">
      <c r="C7394"/>
      <c r="D7394"/>
      <c r="E7394"/>
      <c r="F7394"/>
      <c r="G7394"/>
      <c r="H7394" s="82"/>
      <c r="I7394" s="81"/>
      <c r="J7394" s="81"/>
      <c r="K7394" s="81"/>
      <c r="L7394" s="81"/>
    </row>
    <row r="7395" spans="3:12">
      <c r="C7395"/>
      <c r="D7395"/>
      <c r="E7395"/>
      <c r="F7395"/>
      <c r="G7395"/>
      <c r="H7395" s="82"/>
      <c r="I7395" s="81"/>
      <c r="J7395" s="81"/>
      <c r="K7395" s="81"/>
      <c r="L7395" s="81"/>
    </row>
    <row r="7396" spans="3:12">
      <c r="C7396"/>
      <c r="D7396"/>
      <c r="E7396"/>
      <c r="F7396"/>
      <c r="G7396"/>
      <c r="H7396" s="82"/>
      <c r="I7396" s="81"/>
      <c r="J7396" s="81"/>
      <c r="K7396" s="81"/>
      <c r="L7396" s="81"/>
    </row>
    <row r="7397" spans="3:12">
      <c r="C7397"/>
      <c r="D7397"/>
      <c r="E7397"/>
      <c r="F7397"/>
      <c r="G7397"/>
      <c r="H7397" s="82"/>
      <c r="I7397" s="81"/>
      <c r="J7397" s="81"/>
      <c r="K7397" s="81"/>
      <c r="L7397" s="81"/>
    </row>
    <row r="7398" spans="3:12">
      <c r="C7398"/>
      <c r="D7398"/>
      <c r="E7398"/>
      <c r="F7398"/>
      <c r="G7398"/>
      <c r="H7398" s="82"/>
      <c r="I7398" s="81"/>
      <c r="J7398" s="81"/>
      <c r="K7398" s="81"/>
      <c r="L7398" s="81"/>
    </row>
    <row r="7399" spans="3:12">
      <c r="C7399"/>
      <c r="D7399"/>
      <c r="E7399"/>
      <c r="F7399"/>
      <c r="G7399"/>
      <c r="H7399" s="82"/>
      <c r="I7399" s="81"/>
      <c r="J7399" s="81"/>
      <c r="K7399" s="81"/>
      <c r="L7399" s="81"/>
    </row>
    <row r="7400" spans="3:12">
      <c r="C7400"/>
      <c r="D7400"/>
      <c r="E7400"/>
      <c r="F7400"/>
      <c r="G7400"/>
      <c r="H7400" s="82"/>
      <c r="I7400" s="81"/>
      <c r="J7400" s="81"/>
      <c r="K7400" s="81"/>
      <c r="L7400" s="81"/>
    </row>
    <row r="7401" spans="3:12">
      <c r="C7401"/>
      <c r="D7401"/>
      <c r="E7401"/>
      <c r="F7401"/>
      <c r="G7401"/>
      <c r="H7401" s="82"/>
      <c r="I7401" s="81"/>
      <c r="J7401" s="81"/>
      <c r="K7401" s="81"/>
      <c r="L7401" s="81"/>
    </row>
    <row r="7402" spans="3:12">
      <c r="C7402"/>
      <c r="D7402"/>
      <c r="E7402"/>
      <c r="F7402"/>
      <c r="G7402"/>
      <c r="H7402" s="82"/>
      <c r="I7402" s="81"/>
      <c r="J7402" s="81"/>
      <c r="K7402" s="81"/>
      <c r="L7402" s="81"/>
    </row>
    <row r="7403" spans="3:12">
      <c r="C7403"/>
      <c r="D7403"/>
      <c r="E7403"/>
      <c r="F7403"/>
      <c r="G7403"/>
      <c r="H7403" s="82"/>
      <c r="I7403" s="81"/>
      <c r="J7403" s="81"/>
      <c r="K7403" s="81"/>
      <c r="L7403" s="81"/>
    </row>
    <row r="7404" spans="3:12">
      <c r="C7404"/>
      <c r="D7404"/>
      <c r="E7404"/>
      <c r="F7404"/>
      <c r="G7404"/>
      <c r="H7404" s="82"/>
      <c r="I7404" s="81"/>
      <c r="J7404" s="81"/>
      <c r="K7404" s="81"/>
      <c r="L7404" s="81"/>
    </row>
    <row r="7405" spans="3:12">
      <c r="C7405"/>
      <c r="D7405"/>
      <c r="E7405"/>
      <c r="F7405"/>
      <c r="G7405"/>
      <c r="H7405" s="82"/>
      <c r="I7405" s="81"/>
      <c r="J7405" s="81"/>
      <c r="K7405" s="81"/>
      <c r="L7405" s="81"/>
    </row>
    <row r="7406" spans="3:12">
      <c r="C7406"/>
      <c r="D7406"/>
      <c r="E7406"/>
      <c r="F7406"/>
      <c r="G7406"/>
      <c r="H7406" s="82"/>
      <c r="I7406" s="81"/>
      <c r="J7406" s="81"/>
      <c r="K7406" s="81"/>
      <c r="L7406" s="81"/>
    </row>
    <row r="7407" spans="3:12">
      <c r="C7407"/>
      <c r="D7407"/>
      <c r="E7407"/>
      <c r="F7407"/>
      <c r="G7407"/>
      <c r="H7407" s="82"/>
      <c r="I7407" s="81"/>
      <c r="J7407" s="81"/>
      <c r="K7407" s="81"/>
      <c r="L7407" s="81"/>
    </row>
    <row r="7408" spans="3:12">
      <c r="C7408"/>
      <c r="D7408"/>
      <c r="E7408"/>
      <c r="F7408"/>
      <c r="G7408"/>
      <c r="H7408" s="82"/>
      <c r="I7408" s="81"/>
      <c r="J7408" s="81"/>
      <c r="K7408" s="81"/>
      <c r="L7408" s="81"/>
    </row>
    <row r="7409" spans="3:12">
      <c r="C7409"/>
      <c r="D7409"/>
      <c r="E7409"/>
      <c r="F7409"/>
      <c r="G7409"/>
      <c r="H7409" s="82"/>
      <c r="I7409" s="81"/>
      <c r="J7409" s="81"/>
      <c r="K7409" s="81"/>
      <c r="L7409" s="81"/>
    </row>
    <row r="7410" spans="3:12">
      <c r="C7410"/>
      <c r="D7410"/>
      <c r="E7410"/>
      <c r="F7410"/>
      <c r="G7410"/>
      <c r="H7410" s="82"/>
      <c r="I7410" s="81"/>
      <c r="J7410" s="81"/>
      <c r="K7410" s="81"/>
      <c r="L7410" s="81"/>
    </row>
    <row r="7411" spans="3:12">
      <c r="C7411"/>
      <c r="D7411"/>
      <c r="E7411"/>
      <c r="F7411"/>
      <c r="G7411"/>
      <c r="H7411" s="82"/>
      <c r="I7411" s="81"/>
      <c r="J7411" s="81"/>
      <c r="K7411" s="81"/>
      <c r="L7411" s="81"/>
    </row>
    <row r="7412" spans="3:12">
      <c r="C7412"/>
      <c r="D7412"/>
      <c r="E7412"/>
      <c r="F7412"/>
      <c r="G7412"/>
      <c r="H7412" s="82"/>
      <c r="I7412" s="81"/>
      <c r="J7412" s="81"/>
      <c r="K7412" s="81"/>
      <c r="L7412" s="81"/>
    </row>
    <row r="7413" spans="3:12">
      <c r="C7413"/>
      <c r="D7413"/>
      <c r="E7413"/>
      <c r="F7413"/>
      <c r="G7413"/>
      <c r="H7413" s="82"/>
      <c r="I7413" s="81"/>
      <c r="J7413" s="81"/>
      <c r="K7413" s="81"/>
      <c r="L7413" s="81"/>
    </row>
    <row r="7414" spans="3:12">
      <c r="C7414"/>
      <c r="D7414"/>
      <c r="E7414"/>
      <c r="F7414"/>
      <c r="G7414"/>
      <c r="H7414" s="82"/>
      <c r="I7414" s="81"/>
      <c r="J7414" s="81"/>
      <c r="K7414" s="81"/>
      <c r="L7414" s="81"/>
    </row>
    <row r="7415" spans="3:12">
      <c r="C7415"/>
      <c r="D7415"/>
      <c r="E7415"/>
      <c r="F7415"/>
      <c r="G7415"/>
      <c r="H7415" s="82"/>
      <c r="I7415" s="81"/>
      <c r="J7415" s="81"/>
      <c r="K7415" s="81"/>
      <c r="L7415" s="81"/>
    </row>
    <row r="7416" spans="3:12">
      <c r="C7416"/>
      <c r="D7416"/>
      <c r="E7416"/>
      <c r="F7416"/>
      <c r="G7416"/>
      <c r="H7416" s="82"/>
      <c r="I7416" s="81"/>
      <c r="J7416" s="81"/>
      <c r="K7416" s="81"/>
      <c r="L7416" s="81"/>
    </row>
    <row r="7417" spans="3:12">
      <c r="C7417"/>
      <c r="D7417"/>
      <c r="E7417"/>
      <c r="F7417"/>
      <c r="G7417"/>
      <c r="H7417" s="82"/>
      <c r="I7417" s="81"/>
      <c r="J7417" s="81"/>
      <c r="K7417" s="81"/>
      <c r="L7417" s="81"/>
    </row>
    <row r="7418" spans="3:12">
      <c r="C7418"/>
      <c r="D7418"/>
      <c r="E7418"/>
      <c r="F7418"/>
      <c r="G7418"/>
      <c r="H7418" s="82"/>
      <c r="I7418" s="81"/>
      <c r="J7418" s="81"/>
      <c r="K7418" s="81"/>
      <c r="L7418" s="81"/>
    </row>
    <row r="7419" spans="3:12">
      <c r="C7419"/>
      <c r="D7419"/>
      <c r="E7419"/>
      <c r="F7419"/>
      <c r="G7419"/>
      <c r="H7419" s="82"/>
      <c r="I7419" s="81"/>
      <c r="J7419" s="81"/>
      <c r="K7419" s="81"/>
      <c r="L7419" s="81"/>
    </row>
    <row r="7420" spans="3:12">
      <c r="C7420"/>
      <c r="D7420"/>
      <c r="E7420"/>
      <c r="F7420"/>
      <c r="G7420"/>
      <c r="H7420" s="82"/>
      <c r="I7420" s="81"/>
      <c r="J7420" s="81"/>
      <c r="K7420" s="81"/>
      <c r="L7420" s="81"/>
    </row>
    <row r="7421" spans="3:12">
      <c r="C7421"/>
      <c r="D7421"/>
      <c r="E7421"/>
      <c r="F7421"/>
      <c r="G7421"/>
      <c r="H7421" s="82"/>
      <c r="I7421" s="81"/>
      <c r="J7421" s="81"/>
      <c r="K7421" s="81"/>
      <c r="L7421" s="81"/>
    </row>
    <row r="7422" spans="3:12">
      <c r="C7422"/>
      <c r="D7422"/>
      <c r="E7422"/>
      <c r="F7422"/>
      <c r="G7422"/>
      <c r="H7422" s="82"/>
      <c r="I7422" s="81"/>
      <c r="J7422" s="81"/>
      <c r="K7422" s="81"/>
      <c r="L7422" s="81"/>
    </row>
    <row r="7423" spans="3:12">
      <c r="C7423"/>
      <c r="D7423"/>
      <c r="E7423"/>
      <c r="F7423"/>
      <c r="G7423"/>
      <c r="H7423" s="82"/>
      <c r="I7423" s="81"/>
      <c r="J7423" s="81"/>
      <c r="K7423" s="81"/>
      <c r="L7423" s="81"/>
    </row>
    <row r="7424" spans="3:12">
      <c r="C7424"/>
      <c r="D7424"/>
      <c r="E7424"/>
      <c r="F7424"/>
      <c r="G7424"/>
      <c r="H7424" s="82"/>
      <c r="I7424" s="81"/>
      <c r="J7424" s="81"/>
      <c r="K7424" s="81"/>
      <c r="L7424" s="81"/>
    </row>
    <row r="7425" spans="3:12">
      <c r="C7425"/>
      <c r="D7425"/>
      <c r="E7425"/>
      <c r="F7425"/>
      <c r="G7425"/>
      <c r="H7425" s="82"/>
      <c r="I7425" s="81"/>
      <c r="J7425" s="81"/>
      <c r="K7425" s="81"/>
      <c r="L7425" s="81"/>
    </row>
    <row r="7426" spans="3:12">
      <c r="C7426"/>
      <c r="D7426"/>
      <c r="E7426"/>
      <c r="F7426"/>
      <c r="G7426"/>
      <c r="H7426" s="82"/>
      <c r="I7426" s="81"/>
      <c r="J7426" s="81"/>
      <c r="K7426" s="81"/>
      <c r="L7426" s="81"/>
    </row>
    <row r="7427" spans="3:12">
      <c r="C7427"/>
      <c r="D7427"/>
      <c r="E7427"/>
      <c r="F7427"/>
      <c r="G7427"/>
      <c r="H7427" s="82"/>
      <c r="I7427" s="81"/>
      <c r="J7427" s="81"/>
      <c r="K7427" s="81"/>
      <c r="L7427" s="81"/>
    </row>
    <row r="7428" spans="3:12">
      <c r="C7428"/>
      <c r="D7428"/>
      <c r="E7428"/>
      <c r="F7428"/>
      <c r="G7428"/>
      <c r="H7428" s="82"/>
      <c r="I7428" s="81"/>
      <c r="J7428" s="81"/>
      <c r="K7428" s="81"/>
      <c r="L7428" s="81"/>
    </row>
    <row r="7429" spans="3:12">
      <c r="C7429"/>
      <c r="D7429"/>
      <c r="E7429"/>
      <c r="F7429"/>
      <c r="G7429"/>
      <c r="H7429" s="82"/>
      <c r="I7429" s="81"/>
      <c r="J7429" s="81"/>
      <c r="K7429" s="81"/>
      <c r="L7429" s="81"/>
    </row>
    <row r="7430" spans="3:12">
      <c r="C7430"/>
      <c r="D7430"/>
      <c r="E7430"/>
      <c r="F7430"/>
      <c r="G7430"/>
      <c r="H7430" s="82"/>
      <c r="I7430" s="81"/>
      <c r="J7430" s="81"/>
      <c r="K7430" s="81"/>
      <c r="L7430" s="81"/>
    </row>
    <row r="7431" spans="3:12">
      <c r="C7431"/>
      <c r="D7431"/>
      <c r="E7431"/>
      <c r="F7431"/>
      <c r="G7431"/>
      <c r="H7431" s="82"/>
      <c r="I7431" s="81"/>
      <c r="J7431" s="81"/>
      <c r="K7431" s="81"/>
      <c r="L7431" s="81"/>
    </row>
    <row r="7432" spans="3:12">
      <c r="C7432"/>
      <c r="D7432"/>
      <c r="E7432"/>
      <c r="F7432"/>
      <c r="G7432"/>
      <c r="H7432" s="82"/>
      <c r="I7432" s="81"/>
      <c r="J7432" s="81"/>
      <c r="K7432" s="81"/>
      <c r="L7432" s="81"/>
    </row>
    <row r="7433" spans="3:12">
      <c r="C7433"/>
      <c r="D7433"/>
      <c r="E7433"/>
      <c r="F7433"/>
      <c r="G7433"/>
      <c r="H7433" s="82"/>
      <c r="I7433" s="81"/>
      <c r="J7433" s="81"/>
      <c r="K7433" s="81"/>
      <c r="L7433" s="81"/>
    </row>
    <row r="7434" spans="3:12">
      <c r="C7434"/>
      <c r="D7434"/>
      <c r="E7434"/>
      <c r="F7434"/>
      <c r="G7434"/>
      <c r="H7434" s="82"/>
      <c r="I7434" s="81"/>
      <c r="J7434" s="81"/>
      <c r="K7434" s="81"/>
      <c r="L7434" s="81"/>
    </row>
    <row r="7435" spans="3:12">
      <c r="C7435"/>
      <c r="D7435"/>
      <c r="E7435"/>
      <c r="F7435"/>
      <c r="G7435"/>
      <c r="H7435" s="82"/>
      <c r="I7435" s="81"/>
      <c r="J7435" s="81"/>
      <c r="K7435" s="81"/>
      <c r="L7435" s="81"/>
    </row>
    <row r="7436" spans="3:12">
      <c r="C7436"/>
      <c r="D7436"/>
      <c r="E7436"/>
      <c r="F7436"/>
      <c r="G7436"/>
      <c r="H7436" s="82"/>
      <c r="I7436" s="81"/>
      <c r="J7436" s="81"/>
      <c r="K7436" s="81"/>
      <c r="L7436" s="81"/>
    </row>
    <row r="7437" spans="3:12">
      <c r="C7437"/>
      <c r="D7437"/>
      <c r="E7437"/>
      <c r="F7437"/>
      <c r="G7437"/>
      <c r="H7437" s="82"/>
      <c r="I7437" s="81"/>
      <c r="J7437" s="81"/>
      <c r="K7437" s="81"/>
      <c r="L7437" s="81"/>
    </row>
    <row r="7438" spans="3:12">
      <c r="C7438"/>
      <c r="D7438"/>
      <c r="E7438"/>
      <c r="F7438"/>
      <c r="G7438"/>
      <c r="H7438" s="82"/>
      <c r="I7438" s="81"/>
      <c r="J7438" s="81"/>
      <c r="K7438" s="81"/>
      <c r="L7438" s="81"/>
    </row>
    <row r="7439" spans="3:12">
      <c r="C7439"/>
      <c r="D7439"/>
      <c r="E7439"/>
      <c r="F7439"/>
      <c r="G7439"/>
      <c r="H7439" s="82"/>
      <c r="I7439" s="81"/>
      <c r="J7439" s="81"/>
      <c r="K7439" s="81"/>
      <c r="L7439" s="81"/>
    </row>
    <row r="7440" spans="3:12">
      <c r="C7440"/>
      <c r="D7440"/>
      <c r="E7440"/>
      <c r="F7440"/>
      <c r="G7440"/>
      <c r="H7440" s="82"/>
      <c r="I7440" s="81"/>
      <c r="J7440" s="81"/>
      <c r="K7440" s="81"/>
      <c r="L7440" s="81"/>
    </row>
    <row r="7441" spans="3:12">
      <c r="C7441"/>
      <c r="D7441"/>
      <c r="E7441"/>
      <c r="F7441"/>
      <c r="G7441"/>
      <c r="H7441" s="82"/>
      <c r="I7441" s="81"/>
      <c r="J7441" s="81"/>
      <c r="K7441" s="81"/>
      <c r="L7441" s="81"/>
    </row>
    <row r="7442" spans="3:12">
      <c r="C7442"/>
      <c r="D7442"/>
      <c r="E7442"/>
      <c r="F7442"/>
      <c r="G7442"/>
      <c r="H7442" s="82"/>
      <c r="I7442" s="81"/>
      <c r="J7442" s="81"/>
      <c r="K7442" s="81"/>
      <c r="L7442" s="81"/>
    </row>
    <row r="7443" spans="3:12">
      <c r="C7443"/>
      <c r="D7443"/>
      <c r="E7443"/>
      <c r="F7443"/>
      <c r="G7443"/>
      <c r="H7443" s="82"/>
      <c r="I7443" s="81"/>
      <c r="J7443" s="81"/>
      <c r="K7443" s="81"/>
      <c r="L7443" s="81"/>
    </row>
    <row r="7444" spans="3:12">
      <c r="C7444"/>
      <c r="D7444"/>
      <c r="E7444"/>
      <c r="F7444"/>
      <c r="G7444"/>
      <c r="H7444" s="82"/>
      <c r="I7444" s="81"/>
      <c r="J7444" s="81"/>
      <c r="K7444" s="81"/>
      <c r="L7444" s="81"/>
    </row>
    <row r="7445" spans="3:12">
      <c r="C7445"/>
      <c r="D7445"/>
      <c r="E7445"/>
      <c r="F7445"/>
      <c r="G7445"/>
      <c r="H7445" s="82"/>
      <c r="I7445" s="81"/>
      <c r="J7445" s="81"/>
      <c r="K7445" s="81"/>
      <c r="L7445" s="81"/>
    </row>
    <row r="7446" spans="3:12">
      <c r="C7446"/>
      <c r="D7446"/>
      <c r="E7446"/>
      <c r="F7446"/>
      <c r="G7446"/>
      <c r="H7446" s="82"/>
      <c r="I7446" s="81"/>
      <c r="J7446" s="81"/>
      <c r="K7446" s="81"/>
      <c r="L7446" s="81"/>
    </row>
    <row r="7447" spans="3:12">
      <c r="C7447"/>
      <c r="D7447"/>
      <c r="E7447"/>
      <c r="F7447"/>
      <c r="G7447"/>
      <c r="H7447" s="82"/>
      <c r="I7447" s="81"/>
      <c r="J7447" s="81"/>
      <c r="K7447" s="81"/>
      <c r="L7447" s="81"/>
    </row>
    <row r="7448" spans="3:12">
      <c r="C7448"/>
      <c r="D7448"/>
      <c r="E7448"/>
      <c r="F7448"/>
      <c r="G7448"/>
      <c r="H7448" s="82"/>
      <c r="I7448" s="81"/>
      <c r="J7448" s="81"/>
      <c r="K7448" s="81"/>
      <c r="L7448" s="81"/>
    </row>
    <row r="7449" spans="3:12">
      <c r="C7449"/>
      <c r="D7449"/>
      <c r="E7449"/>
      <c r="F7449"/>
      <c r="G7449"/>
      <c r="H7449" s="82"/>
      <c r="I7449" s="81"/>
      <c r="J7449" s="81"/>
      <c r="K7449" s="81"/>
      <c r="L7449" s="81"/>
    </row>
    <row r="7450" spans="3:12">
      <c r="C7450"/>
      <c r="D7450"/>
      <c r="E7450"/>
      <c r="F7450"/>
      <c r="G7450"/>
      <c r="H7450" s="82"/>
      <c r="I7450" s="81"/>
      <c r="J7450" s="81"/>
      <c r="K7450" s="81"/>
      <c r="L7450" s="81"/>
    </row>
    <row r="7451" spans="3:12">
      <c r="C7451"/>
      <c r="D7451"/>
      <c r="E7451"/>
      <c r="F7451"/>
      <c r="G7451"/>
      <c r="H7451" s="82"/>
      <c r="I7451" s="81"/>
      <c r="J7451" s="81"/>
      <c r="K7451" s="81"/>
      <c r="L7451" s="81"/>
    </row>
    <row r="7452" spans="3:12">
      <c r="C7452"/>
      <c r="D7452"/>
      <c r="E7452"/>
      <c r="F7452"/>
      <c r="G7452"/>
      <c r="H7452" s="82"/>
      <c r="I7452" s="81"/>
      <c r="J7452" s="81"/>
      <c r="K7452" s="81"/>
      <c r="L7452" s="81"/>
    </row>
    <row r="7453" spans="3:12">
      <c r="C7453"/>
      <c r="D7453"/>
      <c r="E7453"/>
      <c r="F7453"/>
      <c r="G7453"/>
      <c r="H7453" s="82"/>
      <c r="I7453" s="81"/>
      <c r="J7453" s="81"/>
      <c r="K7453" s="81"/>
      <c r="L7453" s="81"/>
    </row>
    <row r="7454" spans="3:12">
      <c r="C7454"/>
      <c r="D7454"/>
      <c r="E7454"/>
      <c r="F7454"/>
      <c r="G7454"/>
      <c r="H7454" s="82"/>
      <c r="I7454" s="81"/>
      <c r="J7454" s="81"/>
      <c r="K7454" s="81"/>
      <c r="L7454" s="81"/>
    </row>
    <row r="7455" spans="3:12">
      <c r="C7455"/>
      <c r="D7455"/>
      <c r="E7455"/>
      <c r="F7455"/>
      <c r="G7455"/>
      <c r="H7455" s="82"/>
      <c r="I7455" s="81"/>
      <c r="J7455" s="81"/>
      <c r="K7455" s="81"/>
      <c r="L7455" s="81"/>
    </row>
    <row r="7456" spans="3:12">
      <c r="C7456"/>
      <c r="D7456"/>
      <c r="E7456"/>
      <c r="F7456"/>
      <c r="G7456"/>
      <c r="H7456" s="82"/>
      <c r="I7456" s="81"/>
      <c r="J7456" s="81"/>
      <c r="K7456" s="81"/>
      <c r="L7456" s="81"/>
    </row>
    <row r="7457" spans="3:12">
      <c r="C7457"/>
      <c r="D7457"/>
      <c r="E7457"/>
      <c r="F7457"/>
      <c r="G7457"/>
      <c r="H7457" s="82"/>
      <c r="I7457" s="81"/>
      <c r="J7457" s="81"/>
      <c r="K7457" s="81"/>
      <c r="L7457" s="81"/>
    </row>
    <row r="7458" spans="3:12">
      <c r="C7458"/>
      <c r="D7458"/>
      <c r="E7458"/>
      <c r="F7458"/>
      <c r="G7458"/>
      <c r="H7458" s="82"/>
      <c r="I7458" s="81"/>
      <c r="J7458" s="81"/>
      <c r="K7458" s="81"/>
      <c r="L7458" s="81"/>
    </row>
    <row r="7459" spans="3:12">
      <c r="C7459"/>
      <c r="D7459"/>
      <c r="E7459"/>
      <c r="F7459"/>
      <c r="G7459"/>
      <c r="H7459" s="82"/>
      <c r="I7459" s="81"/>
      <c r="J7459" s="81"/>
      <c r="K7459" s="81"/>
      <c r="L7459" s="81"/>
    </row>
    <row r="7460" spans="3:12">
      <c r="C7460"/>
      <c r="D7460"/>
      <c r="E7460"/>
      <c r="F7460"/>
      <c r="G7460"/>
      <c r="H7460" s="82"/>
      <c r="I7460" s="81"/>
      <c r="J7460" s="81"/>
      <c r="K7460" s="81"/>
      <c r="L7460" s="81"/>
    </row>
    <row r="7461" spans="3:12">
      <c r="C7461"/>
      <c r="D7461"/>
      <c r="E7461"/>
      <c r="F7461"/>
      <c r="G7461"/>
      <c r="H7461" s="82"/>
      <c r="I7461" s="81"/>
      <c r="J7461" s="81"/>
      <c r="K7461" s="81"/>
      <c r="L7461" s="81"/>
    </row>
    <row r="7462" spans="3:12">
      <c r="C7462"/>
      <c r="D7462"/>
      <c r="E7462"/>
      <c r="F7462"/>
      <c r="G7462"/>
      <c r="H7462" s="82"/>
      <c r="I7462" s="81"/>
      <c r="J7462" s="81"/>
      <c r="K7462" s="81"/>
      <c r="L7462" s="81"/>
    </row>
    <row r="7463" spans="3:12">
      <c r="C7463"/>
      <c r="D7463"/>
      <c r="E7463"/>
      <c r="F7463"/>
      <c r="G7463"/>
      <c r="H7463" s="82"/>
      <c r="I7463" s="81"/>
      <c r="J7463" s="81"/>
      <c r="K7463" s="81"/>
      <c r="L7463" s="81"/>
    </row>
    <row r="7464" spans="3:12">
      <c r="C7464"/>
      <c r="D7464"/>
      <c r="E7464"/>
      <c r="F7464"/>
      <c r="G7464"/>
      <c r="H7464" s="82"/>
      <c r="I7464" s="81"/>
      <c r="J7464" s="81"/>
      <c r="K7464" s="81"/>
      <c r="L7464" s="81"/>
    </row>
    <row r="7465" spans="3:12">
      <c r="C7465"/>
      <c r="D7465"/>
      <c r="E7465"/>
      <c r="F7465"/>
      <c r="G7465"/>
      <c r="H7465" s="82"/>
      <c r="I7465" s="81"/>
      <c r="J7465" s="81"/>
      <c r="K7465" s="81"/>
      <c r="L7465" s="81"/>
    </row>
    <row r="7466" spans="3:12">
      <c r="C7466"/>
      <c r="D7466"/>
      <c r="E7466"/>
      <c r="F7466"/>
      <c r="G7466"/>
      <c r="H7466" s="82"/>
      <c r="I7466" s="81"/>
      <c r="J7466" s="81"/>
      <c r="K7466" s="81"/>
      <c r="L7466" s="81"/>
    </row>
    <row r="7467" spans="3:12">
      <c r="C7467"/>
      <c r="D7467"/>
      <c r="E7467"/>
      <c r="F7467"/>
      <c r="G7467"/>
      <c r="H7467" s="82"/>
      <c r="I7467" s="81"/>
      <c r="J7467" s="81"/>
      <c r="K7467" s="81"/>
      <c r="L7467" s="81"/>
    </row>
    <row r="7468" spans="3:12">
      <c r="C7468"/>
      <c r="D7468"/>
      <c r="E7468"/>
      <c r="F7468"/>
      <c r="G7468"/>
      <c r="H7468" s="82"/>
      <c r="I7468" s="81"/>
      <c r="J7468" s="81"/>
      <c r="K7468" s="81"/>
      <c r="L7468" s="81"/>
    </row>
    <row r="7469" spans="3:12">
      <c r="C7469"/>
      <c r="D7469"/>
      <c r="E7469"/>
      <c r="F7469"/>
      <c r="G7469"/>
      <c r="H7469" s="82"/>
      <c r="I7469" s="81"/>
      <c r="J7469" s="81"/>
      <c r="K7469" s="81"/>
      <c r="L7469" s="81"/>
    </row>
    <row r="7470" spans="3:12">
      <c r="C7470"/>
      <c r="D7470"/>
      <c r="E7470"/>
      <c r="F7470"/>
      <c r="G7470"/>
      <c r="H7470" s="82"/>
      <c r="I7470" s="81"/>
      <c r="J7470" s="81"/>
      <c r="K7470" s="81"/>
      <c r="L7470" s="81"/>
    </row>
    <row r="7471" spans="3:12">
      <c r="C7471"/>
      <c r="D7471"/>
      <c r="E7471"/>
      <c r="F7471"/>
      <c r="G7471"/>
      <c r="H7471" s="82"/>
      <c r="I7471" s="81"/>
      <c r="J7471" s="81"/>
      <c r="K7471" s="81"/>
      <c r="L7471" s="81"/>
    </row>
    <row r="7472" spans="3:12">
      <c r="C7472"/>
      <c r="D7472"/>
      <c r="E7472"/>
      <c r="F7472"/>
      <c r="G7472"/>
      <c r="H7472" s="82"/>
      <c r="I7472" s="81"/>
      <c r="J7472" s="81"/>
      <c r="K7472" s="81"/>
      <c r="L7472" s="81"/>
    </row>
    <row r="7473" spans="3:12">
      <c r="C7473"/>
      <c r="D7473"/>
      <c r="E7473"/>
      <c r="F7473"/>
      <c r="G7473"/>
      <c r="H7473" s="82"/>
      <c r="I7473" s="81"/>
      <c r="J7473" s="81"/>
      <c r="K7473" s="81"/>
      <c r="L7473" s="81"/>
    </row>
    <row r="7474" spans="3:12">
      <c r="C7474"/>
      <c r="D7474"/>
      <c r="E7474"/>
      <c r="F7474"/>
      <c r="G7474"/>
      <c r="H7474" s="82"/>
      <c r="I7474" s="81"/>
      <c r="J7474" s="81"/>
      <c r="K7474" s="81"/>
      <c r="L7474" s="81"/>
    </row>
    <row r="7475" spans="3:12">
      <c r="C7475"/>
      <c r="D7475"/>
      <c r="E7475"/>
      <c r="F7475"/>
      <c r="G7475"/>
      <c r="H7475" s="82"/>
      <c r="I7475" s="81"/>
      <c r="J7475" s="81"/>
      <c r="K7475" s="81"/>
      <c r="L7475" s="81"/>
    </row>
    <row r="7476" spans="3:12">
      <c r="C7476"/>
      <c r="D7476"/>
      <c r="E7476"/>
      <c r="F7476"/>
      <c r="G7476"/>
      <c r="H7476" s="82"/>
      <c r="I7476" s="81"/>
      <c r="J7476" s="81"/>
      <c r="K7476" s="81"/>
      <c r="L7476" s="81"/>
    </row>
    <row r="7477" spans="3:12">
      <c r="C7477"/>
      <c r="D7477"/>
      <c r="E7477"/>
      <c r="F7477"/>
      <c r="G7477"/>
      <c r="H7477" s="82"/>
      <c r="I7477" s="81"/>
      <c r="J7477" s="81"/>
      <c r="K7477" s="81"/>
      <c r="L7477" s="81"/>
    </row>
    <row r="7478" spans="3:12">
      <c r="C7478"/>
      <c r="D7478"/>
      <c r="E7478"/>
      <c r="F7478"/>
      <c r="G7478"/>
      <c r="H7478" s="82"/>
      <c r="I7478" s="81"/>
      <c r="J7478" s="81"/>
      <c r="K7478" s="81"/>
      <c r="L7478" s="81"/>
    </row>
    <row r="7479" spans="3:12">
      <c r="C7479"/>
      <c r="D7479"/>
      <c r="E7479"/>
      <c r="F7479"/>
      <c r="G7479"/>
      <c r="H7479" s="82"/>
      <c r="I7479" s="81"/>
      <c r="J7479" s="81"/>
      <c r="K7479" s="81"/>
      <c r="L7479" s="81"/>
    </row>
    <row r="7480" spans="3:12">
      <c r="C7480"/>
      <c r="D7480"/>
      <c r="E7480"/>
      <c r="F7480"/>
      <c r="G7480"/>
      <c r="H7480" s="82"/>
      <c r="I7480" s="81"/>
      <c r="J7480" s="81"/>
      <c r="K7480" s="81"/>
      <c r="L7480" s="81"/>
    </row>
    <row r="7481" spans="3:12">
      <c r="C7481"/>
      <c r="D7481"/>
      <c r="E7481"/>
      <c r="F7481"/>
      <c r="G7481"/>
      <c r="H7481" s="82"/>
      <c r="I7481" s="81"/>
      <c r="J7481" s="81"/>
      <c r="K7481" s="81"/>
      <c r="L7481" s="81"/>
    </row>
    <row r="7482" spans="3:12">
      <c r="C7482"/>
      <c r="D7482"/>
      <c r="E7482"/>
      <c r="F7482"/>
      <c r="G7482"/>
      <c r="H7482" s="82"/>
      <c r="I7482" s="81"/>
      <c r="J7482" s="81"/>
      <c r="K7482" s="81"/>
      <c r="L7482" s="81"/>
    </row>
    <row r="7483" spans="3:12">
      <c r="C7483"/>
      <c r="D7483"/>
      <c r="E7483"/>
      <c r="F7483"/>
      <c r="G7483"/>
      <c r="H7483" s="82"/>
      <c r="I7483" s="81"/>
      <c r="J7483" s="81"/>
      <c r="K7483" s="81"/>
      <c r="L7483" s="81"/>
    </row>
    <row r="7484" spans="3:12">
      <c r="C7484"/>
      <c r="D7484"/>
      <c r="E7484"/>
      <c r="F7484"/>
      <c r="G7484"/>
      <c r="H7484" s="82"/>
      <c r="I7484" s="81"/>
      <c r="J7484" s="81"/>
      <c r="K7484" s="81"/>
      <c r="L7484" s="81"/>
    </row>
    <row r="7485" spans="3:12">
      <c r="C7485"/>
      <c r="D7485"/>
      <c r="E7485"/>
      <c r="F7485"/>
      <c r="G7485"/>
      <c r="H7485" s="82"/>
      <c r="I7485" s="81"/>
      <c r="J7485" s="81"/>
      <c r="K7485" s="81"/>
      <c r="L7485" s="81"/>
    </row>
    <row r="7486" spans="3:12">
      <c r="C7486"/>
      <c r="D7486"/>
      <c r="E7486"/>
      <c r="F7486"/>
      <c r="G7486"/>
      <c r="H7486" s="82"/>
      <c r="I7486" s="81"/>
      <c r="J7486" s="81"/>
      <c r="K7486" s="81"/>
      <c r="L7486" s="81"/>
    </row>
    <row r="7487" spans="3:12">
      <c r="C7487"/>
      <c r="D7487"/>
      <c r="E7487"/>
      <c r="F7487"/>
      <c r="G7487"/>
      <c r="H7487" s="82"/>
      <c r="I7487" s="81"/>
      <c r="J7487" s="81"/>
      <c r="K7487" s="81"/>
      <c r="L7487" s="81"/>
    </row>
    <row r="7488" spans="3:12">
      <c r="C7488"/>
      <c r="D7488"/>
      <c r="E7488"/>
      <c r="F7488"/>
      <c r="G7488"/>
      <c r="H7488" s="82"/>
      <c r="I7488" s="81"/>
      <c r="J7488" s="81"/>
      <c r="K7488" s="81"/>
      <c r="L7488" s="81"/>
    </row>
    <row r="7489" spans="3:12">
      <c r="C7489"/>
      <c r="D7489"/>
      <c r="E7489"/>
      <c r="F7489"/>
      <c r="G7489"/>
      <c r="H7489" s="82"/>
      <c r="I7489" s="81"/>
      <c r="J7489" s="81"/>
      <c r="K7489" s="81"/>
      <c r="L7489" s="81"/>
    </row>
    <row r="7490" spans="3:12">
      <c r="C7490"/>
      <c r="D7490"/>
      <c r="E7490"/>
      <c r="F7490"/>
      <c r="G7490"/>
      <c r="H7490" s="82"/>
      <c r="I7490" s="81"/>
      <c r="J7490" s="81"/>
      <c r="K7490" s="81"/>
      <c r="L7490" s="81"/>
    </row>
    <row r="7491" spans="3:12">
      <c r="C7491"/>
      <c r="D7491"/>
      <c r="E7491"/>
      <c r="F7491"/>
      <c r="G7491"/>
      <c r="H7491" s="82"/>
      <c r="I7491" s="81"/>
      <c r="J7491" s="81"/>
      <c r="K7491" s="81"/>
      <c r="L7491" s="81"/>
    </row>
    <row r="7492" spans="3:12">
      <c r="C7492"/>
      <c r="D7492"/>
      <c r="E7492"/>
      <c r="F7492"/>
      <c r="G7492"/>
      <c r="H7492" s="82"/>
      <c r="I7492" s="81"/>
      <c r="J7492" s="81"/>
      <c r="K7492" s="81"/>
      <c r="L7492" s="81"/>
    </row>
    <row r="7493" spans="3:12">
      <c r="C7493"/>
      <c r="D7493"/>
      <c r="E7493"/>
      <c r="F7493"/>
      <c r="G7493"/>
      <c r="H7493" s="82"/>
      <c r="I7493" s="81"/>
      <c r="J7493" s="81"/>
      <c r="K7493" s="81"/>
      <c r="L7493" s="81"/>
    </row>
    <row r="7494" spans="3:12">
      <c r="C7494"/>
      <c r="D7494"/>
      <c r="E7494"/>
      <c r="F7494"/>
      <c r="G7494"/>
      <c r="H7494" s="82"/>
      <c r="I7494" s="81"/>
      <c r="J7494" s="81"/>
      <c r="K7494" s="81"/>
      <c r="L7494" s="81"/>
    </row>
    <row r="7495" spans="3:12">
      <c r="C7495"/>
      <c r="D7495"/>
      <c r="E7495"/>
      <c r="F7495"/>
      <c r="G7495"/>
      <c r="H7495" s="82"/>
      <c r="I7495" s="81"/>
      <c r="J7495" s="81"/>
      <c r="K7495" s="81"/>
      <c r="L7495" s="81"/>
    </row>
    <row r="7496" spans="3:12">
      <c r="C7496"/>
      <c r="D7496"/>
      <c r="E7496"/>
      <c r="F7496"/>
      <c r="G7496"/>
      <c r="H7496" s="82"/>
      <c r="I7496" s="81"/>
      <c r="J7496" s="81"/>
      <c r="K7496" s="81"/>
      <c r="L7496" s="81"/>
    </row>
    <row r="7497" spans="3:12">
      <c r="C7497"/>
      <c r="D7497"/>
      <c r="E7497"/>
      <c r="F7497"/>
      <c r="G7497"/>
      <c r="H7497" s="82"/>
      <c r="I7497" s="81"/>
      <c r="J7497" s="81"/>
      <c r="K7497" s="81"/>
      <c r="L7497" s="81"/>
    </row>
    <row r="7498" spans="3:12">
      <c r="C7498"/>
      <c r="D7498"/>
      <c r="E7498"/>
      <c r="F7498"/>
      <c r="G7498"/>
      <c r="H7498" s="82"/>
      <c r="I7498" s="81"/>
      <c r="J7498" s="81"/>
      <c r="K7498" s="81"/>
      <c r="L7498" s="81"/>
    </row>
    <row r="7499" spans="3:12">
      <c r="C7499"/>
      <c r="D7499"/>
      <c r="E7499"/>
      <c r="F7499"/>
      <c r="G7499"/>
      <c r="H7499" s="82"/>
      <c r="I7499" s="81"/>
      <c r="J7499" s="81"/>
      <c r="K7499" s="81"/>
      <c r="L7499" s="81"/>
    </row>
    <row r="7500" spans="3:12">
      <c r="C7500"/>
      <c r="D7500"/>
      <c r="E7500"/>
      <c r="F7500"/>
      <c r="G7500"/>
      <c r="H7500" s="82"/>
      <c r="I7500" s="81"/>
      <c r="J7500" s="81"/>
      <c r="K7500" s="81"/>
      <c r="L7500" s="81"/>
    </row>
    <row r="7501" spans="3:12">
      <c r="C7501"/>
      <c r="D7501"/>
      <c r="E7501"/>
      <c r="F7501"/>
      <c r="G7501"/>
      <c r="H7501" s="82"/>
      <c r="I7501" s="81"/>
      <c r="J7501" s="81"/>
      <c r="K7501" s="81"/>
      <c r="L7501" s="81"/>
    </row>
    <row r="7502" spans="3:12">
      <c r="C7502"/>
      <c r="D7502"/>
      <c r="E7502"/>
      <c r="F7502"/>
      <c r="G7502"/>
      <c r="H7502" s="82"/>
      <c r="I7502" s="81"/>
      <c r="J7502" s="81"/>
      <c r="K7502" s="81"/>
      <c r="L7502" s="81"/>
    </row>
    <row r="7503" spans="3:12">
      <c r="C7503"/>
      <c r="D7503"/>
      <c r="E7503"/>
      <c r="F7503"/>
      <c r="G7503"/>
      <c r="H7503" s="82"/>
      <c r="I7503" s="81"/>
      <c r="J7503" s="81"/>
      <c r="K7503" s="81"/>
      <c r="L7503" s="81"/>
    </row>
    <row r="7504" spans="3:12">
      <c r="C7504"/>
      <c r="D7504"/>
      <c r="E7504"/>
      <c r="F7504"/>
      <c r="G7504"/>
      <c r="H7504" s="82"/>
      <c r="I7504" s="81"/>
      <c r="J7504" s="81"/>
      <c r="K7504" s="81"/>
      <c r="L7504" s="81"/>
    </row>
    <row r="7505" spans="3:12">
      <c r="C7505"/>
      <c r="D7505"/>
      <c r="E7505"/>
      <c r="F7505"/>
      <c r="G7505"/>
      <c r="H7505" s="82"/>
      <c r="I7505" s="81"/>
      <c r="J7505" s="81"/>
      <c r="K7505" s="81"/>
      <c r="L7505" s="81"/>
    </row>
    <row r="7506" spans="3:12">
      <c r="C7506"/>
      <c r="D7506"/>
      <c r="E7506"/>
      <c r="F7506"/>
      <c r="G7506"/>
      <c r="H7506" s="82"/>
      <c r="I7506" s="81"/>
      <c r="J7506" s="81"/>
      <c r="K7506" s="81"/>
      <c r="L7506" s="81"/>
    </row>
    <row r="7507" spans="3:12">
      <c r="C7507"/>
      <c r="D7507"/>
      <c r="E7507"/>
      <c r="F7507"/>
      <c r="G7507"/>
      <c r="H7507" s="82"/>
      <c r="I7507" s="81"/>
      <c r="J7507" s="81"/>
      <c r="K7507" s="81"/>
      <c r="L7507" s="81"/>
    </row>
    <row r="7508" spans="3:12">
      <c r="C7508"/>
      <c r="D7508"/>
      <c r="E7508"/>
      <c r="F7508"/>
      <c r="G7508"/>
      <c r="H7508" s="82"/>
      <c r="I7508" s="81"/>
      <c r="J7508" s="81"/>
      <c r="K7508" s="81"/>
      <c r="L7508" s="81"/>
    </row>
    <row r="7509" spans="3:12">
      <c r="C7509"/>
      <c r="D7509"/>
      <c r="E7509"/>
      <c r="F7509"/>
      <c r="G7509"/>
      <c r="H7509" s="82"/>
      <c r="I7509" s="81"/>
      <c r="J7509" s="81"/>
      <c r="K7509" s="81"/>
      <c r="L7509" s="81"/>
    </row>
    <row r="7510" spans="3:12">
      <c r="C7510"/>
      <c r="D7510"/>
      <c r="E7510"/>
      <c r="F7510"/>
      <c r="G7510"/>
      <c r="H7510" s="82"/>
      <c r="I7510" s="81"/>
      <c r="J7510" s="81"/>
      <c r="K7510" s="81"/>
      <c r="L7510" s="81"/>
    </row>
    <row r="7511" spans="3:12">
      <c r="C7511"/>
      <c r="D7511"/>
      <c r="E7511"/>
      <c r="F7511"/>
      <c r="G7511"/>
      <c r="H7511" s="82"/>
      <c r="I7511" s="81"/>
      <c r="J7511" s="81"/>
      <c r="K7511" s="81"/>
      <c r="L7511" s="81"/>
    </row>
    <row r="7512" spans="3:12">
      <c r="C7512"/>
      <c r="D7512"/>
      <c r="E7512"/>
      <c r="F7512"/>
      <c r="G7512"/>
      <c r="H7512" s="82"/>
      <c r="I7512" s="81"/>
      <c r="J7512" s="81"/>
      <c r="K7512" s="81"/>
      <c r="L7512" s="81"/>
    </row>
    <row r="7513" spans="3:12">
      <c r="C7513"/>
      <c r="D7513"/>
      <c r="E7513"/>
      <c r="F7513"/>
      <c r="G7513"/>
      <c r="H7513" s="82"/>
      <c r="I7513" s="81"/>
      <c r="J7513" s="81"/>
      <c r="K7513" s="81"/>
      <c r="L7513" s="81"/>
    </row>
    <row r="7514" spans="3:12">
      <c r="C7514"/>
      <c r="D7514"/>
      <c r="E7514"/>
      <c r="F7514"/>
      <c r="G7514"/>
      <c r="H7514" s="82"/>
      <c r="I7514" s="81"/>
      <c r="J7514" s="81"/>
      <c r="K7514" s="81"/>
      <c r="L7514" s="81"/>
    </row>
    <row r="7515" spans="3:12">
      <c r="C7515"/>
      <c r="D7515"/>
      <c r="E7515"/>
      <c r="F7515"/>
      <c r="G7515"/>
      <c r="H7515" s="82"/>
      <c r="I7515" s="81"/>
      <c r="J7515" s="81"/>
      <c r="K7515" s="81"/>
      <c r="L7515" s="81"/>
    </row>
    <row r="7516" spans="3:12">
      <c r="C7516"/>
      <c r="D7516"/>
      <c r="E7516"/>
      <c r="F7516"/>
      <c r="G7516"/>
      <c r="H7516" s="82"/>
      <c r="I7516" s="81"/>
      <c r="J7516" s="81"/>
      <c r="K7516" s="81"/>
      <c r="L7516" s="81"/>
    </row>
    <row r="7517" spans="3:12">
      <c r="C7517"/>
      <c r="D7517"/>
      <c r="E7517"/>
      <c r="F7517"/>
      <c r="G7517"/>
      <c r="H7517" s="82"/>
      <c r="I7517" s="81"/>
      <c r="J7517" s="81"/>
      <c r="K7517" s="81"/>
      <c r="L7517" s="81"/>
    </row>
    <row r="7518" spans="3:12">
      <c r="C7518"/>
      <c r="D7518"/>
      <c r="E7518"/>
      <c r="F7518"/>
      <c r="G7518"/>
      <c r="H7518" s="82"/>
      <c r="I7518" s="81"/>
      <c r="J7518" s="81"/>
      <c r="K7518" s="81"/>
      <c r="L7518" s="81"/>
    </row>
    <row r="7519" spans="3:12">
      <c r="C7519"/>
      <c r="D7519"/>
      <c r="E7519"/>
      <c r="F7519"/>
      <c r="G7519"/>
      <c r="H7519" s="82"/>
      <c r="I7519" s="81"/>
      <c r="J7519" s="81"/>
      <c r="K7519" s="81"/>
      <c r="L7519" s="81"/>
    </row>
    <row r="7520" spans="3:12">
      <c r="C7520"/>
      <c r="D7520"/>
      <c r="E7520"/>
      <c r="F7520"/>
      <c r="G7520"/>
      <c r="H7520" s="82"/>
      <c r="I7520" s="81"/>
      <c r="J7520" s="81"/>
      <c r="K7520" s="81"/>
      <c r="L7520" s="81"/>
    </row>
    <row r="7521" spans="3:12">
      <c r="C7521"/>
      <c r="D7521"/>
      <c r="E7521"/>
      <c r="F7521"/>
      <c r="G7521"/>
      <c r="H7521" s="82"/>
      <c r="I7521" s="81"/>
      <c r="J7521" s="81"/>
      <c r="K7521" s="81"/>
      <c r="L7521" s="81"/>
    </row>
    <row r="7522" spans="3:12">
      <c r="C7522"/>
      <c r="D7522"/>
      <c r="E7522"/>
      <c r="F7522"/>
      <c r="G7522"/>
      <c r="H7522" s="82"/>
      <c r="I7522" s="81"/>
      <c r="J7522" s="81"/>
      <c r="K7522" s="81"/>
      <c r="L7522" s="81"/>
    </row>
    <row r="7523" spans="3:12">
      <c r="C7523"/>
      <c r="D7523"/>
      <c r="E7523"/>
      <c r="F7523"/>
      <c r="G7523"/>
      <c r="H7523" s="82"/>
      <c r="I7523" s="81"/>
      <c r="J7523" s="81"/>
      <c r="K7523" s="81"/>
      <c r="L7523" s="81"/>
    </row>
    <row r="7524" spans="3:12">
      <c r="C7524"/>
      <c r="D7524"/>
      <c r="E7524"/>
      <c r="F7524"/>
      <c r="G7524"/>
      <c r="H7524" s="82"/>
      <c r="I7524" s="81"/>
      <c r="J7524" s="81"/>
      <c r="K7524" s="81"/>
      <c r="L7524" s="81"/>
    </row>
    <row r="7525" spans="3:12">
      <c r="C7525"/>
      <c r="D7525"/>
      <c r="E7525"/>
      <c r="F7525"/>
      <c r="G7525"/>
      <c r="H7525" s="82"/>
      <c r="I7525" s="81"/>
      <c r="J7525" s="81"/>
      <c r="K7525" s="81"/>
      <c r="L7525" s="81"/>
    </row>
    <row r="7526" spans="3:12">
      <c r="C7526"/>
      <c r="D7526"/>
      <c r="E7526"/>
      <c r="F7526"/>
      <c r="G7526"/>
      <c r="H7526" s="82"/>
      <c r="I7526" s="81"/>
      <c r="J7526" s="81"/>
      <c r="K7526" s="81"/>
      <c r="L7526" s="81"/>
    </row>
    <row r="7527" spans="3:12">
      <c r="C7527"/>
      <c r="D7527"/>
      <c r="E7527"/>
      <c r="F7527"/>
      <c r="G7527"/>
      <c r="H7527" s="82"/>
      <c r="I7527" s="81"/>
      <c r="J7527" s="81"/>
      <c r="K7527" s="81"/>
      <c r="L7527" s="81"/>
    </row>
    <row r="7528" spans="3:12">
      <c r="C7528"/>
      <c r="D7528"/>
      <c r="E7528"/>
      <c r="F7528"/>
      <c r="G7528"/>
      <c r="H7528" s="82"/>
      <c r="I7528" s="81"/>
      <c r="J7528" s="81"/>
      <c r="K7528" s="81"/>
      <c r="L7528" s="81"/>
    </row>
    <row r="7529" spans="3:12">
      <c r="C7529"/>
      <c r="D7529"/>
      <c r="E7529"/>
      <c r="F7529"/>
      <c r="G7529"/>
      <c r="H7529" s="82"/>
      <c r="I7529" s="81"/>
      <c r="J7529" s="81"/>
      <c r="K7529" s="81"/>
      <c r="L7529" s="81"/>
    </row>
    <row r="7530" spans="3:12">
      <c r="C7530"/>
      <c r="D7530"/>
      <c r="E7530"/>
      <c r="F7530"/>
      <c r="G7530"/>
      <c r="H7530" s="82"/>
      <c r="I7530" s="81"/>
      <c r="J7530" s="81"/>
      <c r="K7530" s="81"/>
      <c r="L7530" s="81"/>
    </row>
    <row r="7531" spans="3:12">
      <c r="C7531"/>
      <c r="D7531"/>
      <c r="E7531"/>
      <c r="F7531"/>
      <c r="G7531"/>
      <c r="H7531" s="82"/>
      <c r="I7531" s="81"/>
      <c r="J7531" s="81"/>
      <c r="K7531" s="81"/>
      <c r="L7531" s="81"/>
    </row>
    <row r="7532" spans="3:12">
      <c r="C7532"/>
      <c r="D7532"/>
      <c r="E7532"/>
      <c r="F7532"/>
      <c r="G7532"/>
      <c r="H7532" s="82"/>
      <c r="I7532" s="81"/>
      <c r="J7532" s="81"/>
      <c r="K7532" s="81"/>
      <c r="L7532" s="81"/>
    </row>
    <row r="7533" spans="3:12">
      <c r="C7533"/>
      <c r="D7533"/>
      <c r="E7533"/>
      <c r="F7533"/>
      <c r="G7533"/>
      <c r="H7533" s="82"/>
      <c r="I7533" s="81"/>
      <c r="J7533" s="81"/>
      <c r="K7533" s="81"/>
      <c r="L7533" s="81"/>
    </row>
    <row r="7534" spans="3:12">
      <c r="C7534"/>
      <c r="D7534"/>
      <c r="E7534"/>
      <c r="F7534"/>
      <c r="G7534"/>
      <c r="H7534" s="82"/>
      <c r="I7534" s="81"/>
      <c r="J7534" s="81"/>
      <c r="K7534" s="81"/>
      <c r="L7534" s="81"/>
    </row>
    <row r="7535" spans="3:12">
      <c r="C7535"/>
      <c r="D7535"/>
      <c r="E7535"/>
      <c r="F7535"/>
      <c r="G7535"/>
      <c r="H7535" s="82"/>
      <c r="I7535" s="81"/>
      <c r="J7535" s="81"/>
      <c r="K7535" s="81"/>
      <c r="L7535" s="81"/>
    </row>
    <row r="7536" spans="3:12">
      <c r="C7536"/>
      <c r="D7536"/>
      <c r="E7536"/>
      <c r="F7536"/>
      <c r="G7536"/>
      <c r="H7536" s="82"/>
      <c r="I7536" s="81"/>
      <c r="J7536" s="81"/>
      <c r="K7536" s="81"/>
      <c r="L7536" s="81"/>
    </row>
    <row r="7537" spans="3:12">
      <c r="C7537"/>
      <c r="D7537"/>
      <c r="E7537"/>
      <c r="F7537"/>
      <c r="G7537"/>
      <c r="H7537" s="82"/>
      <c r="I7537" s="81"/>
      <c r="J7537" s="81"/>
      <c r="K7537" s="81"/>
      <c r="L7537" s="81"/>
    </row>
    <row r="7538" spans="3:12">
      <c r="C7538"/>
      <c r="D7538"/>
      <c r="E7538"/>
      <c r="F7538"/>
      <c r="G7538"/>
      <c r="H7538" s="82"/>
      <c r="I7538" s="81"/>
      <c r="J7538" s="81"/>
      <c r="K7538" s="81"/>
      <c r="L7538" s="81"/>
    </row>
    <row r="7539" spans="3:12">
      <c r="C7539"/>
      <c r="D7539"/>
      <c r="E7539"/>
      <c r="F7539"/>
      <c r="G7539"/>
      <c r="H7539" s="82"/>
      <c r="I7539" s="81"/>
      <c r="J7539" s="81"/>
      <c r="K7539" s="81"/>
      <c r="L7539" s="81"/>
    </row>
    <row r="7540" spans="3:12">
      <c r="C7540"/>
      <c r="D7540"/>
      <c r="E7540"/>
      <c r="F7540"/>
      <c r="G7540"/>
      <c r="H7540" s="82"/>
      <c r="I7540" s="81"/>
      <c r="J7540" s="81"/>
      <c r="K7540" s="81"/>
      <c r="L7540" s="81"/>
    </row>
    <row r="7541" spans="3:12">
      <c r="C7541"/>
      <c r="D7541"/>
      <c r="E7541"/>
      <c r="F7541"/>
      <c r="G7541"/>
      <c r="H7541" s="82"/>
      <c r="I7541" s="81"/>
      <c r="J7541" s="81"/>
      <c r="K7541" s="81"/>
      <c r="L7541" s="81"/>
    </row>
    <row r="7542" spans="3:12">
      <c r="C7542"/>
      <c r="D7542"/>
      <c r="E7542"/>
      <c r="F7542"/>
      <c r="G7542"/>
      <c r="H7542" s="82"/>
      <c r="I7542" s="81"/>
      <c r="J7542" s="81"/>
      <c r="K7542" s="81"/>
      <c r="L7542" s="81"/>
    </row>
    <row r="7543" spans="3:12">
      <c r="C7543"/>
      <c r="D7543"/>
      <c r="E7543"/>
      <c r="F7543"/>
      <c r="G7543"/>
      <c r="H7543" s="82"/>
      <c r="I7543" s="81"/>
      <c r="J7543" s="81"/>
      <c r="K7543" s="81"/>
      <c r="L7543" s="81"/>
    </row>
    <row r="7544" spans="3:12">
      <c r="C7544"/>
      <c r="D7544"/>
      <c r="E7544"/>
      <c r="F7544"/>
      <c r="G7544"/>
      <c r="H7544" s="82"/>
      <c r="I7544" s="81"/>
      <c r="J7544" s="81"/>
      <c r="K7544" s="81"/>
      <c r="L7544" s="81"/>
    </row>
    <row r="7545" spans="3:12">
      <c r="C7545"/>
      <c r="D7545"/>
      <c r="E7545"/>
      <c r="F7545"/>
      <c r="G7545"/>
      <c r="H7545" s="82"/>
      <c r="I7545" s="81"/>
      <c r="J7545" s="81"/>
      <c r="K7545" s="81"/>
      <c r="L7545" s="81"/>
    </row>
    <row r="7546" spans="3:12">
      <c r="C7546"/>
      <c r="D7546"/>
      <c r="E7546"/>
      <c r="F7546"/>
      <c r="G7546"/>
      <c r="H7546" s="82"/>
      <c r="I7546" s="81"/>
      <c r="J7546" s="81"/>
      <c r="K7546" s="81"/>
      <c r="L7546" s="81"/>
    </row>
    <row r="7547" spans="3:12">
      <c r="C7547"/>
      <c r="D7547"/>
      <c r="E7547"/>
      <c r="F7547"/>
      <c r="G7547"/>
      <c r="H7547" s="82"/>
      <c r="I7547" s="81"/>
      <c r="J7547" s="81"/>
      <c r="K7547" s="81"/>
      <c r="L7547" s="81"/>
    </row>
    <row r="7548" spans="3:12">
      <c r="C7548"/>
      <c r="D7548"/>
      <c r="E7548"/>
      <c r="F7548"/>
      <c r="G7548"/>
      <c r="H7548" s="82"/>
      <c r="I7548" s="81"/>
      <c r="J7548" s="81"/>
      <c r="K7548" s="81"/>
      <c r="L7548" s="81"/>
    </row>
    <row r="7549" spans="3:12">
      <c r="C7549"/>
      <c r="D7549"/>
      <c r="E7549"/>
      <c r="F7549"/>
      <c r="G7549"/>
      <c r="H7549" s="82"/>
      <c r="I7549" s="81"/>
      <c r="J7549" s="81"/>
      <c r="K7549" s="81"/>
      <c r="L7549" s="81"/>
    </row>
    <row r="7550" spans="3:12">
      <c r="C7550"/>
      <c r="D7550"/>
      <c r="E7550"/>
      <c r="F7550"/>
      <c r="G7550"/>
      <c r="H7550" s="82"/>
      <c r="I7550" s="81"/>
      <c r="J7550" s="81"/>
      <c r="K7550" s="81"/>
      <c r="L7550" s="81"/>
    </row>
    <row r="7551" spans="3:12">
      <c r="C7551"/>
      <c r="D7551"/>
      <c r="E7551"/>
      <c r="F7551"/>
      <c r="G7551"/>
      <c r="H7551" s="82"/>
      <c r="I7551" s="81"/>
      <c r="J7551" s="81"/>
      <c r="K7551" s="81"/>
      <c r="L7551" s="81"/>
    </row>
    <row r="7552" spans="3:12">
      <c r="C7552"/>
      <c r="D7552"/>
      <c r="E7552"/>
      <c r="F7552"/>
      <c r="G7552"/>
      <c r="H7552" s="82"/>
      <c r="I7552" s="81"/>
      <c r="J7552" s="81"/>
      <c r="K7552" s="81"/>
      <c r="L7552" s="81"/>
    </row>
    <row r="7553" spans="3:12">
      <c r="C7553"/>
      <c r="D7553"/>
      <c r="E7553"/>
      <c r="F7553"/>
      <c r="G7553"/>
      <c r="H7553" s="82"/>
      <c r="I7553" s="81"/>
      <c r="J7553" s="81"/>
      <c r="K7553" s="81"/>
      <c r="L7553" s="81"/>
    </row>
    <row r="7554" spans="3:12">
      <c r="C7554"/>
      <c r="D7554"/>
      <c r="E7554"/>
      <c r="F7554"/>
      <c r="G7554"/>
      <c r="H7554" s="82"/>
      <c r="I7554" s="81"/>
      <c r="J7554" s="81"/>
      <c r="K7554" s="81"/>
      <c r="L7554" s="81"/>
    </row>
    <row r="7555" spans="3:12">
      <c r="C7555"/>
      <c r="D7555"/>
      <c r="E7555"/>
      <c r="F7555"/>
      <c r="G7555"/>
      <c r="H7555" s="82"/>
      <c r="I7555" s="81"/>
      <c r="J7555" s="81"/>
      <c r="K7555" s="81"/>
      <c r="L7555" s="81"/>
    </row>
    <row r="7556" spans="3:12">
      <c r="C7556"/>
      <c r="D7556"/>
      <c r="E7556"/>
      <c r="F7556"/>
      <c r="G7556"/>
      <c r="H7556" s="82"/>
      <c r="I7556" s="81"/>
      <c r="J7556" s="81"/>
      <c r="K7556" s="81"/>
      <c r="L7556" s="81"/>
    </row>
    <row r="7557" spans="3:12">
      <c r="C7557"/>
      <c r="D7557"/>
      <c r="E7557"/>
      <c r="F7557"/>
      <c r="G7557"/>
      <c r="H7557" s="82"/>
      <c r="I7557" s="81"/>
      <c r="J7557" s="81"/>
      <c r="K7557" s="81"/>
      <c r="L7557" s="81"/>
    </row>
    <row r="7558" spans="3:12">
      <c r="C7558"/>
      <c r="D7558"/>
      <c r="E7558"/>
      <c r="F7558"/>
      <c r="G7558"/>
      <c r="H7558" s="82"/>
      <c r="I7558" s="81"/>
      <c r="J7558" s="81"/>
      <c r="K7558" s="81"/>
      <c r="L7558" s="81"/>
    </row>
    <row r="7559" spans="3:12">
      <c r="C7559"/>
      <c r="D7559"/>
      <c r="E7559"/>
      <c r="F7559"/>
      <c r="G7559"/>
      <c r="H7559" s="82"/>
      <c r="I7559" s="81"/>
      <c r="J7559" s="81"/>
      <c r="K7559" s="81"/>
      <c r="L7559" s="81"/>
    </row>
    <row r="7560" spans="3:12">
      <c r="C7560"/>
      <c r="D7560"/>
      <c r="E7560"/>
      <c r="F7560"/>
      <c r="G7560"/>
      <c r="H7560" s="82"/>
      <c r="I7560" s="81"/>
      <c r="J7560" s="81"/>
      <c r="K7560" s="81"/>
      <c r="L7560" s="81"/>
    </row>
    <row r="7561" spans="3:12">
      <c r="C7561"/>
      <c r="D7561"/>
      <c r="E7561"/>
      <c r="F7561"/>
      <c r="G7561"/>
      <c r="H7561" s="82"/>
      <c r="I7561" s="81"/>
      <c r="J7561" s="81"/>
      <c r="K7561" s="81"/>
      <c r="L7561" s="81"/>
    </row>
    <row r="7562" spans="3:12">
      <c r="C7562"/>
      <c r="D7562"/>
      <c r="E7562"/>
      <c r="F7562"/>
      <c r="G7562"/>
      <c r="H7562" s="82"/>
      <c r="I7562" s="81"/>
      <c r="J7562" s="81"/>
      <c r="K7562" s="81"/>
      <c r="L7562" s="81"/>
    </row>
    <row r="7563" spans="3:12">
      <c r="C7563"/>
      <c r="D7563"/>
      <c r="E7563"/>
      <c r="F7563"/>
      <c r="G7563"/>
      <c r="H7563" s="82"/>
      <c r="I7563" s="81"/>
      <c r="J7563" s="81"/>
      <c r="K7563" s="81"/>
      <c r="L7563" s="81"/>
    </row>
    <row r="7564" spans="3:12">
      <c r="C7564"/>
      <c r="D7564"/>
      <c r="E7564"/>
      <c r="F7564"/>
      <c r="G7564"/>
      <c r="H7564" s="82"/>
      <c r="I7564" s="81"/>
      <c r="J7564" s="81"/>
      <c r="K7564" s="81"/>
      <c r="L7564" s="81"/>
    </row>
    <row r="7565" spans="3:12">
      <c r="C7565"/>
      <c r="D7565"/>
      <c r="E7565"/>
      <c r="F7565"/>
      <c r="G7565"/>
      <c r="H7565" s="82"/>
      <c r="I7565" s="81"/>
      <c r="J7565" s="81"/>
      <c r="K7565" s="81"/>
      <c r="L7565" s="81"/>
    </row>
    <row r="7566" spans="3:12">
      <c r="C7566"/>
      <c r="D7566"/>
      <c r="E7566"/>
      <c r="F7566"/>
      <c r="G7566"/>
      <c r="H7566" s="82"/>
      <c r="I7566" s="81"/>
      <c r="J7566" s="81"/>
      <c r="K7566" s="81"/>
      <c r="L7566" s="81"/>
    </row>
    <row r="7567" spans="3:12">
      <c r="C7567"/>
      <c r="D7567"/>
      <c r="E7567"/>
      <c r="F7567"/>
      <c r="G7567"/>
      <c r="H7567" s="82"/>
      <c r="I7567" s="81"/>
      <c r="J7567" s="81"/>
      <c r="K7567" s="81"/>
      <c r="L7567" s="81"/>
    </row>
    <row r="7568" spans="3:12">
      <c r="C7568"/>
      <c r="D7568"/>
      <c r="E7568"/>
      <c r="F7568"/>
      <c r="G7568"/>
      <c r="H7568" s="82"/>
      <c r="I7568" s="81"/>
      <c r="J7568" s="81"/>
      <c r="K7568" s="81"/>
      <c r="L7568" s="81"/>
    </row>
    <row r="7569" spans="3:12">
      <c r="C7569"/>
      <c r="D7569"/>
      <c r="E7569"/>
      <c r="F7569"/>
      <c r="G7569"/>
      <c r="H7569" s="82"/>
      <c r="I7569" s="81"/>
      <c r="J7569" s="81"/>
      <c r="K7569" s="81"/>
      <c r="L7569" s="81"/>
    </row>
    <row r="7570" spans="3:12">
      <c r="C7570"/>
      <c r="D7570"/>
      <c r="E7570"/>
      <c r="F7570"/>
      <c r="G7570"/>
      <c r="H7570" s="82"/>
      <c r="I7570" s="81"/>
      <c r="J7570" s="81"/>
      <c r="K7570" s="81"/>
      <c r="L7570" s="81"/>
    </row>
    <row r="7571" spans="3:12">
      <c r="C7571"/>
      <c r="D7571"/>
      <c r="E7571"/>
      <c r="F7571"/>
      <c r="G7571"/>
      <c r="H7571" s="82"/>
      <c r="I7571" s="81"/>
      <c r="J7571" s="81"/>
      <c r="K7571" s="81"/>
      <c r="L7571" s="81"/>
    </row>
    <row r="7572" spans="3:12">
      <c r="C7572"/>
      <c r="D7572"/>
      <c r="E7572"/>
      <c r="F7572"/>
      <c r="G7572"/>
      <c r="H7572" s="82"/>
      <c r="I7572" s="81"/>
      <c r="J7572" s="81"/>
      <c r="K7572" s="81"/>
      <c r="L7572" s="81"/>
    </row>
    <row r="7573" spans="3:12">
      <c r="C7573"/>
      <c r="D7573"/>
      <c r="E7573"/>
      <c r="F7573"/>
      <c r="G7573"/>
      <c r="H7573" s="82"/>
      <c r="I7573" s="81"/>
      <c r="J7573" s="81"/>
      <c r="K7573" s="81"/>
      <c r="L7573" s="81"/>
    </row>
    <row r="7574" spans="3:12">
      <c r="C7574"/>
      <c r="D7574"/>
      <c r="E7574"/>
      <c r="F7574"/>
      <c r="G7574"/>
      <c r="H7574" s="82"/>
      <c r="I7574" s="81"/>
      <c r="J7574" s="81"/>
      <c r="K7574" s="81"/>
      <c r="L7574" s="81"/>
    </row>
    <row r="7575" spans="3:12">
      <c r="C7575"/>
      <c r="D7575"/>
      <c r="E7575"/>
      <c r="F7575"/>
      <c r="G7575"/>
      <c r="H7575" s="82"/>
      <c r="I7575" s="81"/>
      <c r="J7575" s="81"/>
      <c r="K7575" s="81"/>
      <c r="L7575" s="81"/>
    </row>
    <row r="7576" spans="3:12">
      <c r="C7576"/>
      <c r="D7576"/>
      <c r="E7576"/>
      <c r="F7576"/>
      <c r="G7576"/>
      <c r="H7576" s="82"/>
      <c r="I7576" s="81"/>
      <c r="J7576" s="81"/>
      <c r="K7576" s="81"/>
      <c r="L7576" s="81"/>
    </row>
    <row r="7577" spans="3:12">
      <c r="C7577"/>
      <c r="D7577"/>
      <c r="E7577"/>
      <c r="F7577"/>
      <c r="G7577"/>
      <c r="H7577" s="82"/>
      <c r="I7577" s="81"/>
      <c r="J7577" s="81"/>
      <c r="K7577" s="81"/>
      <c r="L7577" s="81"/>
    </row>
    <row r="7578" spans="3:12">
      <c r="C7578"/>
      <c r="D7578"/>
      <c r="E7578"/>
      <c r="F7578"/>
      <c r="G7578"/>
      <c r="H7578" s="82"/>
      <c r="I7578" s="81"/>
      <c r="J7578" s="81"/>
      <c r="K7578" s="81"/>
      <c r="L7578" s="81"/>
    </row>
    <row r="7579" spans="3:12">
      <c r="C7579"/>
      <c r="D7579"/>
      <c r="E7579"/>
      <c r="F7579"/>
      <c r="G7579"/>
      <c r="H7579" s="82"/>
      <c r="I7579" s="81"/>
      <c r="J7579" s="81"/>
      <c r="K7579" s="81"/>
      <c r="L7579" s="81"/>
    </row>
    <row r="7580" spans="3:12">
      <c r="C7580"/>
      <c r="D7580"/>
      <c r="E7580"/>
      <c r="F7580"/>
      <c r="G7580"/>
      <c r="H7580" s="82"/>
      <c r="I7580" s="81"/>
      <c r="J7580" s="81"/>
      <c r="K7580" s="81"/>
      <c r="L7580" s="81"/>
    </row>
    <row r="7581" spans="3:12">
      <c r="C7581"/>
      <c r="D7581"/>
      <c r="E7581"/>
      <c r="F7581"/>
      <c r="G7581"/>
      <c r="H7581" s="82"/>
      <c r="I7581" s="81"/>
      <c r="J7581" s="81"/>
      <c r="K7581" s="81"/>
      <c r="L7581" s="81"/>
    </row>
    <row r="7582" spans="3:12">
      <c r="C7582"/>
      <c r="D7582"/>
      <c r="E7582"/>
      <c r="F7582"/>
      <c r="G7582"/>
      <c r="H7582" s="82"/>
      <c r="I7582" s="81"/>
      <c r="J7582" s="81"/>
      <c r="K7582" s="81"/>
      <c r="L7582" s="81"/>
    </row>
    <row r="7583" spans="3:12">
      <c r="C7583"/>
      <c r="D7583"/>
      <c r="E7583"/>
      <c r="F7583"/>
      <c r="G7583"/>
      <c r="H7583" s="82"/>
      <c r="I7583" s="81"/>
      <c r="J7583" s="81"/>
      <c r="K7583" s="81"/>
      <c r="L7583" s="81"/>
    </row>
    <row r="7584" spans="3:12">
      <c r="C7584"/>
      <c r="D7584"/>
      <c r="E7584"/>
      <c r="F7584"/>
      <c r="G7584"/>
      <c r="H7584" s="82"/>
      <c r="I7584" s="81"/>
      <c r="J7584" s="81"/>
      <c r="K7584" s="81"/>
      <c r="L7584" s="81"/>
    </row>
    <row r="7585" spans="3:12">
      <c r="C7585"/>
      <c r="D7585"/>
      <c r="E7585"/>
      <c r="F7585"/>
      <c r="G7585"/>
      <c r="H7585" s="82"/>
      <c r="I7585" s="81"/>
      <c r="J7585" s="81"/>
      <c r="K7585" s="81"/>
      <c r="L7585" s="81"/>
    </row>
    <row r="7586" spans="3:12">
      <c r="C7586"/>
      <c r="D7586"/>
      <c r="E7586"/>
      <c r="F7586"/>
      <c r="G7586"/>
      <c r="H7586" s="82"/>
      <c r="I7586" s="81"/>
      <c r="J7586" s="81"/>
      <c r="K7586" s="81"/>
      <c r="L7586" s="81"/>
    </row>
    <row r="7587" spans="3:12">
      <c r="C7587"/>
      <c r="D7587"/>
      <c r="E7587"/>
      <c r="F7587"/>
      <c r="G7587"/>
      <c r="H7587" s="82"/>
      <c r="I7587" s="81"/>
      <c r="J7587" s="81"/>
      <c r="K7587" s="81"/>
      <c r="L7587" s="81"/>
    </row>
    <row r="7588" spans="3:12">
      <c r="C7588"/>
      <c r="D7588"/>
      <c r="E7588"/>
      <c r="F7588"/>
      <c r="G7588"/>
      <c r="H7588" s="82"/>
      <c r="I7588" s="81"/>
      <c r="J7588" s="81"/>
      <c r="K7588" s="81"/>
      <c r="L7588" s="81"/>
    </row>
    <row r="7589" spans="3:12">
      <c r="C7589"/>
      <c r="D7589"/>
      <c r="E7589"/>
      <c r="F7589"/>
      <c r="G7589"/>
      <c r="H7589" s="82"/>
      <c r="I7589" s="81"/>
      <c r="J7589" s="81"/>
      <c r="K7589" s="81"/>
      <c r="L7589" s="81"/>
    </row>
    <row r="7590" spans="3:12">
      <c r="C7590"/>
      <c r="D7590"/>
      <c r="E7590"/>
      <c r="F7590"/>
      <c r="G7590"/>
      <c r="H7590" s="82"/>
      <c r="I7590" s="81"/>
      <c r="J7590" s="81"/>
      <c r="K7590" s="81"/>
      <c r="L7590" s="81"/>
    </row>
    <row r="7591" spans="3:12">
      <c r="C7591"/>
      <c r="D7591"/>
      <c r="E7591"/>
      <c r="F7591"/>
      <c r="G7591"/>
      <c r="H7591" s="82"/>
      <c r="I7591" s="81"/>
      <c r="J7591" s="81"/>
      <c r="K7591" s="81"/>
      <c r="L7591" s="81"/>
    </row>
    <row r="7592" spans="3:12">
      <c r="C7592"/>
      <c r="D7592"/>
      <c r="E7592"/>
      <c r="F7592"/>
      <c r="G7592"/>
      <c r="H7592" s="82"/>
      <c r="I7592" s="81"/>
      <c r="J7592" s="81"/>
      <c r="K7592" s="81"/>
      <c r="L7592" s="81"/>
    </row>
    <row r="7593" spans="3:12">
      <c r="C7593"/>
      <c r="D7593"/>
      <c r="E7593"/>
      <c r="F7593"/>
      <c r="G7593"/>
      <c r="H7593" s="82"/>
      <c r="I7593" s="81"/>
      <c r="J7593" s="81"/>
      <c r="K7593" s="81"/>
      <c r="L7593" s="81"/>
    </row>
    <row r="7594" spans="3:12">
      <c r="C7594"/>
      <c r="D7594"/>
      <c r="E7594"/>
      <c r="F7594"/>
      <c r="G7594"/>
      <c r="H7594" s="82"/>
      <c r="I7594" s="81"/>
      <c r="J7594" s="81"/>
      <c r="K7594" s="81"/>
      <c r="L7594" s="81"/>
    </row>
    <row r="7595" spans="3:12">
      <c r="C7595"/>
      <c r="D7595"/>
      <c r="E7595"/>
      <c r="F7595"/>
      <c r="G7595"/>
      <c r="H7595" s="82"/>
      <c r="I7595" s="81"/>
      <c r="J7595" s="81"/>
      <c r="K7595" s="81"/>
      <c r="L7595" s="81"/>
    </row>
    <row r="7596" spans="3:12">
      <c r="C7596"/>
      <c r="D7596"/>
      <c r="E7596"/>
      <c r="F7596"/>
      <c r="G7596"/>
      <c r="H7596" s="82"/>
      <c r="I7596" s="81"/>
      <c r="J7596" s="81"/>
      <c r="K7596" s="81"/>
      <c r="L7596" s="81"/>
    </row>
    <row r="7597" spans="3:12">
      <c r="C7597"/>
      <c r="D7597"/>
      <c r="E7597"/>
      <c r="F7597"/>
      <c r="G7597"/>
      <c r="H7597" s="82"/>
      <c r="I7597" s="81"/>
      <c r="J7597" s="81"/>
      <c r="K7597" s="81"/>
      <c r="L7597" s="81"/>
    </row>
    <row r="7598" spans="3:12">
      <c r="C7598"/>
      <c r="D7598"/>
      <c r="E7598"/>
      <c r="F7598"/>
      <c r="G7598"/>
      <c r="H7598" s="82"/>
      <c r="I7598" s="81"/>
      <c r="J7598" s="81"/>
      <c r="K7598" s="81"/>
      <c r="L7598" s="81"/>
    </row>
    <row r="7599" spans="3:12">
      <c r="C7599"/>
      <c r="D7599"/>
      <c r="E7599"/>
      <c r="F7599"/>
      <c r="G7599"/>
      <c r="H7599" s="82"/>
      <c r="I7599" s="81"/>
      <c r="J7599" s="81"/>
      <c r="K7599" s="81"/>
      <c r="L7599" s="81"/>
    </row>
    <row r="7600" spans="3:12">
      <c r="C7600"/>
      <c r="D7600"/>
      <c r="E7600"/>
      <c r="F7600"/>
      <c r="G7600"/>
      <c r="H7600" s="82"/>
      <c r="I7600" s="81"/>
      <c r="J7600" s="81"/>
      <c r="K7600" s="81"/>
      <c r="L7600" s="81"/>
    </row>
    <row r="7601" spans="3:12">
      <c r="C7601"/>
      <c r="D7601"/>
      <c r="E7601"/>
      <c r="F7601"/>
      <c r="G7601"/>
      <c r="H7601" s="82"/>
      <c r="I7601" s="81"/>
      <c r="J7601" s="81"/>
      <c r="K7601" s="81"/>
      <c r="L7601" s="81"/>
    </row>
    <row r="7602" spans="3:12">
      <c r="C7602"/>
      <c r="D7602"/>
      <c r="E7602"/>
      <c r="F7602"/>
      <c r="G7602"/>
      <c r="H7602" s="82"/>
      <c r="I7602" s="81"/>
      <c r="J7602" s="81"/>
      <c r="K7602" s="81"/>
      <c r="L7602" s="81"/>
    </row>
    <row r="7603" spans="3:12">
      <c r="C7603"/>
      <c r="D7603"/>
      <c r="E7603"/>
      <c r="F7603"/>
      <c r="G7603"/>
      <c r="H7603" s="82"/>
      <c r="I7603" s="81"/>
      <c r="J7603" s="81"/>
      <c r="K7603" s="81"/>
      <c r="L7603" s="81"/>
    </row>
    <row r="7604" spans="3:12">
      <c r="C7604"/>
      <c r="D7604"/>
      <c r="E7604"/>
      <c r="F7604"/>
      <c r="G7604"/>
      <c r="H7604" s="82"/>
      <c r="I7604" s="81"/>
      <c r="J7604" s="81"/>
      <c r="K7604" s="81"/>
      <c r="L7604" s="81"/>
    </row>
    <row r="7605" spans="3:12">
      <c r="C7605"/>
      <c r="D7605"/>
      <c r="E7605"/>
      <c r="F7605"/>
      <c r="G7605"/>
      <c r="H7605" s="82"/>
      <c r="I7605" s="81"/>
      <c r="J7605" s="81"/>
      <c r="K7605" s="81"/>
      <c r="L7605" s="81"/>
    </row>
    <row r="7606" spans="3:12">
      <c r="C7606"/>
      <c r="D7606"/>
      <c r="E7606"/>
      <c r="F7606"/>
      <c r="G7606"/>
      <c r="H7606" s="82"/>
      <c r="I7606" s="81"/>
      <c r="J7606" s="81"/>
      <c r="K7606" s="81"/>
      <c r="L7606" s="81"/>
    </row>
    <row r="7607" spans="3:12">
      <c r="C7607"/>
      <c r="D7607"/>
      <c r="E7607"/>
      <c r="F7607"/>
      <c r="G7607"/>
      <c r="H7607" s="82"/>
      <c r="I7607" s="81"/>
      <c r="J7607" s="81"/>
      <c r="K7607" s="81"/>
      <c r="L7607" s="81"/>
    </row>
    <row r="7608" spans="3:12">
      <c r="C7608"/>
      <c r="D7608"/>
      <c r="E7608"/>
      <c r="F7608"/>
      <c r="G7608"/>
      <c r="H7608" s="82"/>
      <c r="I7608" s="81"/>
      <c r="J7608" s="81"/>
      <c r="K7608" s="81"/>
      <c r="L7608" s="81"/>
    </row>
    <row r="7609" spans="3:12">
      <c r="C7609"/>
      <c r="D7609"/>
      <c r="E7609"/>
      <c r="F7609"/>
      <c r="G7609"/>
      <c r="H7609" s="82"/>
      <c r="I7609" s="81"/>
      <c r="J7609" s="81"/>
      <c r="K7609" s="81"/>
      <c r="L7609" s="81"/>
    </row>
    <row r="7610" spans="3:12">
      <c r="C7610"/>
      <c r="D7610"/>
      <c r="E7610"/>
      <c r="F7610"/>
      <c r="G7610"/>
      <c r="H7610" s="82"/>
      <c r="I7610" s="81"/>
      <c r="J7610" s="81"/>
      <c r="K7610" s="81"/>
      <c r="L7610" s="81"/>
    </row>
    <row r="7611" spans="3:12">
      <c r="C7611"/>
      <c r="D7611"/>
      <c r="E7611"/>
      <c r="F7611"/>
      <c r="G7611"/>
      <c r="H7611" s="82"/>
      <c r="I7611" s="81"/>
      <c r="J7611" s="81"/>
      <c r="K7611" s="81"/>
      <c r="L7611" s="81"/>
    </row>
    <row r="7612" spans="3:12">
      <c r="C7612"/>
      <c r="D7612"/>
      <c r="E7612"/>
      <c r="F7612"/>
      <c r="G7612"/>
      <c r="H7612" s="82"/>
      <c r="I7612" s="81"/>
      <c r="J7612" s="81"/>
      <c r="K7612" s="81"/>
      <c r="L7612" s="81"/>
    </row>
    <row r="7613" spans="3:12">
      <c r="C7613"/>
      <c r="D7613"/>
      <c r="E7613"/>
      <c r="F7613"/>
      <c r="G7613"/>
      <c r="H7613" s="82"/>
      <c r="I7613" s="81"/>
      <c r="J7613" s="81"/>
      <c r="K7613" s="81"/>
      <c r="L7613" s="81"/>
    </row>
    <row r="7614" spans="3:12">
      <c r="C7614"/>
      <c r="D7614"/>
      <c r="E7614"/>
      <c r="F7614"/>
      <c r="G7614"/>
      <c r="H7614" s="82"/>
      <c r="I7614" s="81"/>
      <c r="J7614" s="81"/>
      <c r="K7614" s="81"/>
      <c r="L7614" s="81"/>
    </row>
    <row r="7615" spans="3:12">
      <c r="C7615"/>
      <c r="D7615"/>
      <c r="E7615"/>
      <c r="F7615"/>
      <c r="G7615"/>
      <c r="H7615" s="82"/>
      <c r="I7615" s="81"/>
      <c r="J7615" s="81"/>
      <c r="K7615" s="81"/>
      <c r="L7615" s="81"/>
    </row>
    <row r="7616" spans="3:12">
      <c r="C7616"/>
      <c r="D7616"/>
      <c r="E7616"/>
      <c r="F7616"/>
      <c r="G7616"/>
      <c r="H7616" s="82"/>
      <c r="I7616" s="81"/>
      <c r="J7616" s="81"/>
      <c r="K7616" s="81"/>
      <c r="L7616" s="81"/>
    </row>
    <row r="7617" spans="3:12">
      <c r="C7617"/>
      <c r="D7617"/>
      <c r="E7617"/>
      <c r="F7617"/>
      <c r="G7617"/>
      <c r="H7617" s="82"/>
      <c r="I7617" s="81"/>
      <c r="J7617" s="81"/>
      <c r="K7617" s="81"/>
      <c r="L7617" s="81"/>
    </row>
    <row r="7618" spans="3:12">
      <c r="C7618"/>
      <c r="D7618"/>
      <c r="E7618"/>
      <c r="F7618"/>
      <c r="G7618"/>
      <c r="H7618" s="82"/>
      <c r="I7618" s="81"/>
      <c r="J7618" s="81"/>
      <c r="K7618" s="81"/>
      <c r="L7618" s="81"/>
    </row>
    <row r="7619" spans="3:12">
      <c r="C7619"/>
      <c r="D7619"/>
      <c r="E7619"/>
      <c r="F7619"/>
      <c r="G7619"/>
      <c r="H7619" s="82"/>
      <c r="I7619" s="81"/>
      <c r="J7619" s="81"/>
      <c r="K7619" s="81"/>
      <c r="L7619" s="81"/>
    </row>
    <row r="7620" spans="3:12">
      <c r="C7620"/>
      <c r="D7620"/>
      <c r="E7620"/>
      <c r="F7620"/>
      <c r="G7620"/>
      <c r="H7620" s="82"/>
      <c r="I7620" s="81"/>
      <c r="J7620" s="81"/>
      <c r="K7620" s="81"/>
      <c r="L7620" s="81"/>
    </row>
    <row r="7621" spans="3:12">
      <c r="C7621"/>
      <c r="D7621"/>
      <c r="E7621"/>
      <c r="F7621"/>
      <c r="G7621"/>
      <c r="H7621" s="82"/>
      <c r="I7621" s="81"/>
      <c r="J7621" s="81"/>
      <c r="K7621" s="81"/>
      <c r="L7621" s="81"/>
    </row>
    <row r="7622" spans="3:12">
      <c r="C7622"/>
      <c r="D7622"/>
      <c r="E7622"/>
      <c r="F7622"/>
      <c r="G7622"/>
      <c r="H7622" s="82"/>
      <c r="I7622" s="81"/>
      <c r="J7622" s="81"/>
      <c r="K7622" s="81"/>
      <c r="L7622" s="81"/>
    </row>
    <row r="7623" spans="3:12">
      <c r="C7623"/>
      <c r="D7623"/>
      <c r="E7623"/>
      <c r="F7623"/>
      <c r="G7623"/>
      <c r="H7623" s="82"/>
      <c r="I7623" s="81"/>
      <c r="J7623" s="81"/>
      <c r="K7623" s="81"/>
      <c r="L7623" s="81"/>
    </row>
    <row r="7624" spans="3:12">
      <c r="C7624"/>
      <c r="D7624"/>
      <c r="E7624"/>
      <c r="F7624"/>
      <c r="G7624"/>
      <c r="H7624" s="82"/>
      <c r="I7624" s="81"/>
      <c r="J7624" s="81"/>
      <c r="K7624" s="81"/>
      <c r="L7624" s="81"/>
    </row>
    <row r="7625" spans="3:12">
      <c r="C7625"/>
      <c r="D7625"/>
      <c r="E7625"/>
      <c r="F7625"/>
      <c r="G7625"/>
      <c r="H7625" s="82"/>
      <c r="I7625" s="81"/>
      <c r="J7625" s="81"/>
      <c r="K7625" s="81"/>
      <c r="L7625" s="81"/>
    </row>
    <row r="7626" spans="3:12">
      <c r="C7626"/>
      <c r="D7626"/>
      <c r="E7626"/>
      <c r="F7626"/>
      <c r="G7626"/>
      <c r="H7626" s="82"/>
      <c r="I7626" s="81"/>
      <c r="J7626" s="81"/>
      <c r="K7626" s="81"/>
      <c r="L7626" s="81"/>
    </row>
    <row r="7627" spans="3:12">
      <c r="C7627"/>
      <c r="D7627"/>
      <c r="E7627"/>
      <c r="F7627"/>
      <c r="G7627"/>
      <c r="H7627" s="82"/>
      <c r="I7627" s="81"/>
      <c r="J7627" s="81"/>
      <c r="K7627" s="81"/>
      <c r="L7627" s="81"/>
    </row>
    <row r="7628" spans="3:12">
      <c r="C7628"/>
      <c r="D7628"/>
      <c r="E7628"/>
      <c r="F7628"/>
      <c r="G7628"/>
      <c r="H7628" s="82"/>
      <c r="I7628" s="81"/>
      <c r="J7628" s="81"/>
      <c r="K7628" s="81"/>
      <c r="L7628" s="81"/>
    </row>
    <row r="7629" spans="3:12">
      <c r="C7629"/>
      <c r="D7629"/>
      <c r="E7629"/>
      <c r="F7629"/>
      <c r="G7629"/>
      <c r="H7629" s="82"/>
      <c r="I7629" s="81"/>
      <c r="J7629" s="81"/>
      <c r="K7629" s="81"/>
      <c r="L7629" s="81"/>
    </row>
    <row r="7630" spans="3:12">
      <c r="C7630"/>
      <c r="D7630"/>
      <c r="E7630"/>
      <c r="F7630"/>
      <c r="G7630"/>
      <c r="H7630" s="82"/>
      <c r="I7630" s="81"/>
      <c r="J7630" s="81"/>
      <c r="K7630" s="81"/>
      <c r="L7630" s="81"/>
    </row>
    <row r="7631" spans="3:12">
      <c r="C7631"/>
      <c r="D7631"/>
      <c r="E7631"/>
      <c r="F7631"/>
      <c r="G7631"/>
      <c r="H7631" s="82"/>
      <c r="I7631" s="81"/>
      <c r="J7631" s="81"/>
      <c r="K7631" s="81"/>
      <c r="L7631" s="81"/>
    </row>
    <row r="7632" spans="3:12">
      <c r="C7632"/>
      <c r="D7632"/>
      <c r="E7632"/>
      <c r="F7632"/>
      <c r="G7632"/>
      <c r="H7632" s="82"/>
      <c r="I7632" s="81"/>
      <c r="J7632" s="81"/>
      <c r="K7632" s="81"/>
      <c r="L7632" s="81"/>
    </row>
    <row r="7633" spans="3:12">
      <c r="C7633"/>
      <c r="D7633"/>
      <c r="E7633"/>
      <c r="F7633"/>
      <c r="G7633"/>
      <c r="H7633" s="82"/>
      <c r="I7633" s="81"/>
      <c r="J7633" s="81"/>
      <c r="K7633" s="81"/>
      <c r="L7633" s="81"/>
    </row>
    <row r="7634" spans="3:12">
      <c r="C7634"/>
      <c r="D7634"/>
      <c r="E7634"/>
      <c r="F7634"/>
      <c r="G7634"/>
      <c r="H7634" s="82"/>
      <c r="I7634" s="81"/>
      <c r="J7634" s="81"/>
      <c r="K7634" s="81"/>
      <c r="L7634" s="81"/>
    </row>
    <row r="7635" spans="3:12">
      <c r="C7635"/>
      <c r="D7635"/>
      <c r="E7635"/>
      <c r="F7635"/>
      <c r="G7635"/>
      <c r="H7635" s="82"/>
      <c r="I7635" s="81"/>
      <c r="J7635" s="81"/>
      <c r="K7635" s="81"/>
      <c r="L7635" s="81"/>
    </row>
    <row r="7636" spans="3:12">
      <c r="C7636"/>
      <c r="D7636"/>
      <c r="E7636"/>
      <c r="F7636"/>
      <c r="G7636"/>
      <c r="H7636" s="82"/>
      <c r="I7636" s="81"/>
      <c r="J7636" s="81"/>
      <c r="K7636" s="81"/>
      <c r="L7636" s="81"/>
    </row>
    <row r="7637" spans="3:12">
      <c r="C7637"/>
      <c r="D7637"/>
      <c r="E7637"/>
      <c r="F7637"/>
      <c r="G7637"/>
      <c r="H7637" s="82"/>
      <c r="I7637" s="81"/>
      <c r="J7637" s="81"/>
      <c r="K7637" s="81"/>
      <c r="L7637" s="81"/>
    </row>
    <row r="7638" spans="3:12">
      <c r="C7638"/>
      <c r="D7638"/>
      <c r="E7638"/>
      <c r="F7638"/>
      <c r="G7638"/>
      <c r="H7638" s="82"/>
      <c r="I7638" s="81"/>
      <c r="J7638" s="81"/>
      <c r="K7638" s="81"/>
      <c r="L7638" s="81"/>
    </row>
    <row r="7639" spans="3:12">
      <c r="C7639"/>
      <c r="D7639"/>
      <c r="E7639"/>
      <c r="F7639"/>
      <c r="G7639"/>
      <c r="H7639" s="82"/>
      <c r="I7639" s="81"/>
      <c r="J7639" s="81"/>
      <c r="K7639" s="81"/>
      <c r="L7639" s="81"/>
    </row>
    <row r="7640" spans="3:12">
      <c r="C7640"/>
      <c r="D7640"/>
      <c r="E7640"/>
      <c r="F7640"/>
      <c r="G7640"/>
      <c r="H7640" s="82"/>
      <c r="I7640" s="81"/>
      <c r="J7640" s="81"/>
      <c r="K7640" s="81"/>
      <c r="L7640" s="81"/>
    </row>
    <row r="7641" spans="3:12">
      <c r="C7641"/>
      <c r="D7641"/>
      <c r="E7641"/>
      <c r="F7641"/>
      <c r="G7641"/>
      <c r="H7641" s="82"/>
      <c r="I7641" s="81"/>
      <c r="J7641" s="81"/>
      <c r="K7641" s="81"/>
      <c r="L7641" s="81"/>
    </row>
    <row r="7642" spans="3:12">
      <c r="C7642"/>
      <c r="D7642"/>
      <c r="E7642"/>
      <c r="F7642"/>
      <c r="G7642"/>
      <c r="H7642" s="82"/>
      <c r="I7642" s="81"/>
      <c r="J7642" s="81"/>
      <c r="K7642" s="81"/>
      <c r="L7642" s="81"/>
    </row>
    <row r="7643" spans="3:12">
      <c r="C7643"/>
      <c r="D7643"/>
      <c r="E7643"/>
      <c r="F7643"/>
      <c r="G7643"/>
      <c r="H7643" s="82"/>
      <c r="I7643" s="81"/>
      <c r="J7643" s="81"/>
      <c r="K7643" s="81"/>
      <c r="L7643" s="81"/>
    </row>
    <row r="7644" spans="3:12">
      <c r="C7644"/>
      <c r="D7644"/>
      <c r="E7644"/>
      <c r="F7644"/>
      <c r="G7644"/>
      <c r="H7644" s="82"/>
      <c r="I7644" s="81"/>
      <c r="J7644" s="81"/>
      <c r="K7644" s="81"/>
      <c r="L7644" s="81"/>
    </row>
    <row r="7645" spans="3:12">
      <c r="C7645"/>
      <c r="D7645"/>
      <c r="E7645"/>
      <c r="F7645"/>
      <c r="G7645"/>
      <c r="H7645" s="82"/>
      <c r="I7645" s="81"/>
      <c r="J7645" s="81"/>
      <c r="K7645" s="81"/>
      <c r="L7645" s="81"/>
    </row>
    <row r="7646" spans="3:12">
      <c r="C7646"/>
      <c r="D7646"/>
      <c r="E7646"/>
      <c r="F7646"/>
      <c r="G7646"/>
      <c r="H7646" s="82"/>
      <c r="I7646" s="81"/>
      <c r="J7646" s="81"/>
      <c r="K7646" s="81"/>
      <c r="L7646" s="81"/>
    </row>
    <row r="7647" spans="3:12">
      <c r="C7647"/>
      <c r="D7647"/>
      <c r="E7647"/>
      <c r="F7647"/>
      <c r="G7647"/>
      <c r="H7647" s="82"/>
      <c r="I7647" s="81"/>
      <c r="J7647" s="81"/>
      <c r="K7647" s="81"/>
      <c r="L7647" s="81"/>
    </row>
    <row r="7648" spans="3:12">
      <c r="C7648"/>
      <c r="D7648"/>
      <c r="E7648"/>
      <c r="F7648"/>
      <c r="G7648"/>
      <c r="H7648" s="82"/>
      <c r="I7648" s="81"/>
      <c r="J7648" s="81"/>
      <c r="K7648" s="81"/>
      <c r="L7648" s="81"/>
    </row>
    <row r="7649" spans="3:12">
      <c r="C7649"/>
      <c r="D7649"/>
      <c r="E7649"/>
      <c r="F7649"/>
      <c r="G7649"/>
      <c r="H7649" s="82"/>
      <c r="I7649" s="81"/>
      <c r="J7649" s="81"/>
      <c r="K7649" s="81"/>
      <c r="L7649" s="81"/>
    </row>
    <row r="7650" spans="3:12">
      <c r="C7650"/>
      <c r="D7650"/>
      <c r="E7650"/>
      <c r="F7650"/>
      <c r="G7650"/>
      <c r="H7650" s="82"/>
      <c r="I7650" s="81"/>
      <c r="J7650" s="81"/>
      <c r="K7650" s="81"/>
      <c r="L7650" s="81"/>
    </row>
    <row r="7651" spans="3:12">
      <c r="C7651"/>
      <c r="D7651"/>
      <c r="E7651"/>
      <c r="F7651"/>
      <c r="G7651"/>
      <c r="H7651" s="82"/>
      <c r="I7651" s="81"/>
      <c r="J7651" s="81"/>
      <c r="K7651" s="81"/>
      <c r="L7651" s="81"/>
    </row>
    <row r="7652" spans="3:12">
      <c r="C7652"/>
      <c r="D7652"/>
      <c r="E7652"/>
      <c r="F7652"/>
      <c r="G7652"/>
      <c r="H7652" s="82"/>
      <c r="I7652" s="81"/>
      <c r="J7652" s="81"/>
      <c r="K7652" s="81"/>
      <c r="L7652" s="81"/>
    </row>
    <row r="7653" spans="3:12">
      <c r="C7653"/>
      <c r="D7653"/>
      <c r="E7653"/>
      <c r="F7653"/>
      <c r="G7653"/>
      <c r="H7653" s="82"/>
      <c r="I7653" s="81"/>
      <c r="J7653" s="81"/>
      <c r="K7653" s="81"/>
      <c r="L7653" s="81"/>
    </row>
    <row r="7654" spans="3:12">
      <c r="C7654"/>
      <c r="D7654"/>
      <c r="E7654"/>
      <c r="F7654"/>
      <c r="G7654"/>
      <c r="H7654" s="82"/>
      <c r="I7654" s="81"/>
      <c r="J7654" s="81"/>
      <c r="K7654" s="81"/>
      <c r="L7654" s="81"/>
    </row>
    <row r="7655" spans="3:12">
      <c r="C7655"/>
      <c r="D7655"/>
      <c r="E7655"/>
      <c r="F7655"/>
      <c r="G7655"/>
      <c r="H7655" s="82"/>
      <c r="I7655" s="81"/>
      <c r="J7655" s="81"/>
      <c r="K7655" s="81"/>
      <c r="L7655" s="81"/>
    </row>
    <row r="7656" spans="3:12">
      <c r="C7656"/>
      <c r="D7656"/>
      <c r="E7656"/>
      <c r="F7656"/>
      <c r="G7656"/>
      <c r="H7656" s="82"/>
      <c r="I7656" s="81"/>
      <c r="J7656" s="81"/>
      <c r="K7656" s="81"/>
      <c r="L7656" s="81"/>
    </row>
    <row r="7657" spans="3:12">
      <c r="C7657"/>
      <c r="D7657"/>
      <c r="E7657"/>
      <c r="F7657"/>
      <c r="G7657"/>
      <c r="H7657" s="82"/>
      <c r="I7657" s="81"/>
      <c r="J7657" s="81"/>
      <c r="K7657" s="81"/>
      <c r="L7657" s="81"/>
    </row>
    <row r="7658" spans="3:12">
      <c r="C7658"/>
      <c r="D7658"/>
      <c r="E7658"/>
      <c r="F7658"/>
      <c r="G7658"/>
      <c r="H7658" s="82"/>
      <c r="I7658" s="81"/>
      <c r="J7658" s="81"/>
      <c r="K7658" s="81"/>
      <c r="L7658" s="81"/>
    </row>
    <row r="7659" spans="3:12">
      <c r="C7659"/>
      <c r="D7659"/>
      <c r="E7659"/>
      <c r="F7659"/>
      <c r="G7659"/>
      <c r="H7659" s="82"/>
      <c r="I7659" s="81"/>
      <c r="J7659" s="81"/>
      <c r="K7659" s="81"/>
      <c r="L7659" s="81"/>
    </row>
    <row r="7660" spans="3:12">
      <c r="C7660"/>
      <c r="D7660"/>
      <c r="E7660"/>
      <c r="F7660"/>
      <c r="G7660"/>
      <c r="H7660" s="82"/>
      <c r="I7660" s="81"/>
      <c r="J7660" s="81"/>
      <c r="K7660" s="81"/>
      <c r="L7660" s="81"/>
    </row>
    <row r="7661" spans="3:12">
      <c r="C7661"/>
      <c r="D7661"/>
      <c r="E7661"/>
      <c r="F7661"/>
      <c r="G7661"/>
      <c r="H7661" s="82"/>
      <c r="I7661" s="81"/>
      <c r="J7661" s="81"/>
      <c r="K7661" s="81"/>
      <c r="L7661" s="81"/>
    </row>
    <row r="7662" spans="3:12">
      <c r="C7662"/>
      <c r="D7662"/>
      <c r="E7662"/>
      <c r="F7662"/>
      <c r="G7662"/>
      <c r="H7662" s="82"/>
      <c r="I7662" s="81"/>
      <c r="J7662" s="81"/>
      <c r="K7662" s="81"/>
      <c r="L7662" s="81"/>
    </row>
    <row r="7663" spans="3:12">
      <c r="C7663"/>
      <c r="D7663"/>
      <c r="E7663"/>
      <c r="F7663"/>
      <c r="G7663"/>
      <c r="H7663" s="82"/>
      <c r="I7663" s="81"/>
      <c r="J7663" s="81"/>
      <c r="K7663" s="81"/>
      <c r="L7663" s="81"/>
    </row>
    <row r="7664" spans="3:12">
      <c r="C7664"/>
      <c r="D7664"/>
      <c r="E7664"/>
      <c r="F7664"/>
      <c r="G7664"/>
      <c r="H7664" s="82"/>
      <c r="I7664" s="81"/>
      <c r="J7664" s="81"/>
      <c r="K7664" s="81"/>
      <c r="L7664" s="81"/>
    </row>
    <row r="7665" spans="3:12">
      <c r="C7665"/>
      <c r="D7665"/>
      <c r="E7665"/>
      <c r="F7665"/>
      <c r="G7665"/>
      <c r="H7665" s="82"/>
      <c r="I7665" s="81"/>
      <c r="J7665" s="81"/>
      <c r="K7665" s="81"/>
      <c r="L7665" s="81"/>
    </row>
    <row r="7666" spans="3:12">
      <c r="C7666"/>
      <c r="D7666"/>
      <c r="E7666"/>
      <c r="F7666"/>
      <c r="G7666"/>
      <c r="H7666" s="82"/>
      <c r="I7666" s="81"/>
      <c r="J7666" s="81"/>
      <c r="K7666" s="81"/>
      <c r="L7666" s="81"/>
    </row>
    <row r="7667" spans="3:12">
      <c r="C7667"/>
      <c r="D7667"/>
      <c r="E7667"/>
      <c r="F7667"/>
      <c r="G7667"/>
      <c r="H7667" s="82"/>
      <c r="I7667" s="81"/>
      <c r="J7667" s="81"/>
      <c r="K7667" s="81"/>
      <c r="L7667" s="81"/>
    </row>
    <row r="7668" spans="3:12">
      <c r="C7668"/>
      <c r="D7668"/>
      <c r="E7668"/>
      <c r="F7668"/>
      <c r="G7668"/>
      <c r="H7668" s="82"/>
      <c r="I7668" s="81"/>
      <c r="J7668" s="81"/>
      <c r="K7668" s="81"/>
      <c r="L7668" s="81"/>
    </row>
    <row r="7669" spans="3:12">
      <c r="C7669"/>
      <c r="D7669"/>
      <c r="E7669"/>
      <c r="F7669"/>
      <c r="G7669"/>
      <c r="H7669" s="82"/>
      <c r="I7669" s="81"/>
      <c r="J7669" s="81"/>
      <c r="K7669" s="81"/>
      <c r="L7669" s="81"/>
    </row>
    <row r="7670" spans="3:12">
      <c r="C7670"/>
      <c r="D7670"/>
      <c r="E7670"/>
      <c r="F7670"/>
      <c r="G7670"/>
      <c r="H7670" s="82"/>
      <c r="I7670" s="81"/>
      <c r="J7670" s="81"/>
      <c r="K7670" s="81"/>
      <c r="L7670" s="81"/>
    </row>
    <row r="7671" spans="3:12">
      <c r="C7671"/>
      <c r="D7671"/>
      <c r="E7671"/>
      <c r="F7671"/>
      <c r="G7671"/>
      <c r="H7671" s="82"/>
      <c r="I7671" s="81"/>
      <c r="J7671" s="81"/>
      <c r="K7671" s="81"/>
      <c r="L7671" s="81"/>
    </row>
    <row r="7672" spans="3:12">
      <c r="C7672"/>
      <c r="D7672"/>
      <c r="E7672"/>
      <c r="F7672"/>
      <c r="G7672"/>
      <c r="H7672" s="82"/>
      <c r="I7672" s="81"/>
      <c r="J7672" s="81"/>
      <c r="K7672" s="81"/>
      <c r="L7672" s="81"/>
    </row>
    <row r="7673" spans="3:12">
      <c r="C7673"/>
      <c r="D7673"/>
      <c r="E7673"/>
      <c r="F7673"/>
      <c r="G7673"/>
      <c r="H7673" s="82"/>
      <c r="I7673" s="81"/>
      <c r="J7673" s="81"/>
      <c r="K7673" s="81"/>
      <c r="L7673" s="81"/>
    </row>
    <row r="7674" spans="3:12">
      <c r="C7674"/>
      <c r="D7674"/>
      <c r="E7674"/>
      <c r="F7674"/>
      <c r="G7674"/>
      <c r="H7674" s="82"/>
      <c r="I7674" s="81"/>
      <c r="J7674" s="81"/>
      <c r="K7674" s="81"/>
      <c r="L7674" s="81"/>
    </row>
    <row r="7675" spans="3:12">
      <c r="C7675"/>
      <c r="D7675"/>
      <c r="E7675"/>
      <c r="F7675"/>
      <c r="G7675"/>
      <c r="H7675" s="82"/>
      <c r="I7675" s="81"/>
      <c r="J7675" s="81"/>
      <c r="K7675" s="81"/>
      <c r="L7675" s="81"/>
    </row>
    <row r="7676" spans="3:12">
      <c r="C7676"/>
      <c r="D7676"/>
      <c r="E7676"/>
      <c r="F7676"/>
      <c r="G7676"/>
      <c r="H7676" s="82"/>
      <c r="I7676" s="81"/>
      <c r="J7676" s="81"/>
      <c r="K7676" s="81"/>
      <c r="L7676" s="81"/>
    </row>
    <row r="7677" spans="3:12">
      <c r="C7677"/>
      <c r="D7677"/>
      <c r="E7677"/>
      <c r="F7677"/>
      <c r="G7677"/>
      <c r="H7677" s="82"/>
      <c r="I7677" s="81"/>
      <c r="J7677" s="81"/>
      <c r="K7677" s="81"/>
      <c r="L7677" s="81"/>
    </row>
    <row r="7678" spans="3:12">
      <c r="C7678"/>
      <c r="D7678"/>
      <c r="E7678"/>
      <c r="F7678"/>
      <c r="G7678"/>
      <c r="H7678" s="82"/>
      <c r="I7678" s="81"/>
      <c r="J7678" s="81"/>
      <c r="K7678" s="81"/>
      <c r="L7678" s="81"/>
    </row>
    <row r="7679" spans="3:12">
      <c r="C7679"/>
      <c r="D7679"/>
      <c r="E7679"/>
      <c r="F7679"/>
      <c r="G7679"/>
      <c r="H7679" s="82"/>
      <c r="I7679" s="81"/>
      <c r="J7679" s="81"/>
      <c r="K7679" s="81"/>
      <c r="L7679" s="81"/>
    </row>
    <row r="7680" spans="3:12">
      <c r="C7680"/>
      <c r="D7680"/>
      <c r="E7680"/>
      <c r="F7680"/>
      <c r="G7680"/>
      <c r="H7680" s="82"/>
      <c r="I7680" s="81"/>
      <c r="J7680" s="81"/>
      <c r="K7680" s="81"/>
      <c r="L7680" s="81"/>
    </row>
    <row r="7681" spans="3:12">
      <c r="C7681"/>
      <c r="D7681"/>
      <c r="E7681"/>
      <c r="F7681"/>
      <c r="G7681"/>
      <c r="H7681" s="82"/>
      <c r="I7681" s="81"/>
      <c r="J7681" s="81"/>
      <c r="K7681" s="81"/>
      <c r="L7681" s="81"/>
    </row>
    <row r="7682" spans="3:12">
      <c r="C7682"/>
      <c r="D7682"/>
      <c r="E7682"/>
      <c r="F7682"/>
      <c r="G7682"/>
      <c r="H7682" s="82"/>
      <c r="I7682" s="81"/>
      <c r="J7682" s="81"/>
      <c r="K7682" s="81"/>
      <c r="L7682" s="81"/>
    </row>
    <row r="7683" spans="3:12">
      <c r="C7683"/>
      <c r="D7683"/>
      <c r="E7683"/>
      <c r="F7683"/>
      <c r="G7683"/>
      <c r="H7683" s="82"/>
      <c r="I7683" s="81"/>
      <c r="J7683" s="81"/>
      <c r="K7683" s="81"/>
      <c r="L7683" s="81"/>
    </row>
    <row r="7684" spans="3:12">
      <c r="C7684"/>
      <c r="D7684"/>
      <c r="E7684"/>
      <c r="F7684"/>
      <c r="G7684"/>
      <c r="H7684" s="82"/>
      <c r="I7684" s="81"/>
      <c r="J7684" s="81"/>
      <c r="K7684" s="81"/>
      <c r="L7684" s="81"/>
    </row>
    <row r="7685" spans="3:12">
      <c r="C7685"/>
      <c r="D7685"/>
      <c r="E7685"/>
      <c r="F7685"/>
      <c r="G7685"/>
      <c r="H7685" s="82"/>
      <c r="I7685" s="81"/>
      <c r="J7685" s="81"/>
      <c r="K7685" s="81"/>
      <c r="L7685" s="81"/>
    </row>
    <row r="7686" spans="3:12">
      <c r="C7686"/>
      <c r="D7686"/>
      <c r="E7686"/>
      <c r="F7686"/>
      <c r="G7686"/>
      <c r="H7686" s="82"/>
      <c r="I7686" s="81"/>
      <c r="J7686" s="81"/>
      <c r="K7686" s="81"/>
      <c r="L7686" s="81"/>
    </row>
    <row r="7687" spans="3:12">
      <c r="C7687"/>
      <c r="D7687"/>
      <c r="E7687"/>
      <c r="F7687"/>
      <c r="G7687"/>
      <c r="H7687" s="82"/>
      <c r="I7687" s="81"/>
      <c r="J7687" s="81"/>
      <c r="K7687" s="81"/>
      <c r="L7687" s="81"/>
    </row>
    <row r="7688" spans="3:12">
      <c r="C7688"/>
      <c r="D7688"/>
      <c r="E7688"/>
      <c r="F7688"/>
      <c r="G7688"/>
      <c r="H7688" s="82"/>
      <c r="I7688" s="81"/>
      <c r="J7688" s="81"/>
      <c r="K7688" s="81"/>
      <c r="L7688" s="81"/>
    </row>
    <row r="7689" spans="3:12">
      <c r="C7689"/>
      <c r="D7689"/>
      <c r="E7689"/>
      <c r="F7689"/>
      <c r="G7689"/>
      <c r="H7689" s="82"/>
      <c r="I7689" s="81"/>
      <c r="J7689" s="81"/>
      <c r="K7689" s="81"/>
      <c r="L7689" s="81"/>
    </row>
    <row r="7690" spans="3:12">
      <c r="C7690"/>
      <c r="D7690"/>
      <c r="E7690"/>
      <c r="F7690"/>
      <c r="G7690"/>
      <c r="H7690" s="82"/>
      <c r="I7690" s="81"/>
      <c r="J7690" s="81"/>
      <c r="K7690" s="81"/>
      <c r="L7690" s="81"/>
    </row>
    <row r="7691" spans="3:12">
      <c r="C7691"/>
      <c r="D7691"/>
      <c r="E7691"/>
      <c r="F7691"/>
      <c r="G7691"/>
      <c r="H7691" s="82"/>
      <c r="I7691" s="81"/>
      <c r="J7691" s="81"/>
      <c r="K7691" s="81"/>
      <c r="L7691" s="81"/>
    </row>
    <row r="7692" spans="3:12">
      <c r="C7692"/>
      <c r="D7692"/>
      <c r="E7692"/>
      <c r="F7692"/>
      <c r="G7692"/>
      <c r="H7692" s="82"/>
      <c r="I7692" s="81"/>
      <c r="J7692" s="81"/>
      <c r="K7692" s="81"/>
      <c r="L7692" s="81"/>
    </row>
    <row r="7693" spans="3:12">
      <c r="C7693"/>
      <c r="D7693"/>
      <c r="E7693"/>
      <c r="F7693"/>
      <c r="G7693"/>
      <c r="H7693" s="82"/>
      <c r="I7693" s="81"/>
      <c r="J7693" s="81"/>
      <c r="K7693" s="81"/>
      <c r="L7693" s="81"/>
    </row>
    <row r="7694" spans="3:12">
      <c r="C7694"/>
      <c r="D7694"/>
      <c r="E7694"/>
      <c r="F7694"/>
      <c r="G7694"/>
      <c r="H7694" s="82"/>
      <c r="I7694" s="81"/>
      <c r="J7694" s="81"/>
      <c r="K7694" s="81"/>
      <c r="L7694" s="81"/>
    </row>
    <row r="7695" spans="3:12">
      <c r="C7695"/>
      <c r="D7695"/>
      <c r="E7695"/>
      <c r="F7695"/>
      <c r="G7695"/>
      <c r="H7695" s="82"/>
      <c r="I7695" s="81"/>
      <c r="J7695" s="81"/>
      <c r="K7695" s="81"/>
      <c r="L7695" s="81"/>
    </row>
    <row r="7696" spans="3:12">
      <c r="C7696"/>
      <c r="D7696"/>
      <c r="E7696"/>
      <c r="F7696"/>
      <c r="G7696"/>
      <c r="H7696" s="82"/>
      <c r="I7696" s="81"/>
      <c r="J7696" s="81"/>
      <c r="K7696" s="81"/>
      <c r="L7696" s="81"/>
    </row>
    <row r="7697" spans="3:12">
      <c r="C7697"/>
      <c r="D7697"/>
      <c r="E7697"/>
      <c r="F7697"/>
      <c r="G7697"/>
      <c r="H7697" s="82"/>
      <c r="I7697" s="81"/>
      <c r="J7697" s="81"/>
      <c r="K7697" s="81"/>
      <c r="L7697" s="81"/>
    </row>
    <row r="7698" spans="3:12">
      <c r="C7698"/>
      <c r="D7698"/>
      <c r="E7698"/>
      <c r="F7698"/>
      <c r="G7698"/>
      <c r="H7698" s="82"/>
      <c r="I7698" s="81"/>
      <c r="J7698" s="81"/>
      <c r="K7698" s="81"/>
      <c r="L7698" s="81"/>
    </row>
    <row r="7699" spans="3:12">
      <c r="C7699"/>
      <c r="D7699"/>
      <c r="E7699"/>
      <c r="F7699"/>
      <c r="G7699"/>
      <c r="H7699" s="82"/>
      <c r="I7699" s="81"/>
      <c r="J7699" s="81"/>
      <c r="K7699" s="81"/>
      <c r="L7699" s="81"/>
    </row>
    <row r="7700" spans="3:12">
      <c r="C7700"/>
      <c r="D7700"/>
      <c r="E7700"/>
      <c r="F7700"/>
      <c r="G7700"/>
      <c r="H7700" s="82"/>
      <c r="I7700" s="81"/>
      <c r="J7700" s="81"/>
      <c r="K7700" s="81"/>
      <c r="L7700" s="81"/>
    </row>
    <row r="7701" spans="3:12">
      <c r="C7701"/>
      <c r="D7701"/>
      <c r="E7701"/>
      <c r="F7701"/>
      <c r="G7701"/>
      <c r="H7701" s="82"/>
      <c r="I7701" s="81"/>
      <c r="J7701" s="81"/>
      <c r="K7701" s="81"/>
      <c r="L7701" s="81"/>
    </row>
    <row r="7702" spans="3:12">
      <c r="C7702"/>
      <c r="D7702"/>
      <c r="E7702"/>
      <c r="F7702"/>
      <c r="G7702"/>
      <c r="H7702" s="82"/>
      <c r="I7702" s="81"/>
      <c r="J7702" s="81"/>
      <c r="K7702" s="81"/>
      <c r="L7702" s="81"/>
    </row>
    <row r="7703" spans="3:12">
      <c r="C7703"/>
      <c r="D7703"/>
      <c r="E7703"/>
      <c r="F7703"/>
      <c r="G7703"/>
      <c r="H7703" s="82"/>
      <c r="I7703" s="81"/>
      <c r="J7703" s="81"/>
      <c r="K7703" s="81"/>
      <c r="L7703" s="81"/>
    </row>
    <row r="7704" spans="3:12">
      <c r="C7704"/>
      <c r="D7704"/>
      <c r="E7704"/>
      <c r="F7704"/>
      <c r="G7704"/>
      <c r="H7704" s="82"/>
      <c r="I7704" s="81"/>
      <c r="J7704" s="81"/>
      <c r="K7704" s="81"/>
      <c r="L7704" s="81"/>
    </row>
    <row r="7705" spans="3:12">
      <c r="C7705"/>
      <c r="D7705"/>
      <c r="E7705"/>
      <c r="F7705"/>
      <c r="G7705"/>
      <c r="H7705" s="82"/>
      <c r="I7705" s="81"/>
      <c r="J7705" s="81"/>
      <c r="K7705" s="81"/>
      <c r="L7705" s="81"/>
    </row>
    <row r="7706" spans="3:12">
      <c r="C7706"/>
      <c r="D7706"/>
      <c r="E7706"/>
      <c r="F7706"/>
      <c r="G7706"/>
      <c r="H7706" s="82"/>
      <c r="I7706" s="81"/>
      <c r="J7706" s="81"/>
      <c r="K7706" s="81"/>
      <c r="L7706" s="81"/>
    </row>
    <row r="7707" spans="3:12">
      <c r="C7707"/>
      <c r="D7707"/>
      <c r="E7707"/>
      <c r="F7707"/>
      <c r="G7707"/>
      <c r="H7707" s="82"/>
      <c r="I7707" s="81"/>
      <c r="J7707" s="81"/>
      <c r="K7707" s="81"/>
      <c r="L7707" s="81"/>
    </row>
    <row r="7708" spans="3:12">
      <c r="C7708"/>
      <c r="D7708"/>
      <c r="E7708"/>
      <c r="F7708"/>
      <c r="G7708"/>
      <c r="H7708" s="82"/>
      <c r="I7708" s="81"/>
      <c r="J7708" s="81"/>
      <c r="K7708" s="81"/>
      <c r="L7708" s="81"/>
    </row>
    <row r="7709" spans="3:12">
      <c r="C7709"/>
      <c r="D7709"/>
      <c r="E7709"/>
      <c r="F7709"/>
      <c r="G7709"/>
      <c r="H7709" s="82"/>
      <c r="I7709" s="81"/>
      <c r="J7709" s="81"/>
      <c r="K7709" s="81"/>
      <c r="L7709" s="81"/>
    </row>
    <row r="7710" spans="3:12">
      <c r="C7710"/>
      <c r="D7710"/>
      <c r="E7710"/>
      <c r="F7710"/>
      <c r="G7710"/>
      <c r="H7710" s="82"/>
      <c r="I7710" s="81"/>
      <c r="J7710" s="81"/>
      <c r="K7710" s="81"/>
      <c r="L7710" s="81"/>
    </row>
    <row r="7711" spans="3:12">
      <c r="C7711"/>
      <c r="D7711"/>
      <c r="E7711"/>
      <c r="F7711"/>
      <c r="G7711"/>
      <c r="H7711" s="82"/>
      <c r="I7711" s="81"/>
      <c r="J7711" s="81"/>
      <c r="K7711" s="81"/>
      <c r="L7711" s="81"/>
    </row>
    <row r="7712" spans="3:12">
      <c r="C7712"/>
      <c r="D7712"/>
      <c r="E7712"/>
      <c r="F7712"/>
      <c r="G7712"/>
      <c r="H7712" s="82"/>
      <c r="I7712" s="81"/>
      <c r="J7712" s="81"/>
      <c r="K7712" s="81"/>
      <c r="L7712" s="81"/>
    </row>
    <row r="7713" spans="3:12">
      <c r="C7713"/>
      <c r="D7713"/>
      <c r="E7713"/>
      <c r="F7713"/>
      <c r="G7713"/>
      <c r="H7713" s="82"/>
      <c r="I7713" s="81"/>
      <c r="J7713" s="81"/>
      <c r="K7713" s="81"/>
      <c r="L7713" s="81"/>
    </row>
    <row r="7714" spans="3:12">
      <c r="C7714"/>
      <c r="D7714"/>
      <c r="E7714"/>
      <c r="F7714"/>
      <c r="G7714"/>
      <c r="H7714" s="82"/>
      <c r="I7714" s="81"/>
      <c r="J7714" s="81"/>
      <c r="K7714" s="81"/>
      <c r="L7714" s="81"/>
    </row>
    <row r="7715" spans="3:12">
      <c r="C7715"/>
      <c r="D7715"/>
      <c r="E7715"/>
      <c r="F7715"/>
      <c r="G7715"/>
      <c r="H7715" s="82"/>
      <c r="I7715" s="81"/>
      <c r="J7715" s="81"/>
      <c r="K7715" s="81"/>
      <c r="L7715" s="81"/>
    </row>
    <row r="7716" spans="3:12">
      <c r="C7716"/>
      <c r="D7716"/>
      <c r="E7716"/>
      <c r="F7716"/>
      <c r="G7716"/>
      <c r="H7716" s="82"/>
      <c r="I7716" s="81"/>
      <c r="J7716" s="81"/>
      <c r="K7716" s="81"/>
      <c r="L7716" s="81"/>
    </row>
    <row r="7717" spans="3:12">
      <c r="C7717"/>
      <c r="D7717"/>
      <c r="E7717"/>
      <c r="F7717"/>
      <c r="G7717"/>
      <c r="H7717" s="82"/>
      <c r="I7717" s="81"/>
      <c r="J7717" s="81"/>
      <c r="K7717" s="81"/>
      <c r="L7717" s="81"/>
    </row>
    <row r="7718" spans="3:12">
      <c r="C7718"/>
      <c r="D7718"/>
      <c r="E7718"/>
      <c r="F7718"/>
      <c r="G7718"/>
      <c r="H7718" s="82"/>
      <c r="I7718" s="81"/>
      <c r="J7718" s="81"/>
      <c r="K7718" s="81"/>
      <c r="L7718" s="81"/>
    </row>
    <row r="7719" spans="3:12">
      <c r="C7719"/>
      <c r="D7719"/>
      <c r="E7719"/>
      <c r="F7719"/>
      <c r="G7719"/>
      <c r="H7719" s="82"/>
      <c r="I7719" s="81"/>
      <c r="J7719" s="81"/>
      <c r="K7719" s="81"/>
      <c r="L7719" s="81"/>
    </row>
    <row r="7720" spans="3:12">
      <c r="C7720"/>
      <c r="D7720"/>
      <c r="E7720"/>
      <c r="F7720"/>
      <c r="G7720"/>
      <c r="H7720" s="82"/>
      <c r="I7720" s="81"/>
      <c r="J7720" s="81"/>
      <c r="K7720" s="81"/>
      <c r="L7720" s="81"/>
    </row>
    <row r="7721" spans="3:12">
      <c r="C7721"/>
      <c r="D7721"/>
      <c r="E7721"/>
      <c r="F7721"/>
      <c r="G7721"/>
      <c r="H7721" s="82"/>
      <c r="I7721" s="81"/>
      <c r="J7721" s="81"/>
      <c r="K7721" s="81"/>
      <c r="L7721" s="81"/>
    </row>
    <row r="7722" spans="3:12">
      <c r="C7722"/>
      <c r="D7722"/>
      <c r="E7722"/>
      <c r="F7722"/>
      <c r="G7722"/>
      <c r="H7722" s="82"/>
      <c r="I7722" s="81"/>
      <c r="J7722" s="81"/>
      <c r="K7722" s="81"/>
      <c r="L7722" s="81"/>
    </row>
    <row r="7723" spans="3:12">
      <c r="C7723"/>
      <c r="D7723"/>
      <c r="E7723"/>
      <c r="F7723"/>
      <c r="G7723"/>
      <c r="H7723" s="82"/>
      <c r="I7723" s="81"/>
      <c r="J7723" s="81"/>
      <c r="K7723" s="81"/>
      <c r="L7723" s="81"/>
    </row>
    <row r="7724" spans="3:12">
      <c r="C7724"/>
      <c r="D7724"/>
      <c r="E7724"/>
      <c r="F7724"/>
      <c r="G7724"/>
      <c r="H7724" s="82"/>
      <c r="I7724" s="81"/>
      <c r="J7724" s="81"/>
      <c r="K7724" s="81"/>
      <c r="L7724" s="81"/>
    </row>
    <row r="7725" spans="3:12">
      <c r="C7725"/>
      <c r="D7725"/>
      <c r="E7725"/>
      <c r="F7725"/>
      <c r="G7725"/>
      <c r="H7725" s="82"/>
      <c r="I7725" s="81"/>
      <c r="J7725" s="81"/>
      <c r="K7725" s="81"/>
      <c r="L7725" s="81"/>
    </row>
    <row r="7726" spans="3:12">
      <c r="C7726"/>
      <c r="D7726"/>
      <c r="E7726"/>
      <c r="F7726"/>
      <c r="G7726"/>
      <c r="H7726" s="82"/>
      <c r="I7726" s="81"/>
      <c r="J7726" s="81"/>
      <c r="K7726" s="81"/>
      <c r="L7726" s="81"/>
    </row>
    <row r="7727" spans="3:12">
      <c r="C7727"/>
      <c r="D7727"/>
      <c r="E7727"/>
      <c r="F7727"/>
      <c r="G7727"/>
      <c r="H7727" s="82"/>
      <c r="I7727" s="81"/>
      <c r="J7727" s="81"/>
      <c r="K7727" s="81"/>
      <c r="L7727" s="81"/>
    </row>
    <row r="7728" spans="3:12">
      <c r="C7728"/>
      <c r="D7728"/>
      <c r="E7728"/>
      <c r="F7728"/>
      <c r="G7728"/>
      <c r="H7728" s="82"/>
      <c r="I7728" s="81"/>
      <c r="J7728" s="81"/>
      <c r="K7728" s="81"/>
      <c r="L7728" s="81"/>
    </row>
    <row r="7729" spans="3:12">
      <c r="C7729"/>
      <c r="D7729"/>
      <c r="E7729"/>
      <c r="F7729"/>
      <c r="G7729"/>
      <c r="H7729" s="82"/>
      <c r="I7729" s="81"/>
      <c r="J7729" s="81"/>
      <c r="K7729" s="81"/>
      <c r="L7729" s="81"/>
    </row>
    <row r="7730" spans="3:12">
      <c r="C7730"/>
      <c r="D7730"/>
      <c r="E7730"/>
      <c r="F7730"/>
      <c r="G7730"/>
      <c r="H7730" s="82"/>
      <c r="I7730" s="81"/>
      <c r="J7730" s="81"/>
      <c r="K7730" s="81"/>
      <c r="L7730" s="81"/>
    </row>
    <row r="7731" spans="3:12">
      <c r="C7731"/>
      <c r="D7731"/>
      <c r="E7731"/>
      <c r="F7731"/>
      <c r="G7731"/>
      <c r="H7731" s="82"/>
      <c r="I7731" s="81"/>
      <c r="J7731" s="81"/>
      <c r="K7731" s="81"/>
      <c r="L7731" s="81"/>
    </row>
    <row r="7732" spans="3:12">
      <c r="C7732"/>
      <c r="D7732"/>
      <c r="E7732"/>
      <c r="F7732"/>
      <c r="G7732"/>
      <c r="H7732" s="82"/>
      <c r="I7732" s="81"/>
      <c r="J7732" s="81"/>
      <c r="K7732" s="81"/>
      <c r="L7732" s="81"/>
    </row>
    <row r="7733" spans="3:12">
      <c r="C7733"/>
      <c r="D7733"/>
      <c r="E7733"/>
      <c r="F7733"/>
      <c r="G7733"/>
      <c r="H7733" s="82"/>
      <c r="I7733" s="81"/>
      <c r="J7733" s="81"/>
      <c r="K7733" s="81"/>
      <c r="L7733" s="81"/>
    </row>
    <row r="7734" spans="3:12">
      <c r="C7734"/>
      <c r="D7734"/>
      <c r="E7734"/>
      <c r="F7734"/>
      <c r="G7734"/>
      <c r="H7734" s="82"/>
      <c r="I7734" s="81"/>
      <c r="J7734" s="81"/>
      <c r="K7734" s="81"/>
      <c r="L7734" s="81"/>
    </row>
    <row r="7735" spans="3:12">
      <c r="C7735"/>
      <c r="D7735"/>
      <c r="E7735"/>
      <c r="F7735"/>
      <c r="G7735"/>
      <c r="H7735" s="82"/>
      <c r="I7735" s="81"/>
      <c r="J7735" s="81"/>
      <c r="K7735" s="81"/>
      <c r="L7735" s="81"/>
    </row>
    <row r="7736" spans="3:12">
      <c r="C7736"/>
      <c r="D7736"/>
      <c r="E7736"/>
      <c r="F7736"/>
      <c r="G7736"/>
      <c r="H7736" s="82"/>
      <c r="I7736" s="81"/>
      <c r="J7736" s="81"/>
      <c r="K7736" s="81"/>
      <c r="L7736" s="81"/>
    </row>
    <row r="7737" spans="3:12">
      <c r="C7737"/>
      <c r="D7737"/>
      <c r="E7737"/>
      <c r="F7737"/>
      <c r="G7737"/>
      <c r="H7737" s="82"/>
      <c r="I7737" s="81"/>
      <c r="J7737" s="81"/>
      <c r="K7737" s="81"/>
      <c r="L7737" s="81"/>
    </row>
    <row r="7738" spans="3:12">
      <c r="C7738"/>
      <c r="D7738"/>
      <c r="E7738"/>
      <c r="F7738"/>
      <c r="G7738"/>
      <c r="H7738" s="82"/>
      <c r="I7738" s="81"/>
      <c r="J7738" s="81"/>
      <c r="K7738" s="81"/>
      <c r="L7738" s="81"/>
    </row>
    <row r="7739" spans="3:12">
      <c r="C7739"/>
      <c r="D7739"/>
      <c r="E7739"/>
      <c r="F7739"/>
      <c r="G7739"/>
      <c r="H7739" s="82"/>
      <c r="I7739" s="81"/>
      <c r="J7739" s="81"/>
      <c r="K7739" s="81"/>
      <c r="L7739" s="81"/>
    </row>
    <row r="7740" spans="3:12">
      <c r="C7740"/>
      <c r="D7740"/>
      <c r="E7740"/>
      <c r="F7740"/>
      <c r="G7740"/>
      <c r="H7740" s="82"/>
      <c r="I7740" s="81"/>
      <c r="J7740" s="81"/>
      <c r="K7740" s="81"/>
      <c r="L7740" s="81"/>
    </row>
    <row r="7741" spans="3:12">
      <c r="C7741"/>
      <c r="D7741"/>
      <c r="E7741"/>
      <c r="F7741"/>
      <c r="G7741"/>
      <c r="H7741" s="82"/>
      <c r="I7741" s="81"/>
      <c r="J7741" s="81"/>
      <c r="K7741" s="81"/>
      <c r="L7741" s="81"/>
    </row>
    <row r="7742" spans="3:12">
      <c r="C7742"/>
      <c r="D7742"/>
      <c r="E7742"/>
      <c r="F7742"/>
      <c r="G7742"/>
      <c r="H7742" s="82"/>
      <c r="I7742" s="81"/>
      <c r="J7742" s="81"/>
      <c r="K7742" s="81"/>
      <c r="L7742" s="81"/>
    </row>
    <row r="7743" spans="3:12">
      <c r="C7743"/>
      <c r="D7743"/>
      <c r="E7743"/>
      <c r="F7743"/>
      <c r="G7743"/>
      <c r="H7743" s="82"/>
      <c r="I7743" s="81"/>
      <c r="J7743" s="81"/>
      <c r="K7743" s="81"/>
      <c r="L7743" s="81"/>
    </row>
    <row r="7744" spans="3:12">
      <c r="C7744"/>
      <c r="D7744"/>
      <c r="E7744"/>
      <c r="F7744"/>
      <c r="G7744"/>
      <c r="H7744" s="82"/>
      <c r="I7744" s="81"/>
      <c r="J7744" s="81"/>
      <c r="K7744" s="81"/>
      <c r="L7744" s="81"/>
    </row>
    <row r="7745" spans="3:12">
      <c r="C7745"/>
      <c r="D7745"/>
      <c r="E7745"/>
      <c r="F7745"/>
      <c r="G7745"/>
      <c r="H7745" s="82"/>
      <c r="I7745" s="81"/>
      <c r="J7745" s="81"/>
      <c r="K7745" s="81"/>
      <c r="L7745" s="81"/>
    </row>
    <row r="7746" spans="3:12">
      <c r="C7746"/>
      <c r="D7746"/>
      <c r="E7746"/>
      <c r="F7746"/>
      <c r="G7746"/>
      <c r="H7746" s="82"/>
      <c r="I7746" s="81"/>
      <c r="J7746" s="81"/>
      <c r="K7746" s="81"/>
      <c r="L7746" s="81"/>
    </row>
    <row r="7747" spans="3:12">
      <c r="C7747"/>
      <c r="D7747"/>
      <c r="E7747"/>
      <c r="F7747"/>
      <c r="G7747"/>
      <c r="H7747" s="82"/>
      <c r="I7747" s="81"/>
      <c r="J7747" s="81"/>
      <c r="K7747" s="81"/>
      <c r="L7747" s="81"/>
    </row>
    <row r="7748" spans="3:12">
      <c r="C7748"/>
      <c r="D7748"/>
      <c r="E7748"/>
      <c r="F7748"/>
      <c r="G7748"/>
      <c r="H7748" s="82"/>
      <c r="I7748" s="81"/>
      <c r="J7748" s="81"/>
      <c r="K7748" s="81"/>
      <c r="L7748" s="81"/>
    </row>
    <row r="7749" spans="3:12">
      <c r="C7749"/>
      <c r="D7749"/>
      <c r="E7749"/>
      <c r="F7749"/>
      <c r="G7749"/>
      <c r="H7749" s="82"/>
      <c r="I7749" s="81"/>
      <c r="J7749" s="81"/>
      <c r="K7749" s="81"/>
      <c r="L7749" s="81"/>
    </row>
    <row r="7750" spans="3:12">
      <c r="C7750"/>
      <c r="D7750"/>
      <c r="E7750"/>
      <c r="F7750"/>
      <c r="G7750"/>
      <c r="H7750" s="82"/>
      <c r="I7750" s="81"/>
      <c r="J7750" s="81"/>
      <c r="K7750" s="81"/>
      <c r="L7750" s="81"/>
    </row>
    <row r="7751" spans="3:12">
      <c r="C7751"/>
      <c r="D7751"/>
      <c r="E7751"/>
      <c r="F7751"/>
      <c r="G7751"/>
      <c r="H7751" s="82"/>
      <c r="I7751" s="81"/>
      <c r="J7751" s="81"/>
      <c r="K7751" s="81"/>
      <c r="L7751" s="81"/>
    </row>
    <row r="7752" spans="3:12">
      <c r="C7752"/>
      <c r="D7752"/>
      <c r="E7752"/>
      <c r="F7752"/>
      <c r="G7752"/>
      <c r="H7752" s="82"/>
      <c r="I7752" s="81"/>
      <c r="J7752" s="81"/>
      <c r="K7752" s="81"/>
      <c r="L7752" s="81"/>
    </row>
    <row r="7753" spans="3:12">
      <c r="C7753"/>
      <c r="D7753"/>
      <c r="E7753"/>
      <c r="F7753"/>
      <c r="G7753"/>
      <c r="H7753" s="82"/>
      <c r="I7753" s="81"/>
      <c r="J7753" s="81"/>
      <c r="K7753" s="81"/>
      <c r="L7753" s="81"/>
    </row>
    <row r="7754" spans="3:12">
      <c r="C7754"/>
      <c r="D7754"/>
      <c r="E7754"/>
      <c r="F7754"/>
      <c r="G7754"/>
      <c r="H7754" s="82"/>
      <c r="I7754" s="81"/>
      <c r="J7754" s="81"/>
      <c r="K7754" s="81"/>
      <c r="L7754" s="81"/>
    </row>
    <row r="7755" spans="3:12">
      <c r="C7755"/>
      <c r="D7755"/>
      <c r="E7755"/>
      <c r="F7755"/>
      <c r="G7755"/>
      <c r="H7755" s="82"/>
      <c r="I7755" s="81"/>
      <c r="J7755" s="81"/>
      <c r="K7755" s="81"/>
      <c r="L7755" s="81"/>
    </row>
    <row r="7756" spans="3:12">
      <c r="C7756"/>
      <c r="D7756"/>
      <c r="E7756"/>
      <c r="F7756"/>
      <c r="G7756"/>
      <c r="H7756" s="82"/>
      <c r="I7756" s="81"/>
      <c r="J7756" s="81"/>
      <c r="K7756" s="81"/>
      <c r="L7756" s="81"/>
    </row>
    <row r="7757" spans="3:12">
      <c r="C7757"/>
      <c r="D7757"/>
      <c r="E7757"/>
      <c r="F7757"/>
      <c r="G7757"/>
      <c r="H7757" s="82"/>
      <c r="I7757" s="81"/>
      <c r="J7757" s="81"/>
      <c r="K7757" s="81"/>
      <c r="L7757" s="81"/>
    </row>
    <row r="7758" spans="3:12">
      <c r="C7758"/>
      <c r="D7758"/>
      <c r="E7758"/>
      <c r="F7758"/>
      <c r="G7758"/>
      <c r="H7758" s="82"/>
      <c r="I7758" s="81"/>
      <c r="J7758" s="81"/>
      <c r="K7758" s="81"/>
      <c r="L7758" s="81"/>
    </row>
    <row r="7759" spans="3:12">
      <c r="C7759"/>
      <c r="D7759"/>
      <c r="E7759"/>
      <c r="F7759"/>
      <c r="G7759"/>
      <c r="H7759" s="82"/>
      <c r="I7759" s="81"/>
      <c r="J7759" s="81"/>
      <c r="K7759" s="81"/>
      <c r="L7759" s="81"/>
    </row>
    <row r="7760" spans="3:12">
      <c r="C7760"/>
      <c r="D7760"/>
      <c r="E7760"/>
      <c r="F7760"/>
      <c r="G7760"/>
      <c r="H7760" s="82"/>
      <c r="I7760" s="81"/>
      <c r="J7760" s="81"/>
      <c r="K7760" s="81"/>
      <c r="L7760" s="81"/>
    </row>
    <row r="7761" spans="3:12">
      <c r="C7761"/>
      <c r="D7761"/>
      <c r="E7761"/>
      <c r="F7761"/>
      <c r="G7761"/>
      <c r="H7761" s="82"/>
      <c r="I7761" s="81"/>
      <c r="J7761" s="81"/>
      <c r="K7761" s="81"/>
      <c r="L7761" s="81"/>
    </row>
    <row r="7762" spans="3:12">
      <c r="C7762"/>
      <c r="D7762"/>
      <c r="E7762"/>
      <c r="F7762"/>
      <c r="G7762"/>
      <c r="H7762" s="82"/>
      <c r="I7762" s="81"/>
      <c r="J7762" s="81"/>
      <c r="K7762" s="81"/>
      <c r="L7762" s="81"/>
    </row>
    <row r="7763" spans="3:12">
      <c r="C7763"/>
      <c r="D7763"/>
      <c r="E7763"/>
      <c r="F7763"/>
      <c r="G7763"/>
      <c r="H7763" s="82"/>
      <c r="I7763" s="81"/>
      <c r="J7763" s="81"/>
      <c r="K7763" s="81"/>
      <c r="L7763" s="81"/>
    </row>
    <row r="7764" spans="3:12">
      <c r="C7764"/>
      <c r="D7764"/>
      <c r="E7764"/>
      <c r="F7764"/>
      <c r="G7764"/>
      <c r="H7764" s="82"/>
      <c r="I7764" s="81"/>
      <c r="J7764" s="81"/>
      <c r="K7764" s="81"/>
      <c r="L7764" s="81"/>
    </row>
    <row r="7765" spans="3:12">
      <c r="C7765"/>
      <c r="D7765"/>
      <c r="E7765"/>
      <c r="F7765"/>
      <c r="G7765"/>
      <c r="H7765" s="82"/>
      <c r="I7765" s="81"/>
      <c r="J7765" s="81"/>
      <c r="K7765" s="81"/>
      <c r="L7765" s="81"/>
    </row>
    <row r="7766" spans="3:12">
      <c r="C7766"/>
      <c r="D7766"/>
      <c r="E7766"/>
      <c r="F7766"/>
      <c r="G7766"/>
      <c r="H7766" s="82"/>
      <c r="I7766" s="81"/>
      <c r="J7766" s="81"/>
      <c r="K7766" s="81"/>
      <c r="L7766" s="81"/>
    </row>
    <row r="7767" spans="3:12">
      <c r="C7767"/>
      <c r="D7767"/>
      <c r="E7767"/>
      <c r="F7767"/>
      <c r="G7767"/>
      <c r="H7767" s="82"/>
      <c r="I7767" s="81"/>
      <c r="J7767" s="81"/>
      <c r="K7767" s="81"/>
      <c r="L7767" s="81"/>
    </row>
    <row r="7768" spans="3:12">
      <c r="C7768"/>
      <c r="D7768"/>
      <c r="E7768"/>
      <c r="F7768"/>
      <c r="G7768"/>
      <c r="H7768" s="82"/>
      <c r="I7768" s="81"/>
      <c r="J7768" s="81"/>
      <c r="K7768" s="81"/>
      <c r="L7768" s="81"/>
    </row>
    <row r="7769" spans="3:12">
      <c r="C7769"/>
      <c r="D7769"/>
      <c r="E7769"/>
      <c r="F7769"/>
      <c r="G7769"/>
      <c r="H7769" s="82"/>
      <c r="I7769" s="81"/>
      <c r="J7769" s="81"/>
      <c r="K7769" s="81"/>
      <c r="L7769" s="81"/>
    </row>
    <row r="7770" spans="3:12">
      <c r="C7770"/>
      <c r="D7770"/>
      <c r="E7770"/>
      <c r="F7770"/>
      <c r="G7770"/>
      <c r="H7770" s="82"/>
      <c r="I7770" s="81"/>
      <c r="J7770" s="81"/>
      <c r="K7770" s="81"/>
      <c r="L7770" s="81"/>
    </row>
    <row r="7771" spans="3:12">
      <c r="C7771"/>
      <c r="D7771"/>
      <c r="E7771"/>
      <c r="F7771"/>
      <c r="G7771"/>
      <c r="H7771" s="82"/>
      <c r="I7771" s="81"/>
      <c r="J7771" s="81"/>
      <c r="K7771" s="81"/>
      <c r="L7771" s="81"/>
    </row>
    <row r="7772" spans="3:12">
      <c r="C7772"/>
      <c r="D7772"/>
      <c r="E7772"/>
      <c r="F7772"/>
      <c r="G7772"/>
      <c r="H7772" s="82"/>
      <c r="I7772" s="81"/>
      <c r="J7772" s="81"/>
      <c r="K7772" s="81"/>
      <c r="L7772" s="81"/>
    </row>
    <row r="7773" spans="3:12">
      <c r="C7773"/>
      <c r="D7773"/>
      <c r="E7773"/>
      <c r="F7773"/>
      <c r="G7773"/>
      <c r="H7773" s="82"/>
      <c r="I7773" s="81"/>
      <c r="J7773" s="81"/>
      <c r="K7773" s="81"/>
      <c r="L7773" s="81"/>
    </row>
    <row r="7774" spans="3:12">
      <c r="C7774"/>
      <c r="D7774"/>
      <c r="E7774"/>
      <c r="F7774"/>
      <c r="G7774"/>
      <c r="H7774" s="82"/>
      <c r="I7774" s="81"/>
      <c r="J7774" s="81"/>
      <c r="K7774" s="81"/>
      <c r="L7774" s="81"/>
    </row>
    <row r="7775" spans="3:12">
      <c r="C7775"/>
      <c r="D7775"/>
      <c r="E7775"/>
      <c r="F7775"/>
      <c r="G7775"/>
      <c r="H7775" s="82"/>
      <c r="I7775" s="81"/>
      <c r="J7775" s="81"/>
      <c r="K7775" s="81"/>
      <c r="L7775" s="81"/>
    </row>
    <row r="7776" spans="3:12">
      <c r="C7776"/>
      <c r="D7776"/>
      <c r="E7776"/>
      <c r="F7776"/>
      <c r="G7776"/>
      <c r="H7776" s="82"/>
      <c r="I7776" s="81"/>
      <c r="J7776" s="81"/>
      <c r="K7776" s="81"/>
      <c r="L7776" s="81"/>
    </row>
    <row r="7777" spans="3:12">
      <c r="C7777"/>
      <c r="D7777"/>
      <c r="E7777"/>
      <c r="F7777"/>
      <c r="G7777"/>
      <c r="H7777" s="82"/>
      <c r="I7777" s="81"/>
      <c r="J7777" s="81"/>
      <c r="K7777" s="81"/>
      <c r="L7777" s="81"/>
    </row>
    <row r="7778" spans="3:12">
      <c r="C7778"/>
      <c r="D7778"/>
      <c r="E7778"/>
      <c r="F7778"/>
      <c r="G7778"/>
      <c r="H7778" s="82"/>
      <c r="I7778" s="81"/>
      <c r="J7778" s="81"/>
      <c r="K7778" s="81"/>
      <c r="L7778" s="81"/>
    </row>
    <row r="7779" spans="3:12">
      <c r="C7779"/>
      <c r="D7779"/>
      <c r="E7779"/>
      <c r="F7779"/>
      <c r="G7779"/>
      <c r="H7779" s="82"/>
      <c r="I7779" s="81"/>
      <c r="J7779" s="81"/>
      <c r="K7779" s="81"/>
      <c r="L7779" s="81"/>
    </row>
    <row r="7780" spans="3:12">
      <c r="C7780"/>
      <c r="D7780"/>
      <c r="E7780"/>
      <c r="F7780"/>
      <c r="G7780"/>
      <c r="H7780" s="82"/>
      <c r="I7780" s="81"/>
      <c r="J7780" s="81"/>
      <c r="K7780" s="81"/>
      <c r="L7780" s="81"/>
    </row>
    <row r="7781" spans="3:12">
      <c r="C7781"/>
      <c r="D7781"/>
      <c r="E7781"/>
      <c r="F7781"/>
      <c r="G7781"/>
      <c r="H7781" s="82"/>
      <c r="I7781" s="81"/>
      <c r="J7781" s="81"/>
      <c r="K7781" s="81"/>
      <c r="L7781" s="81"/>
    </row>
    <row r="7782" spans="3:12">
      <c r="C7782"/>
      <c r="D7782"/>
      <c r="E7782"/>
      <c r="F7782"/>
      <c r="G7782"/>
      <c r="H7782" s="82"/>
      <c r="I7782" s="81"/>
      <c r="J7782" s="81"/>
      <c r="K7782" s="81"/>
      <c r="L7782" s="81"/>
    </row>
    <row r="7783" spans="3:12">
      <c r="C7783"/>
      <c r="D7783"/>
      <c r="E7783"/>
      <c r="F7783"/>
      <c r="G7783"/>
      <c r="H7783" s="82"/>
      <c r="I7783" s="81"/>
      <c r="J7783" s="81"/>
      <c r="K7783" s="81"/>
      <c r="L7783" s="81"/>
    </row>
    <row r="7784" spans="3:12">
      <c r="C7784"/>
      <c r="D7784"/>
      <c r="E7784"/>
      <c r="F7784"/>
      <c r="G7784"/>
      <c r="H7784" s="82"/>
      <c r="I7784" s="81"/>
      <c r="J7784" s="81"/>
      <c r="K7784" s="81"/>
      <c r="L7784" s="81"/>
    </row>
    <row r="7785" spans="3:12">
      <c r="C7785"/>
      <c r="D7785"/>
      <c r="E7785"/>
      <c r="F7785"/>
      <c r="G7785"/>
      <c r="H7785" s="82"/>
      <c r="I7785" s="81"/>
      <c r="J7785" s="81"/>
      <c r="K7785" s="81"/>
      <c r="L7785" s="81"/>
    </row>
    <row r="7786" spans="3:12">
      <c r="C7786"/>
      <c r="D7786"/>
      <c r="E7786"/>
      <c r="F7786"/>
      <c r="G7786"/>
      <c r="H7786" s="82"/>
      <c r="I7786" s="81"/>
      <c r="J7786" s="81"/>
      <c r="K7786" s="81"/>
      <c r="L7786" s="81"/>
    </row>
    <row r="7787" spans="3:12">
      <c r="C7787"/>
      <c r="D7787"/>
      <c r="E7787"/>
      <c r="F7787"/>
      <c r="G7787"/>
      <c r="H7787" s="82"/>
      <c r="I7787" s="81"/>
      <c r="J7787" s="81"/>
      <c r="K7787" s="81"/>
      <c r="L7787" s="81"/>
    </row>
    <row r="7788" spans="3:12">
      <c r="C7788"/>
      <c r="D7788"/>
      <c r="E7788"/>
      <c r="F7788"/>
      <c r="G7788"/>
      <c r="H7788" s="82"/>
      <c r="I7788" s="81"/>
      <c r="J7788" s="81"/>
      <c r="K7788" s="81"/>
      <c r="L7788" s="81"/>
    </row>
    <row r="7789" spans="3:12">
      <c r="C7789"/>
      <c r="D7789"/>
      <c r="E7789"/>
      <c r="F7789"/>
      <c r="G7789"/>
      <c r="H7789" s="82"/>
      <c r="I7789" s="81"/>
      <c r="J7789" s="81"/>
      <c r="K7789" s="81"/>
      <c r="L7789" s="81"/>
    </row>
    <row r="7790" spans="3:12">
      <c r="C7790"/>
      <c r="D7790"/>
      <c r="E7790"/>
      <c r="F7790"/>
      <c r="G7790"/>
      <c r="H7790" s="82"/>
      <c r="I7790" s="81"/>
      <c r="J7790" s="81"/>
      <c r="K7790" s="81"/>
      <c r="L7790" s="81"/>
    </row>
    <row r="7791" spans="3:12">
      <c r="C7791"/>
      <c r="D7791"/>
      <c r="E7791"/>
      <c r="F7791"/>
      <c r="G7791"/>
      <c r="H7791" s="82"/>
      <c r="I7791" s="81"/>
      <c r="J7791" s="81"/>
      <c r="K7791" s="81"/>
      <c r="L7791" s="81"/>
    </row>
    <row r="7792" spans="3:12">
      <c r="C7792"/>
      <c r="D7792"/>
      <c r="E7792"/>
      <c r="F7792"/>
      <c r="G7792"/>
      <c r="H7792" s="82"/>
      <c r="I7792" s="81"/>
      <c r="J7792" s="81"/>
      <c r="K7792" s="81"/>
      <c r="L7792" s="81"/>
    </row>
    <row r="7793" spans="3:12">
      <c r="C7793"/>
      <c r="D7793"/>
      <c r="E7793"/>
      <c r="F7793"/>
      <c r="G7793"/>
      <c r="H7793" s="82"/>
      <c r="I7793" s="81"/>
      <c r="J7793" s="81"/>
      <c r="K7793" s="81"/>
      <c r="L7793" s="81"/>
    </row>
    <row r="7794" spans="3:12">
      <c r="C7794"/>
      <c r="D7794"/>
      <c r="E7794"/>
      <c r="F7794"/>
      <c r="G7794"/>
      <c r="H7794" s="82"/>
      <c r="I7794" s="81"/>
      <c r="J7794" s="81"/>
      <c r="K7794" s="81"/>
      <c r="L7794" s="81"/>
    </row>
    <row r="7795" spans="3:12">
      <c r="C7795"/>
      <c r="D7795"/>
      <c r="E7795"/>
      <c r="F7795"/>
      <c r="G7795"/>
      <c r="H7795" s="82"/>
      <c r="I7795" s="81"/>
      <c r="J7795" s="81"/>
      <c r="K7795" s="81"/>
      <c r="L7795" s="81"/>
    </row>
    <row r="7796" spans="3:12">
      <c r="C7796"/>
      <c r="D7796"/>
      <c r="E7796"/>
      <c r="F7796"/>
      <c r="G7796"/>
      <c r="H7796" s="82"/>
      <c r="I7796" s="81"/>
      <c r="J7796" s="81"/>
      <c r="K7796" s="81"/>
      <c r="L7796" s="81"/>
    </row>
    <row r="7797" spans="3:12">
      <c r="C7797"/>
      <c r="D7797"/>
      <c r="E7797"/>
      <c r="F7797"/>
      <c r="G7797"/>
      <c r="H7797" s="82"/>
      <c r="I7797" s="81"/>
      <c r="J7797" s="81"/>
      <c r="K7797" s="81"/>
      <c r="L7797" s="81"/>
    </row>
    <row r="7798" spans="3:12">
      <c r="C7798"/>
      <c r="D7798"/>
      <c r="E7798"/>
      <c r="F7798"/>
      <c r="G7798"/>
      <c r="H7798" s="82"/>
      <c r="I7798" s="81"/>
      <c r="J7798" s="81"/>
      <c r="K7798" s="81"/>
      <c r="L7798" s="81"/>
    </row>
    <row r="7799" spans="3:12">
      <c r="C7799"/>
      <c r="D7799"/>
      <c r="E7799"/>
      <c r="F7799"/>
      <c r="G7799"/>
      <c r="H7799" s="82"/>
      <c r="I7799" s="81"/>
      <c r="J7799" s="81"/>
      <c r="K7799" s="81"/>
      <c r="L7799" s="81"/>
    </row>
    <row r="7800" spans="3:12">
      <c r="C7800"/>
      <c r="D7800"/>
      <c r="E7800"/>
      <c r="F7800"/>
      <c r="G7800"/>
      <c r="H7800" s="82"/>
      <c r="I7800" s="81"/>
      <c r="J7800" s="81"/>
      <c r="K7800" s="81"/>
      <c r="L7800" s="81"/>
    </row>
    <row r="7801" spans="3:12">
      <c r="C7801"/>
      <c r="D7801"/>
      <c r="E7801"/>
      <c r="F7801"/>
      <c r="G7801"/>
      <c r="H7801" s="82"/>
      <c r="I7801" s="81"/>
      <c r="J7801" s="81"/>
      <c r="K7801" s="81"/>
      <c r="L7801" s="81"/>
    </row>
    <row r="7802" spans="3:12">
      <c r="C7802"/>
      <c r="D7802"/>
      <c r="E7802"/>
      <c r="F7802"/>
      <c r="G7802"/>
      <c r="H7802" s="82"/>
      <c r="I7802" s="81"/>
      <c r="J7802" s="81"/>
      <c r="K7802" s="81"/>
      <c r="L7802" s="81"/>
    </row>
    <row r="7803" spans="3:12">
      <c r="C7803"/>
      <c r="D7803"/>
      <c r="E7803"/>
      <c r="F7803"/>
      <c r="G7803"/>
      <c r="H7803" s="82"/>
      <c r="I7803" s="81"/>
      <c r="J7803" s="81"/>
      <c r="K7803" s="81"/>
      <c r="L7803" s="81"/>
    </row>
    <row r="7804" spans="3:12">
      <c r="C7804"/>
      <c r="D7804"/>
      <c r="E7804"/>
      <c r="F7804"/>
      <c r="G7804"/>
      <c r="H7804" s="82"/>
      <c r="I7804" s="81"/>
      <c r="J7804" s="81"/>
      <c r="K7804" s="81"/>
      <c r="L7804" s="81"/>
    </row>
    <row r="7805" spans="3:12">
      <c r="C7805"/>
      <c r="D7805"/>
      <c r="E7805"/>
      <c r="F7805"/>
      <c r="G7805"/>
      <c r="H7805" s="82"/>
      <c r="I7805" s="81"/>
      <c r="J7805" s="81"/>
      <c r="K7805" s="81"/>
      <c r="L7805" s="81"/>
    </row>
    <row r="7806" spans="3:12">
      <c r="C7806"/>
      <c r="D7806"/>
      <c r="E7806"/>
      <c r="F7806"/>
      <c r="G7806"/>
      <c r="H7806" s="82"/>
      <c r="I7806" s="81"/>
      <c r="J7806" s="81"/>
      <c r="K7806" s="81"/>
      <c r="L7806" s="81"/>
    </row>
    <row r="7807" spans="3:12">
      <c r="C7807"/>
      <c r="D7807"/>
      <c r="E7807"/>
      <c r="F7807"/>
      <c r="G7807"/>
      <c r="H7807" s="82"/>
      <c r="I7807" s="81"/>
      <c r="J7807" s="81"/>
      <c r="K7807" s="81"/>
      <c r="L7807" s="81"/>
    </row>
    <row r="7808" spans="3:12">
      <c r="C7808"/>
      <c r="D7808"/>
      <c r="E7808"/>
      <c r="F7808"/>
      <c r="G7808"/>
      <c r="H7808" s="82"/>
      <c r="I7808" s="81"/>
      <c r="J7808" s="81"/>
      <c r="K7808" s="81"/>
      <c r="L7808" s="81"/>
    </row>
    <row r="7809" spans="3:12">
      <c r="C7809"/>
      <c r="D7809"/>
      <c r="E7809"/>
      <c r="F7809"/>
      <c r="G7809"/>
      <c r="H7809" s="82"/>
      <c r="I7809" s="81"/>
      <c r="J7809" s="81"/>
      <c r="K7809" s="81"/>
      <c r="L7809" s="81"/>
    </row>
    <row r="7810" spans="3:12">
      <c r="C7810"/>
      <c r="D7810"/>
      <c r="E7810"/>
      <c r="F7810"/>
      <c r="G7810"/>
      <c r="H7810" s="82"/>
      <c r="I7810" s="81"/>
      <c r="J7810" s="81"/>
      <c r="K7810" s="81"/>
      <c r="L7810" s="81"/>
    </row>
    <row r="7811" spans="3:12">
      <c r="C7811"/>
      <c r="D7811"/>
      <c r="E7811"/>
      <c r="F7811"/>
      <c r="G7811"/>
      <c r="H7811" s="82"/>
      <c r="I7811" s="81"/>
      <c r="J7811" s="81"/>
      <c r="K7811" s="81"/>
      <c r="L7811" s="81"/>
    </row>
    <row r="7812" spans="3:12">
      <c r="C7812"/>
      <c r="D7812"/>
      <c r="E7812"/>
      <c r="F7812"/>
      <c r="G7812"/>
      <c r="H7812" s="82"/>
      <c r="I7812" s="81"/>
      <c r="J7812" s="81"/>
      <c r="K7812" s="81"/>
      <c r="L7812" s="81"/>
    </row>
    <row r="7813" spans="3:12">
      <c r="C7813"/>
      <c r="D7813"/>
      <c r="E7813"/>
      <c r="F7813"/>
      <c r="G7813"/>
      <c r="H7813" s="82"/>
      <c r="I7813" s="81"/>
      <c r="J7813" s="81"/>
      <c r="K7813" s="81"/>
      <c r="L7813" s="81"/>
    </row>
    <row r="7814" spans="3:12">
      <c r="C7814"/>
      <c r="D7814"/>
      <c r="E7814"/>
      <c r="F7814"/>
      <c r="G7814"/>
      <c r="H7814" s="82"/>
      <c r="I7814" s="81"/>
      <c r="J7814" s="81"/>
      <c r="K7814" s="81"/>
      <c r="L7814" s="81"/>
    </row>
    <row r="7815" spans="3:12">
      <c r="C7815"/>
      <c r="D7815"/>
      <c r="E7815"/>
      <c r="F7815"/>
      <c r="G7815"/>
      <c r="H7815" s="82"/>
      <c r="I7815" s="81"/>
      <c r="J7815" s="81"/>
      <c r="K7815" s="81"/>
      <c r="L7815" s="81"/>
    </row>
    <row r="7816" spans="3:12">
      <c r="C7816"/>
      <c r="D7816"/>
      <c r="E7816"/>
      <c r="F7816"/>
      <c r="G7816"/>
      <c r="H7816" s="82"/>
      <c r="I7816" s="81"/>
      <c r="J7816" s="81"/>
      <c r="K7816" s="81"/>
      <c r="L7816" s="81"/>
    </row>
    <row r="7817" spans="3:12">
      <c r="C7817"/>
      <c r="D7817"/>
      <c r="E7817"/>
      <c r="F7817"/>
      <c r="G7817"/>
      <c r="H7817" s="82"/>
      <c r="I7817" s="81"/>
      <c r="J7817" s="81"/>
      <c r="K7817" s="81"/>
      <c r="L7817" s="81"/>
    </row>
    <row r="7818" spans="3:12">
      <c r="C7818"/>
      <c r="D7818"/>
      <c r="E7818"/>
      <c r="F7818"/>
      <c r="G7818"/>
      <c r="H7818" s="82"/>
      <c r="I7818" s="81"/>
      <c r="J7818" s="81"/>
      <c r="K7818" s="81"/>
      <c r="L7818" s="81"/>
    </row>
    <row r="7819" spans="3:12">
      <c r="C7819"/>
      <c r="D7819"/>
      <c r="E7819"/>
      <c r="F7819"/>
      <c r="G7819"/>
      <c r="H7819" s="82"/>
      <c r="I7819" s="81"/>
      <c r="J7819" s="81"/>
      <c r="K7819" s="81"/>
      <c r="L7819" s="81"/>
    </row>
    <row r="7820" spans="3:12">
      <c r="C7820"/>
      <c r="D7820"/>
      <c r="E7820"/>
      <c r="F7820"/>
      <c r="G7820"/>
      <c r="H7820" s="82"/>
      <c r="I7820" s="81"/>
      <c r="J7820" s="81"/>
      <c r="K7820" s="81"/>
      <c r="L7820" s="81"/>
    </row>
    <row r="7821" spans="3:12">
      <c r="C7821"/>
      <c r="D7821"/>
      <c r="E7821"/>
      <c r="F7821"/>
      <c r="G7821"/>
      <c r="H7821" s="82"/>
      <c r="I7821" s="81"/>
      <c r="J7821" s="81"/>
      <c r="K7821" s="81"/>
      <c r="L7821" s="81"/>
    </row>
    <row r="7822" spans="3:12">
      <c r="C7822"/>
      <c r="D7822"/>
      <c r="E7822"/>
      <c r="F7822"/>
      <c r="G7822"/>
      <c r="H7822" s="82"/>
      <c r="I7822" s="81"/>
      <c r="J7822" s="81"/>
      <c r="K7822" s="81"/>
      <c r="L7822" s="81"/>
    </row>
    <row r="7823" spans="3:12">
      <c r="C7823"/>
      <c r="D7823"/>
      <c r="E7823"/>
      <c r="F7823"/>
      <c r="G7823"/>
      <c r="H7823" s="82"/>
      <c r="I7823" s="81"/>
      <c r="J7823" s="81"/>
      <c r="K7823" s="81"/>
      <c r="L7823" s="81"/>
    </row>
    <row r="7824" spans="3:12">
      <c r="C7824"/>
      <c r="D7824"/>
      <c r="E7824"/>
      <c r="F7824"/>
      <c r="G7824"/>
      <c r="H7824" s="82"/>
      <c r="I7824" s="81"/>
      <c r="J7824" s="81"/>
      <c r="K7824" s="81"/>
      <c r="L7824" s="81"/>
    </row>
    <row r="7825" spans="3:12">
      <c r="C7825"/>
      <c r="D7825"/>
      <c r="E7825"/>
      <c r="F7825"/>
      <c r="G7825"/>
      <c r="H7825" s="82"/>
      <c r="I7825" s="81"/>
      <c r="J7825" s="81"/>
      <c r="K7825" s="81"/>
      <c r="L7825" s="81"/>
    </row>
    <row r="7826" spans="3:12">
      <c r="C7826"/>
      <c r="D7826"/>
      <c r="E7826"/>
      <c r="F7826"/>
      <c r="G7826"/>
      <c r="H7826" s="82"/>
      <c r="I7826" s="81"/>
      <c r="J7826" s="81"/>
      <c r="K7826" s="81"/>
      <c r="L7826" s="81"/>
    </row>
    <row r="7827" spans="3:12">
      <c r="C7827"/>
      <c r="D7827"/>
      <c r="E7827"/>
      <c r="F7827"/>
      <c r="G7827"/>
      <c r="H7827" s="82"/>
      <c r="I7827" s="81"/>
      <c r="J7827" s="81"/>
      <c r="K7827" s="81"/>
      <c r="L7827" s="81"/>
    </row>
    <row r="7828" spans="3:12">
      <c r="C7828"/>
      <c r="D7828"/>
      <c r="E7828"/>
      <c r="F7828"/>
      <c r="G7828"/>
      <c r="H7828" s="82"/>
      <c r="I7828" s="81"/>
      <c r="J7828" s="81"/>
      <c r="K7828" s="81"/>
      <c r="L7828" s="81"/>
    </row>
    <row r="7829" spans="3:12">
      <c r="C7829"/>
      <c r="D7829"/>
      <c r="E7829"/>
      <c r="F7829"/>
      <c r="G7829"/>
      <c r="H7829" s="82"/>
      <c r="I7829" s="81"/>
      <c r="J7829" s="81"/>
      <c r="K7829" s="81"/>
      <c r="L7829" s="81"/>
    </row>
    <row r="7830" spans="3:12">
      <c r="C7830"/>
      <c r="D7830"/>
      <c r="E7830"/>
      <c r="F7830"/>
      <c r="G7830"/>
      <c r="H7830" s="82"/>
      <c r="I7830" s="81"/>
      <c r="J7830" s="81"/>
      <c r="K7830" s="81"/>
      <c r="L7830" s="81"/>
    </row>
    <row r="7831" spans="3:12">
      <c r="C7831"/>
      <c r="D7831"/>
      <c r="E7831"/>
      <c r="F7831"/>
      <c r="G7831"/>
      <c r="H7831" s="82"/>
      <c r="I7831" s="81"/>
      <c r="J7831" s="81"/>
      <c r="K7831" s="81"/>
      <c r="L7831" s="81"/>
    </row>
    <row r="7832" spans="3:12">
      <c r="C7832"/>
      <c r="D7832"/>
      <c r="E7832"/>
      <c r="F7832"/>
      <c r="G7832"/>
      <c r="H7832" s="82"/>
      <c r="I7832" s="81"/>
      <c r="J7832" s="81"/>
      <c r="K7832" s="81"/>
      <c r="L7832" s="81"/>
    </row>
    <row r="7833" spans="3:12">
      <c r="C7833"/>
      <c r="D7833"/>
      <c r="E7833"/>
      <c r="F7833"/>
      <c r="G7833"/>
      <c r="H7833" s="82"/>
      <c r="I7833" s="81"/>
      <c r="J7833" s="81"/>
      <c r="K7833" s="81"/>
      <c r="L7833" s="81"/>
    </row>
    <row r="7834" spans="3:12">
      <c r="C7834"/>
      <c r="D7834"/>
      <c r="E7834"/>
      <c r="F7834"/>
      <c r="G7834"/>
      <c r="H7834" s="82"/>
      <c r="I7834" s="81"/>
      <c r="J7834" s="81"/>
      <c r="K7834" s="81"/>
      <c r="L7834" s="81"/>
    </row>
    <row r="7835" spans="3:12">
      <c r="C7835"/>
      <c r="D7835"/>
      <c r="E7835"/>
      <c r="F7835"/>
      <c r="G7835"/>
      <c r="H7835" s="82"/>
      <c r="I7835" s="81"/>
      <c r="J7835" s="81"/>
      <c r="K7835" s="81"/>
      <c r="L7835" s="81"/>
    </row>
    <row r="7836" spans="3:12">
      <c r="C7836"/>
      <c r="D7836"/>
      <c r="E7836"/>
      <c r="F7836"/>
      <c r="G7836"/>
      <c r="H7836" s="82"/>
      <c r="I7836" s="81"/>
      <c r="J7836" s="81"/>
      <c r="K7836" s="81"/>
      <c r="L7836" s="81"/>
    </row>
    <row r="7837" spans="3:12">
      <c r="C7837"/>
      <c r="D7837"/>
      <c r="E7837"/>
      <c r="F7837"/>
      <c r="G7837"/>
      <c r="H7837" s="82"/>
      <c r="I7837" s="81"/>
      <c r="J7837" s="81"/>
      <c r="K7837" s="81"/>
      <c r="L7837" s="81"/>
    </row>
    <row r="7838" spans="3:12">
      <c r="C7838"/>
      <c r="D7838"/>
      <c r="E7838"/>
      <c r="F7838"/>
      <c r="G7838"/>
      <c r="H7838" s="82"/>
      <c r="I7838" s="81"/>
      <c r="J7838" s="81"/>
      <c r="K7838" s="81"/>
      <c r="L7838" s="81"/>
    </row>
    <row r="7839" spans="3:12">
      <c r="C7839"/>
      <c r="D7839"/>
      <c r="E7839"/>
      <c r="F7839"/>
      <c r="G7839"/>
      <c r="H7839" s="82"/>
      <c r="I7839" s="81"/>
      <c r="J7839" s="81"/>
      <c r="K7839" s="81"/>
      <c r="L7839" s="81"/>
    </row>
    <row r="7840" spans="3:12">
      <c r="C7840"/>
      <c r="D7840"/>
      <c r="E7840"/>
      <c r="F7840"/>
      <c r="G7840"/>
      <c r="H7840" s="82"/>
      <c r="I7840" s="81"/>
      <c r="J7840" s="81"/>
      <c r="K7840" s="81"/>
      <c r="L7840" s="81"/>
    </row>
    <row r="7841" spans="3:12">
      <c r="C7841"/>
      <c r="D7841"/>
      <c r="E7841"/>
      <c r="F7841"/>
      <c r="G7841"/>
      <c r="H7841" s="82"/>
      <c r="I7841" s="81"/>
      <c r="J7841" s="81"/>
      <c r="K7841" s="81"/>
      <c r="L7841" s="81"/>
    </row>
    <row r="7842" spans="3:12">
      <c r="C7842"/>
      <c r="D7842"/>
      <c r="E7842"/>
      <c r="F7842"/>
      <c r="G7842"/>
      <c r="H7842" s="82"/>
      <c r="I7842" s="81"/>
      <c r="J7842" s="81"/>
      <c r="K7842" s="81"/>
      <c r="L7842" s="81"/>
    </row>
    <row r="7843" spans="3:12">
      <c r="C7843"/>
      <c r="D7843"/>
      <c r="E7843"/>
      <c r="F7843"/>
      <c r="G7843"/>
      <c r="H7843" s="82"/>
      <c r="I7843" s="81"/>
      <c r="J7843" s="81"/>
      <c r="K7843" s="81"/>
      <c r="L7843" s="81"/>
    </row>
    <row r="7844" spans="3:12">
      <c r="C7844"/>
      <c r="D7844"/>
      <c r="E7844"/>
      <c r="F7844"/>
      <c r="G7844"/>
      <c r="H7844" s="82"/>
      <c r="I7844" s="81"/>
      <c r="J7844" s="81"/>
      <c r="K7844" s="81"/>
      <c r="L7844" s="81"/>
    </row>
    <row r="7845" spans="3:12">
      <c r="C7845"/>
      <c r="D7845"/>
      <c r="E7845"/>
      <c r="F7845"/>
      <c r="G7845"/>
      <c r="H7845" s="82"/>
      <c r="I7845" s="81"/>
      <c r="J7845" s="81"/>
      <c r="K7845" s="81"/>
      <c r="L7845" s="81"/>
    </row>
    <row r="7846" spans="3:12">
      <c r="C7846"/>
      <c r="D7846"/>
      <c r="E7846"/>
      <c r="F7846"/>
      <c r="G7846"/>
      <c r="H7846" s="82"/>
      <c r="I7846" s="81"/>
      <c r="J7846" s="81"/>
      <c r="K7846" s="81"/>
      <c r="L7846" s="81"/>
    </row>
    <row r="7847" spans="3:12">
      <c r="C7847"/>
      <c r="D7847"/>
      <c r="E7847"/>
      <c r="F7847"/>
      <c r="G7847"/>
      <c r="H7847" s="82"/>
      <c r="I7847" s="81"/>
      <c r="J7847" s="81"/>
      <c r="K7847" s="81"/>
      <c r="L7847" s="81"/>
    </row>
    <row r="7848" spans="3:12">
      <c r="C7848"/>
      <c r="D7848"/>
      <c r="E7848"/>
      <c r="F7848"/>
      <c r="G7848"/>
      <c r="H7848" s="82"/>
      <c r="I7848" s="81"/>
      <c r="J7848" s="81"/>
      <c r="K7848" s="81"/>
      <c r="L7848" s="81"/>
    </row>
    <row r="7849" spans="3:12">
      <c r="C7849"/>
      <c r="D7849"/>
      <c r="E7849"/>
      <c r="F7849"/>
      <c r="G7849"/>
      <c r="H7849" s="82"/>
      <c r="I7849" s="81"/>
      <c r="J7849" s="81"/>
      <c r="K7849" s="81"/>
      <c r="L7849" s="81"/>
    </row>
    <row r="7850" spans="3:12">
      <c r="C7850"/>
      <c r="D7850"/>
      <c r="E7850"/>
      <c r="F7850"/>
      <c r="G7850"/>
      <c r="H7850" s="82"/>
      <c r="I7850" s="81"/>
      <c r="J7850" s="81"/>
      <c r="K7850" s="81"/>
      <c r="L7850" s="81"/>
    </row>
    <row r="7851" spans="3:12">
      <c r="C7851"/>
      <c r="D7851"/>
      <c r="E7851"/>
      <c r="F7851"/>
      <c r="G7851"/>
      <c r="H7851" s="82"/>
      <c r="I7851" s="81"/>
      <c r="J7851" s="81"/>
      <c r="K7851" s="81"/>
      <c r="L7851" s="81"/>
    </row>
    <row r="7852" spans="3:12">
      <c r="C7852"/>
      <c r="D7852"/>
      <c r="E7852"/>
      <c r="F7852"/>
      <c r="G7852"/>
      <c r="H7852" s="82"/>
      <c r="I7852" s="81"/>
      <c r="J7852" s="81"/>
      <c r="K7852" s="81"/>
      <c r="L7852" s="81"/>
    </row>
    <row r="7853" spans="3:12">
      <c r="C7853"/>
      <c r="D7853"/>
      <c r="E7853"/>
      <c r="F7853"/>
      <c r="G7853"/>
      <c r="H7853" s="82"/>
      <c r="I7853" s="81"/>
      <c r="J7853" s="81"/>
      <c r="K7853" s="81"/>
      <c r="L7853" s="81"/>
    </row>
    <row r="7854" spans="3:12">
      <c r="C7854"/>
      <c r="D7854"/>
      <c r="E7854"/>
      <c r="F7854"/>
      <c r="G7854"/>
      <c r="H7854" s="82"/>
      <c r="I7854" s="81"/>
      <c r="J7854" s="81"/>
      <c r="K7854" s="81"/>
      <c r="L7854" s="81"/>
    </row>
    <row r="7855" spans="3:12">
      <c r="C7855"/>
      <c r="D7855"/>
      <c r="E7855"/>
      <c r="F7855"/>
      <c r="G7855"/>
      <c r="H7855" s="82"/>
      <c r="I7855" s="81"/>
      <c r="J7855" s="81"/>
      <c r="K7855" s="81"/>
      <c r="L7855" s="81"/>
    </row>
    <row r="7856" spans="3:12">
      <c r="C7856"/>
      <c r="D7856"/>
      <c r="E7856"/>
      <c r="F7856"/>
      <c r="G7856"/>
      <c r="H7856" s="82"/>
      <c r="I7856" s="81"/>
      <c r="J7856" s="81"/>
      <c r="K7856" s="81"/>
      <c r="L7856" s="81"/>
    </row>
    <row r="7857" spans="3:12">
      <c r="C7857"/>
      <c r="D7857"/>
      <c r="E7857"/>
      <c r="F7857"/>
      <c r="G7857"/>
      <c r="H7857" s="82"/>
      <c r="I7857" s="81"/>
      <c r="J7857" s="81"/>
      <c r="K7857" s="81"/>
      <c r="L7857" s="81"/>
    </row>
    <row r="7858" spans="3:12">
      <c r="C7858"/>
      <c r="D7858"/>
      <c r="E7858"/>
      <c r="F7858"/>
      <c r="G7858"/>
      <c r="H7858" s="82"/>
      <c r="I7858" s="81"/>
      <c r="J7858" s="81"/>
      <c r="K7858" s="81"/>
      <c r="L7858" s="81"/>
    </row>
    <row r="7859" spans="3:12">
      <c r="C7859"/>
      <c r="D7859"/>
      <c r="E7859"/>
      <c r="F7859"/>
      <c r="G7859"/>
      <c r="H7859" s="82"/>
      <c r="I7859" s="81"/>
      <c r="J7859" s="81"/>
      <c r="K7859" s="81"/>
      <c r="L7859" s="81"/>
    </row>
    <row r="7860" spans="3:12">
      <c r="C7860"/>
      <c r="D7860"/>
      <c r="E7860"/>
      <c r="F7860"/>
      <c r="G7860"/>
      <c r="H7860" s="82"/>
      <c r="I7860" s="81"/>
      <c r="J7860" s="81"/>
      <c r="K7860" s="81"/>
      <c r="L7860" s="81"/>
    </row>
    <row r="7861" spans="3:12">
      <c r="C7861"/>
      <c r="D7861"/>
      <c r="E7861"/>
      <c r="F7861"/>
      <c r="G7861"/>
      <c r="H7861" s="82"/>
      <c r="I7861" s="81"/>
      <c r="J7861" s="81"/>
      <c r="K7861" s="81"/>
      <c r="L7861" s="81"/>
    </row>
    <row r="7862" spans="3:12">
      <c r="C7862"/>
      <c r="D7862"/>
      <c r="E7862"/>
      <c r="F7862"/>
      <c r="G7862"/>
      <c r="H7862" s="82"/>
      <c r="I7862" s="81"/>
      <c r="J7862" s="81"/>
      <c r="K7862" s="81"/>
      <c r="L7862" s="81"/>
    </row>
    <row r="7863" spans="3:12">
      <c r="C7863"/>
      <c r="D7863"/>
      <c r="E7863"/>
      <c r="F7863"/>
      <c r="G7863"/>
      <c r="H7863" s="82"/>
      <c r="I7863" s="81"/>
      <c r="J7863" s="81"/>
      <c r="K7863" s="81"/>
      <c r="L7863" s="81"/>
    </row>
    <row r="7864" spans="3:12">
      <c r="C7864"/>
      <c r="D7864"/>
      <c r="E7864"/>
      <c r="F7864"/>
      <c r="G7864"/>
      <c r="H7864" s="82"/>
      <c r="I7864" s="81"/>
      <c r="J7864" s="81"/>
      <c r="K7864" s="81"/>
      <c r="L7864" s="81"/>
    </row>
    <row r="7865" spans="3:12">
      <c r="C7865"/>
      <c r="D7865"/>
      <c r="E7865"/>
      <c r="F7865"/>
      <c r="G7865"/>
      <c r="H7865" s="82"/>
      <c r="I7865" s="81"/>
      <c r="J7865" s="81"/>
      <c r="K7865" s="81"/>
      <c r="L7865" s="81"/>
    </row>
    <row r="7866" spans="3:12">
      <c r="C7866"/>
      <c r="D7866"/>
      <c r="E7866"/>
      <c r="F7866"/>
      <c r="G7866"/>
      <c r="H7866" s="82"/>
      <c r="I7866" s="81"/>
      <c r="J7866" s="81"/>
      <c r="K7866" s="81"/>
      <c r="L7866" s="81"/>
    </row>
    <row r="7867" spans="3:12">
      <c r="C7867"/>
      <c r="D7867"/>
      <c r="E7867"/>
      <c r="F7867"/>
      <c r="G7867"/>
      <c r="H7867" s="82"/>
      <c r="I7867" s="81"/>
      <c r="J7867" s="81"/>
      <c r="K7867" s="81"/>
      <c r="L7867" s="81"/>
    </row>
    <row r="7868" spans="3:12">
      <c r="C7868"/>
      <c r="D7868"/>
      <c r="E7868"/>
      <c r="F7868"/>
      <c r="G7868"/>
      <c r="H7868" s="82"/>
      <c r="I7868" s="81"/>
      <c r="J7868" s="81"/>
      <c r="K7868" s="81"/>
      <c r="L7868" s="81"/>
    </row>
    <row r="7869" spans="3:12">
      <c r="C7869"/>
      <c r="D7869"/>
      <c r="E7869"/>
      <c r="F7869"/>
      <c r="G7869"/>
      <c r="H7869" s="82"/>
      <c r="I7869" s="81"/>
      <c r="J7869" s="81"/>
      <c r="K7869" s="81"/>
      <c r="L7869" s="81"/>
    </row>
    <row r="7870" spans="3:12">
      <c r="C7870"/>
      <c r="D7870"/>
      <c r="E7870"/>
      <c r="F7870"/>
      <c r="G7870"/>
      <c r="H7870" s="82"/>
      <c r="I7870" s="81"/>
      <c r="J7870" s="81"/>
      <c r="K7870" s="81"/>
      <c r="L7870" s="81"/>
    </row>
    <row r="7871" spans="3:12">
      <c r="C7871"/>
      <c r="D7871"/>
      <c r="E7871"/>
      <c r="F7871"/>
      <c r="G7871"/>
      <c r="H7871" s="82"/>
      <c r="I7871" s="81"/>
      <c r="J7871" s="81"/>
      <c r="K7871" s="81"/>
      <c r="L7871" s="81"/>
    </row>
    <row r="7872" spans="3:12">
      <c r="C7872"/>
      <c r="D7872"/>
      <c r="E7872"/>
      <c r="F7872"/>
      <c r="G7872"/>
      <c r="H7872" s="82"/>
      <c r="I7872" s="81"/>
      <c r="J7872" s="81"/>
      <c r="K7872" s="81"/>
      <c r="L7872" s="81"/>
    </row>
    <row r="7873" spans="3:12">
      <c r="C7873"/>
      <c r="D7873"/>
      <c r="E7873"/>
      <c r="F7873"/>
      <c r="G7873"/>
      <c r="H7873" s="82"/>
      <c r="I7873" s="81"/>
      <c r="J7873" s="81"/>
      <c r="K7873" s="81"/>
      <c r="L7873" s="81"/>
    </row>
    <row r="7874" spans="3:12">
      <c r="C7874"/>
      <c r="D7874"/>
      <c r="E7874"/>
      <c r="F7874"/>
      <c r="G7874"/>
      <c r="H7874" s="82"/>
      <c r="I7874" s="81"/>
      <c r="J7874" s="81"/>
      <c r="K7874" s="81"/>
      <c r="L7874" s="81"/>
    </row>
    <row r="7875" spans="3:12">
      <c r="C7875"/>
      <c r="D7875"/>
      <c r="E7875"/>
      <c r="F7875"/>
      <c r="G7875"/>
      <c r="H7875" s="82"/>
      <c r="I7875" s="81"/>
      <c r="J7875" s="81"/>
      <c r="K7875" s="81"/>
      <c r="L7875" s="81"/>
    </row>
    <row r="7876" spans="3:12">
      <c r="C7876"/>
      <c r="D7876"/>
      <c r="E7876"/>
      <c r="F7876"/>
      <c r="G7876"/>
      <c r="H7876" s="82"/>
      <c r="I7876" s="81"/>
      <c r="J7876" s="81"/>
      <c r="K7876" s="81"/>
      <c r="L7876" s="81"/>
    </row>
    <row r="7877" spans="3:12">
      <c r="C7877"/>
      <c r="D7877"/>
      <c r="E7877"/>
      <c r="F7877"/>
      <c r="G7877"/>
      <c r="H7877" s="82"/>
      <c r="I7877" s="81"/>
      <c r="J7877" s="81"/>
      <c r="K7877" s="81"/>
      <c r="L7877" s="81"/>
    </row>
    <row r="7878" spans="3:12">
      <c r="C7878"/>
      <c r="D7878"/>
      <c r="E7878"/>
      <c r="F7878"/>
      <c r="G7878"/>
      <c r="H7878" s="82"/>
      <c r="I7878" s="81"/>
      <c r="J7878" s="81"/>
      <c r="K7878" s="81"/>
      <c r="L7878" s="81"/>
    </row>
    <row r="7879" spans="3:12">
      <c r="C7879"/>
      <c r="D7879"/>
      <c r="E7879"/>
      <c r="F7879"/>
      <c r="G7879"/>
      <c r="H7879" s="82"/>
      <c r="I7879" s="81"/>
      <c r="J7879" s="81"/>
      <c r="K7879" s="81"/>
      <c r="L7879" s="81"/>
    </row>
    <row r="7880" spans="3:12">
      <c r="C7880"/>
      <c r="D7880"/>
      <c r="E7880"/>
      <c r="F7880"/>
      <c r="G7880"/>
      <c r="H7880" s="82"/>
      <c r="I7880" s="81"/>
      <c r="J7880" s="81"/>
      <c r="K7880" s="81"/>
      <c r="L7880" s="81"/>
    </row>
    <row r="7881" spans="3:12">
      <c r="C7881"/>
      <c r="D7881"/>
      <c r="E7881"/>
      <c r="F7881"/>
      <c r="G7881"/>
      <c r="H7881" s="82"/>
      <c r="I7881" s="81"/>
      <c r="J7881" s="81"/>
      <c r="K7881" s="81"/>
      <c r="L7881" s="81"/>
    </row>
    <row r="7882" spans="3:12">
      <c r="C7882"/>
      <c r="D7882"/>
      <c r="E7882"/>
      <c r="F7882"/>
      <c r="G7882"/>
      <c r="H7882" s="82"/>
      <c r="I7882" s="81"/>
      <c r="J7882" s="81"/>
      <c r="K7882" s="81"/>
      <c r="L7882" s="81"/>
    </row>
    <row r="7883" spans="3:12">
      <c r="C7883"/>
      <c r="D7883"/>
      <c r="E7883"/>
      <c r="F7883"/>
      <c r="G7883"/>
      <c r="H7883" s="82"/>
      <c r="I7883" s="81"/>
      <c r="J7883" s="81"/>
      <c r="K7883" s="81"/>
      <c r="L7883" s="81"/>
    </row>
    <row r="7884" spans="3:12">
      <c r="C7884"/>
      <c r="D7884"/>
      <c r="E7884"/>
      <c r="F7884"/>
      <c r="G7884"/>
      <c r="H7884" s="82"/>
      <c r="I7884" s="81"/>
      <c r="J7884" s="81"/>
      <c r="K7884" s="81"/>
      <c r="L7884" s="81"/>
    </row>
    <row r="7885" spans="3:12">
      <c r="C7885"/>
      <c r="D7885"/>
      <c r="E7885"/>
      <c r="F7885"/>
      <c r="G7885"/>
      <c r="H7885" s="82"/>
      <c r="I7885" s="81"/>
      <c r="J7885" s="81"/>
      <c r="K7885" s="81"/>
      <c r="L7885" s="81"/>
    </row>
    <row r="7886" spans="3:12">
      <c r="C7886"/>
      <c r="D7886"/>
      <c r="E7886"/>
      <c r="F7886"/>
      <c r="G7886"/>
      <c r="H7886" s="82"/>
      <c r="I7886" s="81"/>
      <c r="J7886" s="81"/>
      <c r="K7886" s="81"/>
      <c r="L7886" s="81"/>
    </row>
    <row r="7887" spans="3:12">
      <c r="C7887"/>
      <c r="D7887"/>
      <c r="E7887"/>
      <c r="F7887"/>
      <c r="G7887"/>
      <c r="H7887" s="82"/>
      <c r="I7887" s="81"/>
      <c r="J7887" s="81"/>
      <c r="K7887" s="81"/>
      <c r="L7887" s="81"/>
    </row>
    <row r="7888" spans="3:12">
      <c r="C7888"/>
      <c r="D7888"/>
      <c r="E7888"/>
      <c r="F7888"/>
      <c r="G7888"/>
      <c r="H7888" s="82"/>
      <c r="I7888" s="81"/>
      <c r="J7888" s="81"/>
      <c r="K7888" s="81"/>
      <c r="L7888" s="81"/>
    </row>
    <row r="7889" spans="3:12">
      <c r="C7889"/>
      <c r="D7889"/>
      <c r="E7889"/>
      <c r="F7889"/>
      <c r="G7889"/>
      <c r="H7889" s="82"/>
      <c r="I7889" s="81"/>
      <c r="J7889" s="81"/>
      <c r="K7889" s="81"/>
      <c r="L7889" s="81"/>
    </row>
    <row r="7890" spans="3:12">
      <c r="C7890"/>
      <c r="D7890"/>
      <c r="E7890"/>
      <c r="F7890"/>
      <c r="G7890"/>
      <c r="H7890" s="82"/>
      <c r="I7890" s="81"/>
      <c r="J7890" s="81"/>
      <c r="K7890" s="81"/>
      <c r="L7890" s="81"/>
    </row>
    <row r="7891" spans="3:12">
      <c r="C7891"/>
      <c r="D7891"/>
      <c r="E7891"/>
      <c r="F7891"/>
      <c r="G7891"/>
      <c r="H7891" s="82"/>
      <c r="I7891" s="81"/>
      <c r="J7891" s="81"/>
      <c r="K7891" s="81"/>
      <c r="L7891" s="81"/>
    </row>
    <row r="7892" spans="3:12">
      <c r="C7892"/>
      <c r="D7892"/>
      <c r="E7892"/>
      <c r="F7892"/>
      <c r="G7892"/>
      <c r="H7892" s="82"/>
      <c r="I7892" s="81"/>
      <c r="J7892" s="81"/>
      <c r="K7892" s="81"/>
      <c r="L7892" s="81"/>
    </row>
    <row r="7893" spans="3:12">
      <c r="C7893"/>
      <c r="D7893"/>
      <c r="E7893"/>
      <c r="F7893"/>
      <c r="G7893"/>
      <c r="H7893" s="82"/>
      <c r="I7893" s="81"/>
      <c r="J7893" s="81"/>
      <c r="K7893" s="81"/>
      <c r="L7893" s="81"/>
    </row>
    <row r="7894" spans="3:12">
      <c r="C7894"/>
      <c r="D7894"/>
      <c r="E7894"/>
      <c r="F7894"/>
      <c r="G7894"/>
      <c r="H7894" s="82"/>
      <c r="I7894" s="81"/>
      <c r="J7894" s="81"/>
      <c r="K7894" s="81"/>
      <c r="L7894" s="81"/>
    </row>
    <row r="7895" spans="3:12">
      <c r="C7895"/>
      <c r="D7895"/>
      <c r="E7895"/>
      <c r="F7895"/>
      <c r="G7895"/>
      <c r="H7895" s="82"/>
      <c r="I7895" s="81"/>
      <c r="J7895" s="81"/>
      <c r="K7895" s="81"/>
      <c r="L7895" s="81"/>
    </row>
    <row r="7896" spans="3:12">
      <c r="C7896"/>
      <c r="D7896"/>
      <c r="E7896"/>
      <c r="F7896"/>
      <c r="G7896"/>
      <c r="H7896" s="82"/>
      <c r="I7896" s="81"/>
      <c r="J7896" s="81"/>
      <c r="K7896" s="81"/>
      <c r="L7896" s="81"/>
    </row>
    <row r="7897" spans="3:12">
      <c r="C7897"/>
      <c r="D7897"/>
      <c r="E7897"/>
      <c r="F7897"/>
      <c r="G7897"/>
      <c r="H7897" s="82"/>
      <c r="I7897" s="81"/>
      <c r="J7897" s="81"/>
      <c r="K7897" s="81"/>
      <c r="L7897" s="81"/>
    </row>
    <row r="7898" spans="3:12">
      <c r="C7898"/>
      <c r="D7898"/>
      <c r="E7898"/>
      <c r="F7898"/>
      <c r="G7898"/>
      <c r="H7898" s="82"/>
      <c r="I7898" s="81"/>
      <c r="J7898" s="81"/>
      <c r="K7898" s="81"/>
      <c r="L7898" s="81"/>
    </row>
    <row r="7899" spans="3:12">
      <c r="C7899"/>
      <c r="D7899"/>
      <c r="E7899"/>
      <c r="F7899"/>
      <c r="G7899"/>
      <c r="H7899" s="82"/>
      <c r="I7899" s="81"/>
      <c r="J7899" s="81"/>
      <c r="K7899" s="81"/>
      <c r="L7899" s="81"/>
    </row>
    <row r="7900" spans="3:12">
      <c r="C7900"/>
      <c r="D7900"/>
      <c r="E7900"/>
      <c r="F7900"/>
      <c r="G7900"/>
      <c r="H7900" s="82"/>
      <c r="I7900" s="81"/>
      <c r="J7900" s="81"/>
      <c r="K7900" s="81"/>
      <c r="L7900" s="81"/>
    </row>
    <row r="7901" spans="3:12">
      <c r="C7901"/>
      <c r="D7901"/>
      <c r="E7901"/>
      <c r="F7901"/>
      <c r="G7901"/>
      <c r="H7901" s="82"/>
      <c r="I7901" s="81"/>
      <c r="J7901" s="81"/>
      <c r="K7901" s="81"/>
      <c r="L7901" s="81"/>
    </row>
    <row r="7902" spans="3:12">
      <c r="C7902"/>
      <c r="D7902"/>
      <c r="E7902"/>
      <c r="F7902"/>
      <c r="G7902"/>
      <c r="H7902" s="82"/>
      <c r="I7902" s="81"/>
      <c r="J7902" s="81"/>
      <c r="K7902" s="81"/>
      <c r="L7902" s="81"/>
    </row>
    <row r="7903" spans="3:12">
      <c r="C7903"/>
      <c r="D7903"/>
      <c r="E7903"/>
      <c r="F7903"/>
      <c r="G7903"/>
      <c r="H7903" s="82"/>
      <c r="I7903" s="81"/>
      <c r="J7903" s="81"/>
      <c r="K7903" s="81"/>
      <c r="L7903" s="81"/>
    </row>
    <row r="7904" spans="3:12">
      <c r="C7904"/>
      <c r="D7904"/>
      <c r="E7904"/>
      <c r="F7904"/>
      <c r="G7904"/>
      <c r="H7904" s="82"/>
      <c r="I7904" s="81"/>
      <c r="J7904" s="81"/>
      <c r="K7904" s="81"/>
      <c r="L7904" s="81"/>
    </row>
    <row r="7905" spans="3:12">
      <c r="C7905"/>
      <c r="D7905"/>
      <c r="E7905"/>
      <c r="F7905"/>
      <c r="G7905"/>
      <c r="H7905" s="82"/>
      <c r="I7905" s="81"/>
      <c r="J7905" s="81"/>
      <c r="K7905" s="81"/>
      <c r="L7905" s="81"/>
    </row>
    <row r="7906" spans="3:12">
      <c r="C7906"/>
      <c r="D7906"/>
      <c r="E7906"/>
      <c r="F7906"/>
      <c r="G7906"/>
      <c r="H7906" s="82"/>
      <c r="I7906" s="81"/>
      <c r="J7906" s="81"/>
      <c r="K7906" s="81"/>
      <c r="L7906" s="81"/>
    </row>
    <row r="7907" spans="3:12">
      <c r="C7907"/>
      <c r="D7907"/>
      <c r="E7907"/>
      <c r="F7907"/>
      <c r="G7907"/>
      <c r="H7907" s="82"/>
      <c r="I7907" s="81"/>
      <c r="J7907" s="81"/>
      <c r="K7907" s="81"/>
      <c r="L7907" s="81"/>
    </row>
    <row r="7908" spans="3:12">
      <c r="C7908"/>
      <c r="D7908"/>
      <c r="E7908"/>
      <c r="F7908"/>
      <c r="G7908"/>
      <c r="H7908" s="82"/>
      <c r="I7908" s="81"/>
      <c r="J7908" s="81"/>
      <c r="K7908" s="81"/>
      <c r="L7908" s="81"/>
    </row>
    <row r="7909" spans="3:12">
      <c r="C7909"/>
      <c r="D7909"/>
      <c r="E7909"/>
      <c r="F7909"/>
      <c r="G7909"/>
      <c r="H7909" s="82"/>
      <c r="I7909" s="81"/>
      <c r="J7909" s="81"/>
      <c r="K7909" s="81"/>
      <c r="L7909" s="81"/>
    </row>
    <row r="7910" spans="3:12">
      <c r="C7910"/>
      <c r="D7910"/>
      <c r="E7910"/>
      <c r="F7910"/>
      <c r="G7910"/>
      <c r="H7910" s="82"/>
      <c r="I7910" s="81"/>
      <c r="J7910" s="81"/>
      <c r="K7910" s="81"/>
      <c r="L7910" s="81"/>
    </row>
    <row r="7911" spans="3:12">
      <c r="C7911"/>
      <c r="D7911"/>
      <c r="E7911"/>
      <c r="F7911"/>
      <c r="G7911"/>
      <c r="H7911" s="82"/>
      <c r="I7911" s="81"/>
      <c r="J7911" s="81"/>
      <c r="K7911" s="81"/>
      <c r="L7911" s="81"/>
    </row>
    <row r="7912" spans="3:12">
      <c r="C7912"/>
      <c r="D7912"/>
      <c r="E7912"/>
      <c r="F7912"/>
      <c r="G7912"/>
      <c r="H7912" s="82"/>
      <c r="I7912" s="81"/>
      <c r="J7912" s="81"/>
      <c r="K7912" s="81"/>
      <c r="L7912" s="81"/>
    </row>
    <row r="7913" spans="3:12">
      <c r="C7913"/>
      <c r="D7913"/>
      <c r="E7913"/>
      <c r="F7913"/>
      <c r="G7913"/>
      <c r="H7913" s="82"/>
      <c r="I7913" s="81"/>
      <c r="J7913" s="81"/>
      <c r="K7913" s="81"/>
      <c r="L7913" s="81"/>
    </row>
    <row r="7914" spans="3:12">
      <c r="C7914"/>
      <c r="D7914"/>
      <c r="E7914"/>
      <c r="F7914"/>
      <c r="G7914"/>
      <c r="H7914" s="82"/>
      <c r="I7914" s="81"/>
      <c r="J7914" s="81"/>
      <c r="K7914" s="81"/>
      <c r="L7914" s="81"/>
    </row>
    <row r="7915" spans="3:12">
      <c r="C7915"/>
      <c r="D7915"/>
      <c r="E7915"/>
      <c r="F7915"/>
      <c r="G7915"/>
      <c r="H7915" s="82"/>
      <c r="I7915" s="81"/>
      <c r="J7915" s="81"/>
      <c r="K7915" s="81"/>
      <c r="L7915" s="81"/>
    </row>
    <row r="7916" spans="3:12">
      <c r="C7916"/>
      <c r="D7916"/>
      <c r="E7916"/>
      <c r="F7916"/>
      <c r="G7916"/>
      <c r="H7916" s="82"/>
      <c r="I7916" s="81"/>
      <c r="J7916" s="81"/>
      <c r="K7916" s="81"/>
      <c r="L7916" s="81"/>
    </row>
    <row r="7917" spans="3:12">
      <c r="C7917"/>
      <c r="D7917"/>
      <c r="E7917"/>
      <c r="F7917"/>
      <c r="G7917"/>
      <c r="H7917" s="82"/>
      <c r="I7917" s="81"/>
      <c r="J7917" s="81"/>
      <c r="K7917" s="81"/>
      <c r="L7917" s="81"/>
    </row>
    <row r="7918" spans="3:12">
      <c r="C7918"/>
      <c r="D7918"/>
      <c r="E7918"/>
      <c r="F7918"/>
      <c r="G7918"/>
      <c r="H7918" s="82"/>
      <c r="I7918" s="81"/>
      <c r="J7918" s="81"/>
      <c r="K7918" s="81"/>
      <c r="L7918" s="81"/>
    </row>
    <row r="7919" spans="3:12">
      <c r="C7919"/>
      <c r="D7919"/>
      <c r="E7919"/>
      <c r="F7919"/>
      <c r="G7919"/>
      <c r="H7919" s="82"/>
      <c r="I7919" s="81"/>
      <c r="J7919" s="81"/>
      <c r="K7919" s="81"/>
      <c r="L7919" s="81"/>
    </row>
    <row r="7920" spans="3:12">
      <c r="C7920"/>
      <c r="D7920"/>
      <c r="E7920"/>
      <c r="F7920"/>
      <c r="G7920"/>
      <c r="H7920" s="82"/>
      <c r="I7920" s="81"/>
      <c r="J7920" s="81"/>
      <c r="K7920" s="81"/>
      <c r="L7920" s="81"/>
    </row>
    <row r="7921" spans="3:12">
      <c r="C7921"/>
      <c r="D7921"/>
      <c r="E7921"/>
      <c r="F7921"/>
      <c r="G7921"/>
      <c r="H7921" s="82"/>
      <c r="I7921" s="81"/>
      <c r="J7921" s="81"/>
      <c r="K7921" s="81"/>
      <c r="L7921" s="81"/>
    </row>
    <row r="7922" spans="3:12">
      <c r="C7922"/>
      <c r="D7922"/>
      <c r="E7922"/>
      <c r="F7922"/>
      <c r="G7922"/>
      <c r="H7922" s="82"/>
      <c r="I7922" s="81"/>
      <c r="J7922" s="81"/>
      <c r="K7922" s="81"/>
      <c r="L7922" s="81"/>
    </row>
    <row r="7923" spans="3:12">
      <c r="C7923"/>
      <c r="D7923"/>
      <c r="E7923"/>
      <c r="F7923"/>
      <c r="G7923"/>
      <c r="H7923" s="82"/>
      <c r="I7923" s="81"/>
      <c r="J7923" s="81"/>
      <c r="K7923" s="81"/>
      <c r="L7923" s="81"/>
    </row>
    <row r="7924" spans="3:12">
      <c r="C7924"/>
      <c r="D7924"/>
      <c r="E7924"/>
      <c r="F7924"/>
      <c r="G7924"/>
      <c r="H7924" s="82"/>
      <c r="I7924" s="81"/>
      <c r="J7924" s="81"/>
      <c r="K7924" s="81"/>
      <c r="L7924" s="81"/>
    </row>
    <row r="7925" spans="3:12">
      <c r="C7925"/>
      <c r="D7925"/>
      <c r="E7925"/>
      <c r="F7925"/>
      <c r="G7925"/>
      <c r="H7925" s="82"/>
      <c r="I7925" s="81"/>
      <c r="J7925" s="81"/>
      <c r="K7925" s="81"/>
      <c r="L7925" s="81"/>
    </row>
    <row r="7926" spans="3:12">
      <c r="C7926"/>
      <c r="D7926"/>
      <c r="E7926"/>
      <c r="F7926"/>
      <c r="G7926"/>
      <c r="H7926" s="82"/>
      <c r="I7926" s="81"/>
      <c r="J7926" s="81"/>
      <c r="K7926" s="81"/>
      <c r="L7926" s="81"/>
    </row>
    <row r="7927" spans="3:12">
      <c r="C7927"/>
      <c r="D7927"/>
      <c r="E7927"/>
      <c r="F7927"/>
      <c r="G7927"/>
      <c r="H7927" s="82"/>
      <c r="I7927" s="81"/>
      <c r="J7927" s="81"/>
      <c r="K7927" s="81"/>
      <c r="L7927" s="81"/>
    </row>
    <row r="7928" spans="3:12">
      <c r="C7928"/>
      <c r="D7928"/>
      <c r="E7928"/>
      <c r="F7928"/>
      <c r="G7928"/>
      <c r="H7928" s="82"/>
      <c r="I7928" s="81"/>
      <c r="J7928" s="81"/>
      <c r="K7928" s="81"/>
      <c r="L7928" s="81"/>
    </row>
    <row r="7929" spans="3:12">
      <c r="C7929"/>
      <c r="D7929"/>
      <c r="E7929"/>
      <c r="F7929"/>
      <c r="G7929"/>
      <c r="H7929" s="82"/>
      <c r="I7929" s="81"/>
      <c r="J7929" s="81"/>
      <c r="K7929" s="81"/>
      <c r="L7929" s="81"/>
    </row>
    <row r="7930" spans="3:12">
      <c r="C7930"/>
      <c r="D7930"/>
      <c r="E7930"/>
      <c r="F7930"/>
      <c r="G7930"/>
      <c r="H7930" s="82"/>
      <c r="I7930" s="81"/>
      <c r="J7930" s="81"/>
      <c r="K7930" s="81"/>
      <c r="L7930" s="81"/>
    </row>
    <row r="7931" spans="3:12">
      <c r="C7931"/>
      <c r="D7931"/>
      <c r="E7931"/>
      <c r="F7931"/>
      <c r="G7931"/>
      <c r="H7931" s="82"/>
      <c r="I7931" s="81"/>
      <c r="J7931" s="81"/>
      <c r="K7931" s="81"/>
      <c r="L7931" s="81"/>
    </row>
    <row r="7932" spans="3:12">
      <c r="C7932"/>
      <c r="D7932"/>
      <c r="E7932"/>
      <c r="F7932"/>
      <c r="G7932"/>
      <c r="H7932" s="82"/>
      <c r="I7932" s="81"/>
      <c r="J7932" s="81"/>
      <c r="K7932" s="81"/>
      <c r="L7932" s="81"/>
    </row>
    <row r="7933" spans="3:12">
      <c r="C7933"/>
      <c r="D7933"/>
      <c r="E7933"/>
      <c r="F7933"/>
      <c r="G7933"/>
      <c r="H7933" s="82"/>
      <c r="I7933" s="81"/>
      <c r="J7933" s="81"/>
      <c r="K7933" s="81"/>
      <c r="L7933" s="81"/>
    </row>
    <row r="7934" spans="3:12">
      <c r="C7934"/>
      <c r="D7934"/>
      <c r="E7934"/>
      <c r="F7934"/>
      <c r="G7934"/>
      <c r="H7934" s="82"/>
      <c r="I7934" s="81"/>
      <c r="J7934" s="81"/>
      <c r="K7934" s="81"/>
      <c r="L7934" s="81"/>
    </row>
    <row r="7935" spans="3:12">
      <c r="C7935"/>
      <c r="D7935"/>
      <c r="E7935"/>
      <c r="F7935"/>
      <c r="G7935"/>
      <c r="H7935" s="82"/>
      <c r="I7935" s="81"/>
      <c r="J7935" s="81"/>
      <c r="K7935" s="81"/>
      <c r="L7935" s="81"/>
    </row>
    <row r="7936" spans="3:12">
      <c r="C7936"/>
      <c r="D7936"/>
      <c r="E7936"/>
      <c r="F7936"/>
      <c r="G7936"/>
      <c r="H7936" s="82"/>
      <c r="I7936" s="81"/>
      <c r="J7936" s="81"/>
      <c r="K7936" s="81"/>
      <c r="L7936" s="81"/>
    </row>
    <row r="7937" spans="3:12">
      <c r="C7937"/>
      <c r="D7937"/>
      <c r="E7937"/>
      <c r="F7937"/>
      <c r="G7937"/>
      <c r="H7937" s="82"/>
      <c r="I7937" s="81"/>
      <c r="J7937" s="81"/>
      <c r="K7937" s="81"/>
      <c r="L7937" s="81"/>
    </row>
    <row r="7938" spans="3:12">
      <c r="C7938"/>
      <c r="D7938"/>
      <c r="E7938"/>
      <c r="F7938"/>
      <c r="G7938"/>
      <c r="H7938" s="82"/>
      <c r="I7938" s="81"/>
      <c r="J7938" s="81"/>
      <c r="K7938" s="81"/>
      <c r="L7938" s="81"/>
    </row>
    <row r="7939" spans="3:12">
      <c r="C7939"/>
      <c r="D7939"/>
      <c r="E7939"/>
      <c r="F7939"/>
      <c r="G7939"/>
      <c r="H7939" s="82"/>
      <c r="I7939" s="81"/>
      <c r="J7939" s="81"/>
      <c r="K7939" s="81"/>
      <c r="L7939" s="81"/>
    </row>
    <row r="7940" spans="3:12">
      <c r="C7940"/>
      <c r="D7940"/>
      <c r="E7940"/>
      <c r="F7940"/>
      <c r="G7940"/>
      <c r="H7940" s="82"/>
      <c r="I7940" s="81"/>
      <c r="J7940" s="81"/>
      <c r="K7940" s="81"/>
      <c r="L7940" s="81"/>
    </row>
    <row r="7941" spans="3:12">
      <c r="C7941"/>
      <c r="D7941"/>
      <c r="E7941"/>
      <c r="F7941"/>
      <c r="G7941"/>
      <c r="H7941" s="82"/>
      <c r="I7941" s="81"/>
      <c r="J7941" s="81"/>
      <c r="K7941" s="81"/>
      <c r="L7941" s="81"/>
    </row>
    <row r="7942" spans="3:12">
      <c r="C7942"/>
      <c r="D7942"/>
      <c r="E7942"/>
      <c r="F7942"/>
      <c r="G7942"/>
      <c r="H7942" s="82"/>
      <c r="I7942" s="81"/>
      <c r="J7942" s="81"/>
      <c r="K7942" s="81"/>
      <c r="L7942" s="81"/>
    </row>
    <row r="7943" spans="3:12">
      <c r="C7943"/>
      <c r="D7943"/>
      <c r="E7943"/>
      <c r="F7943"/>
      <c r="G7943"/>
      <c r="H7943" s="82"/>
      <c r="I7943" s="81"/>
      <c r="J7943" s="81"/>
      <c r="K7943" s="81"/>
      <c r="L7943" s="81"/>
    </row>
    <row r="7944" spans="3:12">
      <c r="C7944"/>
      <c r="D7944"/>
      <c r="E7944"/>
      <c r="F7944"/>
      <c r="G7944"/>
      <c r="H7944" s="82"/>
      <c r="I7944" s="81"/>
      <c r="J7944" s="81"/>
      <c r="K7944" s="81"/>
      <c r="L7944" s="81"/>
    </row>
    <row r="7945" spans="3:12">
      <c r="C7945"/>
      <c r="D7945"/>
      <c r="E7945"/>
      <c r="F7945"/>
      <c r="G7945"/>
      <c r="H7945" s="82"/>
      <c r="I7945" s="81"/>
      <c r="J7945" s="81"/>
      <c r="K7945" s="81"/>
      <c r="L7945" s="81"/>
    </row>
    <row r="7946" spans="3:12">
      <c r="C7946"/>
      <c r="D7946"/>
      <c r="E7946"/>
      <c r="F7946"/>
      <c r="G7946"/>
      <c r="H7946" s="82"/>
      <c r="I7946" s="81"/>
      <c r="J7946" s="81"/>
      <c r="K7946" s="81"/>
      <c r="L7946" s="81"/>
    </row>
    <row r="7947" spans="3:12">
      <c r="C7947"/>
      <c r="D7947"/>
      <c r="E7947"/>
      <c r="F7947"/>
      <c r="G7947"/>
      <c r="H7947" s="82"/>
      <c r="I7947" s="81"/>
      <c r="J7947" s="81"/>
      <c r="K7947" s="81"/>
      <c r="L7947" s="81"/>
    </row>
    <row r="7948" spans="3:12">
      <c r="C7948"/>
      <c r="D7948"/>
      <c r="E7948"/>
      <c r="F7948"/>
      <c r="G7948"/>
      <c r="H7948" s="82"/>
      <c r="I7948" s="81"/>
      <c r="J7948" s="81"/>
      <c r="K7948" s="81"/>
      <c r="L7948" s="81"/>
    </row>
    <row r="7949" spans="3:12">
      <c r="C7949"/>
      <c r="D7949"/>
      <c r="E7949"/>
      <c r="F7949"/>
      <c r="G7949"/>
      <c r="H7949" s="82"/>
      <c r="I7949" s="81"/>
      <c r="J7949" s="81"/>
      <c r="K7949" s="81"/>
      <c r="L7949" s="81"/>
    </row>
    <row r="7950" spans="3:12">
      <c r="C7950"/>
      <c r="D7950"/>
      <c r="E7950"/>
      <c r="F7950"/>
      <c r="G7950"/>
      <c r="H7950" s="82"/>
      <c r="I7950" s="81"/>
      <c r="J7950" s="81"/>
      <c r="K7950" s="81"/>
      <c r="L7950" s="81"/>
    </row>
    <row r="7951" spans="3:12">
      <c r="C7951"/>
      <c r="D7951"/>
      <c r="E7951"/>
      <c r="F7951"/>
      <c r="G7951"/>
      <c r="H7951" s="82"/>
      <c r="I7951" s="81"/>
      <c r="J7951" s="81"/>
      <c r="K7951" s="81"/>
      <c r="L7951" s="81"/>
    </row>
    <row r="7952" spans="3:12">
      <c r="C7952"/>
      <c r="D7952"/>
      <c r="E7952"/>
      <c r="F7952"/>
      <c r="G7952"/>
      <c r="H7952" s="82"/>
      <c r="I7952" s="81"/>
      <c r="J7952" s="81"/>
      <c r="K7952" s="81"/>
      <c r="L7952" s="81"/>
    </row>
    <row r="7953" spans="3:12">
      <c r="C7953"/>
      <c r="D7953"/>
      <c r="E7953"/>
      <c r="F7953"/>
      <c r="G7953"/>
      <c r="H7953" s="82"/>
      <c r="I7953" s="81"/>
      <c r="J7953" s="81"/>
      <c r="K7953" s="81"/>
      <c r="L7953" s="81"/>
    </row>
    <row r="7954" spans="3:12">
      <c r="C7954"/>
      <c r="D7954"/>
      <c r="E7954"/>
      <c r="F7954"/>
      <c r="G7954"/>
      <c r="H7954" s="82"/>
      <c r="I7954" s="81"/>
      <c r="J7954" s="81"/>
      <c r="K7954" s="81"/>
      <c r="L7954" s="81"/>
    </row>
    <row r="7955" spans="3:12">
      <c r="C7955"/>
      <c r="D7955"/>
      <c r="E7955"/>
      <c r="F7955"/>
      <c r="G7955"/>
      <c r="H7955" s="82"/>
      <c r="I7955" s="81"/>
      <c r="J7955" s="81"/>
      <c r="K7955" s="81"/>
      <c r="L7955" s="81"/>
    </row>
    <row r="7956" spans="3:12">
      <c r="C7956"/>
      <c r="D7956"/>
      <c r="E7956"/>
      <c r="F7956"/>
      <c r="G7956"/>
      <c r="H7956" s="82"/>
      <c r="I7956" s="81"/>
      <c r="J7956" s="81"/>
      <c r="K7956" s="81"/>
      <c r="L7956" s="81"/>
    </row>
    <row r="7957" spans="3:12">
      <c r="C7957"/>
      <c r="D7957"/>
      <c r="E7957"/>
      <c r="F7957"/>
      <c r="G7957"/>
      <c r="H7957" s="82"/>
      <c r="I7957" s="81"/>
      <c r="J7957" s="81"/>
      <c r="K7957" s="81"/>
      <c r="L7957" s="81"/>
    </row>
    <row r="7958" spans="3:12">
      <c r="C7958"/>
      <c r="D7958"/>
      <c r="E7958"/>
      <c r="F7958"/>
      <c r="G7958"/>
      <c r="H7958" s="82"/>
      <c r="I7958" s="81"/>
      <c r="J7958" s="81"/>
      <c r="K7958" s="81"/>
      <c r="L7958" s="81"/>
    </row>
    <row r="7959" spans="3:12">
      <c r="C7959"/>
      <c r="D7959"/>
      <c r="E7959"/>
      <c r="F7959"/>
      <c r="G7959"/>
      <c r="H7959" s="82"/>
      <c r="I7959" s="81"/>
      <c r="J7959" s="81"/>
      <c r="K7959" s="81"/>
      <c r="L7959" s="81"/>
    </row>
    <row r="7960" spans="3:12">
      <c r="C7960"/>
      <c r="D7960"/>
      <c r="E7960"/>
      <c r="F7960"/>
      <c r="G7960"/>
      <c r="H7960" s="82"/>
      <c r="I7960" s="81"/>
      <c r="J7960" s="81"/>
      <c r="K7960" s="81"/>
      <c r="L7960" s="81"/>
    </row>
    <row r="7961" spans="3:12">
      <c r="C7961"/>
      <c r="D7961"/>
      <c r="E7961"/>
      <c r="F7961"/>
      <c r="G7961"/>
      <c r="H7961" s="82"/>
      <c r="I7961" s="81"/>
      <c r="J7961" s="81"/>
      <c r="K7961" s="81"/>
      <c r="L7961" s="81"/>
    </row>
    <row r="7962" spans="3:12">
      <c r="C7962"/>
      <c r="D7962"/>
      <c r="E7962"/>
      <c r="F7962"/>
      <c r="G7962"/>
      <c r="H7962" s="82"/>
      <c r="I7962" s="81"/>
      <c r="J7962" s="81"/>
      <c r="K7962" s="81"/>
      <c r="L7962" s="81"/>
    </row>
    <row r="7963" spans="3:12">
      <c r="C7963"/>
      <c r="D7963"/>
      <c r="E7963"/>
      <c r="F7963"/>
      <c r="G7963"/>
      <c r="H7963" s="82"/>
      <c r="I7963" s="81"/>
      <c r="J7963" s="81"/>
      <c r="K7963" s="81"/>
      <c r="L7963" s="81"/>
    </row>
    <row r="7964" spans="3:12">
      <c r="C7964"/>
      <c r="D7964"/>
      <c r="E7964"/>
      <c r="F7964"/>
      <c r="G7964"/>
      <c r="H7964" s="82"/>
      <c r="I7964" s="81"/>
      <c r="J7964" s="81"/>
      <c r="K7964" s="81"/>
      <c r="L7964" s="81"/>
    </row>
    <row r="7965" spans="3:12">
      <c r="C7965"/>
      <c r="D7965"/>
      <c r="E7965"/>
      <c r="F7965"/>
      <c r="G7965"/>
      <c r="H7965" s="82"/>
      <c r="I7965" s="81"/>
      <c r="J7965" s="81"/>
      <c r="K7965" s="81"/>
      <c r="L7965" s="81"/>
    </row>
    <row r="7966" spans="3:12">
      <c r="C7966"/>
      <c r="D7966"/>
      <c r="E7966"/>
      <c r="F7966"/>
      <c r="G7966"/>
      <c r="H7966" s="82"/>
      <c r="I7966" s="81"/>
      <c r="J7966" s="81"/>
      <c r="K7966" s="81"/>
      <c r="L7966" s="81"/>
    </row>
    <row r="7967" spans="3:12">
      <c r="C7967"/>
      <c r="D7967"/>
      <c r="E7967"/>
      <c r="F7967"/>
      <c r="G7967"/>
      <c r="H7967" s="82"/>
      <c r="I7967" s="81"/>
      <c r="J7967" s="81"/>
      <c r="K7967" s="81"/>
      <c r="L7967" s="81"/>
    </row>
    <row r="7968" spans="3:12">
      <c r="C7968"/>
      <c r="D7968"/>
      <c r="E7968"/>
      <c r="F7968"/>
      <c r="G7968"/>
      <c r="H7968" s="82"/>
      <c r="I7968" s="81"/>
      <c r="J7968" s="81"/>
      <c r="K7968" s="81"/>
      <c r="L7968" s="81"/>
    </row>
    <row r="7969" spans="3:12">
      <c r="C7969"/>
      <c r="D7969"/>
      <c r="E7969"/>
      <c r="F7969"/>
      <c r="G7969"/>
      <c r="H7969" s="82"/>
      <c r="I7969" s="81"/>
      <c r="J7969" s="81"/>
      <c r="K7969" s="81"/>
      <c r="L7969" s="81"/>
    </row>
    <row r="7970" spans="3:12">
      <c r="C7970"/>
      <c r="D7970"/>
      <c r="E7970"/>
      <c r="F7970"/>
      <c r="G7970"/>
      <c r="H7970" s="82"/>
      <c r="I7970" s="81"/>
      <c r="J7970" s="81"/>
      <c r="K7970" s="81"/>
      <c r="L7970" s="81"/>
    </row>
    <row r="7971" spans="3:12">
      <c r="C7971"/>
      <c r="D7971"/>
      <c r="E7971"/>
      <c r="F7971"/>
      <c r="G7971"/>
      <c r="H7971" s="82"/>
      <c r="I7971" s="81"/>
      <c r="J7971" s="81"/>
      <c r="K7971" s="81"/>
      <c r="L7971" s="81"/>
    </row>
    <row r="7972" spans="3:12">
      <c r="C7972"/>
      <c r="D7972"/>
      <c r="E7972"/>
      <c r="F7972"/>
      <c r="G7972"/>
      <c r="H7972" s="82"/>
      <c r="I7972" s="81"/>
      <c r="J7972" s="81"/>
      <c r="K7972" s="81"/>
      <c r="L7972" s="81"/>
    </row>
    <row r="7973" spans="3:12">
      <c r="C7973"/>
      <c r="D7973"/>
      <c r="E7973"/>
      <c r="F7973"/>
      <c r="G7973"/>
      <c r="H7973" s="82"/>
      <c r="I7973" s="81"/>
      <c r="J7973" s="81"/>
      <c r="K7973" s="81"/>
      <c r="L7973" s="81"/>
    </row>
    <row r="7974" spans="3:12">
      <c r="C7974"/>
      <c r="D7974"/>
      <c r="E7974"/>
      <c r="F7974"/>
      <c r="G7974"/>
      <c r="H7974" s="82"/>
      <c r="I7974" s="81"/>
      <c r="J7974" s="81"/>
      <c r="K7974" s="81"/>
      <c r="L7974" s="81"/>
    </row>
    <row r="7975" spans="3:12">
      <c r="C7975"/>
      <c r="D7975"/>
      <c r="E7975"/>
      <c r="F7975"/>
      <c r="G7975"/>
      <c r="H7975" s="82"/>
      <c r="I7975" s="81"/>
      <c r="J7975" s="81"/>
      <c r="K7975" s="81"/>
      <c r="L7975" s="81"/>
    </row>
    <row r="7976" spans="3:12">
      <c r="C7976"/>
      <c r="D7976"/>
      <c r="E7976"/>
      <c r="F7976"/>
      <c r="G7976"/>
      <c r="H7976" s="82"/>
      <c r="I7976" s="81"/>
      <c r="J7976" s="81"/>
      <c r="K7976" s="81"/>
      <c r="L7976" s="81"/>
    </row>
    <row r="7977" spans="3:12">
      <c r="C7977"/>
      <c r="D7977"/>
      <c r="E7977"/>
      <c r="F7977"/>
      <c r="G7977"/>
      <c r="H7977" s="82"/>
      <c r="I7977" s="81"/>
      <c r="J7977" s="81"/>
      <c r="K7977" s="81"/>
      <c r="L7977" s="81"/>
    </row>
    <row r="7978" spans="3:12">
      <c r="C7978"/>
      <c r="D7978"/>
      <c r="E7978"/>
      <c r="F7978"/>
      <c r="G7978"/>
      <c r="H7978" s="82"/>
      <c r="I7978" s="81"/>
      <c r="J7978" s="81"/>
      <c r="K7978" s="81"/>
      <c r="L7978" s="81"/>
    </row>
    <row r="7979" spans="3:12">
      <c r="C7979"/>
      <c r="D7979"/>
      <c r="E7979"/>
      <c r="F7979"/>
      <c r="G7979"/>
      <c r="H7979" s="82"/>
      <c r="I7979" s="81"/>
      <c r="J7979" s="81"/>
      <c r="K7979" s="81"/>
      <c r="L7979" s="81"/>
    </row>
    <row r="7980" spans="3:12">
      <c r="C7980"/>
      <c r="D7980"/>
      <c r="E7980"/>
      <c r="F7980"/>
      <c r="G7980"/>
      <c r="H7980" s="82"/>
      <c r="I7980" s="81"/>
      <c r="J7980" s="81"/>
      <c r="K7980" s="81"/>
      <c r="L7980" s="81"/>
    </row>
    <row r="7981" spans="3:12">
      <c r="C7981"/>
      <c r="D7981"/>
      <c r="E7981"/>
      <c r="F7981"/>
      <c r="G7981"/>
      <c r="H7981" s="82"/>
      <c r="I7981" s="81"/>
      <c r="J7981" s="81"/>
      <c r="K7981" s="81"/>
      <c r="L7981" s="81"/>
    </row>
    <row r="7982" spans="3:12">
      <c r="C7982"/>
      <c r="D7982"/>
      <c r="E7982"/>
      <c r="F7982"/>
      <c r="G7982"/>
      <c r="H7982" s="82"/>
      <c r="I7982" s="81"/>
      <c r="J7982" s="81"/>
      <c r="K7982" s="81"/>
      <c r="L7982" s="81"/>
    </row>
    <row r="7983" spans="3:12">
      <c r="C7983"/>
      <c r="D7983"/>
      <c r="E7983"/>
      <c r="F7983"/>
      <c r="G7983"/>
      <c r="H7983" s="82"/>
      <c r="I7983" s="81"/>
      <c r="J7983" s="81"/>
      <c r="K7983" s="81"/>
      <c r="L7983" s="81"/>
    </row>
    <row r="7984" spans="3:12">
      <c r="C7984"/>
      <c r="D7984"/>
      <c r="E7984"/>
      <c r="F7984"/>
      <c r="G7984"/>
      <c r="H7984" s="82"/>
      <c r="I7984" s="81"/>
      <c r="J7984" s="81"/>
      <c r="K7984" s="81"/>
      <c r="L7984" s="81"/>
    </row>
    <row r="7985" spans="3:12">
      <c r="C7985"/>
      <c r="D7985"/>
      <c r="E7985"/>
      <c r="F7985"/>
      <c r="G7985"/>
      <c r="H7985" s="82"/>
      <c r="I7985" s="81"/>
      <c r="J7985" s="81"/>
      <c r="K7985" s="81"/>
      <c r="L7985" s="81"/>
    </row>
    <row r="7986" spans="3:12">
      <c r="C7986"/>
      <c r="D7986"/>
      <c r="E7986"/>
      <c r="F7986"/>
      <c r="G7986"/>
      <c r="H7986" s="82"/>
      <c r="I7986" s="81"/>
      <c r="J7986" s="81"/>
      <c r="K7986" s="81"/>
      <c r="L7986" s="81"/>
    </row>
    <row r="7987" spans="3:12">
      <c r="C7987"/>
      <c r="D7987"/>
      <c r="E7987"/>
      <c r="F7987"/>
      <c r="G7987"/>
      <c r="H7987" s="82"/>
      <c r="I7987" s="81"/>
      <c r="J7987" s="81"/>
      <c r="K7987" s="81"/>
      <c r="L7987" s="81"/>
    </row>
    <row r="7988" spans="3:12">
      <c r="C7988"/>
      <c r="D7988"/>
      <c r="E7988"/>
      <c r="F7988"/>
      <c r="G7988"/>
      <c r="H7988" s="82"/>
      <c r="I7988" s="81"/>
      <c r="J7988" s="81"/>
      <c r="K7988" s="81"/>
      <c r="L7988" s="81"/>
    </row>
    <row r="7989" spans="3:12">
      <c r="C7989"/>
      <c r="D7989"/>
      <c r="E7989"/>
      <c r="F7989"/>
      <c r="G7989"/>
      <c r="H7989" s="82"/>
      <c r="I7989" s="81"/>
      <c r="J7989" s="81"/>
      <c r="K7989" s="81"/>
      <c r="L7989" s="81"/>
    </row>
    <row r="7990" spans="3:12">
      <c r="C7990"/>
      <c r="D7990"/>
      <c r="E7990"/>
      <c r="F7990"/>
      <c r="G7990"/>
      <c r="H7990" s="82"/>
      <c r="I7990" s="81"/>
      <c r="J7990" s="81"/>
      <c r="K7990" s="81"/>
      <c r="L7990" s="81"/>
    </row>
    <row r="7991" spans="3:12">
      <c r="C7991"/>
      <c r="D7991"/>
      <c r="E7991"/>
      <c r="F7991"/>
      <c r="G7991"/>
      <c r="H7991" s="82"/>
      <c r="I7991" s="81"/>
      <c r="J7991" s="81"/>
      <c r="K7991" s="81"/>
      <c r="L7991" s="81"/>
    </row>
    <row r="7992" spans="3:12">
      <c r="C7992"/>
      <c r="D7992"/>
      <c r="E7992"/>
      <c r="F7992"/>
      <c r="G7992"/>
      <c r="H7992" s="82"/>
      <c r="I7992" s="81"/>
      <c r="J7992" s="81"/>
      <c r="K7992" s="81"/>
      <c r="L7992" s="81"/>
    </row>
    <row r="7993" spans="3:12">
      <c r="C7993"/>
      <c r="D7993"/>
      <c r="E7993"/>
      <c r="F7993"/>
      <c r="G7993"/>
      <c r="H7993" s="82"/>
      <c r="I7993" s="81"/>
      <c r="J7993" s="81"/>
      <c r="K7993" s="81"/>
      <c r="L7993" s="81"/>
    </row>
    <row r="7994" spans="3:12">
      <c r="C7994"/>
      <c r="D7994"/>
      <c r="E7994"/>
      <c r="F7994"/>
      <c r="G7994"/>
      <c r="H7994" s="82"/>
      <c r="I7994" s="81"/>
      <c r="J7994" s="81"/>
      <c r="K7994" s="81"/>
      <c r="L7994" s="81"/>
    </row>
    <row r="7995" spans="3:12">
      <c r="C7995"/>
      <c r="D7995"/>
      <c r="E7995"/>
      <c r="F7995"/>
      <c r="G7995"/>
      <c r="H7995" s="82"/>
      <c r="I7995" s="81"/>
      <c r="J7995" s="81"/>
      <c r="K7995" s="81"/>
      <c r="L7995" s="81"/>
    </row>
    <row r="7996" spans="3:12">
      <c r="C7996"/>
      <c r="D7996"/>
      <c r="E7996"/>
      <c r="F7996"/>
      <c r="G7996"/>
      <c r="H7996" s="82"/>
      <c r="I7996" s="81"/>
      <c r="J7996" s="81"/>
      <c r="K7996" s="81"/>
      <c r="L7996" s="81"/>
    </row>
    <row r="7997" spans="3:12">
      <c r="C7997"/>
      <c r="D7997"/>
      <c r="E7997"/>
      <c r="F7997"/>
      <c r="G7997"/>
      <c r="H7997" s="82"/>
      <c r="I7997" s="81"/>
      <c r="J7997" s="81"/>
      <c r="K7997" s="81"/>
      <c r="L7997" s="81"/>
    </row>
    <row r="7998" spans="3:12">
      <c r="C7998"/>
      <c r="D7998"/>
      <c r="E7998"/>
      <c r="F7998"/>
      <c r="G7998"/>
      <c r="H7998" s="82"/>
      <c r="I7998" s="81"/>
      <c r="J7998" s="81"/>
      <c r="K7998" s="81"/>
      <c r="L7998" s="81"/>
    </row>
    <row r="7999" spans="3:12">
      <c r="C7999"/>
      <c r="D7999"/>
      <c r="E7999"/>
      <c r="F7999"/>
      <c r="G7999"/>
      <c r="H7999" s="82"/>
      <c r="I7999" s="81"/>
      <c r="J7999" s="81"/>
      <c r="K7999" s="81"/>
      <c r="L7999" s="81"/>
    </row>
    <row r="8000" spans="3:12">
      <c r="C8000"/>
      <c r="D8000"/>
      <c r="E8000"/>
      <c r="F8000"/>
      <c r="G8000"/>
      <c r="H8000" s="82"/>
      <c r="I8000" s="81"/>
      <c r="J8000" s="81"/>
      <c r="K8000" s="81"/>
      <c r="L8000" s="81"/>
    </row>
    <row r="8001" spans="3:12">
      <c r="C8001"/>
      <c r="D8001"/>
      <c r="E8001"/>
      <c r="F8001"/>
      <c r="G8001"/>
      <c r="H8001" s="82"/>
      <c r="I8001" s="81"/>
      <c r="J8001" s="81"/>
      <c r="K8001" s="81"/>
      <c r="L8001" s="81"/>
    </row>
    <row r="8002" spans="3:12">
      <c r="C8002"/>
      <c r="D8002"/>
      <c r="E8002"/>
      <c r="F8002"/>
      <c r="G8002"/>
      <c r="H8002" s="82"/>
      <c r="I8002" s="81"/>
      <c r="J8002" s="81"/>
      <c r="K8002" s="81"/>
      <c r="L8002" s="81"/>
    </row>
    <row r="8003" spans="3:12">
      <c r="C8003"/>
      <c r="D8003"/>
      <c r="E8003"/>
      <c r="F8003"/>
      <c r="G8003"/>
      <c r="H8003" s="82"/>
      <c r="I8003" s="81"/>
      <c r="J8003" s="81"/>
      <c r="K8003" s="81"/>
      <c r="L8003" s="81"/>
    </row>
    <row r="8004" spans="3:12">
      <c r="C8004"/>
      <c r="D8004"/>
      <c r="E8004"/>
      <c r="F8004"/>
      <c r="G8004"/>
      <c r="H8004" s="82"/>
      <c r="I8004" s="81"/>
      <c r="J8004" s="81"/>
      <c r="K8004" s="81"/>
      <c r="L8004" s="81"/>
    </row>
    <row r="8005" spans="3:12">
      <c r="C8005"/>
      <c r="D8005"/>
      <c r="E8005"/>
      <c r="F8005"/>
      <c r="G8005"/>
      <c r="H8005" s="82"/>
      <c r="I8005" s="81"/>
      <c r="J8005" s="81"/>
      <c r="K8005" s="81"/>
      <c r="L8005" s="81"/>
    </row>
    <row r="8006" spans="3:12">
      <c r="C8006"/>
      <c r="D8006"/>
      <c r="E8006"/>
      <c r="F8006"/>
      <c r="G8006"/>
      <c r="H8006" s="82"/>
      <c r="I8006" s="81"/>
      <c r="J8006" s="81"/>
      <c r="K8006" s="81"/>
      <c r="L8006" s="81"/>
    </row>
    <row r="8007" spans="3:12">
      <c r="C8007"/>
      <c r="D8007"/>
      <c r="E8007"/>
      <c r="F8007"/>
      <c r="G8007"/>
      <c r="H8007" s="82"/>
      <c r="I8007" s="81"/>
      <c r="J8007" s="81"/>
      <c r="K8007" s="81"/>
      <c r="L8007" s="81"/>
    </row>
    <row r="8008" spans="3:12">
      <c r="C8008"/>
      <c r="D8008"/>
      <c r="E8008"/>
      <c r="F8008"/>
      <c r="G8008"/>
      <c r="H8008" s="82"/>
      <c r="I8008" s="81"/>
      <c r="J8008" s="81"/>
      <c r="K8008" s="81"/>
      <c r="L8008" s="81"/>
    </row>
    <row r="8009" spans="3:12">
      <c r="C8009"/>
      <c r="D8009"/>
      <c r="E8009"/>
      <c r="F8009"/>
      <c r="G8009"/>
      <c r="H8009" s="82"/>
      <c r="I8009" s="81"/>
      <c r="J8009" s="81"/>
      <c r="K8009" s="81"/>
      <c r="L8009" s="81"/>
    </row>
    <row r="8010" spans="3:12">
      <c r="C8010"/>
      <c r="D8010"/>
      <c r="E8010"/>
      <c r="F8010"/>
      <c r="G8010"/>
      <c r="H8010" s="82"/>
      <c r="I8010" s="81"/>
      <c r="J8010" s="81"/>
      <c r="K8010" s="81"/>
      <c r="L8010" s="81"/>
    </row>
    <row r="8011" spans="3:12">
      <c r="C8011"/>
      <c r="D8011"/>
      <c r="E8011"/>
      <c r="F8011"/>
      <c r="G8011"/>
      <c r="H8011" s="82"/>
      <c r="I8011" s="81"/>
      <c r="J8011" s="81"/>
      <c r="K8011" s="81"/>
      <c r="L8011" s="81"/>
    </row>
    <row r="8012" spans="3:12">
      <c r="C8012"/>
      <c r="D8012"/>
      <c r="E8012"/>
      <c r="F8012"/>
      <c r="G8012"/>
      <c r="H8012" s="82"/>
      <c r="I8012" s="81"/>
      <c r="J8012" s="81"/>
      <c r="K8012" s="81"/>
      <c r="L8012" s="81"/>
    </row>
    <row r="8013" spans="3:12">
      <c r="C8013"/>
      <c r="D8013"/>
      <c r="E8013"/>
      <c r="F8013"/>
      <c r="G8013"/>
      <c r="H8013" s="82"/>
      <c r="I8013" s="81"/>
      <c r="J8013" s="81"/>
      <c r="K8013" s="81"/>
      <c r="L8013" s="81"/>
    </row>
    <row r="8014" spans="3:12">
      <c r="C8014"/>
      <c r="D8014"/>
      <c r="E8014"/>
      <c r="F8014"/>
      <c r="G8014"/>
      <c r="H8014" s="82"/>
      <c r="I8014" s="81"/>
      <c r="J8014" s="81"/>
      <c r="K8014" s="81"/>
      <c r="L8014" s="81"/>
    </row>
    <row r="8015" spans="3:12">
      <c r="C8015"/>
      <c r="D8015"/>
      <c r="E8015"/>
      <c r="F8015"/>
      <c r="G8015"/>
      <c r="H8015" s="82"/>
      <c r="I8015" s="81"/>
      <c r="J8015" s="81"/>
      <c r="K8015" s="81"/>
      <c r="L8015" s="81"/>
    </row>
    <row r="8016" spans="3:12">
      <c r="C8016"/>
      <c r="D8016"/>
      <c r="E8016"/>
      <c r="F8016"/>
      <c r="G8016"/>
      <c r="H8016" s="82"/>
      <c r="I8016" s="81"/>
      <c r="J8016" s="81"/>
      <c r="K8016" s="81"/>
      <c r="L8016" s="81"/>
    </row>
    <row r="8017" spans="3:12">
      <c r="C8017"/>
      <c r="D8017"/>
      <c r="E8017"/>
      <c r="F8017"/>
      <c r="G8017"/>
      <c r="H8017" s="82"/>
      <c r="I8017" s="81"/>
      <c r="J8017" s="81"/>
      <c r="K8017" s="81"/>
      <c r="L8017" s="81"/>
    </row>
    <row r="8018" spans="3:12">
      <c r="C8018"/>
      <c r="D8018"/>
      <c r="E8018"/>
      <c r="F8018"/>
      <c r="G8018"/>
      <c r="H8018" s="82"/>
      <c r="I8018" s="81"/>
      <c r="J8018" s="81"/>
      <c r="K8018" s="81"/>
      <c r="L8018" s="81"/>
    </row>
    <row r="8019" spans="3:12">
      <c r="C8019"/>
      <c r="D8019"/>
      <c r="E8019"/>
      <c r="F8019"/>
      <c r="G8019"/>
      <c r="H8019" s="82"/>
      <c r="I8019" s="81"/>
      <c r="J8019" s="81"/>
      <c r="K8019" s="81"/>
      <c r="L8019" s="81"/>
    </row>
    <row r="8020" spans="3:12">
      <c r="C8020"/>
      <c r="D8020"/>
      <c r="E8020"/>
      <c r="F8020"/>
      <c r="G8020"/>
      <c r="H8020" s="82"/>
      <c r="I8020" s="81"/>
      <c r="J8020" s="81"/>
      <c r="K8020" s="81"/>
      <c r="L8020" s="81"/>
    </row>
    <row r="8021" spans="3:12">
      <c r="C8021"/>
      <c r="D8021"/>
      <c r="E8021"/>
      <c r="F8021"/>
      <c r="G8021"/>
      <c r="H8021" s="82"/>
      <c r="I8021" s="81"/>
      <c r="J8021" s="81"/>
      <c r="K8021" s="81"/>
      <c r="L8021" s="81"/>
    </row>
    <row r="8022" spans="3:12">
      <c r="C8022"/>
      <c r="D8022"/>
      <c r="E8022"/>
      <c r="F8022"/>
      <c r="G8022"/>
      <c r="H8022" s="82"/>
      <c r="I8022" s="81"/>
      <c r="J8022" s="81"/>
      <c r="K8022" s="81"/>
      <c r="L8022" s="81"/>
    </row>
    <row r="8023" spans="3:12">
      <c r="C8023"/>
      <c r="D8023"/>
      <c r="E8023"/>
      <c r="F8023"/>
      <c r="G8023"/>
      <c r="H8023" s="82"/>
      <c r="I8023" s="81"/>
      <c r="J8023" s="81"/>
      <c r="K8023" s="81"/>
      <c r="L8023" s="81"/>
    </row>
    <row r="8024" spans="3:12">
      <c r="C8024"/>
      <c r="D8024"/>
      <c r="E8024"/>
      <c r="F8024"/>
      <c r="G8024"/>
      <c r="H8024" s="82"/>
      <c r="I8024" s="81"/>
      <c r="J8024" s="81"/>
      <c r="K8024" s="81"/>
      <c r="L8024" s="81"/>
    </row>
    <row r="8025" spans="3:12">
      <c r="C8025"/>
      <c r="D8025"/>
      <c r="E8025"/>
      <c r="F8025"/>
      <c r="G8025"/>
      <c r="H8025" s="82"/>
      <c r="I8025" s="81"/>
      <c r="J8025" s="81"/>
      <c r="K8025" s="81"/>
      <c r="L8025" s="81"/>
    </row>
    <row r="8026" spans="3:12">
      <c r="C8026"/>
      <c r="D8026"/>
      <c r="E8026"/>
      <c r="F8026"/>
      <c r="G8026"/>
      <c r="H8026" s="82"/>
      <c r="I8026" s="81"/>
      <c r="J8026" s="81"/>
      <c r="K8026" s="81"/>
      <c r="L8026" s="81"/>
    </row>
    <row r="8027" spans="3:12">
      <c r="C8027"/>
      <c r="D8027"/>
      <c r="E8027"/>
      <c r="F8027"/>
      <c r="G8027"/>
      <c r="H8027" s="82"/>
      <c r="I8027" s="81"/>
      <c r="J8027" s="81"/>
      <c r="K8027" s="81"/>
      <c r="L8027" s="81"/>
    </row>
    <row r="8028" spans="3:12">
      <c r="C8028"/>
      <c r="D8028"/>
      <c r="E8028"/>
      <c r="F8028"/>
      <c r="G8028"/>
      <c r="H8028" s="82"/>
      <c r="I8028" s="81"/>
      <c r="J8028" s="81"/>
      <c r="K8028" s="81"/>
      <c r="L8028" s="81"/>
    </row>
    <row r="8029" spans="3:12">
      <c r="C8029"/>
      <c r="D8029"/>
      <c r="E8029"/>
      <c r="F8029"/>
      <c r="G8029"/>
      <c r="H8029" s="82"/>
      <c r="I8029" s="81"/>
      <c r="J8029" s="81"/>
      <c r="K8029" s="81"/>
      <c r="L8029" s="81"/>
    </row>
    <row r="8030" spans="3:12">
      <c r="C8030"/>
      <c r="D8030"/>
      <c r="E8030"/>
      <c r="F8030"/>
      <c r="G8030"/>
      <c r="H8030" s="82"/>
      <c r="I8030" s="81"/>
      <c r="J8030" s="81"/>
      <c r="K8030" s="81"/>
      <c r="L8030" s="81"/>
    </row>
    <row r="8031" spans="3:12">
      <c r="C8031"/>
      <c r="D8031"/>
      <c r="E8031"/>
      <c r="F8031"/>
      <c r="G8031"/>
      <c r="H8031" s="82"/>
      <c r="I8031" s="81"/>
      <c r="J8031" s="81"/>
      <c r="K8031" s="81"/>
      <c r="L8031" s="81"/>
    </row>
    <row r="8032" spans="3:12">
      <c r="C8032"/>
      <c r="D8032"/>
      <c r="E8032"/>
      <c r="F8032"/>
      <c r="G8032"/>
      <c r="H8032" s="82"/>
      <c r="I8032" s="81"/>
      <c r="J8032" s="81"/>
      <c r="K8032" s="81"/>
      <c r="L8032" s="81"/>
    </row>
    <row r="8033" spans="3:12">
      <c r="C8033"/>
      <c r="D8033"/>
      <c r="E8033"/>
      <c r="F8033"/>
      <c r="G8033"/>
      <c r="H8033" s="82"/>
      <c r="I8033" s="81"/>
      <c r="J8033" s="81"/>
      <c r="K8033" s="81"/>
      <c r="L8033" s="81"/>
    </row>
    <row r="8034" spans="3:12">
      <c r="C8034"/>
      <c r="D8034"/>
      <c r="E8034"/>
      <c r="F8034"/>
      <c r="G8034"/>
      <c r="H8034" s="82"/>
      <c r="I8034" s="81"/>
      <c r="J8034" s="81"/>
      <c r="K8034" s="81"/>
      <c r="L8034" s="81"/>
    </row>
    <row r="8035" spans="3:12">
      <c r="C8035"/>
      <c r="D8035"/>
      <c r="E8035"/>
      <c r="F8035"/>
      <c r="G8035"/>
      <c r="H8035" s="82"/>
      <c r="I8035" s="81"/>
      <c r="J8035" s="81"/>
      <c r="K8035" s="81"/>
      <c r="L8035" s="81"/>
    </row>
    <row r="8036" spans="3:12">
      <c r="C8036"/>
      <c r="D8036"/>
      <c r="E8036"/>
      <c r="F8036"/>
      <c r="G8036"/>
      <c r="H8036" s="82"/>
      <c r="I8036" s="81"/>
      <c r="J8036" s="81"/>
      <c r="K8036" s="81"/>
      <c r="L8036" s="81"/>
    </row>
    <row r="8037" spans="3:12">
      <c r="C8037"/>
      <c r="D8037"/>
      <c r="E8037"/>
      <c r="F8037"/>
      <c r="G8037"/>
      <c r="H8037" s="82"/>
      <c r="I8037" s="81"/>
      <c r="J8037" s="81"/>
      <c r="K8037" s="81"/>
      <c r="L8037" s="81"/>
    </row>
    <row r="8038" spans="3:12">
      <c r="C8038"/>
      <c r="D8038"/>
      <c r="E8038"/>
      <c r="F8038"/>
      <c r="G8038"/>
      <c r="H8038" s="82"/>
      <c r="I8038" s="81"/>
      <c r="J8038" s="81"/>
      <c r="K8038" s="81"/>
      <c r="L8038" s="81"/>
    </row>
    <row r="8039" spans="3:12">
      <c r="C8039"/>
      <c r="D8039"/>
      <c r="E8039"/>
      <c r="F8039"/>
      <c r="G8039"/>
      <c r="H8039" s="82"/>
      <c r="I8039" s="81"/>
      <c r="J8039" s="81"/>
      <c r="K8039" s="81"/>
      <c r="L8039" s="81"/>
    </row>
    <row r="8040" spans="3:12">
      <c r="C8040"/>
      <c r="D8040"/>
      <c r="E8040"/>
      <c r="F8040"/>
      <c r="G8040"/>
      <c r="H8040" s="82"/>
      <c r="I8040" s="81"/>
      <c r="J8040" s="81"/>
      <c r="K8040" s="81"/>
      <c r="L8040" s="81"/>
    </row>
    <row r="8041" spans="3:12">
      <c r="C8041"/>
      <c r="D8041"/>
      <c r="E8041"/>
      <c r="F8041"/>
      <c r="G8041"/>
      <c r="H8041" s="82"/>
      <c r="I8041" s="81"/>
      <c r="J8041" s="81"/>
      <c r="K8041" s="81"/>
      <c r="L8041" s="81"/>
    </row>
    <row r="8042" spans="3:12">
      <c r="C8042"/>
      <c r="D8042"/>
      <c r="E8042"/>
      <c r="F8042"/>
      <c r="G8042"/>
      <c r="H8042" s="82"/>
      <c r="I8042" s="81"/>
      <c r="J8042" s="81"/>
      <c r="K8042" s="81"/>
      <c r="L8042" s="81"/>
    </row>
    <row r="8043" spans="3:12">
      <c r="C8043"/>
      <c r="D8043"/>
      <c r="E8043"/>
      <c r="F8043"/>
      <c r="G8043"/>
      <c r="H8043" s="82"/>
      <c r="I8043" s="81"/>
      <c r="J8043" s="81"/>
      <c r="K8043" s="81"/>
      <c r="L8043" s="81"/>
    </row>
    <row r="8044" spans="3:12">
      <c r="C8044"/>
      <c r="D8044"/>
      <c r="E8044"/>
      <c r="F8044"/>
      <c r="G8044"/>
      <c r="H8044" s="82"/>
      <c r="I8044" s="81"/>
      <c r="J8044" s="81"/>
      <c r="K8044" s="81"/>
      <c r="L8044" s="81"/>
    </row>
    <row r="8045" spans="3:12">
      <c r="C8045"/>
      <c r="D8045"/>
      <c r="E8045"/>
      <c r="F8045"/>
      <c r="G8045"/>
      <c r="H8045" s="82"/>
      <c r="I8045" s="81"/>
      <c r="J8045" s="81"/>
      <c r="K8045" s="81"/>
      <c r="L8045" s="81"/>
    </row>
    <row r="8046" spans="3:12">
      <c r="C8046"/>
      <c r="D8046"/>
      <c r="E8046"/>
      <c r="F8046"/>
      <c r="G8046"/>
      <c r="H8046" s="82"/>
      <c r="I8046" s="81"/>
      <c r="J8046" s="81"/>
      <c r="K8046" s="81"/>
      <c r="L8046" s="81"/>
    </row>
    <row r="8047" spans="3:12">
      <c r="C8047"/>
      <c r="D8047"/>
      <c r="E8047"/>
      <c r="F8047"/>
      <c r="G8047"/>
      <c r="H8047" s="82"/>
      <c r="I8047" s="81"/>
      <c r="J8047" s="81"/>
      <c r="K8047" s="81"/>
      <c r="L8047" s="81"/>
    </row>
    <row r="8048" spans="3:12">
      <c r="C8048"/>
      <c r="D8048"/>
      <c r="E8048"/>
      <c r="F8048"/>
      <c r="G8048"/>
      <c r="H8048" s="82"/>
      <c r="I8048" s="81"/>
      <c r="J8048" s="81"/>
      <c r="K8048" s="81"/>
      <c r="L8048" s="81"/>
    </row>
    <row r="8049" spans="3:12">
      <c r="C8049"/>
      <c r="D8049"/>
      <c r="E8049"/>
      <c r="F8049"/>
      <c r="G8049"/>
      <c r="H8049" s="82"/>
      <c r="I8049" s="81"/>
      <c r="J8049" s="81"/>
      <c r="K8049" s="81"/>
      <c r="L8049" s="81"/>
    </row>
    <row r="8050" spans="3:12">
      <c r="C8050"/>
      <c r="D8050"/>
      <c r="E8050"/>
      <c r="F8050"/>
      <c r="G8050"/>
      <c r="H8050" s="82"/>
      <c r="I8050" s="81"/>
      <c r="J8050" s="81"/>
      <c r="K8050" s="81"/>
      <c r="L8050" s="81"/>
    </row>
    <row r="8051" spans="3:12">
      <c r="C8051"/>
      <c r="D8051"/>
      <c r="E8051"/>
      <c r="F8051"/>
      <c r="G8051"/>
      <c r="H8051" s="82"/>
      <c r="I8051" s="81"/>
      <c r="J8051" s="81"/>
      <c r="K8051" s="81"/>
      <c r="L8051" s="81"/>
    </row>
    <row r="8052" spans="3:12">
      <c r="C8052"/>
      <c r="D8052"/>
      <c r="E8052"/>
      <c r="F8052"/>
      <c r="G8052"/>
      <c r="H8052" s="82"/>
      <c r="I8052" s="81"/>
      <c r="J8052" s="81"/>
      <c r="K8052" s="81"/>
      <c r="L8052" s="81"/>
    </row>
    <row r="8053" spans="3:12">
      <c r="C8053"/>
      <c r="D8053"/>
      <c r="E8053"/>
      <c r="F8053"/>
      <c r="G8053"/>
      <c r="H8053" s="82"/>
      <c r="I8053" s="81"/>
      <c r="J8053" s="81"/>
      <c r="K8053" s="81"/>
      <c r="L8053" s="81"/>
    </row>
    <row r="8054" spans="3:12">
      <c r="C8054"/>
      <c r="D8054"/>
      <c r="E8054"/>
      <c r="F8054"/>
      <c r="G8054"/>
      <c r="H8054" s="82"/>
      <c r="I8054" s="81"/>
      <c r="J8054" s="81"/>
      <c r="K8054" s="81"/>
      <c r="L8054" s="81"/>
    </row>
    <row r="8055" spans="3:12">
      <c r="C8055"/>
      <c r="D8055"/>
      <c r="E8055"/>
      <c r="F8055"/>
      <c r="G8055"/>
      <c r="H8055" s="82"/>
      <c r="I8055" s="81"/>
      <c r="J8055" s="81"/>
      <c r="K8055" s="81"/>
      <c r="L8055" s="81"/>
    </row>
    <row r="8056" spans="3:12">
      <c r="C8056"/>
      <c r="D8056"/>
      <c r="E8056"/>
      <c r="F8056"/>
      <c r="G8056"/>
      <c r="H8056" s="82"/>
      <c r="I8056" s="81"/>
      <c r="J8056" s="81"/>
      <c r="K8056" s="81"/>
      <c r="L8056" s="81"/>
    </row>
    <row r="8057" spans="3:12">
      <c r="C8057"/>
      <c r="D8057"/>
      <c r="E8057"/>
      <c r="F8057"/>
      <c r="G8057"/>
      <c r="H8057" s="82"/>
      <c r="I8057" s="81"/>
      <c r="J8057" s="81"/>
      <c r="K8057" s="81"/>
      <c r="L8057" s="81"/>
    </row>
    <row r="8058" spans="3:12">
      <c r="C8058"/>
      <c r="D8058"/>
      <c r="E8058"/>
      <c r="F8058"/>
      <c r="G8058"/>
      <c r="H8058" s="82"/>
      <c r="I8058" s="81"/>
      <c r="J8058" s="81"/>
      <c r="K8058" s="81"/>
      <c r="L8058" s="81"/>
    </row>
    <row r="8059" spans="3:12">
      <c r="C8059"/>
      <c r="D8059"/>
      <c r="E8059"/>
      <c r="F8059"/>
      <c r="G8059"/>
      <c r="H8059" s="82"/>
      <c r="I8059" s="81"/>
      <c r="J8059" s="81"/>
      <c r="K8059" s="81"/>
      <c r="L8059" s="81"/>
    </row>
    <row r="8060" spans="3:12">
      <c r="C8060"/>
      <c r="D8060"/>
      <c r="E8060"/>
      <c r="F8060"/>
      <c r="G8060"/>
      <c r="H8060" s="82"/>
      <c r="I8060" s="81"/>
      <c r="J8060" s="81"/>
      <c r="K8060" s="81"/>
      <c r="L8060" s="81"/>
    </row>
    <row r="8061" spans="3:12">
      <c r="C8061"/>
      <c r="D8061"/>
      <c r="E8061"/>
      <c r="F8061"/>
      <c r="G8061"/>
      <c r="H8061" s="82"/>
      <c r="I8061" s="81"/>
      <c r="J8061" s="81"/>
      <c r="K8061" s="81"/>
      <c r="L8061" s="81"/>
    </row>
    <row r="8062" spans="3:12">
      <c r="C8062"/>
      <c r="D8062"/>
      <c r="E8062"/>
      <c r="F8062"/>
      <c r="G8062"/>
      <c r="H8062" s="82"/>
      <c r="I8062" s="81"/>
      <c r="J8062" s="81"/>
      <c r="K8062" s="81"/>
      <c r="L8062" s="81"/>
    </row>
    <row r="8063" spans="3:12">
      <c r="C8063"/>
      <c r="D8063"/>
      <c r="E8063"/>
      <c r="F8063"/>
      <c r="G8063"/>
      <c r="H8063" s="82"/>
      <c r="I8063" s="81"/>
      <c r="J8063" s="81"/>
      <c r="K8063" s="81"/>
      <c r="L8063" s="81"/>
    </row>
    <row r="8064" spans="3:12">
      <c r="C8064"/>
      <c r="D8064"/>
      <c r="E8064"/>
      <c r="F8064"/>
      <c r="G8064"/>
      <c r="H8064" s="82"/>
      <c r="I8064" s="81"/>
      <c r="J8064" s="81"/>
      <c r="K8064" s="81"/>
      <c r="L8064" s="81"/>
    </row>
    <row r="8065" spans="3:12">
      <c r="C8065"/>
      <c r="D8065"/>
      <c r="E8065"/>
      <c r="F8065"/>
      <c r="G8065"/>
      <c r="H8065" s="82"/>
      <c r="I8065" s="81"/>
      <c r="J8065" s="81"/>
      <c r="K8065" s="81"/>
      <c r="L8065" s="81"/>
    </row>
    <row r="8066" spans="3:12">
      <c r="C8066"/>
      <c r="D8066"/>
      <c r="E8066"/>
      <c r="F8066"/>
      <c r="G8066"/>
      <c r="H8066" s="82"/>
      <c r="I8066" s="81"/>
      <c r="J8066" s="81"/>
      <c r="K8066" s="81"/>
      <c r="L8066" s="81"/>
    </row>
    <row r="8067" spans="3:12">
      <c r="C8067"/>
      <c r="D8067"/>
      <c r="E8067"/>
      <c r="F8067"/>
      <c r="G8067"/>
      <c r="H8067" s="82"/>
      <c r="I8067" s="81"/>
      <c r="J8067" s="81"/>
      <c r="K8067" s="81"/>
      <c r="L8067" s="81"/>
    </row>
    <row r="8068" spans="3:12">
      <c r="C8068"/>
      <c r="D8068"/>
      <c r="E8068"/>
      <c r="F8068"/>
      <c r="G8068"/>
      <c r="H8068" s="82"/>
      <c r="I8068" s="81"/>
      <c r="J8068" s="81"/>
      <c r="K8068" s="81"/>
      <c r="L8068" s="81"/>
    </row>
    <row r="8069" spans="3:12">
      <c r="C8069"/>
      <c r="D8069"/>
      <c r="E8069"/>
      <c r="F8069"/>
      <c r="G8069"/>
      <c r="H8069" s="82"/>
      <c r="I8069" s="81"/>
      <c r="J8069" s="81"/>
      <c r="K8069" s="81"/>
      <c r="L8069" s="81"/>
    </row>
    <row r="8070" spans="3:12">
      <c r="C8070"/>
      <c r="D8070"/>
      <c r="E8070"/>
      <c r="F8070"/>
      <c r="G8070"/>
      <c r="H8070" s="82"/>
      <c r="I8070" s="81"/>
      <c r="J8070" s="81"/>
      <c r="K8070" s="81"/>
      <c r="L8070" s="81"/>
    </row>
    <row r="8071" spans="3:12">
      <c r="C8071"/>
      <c r="D8071"/>
      <c r="E8071"/>
      <c r="F8071"/>
      <c r="G8071"/>
      <c r="H8071" s="82"/>
      <c r="I8071" s="81"/>
      <c r="J8071" s="81"/>
      <c r="K8071" s="81"/>
      <c r="L8071" s="81"/>
    </row>
    <row r="8072" spans="3:12">
      <c r="C8072"/>
      <c r="D8072"/>
      <c r="E8072"/>
      <c r="F8072"/>
      <c r="G8072"/>
      <c r="H8072" s="82"/>
      <c r="I8072" s="81"/>
      <c r="J8072" s="81"/>
      <c r="K8072" s="81"/>
      <c r="L8072" s="81"/>
    </row>
    <row r="8073" spans="3:12">
      <c r="C8073"/>
      <c r="D8073"/>
      <c r="E8073"/>
      <c r="F8073"/>
      <c r="G8073"/>
      <c r="H8073" s="82"/>
      <c r="I8073" s="81"/>
      <c r="J8073" s="81"/>
      <c r="K8073" s="81"/>
      <c r="L8073" s="81"/>
    </row>
    <row r="8074" spans="3:12">
      <c r="C8074"/>
      <c r="D8074"/>
      <c r="E8074"/>
      <c r="F8074"/>
      <c r="G8074"/>
      <c r="H8074" s="82"/>
      <c r="I8074" s="81"/>
      <c r="J8074" s="81"/>
      <c r="K8074" s="81"/>
      <c r="L8074" s="81"/>
    </row>
    <row r="8075" spans="3:12">
      <c r="C8075"/>
      <c r="D8075"/>
      <c r="E8075"/>
      <c r="F8075"/>
      <c r="G8075"/>
      <c r="H8075" s="82"/>
      <c r="I8075" s="81"/>
      <c r="J8075" s="81"/>
      <c r="K8075" s="81"/>
      <c r="L8075" s="81"/>
    </row>
    <row r="8076" spans="3:12">
      <c r="C8076"/>
      <c r="D8076"/>
      <c r="E8076"/>
      <c r="F8076"/>
      <c r="G8076"/>
      <c r="H8076" s="82"/>
      <c r="I8076" s="81"/>
      <c r="J8076" s="81"/>
      <c r="K8076" s="81"/>
      <c r="L8076" s="81"/>
    </row>
    <row r="8077" spans="3:12">
      <c r="C8077"/>
      <c r="D8077"/>
      <c r="E8077"/>
      <c r="F8077"/>
      <c r="G8077"/>
      <c r="H8077" s="82"/>
      <c r="I8077" s="81"/>
      <c r="J8077" s="81"/>
      <c r="K8077" s="81"/>
      <c r="L8077" s="81"/>
    </row>
    <row r="8078" spans="3:12">
      <c r="C8078"/>
      <c r="D8078"/>
      <c r="E8078"/>
      <c r="F8078"/>
      <c r="G8078"/>
      <c r="H8078" s="82"/>
      <c r="I8078" s="81"/>
      <c r="J8078" s="81"/>
      <c r="K8078" s="81"/>
      <c r="L8078" s="81"/>
    </row>
    <row r="8079" spans="3:12">
      <c r="C8079"/>
      <c r="D8079"/>
      <c r="E8079"/>
      <c r="F8079"/>
      <c r="G8079"/>
      <c r="H8079" s="82"/>
      <c r="I8079" s="81"/>
      <c r="J8079" s="81"/>
      <c r="K8079" s="81"/>
      <c r="L8079" s="81"/>
    </row>
    <row r="8080" spans="3:12">
      <c r="C8080"/>
      <c r="D8080"/>
      <c r="E8080"/>
      <c r="F8080"/>
      <c r="G8080"/>
      <c r="H8080" s="82"/>
      <c r="I8080" s="81"/>
      <c r="J8080" s="81"/>
      <c r="K8080" s="81"/>
      <c r="L8080" s="81"/>
    </row>
    <row r="8081" spans="3:12">
      <c r="C8081"/>
      <c r="D8081"/>
      <c r="E8081"/>
      <c r="F8081"/>
      <c r="G8081"/>
      <c r="H8081" s="82"/>
      <c r="I8081" s="81"/>
      <c r="J8081" s="81"/>
      <c r="K8081" s="81"/>
      <c r="L8081" s="81"/>
    </row>
    <row r="8082" spans="3:12">
      <c r="C8082"/>
      <c r="D8082"/>
      <c r="E8082"/>
      <c r="F8082"/>
      <c r="G8082"/>
      <c r="H8082" s="82"/>
      <c r="I8082" s="81"/>
      <c r="J8082" s="81"/>
      <c r="K8082" s="81"/>
      <c r="L8082" s="81"/>
    </row>
    <row r="8083" spans="3:12">
      <c r="C8083"/>
      <c r="D8083"/>
      <c r="E8083"/>
      <c r="F8083"/>
      <c r="G8083"/>
      <c r="H8083" s="82"/>
      <c r="I8083" s="81"/>
      <c r="J8083" s="81"/>
      <c r="K8083" s="81"/>
      <c r="L8083" s="81"/>
    </row>
    <row r="8084" spans="3:12">
      <c r="C8084"/>
      <c r="D8084"/>
      <c r="E8084"/>
      <c r="F8084"/>
      <c r="G8084"/>
      <c r="H8084" s="82"/>
      <c r="I8084" s="81"/>
      <c r="J8084" s="81"/>
      <c r="K8084" s="81"/>
      <c r="L8084" s="81"/>
    </row>
    <row r="8085" spans="3:12">
      <c r="C8085"/>
      <c r="D8085"/>
      <c r="E8085"/>
      <c r="F8085"/>
      <c r="G8085"/>
      <c r="H8085" s="82"/>
      <c r="I8085" s="81"/>
      <c r="J8085" s="81"/>
      <c r="K8085" s="81"/>
      <c r="L8085" s="81"/>
    </row>
    <row r="8086" spans="3:12">
      <c r="C8086"/>
      <c r="D8086"/>
      <c r="E8086"/>
      <c r="F8086"/>
      <c r="G8086"/>
      <c r="H8086" s="82"/>
      <c r="I8086" s="81"/>
      <c r="J8086" s="81"/>
      <c r="K8086" s="81"/>
      <c r="L8086" s="81"/>
    </row>
    <row r="8087" spans="3:12">
      <c r="C8087"/>
      <c r="D8087"/>
      <c r="E8087"/>
      <c r="F8087"/>
      <c r="G8087"/>
      <c r="H8087" s="82"/>
      <c r="I8087" s="81"/>
      <c r="J8087" s="81"/>
      <c r="K8087" s="81"/>
      <c r="L8087" s="81"/>
    </row>
    <row r="8088" spans="3:12">
      <c r="C8088"/>
      <c r="D8088"/>
      <c r="E8088"/>
      <c r="F8088"/>
      <c r="G8088"/>
      <c r="H8088" s="82"/>
      <c r="I8088" s="81"/>
      <c r="J8088" s="81"/>
      <c r="K8088" s="81"/>
      <c r="L8088" s="81"/>
    </row>
    <row r="8089" spans="3:12">
      <c r="C8089"/>
      <c r="D8089"/>
      <c r="E8089"/>
      <c r="F8089"/>
      <c r="G8089"/>
      <c r="H8089" s="82"/>
      <c r="I8089" s="81"/>
      <c r="J8089" s="81"/>
      <c r="K8089" s="81"/>
      <c r="L8089" s="81"/>
    </row>
    <row r="8090" spans="3:12">
      <c r="C8090"/>
      <c r="D8090"/>
      <c r="E8090"/>
      <c r="F8090"/>
      <c r="G8090"/>
      <c r="H8090" s="82"/>
      <c r="I8090" s="81"/>
      <c r="J8090" s="81"/>
      <c r="K8090" s="81"/>
      <c r="L8090" s="81"/>
    </row>
    <row r="8091" spans="3:12">
      <c r="C8091"/>
      <c r="D8091"/>
      <c r="E8091"/>
      <c r="F8091"/>
      <c r="G8091"/>
      <c r="H8091" s="82"/>
      <c r="I8091" s="81"/>
      <c r="J8091" s="81"/>
      <c r="K8091" s="81"/>
      <c r="L8091" s="81"/>
    </row>
    <row r="8092" spans="3:12">
      <c r="C8092"/>
      <c r="D8092"/>
      <c r="E8092"/>
      <c r="F8092"/>
      <c r="G8092"/>
      <c r="H8092" s="82"/>
      <c r="I8092" s="81"/>
      <c r="J8092" s="81"/>
      <c r="K8092" s="81"/>
      <c r="L8092" s="81"/>
    </row>
    <row r="8093" spans="3:12">
      <c r="C8093"/>
      <c r="D8093"/>
      <c r="E8093"/>
      <c r="F8093"/>
      <c r="G8093"/>
      <c r="H8093" s="82"/>
      <c r="I8093" s="81"/>
      <c r="J8093" s="81"/>
      <c r="K8093" s="81"/>
      <c r="L8093" s="81"/>
    </row>
    <row r="8094" spans="3:12">
      <c r="C8094"/>
      <c r="D8094"/>
      <c r="E8094"/>
      <c r="F8094"/>
      <c r="G8094"/>
      <c r="H8094" s="82"/>
      <c r="I8094" s="81"/>
      <c r="J8094" s="81"/>
      <c r="K8094" s="81"/>
      <c r="L8094" s="81"/>
    </row>
    <row r="8095" spans="3:12">
      <c r="C8095"/>
      <c r="D8095"/>
      <c r="E8095"/>
      <c r="F8095"/>
      <c r="G8095"/>
      <c r="H8095" s="82"/>
      <c r="I8095" s="81"/>
      <c r="J8095" s="81"/>
      <c r="K8095" s="81"/>
      <c r="L8095" s="81"/>
    </row>
    <row r="8096" spans="3:12">
      <c r="C8096"/>
      <c r="D8096"/>
      <c r="E8096"/>
      <c r="F8096"/>
      <c r="G8096"/>
      <c r="H8096" s="82"/>
      <c r="I8096" s="81"/>
      <c r="J8096" s="81"/>
      <c r="K8096" s="81"/>
      <c r="L8096" s="81"/>
    </row>
    <row r="8097" spans="3:12">
      <c r="C8097"/>
      <c r="D8097"/>
      <c r="E8097"/>
      <c r="F8097"/>
      <c r="G8097"/>
      <c r="H8097" s="82"/>
      <c r="I8097" s="81"/>
      <c r="J8097" s="81"/>
      <c r="K8097" s="81"/>
      <c r="L8097" s="81"/>
    </row>
    <row r="8098" spans="3:12">
      <c r="C8098"/>
      <c r="D8098"/>
      <c r="E8098"/>
      <c r="F8098"/>
      <c r="G8098"/>
      <c r="H8098" s="82"/>
      <c r="I8098" s="81"/>
      <c r="J8098" s="81"/>
      <c r="K8098" s="81"/>
      <c r="L8098" s="81"/>
    </row>
    <row r="8099" spans="3:12">
      <c r="C8099"/>
      <c r="D8099"/>
      <c r="E8099"/>
      <c r="F8099"/>
      <c r="G8099"/>
      <c r="H8099" s="82"/>
      <c r="I8099" s="81"/>
      <c r="J8099" s="81"/>
      <c r="K8099" s="81"/>
      <c r="L8099" s="81"/>
    </row>
    <row r="8100" spans="3:12">
      <c r="C8100"/>
      <c r="D8100"/>
      <c r="E8100"/>
      <c r="F8100"/>
      <c r="G8100"/>
      <c r="H8100" s="82"/>
      <c r="I8100" s="81"/>
      <c r="J8100" s="81"/>
      <c r="K8100" s="81"/>
      <c r="L8100" s="81"/>
    </row>
    <row r="8101" spans="3:12">
      <c r="C8101"/>
      <c r="D8101"/>
      <c r="E8101"/>
      <c r="F8101"/>
      <c r="G8101"/>
      <c r="H8101" s="82"/>
      <c r="I8101" s="81"/>
      <c r="J8101" s="81"/>
      <c r="K8101" s="81"/>
      <c r="L8101" s="81"/>
    </row>
    <row r="8102" spans="3:12">
      <c r="C8102"/>
      <c r="D8102"/>
      <c r="E8102"/>
      <c r="F8102"/>
      <c r="G8102"/>
      <c r="H8102" s="82"/>
      <c r="I8102" s="81"/>
      <c r="J8102" s="81"/>
      <c r="K8102" s="81"/>
      <c r="L8102" s="81"/>
    </row>
    <row r="8103" spans="3:12">
      <c r="C8103"/>
      <c r="D8103"/>
      <c r="E8103"/>
      <c r="F8103"/>
      <c r="G8103"/>
      <c r="H8103" s="82"/>
      <c r="I8103" s="81"/>
      <c r="J8103" s="81"/>
      <c r="K8103" s="81"/>
      <c r="L8103" s="81"/>
    </row>
    <row r="8104" spans="3:12">
      <c r="C8104"/>
      <c r="D8104"/>
      <c r="E8104"/>
      <c r="F8104"/>
      <c r="G8104"/>
      <c r="H8104" s="82"/>
      <c r="I8104" s="81"/>
      <c r="J8104" s="81"/>
      <c r="K8104" s="81"/>
      <c r="L8104" s="81"/>
    </row>
    <row r="8105" spans="3:12">
      <c r="C8105"/>
      <c r="D8105"/>
      <c r="E8105"/>
      <c r="F8105"/>
      <c r="G8105"/>
      <c r="H8105" s="82"/>
      <c r="I8105" s="81"/>
      <c r="J8105" s="81"/>
      <c r="K8105" s="81"/>
      <c r="L8105" s="81"/>
    </row>
    <row r="8106" spans="3:12">
      <c r="C8106"/>
      <c r="D8106"/>
      <c r="E8106"/>
      <c r="F8106"/>
      <c r="G8106"/>
      <c r="H8106" s="82"/>
      <c r="I8106" s="81"/>
      <c r="J8106" s="81"/>
      <c r="K8106" s="81"/>
      <c r="L8106" s="81"/>
    </row>
    <row r="8107" spans="3:12">
      <c r="C8107"/>
      <c r="D8107"/>
      <c r="E8107"/>
      <c r="F8107"/>
      <c r="G8107"/>
      <c r="H8107" s="82"/>
      <c r="I8107" s="81"/>
      <c r="J8107" s="81"/>
      <c r="K8107" s="81"/>
      <c r="L8107" s="81"/>
    </row>
    <row r="8108" spans="3:12">
      <c r="C8108"/>
      <c r="D8108"/>
      <c r="E8108"/>
      <c r="F8108"/>
      <c r="G8108"/>
      <c r="H8108" s="82"/>
      <c r="I8108" s="81"/>
      <c r="J8108" s="81"/>
      <c r="K8108" s="81"/>
      <c r="L8108" s="81"/>
    </row>
    <row r="8109" spans="3:12">
      <c r="C8109"/>
      <c r="D8109"/>
      <c r="E8109"/>
      <c r="F8109"/>
      <c r="G8109"/>
      <c r="H8109" s="82"/>
      <c r="I8109" s="81"/>
      <c r="J8109" s="81"/>
      <c r="K8109" s="81"/>
      <c r="L8109" s="81"/>
    </row>
    <row r="8110" spans="3:12">
      <c r="C8110"/>
      <c r="D8110"/>
      <c r="E8110"/>
      <c r="F8110"/>
      <c r="G8110"/>
      <c r="H8110" s="82"/>
      <c r="I8110" s="81"/>
      <c r="J8110" s="81"/>
      <c r="K8110" s="81"/>
      <c r="L8110" s="81"/>
    </row>
    <row r="8111" spans="3:12">
      <c r="C8111"/>
      <c r="D8111"/>
      <c r="E8111"/>
      <c r="F8111"/>
      <c r="G8111"/>
      <c r="H8111" s="82"/>
      <c r="I8111" s="81"/>
      <c r="J8111" s="81"/>
      <c r="K8111" s="81"/>
      <c r="L8111" s="81"/>
    </row>
    <row r="8112" spans="3:12">
      <c r="C8112"/>
      <c r="D8112"/>
      <c r="E8112"/>
      <c r="F8112"/>
      <c r="G8112"/>
      <c r="H8112" s="82"/>
      <c r="I8112" s="81"/>
      <c r="J8112" s="81"/>
      <c r="K8112" s="81"/>
      <c r="L8112" s="81"/>
    </row>
    <row r="8113" spans="3:12">
      <c r="C8113"/>
      <c r="D8113"/>
      <c r="E8113"/>
      <c r="F8113"/>
      <c r="G8113"/>
      <c r="H8113" s="82"/>
      <c r="I8113" s="81"/>
      <c r="J8113" s="81"/>
      <c r="K8113" s="81"/>
      <c r="L8113" s="81"/>
    </row>
    <row r="8114" spans="3:12">
      <c r="C8114"/>
      <c r="D8114"/>
      <c r="E8114"/>
      <c r="F8114"/>
      <c r="G8114"/>
      <c r="H8114" s="82"/>
      <c r="I8114" s="81"/>
      <c r="J8114" s="81"/>
      <c r="K8114" s="81"/>
      <c r="L8114" s="81"/>
    </row>
    <row r="8115" spans="3:12">
      <c r="C8115"/>
      <c r="D8115"/>
      <c r="E8115"/>
      <c r="F8115"/>
      <c r="G8115"/>
      <c r="H8115" s="82"/>
      <c r="I8115" s="81"/>
      <c r="J8115" s="81"/>
      <c r="K8115" s="81"/>
      <c r="L8115" s="81"/>
    </row>
    <row r="8116" spans="3:12">
      <c r="C8116"/>
      <c r="D8116"/>
      <c r="E8116"/>
      <c r="F8116"/>
      <c r="G8116"/>
      <c r="H8116" s="82"/>
      <c r="I8116" s="81"/>
      <c r="J8116" s="81"/>
      <c r="K8116" s="81"/>
      <c r="L8116" s="81"/>
    </row>
    <row r="8117" spans="3:12">
      <c r="C8117"/>
      <c r="D8117"/>
      <c r="E8117"/>
      <c r="F8117"/>
      <c r="G8117"/>
      <c r="H8117" s="82"/>
      <c r="I8117" s="81"/>
      <c r="J8117" s="81"/>
      <c r="K8117" s="81"/>
      <c r="L8117" s="81"/>
    </row>
    <row r="8118" spans="3:12">
      <c r="C8118"/>
      <c r="D8118"/>
      <c r="E8118"/>
      <c r="F8118"/>
      <c r="G8118"/>
      <c r="H8118" s="82"/>
      <c r="I8118" s="81"/>
      <c r="J8118" s="81"/>
      <c r="K8118" s="81"/>
      <c r="L8118" s="81"/>
    </row>
    <row r="8119" spans="3:12">
      <c r="C8119"/>
      <c r="D8119"/>
      <c r="E8119"/>
      <c r="F8119"/>
      <c r="G8119"/>
      <c r="H8119" s="82"/>
      <c r="I8119" s="81"/>
      <c r="J8119" s="81"/>
      <c r="K8119" s="81"/>
      <c r="L8119" s="81"/>
    </row>
    <row r="8120" spans="3:12">
      <c r="C8120"/>
      <c r="D8120"/>
      <c r="E8120"/>
      <c r="F8120"/>
      <c r="G8120"/>
      <c r="H8120" s="82"/>
      <c r="I8120" s="81"/>
      <c r="J8120" s="81"/>
      <c r="K8120" s="81"/>
      <c r="L8120" s="81"/>
    </row>
    <row r="8121" spans="3:12">
      <c r="C8121"/>
      <c r="D8121"/>
      <c r="E8121"/>
      <c r="F8121"/>
      <c r="G8121"/>
      <c r="H8121" s="82"/>
      <c r="I8121" s="81"/>
      <c r="J8121" s="81"/>
      <c r="K8121" s="81"/>
      <c r="L8121" s="81"/>
    </row>
    <row r="8122" spans="3:12">
      <c r="C8122"/>
      <c r="D8122"/>
      <c r="E8122"/>
      <c r="F8122"/>
      <c r="G8122"/>
      <c r="H8122" s="82"/>
      <c r="I8122" s="81"/>
      <c r="J8122" s="81"/>
      <c r="K8122" s="81"/>
      <c r="L8122" s="81"/>
    </row>
    <row r="8123" spans="3:12">
      <c r="C8123"/>
      <c r="D8123"/>
      <c r="E8123"/>
      <c r="F8123"/>
      <c r="G8123"/>
      <c r="H8123" s="82"/>
      <c r="I8123" s="81"/>
      <c r="J8123" s="81"/>
      <c r="K8123" s="81"/>
      <c r="L8123" s="81"/>
    </row>
    <row r="8124" spans="3:12">
      <c r="C8124"/>
      <c r="D8124"/>
      <c r="E8124"/>
      <c r="F8124"/>
      <c r="G8124"/>
      <c r="H8124" s="82"/>
      <c r="I8124" s="81"/>
      <c r="J8124" s="81"/>
      <c r="K8124" s="81"/>
      <c r="L8124" s="81"/>
    </row>
    <row r="8125" spans="3:12">
      <c r="C8125"/>
      <c r="D8125"/>
      <c r="E8125"/>
      <c r="F8125"/>
      <c r="G8125"/>
      <c r="H8125" s="82"/>
      <c r="I8125" s="81"/>
      <c r="J8125" s="81"/>
      <c r="K8125" s="81"/>
      <c r="L8125" s="81"/>
    </row>
    <row r="8126" spans="3:12">
      <c r="C8126"/>
      <c r="D8126"/>
      <c r="E8126"/>
      <c r="F8126"/>
      <c r="G8126"/>
      <c r="H8126" s="82"/>
      <c r="I8126" s="81"/>
      <c r="J8126" s="81"/>
      <c r="K8126" s="81"/>
      <c r="L8126" s="81"/>
    </row>
    <row r="8127" spans="3:12">
      <c r="C8127"/>
      <c r="D8127"/>
      <c r="E8127"/>
      <c r="F8127"/>
      <c r="G8127"/>
      <c r="H8127" s="82"/>
      <c r="I8127" s="81"/>
      <c r="J8127" s="81"/>
      <c r="K8127" s="81"/>
      <c r="L8127" s="81"/>
    </row>
    <row r="8128" spans="3:12">
      <c r="C8128"/>
      <c r="D8128"/>
      <c r="E8128"/>
      <c r="F8128"/>
      <c r="G8128"/>
      <c r="H8128" s="82"/>
      <c r="I8128" s="81"/>
      <c r="J8128" s="81"/>
      <c r="K8128" s="81"/>
      <c r="L8128" s="81"/>
    </row>
    <row r="8129" spans="3:12">
      <c r="C8129"/>
      <c r="D8129"/>
      <c r="E8129"/>
      <c r="F8129"/>
      <c r="G8129"/>
      <c r="H8129" s="82"/>
      <c r="I8129" s="81"/>
      <c r="J8129" s="81"/>
      <c r="K8129" s="81"/>
      <c r="L8129" s="81"/>
    </row>
    <row r="8130" spans="3:12">
      <c r="C8130"/>
      <c r="D8130"/>
      <c r="E8130"/>
      <c r="F8130"/>
      <c r="G8130"/>
      <c r="H8130" s="82"/>
      <c r="I8130" s="81"/>
      <c r="J8130" s="81"/>
      <c r="K8130" s="81"/>
      <c r="L8130" s="81"/>
    </row>
    <row r="8131" spans="3:12">
      <c r="C8131"/>
      <c r="D8131"/>
      <c r="E8131"/>
      <c r="F8131"/>
      <c r="G8131"/>
      <c r="H8131" s="82"/>
      <c r="I8131" s="81"/>
      <c r="J8131" s="81"/>
      <c r="K8131" s="81"/>
      <c r="L8131" s="81"/>
    </row>
    <row r="8132" spans="3:12">
      <c r="C8132"/>
      <c r="D8132"/>
      <c r="E8132"/>
      <c r="F8132"/>
      <c r="G8132"/>
      <c r="H8132" s="82"/>
      <c r="I8132" s="81"/>
      <c r="J8132" s="81"/>
      <c r="K8132" s="81"/>
      <c r="L8132" s="81"/>
    </row>
    <row r="8133" spans="3:12">
      <c r="C8133"/>
      <c r="D8133"/>
      <c r="E8133"/>
      <c r="F8133"/>
      <c r="G8133"/>
      <c r="H8133" s="82"/>
      <c r="I8133" s="81"/>
      <c r="J8133" s="81"/>
      <c r="K8133" s="81"/>
      <c r="L8133" s="81"/>
    </row>
    <row r="8134" spans="3:12">
      <c r="C8134"/>
      <c r="D8134"/>
      <c r="E8134"/>
      <c r="F8134"/>
      <c r="G8134"/>
      <c r="H8134" s="82"/>
      <c r="I8134" s="81"/>
      <c r="J8134" s="81"/>
      <c r="K8134" s="81"/>
      <c r="L8134" s="81"/>
    </row>
    <row r="8135" spans="3:12">
      <c r="C8135"/>
      <c r="D8135"/>
      <c r="E8135"/>
      <c r="F8135"/>
      <c r="G8135"/>
      <c r="H8135" s="82"/>
      <c r="I8135" s="81"/>
      <c r="J8135" s="81"/>
      <c r="K8135" s="81"/>
      <c r="L8135" s="81"/>
    </row>
    <row r="8136" spans="3:12">
      <c r="C8136"/>
      <c r="D8136"/>
      <c r="E8136"/>
      <c r="F8136"/>
      <c r="G8136"/>
      <c r="H8136" s="82"/>
      <c r="I8136" s="81"/>
      <c r="J8136" s="81"/>
      <c r="K8136" s="81"/>
      <c r="L8136" s="81"/>
    </row>
    <row r="8137" spans="3:12">
      <c r="C8137"/>
      <c r="D8137"/>
      <c r="E8137"/>
      <c r="F8137"/>
      <c r="G8137"/>
      <c r="H8137" s="82"/>
      <c r="I8137" s="81"/>
      <c r="J8137" s="81"/>
      <c r="K8137" s="81"/>
      <c r="L8137" s="81"/>
    </row>
    <row r="8138" spans="3:12">
      <c r="C8138"/>
      <c r="D8138"/>
      <c r="E8138"/>
      <c r="F8138"/>
      <c r="G8138"/>
      <c r="H8138" s="82"/>
      <c r="I8138" s="81"/>
      <c r="J8138" s="81"/>
      <c r="K8138" s="81"/>
      <c r="L8138" s="81"/>
    </row>
    <row r="8139" spans="3:12">
      <c r="C8139"/>
      <c r="D8139"/>
      <c r="E8139"/>
      <c r="F8139"/>
      <c r="G8139"/>
      <c r="H8139" s="82"/>
      <c r="I8139" s="81"/>
      <c r="J8139" s="81"/>
      <c r="K8139" s="81"/>
      <c r="L8139" s="81"/>
    </row>
    <row r="8140" spans="3:12">
      <c r="C8140"/>
      <c r="D8140"/>
      <c r="E8140"/>
      <c r="F8140"/>
      <c r="G8140"/>
      <c r="H8140" s="82"/>
      <c r="I8140" s="81"/>
      <c r="J8140" s="81"/>
      <c r="K8140" s="81"/>
      <c r="L8140" s="81"/>
    </row>
    <row r="8141" spans="3:12">
      <c r="C8141"/>
      <c r="D8141"/>
      <c r="E8141"/>
      <c r="F8141"/>
      <c r="G8141"/>
      <c r="H8141" s="82"/>
      <c r="I8141" s="81"/>
      <c r="J8141" s="81"/>
      <c r="K8141" s="81"/>
      <c r="L8141" s="81"/>
    </row>
    <row r="8142" spans="3:12">
      <c r="C8142"/>
      <c r="D8142"/>
      <c r="E8142"/>
      <c r="F8142"/>
      <c r="G8142"/>
      <c r="H8142" s="82"/>
      <c r="I8142" s="81"/>
      <c r="J8142" s="81"/>
      <c r="K8142" s="81"/>
      <c r="L8142" s="81"/>
    </row>
    <row r="8143" spans="3:12">
      <c r="C8143"/>
      <c r="D8143"/>
      <c r="E8143"/>
      <c r="F8143"/>
      <c r="G8143"/>
      <c r="H8143" s="82"/>
      <c r="I8143" s="81"/>
      <c r="J8143" s="81"/>
      <c r="K8143" s="81"/>
      <c r="L8143" s="81"/>
    </row>
    <row r="8144" spans="3:12">
      <c r="C8144"/>
      <c r="D8144"/>
      <c r="E8144"/>
      <c r="F8144"/>
      <c r="G8144"/>
      <c r="H8144" s="82"/>
      <c r="I8144" s="81"/>
      <c r="J8144" s="81"/>
      <c r="K8144" s="81"/>
      <c r="L8144" s="81"/>
    </row>
    <row r="8145" spans="3:12">
      <c r="C8145"/>
      <c r="D8145"/>
      <c r="E8145"/>
      <c r="F8145"/>
      <c r="G8145"/>
      <c r="H8145" s="82"/>
      <c r="I8145" s="81"/>
      <c r="J8145" s="81"/>
      <c r="K8145" s="81"/>
      <c r="L8145" s="81"/>
    </row>
    <row r="8146" spans="3:12">
      <c r="C8146"/>
      <c r="D8146"/>
      <c r="E8146"/>
      <c r="F8146"/>
      <c r="G8146"/>
      <c r="H8146" s="82"/>
      <c r="I8146" s="81"/>
      <c r="J8146" s="81"/>
      <c r="K8146" s="81"/>
      <c r="L8146" s="81"/>
    </row>
    <row r="8147" spans="3:12">
      <c r="C8147"/>
      <c r="D8147"/>
      <c r="E8147"/>
      <c r="F8147"/>
      <c r="G8147"/>
      <c r="H8147" s="82"/>
      <c r="I8147" s="81"/>
      <c r="J8147" s="81"/>
      <c r="K8147" s="81"/>
      <c r="L8147" s="81"/>
    </row>
    <row r="8148" spans="3:12">
      <c r="C8148"/>
      <c r="D8148"/>
      <c r="E8148"/>
      <c r="F8148"/>
      <c r="G8148"/>
      <c r="H8148" s="82"/>
      <c r="I8148" s="81"/>
      <c r="J8148" s="81"/>
      <c r="K8148" s="81"/>
      <c r="L8148" s="81"/>
    </row>
    <row r="8149" spans="3:12">
      <c r="C8149"/>
      <c r="D8149"/>
      <c r="E8149"/>
      <c r="F8149"/>
      <c r="G8149"/>
      <c r="H8149" s="82"/>
      <c r="I8149" s="81"/>
      <c r="J8149" s="81"/>
      <c r="K8149" s="81"/>
      <c r="L8149" s="81"/>
    </row>
    <row r="8150" spans="3:12">
      <c r="C8150"/>
      <c r="D8150"/>
      <c r="E8150"/>
      <c r="F8150"/>
      <c r="G8150"/>
      <c r="H8150" s="82"/>
      <c r="I8150" s="81"/>
      <c r="J8150" s="81"/>
      <c r="K8150" s="81"/>
      <c r="L8150" s="81"/>
    </row>
    <row r="8151" spans="3:12">
      <c r="C8151"/>
      <c r="D8151"/>
      <c r="E8151"/>
      <c r="F8151"/>
      <c r="G8151"/>
      <c r="H8151" s="82"/>
      <c r="I8151" s="81"/>
      <c r="J8151" s="81"/>
      <c r="K8151" s="81"/>
      <c r="L8151" s="81"/>
    </row>
    <row r="8152" spans="3:12">
      <c r="C8152"/>
      <c r="D8152"/>
      <c r="E8152"/>
      <c r="F8152"/>
      <c r="G8152"/>
      <c r="H8152" s="82"/>
      <c r="I8152" s="81"/>
      <c r="J8152" s="81"/>
      <c r="K8152" s="81"/>
      <c r="L8152" s="81"/>
    </row>
    <row r="8153" spans="3:12">
      <c r="C8153"/>
      <c r="D8153"/>
      <c r="E8153"/>
      <c r="F8153"/>
      <c r="G8153"/>
      <c r="H8153" s="82"/>
      <c r="I8153" s="81"/>
      <c r="J8153" s="81"/>
      <c r="K8153" s="81"/>
      <c r="L8153" s="81"/>
    </row>
    <row r="8154" spans="3:12">
      <c r="C8154"/>
      <c r="D8154"/>
      <c r="E8154"/>
      <c r="F8154"/>
      <c r="G8154"/>
      <c r="H8154" s="82"/>
      <c r="I8154" s="81"/>
      <c r="J8154" s="81"/>
      <c r="K8154" s="81"/>
      <c r="L8154" s="81"/>
    </row>
    <row r="8155" spans="3:12">
      <c r="C8155"/>
      <c r="D8155"/>
      <c r="E8155"/>
      <c r="F8155"/>
      <c r="G8155"/>
      <c r="H8155" s="82"/>
      <c r="I8155" s="81"/>
      <c r="J8155" s="81"/>
      <c r="K8155" s="81"/>
      <c r="L8155" s="81"/>
    </row>
    <row r="8156" spans="3:12">
      <c r="C8156"/>
      <c r="D8156"/>
      <c r="E8156"/>
      <c r="F8156"/>
      <c r="G8156"/>
      <c r="H8156" s="82"/>
      <c r="I8156" s="81"/>
      <c r="J8156" s="81"/>
      <c r="K8156" s="81"/>
      <c r="L8156" s="81"/>
    </row>
    <row r="8157" spans="3:12">
      <c r="C8157"/>
      <c r="D8157"/>
      <c r="E8157"/>
      <c r="F8157"/>
      <c r="G8157"/>
      <c r="H8157" s="82"/>
      <c r="I8157" s="81"/>
      <c r="J8157" s="81"/>
      <c r="K8157" s="81"/>
      <c r="L8157" s="81"/>
    </row>
    <row r="8158" spans="3:12">
      <c r="C8158" s="88"/>
      <c r="D8158"/>
      <c r="E8158"/>
      <c r="F8158"/>
      <c r="G8158"/>
      <c r="H8158" s="82"/>
      <c r="I8158" s="81"/>
      <c r="J8158" s="81"/>
      <c r="K8158" s="81"/>
      <c r="L8158" s="81"/>
    </row>
    <row r="8159" spans="3:12">
      <c r="C8159" s="88"/>
      <c r="D8159"/>
      <c r="E8159"/>
      <c r="F8159"/>
      <c r="G8159"/>
      <c r="H8159" s="82"/>
      <c r="I8159" s="81"/>
      <c r="J8159" s="81"/>
      <c r="K8159" s="81"/>
      <c r="L8159" s="81"/>
    </row>
    <row r="8160" spans="3:12">
      <c r="C8160" s="88"/>
      <c r="D8160"/>
      <c r="E8160"/>
      <c r="F8160"/>
      <c r="G8160"/>
      <c r="H8160" s="82"/>
      <c r="I8160" s="81"/>
      <c r="J8160" s="81"/>
      <c r="K8160" s="81"/>
      <c r="L8160" s="81"/>
    </row>
    <row r="8161" spans="3:12">
      <c r="C8161" s="88"/>
      <c r="D8161"/>
      <c r="E8161"/>
      <c r="F8161"/>
      <c r="G8161"/>
      <c r="H8161" s="82"/>
      <c r="I8161" s="81"/>
      <c r="J8161" s="81"/>
      <c r="K8161" s="81"/>
      <c r="L8161" s="81"/>
    </row>
    <row r="8162" spans="3:12">
      <c r="C8162" s="88"/>
      <c r="D8162"/>
      <c r="E8162"/>
      <c r="F8162"/>
      <c r="G8162"/>
      <c r="H8162" s="82"/>
      <c r="I8162" s="81"/>
      <c r="J8162" s="81"/>
      <c r="K8162" s="81"/>
      <c r="L8162" s="81"/>
    </row>
    <row r="8163" spans="3:12">
      <c r="C8163" s="88"/>
      <c r="D8163"/>
      <c r="E8163"/>
      <c r="F8163"/>
      <c r="G8163"/>
      <c r="H8163" s="82"/>
      <c r="I8163" s="81"/>
      <c r="J8163" s="81"/>
      <c r="K8163" s="81"/>
      <c r="L8163" s="81"/>
    </row>
    <row r="8164" spans="3:12">
      <c r="C8164" s="88"/>
      <c r="D8164"/>
      <c r="E8164"/>
      <c r="F8164"/>
      <c r="G8164"/>
      <c r="H8164" s="82"/>
      <c r="I8164" s="81"/>
      <c r="J8164" s="81"/>
      <c r="K8164" s="81"/>
      <c r="L8164" s="81"/>
    </row>
    <row r="8165" spans="3:12">
      <c r="C8165" s="88"/>
      <c r="D8165"/>
      <c r="E8165"/>
      <c r="F8165"/>
      <c r="G8165"/>
      <c r="H8165" s="82"/>
      <c r="I8165" s="81"/>
      <c r="J8165" s="81"/>
      <c r="K8165" s="81"/>
      <c r="L8165" s="81"/>
    </row>
    <row r="8166" spans="3:12">
      <c r="C8166" s="88"/>
      <c r="D8166"/>
      <c r="E8166"/>
      <c r="F8166"/>
      <c r="G8166"/>
      <c r="H8166" s="82"/>
      <c r="I8166" s="81"/>
      <c r="J8166" s="81"/>
      <c r="K8166" s="81"/>
      <c r="L8166" s="81"/>
    </row>
    <row r="8167" spans="3:12">
      <c r="C8167" s="88"/>
      <c r="D8167"/>
      <c r="E8167"/>
      <c r="F8167"/>
      <c r="G8167"/>
      <c r="H8167" s="82"/>
      <c r="I8167" s="81"/>
      <c r="J8167" s="81"/>
      <c r="K8167" s="81"/>
      <c r="L8167" s="81"/>
    </row>
    <row r="8168" spans="3:12">
      <c r="C8168" s="88"/>
      <c r="D8168"/>
      <c r="E8168"/>
      <c r="F8168"/>
      <c r="G8168"/>
      <c r="H8168" s="82"/>
      <c r="I8168" s="81"/>
      <c r="J8168" s="81"/>
      <c r="K8168" s="81"/>
      <c r="L8168" s="81"/>
    </row>
    <row r="8169" spans="3:12">
      <c r="C8169" s="88"/>
      <c r="D8169"/>
      <c r="E8169"/>
      <c r="F8169"/>
      <c r="G8169"/>
      <c r="H8169" s="82"/>
      <c r="I8169" s="81"/>
      <c r="J8169" s="81"/>
      <c r="K8169" s="81"/>
      <c r="L8169" s="81"/>
    </row>
    <row r="8170" spans="3:12">
      <c r="C8170" s="88"/>
      <c r="D8170"/>
      <c r="E8170"/>
      <c r="F8170"/>
      <c r="G8170"/>
      <c r="H8170" s="82"/>
      <c r="I8170" s="81"/>
      <c r="J8170" s="81"/>
      <c r="K8170" s="81"/>
      <c r="L8170" s="81"/>
    </row>
    <row r="8171" spans="3:12">
      <c r="C8171" s="88"/>
      <c r="D8171"/>
      <c r="E8171"/>
      <c r="F8171"/>
      <c r="G8171"/>
      <c r="H8171" s="82"/>
      <c r="I8171" s="81"/>
      <c r="J8171" s="81"/>
      <c r="K8171" s="81"/>
      <c r="L8171" s="81"/>
    </row>
    <row r="8172" spans="3:12">
      <c r="C8172" s="88"/>
      <c r="D8172"/>
      <c r="E8172"/>
      <c r="F8172"/>
      <c r="G8172"/>
      <c r="H8172" s="82"/>
      <c r="I8172" s="81"/>
      <c r="J8172" s="81"/>
      <c r="K8172" s="81"/>
      <c r="L8172" s="81"/>
    </row>
    <row r="8173" spans="3:12">
      <c r="C8173" s="88"/>
      <c r="D8173"/>
      <c r="E8173"/>
      <c r="F8173"/>
      <c r="G8173"/>
      <c r="H8173" s="82"/>
      <c r="I8173" s="81"/>
      <c r="J8173" s="81"/>
      <c r="K8173" s="81"/>
      <c r="L8173" s="81"/>
    </row>
    <row r="8174" spans="3:12">
      <c r="C8174" s="88"/>
      <c r="D8174"/>
      <c r="E8174"/>
      <c r="F8174"/>
      <c r="G8174"/>
      <c r="H8174" s="82"/>
      <c r="I8174" s="81"/>
      <c r="J8174" s="81"/>
      <c r="K8174" s="81"/>
      <c r="L8174" s="81"/>
    </row>
    <row r="8175" spans="3:12">
      <c r="C8175" s="88"/>
      <c r="D8175"/>
      <c r="E8175"/>
      <c r="F8175"/>
      <c r="G8175"/>
      <c r="H8175" s="82"/>
      <c r="I8175" s="81"/>
      <c r="J8175" s="81"/>
      <c r="K8175" s="81"/>
      <c r="L8175" s="81"/>
    </row>
    <row r="8176" spans="3:12">
      <c r="C8176" s="88"/>
      <c r="D8176"/>
      <c r="E8176"/>
      <c r="F8176"/>
      <c r="G8176"/>
      <c r="H8176" s="82"/>
      <c r="I8176" s="81"/>
      <c r="J8176" s="81"/>
      <c r="K8176" s="81"/>
      <c r="L8176" s="81"/>
    </row>
    <row r="8177" spans="3:12">
      <c r="C8177" s="88"/>
      <c r="D8177"/>
      <c r="E8177"/>
      <c r="F8177"/>
      <c r="G8177"/>
      <c r="H8177" s="82"/>
      <c r="I8177" s="81"/>
      <c r="J8177" s="81"/>
      <c r="K8177" s="81"/>
      <c r="L8177" s="81"/>
    </row>
    <row r="8178" spans="3:12">
      <c r="C8178" s="88"/>
      <c r="D8178"/>
      <c r="E8178"/>
      <c r="F8178"/>
      <c r="G8178"/>
      <c r="H8178" s="82"/>
      <c r="I8178" s="81"/>
      <c r="J8178" s="81"/>
      <c r="K8178" s="81"/>
      <c r="L8178" s="81"/>
    </row>
    <row r="8179" spans="3:12">
      <c r="C8179" s="88"/>
      <c r="D8179"/>
      <c r="E8179"/>
      <c r="F8179"/>
      <c r="G8179"/>
      <c r="H8179" s="82"/>
      <c r="I8179" s="81"/>
      <c r="J8179" s="81"/>
      <c r="K8179" s="81"/>
      <c r="L8179" s="81"/>
    </row>
    <row r="8180" spans="3:12">
      <c r="C8180" s="88"/>
      <c r="D8180"/>
      <c r="E8180"/>
      <c r="F8180"/>
      <c r="G8180"/>
      <c r="H8180" s="82"/>
      <c r="I8180" s="81"/>
      <c r="J8180" s="81"/>
      <c r="K8180" s="81"/>
      <c r="L8180" s="81"/>
    </row>
    <row r="8181" spans="3:12">
      <c r="C8181" s="88"/>
      <c r="D8181"/>
      <c r="E8181"/>
      <c r="F8181"/>
      <c r="G8181"/>
      <c r="H8181" s="82"/>
      <c r="I8181" s="81"/>
      <c r="J8181" s="81"/>
      <c r="K8181" s="81"/>
      <c r="L8181" s="81"/>
    </row>
    <row r="8182" spans="3:12">
      <c r="C8182" s="88"/>
      <c r="D8182"/>
      <c r="E8182"/>
      <c r="F8182"/>
      <c r="G8182"/>
      <c r="H8182" s="82"/>
      <c r="I8182" s="81"/>
      <c r="J8182" s="81"/>
      <c r="K8182" s="81"/>
      <c r="L8182" s="81"/>
    </row>
    <row r="8183" spans="3:12">
      <c r="C8183" s="88"/>
      <c r="D8183"/>
      <c r="E8183"/>
      <c r="F8183"/>
      <c r="G8183"/>
      <c r="H8183" s="82"/>
      <c r="I8183" s="81"/>
      <c r="J8183" s="81"/>
      <c r="K8183" s="81"/>
      <c r="L8183" s="81"/>
    </row>
    <row r="8184" spans="3:12">
      <c r="C8184" s="88"/>
      <c r="D8184"/>
      <c r="E8184"/>
      <c r="F8184"/>
      <c r="G8184"/>
      <c r="H8184" s="82"/>
      <c r="I8184" s="81"/>
      <c r="J8184" s="81"/>
      <c r="K8184" s="81"/>
      <c r="L8184" s="81"/>
    </row>
    <row r="8185" spans="3:12">
      <c r="C8185" s="88"/>
      <c r="D8185"/>
      <c r="E8185"/>
      <c r="F8185"/>
      <c r="G8185"/>
      <c r="H8185" s="82"/>
      <c r="I8185" s="81"/>
      <c r="J8185" s="81"/>
      <c r="K8185" s="81"/>
      <c r="L8185" s="81"/>
    </row>
    <row r="8186" spans="3:12">
      <c r="C8186" s="88"/>
      <c r="D8186"/>
      <c r="E8186"/>
      <c r="F8186"/>
      <c r="G8186"/>
      <c r="H8186" s="82"/>
      <c r="I8186" s="81"/>
      <c r="J8186" s="81"/>
      <c r="K8186" s="81"/>
      <c r="L8186" s="81"/>
    </row>
    <row r="8187" spans="3:12">
      <c r="C8187" s="88"/>
      <c r="D8187"/>
      <c r="E8187"/>
      <c r="F8187"/>
      <c r="G8187"/>
      <c r="H8187" s="82"/>
      <c r="I8187" s="81"/>
      <c r="J8187" s="81"/>
      <c r="K8187" s="81"/>
      <c r="L8187" s="81"/>
    </row>
    <row r="8188" spans="3:12">
      <c r="C8188" s="88"/>
      <c r="D8188"/>
      <c r="E8188"/>
      <c r="F8188"/>
      <c r="G8188"/>
      <c r="H8188" s="82"/>
      <c r="I8188" s="81"/>
      <c r="J8188" s="81"/>
      <c r="K8188" s="81"/>
      <c r="L8188" s="81"/>
    </row>
    <row r="8189" spans="3:12">
      <c r="C8189" s="88"/>
      <c r="D8189"/>
      <c r="E8189"/>
      <c r="F8189"/>
      <c r="G8189"/>
      <c r="H8189" s="82"/>
      <c r="I8189" s="81"/>
      <c r="J8189" s="81"/>
      <c r="K8189" s="81"/>
      <c r="L8189" s="81"/>
    </row>
    <row r="8190" spans="3:12">
      <c r="C8190" s="88"/>
      <c r="D8190"/>
      <c r="E8190"/>
      <c r="F8190"/>
      <c r="G8190"/>
      <c r="H8190" s="82"/>
      <c r="I8190" s="81"/>
      <c r="J8190" s="81"/>
      <c r="K8190" s="81"/>
      <c r="L8190" s="81"/>
    </row>
    <row r="8191" spans="3:12">
      <c r="C8191" s="88"/>
      <c r="D8191"/>
      <c r="E8191"/>
      <c r="F8191"/>
      <c r="G8191"/>
      <c r="H8191" s="82"/>
      <c r="I8191" s="81"/>
      <c r="J8191" s="81"/>
      <c r="K8191" s="81"/>
      <c r="L8191" s="81"/>
    </row>
    <row r="8192" spans="3:12">
      <c r="C8192" s="88"/>
      <c r="D8192"/>
      <c r="E8192"/>
      <c r="F8192"/>
      <c r="G8192"/>
      <c r="H8192" s="82"/>
      <c r="I8192" s="81"/>
      <c r="J8192" s="81"/>
      <c r="K8192" s="81"/>
      <c r="L8192" s="81"/>
    </row>
    <row r="8193" spans="3:12">
      <c r="C8193" s="88"/>
      <c r="D8193"/>
      <c r="E8193"/>
      <c r="F8193"/>
      <c r="G8193"/>
      <c r="H8193" s="82"/>
      <c r="I8193" s="81"/>
      <c r="J8193" s="81"/>
      <c r="K8193" s="81"/>
      <c r="L8193" s="81"/>
    </row>
    <row r="8194" spans="3:12">
      <c r="C8194" s="88"/>
      <c r="D8194"/>
      <c r="E8194"/>
      <c r="F8194"/>
      <c r="G8194"/>
      <c r="H8194" s="82"/>
      <c r="I8194" s="81"/>
      <c r="J8194" s="81"/>
      <c r="K8194" s="81"/>
      <c r="L8194" s="81"/>
    </row>
    <row r="8195" spans="3:12">
      <c r="C8195" s="88"/>
      <c r="D8195"/>
      <c r="E8195"/>
      <c r="F8195"/>
      <c r="G8195"/>
      <c r="H8195" s="82"/>
      <c r="I8195" s="81"/>
      <c r="J8195" s="81"/>
      <c r="K8195" s="81"/>
      <c r="L8195" s="81"/>
    </row>
    <row r="8196" spans="3:12">
      <c r="C8196" s="88"/>
      <c r="D8196"/>
      <c r="E8196"/>
      <c r="F8196"/>
      <c r="G8196"/>
      <c r="H8196" s="82"/>
      <c r="I8196" s="81"/>
      <c r="J8196" s="81"/>
      <c r="K8196" s="81"/>
      <c r="L8196" s="81"/>
    </row>
    <row r="8197" spans="3:12">
      <c r="C8197" s="88"/>
      <c r="D8197"/>
      <c r="E8197"/>
      <c r="F8197"/>
      <c r="G8197"/>
      <c r="H8197" s="82"/>
      <c r="I8197" s="81"/>
      <c r="J8197" s="81"/>
      <c r="K8197" s="81"/>
      <c r="L8197" s="81"/>
    </row>
    <row r="8198" spans="3:12">
      <c r="C8198" s="88"/>
      <c r="D8198"/>
      <c r="E8198"/>
      <c r="F8198"/>
      <c r="G8198"/>
      <c r="H8198" s="82"/>
      <c r="I8198" s="81"/>
      <c r="J8198" s="81"/>
      <c r="K8198" s="81"/>
      <c r="L8198" s="81"/>
    </row>
    <row r="8199" spans="3:12">
      <c r="C8199" s="88"/>
      <c r="D8199"/>
      <c r="E8199"/>
      <c r="F8199"/>
      <c r="G8199"/>
      <c r="H8199" s="82"/>
      <c r="I8199" s="81"/>
      <c r="J8199" s="81"/>
      <c r="K8199" s="81"/>
      <c r="L8199" s="81"/>
    </row>
    <row r="8200" spans="3:12">
      <c r="C8200" s="88"/>
      <c r="D8200"/>
      <c r="E8200"/>
      <c r="F8200"/>
      <c r="G8200"/>
      <c r="H8200" s="82"/>
      <c r="I8200" s="81"/>
      <c r="J8200" s="81"/>
      <c r="K8200" s="81"/>
      <c r="L8200" s="81"/>
    </row>
    <row r="8201" spans="3:12">
      <c r="C8201" s="88"/>
      <c r="D8201"/>
      <c r="E8201"/>
      <c r="F8201"/>
      <c r="G8201"/>
      <c r="H8201" s="82"/>
      <c r="I8201" s="81"/>
      <c r="J8201" s="81"/>
      <c r="K8201" s="81"/>
      <c r="L8201" s="81"/>
    </row>
    <row r="8202" spans="3:12">
      <c r="C8202" s="88"/>
      <c r="D8202"/>
      <c r="E8202"/>
      <c r="F8202"/>
      <c r="G8202"/>
      <c r="H8202" s="82"/>
      <c r="I8202" s="81"/>
      <c r="J8202" s="81"/>
      <c r="K8202" s="81"/>
      <c r="L8202" s="81"/>
    </row>
    <row r="8203" spans="3:12">
      <c r="C8203" s="88"/>
      <c r="D8203"/>
      <c r="E8203"/>
      <c r="F8203"/>
      <c r="G8203"/>
      <c r="H8203" s="82"/>
      <c r="I8203" s="81"/>
      <c r="J8203" s="81"/>
      <c r="K8203" s="81"/>
      <c r="L8203" s="81"/>
    </row>
    <row r="8204" spans="3:12">
      <c r="C8204" s="88"/>
      <c r="D8204"/>
      <c r="E8204"/>
      <c r="F8204"/>
      <c r="G8204"/>
      <c r="H8204" s="82"/>
      <c r="I8204" s="81"/>
      <c r="J8204" s="81"/>
      <c r="K8204" s="81"/>
      <c r="L8204" s="81"/>
    </row>
    <row r="8205" spans="3:12">
      <c r="C8205" s="88"/>
      <c r="D8205"/>
      <c r="E8205"/>
      <c r="F8205"/>
      <c r="G8205"/>
      <c r="H8205" s="82"/>
      <c r="I8205" s="81"/>
      <c r="J8205" s="81"/>
      <c r="K8205" s="81"/>
      <c r="L8205" s="81"/>
    </row>
    <row r="8206" spans="3:12">
      <c r="C8206" s="88"/>
      <c r="D8206"/>
      <c r="E8206"/>
      <c r="F8206"/>
      <c r="G8206"/>
      <c r="H8206" s="82"/>
      <c r="I8206" s="81"/>
      <c r="J8206" s="81"/>
      <c r="K8206" s="81"/>
      <c r="L8206" s="81"/>
    </row>
    <row r="8207" spans="3:12">
      <c r="C8207" s="88"/>
      <c r="D8207"/>
      <c r="E8207"/>
      <c r="F8207"/>
      <c r="G8207"/>
      <c r="H8207" s="82"/>
      <c r="I8207" s="81"/>
      <c r="J8207" s="81"/>
      <c r="K8207" s="81"/>
      <c r="L8207" s="81"/>
    </row>
    <row r="8208" spans="3:12">
      <c r="C8208" s="88"/>
      <c r="D8208"/>
      <c r="E8208"/>
      <c r="F8208"/>
      <c r="G8208"/>
      <c r="H8208" s="82"/>
      <c r="I8208" s="81"/>
      <c r="J8208" s="81"/>
      <c r="K8208" s="81"/>
      <c r="L8208" s="81"/>
    </row>
    <row r="8209" spans="3:12">
      <c r="C8209" s="88"/>
      <c r="D8209"/>
      <c r="E8209"/>
      <c r="F8209"/>
      <c r="G8209"/>
      <c r="H8209" s="82"/>
      <c r="I8209" s="81"/>
      <c r="J8209" s="81"/>
      <c r="K8209" s="81"/>
      <c r="L8209" s="81"/>
    </row>
    <row r="8210" spans="3:12">
      <c r="C8210" s="88"/>
      <c r="D8210"/>
      <c r="E8210"/>
      <c r="F8210"/>
      <c r="G8210"/>
      <c r="H8210" s="82"/>
      <c r="I8210" s="81"/>
      <c r="J8210" s="81"/>
      <c r="K8210" s="81"/>
      <c r="L8210" s="81"/>
    </row>
    <row r="8211" spans="3:12">
      <c r="C8211" s="88"/>
      <c r="D8211"/>
      <c r="E8211"/>
      <c r="F8211"/>
      <c r="G8211"/>
      <c r="H8211" s="82"/>
      <c r="I8211" s="81"/>
      <c r="J8211" s="81"/>
      <c r="K8211" s="81"/>
      <c r="L8211" s="81"/>
    </row>
    <row r="8212" spans="3:12">
      <c r="C8212" s="88"/>
      <c r="D8212"/>
      <c r="E8212"/>
      <c r="F8212"/>
      <c r="G8212"/>
      <c r="H8212" s="82"/>
      <c r="I8212" s="81"/>
      <c r="J8212" s="81"/>
      <c r="K8212" s="81"/>
      <c r="L8212" s="81"/>
    </row>
    <row r="8213" spans="3:12">
      <c r="C8213" s="88"/>
      <c r="D8213"/>
      <c r="E8213"/>
      <c r="F8213"/>
      <c r="G8213"/>
      <c r="H8213" s="82"/>
      <c r="I8213" s="81"/>
      <c r="J8213" s="81"/>
      <c r="K8213" s="81"/>
      <c r="L8213" s="81"/>
    </row>
    <row r="8214" spans="3:12">
      <c r="C8214" s="88"/>
      <c r="D8214"/>
      <c r="E8214"/>
      <c r="F8214"/>
      <c r="G8214"/>
      <c r="H8214" s="82"/>
      <c r="I8214" s="81"/>
      <c r="J8214" s="81"/>
      <c r="K8214" s="81"/>
      <c r="L8214" s="81"/>
    </row>
    <row r="8215" spans="3:12">
      <c r="C8215" s="88"/>
      <c r="D8215"/>
      <c r="E8215"/>
      <c r="F8215"/>
      <c r="G8215"/>
      <c r="H8215" s="82"/>
      <c r="I8215" s="81"/>
      <c r="J8215" s="81"/>
      <c r="K8215" s="81"/>
      <c r="L8215" s="81"/>
    </row>
    <row r="8216" spans="3:12">
      <c r="C8216" s="88"/>
      <c r="D8216"/>
      <c r="E8216"/>
      <c r="F8216"/>
      <c r="G8216"/>
      <c r="H8216" s="82"/>
      <c r="I8216" s="81"/>
      <c r="J8216" s="81"/>
      <c r="K8216" s="81"/>
      <c r="L8216" s="81"/>
    </row>
    <row r="8217" spans="3:12">
      <c r="C8217" s="88"/>
      <c r="D8217"/>
      <c r="E8217"/>
      <c r="F8217"/>
      <c r="G8217"/>
      <c r="H8217" s="82"/>
      <c r="I8217" s="81"/>
      <c r="J8217" s="81"/>
      <c r="K8217" s="81"/>
      <c r="L8217" s="81"/>
    </row>
    <row r="8218" spans="3:12">
      <c r="C8218" s="88"/>
      <c r="D8218"/>
      <c r="E8218"/>
      <c r="F8218"/>
      <c r="G8218"/>
      <c r="H8218" s="82"/>
      <c r="I8218" s="81"/>
      <c r="J8218" s="81"/>
      <c r="K8218" s="81"/>
      <c r="L8218" s="81"/>
    </row>
    <row r="8219" spans="3:12">
      <c r="C8219" s="88"/>
      <c r="D8219"/>
      <c r="E8219"/>
      <c r="F8219"/>
      <c r="G8219"/>
      <c r="H8219" s="82"/>
      <c r="I8219" s="81"/>
      <c r="J8219" s="81"/>
      <c r="K8219" s="81"/>
      <c r="L8219" s="81"/>
    </row>
    <row r="8220" spans="3:12">
      <c r="C8220" s="88"/>
      <c r="D8220"/>
      <c r="E8220"/>
      <c r="F8220"/>
      <c r="G8220"/>
      <c r="H8220" s="82"/>
      <c r="I8220" s="81"/>
      <c r="J8220" s="81"/>
      <c r="K8220" s="81"/>
      <c r="L8220" s="81"/>
    </row>
    <row r="8221" spans="3:12">
      <c r="C8221" s="88"/>
      <c r="D8221"/>
      <c r="E8221"/>
      <c r="F8221"/>
      <c r="G8221"/>
      <c r="H8221" s="82"/>
      <c r="I8221" s="81"/>
      <c r="J8221" s="81"/>
      <c r="K8221" s="81"/>
      <c r="L8221" s="81"/>
    </row>
    <row r="8222" spans="3:12">
      <c r="C8222" s="88"/>
      <c r="D8222"/>
      <c r="E8222"/>
      <c r="F8222"/>
      <c r="G8222"/>
      <c r="H8222" s="82"/>
      <c r="I8222" s="81"/>
      <c r="J8222" s="81"/>
      <c r="K8222" s="81"/>
      <c r="L8222" s="81"/>
    </row>
    <row r="8223" spans="3:12">
      <c r="C8223" s="88"/>
      <c r="D8223"/>
      <c r="E8223"/>
      <c r="F8223"/>
      <c r="G8223"/>
      <c r="H8223" s="82"/>
      <c r="I8223" s="81"/>
      <c r="J8223" s="81"/>
      <c r="K8223" s="81"/>
      <c r="L8223" s="81"/>
    </row>
    <row r="8224" spans="3:12">
      <c r="C8224" s="88"/>
      <c r="D8224"/>
      <c r="E8224"/>
      <c r="F8224"/>
      <c r="G8224"/>
      <c r="H8224" s="82"/>
      <c r="I8224" s="81"/>
      <c r="J8224" s="81"/>
      <c r="K8224" s="81"/>
      <c r="L8224" s="81"/>
    </row>
    <row r="8225" spans="3:12">
      <c r="C8225" s="88"/>
      <c r="D8225"/>
      <c r="E8225"/>
      <c r="F8225"/>
      <c r="G8225"/>
      <c r="H8225" s="82"/>
      <c r="I8225" s="81"/>
      <c r="J8225" s="81"/>
      <c r="K8225" s="81"/>
      <c r="L8225" s="81"/>
    </row>
    <row r="8226" spans="3:12">
      <c r="C8226" s="88"/>
      <c r="D8226"/>
      <c r="E8226"/>
      <c r="F8226"/>
      <c r="G8226"/>
      <c r="H8226" s="82"/>
      <c r="I8226" s="81"/>
      <c r="J8226" s="81"/>
      <c r="K8226" s="81"/>
      <c r="L8226" s="81"/>
    </row>
    <row r="8227" spans="3:12">
      <c r="C8227" s="88"/>
      <c r="D8227"/>
      <c r="E8227"/>
      <c r="F8227"/>
      <c r="G8227"/>
      <c r="H8227" s="82"/>
      <c r="I8227" s="81"/>
      <c r="J8227" s="81"/>
      <c r="K8227" s="81"/>
      <c r="L8227" s="81"/>
    </row>
    <row r="8228" spans="3:12">
      <c r="C8228" s="88"/>
      <c r="D8228"/>
      <c r="E8228"/>
      <c r="F8228"/>
      <c r="G8228"/>
      <c r="H8228" s="82"/>
      <c r="I8228" s="81"/>
      <c r="J8228" s="81"/>
      <c r="K8228" s="81"/>
      <c r="L8228" s="81"/>
    </row>
    <row r="8229" spans="3:12">
      <c r="C8229" s="88"/>
      <c r="D8229"/>
      <c r="E8229"/>
      <c r="F8229"/>
      <c r="G8229"/>
      <c r="H8229" s="82"/>
      <c r="I8229" s="81"/>
      <c r="J8229" s="81"/>
      <c r="K8229" s="81"/>
      <c r="L8229" s="81"/>
    </row>
    <row r="8230" spans="3:12">
      <c r="C8230" s="88"/>
      <c r="D8230"/>
      <c r="E8230"/>
      <c r="F8230"/>
      <c r="G8230"/>
      <c r="H8230" s="82"/>
      <c r="I8230" s="81"/>
      <c r="J8230" s="81"/>
      <c r="K8230" s="81"/>
      <c r="L8230" s="81"/>
    </row>
    <row r="8231" spans="3:12">
      <c r="C8231" s="88"/>
      <c r="D8231"/>
      <c r="E8231"/>
      <c r="F8231"/>
      <c r="G8231"/>
      <c r="H8231" s="82"/>
      <c r="I8231" s="81"/>
      <c r="J8231" s="81"/>
      <c r="K8231" s="81"/>
      <c r="L8231" s="81"/>
    </row>
    <row r="8232" spans="3:12">
      <c r="C8232" s="88"/>
      <c r="D8232"/>
      <c r="E8232"/>
      <c r="F8232"/>
      <c r="G8232"/>
      <c r="H8232" s="82"/>
      <c r="I8232" s="81"/>
      <c r="J8232" s="81"/>
      <c r="K8232" s="81"/>
      <c r="L8232" s="81"/>
    </row>
    <row r="8233" spans="3:12">
      <c r="C8233" s="88"/>
      <c r="D8233"/>
      <c r="E8233"/>
      <c r="F8233"/>
      <c r="G8233"/>
      <c r="H8233" s="82"/>
      <c r="I8233" s="81"/>
      <c r="J8233" s="81"/>
      <c r="K8233" s="81"/>
      <c r="L8233" s="81"/>
    </row>
    <row r="8234" spans="3:12">
      <c r="C8234" s="88"/>
      <c r="D8234"/>
      <c r="E8234"/>
      <c r="F8234"/>
      <c r="G8234"/>
      <c r="H8234" s="82"/>
      <c r="I8234" s="81"/>
      <c r="J8234" s="81"/>
      <c r="K8234" s="81"/>
      <c r="L8234" s="81"/>
    </row>
    <row r="8235" spans="3:12">
      <c r="C8235" s="88"/>
      <c r="D8235"/>
      <c r="E8235"/>
      <c r="F8235"/>
      <c r="G8235"/>
      <c r="H8235" s="82"/>
      <c r="I8235" s="81"/>
      <c r="J8235" s="81"/>
      <c r="K8235" s="81"/>
      <c r="L8235" s="81"/>
    </row>
    <row r="8236" spans="3:12">
      <c r="C8236" s="88"/>
      <c r="D8236"/>
      <c r="E8236"/>
      <c r="F8236"/>
      <c r="G8236"/>
      <c r="H8236" s="82"/>
      <c r="I8236" s="81"/>
      <c r="J8236" s="81"/>
      <c r="K8236" s="81"/>
      <c r="L8236" s="81"/>
    </row>
    <row r="8237" spans="3:12">
      <c r="C8237" s="88"/>
      <c r="D8237"/>
      <c r="E8237"/>
      <c r="F8237"/>
      <c r="G8237"/>
      <c r="H8237" s="82"/>
      <c r="I8237" s="81"/>
      <c r="J8237" s="81"/>
      <c r="K8237" s="81"/>
      <c r="L8237" s="81"/>
    </row>
    <row r="8238" spans="3:12">
      <c r="C8238" s="88"/>
      <c r="D8238"/>
      <c r="E8238"/>
      <c r="F8238"/>
      <c r="G8238"/>
      <c r="H8238" s="82"/>
      <c r="I8238" s="81"/>
      <c r="J8238" s="81"/>
      <c r="K8238" s="81"/>
      <c r="L8238" s="81"/>
    </row>
    <row r="8239" spans="3:12">
      <c r="C8239" s="88"/>
      <c r="D8239"/>
      <c r="E8239"/>
      <c r="F8239"/>
      <c r="G8239"/>
      <c r="H8239" s="82"/>
      <c r="I8239" s="81"/>
      <c r="J8239" s="81"/>
      <c r="K8239" s="81"/>
      <c r="L8239" s="81"/>
    </row>
    <row r="8240" spans="3:12">
      <c r="C8240" s="88"/>
      <c r="D8240"/>
      <c r="E8240"/>
      <c r="F8240"/>
      <c r="G8240"/>
      <c r="H8240" s="82"/>
      <c r="I8240" s="81"/>
      <c r="J8240" s="81"/>
      <c r="K8240" s="81"/>
      <c r="L8240" s="81"/>
    </row>
    <row r="8241" spans="3:12">
      <c r="C8241" s="88"/>
      <c r="D8241"/>
      <c r="E8241"/>
      <c r="F8241"/>
      <c r="G8241"/>
      <c r="H8241" s="82"/>
      <c r="I8241" s="81"/>
      <c r="J8241" s="81"/>
      <c r="K8241" s="81"/>
      <c r="L8241" s="81"/>
    </row>
    <row r="8242" spans="3:12">
      <c r="C8242" s="88"/>
      <c r="D8242"/>
      <c r="E8242"/>
      <c r="F8242"/>
      <c r="G8242"/>
      <c r="H8242" s="82"/>
      <c r="I8242" s="81"/>
      <c r="J8242" s="81"/>
      <c r="K8242" s="81"/>
      <c r="L8242" s="81"/>
    </row>
    <row r="8243" spans="3:12">
      <c r="C8243" s="88"/>
      <c r="D8243"/>
      <c r="E8243"/>
      <c r="F8243"/>
      <c r="G8243"/>
      <c r="H8243" s="82"/>
      <c r="I8243" s="81"/>
      <c r="J8243" s="81"/>
      <c r="K8243" s="81"/>
      <c r="L8243" s="81"/>
    </row>
    <row r="8244" spans="3:12">
      <c r="C8244" s="88"/>
      <c r="D8244"/>
      <c r="E8244"/>
      <c r="F8244"/>
      <c r="G8244"/>
      <c r="H8244" s="82"/>
      <c r="I8244" s="81"/>
      <c r="J8244" s="81"/>
      <c r="K8244" s="81"/>
      <c r="L8244" s="81"/>
    </row>
    <row r="8245" spans="3:12">
      <c r="C8245" s="88"/>
      <c r="D8245"/>
      <c r="E8245"/>
      <c r="F8245"/>
      <c r="G8245"/>
      <c r="H8245" s="82"/>
      <c r="I8245" s="81"/>
      <c r="J8245" s="81"/>
      <c r="K8245" s="81"/>
      <c r="L8245" s="81"/>
    </row>
    <row r="8246" spans="3:12">
      <c r="C8246" s="88"/>
      <c r="D8246"/>
      <c r="E8246"/>
      <c r="F8246"/>
      <c r="G8246"/>
      <c r="H8246" s="82"/>
      <c r="I8246" s="81"/>
      <c r="J8246" s="81"/>
      <c r="K8246" s="81"/>
      <c r="L8246" s="81"/>
    </row>
    <row r="8247" spans="3:12">
      <c r="C8247" s="88"/>
      <c r="D8247"/>
      <c r="E8247"/>
      <c r="F8247"/>
      <c r="G8247"/>
      <c r="H8247" s="82"/>
      <c r="I8247" s="81"/>
      <c r="J8247" s="81"/>
      <c r="K8247" s="81"/>
      <c r="L8247" s="81"/>
    </row>
    <row r="8248" spans="3:12">
      <c r="C8248" s="88"/>
      <c r="D8248"/>
      <c r="E8248"/>
      <c r="F8248"/>
      <c r="G8248"/>
      <c r="H8248" s="82"/>
      <c r="I8248" s="81"/>
      <c r="J8248" s="81"/>
      <c r="K8248" s="81"/>
      <c r="L8248" s="81"/>
    </row>
    <row r="8249" spans="3:12">
      <c r="C8249" s="88"/>
      <c r="D8249"/>
      <c r="E8249"/>
      <c r="F8249"/>
      <c r="G8249"/>
      <c r="H8249" s="82"/>
      <c r="I8249" s="81"/>
      <c r="J8249" s="81"/>
      <c r="K8249" s="81"/>
      <c r="L8249" s="81"/>
    </row>
    <row r="8250" spans="3:12">
      <c r="C8250" s="88"/>
      <c r="D8250"/>
      <c r="E8250"/>
      <c r="F8250"/>
      <c r="G8250"/>
      <c r="H8250" s="82"/>
      <c r="I8250" s="81"/>
      <c r="J8250" s="81"/>
      <c r="K8250" s="81"/>
      <c r="L8250" s="81"/>
    </row>
    <row r="8251" spans="3:12">
      <c r="C8251" s="88"/>
      <c r="D8251"/>
      <c r="E8251"/>
      <c r="F8251"/>
      <c r="G8251"/>
      <c r="H8251" s="82"/>
      <c r="I8251" s="81"/>
      <c r="J8251" s="81"/>
      <c r="K8251" s="81"/>
      <c r="L8251" s="81"/>
    </row>
    <row r="8252" spans="3:12">
      <c r="C8252" s="88"/>
      <c r="D8252"/>
      <c r="E8252"/>
      <c r="F8252"/>
      <c r="G8252"/>
      <c r="H8252" s="82"/>
      <c r="I8252" s="81"/>
      <c r="J8252" s="81"/>
      <c r="K8252" s="81"/>
      <c r="L8252" s="81"/>
    </row>
    <row r="8253" spans="3:12">
      <c r="C8253" s="88"/>
      <c r="D8253"/>
      <c r="E8253"/>
      <c r="F8253"/>
      <c r="G8253"/>
      <c r="H8253" s="82"/>
      <c r="I8253" s="81"/>
      <c r="J8253" s="81"/>
      <c r="K8253" s="81"/>
      <c r="L8253" s="81"/>
    </row>
    <row r="8254" spans="3:12">
      <c r="C8254" s="88"/>
      <c r="D8254"/>
      <c r="E8254"/>
      <c r="F8254"/>
      <c r="G8254"/>
      <c r="H8254" s="82"/>
      <c r="I8254" s="81"/>
      <c r="J8254" s="81"/>
      <c r="K8254" s="81"/>
      <c r="L8254" s="81"/>
    </row>
    <row r="8255" spans="3:12">
      <c r="C8255" s="88"/>
      <c r="D8255"/>
      <c r="E8255"/>
      <c r="F8255"/>
      <c r="G8255"/>
      <c r="H8255" s="82"/>
      <c r="I8255" s="81"/>
      <c r="J8255" s="81"/>
      <c r="K8255" s="81"/>
      <c r="L8255" s="81"/>
    </row>
    <row r="8256" spans="3:12">
      <c r="C8256" s="88"/>
      <c r="D8256"/>
      <c r="E8256"/>
      <c r="F8256"/>
      <c r="G8256"/>
      <c r="H8256" s="82"/>
      <c r="I8256" s="81"/>
      <c r="J8256" s="81"/>
      <c r="K8256" s="81"/>
      <c r="L8256" s="81"/>
    </row>
    <row r="8257" spans="3:12">
      <c r="C8257" s="88"/>
      <c r="D8257"/>
      <c r="E8257"/>
      <c r="F8257"/>
      <c r="G8257"/>
      <c r="H8257" s="82"/>
      <c r="I8257" s="81"/>
      <c r="J8257" s="81"/>
      <c r="K8257" s="81"/>
      <c r="L8257" s="81"/>
    </row>
    <row r="8258" spans="3:12">
      <c r="C8258" s="88"/>
      <c r="D8258"/>
      <c r="E8258"/>
      <c r="F8258"/>
      <c r="G8258"/>
      <c r="H8258" s="82"/>
      <c r="I8258" s="81"/>
      <c r="J8258" s="81"/>
      <c r="K8258" s="81"/>
      <c r="L8258" s="81"/>
    </row>
    <row r="8259" spans="3:12">
      <c r="C8259" s="88"/>
      <c r="D8259"/>
      <c r="E8259"/>
      <c r="F8259"/>
      <c r="G8259"/>
      <c r="H8259" s="82"/>
      <c r="I8259" s="81"/>
      <c r="J8259" s="81"/>
      <c r="K8259" s="81"/>
      <c r="L8259" s="81"/>
    </row>
    <row r="8260" spans="3:12">
      <c r="C8260" s="88"/>
      <c r="D8260"/>
      <c r="E8260"/>
      <c r="F8260"/>
      <c r="G8260"/>
      <c r="H8260" s="82"/>
      <c r="I8260" s="81"/>
      <c r="J8260" s="81"/>
      <c r="K8260" s="81"/>
      <c r="L8260" s="81"/>
    </row>
    <row r="8261" spans="3:12">
      <c r="C8261" s="88"/>
      <c r="D8261"/>
      <c r="E8261"/>
      <c r="F8261"/>
      <c r="G8261"/>
      <c r="H8261" s="82"/>
      <c r="I8261" s="81"/>
      <c r="J8261" s="81"/>
      <c r="K8261" s="81"/>
      <c r="L8261" s="81"/>
    </row>
    <row r="8262" spans="3:12">
      <c r="C8262" s="88"/>
      <c r="D8262"/>
      <c r="E8262"/>
      <c r="F8262"/>
      <c r="G8262"/>
      <c r="H8262" s="82"/>
      <c r="I8262" s="81"/>
      <c r="J8262" s="81"/>
      <c r="K8262" s="81"/>
      <c r="L8262" s="81"/>
    </row>
    <row r="8263" spans="3:12">
      <c r="C8263" s="88"/>
      <c r="D8263"/>
      <c r="E8263"/>
      <c r="F8263"/>
      <c r="G8263"/>
      <c r="H8263" s="82"/>
      <c r="I8263" s="81"/>
      <c r="J8263" s="81"/>
      <c r="K8263" s="81"/>
      <c r="L8263" s="81"/>
    </row>
    <row r="8264" spans="3:12">
      <c r="C8264" s="88"/>
      <c r="D8264"/>
      <c r="E8264"/>
      <c r="F8264"/>
      <c r="G8264"/>
      <c r="H8264" s="82"/>
      <c r="I8264" s="81"/>
      <c r="J8264" s="81"/>
      <c r="K8264" s="81"/>
      <c r="L8264" s="81"/>
    </row>
    <row r="8265" spans="3:12">
      <c r="C8265" s="88"/>
      <c r="D8265"/>
      <c r="E8265"/>
      <c r="F8265"/>
      <c r="G8265"/>
      <c r="H8265" s="82"/>
      <c r="I8265" s="81"/>
      <c r="J8265" s="81"/>
      <c r="K8265" s="81"/>
      <c r="L8265" s="81"/>
    </row>
    <row r="8266" spans="3:12">
      <c r="C8266" s="88"/>
      <c r="D8266"/>
      <c r="E8266"/>
      <c r="F8266"/>
      <c r="G8266"/>
      <c r="H8266" s="82"/>
      <c r="I8266" s="81"/>
      <c r="J8266" s="81"/>
      <c r="K8266" s="81"/>
      <c r="L8266" s="81"/>
    </row>
    <row r="8267" spans="3:12">
      <c r="C8267" s="88"/>
      <c r="D8267"/>
      <c r="E8267"/>
      <c r="F8267"/>
      <c r="G8267"/>
      <c r="H8267" s="82"/>
      <c r="I8267" s="81"/>
      <c r="J8267" s="81"/>
      <c r="K8267" s="81"/>
      <c r="L8267" s="81"/>
    </row>
    <row r="8268" spans="3:12">
      <c r="C8268" s="88"/>
      <c r="D8268"/>
      <c r="E8268"/>
      <c r="F8268"/>
      <c r="G8268"/>
      <c r="H8268" s="82"/>
      <c r="I8268" s="81"/>
      <c r="J8268" s="81"/>
      <c r="K8268" s="81"/>
      <c r="L8268" s="81"/>
    </row>
    <row r="8269" spans="3:12">
      <c r="C8269" s="88"/>
      <c r="D8269"/>
      <c r="E8269"/>
      <c r="F8269"/>
      <c r="G8269"/>
      <c r="H8269" s="82"/>
      <c r="I8269" s="81"/>
      <c r="J8269" s="81"/>
      <c r="K8269" s="81"/>
      <c r="L8269" s="81"/>
    </row>
    <row r="8270" spans="3:12">
      <c r="C8270" s="88"/>
      <c r="D8270"/>
      <c r="E8270"/>
      <c r="F8270"/>
      <c r="G8270"/>
      <c r="H8270" s="82"/>
      <c r="I8270" s="81"/>
      <c r="J8270" s="81"/>
      <c r="K8270" s="81"/>
      <c r="L8270" s="81"/>
    </row>
    <row r="8271" spans="3:12">
      <c r="C8271" s="88"/>
      <c r="D8271"/>
      <c r="E8271"/>
      <c r="F8271"/>
      <c r="G8271"/>
      <c r="H8271" s="82"/>
      <c r="I8271" s="81"/>
      <c r="J8271" s="81"/>
      <c r="K8271" s="81"/>
      <c r="L8271" s="81"/>
    </row>
    <row r="8272" spans="3:12">
      <c r="C8272" s="88"/>
      <c r="D8272"/>
      <c r="E8272"/>
      <c r="F8272"/>
      <c r="G8272"/>
      <c r="H8272" s="82"/>
      <c r="I8272" s="81"/>
      <c r="J8272" s="81"/>
      <c r="K8272" s="81"/>
      <c r="L8272" s="81"/>
    </row>
    <row r="8273" spans="3:12">
      <c r="C8273" s="88"/>
      <c r="D8273"/>
      <c r="E8273"/>
      <c r="F8273"/>
      <c r="G8273"/>
      <c r="H8273" s="82"/>
      <c r="I8273" s="81"/>
      <c r="J8273" s="81"/>
      <c r="K8273" s="81"/>
      <c r="L8273" s="81"/>
    </row>
    <row r="8274" spans="3:12">
      <c r="C8274" s="88"/>
      <c r="D8274"/>
      <c r="E8274"/>
      <c r="F8274"/>
      <c r="G8274"/>
      <c r="H8274" s="82"/>
      <c r="I8274" s="81"/>
      <c r="J8274" s="81"/>
      <c r="K8274" s="81"/>
      <c r="L8274" s="81"/>
    </row>
    <row r="8275" spans="3:12">
      <c r="C8275" s="88"/>
      <c r="D8275"/>
      <c r="E8275"/>
      <c r="F8275"/>
      <c r="G8275"/>
      <c r="H8275" s="82"/>
      <c r="I8275" s="81"/>
      <c r="J8275" s="81"/>
      <c r="K8275" s="81"/>
      <c r="L8275" s="81"/>
    </row>
    <row r="8276" spans="3:12">
      <c r="C8276" s="88"/>
      <c r="D8276"/>
      <c r="E8276"/>
      <c r="F8276"/>
      <c r="G8276"/>
      <c r="H8276" s="82"/>
      <c r="I8276" s="81"/>
      <c r="J8276" s="81"/>
      <c r="K8276" s="81"/>
      <c r="L8276" s="81"/>
    </row>
    <row r="8277" spans="3:12">
      <c r="C8277" s="88"/>
      <c r="D8277"/>
      <c r="E8277"/>
      <c r="F8277"/>
      <c r="G8277"/>
      <c r="H8277" s="82"/>
      <c r="I8277" s="81"/>
      <c r="J8277" s="81"/>
      <c r="K8277" s="81"/>
      <c r="L8277" s="81"/>
    </row>
    <row r="8278" spans="3:12">
      <c r="C8278" s="88"/>
      <c r="D8278"/>
      <c r="E8278"/>
      <c r="F8278"/>
      <c r="G8278"/>
      <c r="H8278" s="82"/>
      <c r="I8278" s="81"/>
      <c r="J8278" s="81"/>
      <c r="K8278" s="81"/>
      <c r="L8278" s="81"/>
    </row>
    <row r="8279" spans="3:12">
      <c r="C8279" s="88"/>
      <c r="D8279"/>
      <c r="E8279"/>
      <c r="F8279"/>
      <c r="G8279"/>
      <c r="H8279" s="82"/>
      <c r="I8279" s="81"/>
      <c r="J8279" s="81"/>
      <c r="K8279" s="81"/>
      <c r="L8279" s="81"/>
    </row>
    <row r="8280" spans="3:12">
      <c r="C8280" s="88"/>
      <c r="D8280"/>
      <c r="E8280"/>
      <c r="F8280"/>
      <c r="G8280"/>
      <c r="H8280" s="82"/>
      <c r="I8280" s="81"/>
      <c r="J8280" s="81"/>
      <c r="K8280" s="81"/>
      <c r="L8280" s="81"/>
    </row>
    <row r="8281" spans="3:12">
      <c r="C8281" s="88"/>
      <c r="D8281"/>
      <c r="E8281"/>
      <c r="F8281"/>
      <c r="G8281"/>
      <c r="H8281" s="82"/>
      <c r="I8281" s="81"/>
      <c r="J8281" s="81"/>
      <c r="K8281" s="81"/>
      <c r="L8281" s="81"/>
    </row>
    <row r="8282" spans="3:12">
      <c r="C8282" s="88"/>
      <c r="D8282"/>
      <c r="E8282"/>
      <c r="F8282"/>
      <c r="G8282"/>
      <c r="H8282" s="82"/>
      <c r="I8282" s="81"/>
      <c r="J8282" s="81"/>
      <c r="K8282" s="81"/>
      <c r="L8282" s="81"/>
    </row>
    <row r="8283" spans="3:12">
      <c r="C8283" s="88"/>
      <c r="D8283"/>
      <c r="E8283"/>
      <c r="F8283"/>
      <c r="G8283"/>
      <c r="H8283" s="82"/>
      <c r="I8283" s="81"/>
      <c r="J8283" s="81"/>
      <c r="K8283" s="81"/>
      <c r="L8283" s="81"/>
    </row>
    <row r="8284" spans="3:12">
      <c r="C8284" s="88"/>
      <c r="D8284"/>
      <c r="E8284"/>
      <c r="F8284"/>
      <c r="G8284"/>
      <c r="H8284" s="82"/>
      <c r="I8284" s="81"/>
      <c r="J8284" s="81"/>
      <c r="K8284" s="81"/>
      <c r="L8284" s="81"/>
    </row>
    <row r="8285" spans="3:12">
      <c r="C8285" s="88"/>
      <c r="D8285"/>
      <c r="E8285"/>
      <c r="F8285"/>
      <c r="G8285"/>
      <c r="H8285" s="82"/>
      <c r="I8285" s="81"/>
      <c r="J8285" s="81"/>
      <c r="K8285" s="81"/>
      <c r="L8285" s="81"/>
    </row>
    <row r="8286" spans="3:12">
      <c r="C8286" s="88"/>
      <c r="D8286"/>
      <c r="E8286"/>
      <c r="F8286"/>
      <c r="G8286"/>
      <c r="H8286" s="82"/>
      <c r="I8286" s="81"/>
      <c r="J8286" s="81"/>
      <c r="K8286" s="81"/>
      <c r="L8286" s="81"/>
    </row>
    <row r="8287" spans="3:12">
      <c r="C8287" s="88"/>
      <c r="D8287"/>
      <c r="E8287"/>
      <c r="F8287"/>
      <c r="G8287"/>
      <c r="H8287" s="82"/>
      <c r="I8287" s="81"/>
      <c r="J8287" s="81"/>
      <c r="K8287" s="81"/>
      <c r="L8287" s="81"/>
    </row>
    <row r="8288" spans="3:12">
      <c r="C8288" s="88"/>
      <c r="D8288"/>
      <c r="E8288"/>
      <c r="F8288"/>
      <c r="G8288"/>
      <c r="H8288" s="82"/>
      <c r="I8288" s="81"/>
      <c r="J8288" s="81"/>
      <c r="K8288" s="81"/>
      <c r="L8288" s="81"/>
    </row>
    <row r="8289" spans="3:12">
      <c r="C8289" s="88"/>
      <c r="D8289"/>
      <c r="E8289"/>
      <c r="F8289"/>
      <c r="G8289"/>
      <c r="H8289" s="82"/>
      <c r="I8289" s="81"/>
      <c r="J8289" s="81"/>
      <c r="K8289" s="81"/>
      <c r="L8289" s="81"/>
    </row>
    <row r="8290" spans="3:12">
      <c r="C8290" s="88"/>
      <c r="D8290"/>
      <c r="E8290"/>
      <c r="F8290"/>
      <c r="G8290"/>
      <c r="H8290" s="82"/>
      <c r="I8290" s="81"/>
      <c r="J8290" s="81"/>
      <c r="K8290" s="81"/>
      <c r="L8290" s="81"/>
    </row>
    <row r="8291" spans="3:12">
      <c r="C8291" s="88"/>
      <c r="D8291"/>
      <c r="E8291"/>
      <c r="F8291"/>
      <c r="G8291"/>
      <c r="H8291" s="82"/>
      <c r="I8291" s="81"/>
      <c r="J8291" s="81"/>
      <c r="K8291" s="81"/>
      <c r="L8291" s="81"/>
    </row>
    <row r="8292" spans="3:12">
      <c r="C8292" s="88"/>
      <c r="D8292"/>
      <c r="E8292"/>
      <c r="F8292"/>
      <c r="G8292"/>
      <c r="H8292" s="82"/>
      <c r="I8292" s="81"/>
      <c r="J8292" s="81"/>
      <c r="K8292" s="81"/>
      <c r="L8292" s="81"/>
    </row>
    <row r="8293" spans="3:12">
      <c r="C8293" s="88"/>
      <c r="D8293"/>
      <c r="E8293"/>
      <c r="F8293"/>
      <c r="G8293"/>
      <c r="H8293" s="82"/>
      <c r="I8293" s="81"/>
      <c r="J8293" s="81"/>
      <c r="K8293" s="81"/>
      <c r="L8293" s="81"/>
    </row>
    <row r="8294" spans="3:12">
      <c r="C8294" s="88"/>
      <c r="D8294"/>
      <c r="E8294"/>
      <c r="F8294"/>
      <c r="G8294"/>
      <c r="H8294" s="82"/>
      <c r="I8294" s="81"/>
      <c r="J8294" s="81"/>
      <c r="K8294" s="81"/>
      <c r="L8294" s="81"/>
    </row>
    <row r="8295" spans="3:12">
      <c r="C8295" s="88"/>
      <c r="D8295"/>
      <c r="E8295"/>
      <c r="F8295"/>
      <c r="G8295"/>
      <c r="H8295" s="82"/>
      <c r="I8295" s="81"/>
      <c r="J8295" s="81"/>
      <c r="K8295" s="81"/>
      <c r="L8295" s="81"/>
    </row>
    <row r="8296" spans="3:12">
      <c r="C8296" s="88"/>
      <c r="D8296"/>
      <c r="E8296"/>
      <c r="F8296"/>
      <c r="G8296"/>
      <c r="H8296" s="82"/>
      <c r="I8296" s="81"/>
      <c r="J8296" s="81"/>
      <c r="K8296" s="81"/>
      <c r="L8296" s="81"/>
    </row>
    <row r="8297" spans="3:12">
      <c r="C8297" s="88"/>
      <c r="D8297"/>
      <c r="E8297"/>
      <c r="F8297"/>
      <c r="G8297"/>
      <c r="H8297" s="82"/>
      <c r="I8297" s="81"/>
      <c r="J8297" s="81"/>
      <c r="K8297" s="81"/>
      <c r="L8297" s="81"/>
    </row>
    <row r="8298" spans="3:12">
      <c r="C8298" s="88"/>
      <c r="D8298"/>
      <c r="E8298"/>
      <c r="F8298"/>
      <c r="G8298"/>
      <c r="H8298" s="82"/>
      <c r="I8298" s="81"/>
      <c r="J8298" s="81"/>
      <c r="K8298" s="81"/>
      <c r="L8298" s="81"/>
    </row>
    <row r="8299" spans="3:12">
      <c r="C8299" s="88"/>
      <c r="D8299"/>
      <c r="E8299"/>
      <c r="F8299"/>
      <c r="G8299"/>
      <c r="H8299" s="82"/>
      <c r="I8299" s="81"/>
      <c r="J8299" s="81"/>
      <c r="K8299" s="81"/>
      <c r="L8299" s="81"/>
    </row>
    <row r="8300" spans="3:12">
      <c r="C8300" s="88"/>
      <c r="D8300"/>
      <c r="E8300"/>
      <c r="F8300"/>
      <c r="G8300"/>
      <c r="H8300" s="82"/>
      <c r="I8300" s="81"/>
      <c r="J8300" s="81"/>
      <c r="K8300" s="81"/>
      <c r="L8300" s="81"/>
    </row>
    <row r="8301" spans="3:12">
      <c r="C8301" s="88"/>
      <c r="D8301"/>
      <c r="E8301"/>
      <c r="F8301"/>
      <c r="G8301"/>
      <c r="H8301" s="82"/>
      <c r="I8301" s="81"/>
      <c r="J8301" s="81"/>
      <c r="K8301" s="81"/>
      <c r="L8301" s="81"/>
    </row>
    <row r="8302" spans="3:12">
      <c r="C8302" s="88"/>
      <c r="D8302"/>
      <c r="E8302"/>
      <c r="F8302"/>
      <c r="G8302"/>
      <c r="H8302" s="82"/>
      <c r="I8302" s="81"/>
      <c r="J8302" s="81"/>
      <c r="K8302" s="81"/>
      <c r="L8302" s="81"/>
    </row>
    <row r="8303" spans="3:12">
      <c r="C8303" s="88"/>
      <c r="D8303"/>
      <c r="E8303"/>
      <c r="F8303"/>
      <c r="G8303"/>
      <c r="H8303" s="82"/>
      <c r="I8303" s="81"/>
      <c r="J8303" s="81"/>
      <c r="K8303" s="81"/>
      <c r="L8303" s="81"/>
    </row>
    <row r="8304" spans="3:12">
      <c r="C8304" s="88"/>
      <c r="D8304"/>
      <c r="E8304"/>
      <c r="F8304"/>
      <c r="G8304"/>
      <c r="H8304" s="82"/>
      <c r="I8304" s="81"/>
      <c r="J8304" s="81"/>
      <c r="K8304" s="81"/>
      <c r="L8304" s="81"/>
    </row>
    <row r="8305" spans="3:12">
      <c r="C8305" s="88"/>
      <c r="D8305"/>
      <c r="E8305"/>
      <c r="F8305"/>
      <c r="G8305"/>
      <c r="H8305" s="82"/>
      <c r="I8305" s="81"/>
      <c r="J8305" s="81"/>
      <c r="K8305" s="81"/>
      <c r="L8305" s="81"/>
    </row>
    <row r="8306" spans="3:12">
      <c r="C8306" s="88"/>
      <c r="D8306"/>
      <c r="E8306"/>
      <c r="F8306"/>
      <c r="G8306"/>
      <c r="H8306" s="82"/>
      <c r="I8306" s="81"/>
      <c r="J8306" s="81"/>
      <c r="K8306" s="81"/>
      <c r="L8306" s="81"/>
    </row>
    <row r="8307" spans="3:12">
      <c r="C8307" s="88"/>
      <c r="D8307"/>
      <c r="E8307"/>
      <c r="F8307"/>
      <c r="G8307"/>
      <c r="H8307" s="82"/>
      <c r="I8307" s="81"/>
      <c r="J8307" s="81"/>
      <c r="K8307" s="81"/>
      <c r="L8307" s="81"/>
    </row>
    <row r="8308" spans="3:12">
      <c r="C8308" s="88"/>
      <c r="D8308"/>
      <c r="E8308"/>
      <c r="F8308"/>
      <c r="G8308"/>
      <c r="H8308" s="82"/>
      <c r="I8308" s="81"/>
      <c r="J8308" s="81"/>
      <c r="K8308" s="81"/>
      <c r="L8308" s="81"/>
    </row>
    <row r="8309" spans="3:12">
      <c r="C8309" s="88"/>
      <c r="D8309"/>
      <c r="E8309"/>
      <c r="F8309"/>
      <c r="G8309"/>
      <c r="H8309" s="82"/>
      <c r="I8309" s="81"/>
      <c r="J8309" s="81"/>
      <c r="K8309" s="81"/>
      <c r="L8309" s="81"/>
    </row>
    <row r="8310" spans="3:12">
      <c r="C8310" s="88"/>
      <c r="D8310"/>
      <c r="E8310"/>
      <c r="F8310"/>
      <c r="G8310"/>
      <c r="H8310" s="82"/>
      <c r="I8310" s="81"/>
      <c r="J8310" s="81"/>
      <c r="K8310" s="81"/>
      <c r="L8310" s="81"/>
    </row>
    <row r="8311" spans="3:12">
      <c r="C8311" s="88"/>
      <c r="D8311"/>
      <c r="E8311"/>
      <c r="F8311"/>
      <c r="G8311"/>
      <c r="H8311" s="82"/>
      <c r="I8311" s="81"/>
      <c r="J8311" s="81"/>
      <c r="K8311" s="81"/>
      <c r="L8311" s="81"/>
    </row>
    <row r="8312" spans="3:12">
      <c r="C8312" s="88"/>
      <c r="D8312"/>
      <c r="E8312"/>
      <c r="F8312"/>
      <c r="G8312"/>
      <c r="H8312" s="82"/>
      <c r="I8312" s="81"/>
      <c r="J8312" s="81"/>
      <c r="K8312" s="81"/>
      <c r="L8312" s="81"/>
    </row>
    <row r="8313" spans="3:12">
      <c r="C8313" s="88"/>
      <c r="D8313"/>
      <c r="E8313"/>
      <c r="F8313"/>
      <c r="G8313"/>
      <c r="H8313" s="82"/>
      <c r="I8313" s="81"/>
      <c r="J8313" s="81"/>
      <c r="K8313" s="81"/>
      <c r="L8313" s="81"/>
    </row>
    <row r="8314" spans="3:12">
      <c r="C8314" s="88"/>
      <c r="D8314"/>
      <c r="E8314"/>
      <c r="F8314"/>
      <c r="G8314"/>
      <c r="H8314" s="82"/>
      <c r="I8314" s="81"/>
      <c r="J8314" s="81"/>
      <c r="K8314" s="81"/>
      <c r="L8314" s="81"/>
    </row>
    <row r="8315" spans="3:12">
      <c r="C8315" s="88"/>
      <c r="D8315"/>
      <c r="E8315"/>
      <c r="F8315"/>
      <c r="G8315"/>
      <c r="H8315" s="82"/>
      <c r="I8315" s="81"/>
      <c r="J8315" s="81"/>
      <c r="K8315" s="81"/>
      <c r="L8315" s="81"/>
    </row>
    <row r="8316" spans="3:12">
      <c r="C8316" s="88"/>
      <c r="D8316"/>
      <c r="E8316"/>
      <c r="F8316"/>
      <c r="G8316"/>
      <c r="H8316" s="82"/>
      <c r="I8316" s="81"/>
      <c r="J8316" s="81"/>
      <c r="K8316" s="81"/>
      <c r="L8316" s="81"/>
    </row>
    <row r="8317" spans="3:12">
      <c r="C8317" s="88"/>
      <c r="D8317"/>
      <c r="E8317"/>
      <c r="F8317"/>
      <c r="G8317"/>
      <c r="H8317" s="82"/>
      <c r="I8317" s="81"/>
      <c r="J8317" s="81"/>
      <c r="K8317" s="81"/>
      <c r="L8317" s="81"/>
    </row>
    <row r="8318" spans="3:12">
      <c r="C8318" s="88"/>
      <c r="D8318"/>
      <c r="E8318"/>
      <c r="F8318"/>
      <c r="G8318"/>
      <c r="H8318" s="82"/>
      <c r="I8318" s="81"/>
      <c r="J8318" s="81"/>
      <c r="K8318" s="81"/>
      <c r="L8318" s="81"/>
    </row>
    <row r="8319" spans="3:12">
      <c r="C8319" s="88"/>
      <c r="D8319"/>
      <c r="E8319"/>
      <c r="F8319"/>
      <c r="G8319"/>
      <c r="H8319" s="82"/>
      <c r="I8319" s="81"/>
      <c r="J8319" s="81"/>
      <c r="K8319" s="81"/>
      <c r="L8319" s="81"/>
    </row>
    <row r="8320" spans="3:12">
      <c r="C8320" s="88"/>
      <c r="D8320"/>
      <c r="E8320"/>
      <c r="F8320"/>
      <c r="G8320"/>
      <c r="H8320" s="82"/>
      <c r="I8320" s="81"/>
      <c r="J8320" s="81"/>
      <c r="K8320" s="81"/>
      <c r="L8320" s="81"/>
    </row>
    <row r="8321" spans="3:12">
      <c r="C8321" s="88"/>
      <c r="D8321"/>
      <c r="E8321"/>
      <c r="F8321"/>
      <c r="G8321"/>
      <c r="H8321" s="82"/>
      <c r="I8321" s="81"/>
      <c r="J8321" s="81"/>
      <c r="K8321" s="81"/>
      <c r="L8321" s="81"/>
    </row>
    <row r="8322" spans="3:12">
      <c r="C8322" s="88"/>
      <c r="D8322"/>
      <c r="E8322"/>
      <c r="F8322"/>
      <c r="G8322"/>
      <c r="H8322" s="82"/>
      <c r="I8322" s="81"/>
      <c r="J8322" s="81"/>
      <c r="K8322" s="81"/>
      <c r="L8322" s="81"/>
    </row>
    <row r="8323" spans="3:12">
      <c r="C8323" s="88"/>
      <c r="D8323"/>
      <c r="E8323"/>
      <c r="F8323"/>
      <c r="G8323"/>
      <c r="H8323" s="82"/>
      <c r="I8323" s="81"/>
      <c r="J8323" s="81"/>
      <c r="K8323" s="81"/>
      <c r="L8323" s="81"/>
    </row>
    <row r="8324" spans="3:12">
      <c r="C8324" s="88"/>
      <c r="D8324"/>
      <c r="E8324"/>
      <c r="F8324"/>
      <c r="G8324"/>
      <c r="H8324" s="82"/>
      <c r="I8324" s="81"/>
      <c r="J8324" s="81"/>
      <c r="K8324" s="81"/>
      <c r="L8324" s="81"/>
    </row>
    <row r="8325" spans="3:12">
      <c r="C8325" s="88"/>
      <c r="D8325"/>
      <c r="E8325"/>
      <c r="F8325"/>
      <c r="G8325"/>
      <c r="H8325" s="82"/>
      <c r="I8325" s="81"/>
      <c r="J8325" s="81"/>
      <c r="K8325" s="81"/>
      <c r="L8325" s="81"/>
    </row>
    <row r="8326" spans="3:12">
      <c r="C8326" s="88"/>
      <c r="D8326"/>
      <c r="E8326"/>
      <c r="F8326"/>
      <c r="G8326"/>
      <c r="H8326" s="82"/>
      <c r="I8326" s="81"/>
      <c r="J8326" s="81"/>
      <c r="K8326" s="81"/>
      <c r="L8326" s="81"/>
    </row>
    <row r="8327" spans="3:12">
      <c r="C8327" s="88"/>
      <c r="D8327"/>
      <c r="E8327"/>
      <c r="F8327"/>
      <c r="G8327"/>
      <c r="H8327" s="82"/>
      <c r="I8327" s="81"/>
      <c r="J8327" s="81"/>
      <c r="K8327" s="81"/>
      <c r="L8327" s="81"/>
    </row>
    <row r="8328" spans="3:12">
      <c r="C8328" s="88"/>
      <c r="D8328"/>
      <c r="E8328"/>
      <c r="F8328"/>
      <c r="G8328"/>
      <c r="H8328" s="82"/>
      <c r="I8328" s="81"/>
      <c r="J8328" s="81"/>
      <c r="K8328" s="81"/>
      <c r="L8328" s="81"/>
    </row>
    <row r="8329" spans="3:12">
      <c r="C8329" s="88"/>
      <c r="D8329"/>
      <c r="E8329"/>
      <c r="F8329"/>
      <c r="G8329"/>
      <c r="H8329" s="82"/>
      <c r="I8329" s="81"/>
      <c r="J8329" s="81"/>
      <c r="K8329" s="81"/>
      <c r="L8329" s="81"/>
    </row>
    <row r="8330" spans="3:12">
      <c r="C8330" s="88"/>
      <c r="D8330"/>
      <c r="E8330"/>
      <c r="F8330"/>
      <c r="G8330"/>
      <c r="H8330" s="82"/>
      <c r="I8330" s="81"/>
      <c r="J8330" s="81"/>
      <c r="K8330" s="81"/>
      <c r="L8330" s="81"/>
    </row>
    <row r="8331" spans="3:12">
      <c r="C8331" s="88"/>
      <c r="D8331"/>
      <c r="E8331"/>
      <c r="F8331"/>
      <c r="G8331"/>
      <c r="H8331" s="82"/>
      <c r="I8331" s="81"/>
      <c r="J8331" s="81"/>
      <c r="K8331" s="81"/>
      <c r="L8331" s="81"/>
    </row>
    <row r="8332" spans="3:12">
      <c r="C8332" s="88"/>
      <c r="D8332"/>
      <c r="E8332"/>
      <c r="F8332"/>
      <c r="G8332"/>
      <c r="H8332" s="82"/>
      <c r="I8332" s="81"/>
      <c r="J8332" s="81"/>
      <c r="K8332" s="81"/>
      <c r="L8332" s="81"/>
    </row>
    <row r="8333" spans="3:12">
      <c r="C8333" s="88"/>
      <c r="D8333"/>
      <c r="E8333"/>
      <c r="F8333"/>
      <c r="G8333"/>
      <c r="H8333" s="82"/>
      <c r="I8333" s="81"/>
      <c r="J8333" s="81"/>
      <c r="K8333" s="81"/>
      <c r="L8333" s="81"/>
    </row>
    <row r="8334" spans="3:12">
      <c r="C8334" s="88"/>
      <c r="D8334"/>
      <c r="E8334"/>
      <c r="F8334"/>
      <c r="G8334"/>
      <c r="H8334" s="82"/>
      <c r="I8334" s="81"/>
      <c r="J8334" s="81"/>
      <c r="K8334" s="81"/>
      <c r="L8334" s="81"/>
    </row>
    <row r="8335" spans="3:12">
      <c r="C8335" s="88"/>
      <c r="D8335"/>
      <c r="E8335"/>
      <c r="F8335"/>
      <c r="G8335"/>
      <c r="H8335" s="82"/>
      <c r="I8335" s="81"/>
      <c r="J8335" s="81"/>
      <c r="K8335" s="81"/>
      <c r="L8335" s="81"/>
    </row>
    <row r="8336" spans="3:12">
      <c r="C8336" s="88"/>
      <c r="D8336"/>
      <c r="E8336"/>
      <c r="F8336"/>
      <c r="G8336"/>
      <c r="H8336" s="82"/>
      <c r="I8336" s="81"/>
      <c r="J8336" s="81"/>
      <c r="K8336" s="81"/>
      <c r="L8336" s="81"/>
    </row>
    <row r="8337" spans="3:12">
      <c r="C8337" s="88"/>
      <c r="D8337"/>
      <c r="E8337"/>
      <c r="F8337"/>
      <c r="G8337"/>
      <c r="H8337" s="82"/>
      <c r="I8337" s="81"/>
      <c r="J8337" s="81"/>
      <c r="K8337" s="81"/>
      <c r="L8337" s="81"/>
    </row>
    <row r="8338" spans="3:12">
      <c r="C8338" s="88"/>
      <c r="D8338"/>
      <c r="E8338"/>
      <c r="F8338"/>
      <c r="G8338"/>
      <c r="H8338" s="82"/>
      <c r="I8338" s="81"/>
      <c r="J8338" s="81"/>
      <c r="K8338" s="81"/>
      <c r="L8338" s="81"/>
    </row>
    <row r="8339" spans="3:12">
      <c r="C8339" s="88"/>
      <c r="D8339"/>
      <c r="E8339"/>
      <c r="F8339"/>
      <c r="G8339"/>
      <c r="H8339" s="82"/>
      <c r="I8339" s="81"/>
      <c r="J8339" s="81"/>
      <c r="K8339" s="81"/>
      <c r="L8339" s="81"/>
    </row>
    <row r="8340" spans="3:12">
      <c r="C8340" s="88"/>
      <c r="D8340"/>
      <c r="E8340"/>
      <c r="F8340"/>
      <c r="G8340"/>
      <c r="H8340" s="82"/>
      <c r="I8340" s="81"/>
      <c r="J8340" s="81"/>
      <c r="K8340" s="81"/>
      <c r="L8340" s="81"/>
    </row>
    <row r="8341" spans="3:12">
      <c r="C8341" s="88"/>
      <c r="D8341"/>
      <c r="E8341"/>
      <c r="F8341"/>
      <c r="G8341"/>
      <c r="H8341" s="82"/>
      <c r="I8341" s="81"/>
      <c r="J8341" s="81"/>
      <c r="K8341" s="81"/>
      <c r="L8341" s="81"/>
    </row>
    <row r="8342" spans="3:12">
      <c r="C8342" s="88"/>
      <c r="D8342"/>
      <c r="E8342"/>
      <c r="F8342"/>
      <c r="G8342"/>
      <c r="H8342" s="82"/>
      <c r="I8342" s="81"/>
      <c r="J8342" s="81"/>
      <c r="K8342" s="81"/>
      <c r="L8342" s="81"/>
    </row>
    <row r="8343" spans="3:12">
      <c r="C8343" s="88"/>
      <c r="D8343"/>
      <c r="E8343"/>
      <c r="F8343"/>
      <c r="G8343"/>
      <c r="H8343" s="82"/>
      <c r="I8343" s="81"/>
      <c r="J8343" s="81"/>
      <c r="K8343" s="81"/>
      <c r="L8343" s="81"/>
    </row>
    <row r="8344" spans="3:12">
      <c r="C8344" s="88"/>
      <c r="D8344"/>
      <c r="E8344"/>
      <c r="F8344"/>
      <c r="G8344"/>
      <c r="H8344" s="82"/>
      <c r="I8344" s="81"/>
      <c r="J8344" s="81"/>
      <c r="K8344" s="81"/>
      <c r="L8344" s="81"/>
    </row>
    <row r="8345" spans="3:12">
      <c r="C8345" s="88"/>
      <c r="D8345"/>
      <c r="E8345"/>
      <c r="F8345"/>
      <c r="G8345"/>
      <c r="H8345" s="82"/>
      <c r="I8345" s="81"/>
      <c r="J8345" s="81"/>
      <c r="K8345" s="81"/>
      <c r="L8345" s="81"/>
    </row>
    <row r="8346" spans="3:12">
      <c r="C8346" s="88"/>
      <c r="D8346"/>
      <c r="E8346"/>
      <c r="F8346"/>
      <c r="G8346"/>
      <c r="H8346" s="82"/>
      <c r="I8346" s="81"/>
      <c r="J8346" s="81"/>
      <c r="K8346" s="81"/>
      <c r="L8346" s="81"/>
    </row>
    <row r="8347" spans="3:12">
      <c r="C8347" s="88"/>
      <c r="D8347"/>
      <c r="E8347"/>
      <c r="F8347"/>
      <c r="G8347"/>
      <c r="H8347" s="82"/>
      <c r="I8347" s="81"/>
      <c r="J8347" s="81"/>
      <c r="K8347" s="81"/>
      <c r="L8347" s="81"/>
    </row>
    <row r="8348" spans="3:12">
      <c r="C8348" s="88"/>
      <c r="D8348"/>
      <c r="E8348"/>
      <c r="F8348"/>
      <c r="G8348"/>
      <c r="H8348" s="82"/>
      <c r="I8348" s="81"/>
      <c r="J8348" s="81"/>
      <c r="K8348" s="81"/>
      <c r="L8348" s="81"/>
    </row>
    <row r="8349" spans="3:12">
      <c r="C8349" s="88"/>
      <c r="D8349"/>
      <c r="E8349"/>
      <c r="F8349"/>
      <c r="G8349"/>
      <c r="H8349" s="82"/>
      <c r="I8349" s="81"/>
      <c r="J8349" s="81"/>
      <c r="K8349" s="81"/>
      <c r="L8349" s="81"/>
    </row>
    <row r="8350" spans="3:12">
      <c r="C8350" s="88"/>
      <c r="D8350"/>
      <c r="E8350"/>
      <c r="F8350"/>
      <c r="G8350"/>
      <c r="H8350" s="82"/>
      <c r="I8350" s="81"/>
      <c r="J8350" s="81"/>
      <c r="K8350" s="81"/>
      <c r="L8350" s="81"/>
    </row>
    <row r="8351" spans="3:12">
      <c r="C8351" s="88"/>
      <c r="D8351"/>
      <c r="E8351"/>
      <c r="F8351"/>
      <c r="G8351"/>
      <c r="H8351" s="82"/>
      <c r="I8351" s="81"/>
      <c r="J8351" s="81"/>
      <c r="K8351" s="81"/>
      <c r="L8351" s="81"/>
    </row>
    <row r="8352" spans="3:12">
      <c r="C8352" s="88"/>
      <c r="D8352"/>
      <c r="E8352"/>
      <c r="F8352"/>
      <c r="G8352"/>
      <c r="H8352" s="82"/>
      <c r="I8352" s="81"/>
      <c r="J8352" s="81"/>
      <c r="K8352" s="81"/>
      <c r="L8352" s="81"/>
    </row>
    <row r="8353" spans="3:12">
      <c r="C8353" s="88"/>
      <c r="D8353"/>
      <c r="E8353"/>
      <c r="F8353"/>
      <c r="G8353"/>
      <c r="H8353" s="82"/>
      <c r="I8353" s="81"/>
      <c r="J8353" s="81"/>
      <c r="K8353" s="81"/>
      <c r="L8353" s="81"/>
    </row>
    <row r="8354" spans="3:12">
      <c r="C8354" s="88"/>
      <c r="D8354"/>
      <c r="E8354"/>
      <c r="F8354"/>
      <c r="G8354"/>
      <c r="H8354" s="82"/>
      <c r="I8354" s="81"/>
      <c r="J8354" s="81"/>
      <c r="K8354" s="81"/>
      <c r="L8354" s="81"/>
    </row>
    <row r="8355" spans="3:12">
      <c r="C8355" s="88"/>
      <c r="D8355"/>
      <c r="E8355"/>
      <c r="F8355"/>
      <c r="G8355"/>
      <c r="H8355" s="82"/>
      <c r="I8355" s="81"/>
      <c r="J8355" s="81"/>
      <c r="K8355" s="81"/>
      <c r="L8355" s="81"/>
    </row>
    <row r="8356" spans="3:12">
      <c r="C8356" s="88"/>
      <c r="D8356"/>
      <c r="E8356"/>
      <c r="F8356"/>
      <c r="G8356"/>
      <c r="H8356" s="82"/>
      <c r="I8356" s="81"/>
      <c r="J8356" s="81"/>
      <c r="K8356" s="81"/>
      <c r="L8356" s="81"/>
    </row>
    <row r="8357" spans="3:12">
      <c r="C8357" s="88"/>
      <c r="D8357"/>
      <c r="E8357"/>
      <c r="F8357"/>
      <c r="G8357"/>
      <c r="H8357" s="82"/>
      <c r="I8357" s="81"/>
      <c r="J8357" s="81"/>
      <c r="K8357" s="81"/>
      <c r="L8357" s="81"/>
    </row>
    <row r="8358" spans="3:12">
      <c r="C8358" s="88"/>
      <c r="D8358"/>
      <c r="E8358"/>
      <c r="F8358"/>
      <c r="G8358"/>
      <c r="H8358" s="82"/>
      <c r="I8358" s="81"/>
      <c r="J8358" s="81"/>
      <c r="K8358" s="81"/>
      <c r="L8358" s="81"/>
    </row>
    <row r="8359" spans="3:12">
      <c r="C8359" s="88"/>
      <c r="D8359"/>
      <c r="E8359"/>
      <c r="F8359"/>
      <c r="G8359"/>
      <c r="H8359" s="82"/>
      <c r="I8359" s="81"/>
      <c r="J8359" s="81"/>
      <c r="K8359" s="81"/>
      <c r="L8359" s="81"/>
    </row>
    <row r="8360" spans="3:12">
      <c r="C8360" s="88"/>
      <c r="D8360"/>
      <c r="E8360"/>
      <c r="F8360"/>
      <c r="G8360"/>
      <c r="H8360" s="82"/>
      <c r="I8360" s="81"/>
      <c r="J8360" s="81"/>
      <c r="K8360" s="81"/>
      <c r="L8360" s="81"/>
    </row>
    <row r="8361" spans="3:12">
      <c r="C8361" s="88"/>
      <c r="D8361"/>
      <c r="E8361"/>
      <c r="F8361"/>
      <c r="G8361"/>
      <c r="H8361" s="82"/>
      <c r="I8361" s="81"/>
      <c r="J8361" s="81"/>
      <c r="K8361" s="81"/>
      <c r="L8361" s="81"/>
    </row>
    <row r="8362" spans="3:12">
      <c r="C8362" s="88"/>
      <c r="D8362"/>
      <c r="E8362"/>
      <c r="F8362"/>
      <c r="G8362"/>
      <c r="H8362" s="82"/>
      <c r="I8362" s="81"/>
      <c r="J8362" s="81"/>
      <c r="K8362" s="81"/>
      <c r="L8362" s="81"/>
    </row>
    <row r="8363" spans="3:12">
      <c r="C8363" s="88"/>
      <c r="D8363"/>
      <c r="E8363"/>
      <c r="F8363"/>
      <c r="G8363"/>
      <c r="H8363" s="82"/>
      <c r="I8363" s="81"/>
      <c r="J8363" s="81"/>
      <c r="K8363" s="81"/>
      <c r="L8363" s="81"/>
    </row>
    <row r="8364" spans="3:12">
      <c r="C8364" s="88"/>
      <c r="D8364"/>
      <c r="E8364"/>
      <c r="F8364"/>
      <c r="G8364"/>
      <c r="H8364" s="82"/>
      <c r="I8364" s="81"/>
      <c r="J8364" s="81"/>
      <c r="K8364" s="81"/>
      <c r="L8364" s="81"/>
    </row>
    <row r="8365" spans="3:12">
      <c r="C8365" s="88"/>
      <c r="D8365"/>
      <c r="E8365"/>
      <c r="F8365"/>
      <c r="G8365"/>
      <c r="H8365" s="82"/>
      <c r="I8365" s="81"/>
      <c r="J8365" s="81"/>
      <c r="K8365" s="81"/>
      <c r="L8365" s="81"/>
    </row>
    <row r="8366" spans="3:12">
      <c r="C8366" s="88"/>
      <c r="D8366"/>
      <c r="E8366"/>
      <c r="F8366"/>
      <c r="G8366"/>
      <c r="H8366" s="82"/>
      <c r="I8366" s="81"/>
      <c r="J8366" s="81"/>
      <c r="K8366" s="81"/>
      <c r="L8366" s="81"/>
    </row>
    <row r="8367" spans="3:12">
      <c r="C8367" s="88"/>
      <c r="D8367"/>
      <c r="E8367"/>
      <c r="F8367"/>
      <c r="G8367"/>
      <c r="H8367" s="82"/>
      <c r="I8367" s="81"/>
      <c r="J8367" s="81"/>
      <c r="K8367" s="81"/>
      <c r="L8367" s="81"/>
    </row>
    <row r="8368" spans="3:12">
      <c r="C8368" s="88"/>
      <c r="D8368"/>
      <c r="E8368"/>
      <c r="F8368"/>
      <c r="G8368"/>
      <c r="H8368" s="82"/>
      <c r="I8368" s="81"/>
      <c r="J8368" s="81"/>
      <c r="K8368" s="81"/>
      <c r="L8368" s="81"/>
    </row>
    <row r="8369" spans="3:12">
      <c r="C8369" s="88"/>
      <c r="D8369"/>
      <c r="E8369"/>
      <c r="F8369"/>
      <c r="G8369"/>
      <c r="H8369" s="82"/>
      <c r="I8369" s="81"/>
      <c r="J8369" s="81"/>
      <c r="K8369" s="81"/>
      <c r="L8369" s="81"/>
    </row>
    <row r="8370" spans="3:12">
      <c r="C8370" s="88"/>
      <c r="D8370"/>
      <c r="E8370"/>
      <c r="F8370"/>
      <c r="G8370"/>
      <c r="H8370" s="82"/>
      <c r="I8370" s="81"/>
      <c r="J8370" s="81"/>
      <c r="K8370" s="81"/>
      <c r="L8370" s="81"/>
    </row>
    <row r="8371" spans="3:12">
      <c r="C8371" s="88"/>
      <c r="D8371"/>
      <c r="E8371"/>
      <c r="F8371"/>
      <c r="G8371"/>
      <c r="H8371" s="82"/>
      <c r="I8371" s="81"/>
      <c r="J8371" s="81"/>
      <c r="K8371" s="81"/>
      <c r="L8371" s="81"/>
    </row>
    <row r="8372" spans="3:12">
      <c r="C8372" s="88"/>
      <c r="D8372"/>
      <c r="E8372"/>
      <c r="F8372"/>
      <c r="G8372"/>
      <c r="H8372" s="82"/>
      <c r="I8372" s="81"/>
      <c r="J8372" s="81"/>
      <c r="K8372" s="81"/>
      <c r="L8372" s="81"/>
    </row>
    <row r="8373" spans="3:12">
      <c r="C8373" s="88"/>
      <c r="D8373"/>
      <c r="E8373"/>
      <c r="F8373"/>
      <c r="G8373"/>
      <c r="H8373" s="82"/>
      <c r="I8373" s="81"/>
      <c r="J8373" s="81"/>
      <c r="K8373" s="81"/>
      <c r="L8373" s="81"/>
    </row>
    <row r="8374" spans="3:12">
      <c r="C8374" s="88"/>
      <c r="D8374"/>
      <c r="E8374"/>
      <c r="F8374"/>
      <c r="G8374"/>
      <c r="H8374" s="82"/>
      <c r="I8374" s="81"/>
      <c r="J8374" s="81"/>
      <c r="K8374" s="81"/>
      <c r="L8374" s="81"/>
    </row>
    <row r="8375" spans="3:12">
      <c r="C8375" s="88"/>
      <c r="D8375"/>
      <c r="E8375"/>
      <c r="F8375"/>
      <c r="G8375"/>
      <c r="H8375" s="82"/>
      <c r="I8375" s="81"/>
      <c r="J8375" s="81"/>
      <c r="K8375" s="81"/>
      <c r="L8375" s="81"/>
    </row>
    <row r="8376" spans="3:12">
      <c r="C8376" s="88"/>
      <c r="D8376"/>
      <c r="E8376"/>
      <c r="F8376"/>
      <c r="G8376"/>
      <c r="H8376" s="82"/>
      <c r="I8376" s="81"/>
      <c r="J8376" s="81"/>
      <c r="K8376" s="81"/>
      <c r="L8376" s="81"/>
    </row>
    <row r="8377" spans="3:12">
      <c r="C8377" s="88"/>
      <c r="D8377"/>
      <c r="E8377"/>
      <c r="F8377"/>
      <c r="G8377"/>
      <c r="H8377" s="82"/>
      <c r="I8377" s="81"/>
      <c r="J8377" s="81"/>
      <c r="K8377" s="81"/>
      <c r="L8377" s="81"/>
    </row>
    <row r="8378" spans="3:12">
      <c r="C8378" s="88"/>
      <c r="D8378"/>
      <c r="E8378"/>
      <c r="F8378"/>
      <c r="G8378"/>
      <c r="H8378" s="82"/>
      <c r="I8378" s="81"/>
      <c r="J8378" s="81"/>
      <c r="K8378" s="81"/>
      <c r="L8378" s="81"/>
    </row>
    <row r="8379" spans="3:12">
      <c r="C8379" s="88"/>
      <c r="D8379"/>
      <c r="E8379"/>
      <c r="F8379"/>
      <c r="G8379"/>
      <c r="H8379" s="82"/>
      <c r="I8379" s="81"/>
      <c r="J8379" s="81"/>
      <c r="K8379" s="81"/>
      <c r="L8379" s="81"/>
    </row>
    <row r="8380" spans="3:12">
      <c r="C8380" s="88"/>
      <c r="D8380"/>
      <c r="E8380"/>
      <c r="F8380"/>
      <c r="G8380"/>
      <c r="H8380" s="82"/>
      <c r="I8380" s="81"/>
      <c r="J8380" s="81"/>
      <c r="K8380" s="81"/>
      <c r="L8380" s="81"/>
    </row>
    <row r="8381" spans="3:12">
      <c r="C8381" s="88"/>
      <c r="D8381"/>
      <c r="E8381"/>
      <c r="F8381"/>
      <c r="G8381"/>
      <c r="H8381" s="82"/>
      <c r="I8381" s="81"/>
      <c r="J8381" s="81"/>
      <c r="K8381" s="81"/>
      <c r="L8381" s="81"/>
    </row>
    <row r="8382" spans="3:12">
      <c r="C8382" s="88"/>
      <c r="D8382"/>
      <c r="E8382"/>
      <c r="F8382"/>
      <c r="G8382"/>
      <c r="H8382" s="82"/>
      <c r="I8382" s="81"/>
      <c r="J8382" s="81"/>
      <c r="K8382" s="81"/>
      <c r="L8382" s="81"/>
    </row>
    <row r="8383" spans="3:12">
      <c r="C8383" s="88"/>
      <c r="D8383"/>
      <c r="E8383"/>
      <c r="F8383"/>
      <c r="G8383"/>
      <c r="H8383" s="82"/>
      <c r="I8383" s="81"/>
      <c r="J8383" s="81"/>
      <c r="K8383" s="81"/>
      <c r="L8383" s="81"/>
    </row>
    <row r="8384" spans="3:12">
      <c r="C8384" s="88"/>
      <c r="D8384"/>
      <c r="E8384"/>
      <c r="F8384"/>
      <c r="G8384"/>
      <c r="H8384" s="82"/>
      <c r="I8384" s="81"/>
      <c r="J8384" s="81"/>
      <c r="K8384" s="81"/>
      <c r="L8384" s="81"/>
    </row>
    <row r="8385" spans="3:12">
      <c r="C8385" s="88"/>
      <c r="D8385"/>
      <c r="E8385"/>
      <c r="F8385"/>
      <c r="G8385"/>
      <c r="H8385" s="82"/>
      <c r="I8385" s="81"/>
      <c r="J8385" s="81"/>
      <c r="K8385" s="81"/>
      <c r="L8385" s="81"/>
    </row>
    <row r="8386" spans="3:12">
      <c r="C8386" s="88"/>
      <c r="D8386"/>
      <c r="E8386"/>
      <c r="F8386"/>
      <c r="G8386"/>
      <c r="H8386" s="82"/>
      <c r="I8386" s="81"/>
      <c r="J8386" s="81"/>
      <c r="K8386" s="81"/>
      <c r="L8386" s="81"/>
    </row>
    <row r="8387" spans="3:12">
      <c r="C8387" s="88"/>
      <c r="D8387"/>
      <c r="E8387"/>
      <c r="F8387"/>
      <c r="G8387"/>
      <c r="H8387" s="82"/>
      <c r="I8387" s="81"/>
      <c r="J8387" s="81"/>
      <c r="K8387" s="81"/>
      <c r="L8387" s="81"/>
    </row>
    <row r="8388" spans="3:12">
      <c r="C8388" s="88"/>
      <c r="D8388"/>
      <c r="E8388"/>
      <c r="F8388"/>
      <c r="G8388"/>
      <c r="H8388" s="82"/>
      <c r="I8388" s="81"/>
      <c r="J8388" s="81"/>
      <c r="K8388" s="81"/>
      <c r="L8388" s="81"/>
    </row>
    <row r="8389" spans="3:12">
      <c r="C8389" s="88"/>
      <c r="D8389"/>
      <c r="E8389"/>
      <c r="F8389"/>
      <c r="G8389"/>
      <c r="H8389" s="82"/>
      <c r="I8389" s="81"/>
      <c r="J8389" s="81"/>
      <c r="K8389" s="81"/>
      <c r="L8389" s="81"/>
    </row>
    <row r="8390" spans="3:12">
      <c r="C8390" s="88"/>
      <c r="D8390"/>
      <c r="E8390"/>
      <c r="F8390"/>
      <c r="G8390"/>
      <c r="H8390" s="82"/>
      <c r="I8390" s="81"/>
      <c r="J8390" s="81"/>
      <c r="K8390" s="81"/>
      <c r="L8390" s="81"/>
    </row>
    <row r="8391" spans="3:12">
      <c r="C8391" s="88"/>
      <c r="D8391"/>
      <c r="E8391"/>
      <c r="F8391"/>
      <c r="G8391"/>
      <c r="H8391" s="82"/>
      <c r="I8391" s="81"/>
      <c r="J8391" s="81"/>
      <c r="K8391" s="81"/>
      <c r="L8391" s="81"/>
    </row>
    <row r="8392" spans="3:12">
      <c r="C8392" s="88"/>
      <c r="D8392"/>
      <c r="E8392"/>
      <c r="F8392"/>
      <c r="G8392"/>
      <c r="H8392" s="82"/>
      <c r="I8392" s="81"/>
      <c r="J8392" s="81"/>
      <c r="K8392" s="81"/>
      <c r="L8392" s="81"/>
    </row>
    <row r="8393" spans="3:12">
      <c r="C8393" s="88"/>
      <c r="D8393"/>
      <c r="E8393"/>
      <c r="F8393"/>
      <c r="G8393"/>
      <c r="H8393" s="82"/>
      <c r="I8393" s="81"/>
      <c r="J8393" s="81"/>
      <c r="K8393" s="81"/>
      <c r="L8393" s="81"/>
    </row>
    <row r="8394" spans="3:12">
      <c r="C8394" s="88"/>
      <c r="D8394"/>
      <c r="E8394"/>
      <c r="F8394"/>
      <c r="G8394"/>
      <c r="H8394" s="82"/>
      <c r="I8394" s="81"/>
      <c r="J8394" s="81"/>
      <c r="K8394" s="81"/>
      <c r="L8394" s="81"/>
    </row>
    <row r="8395" spans="3:12">
      <c r="C8395" s="88"/>
      <c r="D8395"/>
      <c r="E8395"/>
      <c r="F8395"/>
      <c r="G8395"/>
      <c r="H8395" s="82"/>
      <c r="I8395" s="81"/>
      <c r="J8395" s="81"/>
      <c r="K8395" s="81"/>
      <c r="L8395" s="81"/>
    </row>
    <row r="8396" spans="3:12">
      <c r="C8396" s="88"/>
      <c r="D8396"/>
      <c r="E8396"/>
      <c r="F8396"/>
      <c r="G8396"/>
      <c r="H8396" s="82"/>
      <c r="I8396" s="81"/>
      <c r="J8396" s="81"/>
      <c r="K8396" s="81"/>
      <c r="L8396" s="81"/>
    </row>
    <row r="8397" spans="3:12">
      <c r="C8397" s="88"/>
      <c r="D8397"/>
      <c r="E8397"/>
      <c r="F8397"/>
      <c r="G8397"/>
      <c r="H8397" s="82"/>
      <c r="I8397" s="81"/>
      <c r="J8397" s="81"/>
      <c r="K8397" s="81"/>
      <c r="L8397" s="81"/>
    </row>
    <row r="8398" spans="3:12">
      <c r="C8398" s="88"/>
      <c r="D8398"/>
      <c r="E8398"/>
      <c r="F8398"/>
      <c r="G8398"/>
      <c r="H8398" s="82"/>
      <c r="I8398" s="81"/>
      <c r="J8398" s="81"/>
      <c r="K8398" s="81"/>
      <c r="L8398" s="81"/>
    </row>
    <row r="8399" spans="3:12">
      <c r="C8399" s="88"/>
      <c r="D8399"/>
      <c r="E8399"/>
      <c r="F8399"/>
      <c r="G8399"/>
      <c r="H8399" s="82"/>
      <c r="I8399" s="81"/>
      <c r="J8399" s="81"/>
      <c r="K8399" s="81"/>
      <c r="L8399" s="81"/>
    </row>
    <row r="8400" spans="3:12">
      <c r="C8400" s="88"/>
      <c r="D8400"/>
      <c r="E8400"/>
      <c r="F8400"/>
      <c r="G8400"/>
      <c r="H8400" s="82"/>
      <c r="I8400" s="81"/>
      <c r="J8400" s="81"/>
      <c r="K8400" s="81"/>
      <c r="L8400" s="81"/>
    </row>
    <row r="8401" spans="3:12">
      <c r="C8401" s="88"/>
      <c r="D8401"/>
      <c r="E8401"/>
      <c r="F8401"/>
      <c r="G8401"/>
      <c r="H8401" s="82"/>
      <c r="I8401" s="81"/>
      <c r="J8401" s="81"/>
      <c r="K8401" s="81"/>
      <c r="L8401" s="81"/>
    </row>
    <row r="8402" spans="3:12">
      <c r="C8402" s="88"/>
      <c r="D8402"/>
      <c r="E8402"/>
      <c r="F8402"/>
      <c r="G8402"/>
      <c r="H8402" s="82"/>
      <c r="I8402" s="81"/>
      <c r="J8402" s="81"/>
      <c r="K8402" s="81"/>
      <c r="L8402" s="81"/>
    </row>
    <row r="8403" spans="3:12">
      <c r="C8403" s="88"/>
      <c r="D8403"/>
      <c r="E8403"/>
      <c r="F8403"/>
      <c r="G8403"/>
      <c r="H8403" s="82"/>
      <c r="I8403" s="81"/>
      <c r="J8403" s="81"/>
      <c r="K8403" s="81"/>
      <c r="L8403" s="81"/>
    </row>
    <row r="8404" spans="3:12">
      <c r="C8404" s="88"/>
      <c r="D8404"/>
      <c r="E8404"/>
      <c r="F8404"/>
      <c r="G8404"/>
      <c r="H8404" s="82"/>
      <c r="I8404" s="81"/>
      <c r="J8404" s="81"/>
      <c r="K8404" s="81"/>
      <c r="L8404" s="81"/>
    </row>
    <row r="8405" spans="3:12">
      <c r="C8405" s="88"/>
      <c r="D8405"/>
      <c r="E8405"/>
      <c r="F8405"/>
      <c r="G8405"/>
      <c r="H8405" s="82"/>
      <c r="I8405" s="81"/>
      <c r="J8405" s="81"/>
      <c r="K8405" s="81"/>
      <c r="L8405" s="81"/>
    </row>
    <row r="8406" spans="3:12">
      <c r="C8406" s="88"/>
      <c r="D8406"/>
      <c r="E8406"/>
      <c r="F8406"/>
      <c r="G8406"/>
      <c r="H8406" s="82"/>
      <c r="I8406" s="81"/>
      <c r="J8406" s="81"/>
      <c r="K8406" s="81"/>
      <c r="L8406" s="81"/>
    </row>
    <row r="8407" spans="3:12">
      <c r="C8407" s="88"/>
      <c r="D8407"/>
      <c r="E8407"/>
      <c r="F8407"/>
      <c r="G8407"/>
      <c r="H8407" s="82"/>
      <c r="I8407" s="81"/>
      <c r="J8407" s="81"/>
      <c r="K8407" s="81"/>
      <c r="L8407" s="81"/>
    </row>
    <row r="8408" spans="3:12">
      <c r="C8408" s="88"/>
      <c r="D8408"/>
      <c r="E8408"/>
      <c r="F8408"/>
      <c r="G8408"/>
      <c r="H8408" s="82"/>
      <c r="I8408" s="81"/>
      <c r="J8408" s="81"/>
      <c r="K8408" s="81"/>
      <c r="L8408" s="81"/>
    </row>
    <row r="8409" spans="3:12">
      <c r="C8409" s="88"/>
      <c r="D8409"/>
      <c r="E8409"/>
      <c r="F8409"/>
      <c r="G8409"/>
      <c r="H8409" s="82"/>
      <c r="I8409" s="81"/>
      <c r="J8409" s="81"/>
      <c r="K8409" s="81"/>
      <c r="L8409" s="81"/>
    </row>
    <row r="8410" spans="3:12">
      <c r="C8410" s="88"/>
      <c r="D8410"/>
      <c r="E8410"/>
      <c r="F8410"/>
      <c r="G8410"/>
      <c r="H8410" s="82"/>
      <c r="I8410" s="81"/>
      <c r="J8410" s="81"/>
      <c r="K8410" s="81"/>
      <c r="L8410" s="81"/>
    </row>
    <row r="8411" spans="3:12">
      <c r="C8411" s="88"/>
      <c r="D8411"/>
      <c r="E8411"/>
      <c r="F8411"/>
      <c r="G8411"/>
      <c r="H8411" s="82"/>
      <c r="I8411" s="81"/>
      <c r="J8411" s="81"/>
      <c r="K8411" s="81"/>
      <c r="L8411" s="81"/>
    </row>
    <row r="8412" spans="3:12">
      <c r="C8412" s="88"/>
      <c r="D8412"/>
      <c r="E8412"/>
      <c r="F8412"/>
      <c r="G8412"/>
      <c r="H8412" s="82"/>
      <c r="I8412" s="81"/>
      <c r="J8412" s="81"/>
      <c r="K8412" s="81"/>
      <c r="L8412" s="81"/>
    </row>
    <row r="8413" spans="3:12">
      <c r="C8413" s="88"/>
      <c r="D8413"/>
      <c r="E8413"/>
      <c r="F8413"/>
      <c r="G8413"/>
      <c r="H8413" s="82"/>
      <c r="I8413" s="81"/>
      <c r="J8413" s="81"/>
      <c r="K8413" s="81"/>
      <c r="L8413" s="81"/>
    </row>
    <row r="8414" spans="3:12">
      <c r="C8414" s="88"/>
      <c r="D8414"/>
      <c r="E8414"/>
      <c r="F8414"/>
      <c r="G8414"/>
      <c r="H8414" s="82"/>
      <c r="I8414" s="81"/>
      <c r="J8414" s="81"/>
      <c r="K8414" s="81"/>
      <c r="L8414" s="81"/>
    </row>
    <row r="8415" spans="3:12">
      <c r="C8415" s="88"/>
      <c r="D8415"/>
      <c r="E8415"/>
      <c r="F8415"/>
      <c r="G8415"/>
      <c r="H8415" s="82"/>
      <c r="I8415" s="81"/>
      <c r="J8415" s="81"/>
      <c r="K8415" s="81"/>
      <c r="L8415" s="81"/>
    </row>
    <row r="8416" spans="3:12">
      <c r="C8416" s="88"/>
      <c r="D8416"/>
      <c r="E8416"/>
      <c r="F8416"/>
      <c r="G8416"/>
      <c r="H8416" s="82"/>
      <c r="I8416" s="81"/>
      <c r="J8416" s="81"/>
      <c r="K8416" s="81"/>
      <c r="L8416" s="81"/>
    </row>
    <row r="8417" spans="3:12">
      <c r="C8417" s="88"/>
      <c r="D8417"/>
      <c r="E8417"/>
      <c r="F8417"/>
      <c r="G8417"/>
      <c r="H8417" s="82"/>
      <c r="I8417" s="81"/>
      <c r="J8417" s="81"/>
      <c r="K8417" s="81"/>
      <c r="L8417" s="81"/>
    </row>
    <row r="8418" spans="3:12">
      <c r="C8418" s="88"/>
      <c r="D8418"/>
      <c r="E8418"/>
      <c r="F8418"/>
      <c r="G8418"/>
      <c r="H8418" s="82"/>
      <c r="I8418" s="81"/>
      <c r="J8418" s="81"/>
      <c r="K8418" s="81"/>
      <c r="L8418" s="81"/>
    </row>
    <row r="8419" spans="3:12">
      <c r="C8419" s="88"/>
      <c r="D8419"/>
      <c r="E8419"/>
      <c r="F8419"/>
      <c r="G8419"/>
      <c r="H8419" s="82"/>
      <c r="I8419" s="81"/>
      <c r="J8419" s="81"/>
      <c r="K8419" s="81"/>
      <c r="L8419" s="81"/>
    </row>
    <row r="8420" spans="3:12">
      <c r="C8420" s="88"/>
      <c r="D8420"/>
      <c r="E8420"/>
      <c r="F8420"/>
      <c r="G8420"/>
      <c r="H8420" s="82"/>
      <c r="I8420" s="81"/>
      <c r="J8420" s="81"/>
      <c r="K8420" s="81"/>
      <c r="L8420" s="81"/>
    </row>
    <row r="8421" spans="3:12">
      <c r="C8421" s="88"/>
      <c r="D8421"/>
      <c r="E8421"/>
      <c r="F8421"/>
      <c r="G8421"/>
      <c r="H8421" s="82"/>
      <c r="I8421" s="81"/>
      <c r="J8421" s="81"/>
      <c r="K8421" s="81"/>
      <c r="L8421" s="81"/>
    </row>
    <row r="8422" spans="3:12">
      <c r="C8422" s="88"/>
      <c r="D8422"/>
      <c r="E8422"/>
      <c r="F8422"/>
      <c r="G8422"/>
      <c r="H8422" s="82"/>
      <c r="I8422" s="81"/>
      <c r="J8422" s="81"/>
      <c r="K8422" s="81"/>
      <c r="L8422" s="81"/>
    </row>
    <row r="8423" spans="3:12">
      <c r="C8423" s="88"/>
      <c r="D8423"/>
      <c r="E8423"/>
      <c r="F8423"/>
      <c r="G8423"/>
      <c r="H8423" s="82"/>
      <c r="I8423" s="81"/>
      <c r="J8423" s="81"/>
      <c r="K8423" s="81"/>
      <c r="L8423" s="81"/>
    </row>
    <row r="8424" spans="3:12">
      <c r="C8424" s="88"/>
      <c r="D8424"/>
      <c r="E8424"/>
      <c r="F8424"/>
      <c r="G8424"/>
      <c r="H8424" s="82"/>
      <c r="I8424" s="81"/>
      <c r="J8424" s="81"/>
      <c r="K8424" s="81"/>
      <c r="L8424" s="81"/>
    </row>
    <row r="8425" spans="3:12">
      <c r="C8425" s="88"/>
      <c r="D8425"/>
      <c r="E8425"/>
      <c r="F8425"/>
      <c r="G8425"/>
      <c r="H8425" s="82"/>
      <c r="I8425" s="81"/>
      <c r="J8425" s="81"/>
      <c r="K8425" s="81"/>
      <c r="L8425" s="81"/>
    </row>
    <row r="8426" spans="3:12">
      <c r="C8426" s="88"/>
      <c r="D8426"/>
      <c r="E8426"/>
      <c r="F8426"/>
      <c r="G8426"/>
      <c r="H8426" s="82"/>
      <c r="I8426" s="81"/>
      <c r="J8426" s="81"/>
      <c r="K8426" s="81"/>
      <c r="L8426" s="81"/>
    </row>
    <row r="8427" spans="3:12">
      <c r="C8427" s="88"/>
      <c r="D8427"/>
      <c r="E8427"/>
      <c r="F8427"/>
      <c r="G8427"/>
      <c r="H8427" s="82"/>
      <c r="I8427" s="81"/>
      <c r="J8427" s="81"/>
      <c r="K8427" s="81"/>
      <c r="L8427" s="81"/>
    </row>
    <row r="8428" spans="3:12">
      <c r="C8428" s="88"/>
      <c r="D8428"/>
      <c r="E8428"/>
      <c r="F8428"/>
      <c r="G8428"/>
      <c r="H8428" s="82"/>
      <c r="I8428" s="81"/>
      <c r="J8428" s="81"/>
      <c r="K8428" s="81"/>
      <c r="L8428" s="81"/>
    </row>
    <row r="8429" spans="3:12">
      <c r="C8429" s="88"/>
      <c r="D8429"/>
      <c r="E8429"/>
      <c r="F8429"/>
      <c r="G8429"/>
      <c r="H8429" s="82"/>
      <c r="I8429" s="81"/>
      <c r="J8429" s="81"/>
      <c r="K8429" s="81"/>
      <c r="L8429" s="81"/>
    </row>
    <row r="8430" spans="3:12">
      <c r="C8430" s="88"/>
      <c r="D8430"/>
      <c r="E8430"/>
      <c r="F8430"/>
      <c r="G8430"/>
      <c r="H8430" s="82"/>
      <c r="I8430" s="81"/>
      <c r="J8430" s="81"/>
      <c r="K8430" s="81"/>
      <c r="L8430" s="81"/>
    </row>
    <row r="8431" spans="3:12">
      <c r="C8431" s="88"/>
      <c r="D8431"/>
      <c r="E8431"/>
      <c r="F8431"/>
      <c r="G8431"/>
      <c r="H8431" s="82"/>
      <c r="I8431" s="81"/>
      <c r="J8431" s="81"/>
      <c r="K8431" s="81"/>
      <c r="L8431" s="81"/>
    </row>
    <row r="8432" spans="3:12">
      <c r="C8432" s="88"/>
      <c r="D8432"/>
      <c r="E8432"/>
      <c r="F8432"/>
      <c r="G8432"/>
      <c r="H8432" s="82"/>
      <c r="I8432" s="81"/>
      <c r="J8432" s="81"/>
      <c r="K8432" s="81"/>
      <c r="L8432" s="81"/>
    </row>
    <row r="8433" spans="3:12">
      <c r="C8433" s="88"/>
      <c r="D8433"/>
      <c r="E8433"/>
      <c r="F8433"/>
      <c r="G8433"/>
      <c r="H8433" s="82"/>
      <c r="I8433" s="81"/>
      <c r="J8433" s="81"/>
      <c r="K8433" s="81"/>
      <c r="L8433" s="81"/>
    </row>
    <row r="8434" spans="3:12">
      <c r="C8434" s="88"/>
      <c r="D8434"/>
      <c r="E8434"/>
      <c r="F8434"/>
      <c r="G8434"/>
      <c r="H8434" s="82"/>
      <c r="I8434" s="81"/>
      <c r="J8434" s="81"/>
      <c r="K8434" s="81"/>
      <c r="L8434" s="81"/>
    </row>
    <row r="8435" spans="3:12">
      <c r="C8435" s="88"/>
      <c r="D8435"/>
      <c r="E8435"/>
      <c r="F8435"/>
      <c r="G8435"/>
      <c r="H8435" s="82"/>
      <c r="I8435" s="81"/>
      <c r="J8435" s="81"/>
      <c r="K8435" s="81"/>
      <c r="L8435" s="81"/>
    </row>
    <row r="8436" spans="3:12">
      <c r="C8436" s="88"/>
      <c r="D8436"/>
      <c r="E8436"/>
      <c r="F8436"/>
      <c r="G8436"/>
      <c r="H8436" s="82"/>
      <c r="I8436" s="81"/>
      <c r="J8436" s="81"/>
      <c r="K8436" s="81"/>
      <c r="L8436" s="81"/>
    </row>
    <row r="8437" spans="3:12">
      <c r="C8437" s="88"/>
      <c r="D8437"/>
      <c r="E8437"/>
      <c r="F8437"/>
      <c r="G8437"/>
      <c r="H8437" s="82"/>
      <c r="I8437" s="81"/>
      <c r="J8437" s="81"/>
      <c r="K8437" s="81"/>
      <c r="L8437" s="81"/>
    </row>
    <row r="8438" spans="3:12">
      <c r="C8438" s="88"/>
      <c r="D8438"/>
      <c r="E8438"/>
      <c r="F8438"/>
      <c r="G8438"/>
      <c r="H8438" s="82"/>
      <c r="I8438" s="81"/>
      <c r="J8438" s="81"/>
      <c r="K8438" s="81"/>
      <c r="L8438" s="81"/>
    </row>
    <row r="8439" spans="3:12">
      <c r="C8439" s="88"/>
      <c r="D8439"/>
      <c r="E8439"/>
      <c r="F8439"/>
      <c r="G8439"/>
      <c r="H8439" s="82"/>
      <c r="I8439" s="81"/>
      <c r="J8439" s="81"/>
      <c r="K8439" s="81"/>
      <c r="L8439" s="81"/>
    </row>
    <row r="8440" spans="3:12">
      <c r="C8440" s="88"/>
      <c r="D8440"/>
      <c r="E8440"/>
      <c r="F8440"/>
      <c r="G8440"/>
      <c r="H8440" s="82"/>
      <c r="I8440" s="81"/>
      <c r="J8440" s="81"/>
      <c r="K8440" s="81"/>
      <c r="L8440" s="81"/>
    </row>
    <row r="8441" spans="3:12">
      <c r="C8441" s="88"/>
      <c r="D8441"/>
      <c r="E8441"/>
      <c r="F8441"/>
      <c r="G8441"/>
      <c r="H8441" s="82"/>
      <c r="I8441" s="81"/>
      <c r="J8441" s="81"/>
      <c r="K8441" s="81"/>
      <c r="L8441" s="81"/>
    </row>
    <row r="8442" spans="3:12">
      <c r="C8442" s="88"/>
      <c r="D8442"/>
      <c r="E8442"/>
      <c r="F8442"/>
      <c r="G8442"/>
      <c r="H8442" s="82"/>
      <c r="I8442" s="81"/>
      <c r="J8442" s="81"/>
      <c r="K8442" s="81"/>
      <c r="L8442" s="81"/>
    </row>
    <row r="8443" spans="3:12">
      <c r="C8443" s="88"/>
      <c r="D8443"/>
      <c r="E8443"/>
      <c r="F8443"/>
      <c r="G8443"/>
      <c r="H8443" s="82"/>
      <c r="I8443" s="81"/>
      <c r="J8443" s="81"/>
      <c r="K8443" s="81"/>
      <c r="L8443" s="81"/>
    </row>
    <row r="8444" spans="3:12">
      <c r="C8444" s="88"/>
      <c r="D8444"/>
      <c r="E8444"/>
      <c r="F8444"/>
      <c r="G8444"/>
      <c r="H8444" s="82"/>
      <c r="I8444" s="81"/>
      <c r="J8444" s="81"/>
      <c r="K8444" s="81"/>
      <c r="L8444" s="81"/>
    </row>
    <row r="8445" spans="3:12">
      <c r="C8445" s="88"/>
      <c r="D8445"/>
      <c r="E8445"/>
      <c r="F8445"/>
      <c r="G8445"/>
      <c r="H8445" s="82"/>
      <c r="I8445" s="81"/>
      <c r="J8445" s="81"/>
      <c r="K8445" s="81"/>
      <c r="L8445" s="81"/>
    </row>
    <row r="8446" spans="3:12">
      <c r="C8446" s="88"/>
      <c r="D8446"/>
      <c r="E8446"/>
      <c r="F8446"/>
      <c r="G8446"/>
      <c r="H8446" s="82"/>
      <c r="I8446" s="81"/>
      <c r="J8446" s="81"/>
      <c r="K8446" s="81"/>
      <c r="L8446" s="81"/>
    </row>
    <row r="8447" spans="3:12">
      <c r="C8447" s="88"/>
      <c r="D8447"/>
      <c r="E8447"/>
      <c r="F8447"/>
      <c r="G8447"/>
      <c r="H8447" s="82"/>
      <c r="I8447" s="81"/>
      <c r="J8447" s="81"/>
      <c r="K8447" s="81"/>
      <c r="L8447" s="81"/>
    </row>
    <row r="8448" spans="3:12">
      <c r="C8448" s="88"/>
      <c r="D8448"/>
      <c r="E8448"/>
      <c r="F8448"/>
      <c r="G8448"/>
      <c r="H8448" s="82"/>
      <c r="I8448" s="81"/>
      <c r="J8448" s="81"/>
      <c r="K8448" s="81"/>
      <c r="L8448" s="81"/>
    </row>
    <row r="8449" spans="3:12">
      <c r="C8449" s="88"/>
      <c r="D8449"/>
      <c r="E8449"/>
      <c r="F8449"/>
      <c r="G8449"/>
      <c r="H8449" s="82"/>
      <c r="I8449" s="81"/>
      <c r="J8449" s="81"/>
      <c r="K8449" s="81"/>
      <c r="L8449" s="81"/>
    </row>
    <row r="8450" spans="3:12">
      <c r="C8450" s="88"/>
      <c r="D8450"/>
      <c r="E8450"/>
      <c r="F8450"/>
      <c r="G8450"/>
      <c r="H8450" s="82"/>
      <c r="I8450" s="81"/>
      <c r="J8450" s="81"/>
      <c r="K8450" s="81"/>
      <c r="L8450" s="81"/>
    </row>
    <row r="8451" spans="3:12">
      <c r="C8451" s="88"/>
      <c r="D8451"/>
      <c r="E8451"/>
      <c r="F8451"/>
      <c r="G8451"/>
      <c r="H8451" s="82"/>
      <c r="I8451" s="81"/>
      <c r="J8451" s="81"/>
      <c r="K8451" s="81"/>
      <c r="L8451" s="81"/>
    </row>
    <row r="8452" spans="3:12">
      <c r="C8452" s="88"/>
      <c r="D8452"/>
      <c r="E8452"/>
      <c r="F8452"/>
      <c r="G8452"/>
      <c r="H8452" s="82"/>
      <c r="I8452" s="81"/>
      <c r="J8452" s="81"/>
      <c r="K8452" s="81"/>
      <c r="L8452" s="81"/>
    </row>
    <row r="8453" spans="3:12">
      <c r="C8453" s="88"/>
      <c r="D8453"/>
      <c r="E8453"/>
      <c r="F8453"/>
      <c r="G8453"/>
      <c r="H8453" s="82"/>
      <c r="I8453" s="81"/>
      <c r="J8453" s="81"/>
      <c r="K8453" s="81"/>
      <c r="L8453" s="81"/>
    </row>
    <row r="8454" spans="3:12">
      <c r="C8454" s="88"/>
      <c r="D8454"/>
      <c r="E8454"/>
      <c r="F8454"/>
      <c r="G8454"/>
      <c r="H8454" s="82"/>
      <c r="I8454" s="81"/>
      <c r="J8454" s="81"/>
      <c r="K8454" s="81"/>
      <c r="L8454" s="81"/>
    </row>
    <row r="8455" spans="3:12">
      <c r="C8455" s="88"/>
      <c r="D8455"/>
      <c r="E8455"/>
      <c r="F8455"/>
      <c r="G8455"/>
      <c r="H8455" s="82"/>
      <c r="I8455" s="81"/>
      <c r="J8455" s="81"/>
      <c r="K8455" s="81"/>
      <c r="L8455" s="81"/>
    </row>
    <row r="8456" spans="3:12">
      <c r="C8456" s="88"/>
      <c r="D8456"/>
      <c r="E8456"/>
      <c r="F8456"/>
      <c r="G8456"/>
      <c r="H8456" s="82"/>
      <c r="I8456" s="81"/>
      <c r="J8456" s="81"/>
      <c r="K8456" s="81"/>
      <c r="L8456" s="81"/>
    </row>
    <row r="8457" spans="3:12">
      <c r="C8457" s="88"/>
      <c r="D8457"/>
      <c r="E8457"/>
      <c r="F8457"/>
      <c r="G8457"/>
      <c r="H8457" s="82"/>
      <c r="I8457" s="81"/>
      <c r="J8457" s="81"/>
      <c r="K8457" s="81"/>
      <c r="L8457" s="81"/>
    </row>
    <row r="8458" spans="3:12">
      <c r="C8458" s="88"/>
      <c r="D8458"/>
      <c r="E8458"/>
      <c r="F8458"/>
      <c r="G8458"/>
      <c r="H8458" s="82"/>
      <c r="I8458" s="81"/>
      <c r="J8458" s="81"/>
      <c r="K8458" s="81"/>
      <c r="L8458" s="81"/>
    </row>
    <row r="8459" spans="3:12">
      <c r="C8459" s="88"/>
      <c r="D8459"/>
      <c r="E8459"/>
      <c r="F8459"/>
      <c r="G8459"/>
      <c r="H8459" s="82"/>
      <c r="I8459" s="81"/>
      <c r="J8459" s="81"/>
      <c r="K8459" s="81"/>
      <c r="L8459" s="81"/>
    </row>
    <row r="8460" spans="3:12">
      <c r="C8460" s="88"/>
      <c r="D8460"/>
      <c r="E8460"/>
      <c r="F8460"/>
      <c r="G8460"/>
      <c r="H8460" s="82"/>
      <c r="I8460" s="81"/>
      <c r="J8460" s="81"/>
      <c r="K8460" s="81"/>
      <c r="L8460" s="81"/>
    </row>
    <row r="8461" spans="3:12">
      <c r="C8461" s="88"/>
      <c r="D8461"/>
      <c r="E8461"/>
      <c r="F8461"/>
      <c r="G8461"/>
      <c r="H8461" s="82"/>
      <c r="I8461" s="81"/>
      <c r="J8461" s="81"/>
      <c r="K8461" s="81"/>
      <c r="L8461" s="81"/>
    </row>
    <row r="8462" spans="3:12">
      <c r="C8462" s="88"/>
      <c r="D8462"/>
      <c r="E8462"/>
      <c r="F8462"/>
      <c r="G8462"/>
      <c r="H8462" s="82"/>
      <c r="I8462" s="81"/>
      <c r="J8462" s="81"/>
      <c r="K8462" s="81"/>
      <c r="L8462" s="81"/>
    </row>
    <row r="8463" spans="3:12">
      <c r="C8463" s="88"/>
      <c r="D8463"/>
      <c r="E8463"/>
      <c r="F8463"/>
      <c r="G8463"/>
      <c r="H8463" s="82"/>
      <c r="I8463" s="81"/>
      <c r="J8463" s="81"/>
      <c r="K8463" s="81"/>
      <c r="L8463" s="81"/>
    </row>
    <row r="8464" spans="3:12">
      <c r="C8464" s="88"/>
      <c r="D8464"/>
      <c r="E8464"/>
      <c r="F8464"/>
      <c r="G8464"/>
      <c r="H8464" s="82"/>
      <c r="I8464" s="81"/>
      <c r="J8464" s="81"/>
      <c r="K8464" s="81"/>
      <c r="L8464" s="81"/>
    </row>
    <row r="8465" spans="3:12">
      <c r="C8465" s="88"/>
      <c r="D8465"/>
      <c r="E8465"/>
      <c r="F8465"/>
      <c r="G8465"/>
      <c r="H8465" s="82"/>
      <c r="I8465" s="81"/>
      <c r="J8465" s="81"/>
      <c r="K8465" s="81"/>
      <c r="L8465" s="81"/>
    </row>
    <row r="8466" spans="3:12">
      <c r="C8466" s="88"/>
      <c r="D8466"/>
      <c r="E8466"/>
      <c r="F8466"/>
      <c r="G8466"/>
      <c r="H8466" s="82"/>
      <c r="I8466" s="81"/>
      <c r="J8466" s="81"/>
      <c r="K8466" s="81"/>
      <c r="L8466" s="81"/>
    </row>
    <row r="8467" spans="3:12">
      <c r="C8467" s="88"/>
      <c r="D8467"/>
      <c r="E8467"/>
      <c r="F8467"/>
      <c r="G8467"/>
      <c r="H8467" s="82"/>
      <c r="I8467" s="81"/>
      <c r="J8467" s="81"/>
      <c r="K8467" s="81"/>
      <c r="L8467" s="81"/>
    </row>
    <row r="8468" spans="3:12">
      <c r="C8468" s="88"/>
      <c r="D8468"/>
      <c r="E8468"/>
      <c r="F8468"/>
      <c r="G8468"/>
      <c r="H8468" s="82"/>
      <c r="I8468" s="81"/>
      <c r="J8468" s="81"/>
      <c r="K8468" s="81"/>
      <c r="L8468" s="81"/>
    </row>
    <row r="8469" spans="3:12">
      <c r="C8469" s="88"/>
      <c r="D8469"/>
      <c r="E8469"/>
      <c r="F8469"/>
      <c r="G8469"/>
      <c r="H8469" s="82"/>
      <c r="I8469" s="81"/>
      <c r="J8469" s="81"/>
      <c r="K8469" s="81"/>
      <c r="L8469" s="81"/>
    </row>
    <row r="8470" spans="3:12">
      <c r="C8470" s="88"/>
      <c r="D8470"/>
      <c r="E8470"/>
      <c r="F8470"/>
      <c r="G8470"/>
      <c r="H8470" s="82"/>
      <c r="I8470" s="81"/>
      <c r="J8470" s="81"/>
      <c r="K8470" s="81"/>
      <c r="L8470" s="81"/>
    </row>
    <row r="8471" spans="3:12">
      <c r="C8471" s="88"/>
      <c r="D8471"/>
      <c r="E8471"/>
      <c r="F8471"/>
      <c r="G8471"/>
      <c r="H8471" s="82"/>
      <c r="I8471" s="81"/>
      <c r="J8471" s="81"/>
      <c r="K8471" s="81"/>
      <c r="L8471" s="81"/>
    </row>
    <row r="8472" spans="3:12">
      <c r="C8472" s="88"/>
      <c r="D8472"/>
      <c r="E8472"/>
      <c r="F8472"/>
      <c r="G8472"/>
      <c r="H8472" s="82"/>
      <c r="I8472" s="81"/>
      <c r="J8472" s="81"/>
      <c r="K8472" s="81"/>
      <c r="L8472" s="81"/>
    </row>
    <row r="8473" spans="3:12">
      <c r="C8473" s="88"/>
      <c r="D8473"/>
      <c r="E8473"/>
      <c r="F8473"/>
      <c r="G8473"/>
      <c r="H8473" s="82"/>
      <c r="I8473" s="81"/>
      <c r="J8473" s="81"/>
      <c r="K8473" s="81"/>
      <c r="L8473" s="81"/>
    </row>
    <row r="8474" spans="3:12">
      <c r="C8474" s="88"/>
      <c r="D8474"/>
      <c r="E8474"/>
      <c r="F8474"/>
      <c r="G8474"/>
      <c r="H8474" s="82"/>
      <c r="I8474" s="81"/>
      <c r="J8474" s="81"/>
      <c r="K8474" s="81"/>
      <c r="L8474" s="81"/>
    </row>
    <row r="8475" spans="3:12">
      <c r="C8475" s="88"/>
      <c r="D8475"/>
      <c r="E8475"/>
      <c r="F8475"/>
      <c r="G8475"/>
      <c r="H8475" s="82"/>
      <c r="I8475" s="81"/>
      <c r="J8475" s="81"/>
      <c r="K8475" s="81"/>
      <c r="L8475" s="81"/>
    </row>
    <row r="8476" spans="3:12">
      <c r="C8476" s="88"/>
      <c r="D8476"/>
      <c r="E8476"/>
      <c r="F8476"/>
      <c r="G8476"/>
      <c r="H8476" s="82"/>
      <c r="I8476" s="81"/>
      <c r="J8476" s="81"/>
      <c r="K8476" s="81"/>
      <c r="L8476" s="81"/>
    </row>
    <row r="8477" spans="3:12">
      <c r="C8477" s="88"/>
      <c r="D8477"/>
      <c r="E8477"/>
      <c r="F8477"/>
      <c r="G8477"/>
      <c r="H8477" s="82"/>
      <c r="I8477" s="81"/>
      <c r="J8477" s="81"/>
      <c r="K8477" s="81"/>
      <c r="L8477" s="81"/>
    </row>
    <row r="8478" spans="3:12">
      <c r="C8478" s="88"/>
      <c r="D8478"/>
      <c r="E8478"/>
      <c r="F8478"/>
      <c r="G8478"/>
      <c r="H8478" s="82"/>
      <c r="I8478" s="81"/>
      <c r="J8478" s="81"/>
      <c r="K8478" s="81"/>
      <c r="L8478" s="81"/>
    </row>
    <row r="8479" spans="3:12">
      <c r="C8479" s="88"/>
      <c r="D8479"/>
      <c r="E8479"/>
      <c r="F8479"/>
      <c r="G8479"/>
      <c r="H8479" s="82"/>
      <c r="I8479" s="81"/>
      <c r="J8479" s="81"/>
      <c r="K8479" s="81"/>
      <c r="L8479" s="81"/>
    </row>
    <row r="8480" spans="3:12">
      <c r="C8480" s="88"/>
      <c r="D8480"/>
      <c r="E8480"/>
      <c r="F8480"/>
      <c r="G8480"/>
      <c r="H8480" s="82"/>
      <c r="I8480" s="81"/>
      <c r="J8480" s="81"/>
      <c r="K8480" s="81"/>
      <c r="L8480" s="81"/>
    </row>
    <row r="8481" spans="3:12">
      <c r="C8481" s="88"/>
      <c r="D8481"/>
      <c r="E8481"/>
      <c r="F8481"/>
      <c r="G8481"/>
      <c r="H8481" s="82"/>
      <c r="I8481" s="81"/>
      <c r="J8481" s="81"/>
      <c r="K8481" s="81"/>
      <c r="L8481" s="81"/>
    </row>
    <row r="8482" spans="3:12">
      <c r="C8482" s="88"/>
      <c r="D8482"/>
      <c r="E8482"/>
      <c r="F8482"/>
      <c r="G8482"/>
      <c r="H8482" s="82"/>
      <c r="I8482" s="81"/>
      <c r="J8482" s="81"/>
      <c r="K8482" s="81"/>
      <c r="L8482" s="81"/>
    </row>
    <row r="8483" spans="3:12">
      <c r="C8483" s="88"/>
      <c r="D8483"/>
      <c r="E8483"/>
      <c r="F8483"/>
      <c r="G8483"/>
      <c r="H8483" s="82"/>
      <c r="I8483" s="81"/>
      <c r="J8483" s="81"/>
      <c r="K8483" s="81"/>
      <c r="L8483" s="81"/>
    </row>
    <row r="8484" spans="3:12">
      <c r="C8484" s="88"/>
      <c r="D8484"/>
      <c r="E8484"/>
      <c r="F8484"/>
      <c r="G8484"/>
      <c r="H8484" s="82"/>
      <c r="I8484" s="81"/>
      <c r="J8484" s="81"/>
      <c r="K8484" s="81"/>
      <c r="L8484" s="81"/>
    </row>
    <row r="8485" spans="3:12">
      <c r="C8485" s="88"/>
      <c r="D8485"/>
      <c r="E8485"/>
      <c r="F8485"/>
      <c r="G8485"/>
      <c r="H8485" s="82"/>
      <c r="I8485" s="81"/>
      <c r="J8485" s="81"/>
      <c r="K8485" s="81"/>
      <c r="L8485" s="81"/>
    </row>
    <row r="8486" spans="3:12">
      <c r="C8486" s="88"/>
      <c r="D8486"/>
      <c r="E8486"/>
      <c r="F8486"/>
      <c r="G8486"/>
      <c r="H8486" s="82"/>
      <c r="I8486" s="81"/>
      <c r="J8486" s="81"/>
      <c r="K8486" s="81"/>
      <c r="L8486" s="81"/>
    </row>
    <row r="8487" spans="3:12">
      <c r="C8487" s="88"/>
      <c r="D8487"/>
      <c r="E8487"/>
      <c r="F8487"/>
      <c r="G8487"/>
      <c r="H8487" s="82"/>
      <c r="I8487" s="81"/>
      <c r="J8487" s="81"/>
      <c r="K8487" s="81"/>
      <c r="L8487" s="81"/>
    </row>
    <row r="8488" spans="3:12">
      <c r="C8488" s="88"/>
      <c r="D8488"/>
      <c r="E8488"/>
      <c r="F8488"/>
      <c r="G8488"/>
      <c r="H8488" s="82"/>
      <c r="I8488" s="81"/>
      <c r="J8488" s="81"/>
      <c r="K8488" s="81"/>
      <c r="L8488" s="81"/>
    </row>
    <row r="8489" spans="3:12">
      <c r="C8489" s="88"/>
      <c r="D8489"/>
      <c r="E8489"/>
      <c r="F8489"/>
      <c r="G8489"/>
      <c r="H8489" s="82"/>
      <c r="I8489" s="81"/>
      <c r="J8489" s="81"/>
      <c r="K8489" s="81"/>
      <c r="L8489" s="81"/>
    </row>
    <row r="8490" spans="3:12">
      <c r="C8490" s="88"/>
      <c r="D8490"/>
      <c r="E8490"/>
      <c r="F8490"/>
      <c r="G8490"/>
      <c r="H8490" s="82"/>
      <c r="I8490" s="81"/>
      <c r="J8490" s="81"/>
      <c r="K8490" s="81"/>
      <c r="L8490" s="81"/>
    </row>
    <row r="8491" spans="3:12">
      <c r="C8491" s="88"/>
      <c r="D8491"/>
      <c r="E8491"/>
      <c r="F8491"/>
      <c r="G8491"/>
      <c r="H8491" s="82"/>
      <c r="I8491" s="81"/>
      <c r="J8491" s="81"/>
      <c r="K8491" s="81"/>
      <c r="L8491" s="81"/>
    </row>
    <row r="8492" spans="3:12">
      <c r="C8492" s="88"/>
      <c r="D8492"/>
      <c r="E8492"/>
      <c r="F8492"/>
      <c r="G8492"/>
      <c r="H8492" s="82"/>
      <c r="I8492" s="81"/>
      <c r="J8492" s="81"/>
      <c r="K8492" s="81"/>
      <c r="L8492" s="81"/>
    </row>
    <row r="8493" spans="3:12">
      <c r="C8493" s="88"/>
      <c r="D8493"/>
      <c r="E8493"/>
      <c r="F8493"/>
      <c r="G8493"/>
      <c r="H8493" s="82"/>
      <c r="I8493" s="81"/>
      <c r="J8493" s="81"/>
      <c r="K8493" s="81"/>
      <c r="L8493" s="81"/>
    </row>
    <row r="8494" spans="3:12">
      <c r="C8494" s="88"/>
      <c r="D8494"/>
      <c r="E8494"/>
      <c r="F8494"/>
      <c r="G8494"/>
      <c r="H8494" s="82"/>
      <c r="I8494" s="81"/>
      <c r="J8494" s="81"/>
      <c r="K8494" s="81"/>
      <c r="L8494" s="81"/>
    </row>
    <row r="8495" spans="3:12">
      <c r="C8495" s="88"/>
      <c r="D8495"/>
      <c r="E8495"/>
      <c r="F8495"/>
      <c r="G8495"/>
      <c r="H8495" s="82"/>
      <c r="I8495" s="81"/>
      <c r="J8495" s="81"/>
      <c r="K8495" s="81"/>
      <c r="L8495" s="81"/>
    </row>
    <row r="8496" spans="3:12">
      <c r="C8496"/>
      <c r="D8496"/>
      <c r="E8496"/>
      <c r="F8496"/>
      <c r="G8496"/>
      <c r="H8496" s="82"/>
      <c r="I8496" s="81"/>
      <c r="J8496" s="81"/>
      <c r="K8496" s="81"/>
      <c r="L8496" s="81"/>
    </row>
    <row r="8497" spans="3:12">
      <c r="C8497" s="88"/>
      <c r="D8497"/>
      <c r="E8497"/>
      <c r="F8497"/>
      <c r="G8497"/>
      <c r="H8497" s="82"/>
      <c r="I8497" s="81"/>
      <c r="J8497" s="81"/>
      <c r="K8497" s="81"/>
      <c r="L8497" s="81"/>
    </row>
    <row r="8498" spans="3:12">
      <c r="C8498" s="88"/>
      <c r="D8498"/>
      <c r="E8498"/>
      <c r="F8498"/>
      <c r="G8498"/>
      <c r="H8498" s="82"/>
      <c r="I8498" s="81"/>
      <c r="J8498" s="81"/>
      <c r="K8498" s="81"/>
      <c r="L8498" s="81"/>
    </row>
    <row r="8499" spans="3:12">
      <c r="C8499" s="88"/>
      <c r="D8499"/>
      <c r="E8499"/>
      <c r="F8499"/>
      <c r="G8499"/>
      <c r="H8499" s="82"/>
      <c r="I8499" s="81"/>
      <c r="J8499" s="81"/>
      <c r="K8499" s="81"/>
      <c r="L8499" s="81"/>
    </row>
    <row r="8500" spans="3:12">
      <c r="C8500" s="88"/>
      <c r="D8500"/>
      <c r="E8500"/>
      <c r="F8500"/>
      <c r="G8500"/>
      <c r="H8500" s="82"/>
      <c r="I8500" s="81"/>
      <c r="J8500" s="81"/>
      <c r="K8500" s="81"/>
      <c r="L8500" s="81"/>
    </row>
    <row r="8501" spans="3:12">
      <c r="C8501" s="88"/>
      <c r="D8501"/>
      <c r="E8501"/>
      <c r="F8501"/>
      <c r="G8501"/>
      <c r="H8501" s="82"/>
      <c r="I8501" s="81"/>
      <c r="J8501" s="81"/>
      <c r="K8501" s="81"/>
      <c r="L8501" s="81"/>
    </row>
    <row r="8502" spans="3:12">
      <c r="C8502" s="88"/>
      <c r="D8502"/>
      <c r="E8502"/>
      <c r="F8502"/>
      <c r="G8502"/>
      <c r="H8502" s="82"/>
      <c r="I8502" s="81"/>
      <c r="J8502" s="81"/>
      <c r="K8502" s="81"/>
      <c r="L8502" s="81"/>
    </row>
    <row r="8503" spans="3:12">
      <c r="C8503" s="88"/>
      <c r="D8503"/>
      <c r="E8503"/>
      <c r="F8503"/>
      <c r="G8503"/>
      <c r="H8503" s="82"/>
      <c r="I8503" s="81"/>
      <c r="J8503" s="81"/>
      <c r="K8503" s="81"/>
      <c r="L8503" s="81"/>
    </row>
    <row r="8504" spans="3:12">
      <c r="C8504" s="88"/>
      <c r="D8504"/>
      <c r="E8504"/>
      <c r="F8504"/>
      <c r="G8504"/>
      <c r="H8504" s="82"/>
      <c r="I8504" s="81"/>
      <c r="J8504" s="81"/>
      <c r="K8504" s="81"/>
      <c r="L8504" s="81"/>
    </row>
    <row r="8505" spans="3:12">
      <c r="C8505" s="88"/>
      <c r="D8505"/>
      <c r="E8505"/>
      <c r="F8505"/>
      <c r="G8505"/>
      <c r="H8505" s="82"/>
      <c r="I8505" s="81"/>
      <c r="J8505" s="81"/>
      <c r="K8505" s="81"/>
      <c r="L8505" s="81"/>
    </row>
    <row r="8506" spans="3:12">
      <c r="C8506" s="88"/>
      <c r="D8506"/>
      <c r="E8506"/>
      <c r="F8506"/>
      <c r="G8506"/>
      <c r="H8506" s="82"/>
      <c r="I8506" s="81"/>
      <c r="J8506" s="81"/>
      <c r="K8506" s="81"/>
      <c r="L8506" s="81"/>
    </row>
    <row r="8507" spans="3:12">
      <c r="C8507" s="88"/>
      <c r="D8507"/>
      <c r="E8507"/>
      <c r="F8507"/>
      <c r="G8507"/>
      <c r="H8507" s="82"/>
      <c r="I8507" s="81"/>
      <c r="J8507" s="81"/>
      <c r="K8507" s="81"/>
      <c r="L8507" s="81"/>
    </row>
    <row r="8508" spans="3:12">
      <c r="C8508" s="88"/>
      <c r="D8508"/>
      <c r="E8508"/>
      <c r="F8508"/>
      <c r="G8508"/>
      <c r="H8508" s="82"/>
      <c r="I8508" s="81"/>
      <c r="J8508" s="81"/>
      <c r="K8508" s="81"/>
      <c r="L8508" s="81"/>
    </row>
    <row r="8509" spans="3:12">
      <c r="C8509" s="88"/>
      <c r="D8509"/>
      <c r="E8509"/>
      <c r="F8509"/>
      <c r="G8509"/>
      <c r="H8509" s="82"/>
      <c r="I8509" s="81"/>
      <c r="J8509" s="81"/>
      <c r="K8509" s="81"/>
      <c r="L8509" s="81"/>
    </row>
    <row r="8510" spans="3:12">
      <c r="C8510" s="88"/>
      <c r="D8510"/>
      <c r="E8510"/>
      <c r="F8510"/>
      <c r="G8510"/>
      <c r="H8510" s="82"/>
      <c r="I8510" s="81"/>
      <c r="J8510" s="81"/>
      <c r="K8510" s="81"/>
      <c r="L8510" s="81"/>
    </row>
    <row r="8511" spans="3:12">
      <c r="C8511" s="88"/>
      <c r="D8511"/>
      <c r="E8511"/>
      <c r="F8511"/>
      <c r="G8511"/>
      <c r="H8511" s="82"/>
      <c r="I8511" s="81"/>
      <c r="J8511" s="81"/>
      <c r="K8511" s="81"/>
      <c r="L8511" s="81"/>
    </row>
    <row r="8512" spans="3:12">
      <c r="C8512" s="88"/>
      <c r="D8512"/>
      <c r="E8512"/>
      <c r="F8512"/>
      <c r="G8512"/>
      <c r="H8512" s="82"/>
      <c r="I8512" s="81"/>
      <c r="J8512" s="81"/>
      <c r="K8512" s="81"/>
      <c r="L8512" s="81"/>
    </row>
    <row r="8513" spans="3:12">
      <c r="C8513" s="88"/>
      <c r="D8513"/>
      <c r="E8513"/>
      <c r="F8513"/>
      <c r="G8513"/>
      <c r="H8513" s="82"/>
      <c r="I8513" s="81"/>
      <c r="J8513" s="81"/>
      <c r="K8513" s="81"/>
      <c r="L8513" s="81"/>
    </row>
    <row r="8514" spans="3:12">
      <c r="C8514" s="88"/>
      <c r="D8514"/>
      <c r="E8514"/>
      <c r="F8514"/>
      <c r="G8514"/>
      <c r="H8514" s="82"/>
      <c r="I8514" s="81"/>
      <c r="J8514" s="81"/>
      <c r="K8514" s="81"/>
      <c r="L8514" s="81"/>
    </row>
    <row r="8515" spans="3:12">
      <c r="C8515" s="88"/>
      <c r="D8515"/>
      <c r="E8515"/>
      <c r="F8515"/>
      <c r="G8515"/>
      <c r="H8515" s="82"/>
      <c r="I8515" s="81"/>
      <c r="J8515" s="81"/>
      <c r="K8515" s="81"/>
      <c r="L8515" s="81"/>
    </row>
    <row r="8516" spans="3:12">
      <c r="C8516" s="88"/>
      <c r="D8516"/>
      <c r="E8516"/>
      <c r="F8516"/>
      <c r="G8516"/>
      <c r="H8516" s="82"/>
      <c r="I8516" s="81"/>
      <c r="J8516" s="81"/>
      <c r="K8516" s="81"/>
      <c r="L8516" s="81"/>
    </row>
    <row r="8517" spans="3:12">
      <c r="C8517" s="88"/>
      <c r="D8517"/>
      <c r="E8517"/>
      <c r="F8517"/>
      <c r="G8517"/>
      <c r="H8517" s="82"/>
      <c r="I8517" s="81"/>
      <c r="J8517" s="81"/>
      <c r="K8517" s="81"/>
      <c r="L8517" s="81"/>
    </row>
    <row r="8518" spans="3:12">
      <c r="C8518" s="88"/>
      <c r="D8518"/>
      <c r="E8518"/>
      <c r="F8518"/>
      <c r="G8518"/>
      <c r="H8518" s="82"/>
      <c r="I8518" s="81"/>
      <c r="J8518" s="81"/>
      <c r="K8518" s="81"/>
      <c r="L8518" s="81"/>
    </row>
    <row r="8519" spans="3:12">
      <c r="C8519" s="88"/>
      <c r="D8519"/>
      <c r="E8519"/>
      <c r="F8519"/>
      <c r="G8519"/>
      <c r="H8519" s="82"/>
      <c r="I8519" s="81"/>
      <c r="J8519" s="81"/>
      <c r="K8519" s="81"/>
      <c r="L8519" s="81"/>
    </row>
    <row r="8520" spans="3:12">
      <c r="C8520" s="88"/>
      <c r="D8520"/>
      <c r="E8520"/>
      <c r="F8520"/>
      <c r="G8520"/>
      <c r="H8520" s="82"/>
      <c r="I8520" s="81"/>
      <c r="J8520" s="81"/>
      <c r="K8520" s="81"/>
      <c r="L8520" s="81"/>
    </row>
    <row r="8521" spans="3:12">
      <c r="C8521" s="88"/>
      <c r="D8521"/>
      <c r="E8521"/>
      <c r="F8521"/>
      <c r="G8521"/>
      <c r="H8521" s="82"/>
      <c r="I8521" s="81"/>
      <c r="J8521" s="81"/>
      <c r="K8521" s="81"/>
      <c r="L8521" s="81"/>
    </row>
    <row r="8522" spans="3:12">
      <c r="C8522" s="88"/>
      <c r="D8522"/>
      <c r="E8522"/>
      <c r="F8522"/>
      <c r="G8522"/>
      <c r="H8522" s="82"/>
      <c r="I8522" s="81"/>
      <c r="J8522" s="81"/>
      <c r="K8522" s="81"/>
      <c r="L8522" s="81"/>
    </row>
    <row r="8523" spans="3:12">
      <c r="C8523" s="88"/>
      <c r="D8523"/>
      <c r="E8523"/>
      <c r="F8523"/>
      <c r="G8523"/>
      <c r="H8523" s="82"/>
      <c r="I8523" s="81"/>
      <c r="J8523" s="81"/>
      <c r="K8523" s="81"/>
      <c r="L8523" s="81"/>
    </row>
    <row r="8524" spans="3:12">
      <c r="C8524" s="88"/>
      <c r="D8524"/>
      <c r="E8524"/>
      <c r="F8524"/>
      <c r="G8524"/>
      <c r="H8524" s="82"/>
      <c r="I8524" s="81"/>
      <c r="J8524" s="81"/>
      <c r="K8524" s="81"/>
      <c r="L8524" s="81"/>
    </row>
    <row r="8525" spans="3:12">
      <c r="C8525" s="88"/>
      <c r="D8525"/>
      <c r="E8525"/>
      <c r="F8525"/>
      <c r="G8525"/>
      <c r="H8525" s="82"/>
      <c r="I8525" s="81"/>
      <c r="J8525" s="81"/>
      <c r="K8525" s="81"/>
      <c r="L8525" s="81"/>
    </row>
    <row r="8526" spans="3:12">
      <c r="C8526" s="88"/>
      <c r="D8526"/>
      <c r="E8526"/>
      <c r="F8526"/>
      <c r="G8526"/>
      <c r="H8526" s="82"/>
      <c r="I8526" s="81"/>
      <c r="J8526" s="81"/>
      <c r="K8526" s="81"/>
      <c r="L8526" s="81"/>
    </row>
    <row r="8527" spans="3:12">
      <c r="C8527" s="88"/>
      <c r="D8527"/>
      <c r="E8527"/>
      <c r="F8527"/>
      <c r="G8527"/>
      <c r="H8527" s="82"/>
      <c r="I8527" s="81"/>
      <c r="J8527" s="81"/>
      <c r="K8527" s="81"/>
      <c r="L8527" s="81"/>
    </row>
    <row r="8528" spans="3:12">
      <c r="C8528" s="88"/>
      <c r="D8528"/>
      <c r="E8528"/>
      <c r="F8528"/>
      <c r="G8528"/>
      <c r="H8528" s="82"/>
      <c r="I8528" s="81"/>
      <c r="J8528" s="81"/>
      <c r="K8528" s="81"/>
      <c r="L8528" s="81"/>
    </row>
    <row r="8529" spans="3:12">
      <c r="C8529" s="88"/>
      <c r="D8529"/>
      <c r="E8529"/>
      <c r="F8529"/>
      <c r="G8529"/>
      <c r="H8529" s="82"/>
      <c r="I8529" s="81"/>
      <c r="J8529" s="81"/>
      <c r="K8529" s="81"/>
      <c r="L8529" s="81"/>
    </row>
    <row r="8530" spans="3:12">
      <c r="C8530" s="88"/>
      <c r="D8530"/>
      <c r="E8530"/>
      <c r="F8530"/>
      <c r="G8530"/>
      <c r="H8530" s="82"/>
      <c r="I8530" s="81"/>
      <c r="J8530" s="81"/>
      <c r="K8530" s="81"/>
      <c r="L8530" s="81"/>
    </row>
    <row r="8531" spans="3:12">
      <c r="C8531" s="88"/>
      <c r="D8531"/>
      <c r="E8531"/>
      <c r="F8531"/>
      <c r="G8531"/>
      <c r="H8531" s="82"/>
      <c r="I8531" s="81"/>
      <c r="J8531" s="81"/>
      <c r="K8531" s="81"/>
      <c r="L8531" s="81"/>
    </row>
    <row r="8532" spans="3:12">
      <c r="C8532" s="88"/>
      <c r="D8532"/>
      <c r="E8532"/>
      <c r="F8532"/>
      <c r="G8532"/>
      <c r="H8532" s="82"/>
      <c r="I8532" s="81"/>
      <c r="J8532" s="81"/>
      <c r="K8532" s="81"/>
      <c r="L8532" s="81"/>
    </row>
    <row r="8533" spans="3:12">
      <c r="C8533" s="88"/>
      <c r="D8533"/>
      <c r="E8533"/>
      <c r="F8533"/>
      <c r="G8533"/>
      <c r="H8533" s="82"/>
      <c r="I8533" s="81"/>
      <c r="J8533" s="81"/>
      <c r="K8533" s="81"/>
      <c r="L8533" s="81"/>
    </row>
    <row r="8534" spans="3:12">
      <c r="C8534" s="88"/>
      <c r="D8534"/>
      <c r="E8534"/>
      <c r="F8534"/>
      <c r="G8534"/>
      <c r="H8534" s="82"/>
      <c r="I8534" s="81"/>
      <c r="J8534" s="81"/>
      <c r="K8534" s="81"/>
      <c r="L8534" s="81"/>
    </row>
    <row r="8535" spans="3:12">
      <c r="C8535" s="88"/>
      <c r="D8535"/>
      <c r="E8535"/>
      <c r="F8535"/>
      <c r="G8535"/>
      <c r="H8535" s="82"/>
      <c r="I8535" s="81"/>
      <c r="J8535" s="81"/>
      <c r="K8535" s="81"/>
      <c r="L8535" s="81"/>
    </row>
    <row r="8536" spans="3:12">
      <c r="C8536" s="88"/>
      <c r="D8536"/>
      <c r="E8536"/>
      <c r="F8536"/>
      <c r="G8536"/>
      <c r="H8536" s="82"/>
      <c r="I8536" s="81"/>
      <c r="J8536" s="81"/>
      <c r="K8536" s="81"/>
      <c r="L8536" s="81"/>
    </row>
    <row r="8537" spans="3:12">
      <c r="C8537" s="88"/>
      <c r="D8537"/>
      <c r="E8537"/>
      <c r="F8537"/>
      <c r="G8537"/>
      <c r="H8537" s="82"/>
      <c r="I8537" s="81"/>
      <c r="J8537" s="81"/>
      <c r="K8537" s="81"/>
      <c r="L8537" s="81"/>
    </row>
    <row r="8538" spans="3:12">
      <c r="C8538" s="88"/>
      <c r="D8538"/>
      <c r="E8538"/>
      <c r="F8538"/>
      <c r="G8538"/>
      <c r="H8538" s="82"/>
      <c r="I8538" s="81"/>
      <c r="J8538" s="81"/>
      <c r="K8538" s="81"/>
      <c r="L8538" s="81"/>
    </row>
    <row r="8539" spans="3:12">
      <c r="C8539" s="88"/>
      <c r="D8539"/>
      <c r="E8539"/>
      <c r="F8539"/>
      <c r="G8539"/>
      <c r="H8539" s="82"/>
      <c r="I8539" s="81"/>
      <c r="J8539" s="81"/>
      <c r="K8539" s="81"/>
      <c r="L8539" s="81"/>
    </row>
    <row r="8540" spans="3:12">
      <c r="C8540" s="88"/>
      <c r="D8540"/>
      <c r="E8540"/>
      <c r="F8540"/>
      <c r="G8540"/>
      <c r="H8540" s="82"/>
      <c r="I8540" s="81"/>
      <c r="J8540" s="81"/>
      <c r="K8540" s="81"/>
      <c r="L8540" s="81"/>
    </row>
    <row r="8541" spans="3:12">
      <c r="C8541" s="88"/>
      <c r="D8541"/>
      <c r="E8541"/>
      <c r="F8541"/>
      <c r="G8541"/>
      <c r="H8541" s="82"/>
      <c r="I8541" s="81"/>
      <c r="J8541" s="81"/>
      <c r="K8541" s="81"/>
      <c r="L8541" s="81"/>
    </row>
    <row r="8542" spans="3:12">
      <c r="C8542" s="88"/>
      <c r="D8542"/>
      <c r="E8542"/>
      <c r="F8542"/>
      <c r="G8542"/>
      <c r="H8542" s="82"/>
      <c r="I8542" s="81"/>
      <c r="J8542" s="81"/>
      <c r="K8542" s="81"/>
      <c r="L8542" s="81"/>
    </row>
    <row r="8543" spans="3:12">
      <c r="C8543" s="88"/>
      <c r="D8543"/>
      <c r="E8543"/>
      <c r="F8543"/>
      <c r="G8543"/>
      <c r="H8543" s="82"/>
      <c r="I8543" s="81"/>
      <c r="J8543" s="81"/>
      <c r="K8543" s="81"/>
      <c r="L8543" s="81"/>
    </row>
    <row r="8544" spans="3:12">
      <c r="C8544" s="88"/>
      <c r="D8544"/>
      <c r="E8544"/>
      <c r="F8544"/>
      <c r="G8544"/>
      <c r="H8544" s="82"/>
      <c r="I8544" s="81"/>
      <c r="J8544" s="81"/>
      <c r="K8544" s="81"/>
      <c r="L8544" s="81"/>
    </row>
    <row r="8545" spans="3:12">
      <c r="C8545" s="88"/>
      <c r="D8545"/>
      <c r="E8545"/>
      <c r="F8545"/>
      <c r="G8545"/>
      <c r="H8545" s="82"/>
      <c r="I8545" s="81"/>
      <c r="J8545" s="81"/>
      <c r="K8545" s="81"/>
      <c r="L8545" s="81"/>
    </row>
    <row r="8546" spans="3:12">
      <c r="C8546" s="88"/>
      <c r="D8546"/>
      <c r="E8546"/>
      <c r="F8546"/>
      <c r="G8546"/>
      <c r="H8546" s="82"/>
      <c r="I8546" s="81"/>
      <c r="J8546" s="81"/>
      <c r="K8546" s="81"/>
      <c r="L8546" s="81"/>
    </row>
    <row r="8547" spans="3:12">
      <c r="C8547" s="88"/>
      <c r="D8547"/>
      <c r="E8547"/>
      <c r="F8547"/>
      <c r="G8547"/>
      <c r="H8547" s="82"/>
      <c r="I8547" s="81"/>
      <c r="J8547" s="81"/>
      <c r="K8547" s="81"/>
      <c r="L8547" s="81"/>
    </row>
    <row r="8548" spans="3:12">
      <c r="C8548" s="88"/>
      <c r="D8548"/>
      <c r="E8548"/>
      <c r="F8548"/>
      <c r="G8548"/>
      <c r="H8548" s="82"/>
      <c r="I8548" s="81"/>
      <c r="J8548" s="81"/>
      <c r="K8548" s="81"/>
      <c r="L8548" s="81"/>
    </row>
    <row r="8549" spans="3:12">
      <c r="C8549" s="88"/>
      <c r="D8549"/>
      <c r="E8549"/>
      <c r="F8549"/>
      <c r="G8549"/>
      <c r="H8549" s="82"/>
      <c r="I8549" s="81"/>
      <c r="J8549" s="81"/>
      <c r="K8549" s="81"/>
      <c r="L8549" s="81"/>
    </row>
    <row r="8550" spans="3:12">
      <c r="C8550" s="88"/>
      <c r="D8550"/>
      <c r="E8550"/>
      <c r="F8550"/>
      <c r="G8550"/>
      <c r="H8550" s="82"/>
      <c r="I8550" s="81"/>
      <c r="J8550" s="81"/>
      <c r="K8550" s="81"/>
      <c r="L8550" s="81"/>
    </row>
    <row r="8551" spans="3:12">
      <c r="C8551" s="88"/>
      <c r="D8551"/>
      <c r="E8551"/>
      <c r="F8551"/>
      <c r="G8551"/>
      <c r="H8551" s="82"/>
      <c r="I8551" s="81"/>
      <c r="J8551" s="81"/>
      <c r="K8551" s="81"/>
      <c r="L8551" s="81"/>
    </row>
    <row r="8552" spans="3:12">
      <c r="C8552" s="88"/>
      <c r="D8552"/>
      <c r="E8552"/>
      <c r="F8552"/>
      <c r="G8552"/>
      <c r="H8552" s="82"/>
      <c r="I8552" s="81"/>
      <c r="J8552" s="81"/>
      <c r="K8552" s="81"/>
      <c r="L8552" s="81"/>
    </row>
    <row r="8553" spans="3:12">
      <c r="C8553" s="88"/>
      <c r="D8553"/>
      <c r="E8553"/>
      <c r="F8553"/>
      <c r="G8553"/>
      <c r="H8553" s="82"/>
      <c r="I8553" s="81"/>
      <c r="J8553" s="81"/>
      <c r="K8553" s="81"/>
      <c r="L8553" s="81"/>
    </row>
    <row r="8554" spans="3:12">
      <c r="C8554" s="88"/>
      <c r="D8554"/>
      <c r="E8554"/>
      <c r="F8554"/>
      <c r="G8554"/>
      <c r="H8554" s="82"/>
      <c r="I8554" s="81"/>
      <c r="J8554" s="81"/>
      <c r="K8554" s="81"/>
      <c r="L8554" s="81"/>
    </row>
    <row r="8555" spans="3:12">
      <c r="C8555" s="88"/>
      <c r="D8555"/>
      <c r="E8555"/>
      <c r="F8555"/>
      <c r="G8555"/>
      <c r="H8555" s="82"/>
      <c r="I8555" s="81"/>
      <c r="J8555" s="81"/>
      <c r="K8555" s="81"/>
      <c r="L8555" s="81"/>
    </row>
    <row r="8556" spans="3:12">
      <c r="C8556" s="88"/>
      <c r="D8556"/>
      <c r="E8556"/>
      <c r="F8556"/>
      <c r="G8556"/>
      <c r="H8556" s="82"/>
      <c r="I8556" s="81"/>
      <c r="J8556" s="81"/>
      <c r="K8556" s="81"/>
      <c r="L8556" s="81"/>
    </row>
    <row r="8557" spans="3:12">
      <c r="C8557" s="88"/>
      <c r="D8557"/>
      <c r="E8557"/>
      <c r="F8557"/>
      <c r="G8557"/>
      <c r="H8557" s="82"/>
      <c r="I8557" s="81"/>
      <c r="J8557" s="81"/>
      <c r="K8557" s="81"/>
      <c r="L8557" s="81"/>
    </row>
    <row r="8558" spans="3:12">
      <c r="C8558" s="88"/>
      <c r="D8558"/>
      <c r="E8558"/>
      <c r="F8558"/>
      <c r="G8558"/>
      <c r="H8558" s="82"/>
      <c r="I8558" s="81"/>
      <c r="J8558" s="81"/>
      <c r="K8558" s="81"/>
      <c r="L8558" s="81"/>
    </row>
    <row r="8559" spans="3:12">
      <c r="C8559" s="88"/>
      <c r="D8559"/>
      <c r="E8559"/>
      <c r="F8559"/>
      <c r="G8559"/>
      <c r="H8559" s="82"/>
      <c r="I8559" s="81"/>
      <c r="J8559" s="81"/>
      <c r="K8559" s="81"/>
      <c r="L8559" s="81"/>
    </row>
    <row r="8560" spans="3:12">
      <c r="C8560" s="88"/>
      <c r="D8560"/>
      <c r="E8560"/>
      <c r="F8560"/>
      <c r="G8560"/>
      <c r="H8560" s="82"/>
      <c r="I8560" s="81"/>
      <c r="J8560" s="81"/>
      <c r="K8560" s="81"/>
      <c r="L8560" s="81"/>
    </row>
    <row r="8561" spans="3:12">
      <c r="C8561" s="88"/>
      <c r="D8561"/>
      <c r="E8561"/>
      <c r="F8561"/>
      <c r="G8561"/>
      <c r="H8561" s="82"/>
      <c r="I8561" s="81"/>
      <c r="J8561" s="81"/>
      <c r="K8561" s="81"/>
      <c r="L8561" s="81"/>
    </row>
    <row r="8562" spans="3:12">
      <c r="C8562" s="88"/>
      <c r="D8562"/>
      <c r="E8562"/>
      <c r="F8562"/>
      <c r="G8562"/>
      <c r="H8562" s="82"/>
      <c r="I8562" s="81"/>
      <c r="J8562" s="81"/>
      <c r="K8562" s="81"/>
      <c r="L8562" s="81"/>
    </row>
    <row r="8563" spans="3:12">
      <c r="C8563" s="88"/>
      <c r="D8563"/>
      <c r="E8563"/>
      <c r="F8563"/>
      <c r="G8563"/>
      <c r="H8563" s="82"/>
      <c r="I8563" s="81"/>
      <c r="J8563" s="81"/>
      <c r="K8563" s="81"/>
      <c r="L8563" s="81"/>
    </row>
    <row r="8564" spans="3:12">
      <c r="C8564" s="88"/>
      <c r="D8564"/>
      <c r="E8564"/>
      <c r="F8564"/>
      <c r="G8564"/>
      <c r="H8564" s="82"/>
      <c r="I8564" s="81"/>
      <c r="J8564" s="81"/>
      <c r="K8564" s="81"/>
      <c r="L8564" s="81"/>
    </row>
    <row r="8565" spans="3:12">
      <c r="C8565" s="88"/>
      <c r="D8565"/>
      <c r="E8565"/>
      <c r="F8565"/>
      <c r="G8565"/>
      <c r="H8565" s="82"/>
      <c r="I8565" s="81"/>
      <c r="J8565" s="81"/>
      <c r="K8565" s="81"/>
      <c r="L8565" s="81"/>
    </row>
    <row r="8566" spans="3:12">
      <c r="C8566" s="88"/>
      <c r="D8566"/>
      <c r="E8566"/>
      <c r="F8566"/>
      <c r="G8566"/>
      <c r="H8566" s="82"/>
      <c r="I8566" s="81"/>
      <c r="J8566" s="81"/>
      <c r="K8566" s="81"/>
      <c r="L8566" s="81"/>
    </row>
    <row r="8567" spans="3:12">
      <c r="C8567" s="88"/>
      <c r="D8567"/>
      <c r="E8567"/>
      <c r="F8567"/>
      <c r="G8567"/>
      <c r="H8567" s="82"/>
      <c r="I8567" s="81"/>
      <c r="J8567" s="81"/>
      <c r="K8567" s="81"/>
      <c r="L8567" s="81"/>
    </row>
    <row r="8568" spans="3:12">
      <c r="C8568"/>
      <c r="D8568"/>
      <c r="E8568"/>
      <c r="F8568"/>
      <c r="G8568"/>
      <c r="H8568" s="82"/>
      <c r="I8568" s="81"/>
      <c r="J8568" s="81"/>
      <c r="K8568" s="81"/>
      <c r="L8568" s="81"/>
    </row>
    <row r="8569" spans="3:12">
      <c r="C8569" s="88"/>
      <c r="D8569"/>
      <c r="E8569"/>
      <c r="F8569"/>
      <c r="G8569"/>
      <c r="H8569" s="82"/>
      <c r="I8569" s="81"/>
      <c r="J8569" s="81"/>
      <c r="K8569" s="81"/>
      <c r="L8569" s="81"/>
    </row>
    <row r="8570" spans="3:12">
      <c r="C8570" s="88"/>
      <c r="D8570"/>
      <c r="E8570"/>
      <c r="F8570"/>
      <c r="G8570"/>
      <c r="H8570" s="82"/>
      <c r="I8570" s="81"/>
      <c r="J8570" s="81"/>
      <c r="K8570" s="81"/>
      <c r="L8570" s="81"/>
    </row>
    <row r="8571" spans="3:12">
      <c r="C8571" s="88"/>
      <c r="D8571"/>
      <c r="E8571"/>
      <c r="F8571"/>
      <c r="G8571"/>
      <c r="H8571" s="82"/>
      <c r="I8571" s="81"/>
      <c r="J8571" s="81"/>
      <c r="K8571" s="81"/>
      <c r="L8571" s="81"/>
    </row>
    <row r="8572" spans="3:12">
      <c r="C8572" s="88"/>
      <c r="D8572"/>
      <c r="E8572"/>
      <c r="F8572"/>
      <c r="G8572"/>
      <c r="H8572" s="82"/>
      <c r="I8572" s="81"/>
      <c r="J8572" s="81"/>
      <c r="K8572" s="81"/>
      <c r="L8572" s="81"/>
    </row>
    <row r="8573" spans="3:12">
      <c r="C8573" s="88"/>
      <c r="D8573"/>
      <c r="E8573"/>
      <c r="F8573"/>
      <c r="G8573"/>
      <c r="H8573" s="82"/>
      <c r="I8573" s="81"/>
      <c r="J8573" s="81"/>
      <c r="K8573" s="81"/>
      <c r="L8573" s="81"/>
    </row>
    <row r="8574" spans="3:12">
      <c r="C8574" s="88"/>
      <c r="D8574"/>
      <c r="E8574"/>
      <c r="F8574"/>
      <c r="G8574"/>
      <c r="H8574" s="82"/>
      <c r="I8574" s="81"/>
      <c r="J8574" s="81"/>
      <c r="K8574" s="81"/>
      <c r="L8574" s="81"/>
    </row>
    <row r="8575" spans="3:12">
      <c r="C8575" s="88"/>
      <c r="D8575"/>
      <c r="E8575"/>
      <c r="F8575"/>
      <c r="G8575"/>
      <c r="H8575" s="82"/>
      <c r="I8575" s="81"/>
      <c r="J8575" s="81"/>
      <c r="K8575" s="81"/>
      <c r="L8575" s="81"/>
    </row>
    <row r="8576" spans="3:12">
      <c r="C8576" s="88"/>
      <c r="D8576"/>
      <c r="E8576"/>
      <c r="F8576"/>
      <c r="G8576"/>
      <c r="H8576" s="82"/>
      <c r="I8576" s="81"/>
      <c r="J8576" s="81"/>
      <c r="K8576" s="81"/>
      <c r="L8576" s="81"/>
    </row>
    <row r="8577" spans="3:12">
      <c r="C8577" s="88"/>
      <c r="D8577"/>
      <c r="E8577"/>
      <c r="F8577"/>
      <c r="G8577"/>
      <c r="H8577" s="82"/>
      <c r="I8577" s="81"/>
      <c r="J8577" s="81"/>
      <c r="K8577" s="81"/>
      <c r="L8577" s="81"/>
    </row>
    <row r="8578" spans="3:12">
      <c r="C8578" s="88"/>
      <c r="D8578"/>
      <c r="E8578"/>
      <c r="F8578"/>
      <c r="G8578"/>
      <c r="H8578" s="82"/>
      <c r="I8578" s="81"/>
      <c r="J8578" s="81"/>
      <c r="K8578" s="81"/>
      <c r="L8578" s="81"/>
    </row>
    <row r="8579" spans="3:12">
      <c r="C8579" s="88"/>
      <c r="D8579"/>
      <c r="E8579"/>
      <c r="F8579"/>
      <c r="G8579"/>
      <c r="H8579" s="82"/>
      <c r="I8579" s="81"/>
      <c r="J8579" s="81"/>
      <c r="K8579" s="81"/>
      <c r="L8579" s="81"/>
    </row>
    <row r="8580" spans="3:12">
      <c r="C8580" s="88"/>
      <c r="D8580"/>
      <c r="E8580"/>
      <c r="F8580"/>
      <c r="G8580"/>
      <c r="H8580" s="82"/>
      <c r="I8580" s="81"/>
      <c r="J8580" s="81"/>
      <c r="K8580" s="81"/>
      <c r="L8580" s="81"/>
    </row>
    <row r="8581" spans="3:12">
      <c r="C8581" s="88"/>
      <c r="D8581"/>
      <c r="E8581"/>
      <c r="F8581"/>
      <c r="G8581"/>
      <c r="H8581" s="82"/>
      <c r="I8581" s="81"/>
      <c r="J8581" s="81"/>
      <c r="K8581" s="81"/>
      <c r="L8581" s="81"/>
    </row>
    <row r="8582" spans="3:12">
      <c r="C8582"/>
      <c r="D8582"/>
      <c r="E8582"/>
      <c r="F8582"/>
      <c r="G8582"/>
      <c r="H8582" s="82"/>
      <c r="I8582" s="81"/>
      <c r="J8582" s="81"/>
      <c r="K8582" s="81"/>
      <c r="L8582" s="81"/>
    </row>
    <row r="8583" spans="3:12">
      <c r="C8583"/>
      <c r="D8583"/>
      <c r="E8583"/>
      <c r="F8583"/>
      <c r="G8583"/>
      <c r="H8583" s="82"/>
      <c r="I8583" s="81"/>
      <c r="J8583" s="81"/>
      <c r="K8583" s="81"/>
      <c r="L8583" s="81"/>
    </row>
    <row r="8584" spans="3:12">
      <c r="C8584"/>
      <c r="D8584"/>
      <c r="E8584"/>
      <c r="F8584"/>
      <c r="G8584"/>
      <c r="H8584" s="82"/>
      <c r="I8584" s="81"/>
      <c r="J8584" s="81"/>
      <c r="K8584" s="81"/>
      <c r="L8584" s="81"/>
    </row>
    <row r="8585" spans="3:12">
      <c r="C8585"/>
      <c r="D8585"/>
      <c r="E8585"/>
      <c r="F8585"/>
      <c r="G8585"/>
      <c r="H8585" s="82"/>
      <c r="I8585" s="81"/>
      <c r="J8585" s="81"/>
      <c r="K8585" s="81"/>
      <c r="L8585" s="81"/>
    </row>
    <row r="8586" spans="3:12">
      <c r="C8586" s="88"/>
      <c r="D8586"/>
      <c r="E8586"/>
      <c r="F8586"/>
      <c r="G8586"/>
      <c r="H8586" s="82"/>
      <c r="I8586" s="81"/>
      <c r="J8586" s="81"/>
      <c r="K8586" s="81"/>
      <c r="L8586" s="81"/>
    </row>
    <row r="8587" spans="3:12">
      <c r="C8587" s="88"/>
      <c r="D8587"/>
      <c r="E8587"/>
      <c r="F8587"/>
      <c r="G8587"/>
      <c r="H8587" s="82"/>
      <c r="I8587" s="81"/>
      <c r="J8587" s="81"/>
      <c r="K8587" s="81"/>
      <c r="L8587" s="81"/>
    </row>
    <row r="8588" spans="3:12">
      <c r="C8588" s="88"/>
      <c r="D8588"/>
      <c r="E8588"/>
      <c r="F8588"/>
      <c r="G8588"/>
      <c r="H8588" s="82"/>
      <c r="I8588" s="81"/>
      <c r="J8588" s="81"/>
      <c r="K8588" s="81"/>
      <c r="L8588" s="81"/>
    </row>
    <row r="8589" spans="3:12">
      <c r="C8589" s="88"/>
      <c r="D8589"/>
      <c r="E8589"/>
      <c r="F8589"/>
      <c r="G8589"/>
      <c r="H8589" s="82"/>
      <c r="I8589" s="81"/>
      <c r="J8589" s="81"/>
      <c r="K8589" s="81"/>
      <c r="L8589" s="81"/>
    </row>
    <row r="8590" spans="3:12">
      <c r="C8590" s="88"/>
      <c r="D8590"/>
      <c r="E8590"/>
      <c r="F8590"/>
      <c r="G8590"/>
      <c r="H8590" s="82"/>
      <c r="I8590" s="81"/>
      <c r="J8590" s="81"/>
      <c r="K8590" s="81"/>
      <c r="L8590" s="81"/>
    </row>
    <row r="8591" spans="3:12">
      <c r="C8591" s="88"/>
      <c r="D8591"/>
      <c r="E8591"/>
      <c r="F8591"/>
      <c r="G8591"/>
      <c r="H8591" s="82"/>
      <c r="I8591" s="81"/>
      <c r="J8591" s="81"/>
      <c r="K8591" s="81"/>
      <c r="L8591" s="81"/>
    </row>
    <row r="8592" spans="3:12">
      <c r="C8592" s="88"/>
      <c r="D8592"/>
      <c r="E8592"/>
      <c r="F8592"/>
      <c r="G8592"/>
      <c r="H8592" s="82"/>
      <c r="I8592" s="81"/>
      <c r="J8592" s="81"/>
      <c r="K8592" s="81"/>
      <c r="L8592" s="81"/>
    </row>
    <row r="8593" spans="3:12">
      <c r="C8593" s="88"/>
      <c r="D8593"/>
      <c r="E8593"/>
      <c r="F8593"/>
      <c r="G8593"/>
      <c r="H8593" s="82"/>
      <c r="I8593" s="81"/>
      <c r="J8593" s="81"/>
      <c r="K8593" s="81"/>
      <c r="L8593" s="81"/>
    </row>
    <row r="8594" spans="3:12">
      <c r="C8594" s="88"/>
      <c r="D8594"/>
      <c r="E8594"/>
      <c r="F8594"/>
      <c r="G8594"/>
      <c r="H8594" s="82"/>
      <c r="I8594" s="81"/>
      <c r="J8594" s="81"/>
      <c r="K8594" s="81"/>
      <c r="L8594" s="81"/>
    </row>
    <row r="8595" spans="3:12">
      <c r="C8595" s="88"/>
      <c r="D8595"/>
      <c r="E8595"/>
      <c r="F8595"/>
      <c r="G8595"/>
      <c r="H8595" s="82"/>
      <c r="I8595" s="81"/>
      <c r="J8595" s="81"/>
      <c r="K8595" s="81"/>
      <c r="L8595" s="81"/>
    </row>
    <row r="8596" spans="3:12">
      <c r="C8596" s="88"/>
      <c r="D8596"/>
      <c r="E8596"/>
      <c r="F8596"/>
      <c r="G8596"/>
      <c r="H8596" s="82"/>
      <c r="I8596" s="81"/>
      <c r="J8596" s="81"/>
      <c r="K8596" s="81"/>
      <c r="L8596" s="81"/>
    </row>
    <row r="8597" spans="3:12">
      <c r="C8597" s="88"/>
      <c r="D8597"/>
      <c r="E8597"/>
      <c r="F8597"/>
      <c r="G8597"/>
      <c r="H8597" s="82"/>
      <c r="I8597" s="81"/>
      <c r="J8597" s="81"/>
      <c r="K8597" s="81"/>
      <c r="L8597" s="81"/>
    </row>
    <row r="8598" spans="3:12">
      <c r="C8598" s="88"/>
      <c r="D8598"/>
      <c r="E8598"/>
      <c r="F8598"/>
      <c r="G8598"/>
      <c r="H8598" s="82"/>
      <c r="I8598" s="81"/>
      <c r="J8598" s="81"/>
      <c r="K8598" s="81"/>
      <c r="L8598" s="81"/>
    </row>
    <row r="8599" spans="3:12">
      <c r="C8599" s="88"/>
      <c r="D8599"/>
      <c r="E8599"/>
      <c r="F8599"/>
      <c r="G8599"/>
      <c r="H8599" s="82"/>
      <c r="I8599" s="81"/>
      <c r="J8599" s="81"/>
      <c r="K8599" s="81"/>
      <c r="L8599" s="81"/>
    </row>
    <row r="8600" spans="3:12">
      <c r="C8600" s="88"/>
      <c r="D8600"/>
      <c r="E8600"/>
      <c r="F8600"/>
      <c r="G8600"/>
      <c r="H8600" s="82"/>
      <c r="I8600" s="81"/>
      <c r="J8600" s="81"/>
      <c r="K8600" s="81"/>
      <c r="L8600" s="81"/>
    </row>
    <row r="8601" spans="3:12">
      <c r="C8601" s="88"/>
      <c r="D8601"/>
      <c r="E8601"/>
      <c r="F8601"/>
      <c r="G8601"/>
      <c r="H8601" s="82"/>
      <c r="I8601" s="81"/>
      <c r="J8601" s="81"/>
      <c r="K8601" s="81"/>
      <c r="L8601" s="81"/>
    </row>
    <row r="8602" spans="3:12">
      <c r="C8602" s="88"/>
      <c r="D8602"/>
      <c r="E8602"/>
      <c r="F8602"/>
      <c r="G8602"/>
      <c r="H8602" s="82"/>
      <c r="I8602" s="81"/>
      <c r="J8602" s="81"/>
      <c r="K8602" s="81"/>
      <c r="L8602" s="81"/>
    </row>
    <row r="8603" spans="3:12">
      <c r="C8603" s="88"/>
      <c r="D8603"/>
      <c r="E8603"/>
      <c r="F8603"/>
      <c r="G8603"/>
      <c r="H8603" s="82"/>
      <c r="I8603" s="81"/>
      <c r="J8603" s="81"/>
      <c r="K8603" s="81"/>
      <c r="L8603" s="81"/>
    </row>
    <row r="8604" spans="3:12">
      <c r="C8604" s="88"/>
      <c r="D8604"/>
      <c r="E8604"/>
      <c r="F8604"/>
      <c r="G8604"/>
      <c r="H8604" s="82"/>
      <c r="I8604" s="81"/>
      <c r="J8604" s="81"/>
      <c r="K8604" s="81"/>
      <c r="L8604" s="81"/>
    </row>
    <row r="8605" spans="3:12">
      <c r="C8605" s="88"/>
      <c r="D8605"/>
      <c r="E8605"/>
      <c r="F8605"/>
      <c r="G8605"/>
      <c r="H8605" s="82"/>
      <c r="I8605" s="81"/>
      <c r="J8605" s="81"/>
      <c r="K8605" s="81"/>
      <c r="L8605" s="81"/>
    </row>
    <row r="8606" spans="3:12">
      <c r="C8606" s="88"/>
      <c r="D8606"/>
      <c r="E8606"/>
      <c r="F8606"/>
      <c r="G8606"/>
      <c r="H8606" s="82"/>
      <c r="I8606" s="81"/>
      <c r="J8606" s="81"/>
      <c r="K8606" s="81"/>
      <c r="L8606" s="81"/>
    </row>
    <row r="8607" spans="3:12">
      <c r="C8607" s="88"/>
      <c r="D8607"/>
      <c r="E8607"/>
      <c r="F8607"/>
      <c r="G8607"/>
      <c r="H8607" s="82"/>
      <c r="I8607" s="81"/>
      <c r="J8607" s="81"/>
      <c r="K8607" s="81"/>
      <c r="L8607" s="81"/>
    </row>
    <row r="8608" spans="3:12">
      <c r="C8608" s="88"/>
      <c r="D8608"/>
      <c r="E8608"/>
      <c r="F8608"/>
      <c r="G8608"/>
      <c r="H8608" s="82"/>
      <c r="I8608" s="81"/>
      <c r="J8608" s="81"/>
      <c r="K8608" s="81"/>
      <c r="L8608" s="81"/>
    </row>
    <row r="8609" spans="3:12">
      <c r="C8609" s="88"/>
      <c r="D8609"/>
      <c r="E8609"/>
      <c r="F8609"/>
      <c r="G8609"/>
      <c r="H8609" s="82"/>
      <c r="I8609" s="81"/>
      <c r="J8609" s="81"/>
      <c r="K8609" s="81"/>
      <c r="L8609" s="81"/>
    </row>
    <row r="8610" spans="3:12">
      <c r="C8610" s="88"/>
      <c r="D8610"/>
      <c r="E8610"/>
      <c r="F8610"/>
      <c r="G8610"/>
      <c r="H8610" s="82"/>
      <c r="I8610" s="81"/>
      <c r="J8610" s="81"/>
      <c r="K8610" s="81"/>
      <c r="L8610" s="81"/>
    </row>
    <row r="8611" spans="3:12">
      <c r="C8611" s="88"/>
      <c r="D8611"/>
      <c r="E8611"/>
      <c r="F8611"/>
      <c r="G8611"/>
      <c r="H8611" s="82"/>
      <c r="I8611" s="81"/>
      <c r="J8611" s="81"/>
      <c r="K8611" s="81"/>
      <c r="L8611" s="81"/>
    </row>
    <row r="8612" spans="3:12">
      <c r="C8612" s="88"/>
      <c r="D8612"/>
      <c r="E8612"/>
      <c r="F8612"/>
      <c r="G8612"/>
      <c r="H8612" s="82"/>
      <c r="I8612" s="81"/>
      <c r="J8612" s="81"/>
      <c r="K8612" s="81"/>
      <c r="L8612" s="81"/>
    </row>
    <row r="8613" spans="3:12">
      <c r="C8613" s="88"/>
      <c r="D8613"/>
      <c r="E8613"/>
      <c r="F8613"/>
      <c r="G8613"/>
      <c r="H8613" s="82"/>
      <c r="I8613" s="81"/>
      <c r="J8613" s="81"/>
      <c r="K8613" s="81"/>
      <c r="L8613" s="81"/>
    </row>
    <row r="8614" spans="3:12">
      <c r="C8614" s="88"/>
      <c r="D8614"/>
      <c r="E8614"/>
      <c r="F8614"/>
      <c r="G8614"/>
      <c r="H8614" s="82"/>
      <c r="I8614" s="81"/>
      <c r="J8614" s="81"/>
      <c r="K8614" s="81"/>
      <c r="L8614" s="81"/>
    </row>
    <row r="8615" spans="3:12">
      <c r="C8615" s="88"/>
      <c r="D8615"/>
      <c r="E8615"/>
      <c r="F8615"/>
      <c r="G8615"/>
      <c r="H8615" s="82"/>
      <c r="I8615" s="81"/>
      <c r="J8615" s="81"/>
      <c r="K8615" s="81"/>
      <c r="L8615" s="81"/>
    </row>
    <row r="8616" spans="3:12">
      <c r="C8616" s="88"/>
      <c r="D8616"/>
      <c r="E8616"/>
      <c r="F8616"/>
      <c r="G8616"/>
      <c r="H8616" s="82"/>
      <c r="I8616" s="81"/>
      <c r="J8616" s="81"/>
      <c r="K8616" s="81"/>
      <c r="L8616" s="81"/>
    </row>
    <row r="8617" spans="3:12">
      <c r="C8617" s="88"/>
      <c r="D8617"/>
      <c r="E8617"/>
      <c r="F8617"/>
      <c r="G8617"/>
      <c r="H8617" s="82"/>
      <c r="I8617" s="81"/>
      <c r="J8617" s="81"/>
      <c r="K8617" s="81"/>
      <c r="L8617" s="81"/>
    </row>
    <row r="8618" spans="3:12">
      <c r="C8618" s="88"/>
      <c r="D8618"/>
      <c r="E8618"/>
      <c r="F8618"/>
      <c r="G8618"/>
      <c r="H8618" s="82"/>
      <c r="I8618" s="81"/>
      <c r="J8618" s="81"/>
      <c r="K8618" s="81"/>
      <c r="L8618" s="81"/>
    </row>
    <row r="8619" spans="3:12">
      <c r="C8619" s="88"/>
      <c r="D8619"/>
      <c r="E8619"/>
      <c r="F8619"/>
      <c r="G8619"/>
      <c r="H8619" s="82"/>
      <c r="I8619" s="81"/>
      <c r="J8619" s="81"/>
      <c r="K8619" s="81"/>
      <c r="L8619" s="81"/>
    </row>
    <row r="8620" spans="3:12">
      <c r="C8620" s="88"/>
      <c r="D8620"/>
      <c r="E8620"/>
      <c r="F8620"/>
      <c r="G8620"/>
      <c r="H8620" s="82"/>
      <c r="I8620" s="81"/>
      <c r="J8620" s="81"/>
      <c r="K8620" s="81"/>
      <c r="L8620" s="81"/>
    </row>
    <row r="8621" spans="3:12">
      <c r="C8621" s="88"/>
      <c r="D8621"/>
      <c r="E8621"/>
      <c r="F8621"/>
      <c r="G8621"/>
      <c r="H8621" s="82"/>
      <c r="I8621" s="81"/>
      <c r="J8621" s="81"/>
      <c r="K8621" s="81"/>
      <c r="L8621" s="81"/>
    </row>
    <row r="8622" spans="3:12">
      <c r="C8622" s="88"/>
      <c r="D8622"/>
      <c r="E8622"/>
      <c r="F8622"/>
      <c r="G8622"/>
      <c r="H8622" s="82"/>
      <c r="I8622" s="81"/>
      <c r="J8622" s="81"/>
      <c r="K8622" s="81"/>
      <c r="L8622" s="81"/>
    </row>
    <row r="8623" spans="3:12">
      <c r="C8623" s="88"/>
      <c r="D8623"/>
      <c r="E8623"/>
      <c r="F8623"/>
      <c r="G8623"/>
      <c r="H8623" s="82"/>
      <c r="I8623" s="81"/>
      <c r="J8623" s="81"/>
      <c r="K8623" s="81"/>
      <c r="L8623" s="81"/>
    </row>
    <row r="8624" spans="3:12">
      <c r="C8624" s="88"/>
      <c r="D8624"/>
      <c r="E8624"/>
      <c r="F8624"/>
      <c r="G8624"/>
      <c r="H8624" s="82"/>
      <c r="I8624" s="81"/>
      <c r="J8624" s="81"/>
      <c r="K8624" s="81"/>
      <c r="L8624" s="81"/>
    </row>
    <row r="8625" spans="3:12">
      <c r="C8625" s="88"/>
      <c r="D8625"/>
      <c r="E8625"/>
      <c r="F8625"/>
      <c r="G8625"/>
      <c r="H8625" s="82"/>
      <c r="I8625" s="81"/>
      <c r="J8625" s="81"/>
      <c r="K8625" s="81"/>
      <c r="L8625" s="81"/>
    </row>
    <row r="8626" spans="3:12">
      <c r="C8626" s="88"/>
      <c r="D8626"/>
      <c r="E8626"/>
      <c r="F8626"/>
      <c r="G8626"/>
      <c r="H8626" s="82"/>
      <c r="I8626" s="81"/>
      <c r="J8626" s="81"/>
      <c r="K8626" s="81"/>
      <c r="L8626" s="81"/>
    </row>
    <row r="8627" spans="3:12">
      <c r="C8627" s="88"/>
      <c r="D8627"/>
      <c r="E8627"/>
      <c r="F8627"/>
      <c r="G8627"/>
      <c r="H8627" s="82"/>
      <c r="I8627" s="81"/>
      <c r="J8627" s="81"/>
      <c r="K8627" s="81"/>
      <c r="L8627" s="81"/>
    </row>
    <row r="8628" spans="3:12">
      <c r="C8628" s="88"/>
      <c r="D8628"/>
      <c r="E8628"/>
      <c r="F8628"/>
      <c r="G8628"/>
      <c r="H8628" s="82"/>
      <c r="I8628" s="81"/>
      <c r="J8628" s="81"/>
      <c r="K8628" s="81"/>
      <c r="L8628" s="81"/>
    </row>
    <row r="8629" spans="3:12">
      <c r="C8629" s="88"/>
      <c r="D8629"/>
      <c r="E8629"/>
      <c r="F8629"/>
      <c r="G8629"/>
      <c r="H8629" s="82"/>
      <c r="I8629" s="81"/>
      <c r="J8629" s="81"/>
      <c r="K8629" s="81"/>
      <c r="L8629" s="81"/>
    </row>
    <row r="8630" spans="3:12">
      <c r="C8630" s="88"/>
      <c r="D8630"/>
      <c r="E8630"/>
      <c r="F8630"/>
      <c r="G8630"/>
      <c r="H8630" s="82"/>
      <c r="I8630" s="81"/>
      <c r="J8630" s="81"/>
      <c r="K8630" s="81"/>
      <c r="L8630" s="81"/>
    </row>
    <row r="8631" spans="3:12">
      <c r="C8631" s="88"/>
      <c r="D8631"/>
      <c r="E8631"/>
      <c r="F8631"/>
      <c r="G8631"/>
      <c r="H8631" s="82"/>
      <c r="I8631" s="81"/>
      <c r="J8631" s="81"/>
      <c r="K8631" s="81"/>
      <c r="L8631" s="81"/>
    </row>
    <row r="8632" spans="3:12">
      <c r="C8632" s="88"/>
      <c r="D8632"/>
      <c r="E8632"/>
      <c r="F8632"/>
      <c r="G8632"/>
      <c r="H8632" s="82"/>
      <c r="I8632" s="81"/>
      <c r="J8632" s="81"/>
      <c r="K8632" s="81"/>
      <c r="L8632" s="81"/>
    </row>
    <row r="8633" spans="3:12">
      <c r="C8633" s="88"/>
      <c r="D8633"/>
      <c r="E8633"/>
      <c r="F8633"/>
      <c r="G8633"/>
      <c r="H8633" s="82"/>
      <c r="I8633" s="81"/>
      <c r="J8633" s="81"/>
      <c r="K8633" s="81"/>
      <c r="L8633" s="81"/>
    </row>
    <row r="8634" spans="3:12">
      <c r="C8634" s="88"/>
      <c r="D8634"/>
      <c r="E8634"/>
      <c r="F8634"/>
      <c r="G8634"/>
      <c r="H8634" s="82"/>
      <c r="I8634" s="81"/>
      <c r="J8634" s="81"/>
      <c r="K8634" s="81"/>
      <c r="L8634" s="81"/>
    </row>
    <row r="8635" spans="3:12">
      <c r="C8635" s="88"/>
      <c r="D8635"/>
      <c r="E8635"/>
      <c r="F8635"/>
      <c r="G8635"/>
      <c r="H8635" s="82"/>
      <c r="I8635" s="81"/>
      <c r="J8635" s="81"/>
      <c r="K8635" s="81"/>
      <c r="L8635" s="81"/>
    </row>
    <row r="8636" spans="3:12">
      <c r="C8636" s="88"/>
      <c r="D8636"/>
      <c r="E8636"/>
      <c r="F8636"/>
      <c r="G8636"/>
      <c r="H8636" s="82"/>
      <c r="I8636" s="81"/>
      <c r="J8636" s="81"/>
      <c r="K8636" s="81"/>
      <c r="L8636" s="81"/>
    </row>
    <row r="8637" spans="3:12">
      <c r="C8637" s="88"/>
      <c r="D8637"/>
      <c r="E8637"/>
      <c r="F8637"/>
      <c r="G8637"/>
      <c r="H8637" s="82"/>
      <c r="I8637" s="81"/>
      <c r="J8637" s="81"/>
      <c r="K8637" s="81"/>
      <c r="L8637" s="81"/>
    </row>
    <row r="8638" spans="3:12">
      <c r="C8638" s="88"/>
      <c r="D8638"/>
      <c r="E8638"/>
      <c r="F8638"/>
      <c r="G8638"/>
      <c r="H8638" s="82"/>
      <c r="I8638" s="81"/>
      <c r="J8638" s="81"/>
      <c r="K8638" s="81"/>
      <c r="L8638" s="81"/>
    </row>
    <row r="8639" spans="3:12">
      <c r="C8639" s="88"/>
      <c r="D8639"/>
      <c r="E8639"/>
      <c r="F8639"/>
      <c r="G8639"/>
      <c r="H8639" s="82"/>
      <c r="I8639" s="81"/>
      <c r="J8639" s="81"/>
      <c r="K8639" s="81"/>
      <c r="L8639" s="81"/>
    </row>
    <row r="8640" spans="3:12">
      <c r="C8640" s="88"/>
      <c r="D8640"/>
      <c r="E8640"/>
      <c r="F8640"/>
      <c r="G8640"/>
      <c r="H8640" s="82"/>
      <c r="I8640" s="81"/>
      <c r="J8640" s="81"/>
      <c r="K8640" s="81"/>
      <c r="L8640" s="81"/>
    </row>
    <row r="8641" spans="3:12">
      <c r="C8641" s="88"/>
      <c r="D8641"/>
      <c r="E8641"/>
      <c r="F8641"/>
      <c r="G8641"/>
      <c r="H8641" s="82"/>
      <c r="I8641" s="81"/>
      <c r="J8641" s="81"/>
      <c r="K8641" s="81"/>
      <c r="L8641" s="81"/>
    </row>
    <row r="8642" spans="3:12">
      <c r="C8642" s="88"/>
      <c r="D8642"/>
      <c r="E8642"/>
      <c r="F8642"/>
      <c r="G8642"/>
      <c r="H8642" s="82"/>
      <c r="I8642" s="81"/>
      <c r="J8642" s="81"/>
      <c r="K8642" s="81"/>
      <c r="L8642" s="81"/>
    </row>
    <row r="8643" spans="3:12">
      <c r="C8643" s="88"/>
      <c r="D8643"/>
      <c r="E8643"/>
      <c r="F8643"/>
      <c r="G8643"/>
      <c r="H8643" s="82"/>
      <c r="I8643" s="81"/>
      <c r="J8643" s="81"/>
      <c r="K8643" s="81"/>
      <c r="L8643" s="81"/>
    </row>
    <row r="8644" spans="3:12">
      <c r="C8644" s="88"/>
      <c r="D8644"/>
      <c r="E8644"/>
      <c r="F8644"/>
      <c r="G8644"/>
      <c r="H8644" s="82"/>
      <c r="I8644" s="81"/>
      <c r="J8644" s="81"/>
      <c r="K8644" s="81"/>
      <c r="L8644" s="81"/>
    </row>
    <row r="8645" spans="3:12">
      <c r="C8645" s="88"/>
      <c r="D8645"/>
      <c r="E8645"/>
      <c r="F8645"/>
      <c r="G8645"/>
      <c r="H8645" s="82"/>
      <c r="I8645" s="81"/>
      <c r="J8645" s="81"/>
      <c r="K8645" s="81"/>
      <c r="L8645" s="81"/>
    </row>
    <row r="8646" spans="3:12">
      <c r="C8646" s="88"/>
      <c r="D8646"/>
      <c r="E8646"/>
      <c r="F8646"/>
      <c r="G8646"/>
      <c r="H8646" s="82"/>
      <c r="I8646" s="81"/>
      <c r="J8646" s="81"/>
      <c r="K8646" s="81"/>
      <c r="L8646" s="81"/>
    </row>
    <row r="8647" spans="3:12">
      <c r="C8647" s="88"/>
      <c r="D8647"/>
      <c r="E8647"/>
      <c r="F8647"/>
      <c r="G8647"/>
      <c r="H8647" s="82"/>
      <c r="I8647" s="81"/>
      <c r="J8647" s="81"/>
      <c r="K8647" s="81"/>
      <c r="L8647" s="81"/>
    </row>
    <row r="8648" spans="3:12">
      <c r="C8648" s="88"/>
      <c r="D8648"/>
      <c r="E8648"/>
      <c r="F8648"/>
      <c r="G8648"/>
      <c r="H8648" s="82"/>
      <c r="I8648" s="81"/>
      <c r="J8648" s="81"/>
      <c r="K8648" s="81"/>
      <c r="L8648" s="81"/>
    </row>
    <row r="8649" spans="3:12">
      <c r="C8649" s="88"/>
      <c r="D8649"/>
      <c r="E8649"/>
      <c r="F8649"/>
      <c r="G8649"/>
      <c r="H8649" s="82"/>
      <c r="I8649" s="81"/>
      <c r="J8649" s="81"/>
      <c r="K8649" s="81"/>
      <c r="L8649" s="81"/>
    </row>
    <row r="8650" spans="3:12">
      <c r="C8650" s="88"/>
      <c r="D8650"/>
      <c r="E8650"/>
      <c r="F8650"/>
      <c r="G8650"/>
      <c r="H8650" s="82"/>
      <c r="I8650" s="81"/>
      <c r="J8650" s="81"/>
      <c r="K8650" s="81"/>
      <c r="L8650" s="81"/>
    </row>
    <row r="8651" spans="3:12">
      <c r="C8651" s="88"/>
      <c r="D8651"/>
      <c r="E8651"/>
      <c r="F8651"/>
      <c r="G8651"/>
      <c r="H8651" s="82"/>
      <c r="I8651" s="81"/>
      <c r="J8651" s="81"/>
      <c r="K8651" s="81"/>
      <c r="L8651" s="81"/>
    </row>
    <row r="8652" spans="3:12">
      <c r="C8652" s="88"/>
      <c r="D8652"/>
      <c r="E8652"/>
      <c r="F8652"/>
      <c r="G8652"/>
      <c r="H8652" s="82"/>
      <c r="I8652" s="81"/>
      <c r="J8652" s="81"/>
      <c r="K8652" s="81"/>
      <c r="L8652" s="81"/>
    </row>
    <row r="8653" spans="3:12">
      <c r="C8653" s="88"/>
      <c r="D8653"/>
      <c r="E8653"/>
      <c r="F8653"/>
      <c r="G8653"/>
      <c r="H8653" s="82"/>
      <c r="I8653" s="81"/>
      <c r="J8653" s="81"/>
      <c r="K8653" s="81"/>
      <c r="L8653" s="81"/>
    </row>
    <row r="8654" spans="3:12">
      <c r="C8654" s="88"/>
      <c r="D8654"/>
      <c r="E8654"/>
      <c r="F8654"/>
      <c r="G8654"/>
      <c r="H8654" s="82"/>
      <c r="I8654" s="81"/>
      <c r="J8654" s="81"/>
      <c r="K8654" s="81"/>
      <c r="L8654" s="81"/>
    </row>
    <row r="8655" spans="3:12">
      <c r="C8655" s="88"/>
      <c r="D8655"/>
      <c r="E8655"/>
      <c r="F8655"/>
      <c r="G8655"/>
      <c r="H8655" s="82"/>
      <c r="I8655" s="81"/>
      <c r="J8655" s="81"/>
      <c r="K8655" s="81"/>
      <c r="L8655" s="81"/>
    </row>
    <row r="8656" spans="3:12">
      <c r="C8656" s="88"/>
      <c r="D8656"/>
      <c r="E8656"/>
      <c r="F8656"/>
      <c r="G8656"/>
      <c r="H8656" s="82"/>
      <c r="I8656" s="81"/>
      <c r="J8656" s="81"/>
      <c r="K8656" s="81"/>
      <c r="L8656" s="81"/>
    </row>
    <row r="8657" spans="3:12">
      <c r="C8657" s="88"/>
      <c r="D8657"/>
      <c r="E8657"/>
      <c r="F8657"/>
      <c r="G8657"/>
      <c r="H8657" s="82"/>
      <c r="I8657" s="81"/>
      <c r="J8657" s="81"/>
      <c r="K8657" s="81"/>
      <c r="L8657" s="81"/>
    </row>
    <row r="8658" spans="3:12">
      <c r="C8658" s="88"/>
      <c r="D8658"/>
      <c r="E8658"/>
      <c r="F8658"/>
      <c r="G8658"/>
      <c r="H8658" s="82"/>
      <c r="I8658" s="81"/>
      <c r="J8658" s="81"/>
      <c r="K8658" s="81"/>
      <c r="L8658" s="81"/>
    </row>
    <row r="8659" spans="3:12">
      <c r="C8659" s="88"/>
      <c r="D8659"/>
      <c r="E8659"/>
      <c r="F8659"/>
      <c r="G8659"/>
      <c r="H8659" s="82"/>
      <c r="I8659" s="81"/>
      <c r="J8659" s="81"/>
      <c r="K8659" s="81"/>
      <c r="L8659" s="81"/>
    </row>
    <row r="8660" spans="3:12">
      <c r="C8660" s="88"/>
      <c r="D8660"/>
      <c r="E8660"/>
      <c r="F8660"/>
      <c r="G8660"/>
      <c r="H8660" s="82"/>
      <c r="I8660" s="81"/>
      <c r="J8660" s="81"/>
      <c r="K8660" s="81"/>
      <c r="L8660" s="81"/>
    </row>
    <row r="8661" spans="3:12">
      <c r="C8661" s="88"/>
      <c r="D8661"/>
      <c r="E8661"/>
      <c r="F8661"/>
      <c r="G8661"/>
      <c r="H8661" s="82"/>
      <c r="I8661" s="81"/>
      <c r="J8661" s="81"/>
      <c r="K8661" s="81"/>
      <c r="L8661" s="81"/>
    </row>
    <row r="8662" spans="3:12">
      <c r="C8662" s="88"/>
      <c r="D8662"/>
      <c r="E8662"/>
      <c r="F8662"/>
      <c r="G8662"/>
      <c r="H8662" s="82"/>
      <c r="I8662" s="81"/>
      <c r="J8662" s="81"/>
      <c r="K8662" s="81"/>
      <c r="L8662" s="81"/>
    </row>
    <row r="8663" spans="3:12">
      <c r="C8663" s="88"/>
      <c r="D8663"/>
      <c r="E8663"/>
      <c r="F8663"/>
      <c r="G8663"/>
      <c r="H8663" s="82"/>
      <c r="I8663" s="81"/>
      <c r="J8663" s="81"/>
      <c r="K8663" s="81"/>
      <c r="L8663" s="81"/>
    </row>
    <row r="8664" spans="3:12">
      <c r="C8664" s="88"/>
      <c r="D8664"/>
      <c r="E8664"/>
      <c r="F8664"/>
      <c r="G8664"/>
      <c r="H8664" s="82"/>
      <c r="I8664" s="81"/>
      <c r="J8664" s="81"/>
      <c r="K8664" s="81"/>
      <c r="L8664" s="81"/>
    </row>
    <row r="8665" spans="3:12">
      <c r="C8665" s="88"/>
      <c r="D8665"/>
      <c r="E8665"/>
      <c r="F8665"/>
      <c r="G8665"/>
      <c r="H8665" s="82"/>
      <c r="I8665" s="81"/>
      <c r="J8665" s="81"/>
      <c r="K8665" s="81"/>
      <c r="L8665" s="81"/>
    </row>
    <row r="8666" spans="3:12">
      <c r="C8666" s="88"/>
      <c r="D8666"/>
      <c r="E8666"/>
      <c r="F8666"/>
      <c r="G8666"/>
      <c r="H8666" s="82"/>
      <c r="I8666" s="81"/>
      <c r="J8666" s="81"/>
      <c r="K8666" s="81"/>
      <c r="L8666" s="81"/>
    </row>
    <row r="8667" spans="3:12">
      <c r="C8667" s="88"/>
      <c r="D8667"/>
      <c r="E8667"/>
      <c r="F8667"/>
      <c r="G8667"/>
      <c r="H8667" s="82"/>
      <c r="I8667" s="81"/>
      <c r="J8667" s="81"/>
      <c r="K8667" s="81"/>
      <c r="L8667" s="81"/>
    </row>
    <row r="8668" spans="3:12">
      <c r="C8668" s="88"/>
      <c r="D8668"/>
      <c r="E8668"/>
      <c r="F8668"/>
      <c r="G8668"/>
      <c r="H8668" s="82"/>
      <c r="I8668" s="81"/>
      <c r="J8668" s="81"/>
      <c r="K8668" s="81"/>
      <c r="L8668" s="81"/>
    </row>
    <row r="8669" spans="3:12">
      <c r="C8669" s="88"/>
      <c r="D8669"/>
      <c r="E8669"/>
      <c r="F8669"/>
      <c r="G8669"/>
      <c r="H8669" s="82"/>
      <c r="I8669" s="81"/>
      <c r="J8669" s="81"/>
      <c r="K8669" s="81"/>
      <c r="L8669" s="81"/>
    </row>
    <row r="8670" spans="3:12">
      <c r="C8670" s="88"/>
      <c r="D8670"/>
      <c r="E8670"/>
      <c r="F8670"/>
      <c r="G8670"/>
      <c r="H8670" s="82"/>
      <c r="I8670" s="81"/>
      <c r="J8670" s="81"/>
      <c r="K8670" s="81"/>
      <c r="L8670" s="81"/>
    </row>
    <row r="8671" spans="3:12">
      <c r="C8671" s="88"/>
      <c r="D8671"/>
      <c r="E8671"/>
      <c r="F8671"/>
      <c r="G8671"/>
      <c r="H8671" s="82"/>
      <c r="I8671" s="81"/>
      <c r="J8671" s="81"/>
      <c r="K8671" s="81"/>
      <c r="L8671" s="81"/>
    </row>
    <row r="8672" spans="3:12">
      <c r="C8672" s="88"/>
      <c r="D8672"/>
      <c r="E8672"/>
      <c r="F8672"/>
      <c r="G8672"/>
      <c r="H8672" s="82"/>
      <c r="I8672" s="81"/>
      <c r="J8672" s="81"/>
      <c r="K8672" s="81"/>
      <c r="L8672" s="81"/>
    </row>
    <row r="8673" spans="3:12">
      <c r="C8673" s="88"/>
      <c r="D8673"/>
      <c r="E8673"/>
      <c r="F8673"/>
      <c r="G8673"/>
      <c r="H8673" s="82"/>
      <c r="I8673" s="81"/>
      <c r="J8673" s="81"/>
      <c r="K8673" s="81"/>
      <c r="L8673" s="81"/>
    </row>
    <row r="8674" spans="3:12">
      <c r="C8674" s="88"/>
      <c r="D8674"/>
      <c r="E8674"/>
      <c r="F8674"/>
      <c r="G8674"/>
      <c r="H8674" s="82"/>
      <c r="I8674" s="81"/>
      <c r="J8674" s="81"/>
      <c r="K8674" s="81"/>
      <c r="L8674" s="81"/>
    </row>
    <row r="8675" spans="3:12">
      <c r="C8675" s="88"/>
      <c r="D8675"/>
      <c r="E8675"/>
      <c r="F8675"/>
      <c r="G8675"/>
      <c r="H8675" s="82"/>
      <c r="I8675" s="81"/>
      <c r="J8675" s="81"/>
      <c r="K8675" s="81"/>
      <c r="L8675" s="81"/>
    </row>
    <row r="8676" spans="3:12">
      <c r="C8676" s="88"/>
      <c r="D8676"/>
      <c r="E8676"/>
      <c r="F8676"/>
      <c r="G8676"/>
      <c r="H8676" s="82"/>
      <c r="I8676" s="81"/>
      <c r="J8676" s="81"/>
      <c r="K8676" s="81"/>
      <c r="L8676" s="81"/>
    </row>
    <row r="8677" spans="3:12">
      <c r="C8677" s="88"/>
      <c r="D8677"/>
      <c r="E8677"/>
      <c r="F8677"/>
      <c r="G8677"/>
      <c r="H8677" s="82"/>
      <c r="I8677" s="81"/>
      <c r="J8677" s="81"/>
      <c r="K8677" s="81"/>
      <c r="L8677" s="81"/>
    </row>
    <row r="8678" spans="3:12">
      <c r="C8678" s="88"/>
      <c r="D8678"/>
      <c r="E8678"/>
      <c r="F8678"/>
      <c r="G8678"/>
      <c r="H8678" s="82"/>
      <c r="I8678" s="81"/>
      <c r="J8678" s="81"/>
      <c r="K8678" s="81"/>
      <c r="L8678" s="81"/>
    </row>
    <row r="8679" spans="3:12">
      <c r="C8679" s="88"/>
      <c r="D8679"/>
      <c r="E8679"/>
      <c r="F8679"/>
      <c r="G8679"/>
      <c r="H8679" s="82"/>
      <c r="I8679" s="81"/>
      <c r="J8679" s="81"/>
      <c r="K8679" s="81"/>
      <c r="L8679" s="81"/>
    </row>
    <row r="8680" spans="3:12">
      <c r="C8680" s="88"/>
      <c r="D8680"/>
      <c r="E8680"/>
      <c r="F8680"/>
      <c r="G8680"/>
      <c r="H8680" s="82"/>
      <c r="I8680" s="81"/>
      <c r="J8680" s="81"/>
      <c r="K8680" s="81"/>
      <c r="L8680" s="81"/>
    </row>
    <row r="8681" spans="3:12">
      <c r="C8681" s="88"/>
      <c r="D8681"/>
      <c r="E8681"/>
      <c r="F8681"/>
      <c r="G8681"/>
      <c r="H8681" s="82"/>
      <c r="I8681" s="81"/>
      <c r="J8681" s="81"/>
      <c r="K8681" s="81"/>
      <c r="L8681" s="81"/>
    </row>
    <row r="8682" spans="3:12">
      <c r="C8682" s="88"/>
      <c r="D8682"/>
      <c r="E8682"/>
      <c r="F8682"/>
      <c r="G8682"/>
      <c r="H8682" s="82"/>
      <c r="I8682" s="81"/>
      <c r="J8682" s="81"/>
      <c r="K8682" s="81"/>
      <c r="L8682" s="81"/>
    </row>
    <row r="8683" spans="3:12">
      <c r="C8683" s="88"/>
      <c r="D8683"/>
      <c r="E8683"/>
      <c r="F8683"/>
      <c r="G8683"/>
      <c r="H8683" s="82"/>
      <c r="I8683" s="81"/>
      <c r="J8683" s="81"/>
      <c r="K8683" s="81"/>
      <c r="L8683" s="81"/>
    </row>
    <row r="8684" spans="3:12">
      <c r="C8684" s="88"/>
      <c r="D8684"/>
      <c r="E8684"/>
      <c r="F8684"/>
      <c r="G8684"/>
      <c r="H8684" s="82"/>
      <c r="I8684" s="81"/>
      <c r="J8684" s="81"/>
      <c r="K8684" s="81"/>
      <c r="L8684" s="81"/>
    </row>
    <row r="8685" spans="3:12">
      <c r="C8685" s="88"/>
      <c r="D8685"/>
      <c r="E8685"/>
      <c r="F8685"/>
      <c r="G8685"/>
      <c r="H8685" s="82"/>
      <c r="I8685" s="81"/>
      <c r="J8685" s="81"/>
      <c r="K8685" s="81"/>
      <c r="L8685" s="81"/>
    </row>
    <row r="8686" spans="3:12">
      <c r="C8686" s="88"/>
      <c r="D8686"/>
      <c r="E8686"/>
      <c r="F8686"/>
      <c r="G8686"/>
      <c r="H8686" s="82"/>
      <c r="I8686" s="81"/>
      <c r="J8686" s="81"/>
      <c r="K8686" s="81"/>
      <c r="L8686" s="81"/>
    </row>
    <row r="8687" spans="3:12">
      <c r="C8687" s="88"/>
      <c r="D8687"/>
      <c r="E8687"/>
      <c r="F8687"/>
      <c r="G8687"/>
      <c r="H8687" s="82"/>
      <c r="I8687" s="81"/>
      <c r="J8687" s="81"/>
      <c r="K8687" s="81"/>
      <c r="L8687" s="81"/>
    </row>
    <row r="8688" spans="3:12">
      <c r="C8688" s="88"/>
      <c r="D8688"/>
      <c r="E8688"/>
      <c r="F8688"/>
      <c r="G8688"/>
      <c r="H8688" s="82"/>
      <c r="I8688" s="81"/>
      <c r="J8688" s="81"/>
      <c r="K8688" s="81"/>
      <c r="L8688" s="81"/>
    </row>
    <row r="8689" spans="3:12">
      <c r="C8689" s="88"/>
      <c r="D8689"/>
      <c r="E8689"/>
      <c r="F8689"/>
      <c r="G8689"/>
      <c r="H8689" s="82"/>
      <c r="I8689" s="81"/>
      <c r="J8689" s="81"/>
      <c r="K8689" s="81"/>
      <c r="L8689" s="81"/>
    </row>
    <row r="8690" spans="3:12">
      <c r="C8690" s="88"/>
      <c r="D8690"/>
      <c r="E8690"/>
      <c r="F8690"/>
      <c r="G8690"/>
      <c r="H8690" s="82"/>
      <c r="I8690" s="81"/>
      <c r="J8690" s="81"/>
      <c r="K8690" s="81"/>
      <c r="L8690" s="81"/>
    </row>
    <row r="8691" spans="3:12">
      <c r="C8691" s="88"/>
      <c r="D8691"/>
      <c r="E8691"/>
      <c r="F8691"/>
      <c r="G8691"/>
      <c r="H8691" s="82"/>
      <c r="I8691" s="81"/>
      <c r="J8691" s="81"/>
      <c r="K8691" s="81"/>
      <c r="L8691" s="81"/>
    </row>
    <row r="8692" spans="3:12">
      <c r="C8692" s="88"/>
      <c r="D8692"/>
      <c r="E8692"/>
      <c r="F8692"/>
      <c r="G8692"/>
      <c r="H8692" s="82"/>
      <c r="I8692" s="81"/>
      <c r="J8692" s="81"/>
      <c r="K8692" s="81"/>
      <c r="L8692" s="81"/>
    </row>
    <row r="8693" spans="3:12">
      <c r="C8693" s="88"/>
      <c r="D8693"/>
      <c r="E8693"/>
      <c r="F8693"/>
      <c r="G8693"/>
      <c r="H8693" s="82"/>
      <c r="I8693" s="81"/>
      <c r="J8693" s="81"/>
      <c r="K8693" s="81"/>
      <c r="L8693" s="81"/>
    </row>
    <row r="8694" spans="3:12">
      <c r="C8694" s="88"/>
      <c r="D8694"/>
      <c r="E8694"/>
      <c r="F8694"/>
      <c r="G8694"/>
      <c r="H8694" s="82"/>
      <c r="I8694" s="81"/>
      <c r="J8694" s="81"/>
      <c r="K8694" s="81"/>
      <c r="L8694" s="81"/>
    </row>
    <row r="8695" spans="3:12">
      <c r="C8695" s="88"/>
      <c r="D8695"/>
      <c r="E8695"/>
      <c r="F8695"/>
      <c r="G8695"/>
      <c r="H8695" s="82"/>
      <c r="I8695" s="81"/>
      <c r="J8695" s="81"/>
      <c r="K8695" s="81"/>
      <c r="L8695" s="81"/>
    </row>
    <row r="8696" spans="3:12">
      <c r="C8696" s="88"/>
      <c r="D8696"/>
      <c r="E8696"/>
      <c r="F8696"/>
      <c r="G8696"/>
      <c r="H8696" s="82"/>
      <c r="I8696" s="81"/>
      <c r="J8696" s="81"/>
      <c r="K8696" s="81"/>
      <c r="L8696" s="81"/>
    </row>
    <row r="8697" spans="3:12">
      <c r="C8697" s="88"/>
      <c r="D8697"/>
      <c r="E8697"/>
      <c r="F8697"/>
      <c r="G8697"/>
      <c r="H8697" s="82"/>
      <c r="I8697" s="81"/>
      <c r="J8697" s="81"/>
      <c r="K8697" s="81"/>
      <c r="L8697" s="81"/>
    </row>
    <row r="8698" spans="3:12">
      <c r="C8698" s="88"/>
      <c r="D8698"/>
      <c r="E8698"/>
      <c r="F8698"/>
      <c r="G8698"/>
      <c r="H8698" s="82"/>
      <c r="I8698" s="81"/>
      <c r="J8698" s="81"/>
      <c r="K8698" s="81"/>
      <c r="L8698" s="81"/>
    </row>
    <row r="8699" spans="3:12">
      <c r="C8699" s="88"/>
      <c r="D8699"/>
      <c r="E8699"/>
      <c r="F8699"/>
      <c r="G8699"/>
      <c r="H8699" s="82"/>
      <c r="I8699" s="81"/>
      <c r="J8699" s="81"/>
      <c r="K8699" s="81"/>
      <c r="L8699" s="81"/>
    </row>
    <row r="8700" spans="3:12">
      <c r="C8700" s="88"/>
      <c r="D8700"/>
      <c r="E8700"/>
      <c r="F8700"/>
      <c r="G8700"/>
      <c r="H8700" s="82"/>
      <c r="I8700" s="81"/>
      <c r="J8700" s="81"/>
      <c r="K8700" s="81"/>
      <c r="L8700" s="81"/>
    </row>
    <row r="8701" spans="3:12">
      <c r="C8701" s="88"/>
      <c r="D8701"/>
      <c r="E8701"/>
      <c r="F8701"/>
      <c r="G8701"/>
      <c r="H8701" s="82"/>
      <c r="I8701" s="81"/>
      <c r="J8701" s="81"/>
      <c r="K8701" s="81"/>
      <c r="L8701" s="81"/>
    </row>
    <row r="8702" spans="3:12">
      <c r="C8702" s="88"/>
      <c r="D8702"/>
      <c r="E8702"/>
      <c r="F8702"/>
      <c r="G8702"/>
      <c r="H8702" s="82"/>
      <c r="I8702" s="81"/>
      <c r="J8702" s="81"/>
      <c r="K8702" s="81"/>
      <c r="L8702" s="81"/>
    </row>
    <row r="8703" spans="3:12">
      <c r="C8703" s="88"/>
      <c r="D8703"/>
      <c r="E8703"/>
      <c r="F8703"/>
      <c r="G8703"/>
      <c r="H8703" s="82"/>
      <c r="I8703" s="81"/>
      <c r="J8703" s="81"/>
      <c r="K8703" s="81"/>
      <c r="L8703" s="81"/>
    </row>
    <row r="8704" spans="3:12">
      <c r="C8704" s="88"/>
      <c r="D8704"/>
      <c r="E8704"/>
      <c r="F8704"/>
      <c r="G8704"/>
      <c r="H8704" s="82"/>
      <c r="I8704" s="81"/>
      <c r="J8704" s="81"/>
      <c r="K8704" s="81"/>
      <c r="L8704" s="81"/>
    </row>
    <row r="8705" spans="3:12">
      <c r="C8705" s="88"/>
      <c r="D8705"/>
      <c r="E8705"/>
      <c r="F8705"/>
      <c r="G8705"/>
      <c r="H8705" s="82"/>
      <c r="I8705" s="81"/>
      <c r="J8705" s="81"/>
      <c r="K8705" s="81"/>
      <c r="L8705" s="81"/>
    </row>
    <row r="8706" spans="3:12">
      <c r="C8706" s="88"/>
      <c r="D8706"/>
      <c r="E8706"/>
      <c r="F8706"/>
      <c r="G8706"/>
      <c r="H8706" s="82"/>
      <c r="I8706" s="81"/>
      <c r="J8706" s="81"/>
      <c r="K8706" s="81"/>
      <c r="L8706" s="81"/>
    </row>
    <row r="8707" spans="3:12">
      <c r="C8707" s="88"/>
      <c r="D8707"/>
      <c r="E8707"/>
      <c r="F8707"/>
      <c r="G8707"/>
      <c r="H8707" s="82"/>
      <c r="I8707" s="81"/>
      <c r="J8707" s="81"/>
      <c r="K8707" s="81"/>
      <c r="L8707" s="81"/>
    </row>
    <row r="8708" spans="3:12">
      <c r="C8708" s="88"/>
      <c r="D8708"/>
      <c r="E8708"/>
      <c r="F8708"/>
      <c r="G8708"/>
      <c r="H8708" s="82"/>
      <c r="I8708" s="81"/>
      <c r="J8708" s="81"/>
      <c r="K8708" s="81"/>
      <c r="L8708" s="81"/>
    </row>
    <row r="8709" spans="3:12">
      <c r="C8709" s="88"/>
      <c r="D8709"/>
      <c r="E8709"/>
      <c r="F8709"/>
      <c r="G8709"/>
      <c r="H8709" s="82"/>
      <c r="I8709" s="81"/>
      <c r="J8709" s="81"/>
      <c r="K8709" s="81"/>
      <c r="L8709" s="81"/>
    </row>
    <row r="8710" spans="3:12">
      <c r="C8710" s="88"/>
      <c r="D8710"/>
      <c r="E8710"/>
      <c r="F8710"/>
      <c r="G8710"/>
      <c r="H8710" s="82"/>
      <c r="I8710" s="81"/>
      <c r="J8710" s="81"/>
      <c r="K8710" s="81"/>
      <c r="L8710" s="81"/>
    </row>
    <row r="8711" spans="3:12">
      <c r="C8711" s="88"/>
      <c r="D8711"/>
      <c r="E8711"/>
      <c r="F8711"/>
      <c r="G8711"/>
      <c r="H8711" s="82"/>
      <c r="I8711" s="81"/>
      <c r="J8711" s="81"/>
      <c r="K8711" s="81"/>
      <c r="L8711" s="81"/>
    </row>
    <row r="8712" spans="3:12">
      <c r="C8712" s="88"/>
      <c r="D8712"/>
      <c r="E8712"/>
      <c r="F8712"/>
      <c r="G8712"/>
      <c r="H8712" s="82"/>
      <c r="I8712" s="81"/>
      <c r="J8712" s="81"/>
      <c r="K8712" s="81"/>
      <c r="L8712" s="81"/>
    </row>
    <row r="8713" spans="3:12">
      <c r="C8713" s="88"/>
      <c r="D8713"/>
      <c r="E8713"/>
      <c r="F8713"/>
      <c r="G8713"/>
      <c r="H8713" s="82"/>
      <c r="I8713" s="81"/>
      <c r="J8713" s="81"/>
      <c r="K8713" s="81"/>
      <c r="L8713" s="81"/>
    </row>
    <row r="8714" spans="3:12">
      <c r="C8714"/>
      <c r="D8714"/>
      <c r="E8714"/>
      <c r="F8714"/>
      <c r="G8714"/>
      <c r="H8714" s="82"/>
      <c r="I8714" s="81"/>
      <c r="J8714" s="81"/>
      <c r="K8714" s="81"/>
      <c r="L8714" s="81"/>
    </row>
    <row r="8715" spans="3:12">
      <c r="C8715"/>
      <c r="D8715"/>
      <c r="E8715"/>
      <c r="F8715"/>
      <c r="G8715"/>
      <c r="H8715" s="82"/>
      <c r="I8715" s="81"/>
      <c r="J8715" s="81"/>
      <c r="K8715" s="81"/>
      <c r="L8715" s="81"/>
    </row>
    <row r="8716" spans="3:12">
      <c r="C8716"/>
      <c r="D8716"/>
      <c r="E8716"/>
      <c r="F8716"/>
      <c r="G8716"/>
      <c r="H8716" s="82"/>
      <c r="I8716" s="81"/>
      <c r="J8716" s="81"/>
      <c r="K8716" s="81"/>
      <c r="L8716" s="81"/>
    </row>
    <row r="8717" spans="3:12">
      <c r="C8717"/>
      <c r="D8717"/>
      <c r="E8717"/>
      <c r="F8717"/>
      <c r="G8717"/>
      <c r="H8717" s="82"/>
      <c r="I8717" s="81"/>
      <c r="J8717" s="81"/>
      <c r="K8717" s="81"/>
      <c r="L8717" s="81"/>
    </row>
    <row r="8718" spans="3:12">
      <c r="C8718"/>
      <c r="D8718"/>
      <c r="E8718"/>
      <c r="F8718"/>
      <c r="G8718"/>
      <c r="H8718" s="82"/>
      <c r="I8718" s="81"/>
      <c r="J8718" s="81"/>
      <c r="K8718" s="81"/>
      <c r="L8718" s="81"/>
    </row>
    <row r="8719" spans="3:12">
      <c r="C8719"/>
      <c r="D8719"/>
      <c r="E8719"/>
      <c r="F8719"/>
      <c r="G8719"/>
      <c r="H8719" s="82"/>
      <c r="I8719" s="81"/>
      <c r="J8719" s="81"/>
      <c r="K8719" s="81"/>
      <c r="L8719" s="81"/>
    </row>
    <row r="8720" spans="3:12">
      <c r="C8720"/>
      <c r="D8720"/>
      <c r="E8720"/>
      <c r="F8720"/>
      <c r="G8720"/>
      <c r="H8720" s="82"/>
      <c r="I8720" s="81"/>
      <c r="J8720" s="81"/>
      <c r="K8720" s="81"/>
      <c r="L8720" s="81"/>
    </row>
    <row r="8721" spans="3:12">
      <c r="C8721"/>
      <c r="D8721"/>
      <c r="E8721"/>
      <c r="F8721"/>
      <c r="G8721"/>
      <c r="H8721" s="82"/>
      <c r="I8721" s="81"/>
      <c r="J8721" s="81"/>
      <c r="K8721" s="81"/>
      <c r="L8721" s="81"/>
    </row>
    <row r="8722" spans="3:12">
      <c r="C8722"/>
      <c r="D8722"/>
      <c r="E8722"/>
      <c r="F8722"/>
      <c r="G8722"/>
      <c r="H8722" s="82"/>
      <c r="I8722" s="81"/>
      <c r="J8722" s="81"/>
      <c r="K8722" s="81"/>
      <c r="L8722" s="81"/>
    </row>
    <row r="8723" spans="3:12">
      <c r="C8723"/>
      <c r="D8723"/>
      <c r="E8723"/>
      <c r="F8723"/>
      <c r="G8723"/>
      <c r="H8723" s="82"/>
      <c r="I8723" s="81"/>
      <c r="J8723" s="81"/>
      <c r="K8723" s="81"/>
      <c r="L8723" s="81"/>
    </row>
    <row r="8724" spans="3:12">
      <c r="C8724"/>
      <c r="D8724"/>
      <c r="E8724"/>
      <c r="F8724"/>
      <c r="G8724"/>
      <c r="H8724" s="82"/>
      <c r="I8724" s="81"/>
      <c r="J8724" s="81"/>
      <c r="K8724" s="81"/>
      <c r="L8724" s="81"/>
    </row>
    <row r="8725" spans="3:12">
      <c r="C8725"/>
      <c r="D8725"/>
      <c r="E8725"/>
      <c r="F8725"/>
      <c r="G8725"/>
      <c r="H8725" s="82"/>
      <c r="I8725" s="81"/>
      <c r="J8725" s="81"/>
      <c r="K8725" s="81"/>
      <c r="L8725" s="81"/>
    </row>
    <row r="8726" spans="3:12">
      <c r="C8726"/>
      <c r="D8726"/>
      <c r="E8726"/>
      <c r="F8726"/>
      <c r="G8726"/>
      <c r="H8726" s="82"/>
      <c r="I8726" s="81"/>
      <c r="J8726" s="81"/>
      <c r="K8726" s="81"/>
      <c r="L8726" s="81"/>
    </row>
    <row r="8727" spans="3:12">
      <c r="C8727"/>
      <c r="D8727"/>
      <c r="E8727"/>
      <c r="F8727"/>
      <c r="G8727"/>
      <c r="H8727" s="82"/>
      <c r="I8727" s="81"/>
      <c r="J8727" s="81"/>
      <c r="K8727" s="81"/>
      <c r="L8727" s="81"/>
    </row>
    <row r="8728" spans="3:12">
      <c r="C8728"/>
      <c r="D8728"/>
      <c r="E8728"/>
      <c r="F8728"/>
      <c r="G8728"/>
      <c r="H8728" s="82"/>
      <c r="I8728" s="81"/>
      <c r="J8728" s="81"/>
      <c r="K8728" s="81"/>
      <c r="L8728" s="81"/>
    </row>
    <row r="8729" spans="3:12">
      <c r="C8729"/>
      <c r="D8729"/>
      <c r="E8729"/>
      <c r="F8729"/>
      <c r="G8729"/>
      <c r="H8729" s="82"/>
      <c r="I8729" s="81"/>
      <c r="J8729" s="81"/>
      <c r="K8729" s="81"/>
      <c r="L8729" s="81"/>
    </row>
    <row r="8730" spans="3:12">
      <c r="C8730"/>
      <c r="D8730"/>
      <c r="E8730"/>
      <c r="F8730"/>
      <c r="G8730"/>
      <c r="H8730" s="82"/>
      <c r="I8730" s="81"/>
      <c r="J8730" s="81"/>
      <c r="K8730" s="81"/>
      <c r="L8730" s="81"/>
    </row>
    <row r="8731" spans="3:12">
      <c r="C8731"/>
      <c r="D8731"/>
      <c r="E8731"/>
      <c r="F8731"/>
      <c r="G8731"/>
      <c r="H8731" s="82"/>
      <c r="I8731" s="81"/>
      <c r="J8731" s="81"/>
      <c r="K8731" s="81"/>
      <c r="L8731" s="81"/>
    </row>
    <row r="8732" spans="3:12">
      <c r="C8732"/>
      <c r="D8732"/>
      <c r="E8732"/>
      <c r="F8732"/>
      <c r="G8732"/>
      <c r="H8732" s="82"/>
      <c r="I8732" s="81"/>
      <c r="J8732" s="81"/>
      <c r="K8732" s="81"/>
      <c r="L8732" s="81"/>
    </row>
    <row r="8733" spans="3:12">
      <c r="C8733"/>
      <c r="D8733"/>
      <c r="E8733"/>
      <c r="F8733"/>
      <c r="G8733"/>
      <c r="H8733" s="82"/>
      <c r="I8733" s="81"/>
      <c r="J8733" s="81"/>
      <c r="K8733" s="81"/>
      <c r="L8733" s="81"/>
    </row>
    <row r="8734" spans="3:12">
      <c r="C8734"/>
      <c r="D8734"/>
      <c r="E8734"/>
      <c r="F8734"/>
      <c r="G8734"/>
      <c r="H8734" s="82"/>
      <c r="I8734" s="81"/>
      <c r="J8734" s="81"/>
      <c r="K8734" s="81"/>
      <c r="L8734" s="81"/>
    </row>
    <row r="8735" spans="3:12">
      <c r="C8735"/>
      <c r="D8735"/>
      <c r="E8735"/>
      <c r="F8735"/>
      <c r="G8735"/>
      <c r="H8735" s="82"/>
      <c r="I8735" s="81"/>
      <c r="J8735" s="81"/>
      <c r="K8735" s="81"/>
      <c r="L8735" s="81"/>
    </row>
    <row r="8736" spans="3:12">
      <c r="C8736"/>
      <c r="D8736"/>
      <c r="E8736"/>
      <c r="F8736"/>
      <c r="G8736"/>
      <c r="H8736" s="82"/>
      <c r="I8736" s="81"/>
      <c r="J8736" s="81"/>
      <c r="K8736" s="81"/>
      <c r="L8736" s="81"/>
    </row>
    <row r="8737" spans="3:12">
      <c r="C8737"/>
      <c r="D8737"/>
      <c r="E8737"/>
      <c r="F8737"/>
      <c r="G8737"/>
      <c r="H8737" s="82"/>
      <c r="I8737" s="81"/>
      <c r="J8737" s="81"/>
      <c r="K8737" s="81"/>
      <c r="L8737" s="81"/>
    </row>
    <row r="8738" spans="3:12">
      <c r="C8738"/>
      <c r="D8738"/>
      <c r="E8738"/>
      <c r="F8738"/>
      <c r="G8738"/>
      <c r="H8738" s="82"/>
      <c r="I8738" s="81"/>
      <c r="J8738" s="81"/>
      <c r="K8738" s="81"/>
      <c r="L8738" s="81"/>
    </row>
    <row r="8739" spans="3:12">
      <c r="C8739"/>
      <c r="D8739"/>
      <c r="E8739"/>
      <c r="F8739"/>
      <c r="G8739"/>
      <c r="H8739" s="82"/>
      <c r="I8739" s="81"/>
      <c r="J8739" s="81"/>
      <c r="K8739" s="81"/>
      <c r="L8739" s="81"/>
    </row>
    <row r="8740" spans="3:12">
      <c r="C8740"/>
      <c r="D8740"/>
      <c r="E8740"/>
      <c r="F8740"/>
      <c r="G8740"/>
      <c r="H8740" s="82"/>
      <c r="I8740" s="81"/>
      <c r="J8740" s="81"/>
      <c r="K8740" s="81"/>
      <c r="L8740" s="81"/>
    </row>
    <row r="8741" spans="3:12">
      <c r="C8741"/>
      <c r="D8741"/>
      <c r="E8741"/>
      <c r="F8741"/>
      <c r="G8741"/>
      <c r="H8741" s="82"/>
      <c r="I8741" s="81"/>
      <c r="J8741" s="81"/>
      <c r="K8741" s="81"/>
      <c r="L8741" s="81"/>
    </row>
    <row r="8742" spans="3:12">
      <c r="C8742"/>
      <c r="D8742"/>
      <c r="E8742"/>
      <c r="F8742"/>
      <c r="G8742"/>
      <c r="H8742" s="82"/>
      <c r="I8742" s="81"/>
      <c r="J8742" s="81"/>
      <c r="K8742" s="81"/>
      <c r="L8742" s="81"/>
    </row>
    <row r="8743" spans="3:12">
      <c r="C8743"/>
      <c r="D8743"/>
      <c r="E8743"/>
      <c r="F8743"/>
      <c r="G8743"/>
      <c r="H8743" s="82"/>
      <c r="I8743" s="81"/>
      <c r="J8743" s="81"/>
      <c r="K8743" s="81"/>
      <c r="L8743" s="81"/>
    </row>
    <row r="8744" spans="3:12">
      <c r="C8744"/>
      <c r="D8744"/>
      <c r="E8744"/>
      <c r="F8744"/>
      <c r="G8744"/>
      <c r="H8744" s="82"/>
      <c r="I8744" s="81"/>
      <c r="J8744" s="81"/>
      <c r="K8744" s="81"/>
      <c r="L8744" s="81"/>
    </row>
    <row r="8745" spans="3:12">
      <c r="C8745"/>
      <c r="D8745"/>
      <c r="E8745"/>
      <c r="F8745"/>
      <c r="G8745"/>
      <c r="H8745" s="82"/>
      <c r="I8745" s="81"/>
      <c r="J8745" s="81"/>
      <c r="K8745" s="81"/>
      <c r="L8745" s="81"/>
    </row>
    <row r="8746" spans="3:12">
      <c r="C8746"/>
      <c r="D8746"/>
      <c r="E8746"/>
      <c r="F8746"/>
      <c r="G8746"/>
      <c r="H8746" s="82"/>
      <c r="I8746" s="81"/>
      <c r="J8746" s="81"/>
      <c r="K8746" s="81"/>
      <c r="L8746" s="81"/>
    </row>
    <row r="8747" spans="3:12">
      <c r="C8747"/>
      <c r="D8747"/>
      <c r="E8747"/>
      <c r="F8747"/>
      <c r="G8747"/>
      <c r="H8747" s="82"/>
      <c r="I8747" s="81"/>
      <c r="J8747" s="81"/>
      <c r="K8747" s="81"/>
      <c r="L8747" s="81"/>
    </row>
    <row r="8748" spans="3:12">
      <c r="C8748"/>
      <c r="D8748"/>
      <c r="E8748"/>
      <c r="F8748"/>
      <c r="G8748"/>
      <c r="H8748" s="82"/>
      <c r="I8748" s="81"/>
      <c r="J8748" s="81"/>
      <c r="K8748" s="81"/>
      <c r="L8748" s="81"/>
    </row>
    <row r="8749" spans="3:12">
      <c r="C8749"/>
      <c r="D8749"/>
      <c r="E8749"/>
      <c r="F8749"/>
      <c r="G8749"/>
      <c r="H8749" s="82"/>
      <c r="I8749" s="81"/>
      <c r="J8749" s="81"/>
      <c r="K8749" s="81"/>
      <c r="L8749" s="81"/>
    </row>
    <row r="8750" spans="3:12">
      <c r="C8750"/>
      <c r="D8750"/>
      <c r="E8750"/>
      <c r="F8750"/>
      <c r="G8750"/>
      <c r="H8750" s="82"/>
      <c r="I8750" s="81"/>
      <c r="J8750" s="81"/>
      <c r="K8750" s="81"/>
      <c r="L8750" s="81"/>
    </row>
    <row r="8751" spans="3:12">
      <c r="C8751"/>
      <c r="D8751"/>
      <c r="E8751"/>
      <c r="F8751"/>
      <c r="G8751"/>
      <c r="H8751" s="82"/>
      <c r="I8751" s="81"/>
      <c r="J8751" s="81"/>
      <c r="K8751" s="81"/>
      <c r="L8751" s="81"/>
    </row>
    <row r="8752" spans="3:12">
      <c r="C8752"/>
      <c r="D8752"/>
      <c r="E8752"/>
      <c r="F8752"/>
      <c r="G8752"/>
      <c r="H8752" s="82"/>
      <c r="I8752" s="81"/>
      <c r="J8752" s="81"/>
      <c r="K8752" s="81"/>
      <c r="L8752" s="81"/>
    </row>
    <row r="8753" spans="3:12">
      <c r="C8753"/>
      <c r="D8753"/>
      <c r="E8753"/>
      <c r="F8753"/>
      <c r="G8753"/>
      <c r="H8753" s="82"/>
      <c r="I8753" s="81"/>
      <c r="J8753" s="81"/>
      <c r="K8753" s="81"/>
      <c r="L8753" s="81"/>
    </row>
    <row r="8754" spans="3:12">
      <c r="C8754"/>
      <c r="D8754"/>
      <c r="E8754"/>
      <c r="F8754"/>
      <c r="G8754"/>
      <c r="H8754" s="82"/>
      <c r="I8754" s="81"/>
      <c r="J8754" s="81"/>
      <c r="K8754" s="81"/>
      <c r="L8754" s="81"/>
    </row>
    <row r="8755" spans="3:12">
      <c r="C8755"/>
      <c r="D8755"/>
      <c r="E8755"/>
      <c r="F8755"/>
      <c r="G8755"/>
      <c r="H8755" s="82"/>
      <c r="I8755" s="81"/>
      <c r="J8755" s="81"/>
      <c r="K8755" s="81"/>
      <c r="L8755" s="81"/>
    </row>
    <row r="8756" spans="3:12">
      <c r="C8756"/>
      <c r="D8756"/>
      <c r="E8756"/>
      <c r="F8756"/>
      <c r="G8756"/>
      <c r="H8756" s="82"/>
      <c r="I8756" s="81"/>
      <c r="J8756" s="81"/>
      <c r="K8756" s="81"/>
      <c r="L8756" s="81"/>
    </row>
    <row r="8757" spans="3:12">
      <c r="C8757"/>
      <c r="D8757"/>
      <c r="E8757"/>
      <c r="F8757"/>
      <c r="G8757"/>
      <c r="H8757" s="82"/>
      <c r="I8757" s="81"/>
      <c r="J8757" s="81"/>
      <c r="K8757" s="81"/>
      <c r="L8757" s="81"/>
    </row>
    <row r="8758" spans="3:12">
      <c r="C8758"/>
      <c r="D8758"/>
      <c r="E8758"/>
      <c r="F8758"/>
      <c r="G8758"/>
      <c r="H8758" s="82"/>
      <c r="I8758" s="81"/>
      <c r="J8758" s="81"/>
      <c r="K8758" s="81"/>
      <c r="L8758" s="81"/>
    </row>
    <row r="8759" spans="3:12">
      <c r="C8759"/>
      <c r="D8759"/>
      <c r="E8759"/>
      <c r="F8759"/>
      <c r="G8759"/>
      <c r="H8759" s="82"/>
      <c r="I8759" s="81"/>
      <c r="J8759" s="81"/>
      <c r="K8759" s="81"/>
      <c r="L8759" s="81"/>
    </row>
    <row r="8760" spans="3:12">
      <c r="C8760"/>
      <c r="D8760"/>
      <c r="E8760"/>
      <c r="F8760"/>
      <c r="G8760"/>
      <c r="H8760" s="82"/>
      <c r="I8760" s="81"/>
      <c r="J8760" s="81"/>
      <c r="K8760" s="81"/>
      <c r="L8760" s="81"/>
    </row>
    <row r="8761" spans="3:12">
      <c r="C8761"/>
      <c r="D8761"/>
      <c r="E8761"/>
      <c r="F8761"/>
      <c r="G8761"/>
      <c r="H8761" s="82"/>
      <c r="I8761" s="81"/>
      <c r="J8761" s="81"/>
      <c r="K8761" s="81"/>
      <c r="L8761" s="81"/>
    </row>
    <row r="8762" spans="3:12">
      <c r="C8762" s="88"/>
      <c r="D8762"/>
      <c r="E8762"/>
      <c r="F8762"/>
      <c r="G8762"/>
      <c r="H8762" s="82"/>
      <c r="I8762" s="81"/>
      <c r="J8762" s="81"/>
      <c r="K8762" s="81"/>
      <c r="L8762" s="81"/>
    </row>
    <row r="8763" spans="3:12">
      <c r="C8763" s="88"/>
      <c r="D8763"/>
      <c r="E8763"/>
      <c r="F8763"/>
      <c r="G8763"/>
      <c r="H8763" s="82"/>
      <c r="I8763" s="81"/>
      <c r="J8763" s="81"/>
      <c r="K8763" s="81"/>
      <c r="L8763" s="81"/>
    </row>
    <row r="8764" spans="3:12">
      <c r="C8764" s="88"/>
      <c r="D8764"/>
      <c r="E8764"/>
      <c r="F8764"/>
      <c r="G8764"/>
      <c r="H8764" s="82"/>
      <c r="I8764" s="81"/>
      <c r="J8764" s="81"/>
      <c r="K8764" s="81"/>
      <c r="L8764" s="81"/>
    </row>
    <row r="8765" spans="3:12">
      <c r="C8765" s="88"/>
      <c r="D8765"/>
      <c r="E8765"/>
      <c r="F8765"/>
      <c r="G8765"/>
      <c r="H8765" s="82"/>
      <c r="I8765" s="81"/>
      <c r="J8765" s="81"/>
      <c r="K8765" s="81"/>
      <c r="L8765" s="81"/>
    </row>
    <row r="8766" spans="3:12">
      <c r="C8766" s="88"/>
      <c r="D8766"/>
      <c r="E8766"/>
      <c r="F8766"/>
      <c r="G8766"/>
      <c r="H8766" s="82"/>
      <c r="I8766" s="81"/>
      <c r="J8766" s="81"/>
      <c r="K8766" s="81"/>
      <c r="L8766" s="81"/>
    </row>
    <row r="8767" spans="3:12">
      <c r="C8767" s="88"/>
      <c r="D8767"/>
      <c r="E8767"/>
      <c r="F8767"/>
      <c r="G8767"/>
      <c r="H8767" s="82"/>
      <c r="I8767" s="81"/>
      <c r="J8767" s="81"/>
      <c r="K8767" s="81"/>
      <c r="L8767" s="81"/>
    </row>
    <row r="8768" spans="3:12">
      <c r="C8768" s="88"/>
      <c r="D8768"/>
      <c r="E8768"/>
      <c r="F8768"/>
      <c r="G8768"/>
      <c r="H8768" s="82"/>
      <c r="I8768" s="81"/>
      <c r="J8768" s="81"/>
      <c r="K8768" s="81"/>
      <c r="L8768" s="81"/>
    </row>
    <row r="8769" spans="3:12">
      <c r="C8769" s="88"/>
      <c r="D8769"/>
      <c r="E8769"/>
      <c r="F8769"/>
      <c r="G8769"/>
      <c r="H8769" s="82"/>
      <c r="I8769" s="81"/>
      <c r="J8769" s="81"/>
      <c r="K8769" s="81"/>
      <c r="L8769" s="81"/>
    </row>
    <row r="8770" spans="3:12">
      <c r="C8770" s="88"/>
      <c r="D8770"/>
      <c r="E8770"/>
      <c r="F8770"/>
      <c r="G8770"/>
      <c r="H8770" s="82"/>
      <c r="I8770" s="81"/>
      <c r="J8770" s="81"/>
      <c r="K8770" s="81"/>
      <c r="L8770" s="81"/>
    </row>
    <row r="8771" spans="3:12">
      <c r="C8771" s="88"/>
      <c r="D8771"/>
      <c r="E8771"/>
      <c r="F8771"/>
      <c r="G8771"/>
      <c r="H8771" s="82"/>
      <c r="I8771" s="81"/>
      <c r="J8771" s="81"/>
      <c r="K8771" s="81"/>
      <c r="L8771" s="81"/>
    </row>
    <row r="8772" spans="3:12">
      <c r="C8772" s="88"/>
      <c r="D8772"/>
      <c r="E8772"/>
      <c r="F8772"/>
      <c r="G8772"/>
      <c r="H8772" s="82"/>
      <c r="I8772" s="81"/>
      <c r="J8772" s="81"/>
      <c r="K8772" s="81"/>
      <c r="L8772" s="81"/>
    </row>
    <row r="8773" spans="3:12">
      <c r="C8773" s="88"/>
      <c r="D8773"/>
      <c r="E8773"/>
      <c r="F8773"/>
      <c r="G8773"/>
      <c r="H8773" s="82"/>
      <c r="I8773" s="81"/>
      <c r="J8773" s="81"/>
      <c r="K8773" s="81"/>
      <c r="L8773" s="81"/>
    </row>
    <row r="8774" spans="3:12">
      <c r="C8774" s="88"/>
      <c r="D8774"/>
      <c r="E8774"/>
      <c r="F8774"/>
      <c r="G8774"/>
      <c r="H8774" s="82"/>
      <c r="I8774" s="81"/>
      <c r="J8774" s="81"/>
      <c r="K8774" s="81"/>
      <c r="L8774" s="81"/>
    </row>
    <row r="8775" spans="3:12">
      <c r="C8775" s="88"/>
      <c r="D8775"/>
      <c r="E8775"/>
      <c r="F8775"/>
      <c r="G8775"/>
      <c r="H8775" s="82"/>
      <c r="I8775" s="81"/>
      <c r="J8775" s="81"/>
      <c r="K8775" s="81"/>
      <c r="L8775" s="81"/>
    </row>
    <row r="8776" spans="3:12">
      <c r="C8776" s="88"/>
      <c r="D8776"/>
      <c r="E8776"/>
      <c r="F8776"/>
      <c r="G8776"/>
      <c r="H8776" s="82"/>
      <c r="I8776" s="81"/>
      <c r="J8776" s="81"/>
      <c r="K8776" s="81"/>
      <c r="L8776" s="81"/>
    </row>
    <row r="8777" spans="3:12">
      <c r="C8777" s="88"/>
      <c r="D8777"/>
      <c r="E8777"/>
      <c r="F8777"/>
      <c r="G8777"/>
      <c r="H8777" s="82"/>
      <c r="I8777" s="81"/>
      <c r="J8777" s="81"/>
      <c r="K8777" s="81"/>
      <c r="L8777" s="81"/>
    </row>
    <row r="8778" spans="3:12">
      <c r="C8778" s="88"/>
      <c r="D8778"/>
      <c r="E8778"/>
      <c r="F8778"/>
      <c r="G8778"/>
      <c r="H8778" s="82"/>
      <c r="I8778" s="81"/>
      <c r="J8778" s="81"/>
      <c r="K8778" s="81"/>
      <c r="L8778" s="81"/>
    </row>
    <row r="8779" spans="3:12">
      <c r="C8779" s="88"/>
      <c r="D8779"/>
      <c r="E8779"/>
      <c r="F8779"/>
      <c r="G8779"/>
      <c r="H8779" s="82"/>
      <c r="I8779" s="81"/>
      <c r="J8779" s="81"/>
      <c r="K8779" s="81"/>
      <c r="L8779" s="81"/>
    </row>
    <row r="8780" spans="3:12">
      <c r="C8780" s="88"/>
      <c r="D8780"/>
      <c r="E8780"/>
      <c r="F8780"/>
      <c r="G8780"/>
      <c r="H8780" s="82"/>
      <c r="I8780" s="81"/>
      <c r="J8780" s="81"/>
      <c r="K8780" s="81"/>
      <c r="L8780" s="81"/>
    </row>
    <row r="8781" spans="3:12">
      <c r="C8781" s="88"/>
      <c r="D8781"/>
      <c r="E8781"/>
      <c r="F8781"/>
      <c r="G8781"/>
      <c r="H8781" s="82"/>
      <c r="I8781" s="81"/>
      <c r="J8781" s="81"/>
      <c r="K8781" s="81"/>
      <c r="L8781" s="81"/>
    </row>
    <row r="8782" spans="3:12">
      <c r="C8782" s="88"/>
      <c r="D8782"/>
      <c r="E8782"/>
      <c r="F8782"/>
      <c r="G8782"/>
      <c r="H8782" s="82"/>
      <c r="I8782" s="81"/>
      <c r="J8782" s="81"/>
      <c r="K8782" s="81"/>
      <c r="L8782" s="81"/>
    </row>
    <row r="8783" spans="3:12">
      <c r="C8783" s="88"/>
      <c r="D8783"/>
      <c r="E8783"/>
      <c r="F8783"/>
      <c r="G8783"/>
      <c r="H8783" s="82"/>
      <c r="I8783" s="81"/>
      <c r="J8783" s="81"/>
      <c r="K8783" s="81"/>
      <c r="L8783" s="81"/>
    </row>
    <row r="8784" spans="3:12">
      <c r="C8784" s="88"/>
      <c r="D8784"/>
      <c r="E8784"/>
      <c r="F8784"/>
      <c r="G8784"/>
      <c r="H8784" s="82"/>
      <c r="I8784" s="81"/>
      <c r="J8784" s="81"/>
      <c r="K8784" s="81"/>
      <c r="L8784" s="81"/>
    </row>
    <row r="8785" spans="3:12">
      <c r="C8785" s="88"/>
      <c r="D8785"/>
      <c r="E8785"/>
      <c r="F8785"/>
      <c r="G8785"/>
      <c r="H8785" s="82"/>
      <c r="I8785" s="81"/>
      <c r="J8785" s="81"/>
      <c r="K8785" s="81"/>
      <c r="L8785" s="81"/>
    </row>
    <row r="8786" spans="3:12">
      <c r="C8786" s="88"/>
      <c r="D8786"/>
      <c r="E8786"/>
      <c r="F8786"/>
      <c r="G8786"/>
      <c r="H8786" s="82"/>
      <c r="I8786" s="81"/>
      <c r="J8786" s="81"/>
      <c r="K8786" s="81"/>
      <c r="L8786" s="81"/>
    </row>
    <row r="8787" spans="3:12">
      <c r="C8787" s="88"/>
      <c r="D8787"/>
      <c r="E8787"/>
      <c r="F8787"/>
      <c r="G8787"/>
      <c r="H8787" s="82"/>
      <c r="I8787" s="81"/>
      <c r="J8787" s="81"/>
      <c r="K8787" s="81"/>
      <c r="L8787" s="81"/>
    </row>
    <row r="8788" spans="3:12">
      <c r="C8788" s="88"/>
      <c r="D8788"/>
      <c r="E8788"/>
      <c r="F8788"/>
      <c r="G8788"/>
      <c r="H8788" s="82"/>
      <c r="I8788" s="81"/>
      <c r="J8788" s="81"/>
      <c r="K8788" s="81"/>
      <c r="L8788" s="81"/>
    </row>
    <row r="8789" spans="3:12">
      <c r="C8789" s="88"/>
      <c r="D8789"/>
      <c r="E8789"/>
      <c r="F8789"/>
      <c r="G8789"/>
      <c r="H8789" s="82"/>
      <c r="I8789" s="81"/>
      <c r="J8789" s="81"/>
      <c r="K8789" s="81"/>
      <c r="L8789" s="81"/>
    </row>
    <row r="8790" spans="3:12">
      <c r="C8790" s="88"/>
      <c r="D8790"/>
      <c r="E8790"/>
      <c r="F8790"/>
      <c r="G8790"/>
      <c r="H8790" s="82"/>
      <c r="I8790" s="81"/>
      <c r="J8790" s="81"/>
      <c r="K8790" s="81"/>
      <c r="L8790" s="81"/>
    </row>
    <row r="8791" spans="3:12">
      <c r="C8791" s="88"/>
      <c r="D8791"/>
      <c r="E8791"/>
      <c r="F8791"/>
      <c r="G8791"/>
      <c r="H8791" s="82"/>
      <c r="I8791" s="81"/>
      <c r="J8791" s="81"/>
      <c r="K8791" s="81"/>
      <c r="L8791" s="81"/>
    </row>
    <row r="8792" spans="3:12">
      <c r="C8792" s="88"/>
      <c r="D8792"/>
      <c r="E8792"/>
      <c r="F8792"/>
      <c r="G8792"/>
      <c r="H8792" s="82"/>
      <c r="I8792" s="81"/>
      <c r="J8792" s="81"/>
      <c r="K8792" s="81"/>
      <c r="L8792" s="81"/>
    </row>
    <row r="8793" spans="3:12">
      <c r="C8793" s="88"/>
      <c r="D8793"/>
      <c r="E8793"/>
      <c r="F8793"/>
      <c r="G8793"/>
      <c r="H8793" s="82"/>
      <c r="I8793" s="81"/>
      <c r="J8793" s="81"/>
      <c r="K8793" s="81"/>
      <c r="L8793" s="81"/>
    </row>
    <row r="8794" spans="3:12">
      <c r="C8794" s="88"/>
      <c r="D8794"/>
      <c r="E8794"/>
      <c r="F8794"/>
      <c r="G8794"/>
      <c r="H8794" s="82"/>
      <c r="I8794" s="81"/>
      <c r="J8794" s="81"/>
      <c r="K8794" s="81"/>
      <c r="L8794" s="81"/>
    </row>
    <row r="8795" spans="3:12">
      <c r="C8795" s="88"/>
      <c r="D8795"/>
      <c r="E8795"/>
      <c r="F8795"/>
      <c r="G8795"/>
      <c r="H8795" s="82"/>
      <c r="I8795" s="81"/>
      <c r="J8795" s="81"/>
      <c r="K8795" s="81"/>
      <c r="L8795" s="81"/>
    </row>
    <row r="8796" spans="3:12">
      <c r="C8796" s="88"/>
      <c r="D8796"/>
      <c r="E8796"/>
      <c r="F8796"/>
      <c r="G8796"/>
      <c r="H8796" s="82"/>
      <c r="I8796" s="81"/>
      <c r="J8796" s="81"/>
      <c r="K8796" s="81"/>
      <c r="L8796" s="81"/>
    </row>
    <row r="8797" spans="3:12">
      <c r="C8797" s="88"/>
      <c r="D8797"/>
      <c r="E8797"/>
      <c r="F8797"/>
      <c r="G8797"/>
      <c r="H8797" s="82"/>
      <c r="I8797" s="81"/>
      <c r="J8797" s="81"/>
      <c r="K8797" s="81"/>
      <c r="L8797" s="81"/>
    </row>
    <row r="8798" spans="3:12">
      <c r="C8798" s="88"/>
      <c r="D8798"/>
      <c r="E8798"/>
      <c r="F8798"/>
      <c r="G8798"/>
      <c r="H8798" s="82"/>
      <c r="I8798" s="81"/>
      <c r="J8798" s="81"/>
      <c r="K8798" s="81"/>
      <c r="L8798" s="81"/>
    </row>
    <row r="8799" spans="3:12">
      <c r="C8799" s="88"/>
      <c r="D8799"/>
      <c r="E8799"/>
      <c r="F8799"/>
      <c r="G8799"/>
      <c r="H8799" s="82"/>
      <c r="I8799" s="81"/>
      <c r="J8799" s="81"/>
      <c r="K8799" s="81"/>
      <c r="L8799" s="81"/>
    </row>
    <row r="8800" spans="3:12">
      <c r="C8800" s="88"/>
      <c r="D8800"/>
      <c r="E8800"/>
      <c r="F8800"/>
      <c r="G8800"/>
      <c r="H8800" s="82"/>
      <c r="I8800" s="81"/>
      <c r="J8800" s="81"/>
      <c r="K8800" s="81"/>
      <c r="L8800" s="81"/>
    </row>
    <row r="8801" spans="3:12">
      <c r="C8801" s="88"/>
      <c r="D8801"/>
      <c r="E8801"/>
      <c r="F8801"/>
      <c r="G8801"/>
      <c r="H8801" s="82"/>
      <c r="I8801" s="81"/>
      <c r="J8801" s="81"/>
      <c r="K8801" s="81"/>
      <c r="L8801" s="81"/>
    </row>
    <row r="8802" spans="3:12">
      <c r="C8802" s="88"/>
      <c r="D8802"/>
      <c r="E8802"/>
      <c r="F8802"/>
      <c r="G8802"/>
      <c r="H8802" s="82"/>
      <c r="I8802" s="81"/>
      <c r="J8802" s="81"/>
      <c r="K8802" s="81"/>
      <c r="L8802" s="81"/>
    </row>
    <row r="8803" spans="3:12">
      <c r="C8803" s="88"/>
      <c r="D8803"/>
      <c r="E8803"/>
      <c r="F8803"/>
      <c r="G8803"/>
      <c r="H8803" s="82"/>
      <c r="I8803" s="81"/>
      <c r="J8803" s="81"/>
      <c r="K8803" s="81"/>
      <c r="L8803" s="81"/>
    </row>
    <row r="8804" spans="3:12">
      <c r="C8804" s="88"/>
      <c r="D8804"/>
      <c r="E8804"/>
      <c r="F8804"/>
      <c r="G8804"/>
      <c r="H8804" s="82"/>
      <c r="I8804" s="81"/>
      <c r="J8804" s="81"/>
      <c r="K8804" s="81"/>
      <c r="L8804" s="81"/>
    </row>
    <row r="8805" spans="3:12">
      <c r="C8805" s="88"/>
      <c r="D8805"/>
      <c r="E8805"/>
      <c r="F8805"/>
      <c r="G8805"/>
      <c r="H8805" s="82"/>
      <c r="I8805" s="81"/>
      <c r="J8805" s="81"/>
      <c r="K8805" s="81"/>
      <c r="L8805" s="81"/>
    </row>
    <row r="8806" spans="3:12">
      <c r="C8806" s="88"/>
      <c r="D8806"/>
      <c r="E8806"/>
      <c r="F8806"/>
      <c r="G8806"/>
      <c r="H8806" s="82"/>
      <c r="I8806" s="81"/>
      <c r="J8806" s="81"/>
      <c r="K8806" s="81"/>
      <c r="L8806" s="81"/>
    </row>
    <row r="8807" spans="3:12">
      <c r="C8807" s="88"/>
      <c r="D8807"/>
      <c r="E8807"/>
      <c r="F8807"/>
      <c r="G8807"/>
      <c r="H8807" s="82"/>
      <c r="I8807" s="81"/>
      <c r="J8807" s="81"/>
      <c r="K8807" s="81"/>
      <c r="L8807" s="81"/>
    </row>
    <row r="8808" spans="3:12">
      <c r="C8808" s="88"/>
      <c r="D8808"/>
      <c r="E8808"/>
      <c r="F8808"/>
      <c r="G8808"/>
      <c r="H8808" s="82"/>
      <c r="I8808" s="81"/>
      <c r="J8808" s="81"/>
      <c r="K8808" s="81"/>
      <c r="L8808" s="81"/>
    </row>
    <row r="8809" spans="3:12">
      <c r="C8809" s="88"/>
      <c r="D8809"/>
      <c r="E8809"/>
      <c r="F8809"/>
      <c r="G8809"/>
      <c r="H8809" s="82"/>
      <c r="I8809" s="81"/>
      <c r="J8809" s="81"/>
      <c r="K8809" s="81"/>
      <c r="L8809" s="81"/>
    </row>
    <row r="8810" spans="3:12">
      <c r="C8810" s="88"/>
      <c r="D8810"/>
      <c r="E8810"/>
      <c r="F8810"/>
      <c r="G8810"/>
      <c r="H8810" s="82"/>
      <c r="I8810" s="81"/>
      <c r="J8810" s="81"/>
      <c r="K8810" s="81"/>
      <c r="L8810" s="81"/>
    </row>
    <row r="8811" spans="3:12">
      <c r="C8811" s="88"/>
      <c r="D8811"/>
      <c r="E8811"/>
      <c r="F8811"/>
      <c r="G8811"/>
      <c r="H8811" s="82"/>
      <c r="I8811" s="81"/>
      <c r="J8811" s="81"/>
      <c r="K8811" s="81"/>
      <c r="L8811" s="81"/>
    </row>
    <row r="8812" spans="3:12">
      <c r="C8812" s="88"/>
      <c r="D8812"/>
      <c r="E8812"/>
      <c r="F8812"/>
      <c r="G8812"/>
      <c r="H8812" s="82"/>
      <c r="I8812" s="81"/>
      <c r="J8812" s="81"/>
      <c r="K8812" s="81"/>
      <c r="L8812" s="81"/>
    </row>
    <row r="8813" spans="3:12">
      <c r="C8813" s="88"/>
      <c r="D8813"/>
      <c r="E8813"/>
      <c r="F8813"/>
      <c r="G8813"/>
      <c r="H8813" s="82"/>
      <c r="I8813" s="81"/>
      <c r="J8813" s="81"/>
      <c r="K8813" s="81"/>
      <c r="L8813" s="81"/>
    </row>
    <row r="8814" spans="3:12">
      <c r="C8814" s="88"/>
      <c r="D8814"/>
      <c r="E8814"/>
      <c r="F8814"/>
      <c r="G8814"/>
      <c r="H8814" s="82"/>
      <c r="I8814" s="81"/>
      <c r="J8814" s="81"/>
      <c r="K8814" s="81"/>
      <c r="L8814" s="81"/>
    </row>
    <row r="8815" spans="3:12">
      <c r="C8815" s="88"/>
      <c r="D8815"/>
      <c r="E8815"/>
      <c r="F8815"/>
      <c r="G8815"/>
      <c r="H8815" s="82"/>
      <c r="I8815" s="81"/>
      <c r="J8815" s="81"/>
      <c r="K8815" s="81"/>
      <c r="L8815" s="81"/>
    </row>
    <row r="8816" spans="3:12">
      <c r="C8816" s="88"/>
      <c r="D8816"/>
      <c r="E8816"/>
      <c r="F8816"/>
      <c r="G8816"/>
      <c r="H8816" s="82"/>
      <c r="I8816" s="81"/>
      <c r="J8816" s="81"/>
      <c r="K8816" s="81"/>
      <c r="L8816" s="81"/>
    </row>
    <row r="8817" spans="3:12">
      <c r="C8817" s="88"/>
      <c r="D8817"/>
      <c r="E8817"/>
      <c r="F8817"/>
      <c r="G8817"/>
      <c r="H8817" s="82"/>
      <c r="I8817" s="81"/>
      <c r="J8817" s="81"/>
      <c r="K8817" s="81"/>
      <c r="L8817" s="81"/>
    </row>
    <row r="8818" spans="3:12">
      <c r="C8818" s="88"/>
      <c r="D8818"/>
      <c r="E8818"/>
      <c r="F8818"/>
      <c r="G8818"/>
      <c r="H8818" s="82"/>
      <c r="I8818" s="81"/>
      <c r="J8818" s="81"/>
      <c r="K8818" s="81"/>
      <c r="L8818" s="81"/>
    </row>
    <row r="8819" spans="3:12">
      <c r="C8819" s="88"/>
      <c r="D8819"/>
      <c r="E8819"/>
      <c r="F8819"/>
      <c r="G8819"/>
      <c r="H8819" s="82"/>
      <c r="I8819" s="81"/>
      <c r="J8819" s="81"/>
      <c r="K8819" s="81"/>
      <c r="L8819" s="81"/>
    </row>
    <row r="8820" spans="3:12">
      <c r="C8820" s="88"/>
      <c r="D8820"/>
      <c r="E8820"/>
      <c r="F8820"/>
      <c r="G8820"/>
      <c r="H8820" s="82"/>
      <c r="I8820" s="81"/>
      <c r="J8820" s="81"/>
      <c r="K8820" s="81"/>
      <c r="L8820" s="81"/>
    </row>
    <row r="8821" spans="3:12">
      <c r="C8821" s="88"/>
      <c r="D8821"/>
      <c r="E8821"/>
      <c r="F8821"/>
      <c r="G8821"/>
      <c r="H8821" s="82"/>
      <c r="I8821" s="81"/>
      <c r="J8821" s="81"/>
      <c r="K8821" s="81"/>
      <c r="L8821" s="81"/>
    </row>
    <row r="8822" spans="3:12">
      <c r="C8822" s="88"/>
      <c r="D8822"/>
      <c r="E8822"/>
      <c r="F8822"/>
      <c r="G8822"/>
      <c r="H8822" s="82"/>
      <c r="I8822" s="81"/>
      <c r="J8822" s="81"/>
      <c r="K8822" s="81"/>
      <c r="L8822" s="81"/>
    </row>
    <row r="8823" spans="3:12">
      <c r="C8823" s="88"/>
      <c r="D8823"/>
      <c r="E8823"/>
      <c r="F8823"/>
      <c r="G8823"/>
      <c r="H8823" s="82"/>
      <c r="I8823" s="81"/>
      <c r="J8823" s="81"/>
      <c r="K8823" s="81"/>
      <c r="L8823" s="81"/>
    </row>
    <row r="8824" spans="3:12">
      <c r="C8824" s="88"/>
      <c r="D8824"/>
      <c r="E8824"/>
      <c r="F8824"/>
      <c r="G8824"/>
      <c r="H8824" s="82"/>
      <c r="I8824" s="81"/>
      <c r="J8824" s="81"/>
      <c r="K8824" s="81"/>
      <c r="L8824" s="81"/>
    </row>
    <row r="8825" spans="3:12">
      <c r="C8825" s="88"/>
      <c r="D8825"/>
      <c r="E8825"/>
      <c r="F8825"/>
      <c r="G8825"/>
      <c r="H8825" s="82"/>
      <c r="I8825" s="81"/>
      <c r="J8825" s="81"/>
      <c r="K8825" s="81"/>
      <c r="L8825" s="81"/>
    </row>
    <row r="8826" spans="3:12">
      <c r="C8826" s="88"/>
      <c r="D8826"/>
      <c r="E8826"/>
      <c r="F8826"/>
      <c r="G8826"/>
      <c r="H8826" s="82"/>
      <c r="I8826" s="81"/>
      <c r="J8826" s="81"/>
      <c r="K8826" s="81"/>
      <c r="L8826" s="81"/>
    </row>
    <row r="8827" spans="3:12">
      <c r="C8827" s="88"/>
      <c r="D8827"/>
      <c r="E8827"/>
      <c r="F8827"/>
      <c r="G8827"/>
      <c r="H8827" s="82"/>
      <c r="I8827" s="81"/>
      <c r="J8827" s="81"/>
      <c r="K8827" s="81"/>
      <c r="L8827" s="81"/>
    </row>
    <row r="8828" spans="3:12">
      <c r="C8828" s="88"/>
      <c r="D8828"/>
      <c r="E8828"/>
      <c r="F8828"/>
      <c r="G8828"/>
      <c r="H8828" s="82"/>
      <c r="I8828" s="81"/>
      <c r="J8828" s="81"/>
      <c r="K8828" s="81"/>
      <c r="L8828" s="81"/>
    </row>
    <row r="8829" spans="3:12">
      <c r="C8829" s="88"/>
      <c r="D8829"/>
      <c r="E8829"/>
      <c r="F8829"/>
      <c r="G8829"/>
      <c r="H8829" s="82"/>
      <c r="I8829" s="81"/>
      <c r="J8829" s="81"/>
      <c r="K8829" s="81"/>
      <c r="L8829" s="81"/>
    </row>
    <row r="8830" spans="3:12">
      <c r="C8830" s="88"/>
      <c r="D8830"/>
      <c r="E8830"/>
      <c r="F8830"/>
      <c r="G8830"/>
      <c r="H8830" s="82"/>
      <c r="I8830" s="81"/>
      <c r="J8830" s="81"/>
      <c r="K8830" s="81"/>
      <c r="L8830" s="81"/>
    </row>
    <row r="8831" spans="3:12">
      <c r="C8831" s="88"/>
      <c r="D8831"/>
      <c r="E8831"/>
      <c r="F8831"/>
      <c r="G8831"/>
      <c r="H8831" s="82"/>
      <c r="I8831" s="81"/>
      <c r="J8831" s="81"/>
      <c r="K8831" s="81"/>
      <c r="L8831" s="81"/>
    </row>
    <row r="8832" spans="3:12">
      <c r="C8832" s="88"/>
      <c r="D8832"/>
      <c r="E8832"/>
      <c r="F8832"/>
      <c r="G8832"/>
      <c r="H8832" s="82"/>
      <c r="I8832" s="81"/>
      <c r="J8832" s="81"/>
      <c r="K8832" s="81"/>
      <c r="L8832" s="81"/>
    </row>
    <row r="8833" spans="3:12">
      <c r="C8833" s="88"/>
      <c r="D8833"/>
      <c r="E8833"/>
      <c r="F8833"/>
      <c r="G8833"/>
      <c r="H8833" s="82"/>
      <c r="I8833" s="81"/>
      <c r="J8833" s="81"/>
      <c r="K8833" s="81"/>
      <c r="L8833" s="81"/>
    </row>
    <row r="8834" spans="3:12">
      <c r="C8834" s="88"/>
      <c r="D8834"/>
      <c r="E8834"/>
      <c r="F8834"/>
      <c r="G8834"/>
      <c r="H8834" s="82"/>
      <c r="I8834" s="81"/>
      <c r="J8834" s="81"/>
      <c r="K8834" s="81"/>
      <c r="L8834" s="81"/>
    </row>
    <row r="8835" spans="3:12">
      <c r="C8835" s="88"/>
      <c r="D8835"/>
      <c r="E8835"/>
      <c r="F8835"/>
      <c r="G8835"/>
      <c r="H8835" s="82"/>
      <c r="I8835" s="81"/>
      <c r="J8835" s="81"/>
      <c r="K8835" s="81"/>
      <c r="L8835" s="81"/>
    </row>
    <row r="8836" spans="3:12">
      <c r="C8836" s="88"/>
      <c r="D8836"/>
      <c r="E8836"/>
      <c r="F8836"/>
      <c r="G8836"/>
      <c r="H8836" s="82"/>
      <c r="I8836" s="81"/>
      <c r="J8836" s="81"/>
      <c r="K8836" s="81"/>
      <c r="L8836" s="81"/>
    </row>
    <row r="8837" spans="3:12">
      <c r="C8837" s="88"/>
      <c r="D8837"/>
      <c r="E8837"/>
      <c r="F8837"/>
      <c r="G8837"/>
      <c r="H8837" s="82"/>
      <c r="I8837" s="81"/>
      <c r="J8837" s="81"/>
      <c r="K8837" s="81"/>
      <c r="L8837" s="81"/>
    </row>
    <row r="8838" spans="3:12">
      <c r="C8838" s="88"/>
      <c r="D8838"/>
      <c r="E8838"/>
      <c r="F8838"/>
      <c r="G8838"/>
      <c r="H8838" s="82"/>
      <c r="I8838" s="81"/>
      <c r="J8838" s="81"/>
      <c r="K8838" s="81"/>
      <c r="L8838" s="81"/>
    </row>
    <row r="8839" spans="3:12">
      <c r="C8839" s="88"/>
      <c r="D8839"/>
      <c r="E8839"/>
      <c r="F8839"/>
      <c r="G8839"/>
      <c r="H8839" s="82"/>
      <c r="I8839" s="81"/>
      <c r="J8839" s="81"/>
      <c r="K8839" s="81"/>
      <c r="L8839" s="81"/>
    </row>
    <row r="8840" spans="3:12">
      <c r="C8840" s="88"/>
      <c r="D8840"/>
      <c r="E8840"/>
      <c r="F8840"/>
      <c r="G8840"/>
      <c r="H8840" s="82"/>
      <c r="I8840" s="81"/>
      <c r="J8840" s="81"/>
      <c r="K8840" s="81"/>
      <c r="L8840" s="81"/>
    </row>
    <row r="8841" spans="3:12">
      <c r="C8841" s="88"/>
      <c r="D8841"/>
      <c r="E8841"/>
      <c r="F8841"/>
      <c r="G8841"/>
      <c r="H8841" s="82"/>
      <c r="I8841" s="81"/>
      <c r="J8841" s="81"/>
      <c r="K8841" s="81"/>
      <c r="L8841" s="81"/>
    </row>
    <row r="8842" spans="3:12">
      <c r="C8842" s="88"/>
      <c r="D8842"/>
      <c r="E8842"/>
      <c r="F8842"/>
      <c r="G8842"/>
      <c r="H8842" s="82"/>
      <c r="I8842" s="81"/>
      <c r="J8842" s="81"/>
      <c r="K8842" s="81"/>
      <c r="L8842" s="81"/>
    </row>
    <row r="8843" spans="3:12">
      <c r="C8843" s="88"/>
      <c r="D8843"/>
      <c r="E8843"/>
      <c r="F8843"/>
      <c r="G8843"/>
      <c r="H8843" s="82"/>
      <c r="I8843" s="81"/>
      <c r="J8843" s="81"/>
      <c r="K8843" s="81"/>
      <c r="L8843" s="81"/>
    </row>
    <row r="8844" spans="3:12">
      <c r="C8844" s="88"/>
      <c r="D8844"/>
      <c r="E8844"/>
      <c r="F8844"/>
      <c r="G8844"/>
      <c r="H8844" s="82"/>
      <c r="I8844" s="81"/>
      <c r="J8844" s="81"/>
      <c r="K8844" s="81"/>
      <c r="L8844" s="81"/>
    </row>
    <row r="8845" spans="3:12">
      <c r="C8845" s="88"/>
      <c r="D8845"/>
      <c r="E8845"/>
      <c r="F8845"/>
      <c r="G8845"/>
      <c r="H8845" s="82"/>
      <c r="I8845" s="81"/>
      <c r="J8845" s="81"/>
      <c r="K8845" s="81"/>
      <c r="L8845" s="81"/>
    </row>
    <row r="8846" spans="3:12">
      <c r="C8846" s="88"/>
      <c r="D8846"/>
      <c r="E8846"/>
      <c r="F8846"/>
      <c r="G8846"/>
      <c r="H8846" s="82"/>
      <c r="I8846" s="81"/>
      <c r="J8846" s="81"/>
      <c r="K8846" s="81"/>
      <c r="L8846" s="81"/>
    </row>
    <row r="8847" spans="3:12">
      <c r="C8847" s="88"/>
      <c r="D8847"/>
      <c r="E8847"/>
      <c r="F8847"/>
      <c r="G8847"/>
      <c r="H8847" s="82"/>
      <c r="I8847" s="81"/>
      <c r="J8847" s="81"/>
      <c r="K8847" s="81"/>
      <c r="L8847" s="81"/>
    </row>
    <row r="8848" spans="3:12">
      <c r="C8848" s="88"/>
      <c r="D8848"/>
      <c r="E8848"/>
      <c r="F8848"/>
      <c r="G8848"/>
      <c r="H8848" s="82"/>
      <c r="I8848" s="81"/>
      <c r="J8848" s="81"/>
      <c r="K8848" s="81"/>
      <c r="L8848" s="81"/>
    </row>
    <row r="8849" spans="3:12">
      <c r="C8849" s="88"/>
      <c r="D8849"/>
      <c r="E8849"/>
      <c r="F8849"/>
      <c r="G8849"/>
      <c r="H8849" s="82"/>
      <c r="I8849" s="81"/>
      <c r="J8849" s="81"/>
      <c r="K8849" s="81"/>
      <c r="L8849" s="81"/>
    </row>
    <row r="8850" spans="3:12">
      <c r="C8850" s="88"/>
      <c r="D8850"/>
      <c r="E8850"/>
      <c r="F8850"/>
      <c r="G8850"/>
      <c r="H8850" s="82"/>
      <c r="I8850" s="81"/>
      <c r="J8850" s="81"/>
      <c r="K8850" s="81"/>
      <c r="L8850" s="81"/>
    </row>
    <row r="8851" spans="3:12">
      <c r="C8851" s="88"/>
      <c r="D8851"/>
      <c r="E8851"/>
      <c r="F8851"/>
      <c r="G8851"/>
      <c r="H8851" s="82"/>
      <c r="I8851" s="81"/>
      <c r="J8851" s="81"/>
      <c r="K8851" s="81"/>
      <c r="L8851" s="81"/>
    </row>
    <row r="8852" spans="3:12">
      <c r="C8852" s="88"/>
      <c r="D8852"/>
      <c r="E8852"/>
      <c r="F8852"/>
      <c r="G8852"/>
      <c r="H8852" s="82"/>
      <c r="I8852" s="81"/>
      <c r="J8852" s="81"/>
      <c r="K8852" s="81"/>
      <c r="L8852" s="81"/>
    </row>
    <row r="8853" spans="3:12">
      <c r="C8853" s="88"/>
      <c r="D8853"/>
      <c r="E8853"/>
      <c r="F8853"/>
      <c r="G8853"/>
      <c r="H8853" s="82"/>
      <c r="I8853" s="81"/>
      <c r="J8853" s="81"/>
      <c r="K8853" s="81"/>
      <c r="L8853" s="81"/>
    </row>
    <row r="8854" spans="3:12">
      <c r="C8854" s="88"/>
      <c r="D8854"/>
      <c r="E8854"/>
      <c r="F8854"/>
      <c r="G8854"/>
      <c r="H8854" s="82"/>
      <c r="I8854" s="81"/>
      <c r="J8854" s="81"/>
      <c r="K8854" s="81"/>
      <c r="L8854" s="81"/>
    </row>
    <row r="8855" spans="3:12">
      <c r="C8855" s="88"/>
      <c r="D8855"/>
      <c r="E8855"/>
      <c r="F8855"/>
      <c r="G8855"/>
      <c r="H8855" s="82"/>
      <c r="I8855" s="81"/>
      <c r="J8855" s="81"/>
      <c r="K8855" s="81"/>
      <c r="L8855" s="81"/>
    </row>
    <row r="8856" spans="3:12">
      <c r="C8856" s="88"/>
      <c r="D8856"/>
      <c r="E8856"/>
      <c r="F8856"/>
      <c r="G8856"/>
      <c r="H8856" s="82"/>
      <c r="I8856" s="81"/>
      <c r="J8856" s="81"/>
      <c r="K8856" s="81"/>
      <c r="L8856" s="81"/>
    </row>
    <row r="8857" spans="3:12">
      <c r="C8857" s="88"/>
      <c r="D8857"/>
      <c r="E8857"/>
      <c r="F8857"/>
      <c r="G8857"/>
      <c r="H8857" s="82"/>
      <c r="I8857" s="81"/>
      <c r="J8857" s="81"/>
      <c r="K8857" s="81"/>
      <c r="L8857" s="81"/>
    </row>
    <row r="8858" spans="3:12">
      <c r="C8858" s="88"/>
      <c r="D8858"/>
      <c r="E8858"/>
      <c r="F8858"/>
      <c r="G8858"/>
      <c r="H8858" s="82"/>
      <c r="I8858" s="81"/>
      <c r="J8858" s="81"/>
      <c r="K8858" s="81"/>
      <c r="L8858" s="81"/>
    </row>
    <row r="8859" spans="3:12">
      <c r="C8859" s="88"/>
      <c r="D8859"/>
      <c r="E8859"/>
      <c r="F8859"/>
      <c r="G8859"/>
      <c r="H8859" s="82"/>
      <c r="I8859" s="81"/>
      <c r="J8859" s="81"/>
      <c r="K8859" s="81"/>
      <c r="L8859" s="81"/>
    </row>
    <row r="8860" spans="3:12">
      <c r="C8860" s="88"/>
      <c r="D8860"/>
      <c r="E8860"/>
      <c r="F8860"/>
      <c r="G8860"/>
      <c r="H8860" s="82"/>
      <c r="I8860" s="81"/>
      <c r="J8860" s="81"/>
      <c r="K8860" s="81"/>
      <c r="L8860" s="81"/>
    </row>
    <row r="8861" spans="3:12">
      <c r="C8861" s="88"/>
      <c r="D8861"/>
      <c r="E8861"/>
      <c r="F8861"/>
      <c r="G8861"/>
      <c r="H8861" s="82"/>
      <c r="I8861" s="81"/>
      <c r="J8861" s="81"/>
      <c r="K8861" s="81"/>
      <c r="L8861" s="81"/>
    </row>
    <row r="8862" spans="3:12">
      <c r="C8862" s="88"/>
      <c r="D8862"/>
      <c r="E8862"/>
      <c r="F8862"/>
      <c r="G8862"/>
      <c r="H8862" s="82"/>
      <c r="I8862" s="81"/>
      <c r="J8862" s="81"/>
      <c r="K8862" s="81"/>
      <c r="L8862" s="81"/>
    </row>
    <row r="8863" spans="3:12">
      <c r="C8863" s="88"/>
      <c r="D8863"/>
      <c r="E8863"/>
      <c r="F8863"/>
      <c r="G8863"/>
      <c r="H8863" s="82"/>
      <c r="I8863" s="81"/>
      <c r="J8863" s="81"/>
      <c r="K8863" s="81"/>
      <c r="L8863" s="81"/>
    </row>
    <row r="8864" spans="3:12">
      <c r="C8864" s="88"/>
      <c r="D8864"/>
      <c r="E8864"/>
      <c r="F8864"/>
      <c r="G8864"/>
      <c r="H8864" s="82"/>
      <c r="I8864" s="81"/>
      <c r="J8864" s="81"/>
      <c r="K8864" s="81"/>
      <c r="L8864" s="81"/>
    </row>
    <row r="8865" spans="3:12">
      <c r="C8865" s="88"/>
      <c r="D8865"/>
      <c r="E8865"/>
      <c r="F8865"/>
      <c r="G8865"/>
      <c r="H8865" s="82"/>
      <c r="I8865" s="81"/>
      <c r="J8865" s="81"/>
      <c r="K8865" s="81"/>
      <c r="L8865" s="81"/>
    </row>
    <row r="8866" spans="3:12">
      <c r="C8866" s="88"/>
      <c r="D8866"/>
      <c r="E8866"/>
      <c r="F8866"/>
      <c r="G8866"/>
      <c r="H8866" s="82"/>
      <c r="I8866" s="81"/>
      <c r="J8866" s="81"/>
      <c r="K8866" s="81"/>
      <c r="L8866" s="81"/>
    </row>
    <row r="8867" spans="3:12">
      <c r="C8867" s="88"/>
      <c r="D8867"/>
      <c r="E8867"/>
      <c r="F8867"/>
      <c r="G8867"/>
      <c r="H8867"/>
      <c r="I8867"/>
      <c r="J8867"/>
      <c r="K8867"/>
      <c r="L8867"/>
    </row>
    <row r="8868" spans="3:12">
      <c r="C8868" s="88"/>
      <c r="D8868"/>
      <c r="E8868"/>
      <c r="F8868"/>
      <c r="G8868"/>
      <c r="H8868"/>
      <c r="I8868"/>
      <c r="J8868"/>
      <c r="K8868"/>
      <c r="L8868"/>
    </row>
  </sheetData>
  <sheetProtection selectLockedCells="1" selectUnlockedCells="1"/>
  <autoFilter ref="C3:L8868" xr:uid="{00000000-0001-0000-0600-000000000000}"/>
  <mergeCells count="10">
    <mergeCell ref="L3:L4"/>
    <mergeCell ref="C3:C4"/>
    <mergeCell ref="D3:D4"/>
    <mergeCell ref="E3:E4"/>
    <mergeCell ref="F3:F4"/>
    <mergeCell ref="G3:G4"/>
    <mergeCell ref="H3:H4"/>
    <mergeCell ref="I3:I4"/>
    <mergeCell ref="J3:J4"/>
    <mergeCell ref="K3:K4"/>
  </mergeCells>
  <pageMargins left="0.51180555555555551" right="0.51180555555555551" top="0.78749999999999998" bottom="0.78749999999999998" header="0.51180555555555551" footer="0.51180555555555551"/>
  <pageSetup paperSize="9"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D9F3-DAEA-4E01-8EFD-C649ABE7284A}">
  <dimension ref="A1:X48"/>
  <sheetViews>
    <sheetView showGridLines="0" zoomScale="85" zoomScaleNormal="85" workbookViewId="0">
      <selection activeCell="C21" sqref="C21"/>
    </sheetView>
  </sheetViews>
  <sheetFormatPr defaultColWidth="9.140625" defaultRowHeight="14.25"/>
  <cols>
    <col min="1" max="1" width="39.42578125" style="80" customWidth="1"/>
    <col min="2" max="2" width="1.7109375" style="44" customWidth="1"/>
    <col min="3" max="3" width="14.85546875" style="44" customWidth="1"/>
    <col min="4" max="11" width="9.140625" style="44"/>
    <col min="12" max="12" width="1.140625" style="44" customWidth="1"/>
    <col min="13" max="13" width="2.42578125" style="44" customWidth="1"/>
    <col min="14" max="14" width="17.85546875" style="44" customWidth="1"/>
    <col min="15" max="16384" width="9.140625" style="44"/>
  </cols>
  <sheetData>
    <row r="1" spans="1:24" s="188" customFormat="1" ht="63.75" customHeight="1">
      <c r="A1" s="16"/>
      <c r="B1" s="16"/>
      <c r="C1" s="61"/>
      <c r="D1" s="61"/>
      <c r="E1" s="61"/>
      <c r="F1" s="61"/>
      <c r="G1" s="61"/>
      <c r="H1" s="61"/>
      <c r="I1" s="61"/>
      <c r="J1" s="61"/>
      <c r="K1" s="61"/>
      <c r="L1" s="61"/>
      <c r="M1" s="61"/>
      <c r="N1" s="61"/>
      <c r="O1" s="61"/>
      <c r="P1" s="61"/>
      <c r="Q1" s="61"/>
      <c r="R1" s="61"/>
      <c r="S1" s="61"/>
      <c r="T1" s="16"/>
      <c r="U1" s="16"/>
      <c r="V1" s="16"/>
      <c r="W1" s="16"/>
      <c r="X1" s="16"/>
    </row>
    <row r="2" spans="1:24" ht="6.75" customHeight="1">
      <c r="A2" s="45"/>
      <c r="B2" s="27"/>
      <c r="C2" s="28"/>
      <c r="D2" s="28"/>
      <c r="E2" s="28"/>
      <c r="F2" s="28"/>
      <c r="G2" s="28"/>
      <c r="H2" s="28"/>
      <c r="I2" s="28"/>
      <c r="J2" s="28"/>
      <c r="K2" s="28"/>
      <c r="L2" s="28"/>
      <c r="M2" s="28"/>
      <c r="N2" s="28"/>
      <c r="O2" s="28"/>
      <c r="P2" s="28"/>
      <c r="Q2" s="28"/>
      <c r="R2" s="28"/>
      <c r="S2" s="28"/>
      <c r="T2" s="29"/>
      <c r="U2" s="29"/>
      <c r="V2" s="29"/>
      <c r="W2" s="29"/>
      <c r="X2" s="189"/>
    </row>
    <row r="3" spans="1:24" ht="15" customHeight="1">
      <c r="A3" s="75"/>
      <c r="B3" s="30"/>
      <c r="C3" s="194"/>
      <c r="D3" s="195"/>
      <c r="E3" s="330" t="s">
        <v>6606</v>
      </c>
      <c r="F3" s="331"/>
      <c r="G3" s="331"/>
      <c r="H3" s="331"/>
      <c r="I3" s="331"/>
      <c r="J3" s="331"/>
      <c r="K3" s="331"/>
      <c r="L3" s="200"/>
      <c r="V3" s="203"/>
      <c r="W3" s="204"/>
      <c r="X3" s="189"/>
    </row>
    <row r="4" spans="1:24" ht="15" customHeight="1">
      <c r="A4" s="75"/>
      <c r="B4" s="30"/>
      <c r="C4" s="196"/>
      <c r="D4" s="197"/>
      <c r="E4" s="332"/>
      <c r="F4" s="333"/>
      <c r="G4" s="333"/>
      <c r="H4" s="333"/>
      <c r="I4" s="333"/>
      <c r="J4" s="333"/>
      <c r="K4" s="333"/>
      <c r="L4" s="201"/>
      <c r="V4" s="205"/>
      <c r="W4" s="206"/>
      <c r="X4" s="189"/>
    </row>
    <row r="5" spans="1:24" ht="15" customHeight="1">
      <c r="A5" s="76"/>
      <c r="B5" s="31"/>
      <c r="C5" s="196"/>
      <c r="D5" s="197"/>
      <c r="E5" s="332"/>
      <c r="F5" s="333"/>
      <c r="G5" s="333"/>
      <c r="H5" s="333"/>
      <c r="I5" s="333"/>
      <c r="J5" s="333"/>
      <c r="K5" s="333"/>
      <c r="L5" s="201"/>
    </row>
    <row r="6" spans="1:24" ht="15" customHeight="1">
      <c r="A6" s="76"/>
      <c r="B6" s="31"/>
      <c r="C6" s="198"/>
      <c r="D6" s="199"/>
      <c r="E6" s="334"/>
      <c r="F6" s="335"/>
      <c r="G6" s="335"/>
      <c r="H6" s="335"/>
      <c r="I6" s="335"/>
      <c r="J6" s="335"/>
      <c r="K6" s="335"/>
      <c r="L6" s="202"/>
    </row>
    <row r="7" spans="1:24" ht="15" customHeight="1">
      <c r="A7" s="75"/>
      <c r="B7" s="30"/>
      <c r="C7" s="324" t="s">
        <v>6607</v>
      </c>
      <c r="D7" s="325"/>
      <c r="E7" s="325"/>
      <c r="F7" s="325"/>
      <c r="G7" s="325"/>
      <c r="H7" s="325"/>
      <c r="I7" s="325"/>
      <c r="J7" s="325"/>
      <c r="K7" s="325"/>
      <c r="L7" s="208"/>
    </row>
    <row r="8" spans="1:24" ht="15" customHeight="1">
      <c r="A8" s="75"/>
      <c r="B8" s="30"/>
      <c r="C8" s="326"/>
      <c r="D8" s="327"/>
      <c r="E8" s="327"/>
      <c r="F8" s="327"/>
      <c r="G8" s="327"/>
      <c r="H8" s="327"/>
      <c r="I8" s="327"/>
      <c r="J8" s="327"/>
      <c r="K8" s="327"/>
      <c r="L8" s="209"/>
    </row>
    <row r="9" spans="1:24" ht="15" customHeight="1">
      <c r="A9" s="75"/>
      <c r="B9" s="30"/>
      <c r="C9" s="326"/>
      <c r="D9" s="327"/>
      <c r="E9" s="327"/>
      <c r="F9" s="327"/>
      <c r="G9" s="327"/>
      <c r="H9" s="327"/>
      <c r="I9" s="327"/>
      <c r="J9" s="327"/>
      <c r="K9" s="327"/>
      <c r="L9" s="209"/>
    </row>
    <row r="10" spans="1:24" ht="15" customHeight="1">
      <c r="A10" s="75"/>
      <c r="B10" s="30"/>
      <c r="C10" s="326"/>
      <c r="D10" s="327"/>
      <c r="E10" s="327"/>
      <c r="F10" s="327"/>
      <c r="G10" s="327"/>
      <c r="H10" s="327"/>
      <c r="I10" s="327"/>
      <c r="J10" s="327"/>
      <c r="K10" s="327"/>
      <c r="L10" s="209"/>
    </row>
    <row r="11" spans="1:24" ht="15" customHeight="1">
      <c r="A11" s="75"/>
      <c r="B11" s="30"/>
      <c r="C11" s="326"/>
      <c r="D11" s="327"/>
      <c r="E11" s="327"/>
      <c r="F11" s="327"/>
      <c r="G11" s="327"/>
      <c r="H11" s="327"/>
      <c r="I11" s="327"/>
      <c r="J11" s="327"/>
      <c r="K11" s="327"/>
      <c r="L11" s="209"/>
    </row>
    <row r="12" spans="1:24" ht="15" customHeight="1">
      <c r="A12" s="75"/>
      <c r="B12" s="30"/>
      <c r="C12" s="326"/>
      <c r="D12" s="327"/>
      <c r="E12" s="327"/>
      <c r="F12" s="327"/>
      <c r="G12" s="327"/>
      <c r="H12" s="327"/>
      <c r="I12" s="327"/>
      <c r="J12" s="327"/>
      <c r="K12" s="327"/>
      <c r="L12" s="209"/>
    </row>
    <row r="13" spans="1:24" ht="15.75" customHeight="1">
      <c r="A13" s="75"/>
      <c r="B13" s="30"/>
      <c r="C13" s="326"/>
      <c r="D13" s="327"/>
      <c r="E13" s="327"/>
      <c r="F13" s="327"/>
      <c r="G13" s="327"/>
      <c r="H13" s="327"/>
      <c r="I13" s="327"/>
      <c r="J13" s="327"/>
      <c r="K13" s="327"/>
      <c r="L13" s="209"/>
    </row>
    <row r="14" spans="1:24" ht="18" customHeight="1">
      <c r="A14" s="75"/>
      <c r="B14" s="30"/>
      <c r="C14" s="326"/>
      <c r="D14" s="327"/>
      <c r="E14" s="327"/>
      <c r="F14" s="327"/>
      <c r="G14" s="327"/>
      <c r="H14" s="327"/>
      <c r="I14" s="327"/>
      <c r="J14" s="327"/>
      <c r="K14" s="327"/>
      <c r="L14" s="209"/>
    </row>
    <row r="15" spans="1:24" ht="15" customHeight="1">
      <c r="A15" s="75"/>
      <c r="B15" s="30"/>
      <c r="C15" s="326"/>
      <c r="D15" s="327"/>
      <c r="E15" s="327"/>
      <c r="F15" s="327"/>
      <c r="G15" s="327"/>
      <c r="H15" s="327"/>
      <c r="I15" s="327"/>
      <c r="J15" s="327"/>
      <c r="K15" s="327"/>
      <c r="L15" s="209"/>
    </row>
    <row r="16" spans="1:24" ht="15" customHeight="1">
      <c r="A16" s="75"/>
      <c r="B16" s="30"/>
      <c r="C16" s="326"/>
      <c r="D16" s="327"/>
      <c r="E16" s="327"/>
      <c r="F16" s="327"/>
      <c r="G16" s="327"/>
      <c r="H16" s="327"/>
      <c r="I16" s="327"/>
      <c r="J16" s="327"/>
      <c r="K16" s="327"/>
      <c r="L16" s="209"/>
    </row>
    <row r="17" spans="1:19" ht="15" customHeight="1">
      <c r="A17" s="190"/>
      <c r="B17" s="191"/>
      <c r="C17" s="326"/>
      <c r="D17" s="327"/>
      <c r="E17" s="327"/>
      <c r="F17" s="327"/>
      <c r="G17" s="327"/>
      <c r="H17" s="327"/>
      <c r="I17" s="327"/>
      <c r="J17" s="327"/>
      <c r="K17" s="327"/>
      <c r="L17" s="209"/>
    </row>
    <row r="18" spans="1:19" ht="15" customHeight="1">
      <c r="A18" s="190"/>
      <c r="B18" s="191"/>
      <c r="C18" s="326"/>
      <c r="D18" s="327"/>
      <c r="E18" s="327"/>
      <c r="F18" s="327"/>
      <c r="G18" s="327"/>
      <c r="H18" s="327"/>
      <c r="I18" s="327"/>
      <c r="J18" s="327"/>
      <c r="K18" s="327"/>
      <c r="L18" s="209"/>
    </row>
    <row r="19" spans="1:19" ht="15" customHeight="1">
      <c r="A19" s="45"/>
      <c r="B19" s="27"/>
      <c r="C19" s="326"/>
      <c r="D19" s="327"/>
      <c r="E19" s="327"/>
      <c r="F19" s="327"/>
      <c r="G19" s="327"/>
      <c r="H19" s="327"/>
      <c r="I19" s="327"/>
      <c r="J19" s="327"/>
      <c r="K19" s="327"/>
      <c r="L19" s="209"/>
    </row>
    <row r="20" spans="1:19" ht="15" customHeight="1">
      <c r="A20" s="45"/>
      <c r="B20" s="27"/>
      <c r="C20" s="328"/>
      <c r="D20" s="329"/>
      <c r="E20" s="329"/>
      <c r="F20" s="329"/>
      <c r="G20" s="329"/>
      <c r="H20" s="329"/>
      <c r="I20" s="329"/>
      <c r="J20" s="329"/>
      <c r="K20" s="329"/>
      <c r="L20" s="210"/>
    </row>
    <row r="21" spans="1:19" ht="32.25" customHeight="1">
      <c r="A21" s="45"/>
      <c r="B21" s="27"/>
      <c r="C21" s="336" t="s">
        <v>6608</v>
      </c>
      <c r="D21" s="337"/>
      <c r="E21" s="337"/>
      <c r="F21" s="337"/>
      <c r="G21" s="337"/>
      <c r="H21" s="337"/>
      <c r="I21" s="337"/>
      <c r="J21" s="337"/>
      <c r="K21" s="337"/>
      <c r="L21" s="207"/>
    </row>
    <row r="22" spans="1:19" ht="31.5" customHeight="1">
      <c r="A22" s="45"/>
      <c r="B22" s="27"/>
      <c r="C22" s="340" t="s">
        <v>6609</v>
      </c>
      <c r="D22" s="340"/>
      <c r="E22" s="340"/>
      <c r="F22" s="340"/>
      <c r="G22" s="340"/>
      <c r="H22" s="340"/>
      <c r="I22" s="340"/>
      <c r="J22" s="340"/>
      <c r="K22" s="340"/>
      <c r="L22" s="340"/>
    </row>
    <row r="23" spans="1:19" ht="35.25" customHeight="1">
      <c r="A23" s="45"/>
      <c r="B23" s="27"/>
      <c r="C23" s="338" t="s">
        <v>6610</v>
      </c>
      <c r="D23" s="339"/>
      <c r="E23" s="339"/>
      <c r="F23" s="339"/>
      <c r="G23" s="339"/>
      <c r="H23" s="339"/>
      <c r="I23" s="339"/>
      <c r="J23" s="339"/>
      <c r="K23" s="339"/>
      <c r="L23" s="193"/>
      <c r="S23" s="211"/>
    </row>
    <row r="24" spans="1:19">
      <c r="A24" s="45"/>
      <c r="B24" s="27"/>
    </row>
    <row r="25" spans="1:19">
      <c r="A25" s="45"/>
      <c r="B25" s="27"/>
    </row>
    <row r="26" spans="1:19">
      <c r="A26" s="45"/>
      <c r="B26" s="27"/>
    </row>
    <row r="27" spans="1:19">
      <c r="A27" s="45"/>
      <c r="B27" s="27"/>
    </row>
    <row r="28" spans="1:19" ht="18.75">
      <c r="A28" s="45"/>
      <c r="B28" s="27"/>
      <c r="Q28" s="192"/>
    </row>
    <row r="29" spans="1:19">
      <c r="A29" s="45"/>
      <c r="B29" s="27"/>
    </row>
    <row r="30" spans="1:19">
      <c r="A30" s="45"/>
      <c r="B30" s="27"/>
    </row>
    <row r="31" spans="1:19">
      <c r="A31" s="45"/>
      <c r="B31" s="27"/>
    </row>
    <row r="32" spans="1:19">
      <c r="A32" s="45"/>
      <c r="B32" s="27"/>
    </row>
    <row r="33" spans="1:2">
      <c r="A33" s="45"/>
      <c r="B33" s="27"/>
    </row>
    <row r="34" spans="1:2">
      <c r="A34" s="45"/>
      <c r="B34" s="27"/>
    </row>
    <row r="35" spans="1:2">
      <c r="A35" s="45"/>
      <c r="B35" s="27"/>
    </row>
    <row r="36" spans="1:2">
      <c r="A36" s="45"/>
      <c r="B36" s="27"/>
    </row>
    <row r="37" spans="1:2">
      <c r="A37" s="45"/>
      <c r="B37" s="27"/>
    </row>
    <row r="38" spans="1:2">
      <c r="A38" s="45"/>
      <c r="B38" s="27"/>
    </row>
    <row r="39" spans="1:2">
      <c r="A39" s="45"/>
      <c r="B39" s="27"/>
    </row>
    <row r="40" spans="1:2">
      <c r="A40" s="45"/>
      <c r="B40" s="27"/>
    </row>
    <row r="41" spans="1:2">
      <c r="A41" s="45"/>
      <c r="B41" s="27"/>
    </row>
    <row r="42" spans="1:2">
      <c r="A42" s="45"/>
      <c r="B42" s="27"/>
    </row>
    <row r="43" spans="1:2">
      <c r="A43" s="45"/>
      <c r="B43" s="27"/>
    </row>
    <row r="44" spans="1:2">
      <c r="A44" s="45"/>
      <c r="B44" s="27"/>
    </row>
    <row r="45" spans="1:2">
      <c r="A45" s="45"/>
      <c r="B45" s="27"/>
    </row>
    <row r="46" spans="1:2">
      <c r="A46" s="45"/>
      <c r="B46" s="27"/>
    </row>
    <row r="47" spans="1:2">
      <c r="A47" s="45"/>
      <c r="B47" s="27"/>
    </row>
    <row r="48" spans="1:2">
      <c r="A48" s="45"/>
      <c r="B48" s="27"/>
    </row>
  </sheetData>
  <mergeCells count="5">
    <mergeCell ref="C7:K20"/>
    <mergeCell ref="E3:K6"/>
    <mergeCell ref="C21:K21"/>
    <mergeCell ref="C23:K23"/>
    <mergeCell ref="C22:L22"/>
  </mergeCells>
  <hyperlinks>
    <hyperlink ref="C21" r:id="rId1" xr:uid="{C22301A2-66DB-4974-BFDF-2A8B195519D5}"/>
    <hyperlink ref="C23" r:id="rId2" xr:uid="{4BC866B8-C26A-4759-ADDB-5D7D1D2A926E}"/>
    <hyperlink ref="C21:K21" r:id="rId3" display="PEÇA UMA DEMONSTRAÇÃO AGORA " xr:uid="{7B078D10-23BC-421E-92DC-9402CC7192E0}"/>
  </hyperlink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3E8E3-3D3C-43B4-87B0-DDA86084A912}">
  <dimension ref="A1:K8867"/>
  <sheetViews>
    <sheetView workbookViewId="0">
      <selection activeCell="C12" sqref="C12"/>
    </sheetView>
  </sheetViews>
  <sheetFormatPr defaultColWidth="9.140625" defaultRowHeight="15"/>
  <cols>
    <col min="1" max="1" width="9.140625" style="151"/>
    <col min="2" max="2" width="12.85546875" style="151" bestFit="1" customWidth="1"/>
    <col min="3" max="3" width="97.140625" style="151" customWidth="1"/>
    <col min="4" max="4" width="14" style="151" bestFit="1" customWidth="1"/>
    <col min="5" max="5" width="12.5703125" style="151" customWidth="1"/>
    <col min="6" max="6" width="16.140625" style="151" bestFit="1" customWidth="1"/>
    <col min="7" max="7" width="16.28515625" style="151" bestFit="1" customWidth="1"/>
    <col min="8" max="8" width="20.140625" style="151" bestFit="1" customWidth="1"/>
    <col min="9" max="9" width="20.140625" style="151" customWidth="1"/>
    <col min="10" max="10" width="13.42578125" style="151" bestFit="1" customWidth="1"/>
    <col min="11" max="11" width="11.28515625" style="151" bestFit="1" customWidth="1"/>
    <col min="12" max="16384" width="9.140625" style="151"/>
  </cols>
  <sheetData>
    <row r="1" spans="1:11">
      <c r="B1" s="151">
        <v>1</v>
      </c>
      <c r="C1" s="151">
        <v>2</v>
      </c>
      <c r="D1" s="151">
        <v>3</v>
      </c>
      <c r="E1" s="151">
        <v>4</v>
      </c>
      <c r="F1" s="151">
        <v>5</v>
      </c>
      <c r="G1" s="151">
        <v>6</v>
      </c>
      <c r="H1" s="151">
        <v>7</v>
      </c>
      <c r="I1" s="151">
        <v>8</v>
      </c>
      <c r="J1" s="151">
        <v>9</v>
      </c>
      <c r="K1" s="151">
        <v>10</v>
      </c>
    </row>
    <row r="2" spans="1:11" ht="15" customHeight="1">
      <c r="A2" s="341" t="s">
        <v>692</v>
      </c>
      <c r="B2" s="341" t="s">
        <v>693</v>
      </c>
      <c r="C2" s="341" t="s">
        <v>694</v>
      </c>
      <c r="D2" s="341" t="s">
        <v>695</v>
      </c>
      <c r="E2" s="341" t="s">
        <v>696</v>
      </c>
      <c r="F2" s="341" t="s">
        <v>697</v>
      </c>
      <c r="G2" s="341" t="s">
        <v>698</v>
      </c>
      <c r="H2" s="341" t="s">
        <v>699</v>
      </c>
      <c r="I2" s="341" t="s">
        <v>700</v>
      </c>
      <c r="J2" s="341" t="s">
        <v>701</v>
      </c>
      <c r="K2" s="341" t="s">
        <v>701</v>
      </c>
    </row>
    <row r="3" spans="1:11" ht="15" customHeight="1">
      <c r="A3" s="341"/>
      <c r="B3" s="341"/>
      <c r="C3" s="341"/>
      <c r="D3" s="341"/>
      <c r="E3" s="341"/>
      <c r="F3" s="341"/>
      <c r="G3" s="341"/>
      <c r="H3" s="341"/>
      <c r="I3" s="341"/>
      <c r="J3" s="341"/>
      <c r="K3" s="341"/>
    </row>
    <row r="4" spans="1:11" ht="15" customHeight="1">
      <c r="A4" s="151">
        <v>97141</v>
      </c>
      <c r="B4" s="152">
        <v>5678</v>
      </c>
      <c r="C4" s="151" t="s">
        <v>702</v>
      </c>
      <c r="D4" s="151" t="s">
        <v>703</v>
      </c>
      <c r="E4" s="151">
        <v>6.3E-3</v>
      </c>
      <c r="F4" s="151">
        <v>149.12</v>
      </c>
      <c r="G4" s="151">
        <f>IF(J4="INSUMO",F4*E4,0)</f>
        <v>0</v>
      </c>
      <c r="H4" s="151">
        <f>IF(J4="MÃO DE OBRA",F4*E4,0)</f>
        <v>0.93945600000000007</v>
      </c>
      <c r="I4" s="151">
        <f>E4*F4</f>
        <v>0.93945600000000007</v>
      </c>
      <c r="J4" s="153" t="s">
        <v>704</v>
      </c>
      <c r="K4" s="151" t="str">
        <f>IFERROR(IF(VLOOKUP(B4,comp!$D:$L,1,FALSE)=B4,"",""),"Novo")</f>
        <v/>
      </c>
    </row>
    <row r="5" spans="1:11" ht="15" customHeight="1">
      <c r="A5" s="151">
        <v>97141</v>
      </c>
      <c r="B5" s="152">
        <v>5679</v>
      </c>
      <c r="C5" s="151" t="s">
        <v>705</v>
      </c>
      <c r="D5" s="151" t="s">
        <v>712</v>
      </c>
      <c r="E5" s="151">
        <v>3.04E-2</v>
      </c>
      <c r="F5" s="151">
        <v>66.28</v>
      </c>
      <c r="G5" s="151">
        <f t="shared" ref="G5:G68" si="0">IF(J5="INSUMO",F5*E5,0)</f>
        <v>0</v>
      </c>
      <c r="H5" s="151">
        <f t="shared" ref="H5:H68" si="1">IF(J5="MÃO DE OBRA",F5*E5,0)</f>
        <v>2.0149119999999998</v>
      </c>
      <c r="I5" s="151">
        <f t="shared" ref="I5:I68" si="2">E5*F5</f>
        <v>2.0149119999999998</v>
      </c>
      <c r="J5" s="151" t="s">
        <v>704</v>
      </c>
      <c r="K5" s="151" t="str">
        <f>IFERROR(IF(VLOOKUP(B5,comp!$D:$L,1,FALSE)=B5,"",""),"Novo")</f>
        <v/>
      </c>
    </row>
    <row r="6" spans="1:11" ht="15" customHeight="1">
      <c r="A6" s="151">
        <v>97141</v>
      </c>
      <c r="B6" s="152">
        <v>20078</v>
      </c>
      <c r="C6" s="151" t="s">
        <v>706</v>
      </c>
      <c r="D6" s="151" t="s">
        <v>727</v>
      </c>
      <c r="E6" s="151">
        <v>4.5999999999999999E-3</v>
      </c>
      <c r="F6" s="151">
        <v>23.37</v>
      </c>
      <c r="G6" s="151">
        <f t="shared" si="0"/>
        <v>0.107502</v>
      </c>
      <c r="H6" s="151">
        <f t="shared" si="1"/>
        <v>0</v>
      </c>
      <c r="I6" s="151">
        <f t="shared" si="2"/>
        <v>0.107502</v>
      </c>
      <c r="J6" s="151" t="s">
        <v>707</v>
      </c>
      <c r="K6" s="151" t="str">
        <f>IFERROR(IF(VLOOKUP(B6,comp!$D:$L,1,FALSE)=B6,"",""),"Novo")</f>
        <v/>
      </c>
    </row>
    <row r="7" spans="1:11" ht="15" customHeight="1">
      <c r="A7" s="151">
        <v>97141</v>
      </c>
      <c r="B7" s="152">
        <v>88246</v>
      </c>
      <c r="C7" s="151" t="s">
        <v>708</v>
      </c>
      <c r="D7" s="151" t="s">
        <v>852</v>
      </c>
      <c r="E7" s="151">
        <v>4.8000000000000001E-2</v>
      </c>
      <c r="F7" s="151">
        <v>23.93</v>
      </c>
      <c r="G7" s="151">
        <f t="shared" si="0"/>
        <v>0</v>
      </c>
      <c r="H7" s="151">
        <f t="shared" si="1"/>
        <v>1.1486400000000001</v>
      </c>
      <c r="I7" s="151">
        <f t="shared" si="2"/>
        <v>1.1486400000000001</v>
      </c>
      <c r="J7" s="151" t="s">
        <v>704</v>
      </c>
      <c r="K7" s="151" t="str">
        <f>IFERROR(IF(VLOOKUP(B7,comp!$D:$L,1,FALSE)=B7,"",""),"Novo")</f>
        <v/>
      </c>
    </row>
    <row r="8" spans="1:11" ht="15" customHeight="1">
      <c r="A8" s="151">
        <v>97141</v>
      </c>
      <c r="B8" s="152">
        <v>88316</v>
      </c>
      <c r="C8" s="151" t="s">
        <v>709</v>
      </c>
      <c r="D8" s="151" t="s">
        <v>852</v>
      </c>
      <c r="E8" s="151">
        <v>3.2000000000000001E-2</v>
      </c>
      <c r="F8" s="154">
        <v>26.42</v>
      </c>
      <c r="G8" s="151">
        <f t="shared" si="0"/>
        <v>0</v>
      </c>
      <c r="H8" s="151">
        <f t="shared" si="1"/>
        <v>0.84544000000000008</v>
      </c>
      <c r="I8" s="151">
        <f t="shared" si="2"/>
        <v>0.84544000000000008</v>
      </c>
      <c r="J8" s="151" t="s">
        <v>704</v>
      </c>
      <c r="K8" s="151" t="str">
        <f>IFERROR(IF(VLOOKUP(B8,comp!$D:$L,1,FALSE)=B8,"",""),"Novo")</f>
        <v/>
      </c>
    </row>
    <row r="9" spans="1:11">
      <c r="A9" s="151">
        <v>97142</v>
      </c>
      <c r="B9" s="152">
        <v>5678</v>
      </c>
      <c r="C9" s="151" t="s">
        <v>702</v>
      </c>
      <c r="D9" s="151" t="s">
        <v>703</v>
      </c>
      <c r="E9" s="151">
        <v>6.8999999999999999E-3</v>
      </c>
      <c r="F9" s="151">
        <v>149.12</v>
      </c>
      <c r="G9" s="151">
        <f t="shared" si="0"/>
        <v>0</v>
      </c>
      <c r="H9" s="151">
        <f t="shared" si="1"/>
        <v>1.0289280000000001</v>
      </c>
      <c r="I9" s="151">
        <f t="shared" si="2"/>
        <v>1.0289280000000001</v>
      </c>
      <c r="J9" s="151" t="s">
        <v>704</v>
      </c>
      <c r="K9" s="151" t="str">
        <f>IFERROR(IF(VLOOKUP(B9,comp!$D:$L,1,FALSE)=B9,"",""),"Novo")</f>
        <v/>
      </c>
    </row>
    <row r="10" spans="1:11">
      <c r="A10" s="151">
        <v>97150</v>
      </c>
      <c r="B10" s="152">
        <v>5631</v>
      </c>
      <c r="C10" s="151" t="s">
        <v>710</v>
      </c>
      <c r="D10" s="151" t="s">
        <v>703</v>
      </c>
      <c r="E10" s="151">
        <v>1.7299999999999999E-2</v>
      </c>
      <c r="F10" s="151">
        <v>214.82</v>
      </c>
      <c r="G10" s="151">
        <f t="shared" si="0"/>
        <v>0</v>
      </c>
      <c r="H10" s="151">
        <f t="shared" si="1"/>
        <v>3.716386</v>
      </c>
      <c r="I10" s="151">
        <f t="shared" si="2"/>
        <v>3.716386</v>
      </c>
      <c r="J10" s="151" t="s">
        <v>704</v>
      </c>
      <c r="K10" s="151" t="str">
        <f>IFERROR(IF(VLOOKUP(B10,comp!$D:$L,1,FALSE)=B10,"",""),"Novo")</f>
        <v/>
      </c>
    </row>
    <row r="11" spans="1:11">
      <c r="A11" s="151">
        <v>97150</v>
      </c>
      <c r="B11" s="152">
        <v>5632</v>
      </c>
      <c r="C11" s="151" t="s">
        <v>711</v>
      </c>
      <c r="D11" s="151" t="s">
        <v>712</v>
      </c>
      <c r="E11" s="151">
        <v>8.2799999999999999E-2</v>
      </c>
      <c r="F11" s="151">
        <v>92.59</v>
      </c>
      <c r="G11" s="151">
        <f t="shared" si="0"/>
        <v>0</v>
      </c>
      <c r="H11" s="151">
        <f t="shared" si="1"/>
        <v>7.6664520000000005</v>
      </c>
      <c r="I11" s="151">
        <f t="shared" si="2"/>
        <v>7.6664520000000005</v>
      </c>
      <c r="J11" s="151" t="s">
        <v>704</v>
      </c>
      <c r="K11" s="151" t="str">
        <f>IFERROR(IF(VLOOKUP(B11,comp!$D:$L,1,FALSE)=B11,"",""),"Novo")</f>
        <v/>
      </c>
    </row>
    <row r="12" spans="1:11">
      <c r="A12" s="151">
        <v>105369</v>
      </c>
      <c r="B12" s="152">
        <v>40421</v>
      </c>
      <c r="C12" s="151" t="s">
        <v>713</v>
      </c>
      <c r="D12" s="151" t="s">
        <v>727</v>
      </c>
      <c r="E12" s="151">
        <v>1</v>
      </c>
      <c r="F12" s="151">
        <v>53.88</v>
      </c>
      <c r="G12" s="151">
        <f t="shared" si="0"/>
        <v>53.88</v>
      </c>
      <c r="H12" s="151">
        <f t="shared" si="1"/>
        <v>0</v>
      </c>
      <c r="I12" s="151">
        <f t="shared" si="2"/>
        <v>53.88</v>
      </c>
      <c r="J12" s="151" t="s">
        <v>707</v>
      </c>
      <c r="K12" s="151" t="str">
        <f>IFERROR(IF(VLOOKUP(B12,comp!$D:$L,1,FALSE)=B12,"",""),"Novo")</f>
        <v/>
      </c>
    </row>
    <row r="13" spans="1:11" ht="15" customHeight="1">
      <c r="A13" s="151">
        <v>105377</v>
      </c>
      <c r="B13" s="152">
        <v>40418</v>
      </c>
      <c r="C13" s="151" t="s">
        <v>714</v>
      </c>
      <c r="D13" s="151" t="s">
        <v>727</v>
      </c>
      <c r="E13" s="151">
        <v>1</v>
      </c>
      <c r="F13" s="151">
        <v>32.14</v>
      </c>
      <c r="G13" s="151">
        <f t="shared" si="0"/>
        <v>32.14</v>
      </c>
      <c r="H13" s="151">
        <f t="shared" si="1"/>
        <v>0</v>
      </c>
      <c r="I13" s="151">
        <f t="shared" si="2"/>
        <v>32.14</v>
      </c>
      <c r="J13" s="151" t="s">
        <v>707</v>
      </c>
      <c r="K13" s="151" t="str">
        <f>IFERROR(IF(VLOOKUP(B13,comp!$D:$L,1,FALSE)=B13,"",""),"Novo")</f>
        <v/>
      </c>
    </row>
    <row r="14" spans="1:11" ht="15" customHeight="1">
      <c r="A14" s="151">
        <v>97173</v>
      </c>
      <c r="B14" s="152">
        <v>10997</v>
      </c>
      <c r="C14" s="151" t="s">
        <v>715</v>
      </c>
      <c r="D14" s="151" t="s">
        <v>828</v>
      </c>
      <c r="E14" s="151">
        <v>0.1875</v>
      </c>
      <c r="F14" s="151">
        <v>51.84</v>
      </c>
      <c r="G14" s="151">
        <f t="shared" si="0"/>
        <v>9.7200000000000006</v>
      </c>
      <c r="H14" s="151">
        <f t="shared" si="1"/>
        <v>0</v>
      </c>
      <c r="I14" s="151">
        <f t="shared" si="2"/>
        <v>9.7200000000000006</v>
      </c>
      <c r="J14" s="151" t="s">
        <v>707</v>
      </c>
      <c r="K14" s="151" t="str">
        <f>IFERROR(IF(VLOOKUP(B14,comp!$D:$L,1,FALSE)=B14,"",""),"Novo")</f>
        <v/>
      </c>
    </row>
    <row r="15" spans="1:11">
      <c r="A15" s="151">
        <v>97173</v>
      </c>
      <c r="B15" s="152">
        <v>88317</v>
      </c>
      <c r="C15" s="151" t="s">
        <v>716</v>
      </c>
      <c r="D15" s="151" t="s">
        <v>852</v>
      </c>
      <c r="E15" s="151">
        <v>0.56399999999999995</v>
      </c>
      <c r="F15" s="151">
        <v>34.69</v>
      </c>
      <c r="G15" s="151">
        <f t="shared" si="0"/>
        <v>0</v>
      </c>
      <c r="H15" s="151">
        <f t="shared" si="1"/>
        <v>19.565159999999995</v>
      </c>
      <c r="I15" s="151">
        <f t="shared" si="2"/>
        <v>19.565159999999995</v>
      </c>
      <c r="J15" s="151" t="s">
        <v>704</v>
      </c>
      <c r="K15" s="151" t="str">
        <f>IFERROR(IF(VLOOKUP(B15,comp!$D:$L,1,FALSE)=B15,"",""),"Novo")</f>
        <v/>
      </c>
    </row>
    <row r="16" spans="1:11">
      <c r="A16" s="151">
        <v>97182</v>
      </c>
      <c r="B16" s="152">
        <v>88907</v>
      </c>
      <c r="C16" s="151" t="s">
        <v>717</v>
      </c>
      <c r="D16" s="151" t="s">
        <v>703</v>
      </c>
      <c r="E16" s="151">
        <v>5.4800000000000001E-2</v>
      </c>
      <c r="F16" s="151">
        <v>255.58</v>
      </c>
      <c r="G16" s="151">
        <f t="shared" si="0"/>
        <v>0</v>
      </c>
      <c r="H16" s="151">
        <f t="shared" si="1"/>
        <v>14.005784</v>
      </c>
      <c r="I16" s="151">
        <f t="shared" si="2"/>
        <v>14.005784</v>
      </c>
      <c r="J16" s="151" t="s">
        <v>704</v>
      </c>
      <c r="K16" s="151" t="str">
        <f>IFERROR(IF(VLOOKUP(B16,comp!$D:$L,1,FALSE)=B16,"",""),"Novo")</f>
        <v/>
      </c>
    </row>
    <row r="17" spans="1:11" ht="15" customHeight="1">
      <c r="A17" s="151">
        <v>97182</v>
      </c>
      <c r="B17" s="152">
        <v>88908</v>
      </c>
      <c r="C17" s="151" t="s">
        <v>718</v>
      </c>
      <c r="D17" s="151" t="s">
        <v>712</v>
      </c>
      <c r="E17" s="151">
        <v>0.26279999999999998</v>
      </c>
      <c r="F17" s="151">
        <v>100.3</v>
      </c>
      <c r="G17" s="151">
        <f t="shared" si="0"/>
        <v>0</v>
      </c>
      <c r="H17" s="151">
        <f t="shared" si="1"/>
        <v>26.358839999999997</v>
      </c>
      <c r="I17" s="151">
        <f t="shared" si="2"/>
        <v>26.358839999999997</v>
      </c>
      <c r="J17" s="151" t="s">
        <v>704</v>
      </c>
      <c r="K17" s="151" t="str">
        <f>IFERROR(IF(VLOOKUP(B17,comp!$D:$L,1,FALSE)=B17,"",""),"Novo")</f>
        <v/>
      </c>
    </row>
    <row r="18" spans="1:11">
      <c r="A18" s="151">
        <v>90694</v>
      </c>
      <c r="B18" s="152">
        <v>36365</v>
      </c>
      <c r="C18" s="151" t="s">
        <v>719</v>
      </c>
      <c r="D18" s="151" t="s">
        <v>826</v>
      </c>
      <c r="E18" s="151">
        <v>1.05</v>
      </c>
      <c r="F18" s="151">
        <v>44</v>
      </c>
      <c r="G18" s="151">
        <f t="shared" si="0"/>
        <v>46.2</v>
      </c>
      <c r="H18" s="151">
        <f t="shared" si="1"/>
        <v>0</v>
      </c>
      <c r="I18" s="151">
        <f t="shared" si="2"/>
        <v>46.2</v>
      </c>
      <c r="J18" s="151" t="s">
        <v>707</v>
      </c>
      <c r="K18" s="151" t="str">
        <f>IFERROR(IF(VLOOKUP(B18,comp!$D:$L,1,FALSE)=B18,"",""),"Novo")</f>
        <v/>
      </c>
    </row>
    <row r="19" spans="1:11" ht="15" customHeight="1">
      <c r="A19" s="151">
        <v>90695</v>
      </c>
      <c r="B19" s="152">
        <v>41936</v>
      </c>
      <c r="C19" s="151" t="s">
        <v>720</v>
      </c>
      <c r="D19" s="151" t="s">
        <v>826</v>
      </c>
      <c r="E19" s="151">
        <v>1.05</v>
      </c>
      <c r="F19" s="151">
        <v>86.31</v>
      </c>
      <c r="G19" s="151">
        <f t="shared" si="0"/>
        <v>90.625500000000002</v>
      </c>
      <c r="H19" s="151">
        <f t="shared" si="1"/>
        <v>0</v>
      </c>
      <c r="I19" s="151">
        <f t="shared" si="2"/>
        <v>90.625500000000002</v>
      </c>
      <c r="J19" s="151" t="s">
        <v>707</v>
      </c>
      <c r="K19" s="151" t="str">
        <f>IFERROR(IF(VLOOKUP(B19,comp!$D:$L,1,FALSE)=B19,"",""),"Novo")</f>
        <v/>
      </c>
    </row>
    <row r="20" spans="1:11">
      <c r="A20" s="151">
        <v>90696</v>
      </c>
      <c r="B20" s="152">
        <v>41930</v>
      </c>
      <c r="C20" s="151" t="s">
        <v>721</v>
      </c>
      <c r="D20" s="151" t="s">
        <v>826</v>
      </c>
      <c r="E20" s="151">
        <v>1.05</v>
      </c>
      <c r="F20" s="151">
        <v>146.57</v>
      </c>
      <c r="G20" s="151">
        <f t="shared" si="0"/>
        <v>153.89850000000001</v>
      </c>
      <c r="H20" s="151">
        <f t="shared" si="1"/>
        <v>0</v>
      </c>
      <c r="I20" s="151">
        <f t="shared" si="2"/>
        <v>153.89850000000001</v>
      </c>
      <c r="J20" s="151" t="s">
        <v>707</v>
      </c>
      <c r="K20" s="151" t="str">
        <f>IFERROR(IF(VLOOKUP(B20,comp!$D:$L,1,FALSE)=B20,"",""),"Novo")</f>
        <v/>
      </c>
    </row>
    <row r="21" spans="1:11">
      <c r="A21" s="151">
        <v>90697</v>
      </c>
      <c r="B21" s="152">
        <v>41931</v>
      </c>
      <c r="C21" s="151" t="s">
        <v>722</v>
      </c>
      <c r="D21" s="151" t="s">
        <v>826</v>
      </c>
      <c r="E21" s="151">
        <v>1.05</v>
      </c>
      <c r="F21" s="151">
        <v>229.57</v>
      </c>
      <c r="G21" s="151">
        <f t="shared" si="0"/>
        <v>241.04849999999999</v>
      </c>
      <c r="H21" s="151">
        <f t="shared" si="1"/>
        <v>0</v>
      </c>
      <c r="I21" s="151">
        <f t="shared" si="2"/>
        <v>241.04849999999999</v>
      </c>
      <c r="J21" s="151" t="s">
        <v>707</v>
      </c>
      <c r="K21" s="151" t="str">
        <f>IFERROR(IF(VLOOKUP(B21,comp!$D:$L,1,FALSE)=B21,"",""),"Novo")</f>
        <v/>
      </c>
    </row>
    <row r="22" spans="1:11">
      <c r="A22" s="151">
        <v>90698</v>
      </c>
      <c r="B22" s="152">
        <v>41932</v>
      </c>
      <c r="C22" s="151" t="s">
        <v>723</v>
      </c>
      <c r="D22" s="151" t="s">
        <v>826</v>
      </c>
      <c r="E22" s="151">
        <v>1.05</v>
      </c>
      <c r="F22" s="151">
        <v>353.34</v>
      </c>
      <c r="G22" s="151">
        <f t="shared" si="0"/>
        <v>371.00700000000001</v>
      </c>
      <c r="H22" s="151">
        <f t="shared" si="1"/>
        <v>0</v>
      </c>
      <c r="I22" s="151">
        <f t="shared" si="2"/>
        <v>371.00700000000001</v>
      </c>
      <c r="J22" s="151" t="s">
        <v>707</v>
      </c>
      <c r="K22" s="151" t="str">
        <f>IFERROR(IF(VLOOKUP(B22,comp!$D:$L,1,FALSE)=B22,"",""),"Novo")</f>
        <v/>
      </c>
    </row>
    <row r="23" spans="1:11">
      <c r="A23" s="151">
        <v>90699</v>
      </c>
      <c r="B23" s="152">
        <v>41933</v>
      </c>
      <c r="C23" s="151" t="s">
        <v>724</v>
      </c>
      <c r="D23" s="151" t="s">
        <v>826</v>
      </c>
      <c r="E23" s="151">
        <v>1.05</v>
      </c>
      <c r="F23" s="151">
        <v>499.36</v>
      </c>
      <c r="G23" s="151">
        <f t="shared" si="0"/>
        <v>524.32800000000009</v>
      </c>
      <c r="H23" s="151">
        <f t="shared" si="1"/>
        <v>0</v>
      </c>
      <c r="I23" s="151">
        <f t="shared" si="2"/>
        <v>524.32800000000009</v>
      </c>
      <c r="J23" s="151" t="s">
        <v>707</v>
      </c>
      <c r="K23" s="151" t="str">
        <f>IFERROR(IF(VLOOKUP(B23,comp!$D:$L,1,FALSE)=B23,"",""),"Novo")</f>
        <v/>
      </c>
    </row>
    <row r="24" spans="1:11" ht="15" customHeight="1">
      <c r="A24" s="151">
        <v>90700</v>
      </c>
      <c r="B24" s="152">
        <v>41934</v>
      </c>
      <c r="C24" s="151" t="s">
        <v>725</v>
      </c>
      <c r="D24" s="151" t="s">
        <v>826</v>
      </c>
      <c r="E24" s="151">
        <v>1.05</v>
      </c>
      <c r="F24" s="151">
        <v>581.55999999999995</v>
      </c>
      <c r="G24" s="151">
        <f t="shared" si="0"/>
        <v>610.63799999999992</v>
      </c>
      <c r="H24" s="151">
        <f t="shared" si="1"/>
        <v>0</v>
      </c>
      <c r="I24" s="151">
        <f t="shared" si="2"/>
        <v>610.63799999999992</v>
      </c>
      <c r="J24" s="151" t="s">
        <v>707</v>
      </c>
      <c r="K24" s="151" t="str">
        <f>IFERROR(IF(VLOOKUP(B24,comp!$D:$L,1,FALSE)=B24,"",""),"Novo")</f>
        <v/>
      </c>
    </row>
    <row r="25" spans="1:11" ht="15" customHeight="1">
      <c r="A25" s="151">
        <v>90701</v>
      </c>
      <c r="B25" s="152">
        <v>305</v>
      </c>
      <c r="C25" s="151" t="s">
        <v>726</v>
      </c>
      <c r="D25" s="151" t="s">
        <v>727</v>
      </c>
      <c r="E25" s="151">
        <v>0.16669999999999999</v>
      </c>
      <c r="F25" s="151">
        <v>9.82</v>
      </c>
      <c r="G25" s="151">
        <f t="shared" si="0"/>
        <v>1.6369939999999998</v>
      </c>
      <c r="H25" s="151">
        <f t="shared" si="1"/>
        <v>0</v>
      </c>
      <c r="I25" s="151">
        <f t="shared" si="2"/>
        <v>1.6369939999999998</v>
      </c>
      <c r="J25" s="151" t="s">
        <v>707</v>
      </c>
      <c r="K25" s="151" t="str">
        <f>IFERROR(IF(VLOOKUP(B25,comp!$D:$L,1,FALSE)=B25,"",""),"Novo")</f>
        <v/>
      </c>
    </row>
    <row r="26" spans="1:11" ht="15" customHeight="1">
      <c r="A26" s="151">
        <v>90701</v>
      </c>
      <c r="B26" s="152">
        <v>38032</v>
      </c>
      <c r="C26" s="151" t="s">
        <v>728</v>
      </c>
      <c r="D26" s="151" t="s">
        <v>826</v>
      </c>
      <c r="E26" s="151">
        <v>1.05</v>
      </c>
      <c r="F26" s="151">
        <v>64.56</v>
      </c>
      <c r="G26" s="151">
        <f t="shared" si="0"/>
        <v>67.788000000000011</v>
      </c>
      <c r="H26" s="151">
        <f t="shared" si="1"/>
        <v>0</v>
      </c>
      <c r="I26" s="151">
        <f t="shared" si="2"/>
        <v>67.788000000000011</v>
      </c>
      <c r="J26" s="151" t="s">
        <v>707</v>
      </c>
      <c r="K26" s="151" t="str">
        <f>IFERROR(IF(VLOOKUP(B26,comp!$D:$L,1,FALSE)=B26,"",""),"Novo")</f>
        <v/>
      </c>
    </row>
    <row r="27" spans="1:11" ht="15" customHeight="1">
      <c r="A27" s="151">
        <v>90702</v>
      </c>
      <c r="B27" s="152">
        <v>306</v>
      </c>
      <c r="C27" s="151" t="s">
        <v>729</v>
      </c>
      <c r="D27" s="151" t="s">
        <v>727</v>
      </c>
      <c r="E27" s="151">
        <v>0.16669999999999999</v>
      </c>
      <c r="F27" s="151">
        <v>14.9</v>
      </c>
      <c r="G27" s="151">
        <f t="shared" si="0"/>
        <v>2.4838299999999998</v>
      </c>
      <c r="H27" s="151">
        <f t="shared" si="1"/>
        <v>0</v>
      </c>
      <c r="I27" s="151">
        <f t="shared" si="2"/>
        <v>2.4838299999999998</v>
      </c>
      <c r="J27" s="151" t="s">
        <v>707</v>
      </c>
      <c r="K27" s="151" t="str">
        <f>IFERROR(IF(VLOOKUP(B27,comp!$D:$L,1,FALSE)=B27,"",""),"Novo")</f>
        <v/>
      </c>
    </row>
    <row r="28" spans="1:11">
      <c r="A28" s="151">
        <v>90702</v>
      </c>
      <c r="B28" s="152">
        <v>38033</v>
      </c>
      <c r="C28" s="151" t="s">
        <v>730</v>
      </c>
      <c r="D28" s="151" t="s">
        <v>826</v>
      </c>
      <c r="E28" s="151">
        <v>1.05</v>
      </c>
      <c r="F28" s="151">
        <v>109.75</v>
      </c>
      <c r="G28" s="151">
        <f t="shared" si="0"/>
        <v>115.23750000000001</v>
      </c>
      <c r="H28" s="151">
        <f t="shared" si="1"/>
        <v>0</v>
      </c>
      <c r="I28" s="151">
        <f t="shared" si="2"/>
        <v>115.23750000000001</v>
      </c>
      <c r="J28" s="151" t="s">
        <v>707</v>
      </c>
      <c r="K28" s="151" t="str">
        <f>IFERROR(IF(VLOOKUP(B28,comp!$D:$L,1,FALSE)=B28,"",""),"Novo")</f>
        <v/>
      </c>
    </row>
    <row r="29" spans="1:11">
      <c r="A29" s="151">
        <v>90703</v>
      </c>
      <c r="B29" s="152">
        <v>307</v>
      </c>
      <c r="C29" s="151" t="s">
        <v>731</v>
      </c>
      <c r="D29" s="151" t="s">
        <v>727</v>
      </c>
      <c r="E29" s="151">
        <v>0.16669999999999999</v>
      </c>
      <c r="F29" s="151">
        <v>37.65</v>
      </c>
      <c r="G29" s="151">
        <f t="shared" si="0"/>
        <v>6.276254999999999</v>
      </c>
      <c r="H29" s="151">
        <f t="shared" si="1"/>
        <v>0</v>
      </c>
      <c r="I29" s="151">
        <f t="shared" si="2"/>
        <v>6.276254999999999</v>
      </c>
      <c r="J29" s="151" t="s">
        <v>707</v>
      </c>
      <c r="K29" s="151" t="str">
        <f>IFERROR(IF(VLOOKUP(B29,comp!$D:$L,1,FALSE)=B29,"",""),"Novo")</f>
        <v/>
      </c>
    </row>
    <row r="30" spans="1:11">
      <c r="A30" s="151">
        <v>90703</v>
      </c>
      <c r="B30" s="152">
        <v>38034</v>
      </c>
      <c r="C30" s="151" t="s">
        <v>732</v>
      </c>
      <c r="D30" s="151" t="s">
        <v>826</v>
      </c>
      <c r="E30" s="151">
        <v>1.05</v>
      </c>
      <c r="F30" s="151">
        <v>171.93</v>
      </c>
      <c r="G30" s="151">
        <f t="shared" si="0"/>
        <v>180.52650000000003</v>
      </c>
      <c r="H30" s="151">
        <f t="shared" si="1"/>
        <v>0</v>
      </c>
      <c r="I30" s="151">
        <f t="shared" si="2"/>
        <v>180.52650000000003</v>
      </c>
      <c r="J30" s="151" t="s">
        <v>707</v>
      </c>
      <c r="K30" s="151" t="str">
        <f>IFERROR(IF(VLOOKUP(B30,comp!$D:$L,1,FALSE)=B30,"",""),"Novo")</f>
        <v/>
      </c>
    </row>
    <row r="31" spans="1:11">
      <c r="A31" s="151">
        <v>90704</v>
      </c>
      <c r="B31" s="152">
        <v>308</v>
      </c>
      <c r="C31" s="151" t="s">
        <v>733</v>
      </c>
      <c r="D31" s="151" t="s">
        <v>727</v>
      </c>
      <c r="E31" s="151">
        <v>0.16669999999999999</v>
      </c>
      <c r="F31" s="151">
        <v>84.04</v>
      </c>
      <c r="G31" s="151">
        <f t="shared" si="0"/>
        <v>14.009468</v>
      </c>
      <c r="H31" s="151">
        <f t="shared" si="1"/>
        <v>0</v>
      </c>
      <c r="I31" s="151">
        <f t="shared" si="2"/>
        <v>14.009468</v>
      </c>
      <c r="J31" s="151" t="s">
        <v>707</v>
      </c>
      <c r="K31" s="151" t="str">
        <f>IFERROR(IF(VLOOKUP(B31,comp!$D:$L,1,FALSE)=B31,"",""),"Novo")</f>
        <v/>
      </c>
    </row>
    <row r="32" spans="1:11">
      <c r="A32" s="151">
        <v>90704</v>
      </c>
      <c r="B32" s="152">
        <v>38035</v>
      </c>
      <c r="C32" s="151" t="s">
        <v>734</v>
      </c>
      <c r="D32" s="151" t="s">
        <v>826</v>
      </c>
      <c r="E32" s="151">
        <v>1.05</v>
      </c>
      <c r="F32" s="151">
        <v>252.93</v>
      </c>
      <c r="G32" s="151">
        <f t="shared" si="0"/>
        <v>265.57650000000001</v>
      </c>
      <c r="H32" s="151">
        <f t="shared" si="1"/>
        <v>0</v>
      </c>
      <c r="I32" s="151">
        <f t="shared" si="2"/>
        <v>265.57650000000001</v>
      </c>
      <c r="J32" s="151" t="s">
        <v>707</v>
      </c>
      <c r="K32" s="151" t="str">
        <f>IFERROR(IF(VLOOKUP(B32,comp!$D:$L,1,FALSE)=B32,"",""),"Novo")</f>
        <v/>
      </c>
    </row>
    <row r="33" spans="1:11">
      <c r="A33" s="151">
        <v>90705</v>
      </c>
      <c r="B33" s="152">
        <v>309</v>
      </c>
      <c r="C33" s="151" t="s">
        <v>735</v>
      </c>
      <c r="D33" s="151" t="s">
        <v>727</v>
      </c>
      <c r="E33" s="151">
        <v>0.16669999999999999</v>
      </c>
      <c r="F33" s="151">
        <v>61.68</v>
      </c>
      <c r="G33" s="151">
        <f t="shared" si="0"/>
        <v>10.282055999999999</v>
      </c>
      <c r="H33" s="151">
        <f t="shared" si="1"/>
        <v>0</v>
      </c>
      <c r="I33" s="151">
        <f t="shared" si="2"/>
        <v>10.282055999999999</v>
      </c>
      <c r="J33" s="151" t="s">
        <v>707</v>
      </c>
      <c r="K33" s="151" t="str">
        <f>IFERROR(IF(VLOOKUP(B33,comp!$D:$L,1,FALSE)=B33,"",""),"Novo")</f>
        <v/>
      </c>
    </row>
    <row r="34" spans="1:11">
      <c r="A34" s="151">
        <v>90705</v>
      </c>
      <c r="B34" s="152">
        <v>38036</v>
      </c>
      <c r="C34" s="151" t="s">
        <v>736</v>
      </c>
      <c r="D34" s="151" t="s">
        <v>826</v>
      </c>
      <c r="E34" s="151">
        <v>1.05</v>
      </c>
      <c r="F34" s="151">
        <v>340.73</v>
      </c>
      <c r="G34" s="151">
        <f t="shared" si="0"/>
        <v>357.76650000000001</v>
      </c>
      <c r="H34" s="151">
        <f t="shared" si="1"/>
        <v>0</v>
      </c>
      <c r="I34" s="151">
        <f t="shared" si="2"/>
        <v>357.76650000000001</v>
      </c>
      <c r="J34" s="151" t="s">
        <v>707</v>
      </c>
      <c r="K34" s="151" t="str">
        <f>IFERROR(IF(VLOOKUP(B34,comp!$D:$L,1,FALSE)=B34,"",""),"Novo")</f>
        <v/>
      </c>
    </row>
    <row r="35" spans="1:11">
      <c r="A35" s="151">
        <v>90706</v>
      </c>
      <c r="B35" s="152">
        <v>310</v>
      </c>
      <c r="C35" s="151" t="s">
        <v>737</v>
      </c>
      <c r="D35" s="151" t="s">
        <v>727</v>
      </c>
      <c r="E35" s="151">
        <v>0.16669999999999999</v>
      </c>
      <c r="F35" s="151">
        <v>85.49</v>
      </c>
      <c r="G35" s="151">
        <f t="shared" si="0"/>
        <v>14.251182999999997</v>
      </c>
      <c r="H35" s="151">
        <f t="shared" si="1"/>
        <v>0</v>
      </c>
      <c r="I35" s="151">
        <f t="shared" si="2"/>
        <v>14.251182999999997</v>
      </c>
      <c r="J35" s="151" t="s">
        <v>707</v>
      </c>
      <c r="K35" s="151" t="str">
        <f>IFERROR(IF(VLOOKUP(B35,comp!$D:$L,1,FALSE)=B35,"",""),"Novo")</f>
        <v/>
      </c>
    </row>
    <row r="36" spans="1:11">
      <c r="A36" s="151">
        <v>90706</v>
      </c>
      <c r="B36" s="152">
        <v>38037</v>
      </c>
      <c r="C36" s="151" t="s">
        <v>738</v>
      </c>
      <c r="D36" s="151" t="s">
        <v>826</v>
      </c>
      <c r="E36" s="151">
        <v>1.05</v>
      </c>
      <c r="F36" s="151">
        <v>450.06</v>
      </c>
      <c r="G36" s="151">
        <f t="shared" si="0"/>
        <v>472.56300000000005</v>
      </c>
      <c r="H36" s="151">
        <f t="shared" si="1"/>
        <v>0</v>
      </c>
      <c r="I36" s="151">
        <f t="shared" si="2"/>
        <v>472.56300000000005</v>
      </c>
      <c r="J36" s="151" t="s">
        <v>707</v>
      </c>
      <c r="K36" s="151" t="str">
        <f>IFERROR(IF(VLOOKUP(B36,comp!$D:$L,1,FALSE)=B36,"",""),"Novo")</f>
        <v/>
      </c>
    </row>
    <row r="37" spans="1:11" ht="15" customHeight="1">
      <c r="A37" s="151">
        <v>90708</v>
      </c>
      <c r="B37" s="152">
        <v>41782</v>
      </c>
      <c r="C37" s="151" t="s">
        <v>739</v>
      </c>
      <c r="D37" s="151" t="s">
        <v>826</v>
      </c>
      <c r="E37" s="151">
        <v>1.05</v>
      </c>
      <c r="F37" s="151">
        <v>737.33</v>
      </c>
      <c r="G37" s="151">
        <f t="shared" si="0"/>
        <v>774.19650000000013</v>
      </c>
      <c r="H37" s="151">
        <f t="shared" si="1"/>
        <v>0</v>
      </c>
      <c r="I37" s="151">
        <f t="shared" si="2"/>
        <v>774.19650000000013</v>
      </c>
      <c r="J37" s="151" t="s">
        <v>707</v>
      </c>
      <c r="K37" s="151" t="str">
        <f>IFERROR(IF(VLOOKUP(B37,comp!$D:$L,1,FALSE)=B37,"",""),"Novo")</f>
        <v/>
      </c>
    </row>
    <row r="38" spans="1:11">
      <c r="A38" s="151">
        <v>90724</v>
      </c>
      <c r="B38" s="152">
        <v>88629</v>
      </c>
      <c r="C38" s="151" t="s">
        <v>740</v>
      </c>
      <c r="D38" s="151" t="s">
        <v>1606</v>
      </c>
      <c r="E38" s="151">
        <v>1.8E-3</v>
      </c>
      <c r="F38" s="151">
        <v>599.64</v>
      </c>
      <c r="G38" s="151">
        <f t="shared" si="0"/>
        <v>0</v>
      </c>
      <c r="H38" s="151">
        <f t="shared" si="1"/>
        <v>1.0793519999999999</v>
      </c>
      <c r="I38" s="151">
        <f t="shared" si="2"/>
        <v>1.0793519999999999</v>
      </c>
      <c r="J38" s="151" t="s">
        <v>704</v>
      </c>
      <c r="K38" s="151" t="str">
        <f>IFERROR(IF(VLOOKUP(B38,comp!$D:$L,1,FALSE)=B38,"",""),"Novo")</f>
        <v/>
      </c>
    </row>
    <row r="39" spans="1:11">
      <c r="A39" s="151">
        <v>94869</v>
      </c>
      <c r="B39" s="152">
        <v>41779</v>
      </c>
      <c r="C39" s="151" t="s">
        <v>741</v>
      </c>
      <c r="D39" s="151" t="s">
        <v>826</v>
      </c>
      <c r="E39" s="151">
        <v>1.05</v>
      </c>
      <c r="F39" s="151">
        <v>131.38</v>
      </c>
      <c r="G39" s="151">
        <f t="shared" si="0"/>
        <v>137.94900000000001</v>
      </c>
      <c r="H39" s="151">
        <f t="shared" si="1"/>
        <v>0</v>
      </c>
      <c r="I39" s="151">
        <f t="shared" si="2"/>
        <v>137.94900000000001</v>
      </c>
      <c r="J39" s="151" t="s">
        <v>707</v>
      </c>
      <c r="K39" s="151" t="str">
        <f>IFERROR(IF(VLOOKUP(B39,comp!$D:$L,1,FALSE)=B39,"",""),"Novo")</f>
        <v/>
      </c>
    </row>
    <row r="40" spans="1:11">
      <c r="A40" s="151">
        <v>94871</v>
      </c>
      <c r="B40" s="152">
        <v>41780</v>
      </c>
      <c r="C40" s="151" t="s">
        <v>742</v>
      </c>
      <c r="D40" s="151" t="s">
        <v>826</v>
      </c>
      <c r="E40" s="151">
        <v>1.05</v>
      </c>
      <c r="F40" s="151">
        <v>205.83</v>
      </c>
      <c r="G40" s="151">
        <f t="shared" si="0"/>
        <v>216.12150000000003</v>
      </c>
      <c r="H40" s="151">
        <f t="shared" si="1"/>
        <v>0</v>
      </c>
      <c r="I40" s="151">
        <f t="shared" si="2"/>
        <v>216.12150000000003</v>
      </c>
      <c r="J40" s="151" t="s">
        <v>707</v>
      </c>
      <c r="K40" s="151" t="str">
        <f>IFERROR(IF(VLOOKUP(B40,comp!$D:$L,1,FALSE)=B40,"",""),"Novo")</f>
        <v/>
      </c>
    </row>
    <row r="41" spans="1:11">
      <c r="A41" s="151">
        <v>94875</v>
      </c>
      <c r="B41" s="152">
        <v>41783</v>
      </c>
      <c r="C41" s="151" t="s">
        <v>743</v>
      </c>
      <c r="D41" s="151" t="s">
        <v>826</v>
      </c>
      <c r="E41" s="151">
        <v>1.05</v>
      </c>
      <c r="F41" s="155">
        <v>1199.28</v>
      </c>
      <c r="G41" s="151">
        <f t="shared" si="0"/>
        <v>1259.2439999999999</v>
      </c>
      <c r="H41" s="151">
        <f t="shared" si="1"/>
        <v>0</v>
      </c>
      <c r="I41" s="151">
        <f t="shared" si="2"/>
        <v>1259.2439999999999</v>
      </c>
      <c r="J41" s="151" t="s">
        <v>707</v>
      </c>
      <c r="K41" s="151" t="str">
        <f>IFERROR(IF(VLOOKUP(B41,comp!$D:$L,1,FALSE)=B41,"",""),"Novo")</f>
        <v/>
      </c>
    </row>
    <row r="42" spans="1:11">
      <c r="A42" s="151">
        <v>94879</v>
      </c>
      <c r="B42" s="152">
        <v>41785</v>
      </c>
      <c r="C42" s="151" t="s">
        <v>744</v>
      </c>
      <c r="D42" s="151" t="s">
        <v>826</v>
      </c>
      <c r="E42" s="151">
        <v>1.05</v>
      </c>
      <c r="F42" s="155">
        <v>1847.47</v>
      </c>
      <c r="G42" s="151">
        <f t="shared" si="0"/>
        <v>1939.8435000000002</v>
      </c>
      <c r="H42" s="151">
        <f t="shared" si="1"/>
        <v>0</v>
      </c>
      <c r="I42" s="151">
        <f t="shared" si="2"/>
        <v>1939.8435000000002</v>
      </c>
      <c r="J42" s="151" t="s">
        <v>707</v>
      </c>
      <c r="K42" s="151" t="str">
        <f>IFERROR(IF(VLOOKUP(B42,comp!$D:$L,1,FALSE)=B42,"",""),"Novo")</f>
        <v/>
      </c>
    </row>
    <row r="43" spans="1:11">
      <c r="A43" s="151">
        <v>94881</v>
      </c>
      <c r="B43" s="152">
        <v>41786</v>
      </c>
      <c r="C43" s="151" t="s">
        <v>745</v>
      </c>
      <c r="D43" s="151" t="s">
        <v>826</v>
      </c>
      <c r="E43" s="151">
        <v>1.05</v>
      </c>
      <c r="F43" s="155">
        <v>2553.3200000000002</v>
      </c>
      <c r="G43" s="151">
        <f t="shared" si="0"/>
        <v>2680.9860000000003</v>
      </c>
      <c r="H43" s="151">
        <f t="shared" si="1"/>
        <v>0</v>
      </c>
      <c r="I43" s="151">
        <f t="shared" si="2"/>
        <v>2680.9860000000003</v>
      </c>
      <c r="J43" s="151" t="s">
        <v>707</v>
      </c>
      <c r="K43" s="151" t="str">
        <f>IFERROR(IF(VLOOKUP(B43,comp!$D:$L,1,FALSE)=B43,"",""),"Novo")</f>
        <v/>
      </c>
    </row>
    <row r="44" spans="1:11">
      <c r="A44" s="151">
        <v>102264</v>
      </c>
      <c r="B44" s="152">
        <v>303</v>
      </c>
      <c r="C44" s="151" t="s">
        <v>746</v>
      </c>
      <c r="D44" s="151" t="s">
        <v>727</v>
      </c>
      <c r="E44" s="151">
        <v>0.16669999999999999</v>
      </c>
      <c r="F44" s="151">
        <v>3.12</v>
      </c>
      <c r="G44" s="151">
        <f t="shared" si="0"/>
        <v>0.52010400000000001</v>
      </c>
      <c r="H44" s="151">
        <f t="shared" si="1"/>
        <v>0</v>
      </c>
      <c r="I44" s="151">
        <f t="shared" si="2"/>
        <v>0.52010400000000001</v>
      </c>
      <c r="J44" s="151" t="s">
        <v>707</v>
      </c>
      <c r="K44" s="151" t="str">
        <f>IFERROR(IF(VLOOKUP(B44,comp!$D:$L,1,FALSE)=B44,"",""),"Novo")</f>
        <v/>
      </c>
    </row>
    <row r="45" spans="1:11">
      <c r="A45" s="151">
        <v>102264</v>
      </c>
      <c r="B45" s="152">
        <v>9836</v>
      </c>
      <c r="C45" s="151" t="s">
        <v>747</v>
      </c>
      <c r="D45" s="151" t="s">
        <v>826</v>
      </c>
      <c r="E45" s="151">
        <v>1.05</v>
      </c>
      <c r="F45" s="151">
        <v>16.34</v>
      </c>
      <c r="G45" s="151">
        <f t="shared" si="0"/>
        <v>17.157</v>
      </c>
      <c r="H45" s="151">
        <f t="shared" si="1"/>
        <v>0</v>
      </c>
      <c r="I45" s="151">
        <f t="shared" si="2"/>
        <v>17.157</v>
      </c>
      <c r="J45" s="151" t="s">
        <v>707</v>
      </c>
      <c r="K45" s="151" t="str">
        <f>IFERROR(IF(VLOOKUP(B45,comp!$D:$L,1,FALSE)=B45,"",""),"Novo")</f>
        <v/>
      </c>
    </row>
    <row r="46" spans="1:11">
      <c r="A46" s="151">
        <v>105260</v>
      </c>
      <c r="B46" s="152">
        <v>36375</v>
      </c>
      <c r="C46" s="151" t="s">
        <v>748</v>
      </c>
      <c r="D46" s="151" t="s">
        <v>826</v>
      </c>
      <c r="E46" s="151">
        <v>1.0249999999999999</v>
      </c>
      <c r="F46" s="151">
        <v>20.75</v>
      </c>
      <c r="G46" s="151">
        <f t="shared" si="0"/>
        <v>21.268749999999997</v>
      </c>
      <c r="H46" s="151">
        <f t="shared" si="1"/>
        <v>0</v>
      </c>
      <c r="I46" s="151">
        <f t="shared" si="2"/>
        <v>21.268749999999997</v>
      </c>
      <c r="J46" s="151" t="s">
        <v>707</v>
      </c>
      <c r="K46" s="151" t="str">
        <f>IFERROR(IF(VLOOKUP(B46,comp!$D:$L,1,FALSE)=B46,"",""),"Novo")</f>
        <v/>
      </c>
    </row>
    <row r="47" spans="1:11">
      <c r="A47" s="151">
        <v>105286</v>
      </c>
      <c r="B47" s="152">
        <v>3845</v>
      </c>
      <c r="C47" s="151" t="s">
        <v>749</v>
      </c>
      <c r="D47" s="151" t="s">
        <v>727</v>
      </c>
      <c r="E47" s="151">
        <v>1</v>
      </c>
      <c r="F47" s="151">
        <v>16.690000000000001</v>
      </c>
      <c r="G47" s="151">
        <f t="shared" si="0"/>
        <v>16.690000000000001</v>
      </c>
      <c r="H47" s="151">
        <f t="shared" si="1"/>
        <v>0</v>
      </c>
      <c r="I47" s="151">
        <f t="shared" si="2"/>
        <v>16.690000000000001</v>
      </c>
      <c r="J47" s="151" t="s">
        <v>707</v>
      </c>
      <c r="K47" s="151" t="str">
        <f>IFERROR(IF(VLOOKUP(B47,comp!$D:$L,1,FALSE)=B47,"",""),"Novo")</f>
        <v/>
      </c>
    </row>
    <row r="48" spans="1:11">
      <c r="A48" s="151">
        <v>105288</v>
      </c>
      <c r="B48" s="152">
        <v>11045</v>
      </c>
      <c r="C48" s="151" t="s">
        <v>750</v>
      </c>
      <c r="D48" s="151" t="s">
        <v>727</v>
      </c>
      <c r="E48" s="151">
        <v>1</v>
      </c>
      <c r="F48" s="151">
        <v>32.19</v>
      </c>
      <c r="G48" s="151">
        <f t="shared" si="0"/>
        <v>32.19</v>
      </c>
      <c r="H48" s="151">
        <f t="shared" si="1"/>
        <v>0</v>
      </c>
      <c r="I48" s="151">
        <f t="shared" si="2"/>
        <v>32.19</v>
      </c>
      <c r="J48" s="151" t="s">
        <v>707</v>
      </c>
      <c r="K48" s="151" t="str">
        <f>IFERROR(IF(VLOOKUP(B48,comp!$D:$L,1,FALSE)=B48,"",""),"Novo")</f>
        <v/>
      </c>
    </row>
    <row r="49" spans="1:11">
      <c r="A49" s="151">
        <v>105290</v>
      </c>
      <c r="B49" s="152">
        <v>3837</v>
      </c>
      <c r="C49" s="151" t="s">
        <v>751</v>
      </c>
      <c r="D49" s="151" t="s">
        <v>727</v>
      </c>
      <c r="E49" s="151">
        <v>1</v>
      </c>
      <c r="F49" s="151">
        <v>45.69</v>
      </c>
      <c r="G49" s="151">
        <f t="shared" si="0"/>
        <v>45.69</v>
      </c>
      <c r="H49" s="151">
        <f t="shared" si="1"/>
        <v>0</v>
      </c>
      <c r="I49" s="151">
        <f t="shared" si="2"/>
        <v>45.69</v>
      </c>
      <c r="J49" s="151" t="s">
        <v>707</v>
      </c>
      <c r="K49" s="151" t="str">
        <f>IFERROR(IF(VLOOKUP(B49,comp!$D:$L,1,FALSE)=B49,"",""),"Novo")</f>
        <v/>
      </c>
    </row>
    <row r="50" spans="1:11">
      <c r="A50" s="151">
        <v>105292</v>
      </c>
      <c r="B50" s="152">
        <v>1831</v>
      </c>
      <c r="C50" s="151" t="s">
        <v>752</v>
      </c>
      <c r="D50" s="151" t="s">
        <v>727</v>
      </c>
      <c r="E50" s="151">
        <v>1</v>
      </c>
      <c r="F50" s="151">
        <v>29.95</v>
      </c>
      <c r="G50" s="151">
        <f t="shared" si="0"/>
        <v>29.95</v>
      </c>
      <c r="H50" s="151">
        <f t="shared" si="1"/>
        <v>0</v>
      </c>
      <c r="I50" s="151">
        <f t="shared" si="2"/>
        <v>29.95</v>
      </c>
      <c r="J50" s="151" t="s">
        <v>707</v>
      </c>
      <c r="K50" s="151" t="str">
        <f>IFERROR(IF(VLOOKUP(B50,comp!$D:$L,1,FALSE)=B50,"",""),"Novo")</f>
        <v/>
      </c>
    </row>
    <row r="51" spans="1:11">
      <c r="A51" s="151">
        <v>105294</v>
      </c>
      <c r="B51" s="152">
        <v>1825</v>
      </c>
      <c r="C51" s="151" t="s">
        <v>753</v>
      </c>
      <c r="D51" s="151" t="s">
        <v>727</v>
      </c>
      <c r="E51" s="151">
        <v>1</v>
      </c>
      <c r="F51" s="151">
        <v>73.91</v>
      </c>
      <c r="G51" s="151">
        <f t="shared" si="0"/>
        <v>73.91</v>
      </c>
      <c r="H51" s="151">
        <f t="shared" si="1"/>
        <v>0</v>
      </c>
      <c r="I51" s="151">
        <f t="shared" si="2"/>
        <v>73.91</v>
      </c>
      <c r="J51" s="151" t="s">
        <v>707</v>
      </c>
      <c r="K51" s="151" t="str">
        <f>IFERROR(IF(VLOOKUP(B51,comp!$D:$L,1,FALSE)=B51,"",""),"Novo")</f>
        <v/>
      </c>
    </row>
    <row r="52" spans="1:11">
      <c r="A52" s="151">
        <v>105296</v>
      </c>
      <c r="B52" s="152">
        <v>1827</v>
      </c>
      <c r="C52" s="151" t="s">
        <v>754</v>
      </c>
      <c r="D52" s="151" t="s">
        <v>727</v>
      </c>
      <c r="E52" s="151">
        <v>1</v>
      </c>
      <c r="F52" s="151">
        <v>137.19</v>
      </c>
      <c r="G52" s="151">
        <f t="shared" si="0"/>
        <v>137.19</v>
      </c>
      <c r="H52" s="151">
        <f t="shared" si="1"/>
        <v>0</v>
      </c>
      <c r="I52" s="151">
        <f t="shared" si="2"/>
        <v>137.19</v>
      </c>
      <c r="J52" s="151" t="s">
        <v>707</v>
      </c>
      <c r="K52" s="151" t="str">
        <f>IFERROR(IF(VLOOKUP(B52,comp!$D:$L,1,FALSE)=B52,"",""),"Novo")</f>
        <v/>
      </c>
    </row>
    <row r="53" spans="1:11">
      <c r="A53" s="151">
        <v>105327</v>
      </c>
      <c r="B53" s="152">
        <v>36376</v>
      </c>
      <c r="C53" s="151" t="s">
        <v>755</v>
      </c>
      <c r="D53" s="151" t="s">
        <v>826</v>
      </c>
      <c r="E53" s="151">
        <v>1.0249999999999999</v>
      </c>
      <c r="F53" s="151">
        <v>40.76</v>
      </c>
      <c r="G53" s="151">
        <f t="shared" si="0"/>
        <v>41.778999999999996</v>
      </c>
      <c r="H53" s="151">
        <f t="shared" si="1"/>
        <v>0</v>
      </c>
      <c r="I53" s="151">
        <f t="shared" si="2"/>
        <v>41.778999999999996</v>
      </c>
      <c r="J53" s="151" t="s">
        <v>707</v>
      </c>
      <c r="K53" s="151" t="str">
        <f>IFERROR(IF(VLOOKUP(B53,comp!$D:$L,1,FALSE)=B53,"",""),"Novo")</f>
        <v/>
      </c>
    </row>
    <row r="54" spans="1:11">
      <c r="A54" s="151">
        <v>105329</v>
      </c>
      <c r="B54" s="152">
        <v>36377</v>
      </c>
      <c r="C54" s="151" t="s">
        <v>756</v>
      </c>
      <c r="D54" s="151" t="s">
        <v>826</v>
      </c>
      <c r="E54" s="151">
        <v>1.0249999999999999</v>
      </c>
      <c r="F54" s="151">
        <v>68.099999999999994</v>
      </c>
      <c r="G54" s="151">
        <f t="shared" si="0"/>
        <v>69.802499999999995</v>
      </c>
      <c r="H54" s="151">
        <f t="shared" si="1"/>
        <v>0</v>
      </c>
      <c r="I54" s="151">
        <f t="shared" si="2"/>
        <v>69.802499999999995</v>
      </c>
      <c r="J54" s="151" t="s">
        <v>707</v>
      </c>
      <c r="K54" s="151" t="str">
        <f>IFERROR(IF(VLOOKUP(B54,comp!$D:$L,1,FALSE)=B54,"",""),"Novo")</f>
        <v/>
      </c>
    </row>
    <row r="55" spans="1:11">
      <c r="A55" s="151">
        <v>105331</v>
      </c>
      <c r="B55" s="152">
        <v>9825</v>
      </c>
      <c r="C55" s="151" t="s">
        <v>757</v>
      </c>
      <c r="D55" s="151" t="s">
        <v>826</v>
      </c>
      <c r="E55" s="151">
        <v>1.0249999999999999</v>
      </c>
      <c r="F55" s="151">
        <v>47.37</v>
      </c>
      <c r="G55" s="151">
        <f t="shared" si="0"/>
        <v>48.554249999999996</v>
      </c>
      <c r="H55" s="151">
        <f t="shared" si="1"/>
        <v>0</v>
      </c>
      <c r="I55" s="151">
        <f t="shared" si="2"/>
        <v>48.554249999999996</v>
      </c>
      <c r="J55" s="151" t="s">
        <v>707</v>
      </c>
      <c r="K55" s="151" t="str">
        <f>IFERROR(IF(VLOOKUP(B55,comp!$D:$L,1,FALSE)=B55,"",""),"Novo")</f>
        <v/>
      </c>
    </row>
    <row r="56" spans="1:11">
      <c r="A56" s="151">
        <v>105333</v>
      </c>
      <c r="B56" s="152">
        <v>9829</v>
      </c>
      <c r="C56" s="151" t="s">
        <v>758</v>
      </c>
      <c r="D56" s="151" t="s">
        <v>826</v>
      </c>
      <c r="E56" s="151">
        <v>1.0249999999999999</v>
      </c>
      <c r="F56" s="151">
        <v>216.05</v>
      </c>
      <c r="G56" s="151">
        <f t="shared" si="0"/>
        <v>221.45124999999999</v>
      </c>
      <c r="H56" s="151">
        <f t="shared" si="1"/>
        <v>0</v>
      </c>
      <c r="I56" s="151">
        <f t="shared" si="2"/>
        <v>221.45124999999999</v>
      </c>
      <c r="J56" s="151" t="s">
        <v>707</v>
      </c>
      <c r="K56" s="151" t="str">
        <f>IFERROR(IF(VLOOKUP(B56,comp!$D:$L,1,FALSE)=B56,"",""),"Novo")</f>
        <v/>
      </c>
    </row>
    <row r="57" spans="1:11">
      <c r="A57" s="151">
        <v>105335</v>
      </c>
      <c r="B57" s="152">
        <v>9826</v>
      </c>
      <c r="C57" s="151" t="s">
        <v>759</v>
      </c>
      <c r="D57" s="151" t="s">
        <v>826</v>
      </c>
      <c r="E57" s="151">
        <v>1.0249999999999999</v>
      </c>
      <c r="F57" s="151">
        <v>328.91</v>
      </c>
      <c r="G57" s="151">
        <f t="shared" si="0"/>
        <v>337.13274999999999</v>
      </c>
      <c r="H57" s="151">
        <f t="shared" si="1"/>
        <v>0</v>
      </c>
      <c r="I57" s="151">
        <f t="shared" si="2"/>
        <v>337.13274999999999</v>
      </c>
      <c r="J57" s="151" t="s">
        <v>707</v>
      </c>
      <c r="K57" s="151" t="str">
        <f>IFERROR(IF(VLOOKUP(B57,comp!$D:$L,1,FALSE)=B57,"",""),"Novo")</f>
        <v/>
      </c>
    </row>
    <row r="58" spans="1:11">
      <c r="A58" s="151">
        <v>105337</v>
      </c>
      <c r="B58" s="152">
        <v>9827</v>
      </c>
      <c r="C58" s="151" t="s">
        <v>760</v>
      </c>
      <c r="D58" s="151" t="s">
        <v>826</v>
      </c>
      <c r="E58" s="151">
        <v>1.0249999999999999</v>
      </c>
      <c r="F58" s="151">
        <v>467.05</v>
      </c>
      <c r="G58" s="151">
        <f t="shared" si="0"/>
        <v>478.72624999999999</v>
      </c>
      <c r="H58" s="151">
        <f t="shared" si="1"/>
        <v>0</v>
      </c>
      <c r="I58" s="151">
        <f t="shared" si="2"/>
        <v>478.72624999999999</v>
      </c>
      <c r="J58" s="151" t="s">
        <v>707</v>
      </c>
      <c r="K58" s="151" t="str">
        <f>IFERROR(IF(VLOOKUP(B58,comp!$D:$L,1,FALSE)=B58,"",""),"Novo")</f>
        <v/>
      </c>
    </row>
    <row r="59" spans="1:11">
      <c r="A59" s="151">
        <v>105375</v>
      </c>
      <c r="B59" s="152">
        <v>11378</v>
      </c>
      <c r="C59" s="151" t="s">
        <v>761</v>
      </c>
      <c r="D59" s="151" t="s">
        <v>727</v>
      </c>
      <c r="E59" s="151">
        <v>1</v>
      </c>
      <c r="F59" s="151">
        <v>92.89</v>
      </c>
      <c r="G59" s="151">
        <f t="shared" si="0"/>
        <v>92.89</v>
      </c>
      <c r="H59" s="151">
        <f t="shared" si="1"/>
        <v>0</v>
      </c>
      <c r="I59" s="151">
        <f t="shared" si="2"/>
        <v>92.89</v>
      </c>
      <c r="J59" s="151" t="s">
        <v>707</v>
      </c>
      <c r="K59" s="151" t="str">
        <f>IFERROR(IF(VLOOKUP(B59,comp!$D:$L,1,FALSE)=B59,"",""),"Novo")</f>
        <v/>
      </c>
    </row>
    <row r="60" spans="1:11">
      <c r="A60" s="151">
        <v>92833</v>
      </c>
      <c r="B60" s="152">
        <v>40335</v>
      </c>
      <c r="C60" s="151" t="s">
        <v>762</v>
      </c>
      <c r="D60" s="151" t="s">
        <v>826</v>
      </c>
      <c r="E60" s="151">
        <v>1.03</v>
      </c>
      <c r="F60" s="151">
        <v>199.91</v>
      </c>
      <c r="G60" s="151">
        <f t="shared" si="0"/>
        <v>205.90729999999999</v>
      </c>
      <c r="H60" s="151">
        <f t="shared" si="1"/>
        <v>0</v>
      </c>
      <c r="I60" s="151">
        <f t="shared" si="2"/>
        <v>205.90729999999999</v>
      </c>
      <c r="J60" s="151" t="s">
        <v>707</v>
      </c>
      <c r="K60" s="151" t="str">
        <f>IFERROR(IF(VLOOKUP(B60,comp!$D:$L,1,FALSE)=B60,"",""),"Novo")</f>
        <v/>
      </c>
    </row>
    <row r="61" spans="1:11">
      <c r="A61" s="151">
        <v>92833</v>
      </c>
      <c r="B61" s="152">
        <v>40340</v>
      </c>
      <c r="C61" s="151" t="s">
        <v>763</v>
      </c>
      <c r="D61" s="151" t="s">
        <v>727</v>
      </c>
      <c r="E61" s="151">
        <v>0.4</v>
      </c>
      <c r="F61" s="151">
        <v>20.74</v>
      </c>
      <c r="G61" s="151">
        <f t="shared" si="0"/>
        <v>8.2959999999999994</v>
      </c>
      <c r="H61" s="151">
        <f t="shared" si="1"/>
        <v>0</v>
      </c>
      <c r="I61" s="151">
        <f t="shared" si="2"/>
        <v>8.2959999999999994</v>
      </c>
      <c r="J61" s="151" t="s">
        <v>707</v>
      </c>
      <c r="K61" s="151" t="str">
        <f>IFERROR(IF(VLOOKUP(B61,comp!$D:$L,1,FALSE)=B61,"",""),"Novo")</f>
        <v/>
      </c>
    </row>
    <row r="62" spans="1:11">
      <c r="A62" s="151">
        <v>92835</v>
      </c>
      <c r="B62" s="152">
        <v>7740</v>
      </c>
      <c r="C62" s="151" t="s">
        <v>764</v>
      </c>
      <c r="D62" s="151" t="s">
        <v>826</v>
      </c>
      <c r="E62" s="151">
        <v>1.03</v>
      </c>
      <c r="F62" s="151">
        <v>205.04</v>
      </c>
      <c r="G62" s="151">
        <f t="shared" si="0"/>
        <v>211.19120000000001</v>
      </c>
      <c r="H62" s="151">
        <f t="shared" si="1"/>
        <v>0</v>
      </c>
      <c r="I62" s="151">
        <f t="shared" si="2"/>
        <v>211.19120000000001</v>
      </c>
      <c r="J62" s="151" t="s">
        <v>707</v>
      </c>
      <c r="K62" s="151" t="str">
        <f>IFERROR(IF(VLOOKUP(B62,comp!$D:$L,1,FALSE)=B62,"",""),"Novo")</f>
        <v/>
      </c>
    </row>
    <row r="63" spans="1:11">
      <c r="A63" s="151">
        <v>92835</v>
      </c>
      <c r="B63" s="152">
        <v>40341</v>
      </c>
      <c r="C63" s="151" t="s">
        <v>765</v>
      </c>
      <c r="D63" s="151" t="s">
        <v>727</v>
      </c>
      <c r="E63" s="151">
        <v>0.4</v>
      </c>
      <c r="F63" s="151">
        <v>24.75</v>
      </c>
      <c r="G63" s="151">
        <f t="shared" si="0"/>
        <v>9.9</v>
      </c>
      <c r="H63" s="151">
        <f t="shared" si="1"/>
        <v>0</v>
      </c>
      <c r="I63" s="151">
        <f t="shared" si="2"/>
        <v>9.9</v>
      </c>
      <c r="J63" s="151" t="s">
        <v>707</v>
      </c>
      <c r="K63" s="151" t="str">
        <f>IFERROR(IF(VLOOKUP(B63,comp!$D:$L,1,FALSE)=B63,"",""),"Novo")</f>
        <v/>
      </c>
    </row>
    <row r="64" spans="1:11">
      <c r="A64" s="151">
        <v>92837</v>
      </c>
      <c r="B64" s="152">
        <v>7741</v>
      </c>
      <c r="C64" s="151" t="s">
        <v>766</v>
      </c>
      <c r="D64" s="151" t="s">
        <v>826</v>
      </c>
      <c r="E64" s="151">
        <v>1.03</v>
      </c>
      <c r="F64" s="151">
        <v>379.32</v>
      </c>
      <c r="G64" s="151">
        <f t="shared" si="0"/>
        <v>390.69959999999998</v>
      </c>
      <c r="H64" s="151">
        <f t="shared" si="1"/>
        <v>0</v>
      </c>
      <c r="I64" s="151">
        <f t="shared" si="2"/>
        <v>390.69959999999998</v>
      </c>
      <c r="J64" s="151" t="s">
        <v>707</v>
      </c>
      <c r="K64" s="151" t="str">
        <f>IFERROR(IF(VLOOKUP(B64,comp!$D:$L,1,FALSE)=B64,"",""),"Novo")</f>
        <v/>
      </c>
    </row>
    <row r="65" spans="1:11">
      <c r="A65" s="151">
        <v>92837</v>
      </c>
      <c r="B65" s="152">
        <v>40342</v>
      </c>
      <c r="C65" s="151" t="s">
        <v>767</v>
      </c>
      <c r="D65" s="151" t="s">
        <v>727</v>
      </c>
      <c r="E65" s="151">
        <v>0.4</v>
      </c>
      <c r="F65" s="151">
        <v>29.52</v>
      </c>
      <c r="G65" s="151">
        <f t="shared" si="0"/>
        <v>11.808</v>
      </c>
      <c r="H65" s="151">
        <f t="shared" si="1"/>
        <v>0</v>
      </c>
      <c r="I65" s="151">
        <f t="shared" si="2"/>
        <v>11.808</v>
      </c>
      <c r="J65" s="151" t="s">
        <v>707</v>
      </c>
      <c r="K65" s="151" t="str">
        <f>IFERROR(IF(VLOOKUP(B65,comp!$D:$L,1,FALSE)=B65,"",""),"Novo")</f>
        <v/>
      </c>
    </row>
    <row r="66" spans="1:11">
      <c r="A66" s="151">
        <v>92839</v>
      </c>
      <c r="B66" s="152">
        <v>7774</v>
      </c>
      <c r="C66" s="151" t="s">
        <v>768</v>
      </c>
      <c r="D66" s="151" t="s">
        <v>826</v>
      </c>
      <c r="E66" s="151">
        <v>1.03</v>
      </c>
      <c r="F66" s="151">
        <v>465.44</v>
      </c>
      <c r="G66" s="151">
        <f t="shared" si="0"/>
        <v>479.40320000000003</v>
      </c>
      <c r="H66" s="151">
        <f t="shared" si="1"/>
        <v>0</v>
      </c>
      <c r="I66" s="151">
        <f t="shared" si="2"/>
        <v>479.40320000000003</v>
      </c>
      <c r="J66" s="151" t="s">
        <v>707</v>
      </c>
      <c r="K66" s="151" t="str">
        <f>IFERROR(IF(VLOOKUP(B66,comp!$D:$L,1,FALSE)=B66,"",""),"Novo")</f>
        <v/>
      </c>
    </row>
    <row r="67" spans="1:11">
      <c r="A67" s="151">
        <v>92839</v>
      </c>
      <c r="B67" s="152">
        <v>40343</v>
      </c>
      <c r="C67" s="151" t="s">
        <v>769</v>
      </c>
      <c r="D67" s="151" t="s">
        <v>727</v>
      </c>
      <c r="E67" s="151">
        <v>0.4</v>
      </c>
      <c r="F67" s="151">
        <v>35.020000000000003</v>
      </c>
      <c r="G67" s="151">
        <f t="shared" si="0"/>
        <v>14.008000000000003</v>
      </c>
      <c r="H67" s="151">
        <f t="shared" si="1"/>
        <v>0</v>
      </c>
      <c r="I67" s="151">
        <f t="shared" si="2"/>
        <v>14.008000000000003</v>
      </c>
      <c r="J67" s="151" t="s">
        <v>707</v>
      </c>
      <c r="K67" s="151" t="str">
        <f>IFERROR(IF(VLOOKUP(B67,comp!$D:$L,1,FALSE)=B67,"",""),"Novo")</f>
        <v/>
      </c>
    </row>
    <row r="68" spans="1:11">
      <c r="A68" s="151">
        <v>92841</v>
      </c>
      <c r="B68" s="152">
        <v>7744</v>
      </c>
      <c r="C68" s="151" t="s">
        <v>770</v>
      </c>
      <c r="D68" s="151" t="s">
        <v>826</v>
      </c>
      <c r="E68" s="151">
        <v>1.03</v>
      </c>
      <c r="F68" s="151">
        <v>607.94000000000005</v>
      </c>
      <c r="G68" s="151">
        <f t="shared" si="0"/>
        <v>626.17820000000006</v>
      </c>
      <c r="H68" s="151">
        <f t="shared" si="1"/>
        <v>0</v>
      </c>
      <c r="I68" s="151">
        <f t="shared" si="2"/>
        <v>626.17820000000006</v>
      </c>
      <c r="J68" s="151" t="s">
        <v>707</v>
      </c>
      <c r="K68" s="151" t="str">
        <f>IFERROR(IF(VLOOKUP(B68,comp!$D:$L,1,FALSE)=B68,"",""),"Novo")</f>
        <v/>
      </c>
    </row>
    <row r="69" spans="1:11">
      <c r="A69" s="151">
        <v>92841</v>
      </c>
      <c r="B69" s="152">
        <v>40344</v>
      </c>
      <c r="C69" s="151" t="s">
        <v>771</v>
      </c>
      <c r="D69" s="151" t="s">
        <v>727</v>
      </c>
      <c r="E69" s="151">
        <v>0.4</v>
      </c>
      <c r="F69" s="151">
        <v>47.74</v>
      </c>
      <c r="G69" s="151">
        <f t="shared" ref="G69:G132" si="3">IF(J69="INSUMO",F69*E69,0)</f>
        <v>19.096</v>
      </c>
      <c r="H69" s="151">
        <f t="shared" ref="H69:H132" si="4">IF(J69="MÃO DE OBRA",F69*E69,0)</f>
        <v>0</v>
      </c>
      <c r="I69" s="151">
        <f t="shared" ref="I69:I132" si="5">E69*F69</f>
        <v>19.096</v>
      </c>
      <c r="J69" s="151" t="s">
        <v>707</v>
      </c>
      <c r="K69" s="151" t="str">
        <f>IFERROR(IF(VLOOKUP(B69,comp!$D:$L,1,FALSE)=B69,"",""),"Novo")</f>
        <v/>
      </c>
    </row>
    <row r="70" spans="1:11">
      <c r="A70" s="151">
        <v>92843</v>
      </c>
      <c r="B70" s="152">
        <v>7773</v>
      </c>
      <c r="C70" s="151" t="s">
        <v>772</v>
      </c>
      <c r="D70" s="151" t="s">
        <v>826</v>
      </c>
      <c r="E70" s="151">
        <v>1.03</v>
      </c>
      <c r="F70" s="151">
        <v>621.37</v>
      </c>
      <c r="G70" s="151">
        <f t="shared" si="3"/>
        <v>640.01110000000006</v>
      </c>
      <c r="H70" s="151">
        <f t="shared" si="4"/>
        <v>0</v>
      </c>
      <c r="I70" s="151">
        <f t="shared" si="5"/>
        <v>640.01110000000006</v>
      </c>
      <c r="J70" s="151" t="s">
        <v>707</v>
      </c>
      <c r="K70" s="151" t="str">
        <f>IFERROR(IF(VLOOKUP(B70,comp!$D:$L,1,FALSE)=B70,"",""),"Novo")</f>
        <v/>
      </c>
    </row>
    <row r="71" spans="1:11">
      <c r="A71" s="151">
        <v>92843</v>
      </c>
      <c r="B71" s="152">
        <v>40345</v>
      </c>
      <c r="C71" s="151" t="s">
        <v>773</v>
      </c>
      <c r="D71" s="151" t="s">
        <v>727</v>
      </c>
      <c r="E71" s="151">
        <v>0.4</v>
      </c>
      <c r="F71" s="151">
        <v>58.83</v>
      </c>
      <c r="G71" s="151">
        <f t="shared" si="3"/>
        <v>23.532</v>
      </c>
      <c r="H71" s="151">
        <f t="shared" si="4"/>
        <v>0</v>
      </c>
      <c r="I71" s="151">
        <f t="shared" si="5"/>
        <v>23.532</v>
      </c>
      <c r="J71" s="151" t="s">
        <v>707</v>
      </c>
      <c r="K71" s="151" t="str">
        <f>IFERROR(IF(VLOOKUP(B71,comp!$D:$L,1,FALSE)=B71,"",""),"Novo")</f>
        <v/>
      </c>
    </row>
    <row r="72" spans="1:11">
      <c r="A72" s="151">
        <v>92845</v>
      </c>
      <c r="B72" s="152">
        <v>7754</v>
      </c>
      <c r="C72" s="151" t="s">
        <v>774</v>
      </c>
      <c r="D72" s="151" t="s">
        <v>826</v>
      </c>
      <c r="E72" s="151">
        <v>1.03</v>
      </c>
      <c r="F72" s="151">
        <v>942.16</v>
      </c>
      <c r="G72" s="151">
        <f t="shared" si="3"/>
        <v>970.4248</v>
      </c>
      <c r="H72" s="151">
        <f t="shared" si="4"/>
        <v>0</v>
      </c>
      <c r="I72" s="151">
        <f t="shared" si="5"/>
        <v>970.4248</v>
      </c>
      <c r="J72" s="151" t="s">
        <v>707</v>
      </c>
      <c r="K72" s="151" t="str">
        <f>IFERROR(IF(VLOOKUP(B72,comp!$D:$L,1,FALSE)=B72,"",""),"Novo")</f>
        <v/>
      </c>
    </row>
    <row r="73" spans="1:11">
      <c r="A73" s="151">
        <v>92845</v>
      </c>
      <c r="B73" s="152">
        <v>40346</v>
      </c>
      <c r="C73" s="151" t="s">
        <v>775</v>
      </c>
      <c r="D73" s="151" t="s">
        <v>727</v>
      </c>
      <c r="E73" s="151">
        <v>0.4</v>
      </c>
      <c r="F73" s="151">
        <v>68.239999999999995</v>
      </c>
      <c r="G73" s="151">
        <f t="shared" si="3"/>
        <v>27.295999999999999</v>
      </c>
      <c r="H73" s="151">
        <f t="shared" si="4"/>
        <v>0</v>
      </c>
      <c r="I73" s="151">
        <f t="shared" si="5"/>
        <v>27.295999999999999</v>
      </c>
      <c r="J73" s="151" t="s">
        <v>707</v>
      </c>
      <c r="K73" s="151" t="str">
        <f>IFERROR(IF(VLOOKUP(B73,comp!$D:$L,1,FALSE)=B73,"",""),"Novo")</f>
        <v/>
      </c>
    </row>
    <row r="74" spans="1:11">
      <c r="A74" s="151">
        <v>92847</v>
      </c>
      <c r="B74" s="152">
        <v>7720</v>
      </c>
      <c r="C74" s="151" t="s">
        <v>776</v>
      </c>
      <c r="D74" s="151" t="s">
        <v>826</v>
      </c>
      <c r="E74" s="151">
        <v>1.03</v>
      </c>
      <c r="F74" s="151">
        <v>955.49</v>
      </c>
      <c r="G74" s="151">
        <f t="shared" si="3"/>
        <v>984.15470000000005</v>
      </c>
      <c r="H74" s="151">
        <f t="shared" si="4"/>
        <v>0</v>
      </c>
      <c r="I74" s="151">
        <f t="shared" si="5"/>
        <v>984.15470000000005</v>
      </c>
      <c r="J74" s="151" t="s">
        <v>707</v>
      </c>
      <c r="K74" s="151" t="str">
        <f>IFERROR(IF(VLOOKUP(B74,comp!$D:$L,1,FALSE)=B74,"",""),"Novo")</f>
        <v/>
      </c>
    </row>
    <row r="75" spans="1:11">
      <c r="A75" s="151">
        <v>92847</v>
      </c>
      <c r="B75" s="152">
        <v>40347</v>
      </c>
      <c r="C75" s="151" t="s">
        <v>777</v>
      </c>
      <c r="D75" s="151" t="s">
        <v>727</v>
      </c>
      <c r="E75" s="151">
        <v>0.4</v>
      </c>
      <c r="F75" s="151">
        <v>85.74</v>
      </c>
      <c r="G75" s="151">
        <f t="shared" si="3"/>
        <v>34.295999999999999</v>
      </c>
      <c r="H75" s="151">
        <f t="shared" si="4"/>
        <v>0</v>
      </c>
      <c r="I75" s="151">
        <f t="shared" si="5"/>
        <v>34.295999999999999</v>
      </c>
      <c r="J75" s="151" t="s">
        <v>707</v>
      </c>
      <c r="K75" s="151" t="str">
        <f>IFERROR(IF(VLOOKUP(B75,comp!$D:$L,1,FALSE)=B75,"",""),"Novo")</f>
        <v/>
      </c>
    </row>
    <row r="76" spans="1:11">
      <c r="A76" s="151">
        <v>92210</v>
      </c>
      <c r="B76" s="152">
        <v>7745</v>
      </c>
      <c r="C76" s="151" t="s">
        <v>778</v>
      </c>
      <c r="D76" s="151" t="s">
        <v>826</v>
      </c>
      <c r="E76" s="151">
        <v>1.03</v>
      </c>
      <c r="F76" s="151">
        <v>126.1</v>
      </c>
      <c r="G76" s="151">
        <f t="shared" si="3"/>
        <v>129.88300000000001</v>
      </c>
      <c r="H76" s="151">
        <f t="shared" si="4"/>
        <v>0</v>
      </c>
      <c r="I76" s="151">
        <f t="shared" si="5"/>
        <v>129.88300000000001</v>
      </c>
      <c r="J76" s="151" t="s">
        <v>707</v>
      </c>
      <c r="K76" s="151" t="str">
        <f>IFERROR(IF(VLOOKUP(B76,comp!$D:$L,1,FALSE)=B76,"",""),"Novo")</f>
        <v/>
      </c>
    </row>
    <row r="77" spans="1:11">
      <c r="A77" s="151">
        <v>92211</v>
      </c>
      <c r="B77" s="152">
        <v>7714</v>
      </c>
      <c r="C77" s="151" t="s">
        <v>779</v>
      </c>
      <c r="D77" s="151" t="s">
        <v>826</v>
      </c>
      <c r="E77" s="151">
        <v>1.03</v>
      </c>
      <c r="F77" s="151">
        <v>150.69999999999999</v>
      </c>
      <c r="G77" s="151">
        <f t="shared" si="3"/>
        <v>155.221</v>
      </c>
      <c r="H77" s="151">
        <f t="shared" si="4"/>
        <v>0</v>
      </c>
      <c r="I77" s="151">
        <f t="shared" si="5"/>
        <v>155.221</v>
      </c>
      <c r="J77" s="151" t="s">
        <v>707</v>
      </c>
      <c r="K77" s="151" t="str">
        <f>IFERROR(IF(VLOOKUP(B77,comp!$D:$L,1,FALSE)=B77,"",""),"Novo")</f>
        <v/>
      </c>
    </row>
    <row r="78" spans="1:11">
      <c r="A78" s="151">
        <v>92212</v>
      </c>
      <c r="B78" s="152">
        <v>7725</v>
      </c>
      <c r="C78" s="151" t="s">
        <v>780</v>
      </c>
      <c r="D78" s="151" t="s">
        <v>826</v>
      </c>
      <c r="E78" s="151">
        <v>1.03</v>
      </c>
      <c r="F78" s="151">
        <v>244</v>
      </c>
      <c r="G78" s="151">
        <f t="shared" si="3"/>
        <v>251.32</v>
      </c>
      <c r="H78" s="151">
        <f t="shared" si="4"/>
        <v>0</v>
      </c>
      <c r="I78" s="151">
        <f t="shared" si="5"/>
        <v>251.32</v>
      </c>
      <c r="J78" s="151" t="s">
        <v>707</v>
      </c>
      <c r="K78" s="151" t="str">
        <f>IFERROR(IF(VLOOKUP(B78,comp!$D:$L,1,FALSE)=B78,"",""),"Novo")</f>
        <v/>
      </c>
    </row>
    <row r="79" spans="1:11">
      <c r="A79" s="151">
        <v>92213</v>
      </c>
      <c r="B79" s="152">
        <v>7742</v>
      </c>
      <c r="C79" s="151" t="s">
        <v>781</v>
      </c>
      <c r="D79" s="151" t="s">
        <v>826</v>
      </c>
      <c r="E79" s="151">
        <v>1.03</v>
      </c>
      <c r="F79" s="151">
        <v>332.57</v>
      </c>
      <c r="G79" s="151">
        <f t="shared" si="3"/>
        <v>342.5471</v>
      </c>
      <c r="H79" s="151">
        <f t="shared" si="4"/>
        <v>0</v>
      </c>
      <c r="I79" s="151">
        <f t="shared" si="5"/>
        <v>342.5471</v>
      </c>
      <c r="J79" s="151" t="s">
        <v>707</v>
      </c>
      <c r="K79" s="151" t="str">
        <f>IFERROR(IF(VLOOKUP(B79,comp!$D:$L,1,FALSE)=B79,"",""),"Novo")</f>
        <v/>
      </c>
    </row>
    <row r="80" spans="1:11">
      <c r="A80" s="151">
        <v>92214</v>
      </c>
      <c r="B80" s="152">
        <v>7750</v>
      </c>
      <c r="C80" s="151" t="s">
        <v>782</v>
      </c>
      <c r="D80" s="151" t="s">
        <v>826</v>
      </c>
      <c r="E80" s="151">
        <v>1.03</v>
      </c>
      <c r="F80" s="151">
        <v>405.98</v>
      </c>
      <c r="G80" s="151">
        <f t="shared" si="3"/>
        <v>418.15940000000001</v>
      </c>
      <c r="H80" s="151">
        <f t="shared" si="4"/>
        <v>0</v>
      </c>
      <c r="I80" s="151">
        <f t="shared" si="5"/>
        <v>418.15940000000001</v>
      </c>
      <c r="J80" s="151" t="s">
        <v>707</v>
      </c>
      <c r="K80" s="151" t="str">
        <f>IFERROR(IF(VLOOKUP(B80,comp!$D:$L,1,FALSE)=B80,"",""),"Novo")</f>
        <v/>
      </c>
    </row>
    <row r="81" spans="1:11">
      <c r="A81" s="151">
        <v>92215</v>
      </c>
      <c r="B81" s="152">
        <v>7756</v>
      </c>
      <c r="C81" s="151" t="s">
        <v>783</v>
      </c>
      <c r="D81" s="151" t="s">
        <v>826</v>
      </c>
      <c r="E81" s="151">
        <v>1.03</v>
      </c>
      <c r="F81" s="151">
        <v>466.47</v>
      </c>
      <c r="G81" s="151">
        <f t="shared" si="3"/>
        <v>480.46410000000003</v>
      </c>
      <c r="H81" s="151">
        <f t="shared" si="4"/>
        <v>0</v>
      </c>
      <c r="I81" s="151">
        <f t="shared" si="5"/>
        <v>480.46410000000003</v>
      </c>
      <c r="J81" s="151" t="s">
        <v>707</v>
      </c>
      <c r="K81" s="151" t="str">
        <f>IFERROR(IF(VLOOKUP(B81,comp!$D:$L,1,FALSE)=B81,"",""),"Novo")</f>
        <v/>
      </c>
    </row>
    <row r="82" spans="1:11">
      <c r="A82" s="151">
        <v>92216</v>
      </c>
      <c r="B82" s="152">
        <v>7753</v>
      </c>
      <c r="C82" s="151" t="s">
        <v>784</v>
      </c>
      <c r="D82" s="151" t="s">
        <v>826</v>
      </c>
      <c r="E82" s="151">
        <v>1.03</v>
      </c>
      <c r="F82" s="151">
        <v>475.69</v>
      </c>
      <c r="G82" s="151">
        <f t="shared" si="3"/>
        <v>489.96070000000003</v>
      </c>
      <c r="H82" s="151">
        <f t="shared" si="4"/>
        <v>0</v>
      </c>
      <c r="I82" s="151">
        <f t="shared" si="5"/>
        <v>489.96070000000003</v>
      </c>
      <c r="J82" s="151" t="s">
        <v>707</v>
      </c>
      <c r="K82" s="151" t="str">
        <f>IFERROR(IF(VLOOKUP(B82,comp!$D:$L,1,FALSE)=B82,"",""),"Novo")</f>
        <v/>
      </c>
    </row>
    <row r="83" spans="1:11">
      <c r="A83" s="151">
        <v>92816</v>
      </c>
      <c r="B83" s="152">
        <v>7757</v>
      </c>
      <c r="C83" s="151" t="s">
        <v>785</v>
      </c>
      <c r="D83" s="151" t="s">
        <v>826</v>
      </c>
      <c r="E83" s="151">
        <v>1.03</v>
      </c>
      <c r="F83" s="151">
        <v>710.47</v>
      </c>
      <c r="G83" s="151">
        <f t="shared" si="3"/>
        <v>731.78410000000008</v>
      </c>
      <c r="H83" s="151">
        <f t="shared" si="4"/>
        <v>0</v>
      </c>
      <c r="I83" s="151">
        <f t="shared" si="5"/>
        <v>731.78410000000008</v>
      </c>
      <c r="J83" s="151" t="s">
        <v>707</v>
      </c>
      <c r="K83" s="151" t="str">
        <f>IFERROR(IF(VLOOKUP(B83,comp!$D:$L,1,FALSE)=B83,"",""),"Novo")</f>
        <v/>
      </c>
    </row>
    <row r="84" spans="1:11">
      <c r="A84" s="151">
        <v>92818</v>
      </c>
      <c r="B84" s="152">
        <v>7758</v>
      </c>
      <c r="C84" s="151" t="s">
        <v>786</v>
      </c>
      <c r="D84" s="151" t="s">
        <v>826</v>
      </c>
      <c r="E84" s="151">
        <v>1.03</v>
      </c>
      <c r="F84" s="155">
        <v>1029.31</v>
      </c>
      <c r="G84" s="151">
        <f t="shared" si="3"/>
        <v>1060.1893</v>
      </c>
      <c r="H84" s="151">
        <f t="shared" si="4"/>
        <v>0</v>
      </c>
      <c r="I84" s="151">
        <f t="shared" si="5"/>
        <v>1060.1893</v>
      </c>
      <c r="J84" s="151" t="s">
        <v>707</v>
      </c>
      <c r="K84" s="151" t="str">
        <f>IFERROR(IF(VLOOKUP(B84,comp!$D:$L,1,FALSE)=B84,"",""),"Novo")</f>
        <v/>
      </c>
    </row>
    <row r="85" spans="1:11">
      <c r="A85" s="151">
        <v>95565</v>
      </c>
      <c r="B85" s="152">
        <v>40334</v>
      </c>
      <c r="C85" s="151" t="s">
        <v>787</v>
      </c>
      <c r="D85" s="151" t="s">
        <v>826</v>
      </c>
      <c r="E85" s="151">
        <v>1.03</v>
      </c>
      <c r="F85" s="151">
        <v>111.74</v>
      </c>
      <c r="G85" s="151">
        <f t="shared" si="3"/>
        <v>115.09219999999999</v>
      </c>
      <c r="H85" s="151">
        <f t="shared" si="4"/>
        <v>0</v>
      </c>
      <c r="I85" s="151">
        <f t="shared" si="5"/>
        <v>115.09219999999999</v>
      </c>
      <c r="J85" s="151" t="s">
        <v>707</v>
      </c>
      <c r="K85" s="151" t="str">
        <f>IFERROR(IF(VLOOKUP(B85,comp!$D:$L,1,FALSE)=B85,"",""),"Novo")</f>
        <v/>
      </c>
    </row>
    <row r="86" spans="1:11">
      <c r="A86" s="151">
        <v>95567</v>
      </c>
      <c r="B86" s="152">
        <v>7796</v>
      </c>
      <c r="C86" s="151" t="s">
        <v>788</v>
      </c>
      <c r="D86" s="151" t="s">
        <v>826</v>
      </c>
      <c r="E86" s="151">
        <v>1.03</v>
      </c>
      <c r="F86" s="151">
        <v>62</v>
      </c>
      <c r="G86" s="151">
        <f t="shared" si="3"/>
        <v>63.86</v>
      </c>
      <c r="H86" s="151">
        <f t="shared" si="4"/>
        <v>0</v>
      </c>
      <c r="I86" s="151">
        <f t="shared" si="5"/>
        <v>63.86</v>
      </c>
      <c r="J86" s="151" t="s">
        <v>707</v>
      </c>
      <c r="K86" s="151" t="str">
        <f>IFERROR(IF(VLOOKUP(B86,comp!$D:$L,1,FALSE)=B86,"",""),"Novo")</f>
        <v/>
      </c>
    </row>
    <row r="87" spans="1:11">
      <c r="A87" s="151">
        <v>95568</v>
      </c>
      <c r="B87" s="152">
        <v>7781</v>
      </c>
      <c r="C87" s="151" t="s">
        <v>789</v>
      </c>
      <c r="D87" s="151" t="s">
        <v>826</v>
      </c>
      <c r="E87" s="151">
        <v>1.03</v>
      </c>
      <c r="F87" s="151">
        <v>73.260000000000005</v>
      </c>
      <c r="G87" s="151">
        <f t="shared" si="3"/>
        <v>75.457800000000006</v>
      </c>
      <c r="H87" s="151">
        <f t="shared" si="4"/>
        <v>0</v>
      </c>
      <c r="I87" s="151">
        <f t="shared" si="5"/>
        <v>75.457800000000006</v>
      </c>
      <c r="J87" s="151" t="s">
        <v>707</v>
      </c>
      <c r="K87" s="151" t="str">
        <f>IFERROR(IF(VLOOKUP(B87,comp!$D:$L,1,FALSE)=B87,"",""),"Novo")</f>
        <v/>
      </c>
    </row>
    <row r="88" spans="1:11" ht="15" customHeight="1">
      <c r="A88" s="151">
        <v>95569</v>
      </c>
      <c r="B88" s="152">
        <v>7795</v>
      </c>
      <c r="C88" s="151" t="s">
        <v>790</v>
      </c>
      <c r="D88" s="151" t="s">
        <v>826</v>
      </c>
      <c r="E88" s="151">
        <v>1.03</v>
      </c>
      <c r="F88" s="151">
        <v>109.04</v>
      </c>
      <c r="G88" s="151">
        <f t="shared" si="3"/>
        <v>112.31120000000001</v>
      </c>
      <c r="H88" s="151">
        <f t="shared" si="4"/>
        <v>0</v>
      </c>
      <c r="I88" s="151">
        <f t="shared" si="5"/>
        <v>112.31120000000001</v>
      </c>
      <c r="J88" s="151" t="s">
        <v>707</v>
      </c>
      <c r="K88" s="151" t="str">
        <f>IFERROR(IF(VLOOKUP(B88,comp!$D:$L,1,FALSE)=B88,"",""),"Novo")</f>
        <v/>
      </c>
    </row>
    <row r="89" spans="1:11">
      <c r="A89" s="151">
        <v>103089</v>
      </c>
      <c r="B89" s="152">
        <v>5928</v>
      </c>
      <c r="C89" s="151" t="s">
        <v>791</v>
      </c>
      <c r="D89" s="151" t="s">
        <v>703</v>
      </c>
      <c r="E89" s="151">
        <v>1.77E-2</v>
      </c>
      <c r="F89" s="151">
        <v>280.57</v>
      </c>
      <c r="G89" s="151">
        <f t="shared" si="3"/>
        <v>0</v>
      </c>
      <c r="H89" s="151">
        <f t="shared" si="4"/>
        <v>4.9660890000000002</v>
      </c>
      <c r="I89" s="151">
        <f t="shared" si="5"/>
        <v>4.9660890000000002</v>
      </c>
      <c r="J89" s="151" t="s">
        <v>704</v>
      </c>
      <c r="K89" s="151" t="str">
        <f>IFERROR(IF(VLOOKUP(B89,comp!$D:$L,1,FALSE)=B89,"",""),"Novo")</f>
        <v/>
      </c>
    </row>
    <row r="90" spans="1:11" ht="15" customHeight="1">
      <c r="A90" s="151">
        <v>103089</v>
      </c>
      <c r="B90" s="152">
        <v>5930</v>
      </c>
      <c r="C90" s="151" t="s">
        <v>792</v>
      </c>
      <c r="D90" s="151" t="s">
        <v>712</v>
      </c>
      <c r="E90" s="151">
        <v>3.5400000000000001E-2</v>
      </c>
      <c r="F90" s="151">
        <v>76.55</v>
      </c>
      <c r="G90" s="151">
        <f t="shared" si="3"/>
        <v>0</v>
      </c>
      <c r="H90" s="151">
        <f t="shared" si="4"/>
        <v>2.70987</v>
      </c>
      <c r="I90" s="151">
        <f t="shared" si="5"/>
        <v>2.70987</v>
      </c>
      <c r="J90" s="151" t="s">
        <v>704</v>
      </c>
      <c r="K90" s="151" t="str">
        <f>IFERROR(IF(VLOOKUP(B90,comp!$D:$L,1,FALSE)=B90,"",""),"Novo")</f>
        <v/>
      </c>
    </row>
    <row r="91" spans="1:11" ht="15" customHeight="1">
      <c r="A91" s="151">
        <v>103089</v>
      </c>
      <c r="B91" s="152">
        <v>88248</v>
      </c>
      <c r="C91" s="151" t="s">
        <v>793</v>
      </c>
      <c r="D91" s="151" t="s">
        <v>852</v>
      </c>
      <c r="E91" s="151">
        <v>3.4200000000000001E-2</v>
      </c>
      <c r="F91" s="151">
        <v>27.83</v>
      </c>
      <c r="G91" s="151">
        <f t="shared" si="3"/>
        <v>0</v>
      </c>
      <c r="H91" s="151">
        <f t="shared" si="4"/>
        <v>0.95178600000000002</v>
      </c>
      <c r="I91" s="151">
        <f t="shared" si="5"/>
        <v>0.95178600000000002</v>
      </c>
      <c r="J91" s="151" t="s">
        <v>704</v>
      </c>
      <c r="K91" s="151" t="str">
        <f>IFERROR(IF(VLOOKUP(B91,comp!$D:$L,1,FALSE)=B91,"",""),"Novo")</f>
        <v/>
      </c>
    </row>
    <row r="92" spans="1:11">
      <c r="A92" s="151">
        <v>103089</v>
      </c>
      <c r="B92" s="152">
        <v>88267</v>
      </c>
      <c r="C92" s="151" t="s">
        <v>794</v>
      </c>
      <c r="D92" s="151" t="s">
        <v>852</v>
      </c>
      <c r="E92" s="151">
        <v>0.12470000000000001</v>
      </c>
      <c r="F92" s="151">
        <v>33.54</v>
      </c>
      <c r="G92" s="151">
        <f t="shared" si="3"/>
        <v>0</v>
      </c>
      <c r="H92" s="151">
        <f t="shared" si="4"/>
        <v>4.1824380000000003</v>
      </c>
      <c r="I92" s="151">
        <f t="shared" si="5"/>
        <v>4.1824380000000003</v>
      </c>
      <c r="J92" s="151" t="s">
        <v>704</v>
      </c>
      <c r="K92" s="151" t="str">
        <f>IFERROR(IF(VLOOKUP(B92,comp!$D:$L,1,FALSE)=B92,"",""),"Novo")</f>
        <v/>
      </c>
    </row>
    <row r="93" spans="1:11">
      <c r="A93" s="151">
        <v>103372</v>
      </c>
      <c r="B93" s="152">
        <v>9813</v>
      </c>
      <c r="C93" s="151" t="s">
        <v>795</v>
      </c>
      <c r="D93" s="151" t="s">
        <v>826</v>
      </c>
      <c r="E93" s="151">
        <v>1</v>
      </c>
      <c r="F93" s="151">
        <v>5.0599999999999996</v>
      </c>
      <c r="G93" s="151">
        <f t="shared" si="3"/>
        <v>5.0599999999999996</v>
      </c>
      <c r="H93" s="151">
        <f t="shared" si="4"/>
        <v>0</v>
      </c>
      <c r="I93" s="151">
        <f t="shared" si="5"/>
        <v>5.0599999999999996</v>
      </c>
      <c r="J93" s="151" t="s">
        <v>707</v>
      </c>
      <c r="K93" s="151" t="str">
        <f>IFERROR(IF(VLOOKUP(B93,comp!$D:$L,1,FALSE)=B93,"",""),"Novo")</f>
        <v/>
      </c>
    </row>
    <row r="94" spans="1:11">
      <c r="A94" s="151">
        <v>103373</v>
      </c>
      <c r="B94" s="152">
        <v>9815</v>
      </c>
      <c r="C94" s="151" t="s">
        <v>796</v>
      </c>
      <c r="D94" s="151" t="s">
        <v>826</v>
      </c>
      <c r="E94" s="151">
        <v>1</v>
      </c>
      <c r="F94" s="151">
        <v>9.99</v>
      </c>
      <c r="G94" s="151">
        <f t="shared" si="3"/>
        <v>9.99</v>
      </c>
      <c r="H94" s="151">
        <f t="shared" si="4"/>
        <v>0</v>
      </c>
      <c r="I94" s="151">
        <f t="shared" si="5"/>
        <v>9.99</v>
      </c>
      <c r="J94" s="151" t="s">
        <v>707</v>
      </c>
      <c r="K94" s="151" t="str">
        <f>IFERROR(IF(VLOOKUP(B94,comp!$D:$L,1,FALSE)=B94,"",""),"Novo")</f>
        <v/>
      </c>
    </row>
    <row r="95" spans="1:11">
      <c r="A95" s="151">
        <v>103376</v>
      </c>
      <c r="B95" s="152">
        <v>44526</v>
      </c>
      <c r="C95" s="151" t="s">
        <v>797</v>
      </c>
      <c r="D95" s="151" t="s">
        <v>826</v>
      </c>
      <c r="E95" s="151">
        <v>1</v>
      </c>
      <c r="F95" s="151">
        <v>121.86</v>
      </c>
      <c r="G95" s="151">
        <f t="shared" si="3"/>
        <v>121.86</v>
      </c>
      <c r="H95" s="151">
        <f t="shared" si="4"/>
        <v>0</v>
      </c>
      <c r="I95" s="151">
        <f t="shared" si="5"/>
        <v>121.86</v>
      </c>
      <c r="J95" s="151" t="s">
        <v>707</v>
      </c>
      <c r="K95" s="151" t="str">
        <f>IFERROR(IF(VLOOKUP(B95,comp!$D:$L,1,FALSE)=B95,"",""),"Novo")</f>
        <v/>
      </c>
    </row>
    <row r="96" spans="1:11">
      <c r="A96" s="151">
        <v>103377</v>
      </c>
      <c r="B96" s="152">
        <v>44545</v>
      </c>
      <c r="C96" s="151" t="s">
        <v>798</v>
      </c>
      <c r="D96" s="151" t="s">
        <v>826</v>
      </c>
      <c r="E96" s="151">
        <v>1</v>
      </c>
      <c r="F96" s="151">
        <v>261.58</v>
      </c>
      <c r="G96" s="151">
        <f t="shared" si="3"/>
        <v>261.58</v>
      </c>
      <c r="H96" s="151">
        <f t="shared" si="4"/>
        <v>0</v>
      </c>
      <c r="I96" s="151">
        <f t="shared" si="5"/>
        <v>261.58</v>
      </c>
      <c r="J96" s="151" t="s">
        <v>707</v>
      </c>
      <c r="K96" s="151" t="str">
        <f>IFERROR(IF(VLOOKUP(B96,comp!$D:$L,1,FALSE)=B96,"",""),"Novo")</f>
        <v/>
      </c>
    </row>
    <row r="97" spans="1:11">
      <c r="A97" s="151">
        <v>103379</v>
      </c>
      <c r="B97" s="152">
        <v>44547</v>
      </c>
      <c r="C97" s="151" t="s">
        <v>799</v>
      </c>
      <c r="D97" s="151" t="s">
        <v>826</v>
      </c>
      <c r="E97" s="151">
        <v>1</v>
      </c>
      <c r="F97" s="151">
        <v>407.77</v>
      </c>
      <c r="G97" s="151">
        <f t="shared" si="3"/>
        <v>407.77</v>
      </c>
      <c r="H97" s="151">
        <f t="shared" si="4"/>
        <v>0</v>
      </c>
      <c r="I97" s="151">
        <f t="shared" si="5"/>
        <v>407.77</v>
      </c>
      <c r="J97" s="151" t="s">
        <v>707</v>
      </c>
      <c r="K97" s="151" t="str">
        <f>IFERROR(IF(VLOOKUP(B97,comp!$D:$L,1,FALSE)=B97,"",""),"Novo")</f>
        <v/>
      </c>
    </row>
    <row r="98" spans="1:11">
      <c r="A98" s="151">
        <v>103383</v>
      </c>
      <c r="B98" s="152">
        <v>44519</v>
      </c>
      <c r="C98" s="151" t="s">
        <v>800</v>
      </c>
      <c r="D98" s="151" t="s">
        <v>826</v>
      </c>
      <c r="E98" s="151">
        <v>1</v>
      </c>
      <c r="F98" s="151">
        <v>999.15</v>
      </c>
      <c r="G98" s="151">
        <f t="shared" si="3"/>
        <v>999.15</v>
      </c>
      <c r="H98" s="151">
        <f t="shared" si="4"/>
        <v>0</v>
      </c>
      <c r="I98" s="151">
        <f t="shared" si="5"/>
        <v>999.15</v>
      </c>
      <c r="J98" s="151" t="s">
        <v>707</v>
      </c>
      <c r="K98" s="151" t="str">
        <f>IFERROR(IF(VLOOKUP(B98,comp!$D:$L,1,FALSE)=B98,"",""),"Novo")</f>
        <v/>
      </c>
    </row>
    <row r="99" spans="1:11">
      <c r="A99" s="151">
        <v>103385</v>
      </c>
      <c r="B99" s="152">
        <v>44520</v>
      </c>
      <c r="C99" s="151" t="s">
        <v>801</v>
      </c>
      <c r="D99" s="151" t="s">
        <v>826</v>
      </c>
      <c r="E99" s="151">
        <v>1</v>
      </c>
      <c r="F99" s="155">
        <v>1609.27</v>
      </c>
      <c r="G99" s="151">
        <f t="shared" si="3"/>
        <v>1609.27</v>
      </c>
      <c r="H99" s="151">
        <f t="shared" si="4"/>
        <v>0</v>
      </c>
      <c r="I99" s="151">
        <f t="shared" si="5"/>
        <v>1609.27</v>
      </c>
      <c r="J99" s="151" t="s">
        <v>707</v>
      </c>
      <c r="K99" s="151" t="str">
        <f>IFERROR(IF(VLOOKUP(B99,comp!$D:$L,1,FALSE)=B99,"",""),"Novo")</f>
        <v/>
      </c>
    </row>
    <row r="100" spans="1:11">
      <c r="A100" s="151">
        <v>103387</v>
      </c>
      <c r="B100" s="152">
        <v>44522</v>
      </c>
      <c r="C100" s="151" t="s">
        <v>802</v>
      </c>
      <c r="D100" s="151" t="s">
        <v>826</v>
      </c>
      <c r="E100" s="151">
        <v>1</v>
      </c>
      <c r="F100" s="155">
        <v>2825.29</v>
      </c>
      <c r="G100" s="151">
        <f t="shared" si="3"/>
        <v>2825.29</v>
      </c>
      <c r="H100" s="151">
        <f t="shared" si="4"/>
        <v>0</v>
      </c>
      <c r="I100" s="151">
        <f t="shared" si="5"/>
        <v>2825.29</v>
      </c>
      <c r="J100" s="151" t="s">
        <v>707</v>
      </c>
      <c r="K100" s="151" t="str">
        <f>IFERROR(IF(VLOOKUP(B100,comp!$D:$L,1,FALSE)=B100,"",""),"Novo")</f>
        <v/>
      </c>
    </row>
    <row r="101" spans="1:11">
      <c r="A101" s="151">
        <v>103389</v>
      </c>
      <c r="B101" s="152">
        <v>44523</v>
      </c>
      <c r="C101" s="151" t="s">
        <v>803</v>
      </c>
      <c r="D101" s="151" t="s">
        <v>826</v>
      </c>
      <c r="E101" s="151">
        <v>1</v>
      </c>
      <c r="F101" s="155">
        <v>4202</v>
      </c>
      <c r="G101" s="151">
        <f t="shared" si="3"/>
        <v>4202</v>
      </c>
      <c r="H101" s="151">
        <f t="shared" si="4"/>
        <v>0</v>
      </c>
      <c r="I101" s="151">
        <f t="shared" si="5"/>
        <v>4202</v>
      </c>
      <c r="J101" s="151" t="s">
        <v>707</v>
      </c>
      <c r="K101" s="151" t="str">
        <f>IFERROR(IF(VLOOKUP(B101,comp!$D:$L,1,FALSE)=B101,"",""),"Novo")</f>
        <v/>
      </c>
    </row>
    <row r="102" spans="1:11">
      <c r="A102" s="151">
        <v>103391</v>
      </c>
      <c r="B102" s="152">
        <v>44542</v>
      </c>
      <c r="C102" s="151" t="s">
        <v>804</v>
      </c>
      <c r="D102" s="151" t="s">
        <v>826</v>
      </c>
      <c r="E102" s="151">
        <v>1</v>
      </c>
      <c r="F102" s="155">
        <v>2749.18</v>
      </c>
      <c r="G102" s="151">
        <f t="shared" si="3"/>
        <v>2749.18</v>
      </c>
      <c r="H102" s="151">
        <f t="shared" si="4"/>
        <v>0</v>
      </c>
      <c r="I102" s="151">
        <f t="shared" si="5"/>
        <v>2749.18</v>
      </c>
      <c r="J102" s="151" t="s">
        <v>707</v>
      </c>
      <c r="K102" s="151" t="str">
        <f>IFERROR(IF(VLOOKUP(B102,comp!$D:$L,1,FALSE)=B102,"",""),"Novo")</f>
        <v/>
      </c>
    </row>
    <row r="103" spans="1:11">
      <c r="A103" s="151">
        <v>103392</v>
      </c>
      <c r="B103" s="152">
        <v>44525</v>
      </c>
      <c r="C103" s="151" t="s">
        <v>805</v>
      </c>
      <c r="D103" s="151" t="s">
        <v>826</v>
      </c>
      <c r="E103" s="151">
        <v>1</v>
      </c>
      <c r="F103" s="155">
        <v>4509.84</v>
      </c>
      <c r="G103" s="151">
        <f t="shared" si="3"/>
        <v>4509.84</v>
      </c>
      <c r="H103" s="151">
        <f t="shared" si="4"/>
        <v>0</v>
      </c>
      <c r="I103" s="151">
        <f t="shared" si="5"/>
        <v>4509.84</v>
      </c>
      <c r="J103" s="151" t="s">
        <v>707</v>
      </c>
      <c r="K103" s="151" t="str">
        <f>IFERROR(IF(VLOOKUP(B103,comp!$D:$L,1,FALSE)=B103,"",""),"Novo")</f>
        <v/>
      </c>
    </row>
    <row r="104" spans="1:11">
      <c r="A104" s="151">
        <v>103393</v>
      </c>
      <c r="B104" s="152">
        <v>44543</v>
      </c>
      <c r="C104" s="151" t="s">
        <v>806</v>
      </c>
      <c r="D104" s="151" t="s">
        <v>826</v>
      </c>
      <c r="E104" s="151">
        <v>1</v>
      </c>
      <c r="F104" s="155">
        <v>4972.29</v>
      </c>
      <c r="G104" s="151">
        <f t="shared" si="3"/>
        <v>4972.29</v>
      </c>
      <c r="H104" s="151">
        <f t="shared" si="4"/>
        <v>0</v>
      </c>
      <c r="I104" s="151">
        <f t="shared" si="5"/>
        <v>4972.29</v>
      </c>
      <c r="J104" s="151" t="s">
        <v>707</v>
      </c>
      <c r="K104" s="151" t="str">
        <f>IFERROR(IF(VLOOKUP(B104,comp!$D:$L,1,FALSE)=B104,"",""),"Novo")</f>
        <v/>
      </c>
    </row>
    <row r="105" spans="1:11">
      <c r="A105" s="151">
        <v>103425</v>
      </c>
      <c r="B105" s="152">
        <v>37424</v>
      </c>
      <c r="C105" s="151" t="s">
        <v>807</v>
      </c>
      <c r="D105" s="151" t="s">
        <v>727</v>
      </c>
      <c r="E105" s="151">
        <v>1</v>
      </c>
      <c r="F105" s="151">
        <v>11.47</v>
      </c>
      <c r="G105" s="151">
        <f t="shared" si="3"/>
        <v>11.47</v>
      </c>
      <c r="H105" s="151">
        <f t="shared" si="4"/>
        <v>0</v>
      </c>
      <c r="I105" s="151">
        <f t="shared" si="5"/>
        <v>11.47</v>
      </c>
      <c r="J105" s="151" t="s">
        <v>707</v>
      </c>
      <c r="K105" s="151" t="str">
        <f>IFERROR(IF(VLOOKUP(B105,comp!$D:$L,1,FALSE)=B105,"",""),"Novo")</f>
        <v/>
      </c>
    </row>
    <row r="106" spans="1:11">
      <c r="A106" s="151">
        <v>103426</v>
      </c>
      <c r="B106" s="152">
        <v>37425</v>
      </c>
      <c r="C106" s="151" t="s">
        <v>808</v>
      </c>
      <c r="D106" s="151" t="s">
        <v>727</v>
      </c>
      <c r="E106" s="151">
        <v>1</v>
      </c>
      <c r="F106" s="151">
        <v>12.36</v>
      </c>
      <c r="G106" s="151">
        <f t="shared" si="3"/>
        <v>12.36</v>
      </c>
      <c r="H106" s="151">
        <f t="shared" si="4"/>
        <v>0</v>
      </c>
      <c r="I106" s="151">
        <f t="shared" si="5"/>
        <v>12.36</v>
      </c>
      <c r="J106" s="151" t="s">
        <v>707</v>
      </c>
      <c r="K106" s="151" t="str">
        <f>IFERROR(IF(VLOOKUP(B106,comp!$D:$L,1,FALSE)=B106,"",""),"Novo")</f>
        <v/>
      </c>
    </row>
    <row r="107" spans="1:11">
      <c r="A107" s="151">
        <v>103427</v>
      </c>
      <c r="B107" s="152">
        <v>37426</v>
      </c>
      <c r="C107" s="151" t="s">
        <v>809</v>
      </c>
      <c r="D107" s="151" t="s">
        <v>727</v>
      </c>
      <c r="E107" s="151">
        <v>1</v>
      </c>
      <c r="F107" s="151">
        <v>24.95</v>
      </c>
      <c r="G107" s="151">
        <f t="shared" si="3"/>
        <v>24.95</v>
      </c>
      <c r="H107" s="151">
        <f t="shared" si="4"/>
        <v>0</v>
      </c>
      <c r="I107" s="151">
        <f t="shared" si="5"/>
        <v>24.95</v>
      </c>
      <c r="J107" s="151" t="s">
        <v>707</v>
      </c>
      <c r="K107" s="151" t="str">
        <f>IFERROR(IF(VLOOKUP(B107,comp!$D:$L,1,FALSE)=B107,"",""),"Novo")</f>
        <v/>
      </c>
    </row>
    <row r="108" spans="1:11">
      <c r="A108" s="151">
        <v>103428</v>
      </c>
      <c r="B108" s="152">
        <v>37428</v>
      </c>
      <c r="C108" s="151" t="s">
        <v>810</v>
      </c>
      <c r="D108" s="151" t="s">
        <v>727</v>
      </c>
      <c r="E108" s="151">
        <v>1</v>
      </c>
      <c r="F108" s="151">
        <v>205.14</v>
      </c>
      <c r="G108" s="151">
        <f t="shared" si="3"/>
        <v>205.14</v>
      </c>
      <c r="H108" s="151">
        <f t="shared" si="4"/>
        <v>0</v>
      </c>
      <c r="I108" s="151">
        <f t="shared" si="5"/>
        <v>205.14</v>
      </c>
      <c r="J108" s="151" t="s">
        <v>707</v>
      </c>
      <c r="K108" s="151" t="str">
        <f>IFERROR(IF(VLOOKUP(B108,comp!$D:$L,1,FALSE)=B108,"",""),"Novo")</f>
        <v/>
      </c>
    </row>
    <row r="109" spans="1:11">
      <c r="A109" s="151">
        <v>103429</v>
      </c>
      <c r="B109" s="152">
        <v>37429</v>
      </c>
      <c r="C109" s="151" t="s">
        <v>811</v>
      </c>
      <c r="D109" s="151" t="s">
        <v>727</v>
      </c>
      <c r="E109" s="151">
        <v>1</v>
      </c>
      <c r="F109" s="155">
        <v>2594.1799999999998</v>
      </c>
      <c r="G109" s="151">
        <f t="shared" si="3"/>
        <v>2594.1799999999998</v>
      </c>
      <c r="H109" s="151">
        <f t="shared" si="4"/>
        <v>0</v>
      </c>
      <c r="I109" s="151">
        <f t="shared" si="5"/>
        <v>2594.1799999999998</v>
      </c>
      <c r="J109" s="151" t="s">
        <v>707</v>
      </c>
      <c r="K109" s="151" t="str">
        <f>IFERROR(IF(VLOOKUP(B109,comp!$D:$L,1,FALSE)=B109,"",""),"Novo")</f>
        <v/>
      </c>
    </row>
    <row r="110" spans="1:11">
      <c r="A110" s="151">
        <v>103430</v>
      </c>
      <c r="B110" s="152">
        <v>37435</v>
      </c>
      <c r="C110" s="151" t="s">
        <v>812</v>
      </c>
      <c r="D110" s="151" t="s">
        <v>727</v>
      </c>
      <c r="E110" s="151">
        <v>1</v>
      </c>
      <c r="F110" s="151">
        <v>26.55</v>
      </c>
      <c r="G110" s="151">
        <f t="shared" si="3"/>
        <v>26.55</v>
      </c>
      <c r="H110" s="151">
        <f t="shared" si="4"/>
        <v>0</v>
      </c>
      <c r="I110" s="151">
        <f t="shared" si="5"/>
        <v>26.55</v>
      </c>
      <c r="J110" s="151" t="s">
        <v>707</v>
      </c>
      <c r="K110" s="151" t="str">
        <f>IFERROR(IF(VLOOKUP(B110,comp!$D:$L,1,FALSE)=B110,"",""),"Novo")</f>
        <v/>
      </c>
    </row>
    <row r="111" spans="1:11">
      <c r="A111" s="151">
        <v>103431</v>
      </c>
      <c r="B111" s="152">
        <v>37437</v>
      </c>
      <c r="C111" s="151" t="s">
        <v>813</v>
      </c>
      <c r="D111" s="151" t="s">
        <v>727</v>
      </c>
      <c r="E111" s="151">
        <v>1</v>
      </c>
      <c r="F111" s="151">
        <v>45.33</v>
      </c>
      <c r="G111" s="151">
        <f t="shared" si="3"/>
        <v>45.33</v>
      </c>
      <c r="H111" s="151">
        <f t="shared" si="4"/>
        <v>0</v>
      </c>
      <c r="I111" s="151">
        <f t="shared" si="5"/>
        <v>45.33</v>
      </c>
      <c r="J111" s="151" t="s">
        <v>707</v>
      </c>
      <c r="K111" s="151" t="str">
        <f>IFERROR(IF(VLOOKUP(B111,comp!$D:$L,1,FALSE)=B111,"",""),"Novo")</f>
        <v/>
      </c>
    </row>
    <row r="112" spans="1:11">
      <c r="A112" s="151">
        <v>103432</v>
      </c>
      <c r="B112" s="152">
        <v>37439</v>
      </c>
      <c r="C112" s="151" t="s">
        <v>814</v>
      </c>
      <c r="D112" s="151" t="s">
        <v>727</v>
      </c>
      <c r="E112" s="151">
        <v>1</v>
      </c>
      <c r="F112" s="155">
        <v>1477.45</v>
      </c>
      <c r="G112" s="151">
        <f t="shared" si="3"/>
        <v>1477.45</v>
      </c>
      <c r="H112" s="151">
        <f t="shared" si="4"/>
        <v>0</v>
      </c>
      <c r="I112" s="151">
        <f t="shared" si="5"/>
        <v>1477.45</v>
      </c>
      <c r="J112" s="151" t="s">
        <v>707</v>
      </c>
      <c r="K112" s="151" t="str">
        <f>IFERROR(IF(VLOOKUP(B112,comp!$D:$L,1,FALSE)=B112,"",""),"Novo")</f>
        <v/>
      </c>
    </row>
    <row r="113" spans="1:11">
      <c r="A113" s="151">
        <v>103433</v>
      </c>
      <c r="B113" s="152">
        <v>37430</v>
      </c>
      <c r="C113" s="151" t="s">
        <v>815</v>
      </c>
      <c r="D113" s="151" t="s">
        <v>727</v>
      </c>
      <c r="E113" s="151">
        <v>1</v>
      </c>
      <c r="F113" s="151">
        <v>28.32</v>
      </c>
      <c r="G113" s="151">
        <f t="shared" si="3"/>
        <v>28.32</v>
      </c>
      <c r="H113" s="151">
        <f t="shared" si="4"/>
        <v>0</v>
      </c>
      <c r="I113" s="151">
        <f t="shared" si="5"/>
        <v>28.32</v>
      </c>
      <c r="J113" s="151" t="s">
        <v>707</v>
      </c>
      <c r="K113" s="151" t="str">
        <f>IFERROR(IF(VLOOKUP(B113,comp!$D:$L,1,FALSE)=B113,"",""),"Novo")</f>
        <v/>
      </c>
    </row>
    <row r="114" spans="1:11">
      <c r="A114" s="151">
        <v>103434</v>
      </c>
      <c r="B114" s="152">
        <v>37431</v>
      </c>
      <c r="C114" s="151" t="s">
        <v>816</v>
      </c>
      <c r="D114" s="151" t="s">
        <v>727</v>
      </c>
      <c r="E114" s="151">
        <v>1</v>
      </c>
      <c r="F114" s="151">
        <v>38.409999999999997</v>
      </c>
      <c r="G114" s="151">
        <f t="shared" si="3"/>
        <v>38.409999999999997</v>
      </c>
      <c r="H114" s="151">
        <f t="shared" si="4"/>
        <v>0</v>
      </c>
      <c r="I114" s="151">
        <f t="shared" si="5"/>
        <v>38.409999999999997</v>
      </c>
      <c r="J114" s="151" t="s">
        <v>707</v>
      </c>
      <c r="K114" s="151" t="str">
        <f>IFERROR(IF(VLOOKUP(B114,comp!$D:$L,1,FALSE)=B114,"",""),"Novo")</f>
        <v/>
      </c>
    </row>
    <row r="115" spans="1:11">
      <c r="A115" s="151">
        <v>103435</v>
      </c>
      <c r="B115" s="152">
        <v>37432</v>
      </c>
      <c r="C115" s="151" t="s">
        <v>817</v>
      </c>
      <c r="D115" s="151" t="s">
        <v>727</v>
      </c>
      <c r="E115" s="151">
        <v>1</v>
      </c>
      <c r="F115" s="151">
        <v>70.86</v>
      </c>
      <c r="G115" s="151">
        <f t="shared" si="3"/>
        <v>70.86</v>
      </c>
      <c r="H115" s="151">
        <f t="shared" si="4"/>
        <v>0</v>
      </c>
      <c r="I115" s="151">
        <f t="shared" si="5"/>
        <v>70.86</v>
      </c>
      <c r="J115" s="151" t="s">
        <v>707</v>
      </c>
      <c r="K115" s="151" t="str">
        <f>IFERROR(IF(VLOOKUP(B115,comp!$D:$L,1,FALSE)=B115,"",""),"Novo")</f>
        <v/>
      </c>
    </row>
    <row r="116" spans="1:11">
      <c r="A116" s="151">
        <v>103436</v>
      </c>
      <c r="B116" s="152">
        <v>37434</v>
      </c>
      <c r="C116" s="151" t="s">
        <v>818</v>
      </c>
      <c r="D116" s="151" t="s">
        <v>727</v>
      </c>
      <c r="E116" s="151">
        <v>1</v>
      </c>
      <c r="F116" s="155">
        <v>2107.04</v>
      </c>
      <c r="G116" s="151">
        <f t="shared" si="3"/>
        <v>2107.04</v>
      </c>
      <c r="H116" s="151">
        <f t="shared" si="4"/>
        <v>0</v>
      </c>
      <c r="I116" s="151">
        <f t="shared" si="5"/>
        <v>2107.04</v>
      </c>
      <c r="J116" s="151" t="s">
        <v>707</v>
      </c>
      <c r="K116" s="151" t="str">
        <f>IFERROR(IF(VLOOKUP(B116,comp!$D:$L,1,FALSE)=B116,"",""),"Novo")</f>
        <v/>
      </c>
    </row>
    <row r="117" spans="1:11">
      <c r="A117" s="151">
        <v>103437</v>
      </c>
      <c r="B117" s="152">
        <v>37440</v>
      </c>
      <c r="C117" s="151" t="s">
        <v>819</v>
      </c>
      <c r="D117" s="151" t="s">
        <v>727</v>
      </c>
      <c r="E117" s="151">
        <v>1</v>
      </c>
      <c r="F117" s="151">
        <v>147.83000000000001</v>
      </c>
      <c r="G117" s="151">
        <f t="shared" si="3"/>
        <v>147.83000000000001</v>
      </c>
      <c r="H117" s="151">
        <f t="shared" si="4"/>
        <v>0</v>
      </c>
      <c r="I117" s="151">
        <f t="shared" si="5"/>
        <v>147.83000000000001</v>
      </c>
      <c r="J117" s="151" t="s">
        <v>707</v>
      </c>
      <c r="K117" s="151" t="str">
        <f>IFERROR(IF(VLOOKUP(B117,comp!$D:$L,1,FALSE)=B117,"",""),"Novo")</f>
        <v/>
      </c>
    </row>
    <row r="118" spans="1:11">
      <c r="A118" s="151">
        <v>103438</v>
      </c>
      <c r="B118" s="152">
        <v>37441</v>
      </c>
      <c r="C118" s="151" t="s">
        <v>820</v>
      </c>
      <c r="D118" s="151" t="s">
        <v>727</v>
      </c>
      <c r="E118" s="151">
        <v>1</v>
      </c>
      <c r="F118" s="151">
        <v>147.83000000000001</v>
      </c>
      <c r="G118" s="151">
        <f t="shared" si="3"/>
        <v>147.83000000000001</v>
      </c>
      <c r="H118" s="151">
        <f t="shared" si="4"/>
        <v>0</v>
      </c>
      <c r="I118" s="151">
        <f t="shared" si="5"/>
        <v>147.83000000000001</v>
      </c>
      <c r="J118" s="151" t="s">
        <v>707</v>
      </c>
      <c r="K118" s="151" t="str">
        <f>IFERROR(IF(VLOOKUP(B118,comp!$D:$L,1,FALSE)=B118,"",""),"Novo")</f>
        <v/>
      </c>
    </row>
    <row r="119" spans="1:11">
      <c r="A119" s="151">
        <v>103439</v>
      </c>
      <c r="B119" s="152">
        <v>37442</v>
      </c>
      <c r="C119" s="151" t="s">
        <v>821</v>
      </c>
      <c r="D119" s="151" t="s">
        <v>727</v>
      </c>
      <c r="E119" s="151">
        <v>1</v>
      </c>
      <c r="F119" s="151">
        <v>178.06</v>
      </c>
      <c r="G119" s="151">
        <f t="shared" si="3"/>
        <v>178.06</v>
      </c>
      <c r="H119" s="151">
        <f t="shared" si="4"/>
        <v>0</v>
      </c>
      <c r="I119" s="151">
        <f t="shared" si="5"/>
        <v>178.06</v>
      </c>
      <c r="J119" s="151" t="s">
        <v>707</v>
      </c>
      <c r="K119" s="151" t="str">
        <f>IFERROR(IF(VLOOKUP(B119,comp!$D:$L,1,FALSE)=B119,"",""),"Novo")</f>
        <v/>
      </c>
    </row>
    <row r="120" spans="1:11">
      <c r="A120" s="151">
        <v>103440</v>
      </c>
      <c r="B120" s="152">
        <v>37446</v>
      </c>
      <c r="C120" s="151" t="s">
        <v>822</v>
      </c>
      <c r="D120" s="151" t="s">
        <v>727</v>
      </c>
      <c r="E120" s="151">
        <v>1</v>
      </c>
      <c r="F120" s="151">
        <v>312.98</v>
      </c>
      <c r="G120" s="151">
        <f t="shared" si="3"/>
        <v>312.98</v>
      </c>
      <c r="H120" s="151">
        <f t="shared" si="4"/>
        <v>0</v>
      </c>
      <c r="I120" s="151">
        <f t="shared" si="5"/>
        <v>312.98</v>
      </c>
      <c r="J120" s="151" t="s">
        <v>707</v>
      </c>
      <c r="K120" s="151" t="str">
        <f>IFERROR(IF(VLOOKUP(B120,comp!$D:$L,1,FALSE)=B120,"",""),"Novo")</f>
        <v/>
      </c>
    </row>
    <row r="121" spans="1:11">
      <c r="A121" s="151">
        <v>103441</v>
      </c>
      <c r="B121" s="152">
        <v>37447</v>
      </c>
      <c r="C121" s="151" t="s">
        <v>823</v>
      </c>
      <c r="D121" s="151" t="s">
        <v>727</v>
      </c>
      <c r="E121" s="151">
        <v>1</v>
      </c>
      <c r="F121" s="151">
        <v>317.88</v>
      </c>
      <c r="G121" s="151">
        <f t="shared" si="3"/>
        <v>317.88</v>
      </c>
      <c r="H121" s="151">
        <f t="shared" si="4"/>
        <v>0</v>
      </c>
      <c r="I121" s="151">
        <f t="shared" si="5"/>
        <v>317.88</v>
      </c>
      <c r="J121" s="151" t="s">
        <v>707</v>
      </c>
      <c r="K121" s="151" t="str">
        <f>IFERROR(IF(VLOOKUP(B121,comp!$D:$L,1,FALSE)=B121,"",""),"Novo")</f>
        <v/>
      </c>
    </row>
    <row r="122" spans="1:11" ht="15" customHeight="1">
      <c r="A122" s="151">
        <v>103442</v>
      </c>
      <c r="B122" s="152">
        <v>37448</v>
      </c>
      <c r="C122" s="151" t="s">
        <v>824</v>
      </c>
      <c r="D122" s="151" t="s">
        <v>727</v>
      </c>
      <c r="E122" s="151">
        <v>1</v>
      </c>
      <c r="F122" s="151">
        <v>436.03</v>
      </c>
      <c r="G122" s="151">
        <f t="shared" si="3"/>
        <v>436.03</v>
      </c>
      <c r="H122" s="151">
        <f t="shared" si="4"/>
        <v>0</v>
      </c>
      <c r="I122" s="151">
        <f t="shared" si="5"/>
        <v>436.03</v>
      </c>
      <c r="J122" s="151" t="s">
        <v>707</v>
      </c>
      <c r="K122" s="151" t="str">
        <f>IFERROR(IF(VLOOKUP(B122,comp!$D:$L,1,FALSE)=B122,"",""),"Novo")</f>
        <v/>
      </c>
    </row>
    <row r="123" spans="1:11" ht="15" customHeight="1">
      <c r="A123" s="151">
        <v>98441</v>
      </c>
      <c r="B123" s="152">
        <v>4491</v>
      </c>
      <c r="C123" s="151" t="s">
        <v>825</v>
      </c>
      <c r="D123" s="151" t="s">
        <v>826</v>
      </c>
      <c r="E123" s="151">
        <v>1.2307999999999999</v>
      </c>
      <c r="F123" s="151">
        <v>7.36</v>
      </c>
      <c r="G123" s="151">
        <f t="shared" si="3"/>
        <v>9.0586880000000001</v>
      </c>
      <c r="H123" s="151">
        <f t="shared" si="4"/>
        <v>0</v>
      </c>
      <c r="I123" s="151">
        <f t="shared" si="5"/>
        <v>9.0586880000000001</v>
      </c>
      <c r="J123" s="151" t="s">
        <v>707</v>
      </c>
      <c r="K123" s="151" t="str">
        <f>IFERROR(IF(VLOOKUP(B123,comp!$D:$L,1,FALSE)=B123,"",""),"Novo")</f>
        <v/>
      </c>
    </row>
    <row r="124" spans="1:11">
      <c r="A124" s="151">
        <v>98441</v>
      </c>
      <c r="B124" s="152">
        <v>5061</v>
      </c>
      <c r="C124" s="151" t="s">
        <v>827</v>
      </c>
      <c r="D124" s="151" t="s">
        <v>828</v>
      </c>
      <c r="E124" s="151">
        <v>5.7000000000000002E-2</v>
      </c>
      <c r="F124" s="151">
        <v>12</v>
      </c>
      <c r="G124" s="151">
        <f t="shared" si="3"/>
        <v>0.68400000000000005</v>
      </c>
      <c r="H124" s="151">
        <f t="shared" si="4"/>
        <v>0</v>
      </c>
      <c r="I124" s="151">
        <f t="shared" si="5"/>
        <v>0.68400000000000005</v>
      </c>
      <c r="J124" s="151" t="s">
        <v>707</v>
      </c>
      <c r="K124" s="151" t="str">
        <f>IFERROR(IF(VLOOKUP(B124,comp!$D:$L,1,FALSE)=B124,"",""),"Novo")</f>
        <v/>
      </c>
    </row>
    <row r="125" spans="1:11">
      <c r="A125" s="151">
        <v>98441</v>
      </c>
      <c r="B125" s="152">
        <v>6194</v>
      </c>
      <c r="C125" s="151" t="s">
        <v>829</v>
      </c>
      <c r="D125" s="151" t="s">
        <v>826</v>
      </c>
      <c r="E125" s="151">
        <v>1.6922999999999999</v>
      </c>
      <c r="F125" s="151">
        <v>5.25</v>
      </c>
      <c r="G125" s="151">
        <f t="shared" si="3"/>
        <v>8.8845749999999999</v>
      </c>
      <c r="H125" s="151">
        <f t="shared" si="4"/>
        <v>0</v>
      </c>
      <c r="I125" s="151">
        <f t="shared" si="5"/>
        <v>8.8845749999999999</v>
      </c>
      <c r="J125" s="151" t="s">
        <v>707</v>
      </c>
      <c r="K125" s="151" t="str">
        <f>IFERROR(IF(VLOOKUP(B125,comp!$D:$L,1,FALSE)=B125,"",""),"Novo")</f>
        <v/>
      </c>
    </row>
    <row r="126" spans="1:11" ht="15" customHeight="1">
      <c r="A126" s="151">
        <v>98441</v>
      </c>
      <c r="B126" s="152">
        <v>43681</v>
      </c>
      <c r="C126" s="151" t="s">
        <v>830</v>
      </c>
      <c r="D126" s="151" t="s">
        <v>838</v>
      </c>
      <c r="E126" s="151">
        <v>1.050038</v>
      </c>
      <c r="F126" s="151">
        <v>23.92</v>
      </c>
      <c r="G126" s="151">
        <f t="shared" si="3"/>
        <v>25.116908960000004</v>
      </c>
      <c r="H126" s="151">
        <f t="shared" si="4"/>
        <v>0</v>
      </c>
      <c r="I126" s="151">
        <f t="shared" si="5"/>
        <v>25.116908960000004</v>
      </c>
      <c r="J126" s="151" t="s">
        <v>707</v>
      </c>
      <c r="K126" s="151" t="str">
        <f>IFERROR(IF(VLOOKUP(B126,comp!$D:$L,1,FALSE)=B126,"",""),"Novo")</f>
        <v/>
      </c>
    </row>
    <row r="127" spans="1:11" ht="15" customHeight="1">
      <c r="A127" s="151">
        <v>98441</v>
      </c>
      <c r="B127" s="152">
        <v>88239</v>
      </c>
      <c r="C127" s="151" t="s">
        <v>831</v>
      </c>
      <c r="D127" s="151" t="s">
        <v>852</v>
      </c>
      <c r="E127" s="151">
        <v>0.55000000000000004</v>
      </c>
      <c r="F127" s="151">
        <v>28.31</v>
      </c>
      <c r="G127" s="151">
        <f t="shared" si="3"/>
        <v>0</v>
      </c>
      <c r="H127" s="151">
        <f t="shared" si="4"/>
        <v>15.570500000000001</v>
      </c>
      <c r="I127" s="151">
        <f t="shared" si="5"/>
        <v>15.570500000000001</v>
      </c>
      <c r="J127" s="151" t="s">
        <v>704</v>
      </c>
      <c r="K127" s="151" t="str">
        <f>IFERROR(IF(VLOOKUP(B127,comp!$D:$L,1,FALSE)=B127,"",""),"Novo")</f>
        <v/>
      </c>
    </row>
    <row r="128" spans="1:11" ht="15" customHeight="1">
      <c r="A128" s="151">
        <v>98441</v>
      </c>
      <c r="B128" s="152">
        <v>88262</v>
      </c>
      <c r="C128" s="151" t="s">
        <v>832</v>
      </c>
      <c r="D128" s="151" t="s">
        <v>852</v>
      </c>
      <c r="E128" s="151">
        <v>0.81599999999999995</v>
      </c>
      <c r="F128" s="151">
        <v>29.82</v>
      </c>
      <c r="G128" s="151">
        <f t="shared" si="3"/>
        <v>0</v>
      </c>
      <c r="H128" s="151">
        <f t="shared" si="4"/>
        <v>24.333119999999997</v>
      </c>
      <c r="I128" s="151">
        <f t="shared" si="5"/>
        <v>24.333119999999997</v>
      </c>
      <c r="J128" s="151" t="s">
        <v>704</v>
      </c>
      <c r="K128" s="151" t="str">
        <f>IFERROR(IF(VLOOKUP(B128,comp!$D:$L,1,FALSE)=B128,"",""),"Novo")</f>
        <v/>
      </c>
    </row>
    <row r="129" spans="1:11" ht="15" customHeight="1">
      <c r="A129" s="151">
        <v>98441</v>
      </c>
      <c r="B129" s="152">
        <v>91692</v>
      </c>
      <c r="C129" s="151" t="s">
        <v>833</v>
      </c>
      <c r="D129" s="151" t="s">
        <v>703</v>
      </c>
      <c r="E129" s="151">
        <v>1.8700000000000001E-2</v>
      </c>
      <c r="F129" s="151">
        <v>29.95</v>
      </c>
      <c r="G129" s="151">
        <f t="shared" si="3"/>
        <v>0</v>
      </c>
      <c r="H129" s="151">
        <f t="shared" si="4"/>
        <v>0.56006500000000004</v>
      </c>
      <c r="I129" s="151">
        <f t="shared" si="5"/>
        <v>0.56006500000000004</v>
      </c>
      <c r="J129" s="151" t="s">
        <v>704</v>
      </c>
      <c r="K129" s="151" t="str">
        <f>IFERROR(IF(VLOOKUP(B129,comp!$D:$L,1,FALSE)=B129,"",""),"Novo")</f>
        <v/>
      </c>
    </row>
    <row r="130" spans="1:11">
      <c r="A130" s="151">
        <v>98441</v>
      </c>
      <c r="B130" s="152">
        <v>91693</v>
      </c>
      <c r="C130" s="151" t="s">
        <v>834</v>
      </c>
      <c r="D130" s="151" t="s">
        <v>712</v>
      </c>
      <c r="E130" s="151">
        <v>7.51E-2</v>
      </c>
      <c r="F130" s="151">
        <v>28.85</v>
      </c>
      <c r="G130" s="151">
        <f t="shared" si="3"/>
        <v>0</v>
      </c>
      <c r="H130" s="151">
        <f t="shared" si="4"/>
        <v>2.1666350000000003</v>
      </c>
      <c r="I130" s="151">
        <f t="shared" si="5"/>
        <v>2.1666350000000003</v>
      </c>
      <c r="J130" s="151" t="s">
        <v>704</v>
      </c>
      <c r="K130" s="151" t="str">
        <f>IFERROR(IF(VLOOKUP(B130,comp!$D:$L,1,FALSE)=B130,"",""),"Novo")</f>
        <v/>
      </c>
    </row>
    <row r="131" spans="1:11">
      <c r="A131" s="151">
        <v>98441</v>
      </c>
      <c r="B131" s="152">
        <v>94974</v>
      </c>
      <c r="C131" s="151" t="s">
        <v>835</v>
      </c>
      <c r="D131" s="151" t="s">
        <v>1606</v>
      </c>
      <c r="E131" s="151">
        <v>2.8999999999999998E-3</v>
      </c>
      <c r="F131" s="151">
        <v>410.45</v>
      </c>
      <c r="G131" s="151">
        <f t="shared" si="3"/>
        <v>0</v>
      </c>
      <c r="H131" s="151">
        <f t="shared" si="4"/>
        <v>1.1903049999999999</v>
      </c>
      <c r="I131" s="151">
        <f t="shared" si="5"/>
        <v>1.1903049999999999</v>
      </c>
      <c r="J131" s="151" t="s">
        <v>704</v>
      </c>
      <c r="K131" s="151" t="str">
        <f>IFERROR(IF(VLOOKUP(B131,comp!$D:$L,1,FALSE)=B131,"",""),"Novo")</f>
        <v/>
      </c>
    </row>
    <row r="132" spans="1:11">
      <c r="A132" s="151">
        <v>98459</v>
      </c>
      <c r="B132" s="152">
        <v>7243</v>
      </c>
      <c r="C132" s="151" t="s">
        <v>836</v>
      </c>
      <c r="D132" s="151" t="s">
        <v>838</v>
      </c>
      <c r="E132" s="151">
        <v>0.58530000000000004</v>
      </c>
      <c r="F132" s="151">
        <v>50.09</v>
      </c>
      <c r="G132" s="151">
        <f t="shared" si="3"/>
        <v>29.317677000000003</v>
      </c>
      <c r="H132" s="151">
        <f t="shared" si="4"/>
        <v>0</v>
      </c>
      <c r="I132" s="151">
        <f t="shared" si="5"/>
        <v>29.317677000000003</v>
      </c>
      <c r="J132" s="151" t="s">
        <v>707</v>
      </c>
      <c r="K132" s="151" t="str">
        <f>IFERROR(IF(VLOOKUP(B132,comp!$D:$L,1,FALSE)=B132,"",""),"Novo")</f>
        <v/>
      </c>
    </row>
    <row r="133" spans="1:11">
      <c r="A133" s="151">
        <v>98461</v>
      </c>
      <c r="B133" s="152">
        <v>1347</v>
      </c>
      <c r="C133" s="151" t="s">
        <v>837</v>
      </c>
      <c r="D133" s="151" t="s">
        <v>838</v>
      </c>
      <c r="E133" s="151">
        <v>4.2</v>
      </c>
      <c r="F133" s="151">
        <v>46.34</v>
      </c>
      <c r="G133" s="151">
        <f t="shared" ref="G133:G196" si="6">IF(J133="INSUMO",F133*E133,0)</f>
        <v>194.62800000000001</v>
      </c>
      <c r="H133" s="151">
        <f t="shared" ref="H133:H196" si="7">IF(J133="MÃO DE OBRA",F133*E133,0)</f>
        <v>0</v>
      </c>
      <c r="I133" s="151">
        <f t="shared" ref="I133:I196" si="8">E133*F133</f>
        <v>194.62800000000001</v>
      </c>
      <c r="J133" s="151" t="s">
        <v>707</v>
      </c>
      <c r="K133" s="151" t="str">
        <f>IFERROR(IF(VLOOKUP(B133,comp!$D:$L,1,FALSE)=B133,"",""),"Novo")</f>
        <v/>
      </c>
    </row>
    <row r="134" spans="1:11">
      <c r="A134" s="151">
        <v>98461</v>
      </c>
      <c r="B134" s="152">
        <v>2747</v>
      </c>
      <c r="C134" s="151" t="s">
        <v>839</v>
      </c>
      <c r="D134" s="151" t="s">
        <v>826</v>
      </c>
      <c r="E134" s="151">
        <v>59.4</v>
      </c>
      <c r="F134" s="151">
        <v>29.62</v>
      </c>
      <c r="G134" s="151">
        <f t="shared" si="6"/>
        <v>1759.4280000000001</v>
      </c>
      <c r="H134" s="151">
        <f t="shared" si="7"/>
        <v>0</v>
      </c>
      <c r="I134" s="151">
        <f t="shared" si="8"/>
        <v>1759.4280000000001</v>
      </c>
      <c r="J134" s="151" t="s">
        <v>707</v>
      </c>
      <c r="K134" s="151" t="str">
        <f>IFERROR(IF(VLOOKUP(B134,comp!$D:$L,1,FALSE)=B134,"",""),"Novo")</f>
        <v/>
      </c>
    </row>
    <row r="135" spans="1:11" ht="15" customHeight="1">
      <c r="A135" s="151">
        <v>98461</v>
      </c>
      <c r="B135" s="152">
        <v>6212</v>
      </c>
      <c r="C135" s="151" t="s">
        <v>840</v>
      </c>
      <c r="D135" s="151" t="s">
        <v>826</v>
      </c>
      <c r="E135" s="151">
        <v>89.1</v>
      </c>
      <c r="F135" s="151">
        <v>12.21</v>
      </c>
      <c r="G135" s="151">
        <f t="shared" si="6"/>
        <v>1087.9110000000001</v>
      </c>
      <c r="H135" s="151">
        <f t="shared" si="7"/>
        <v>0</v>
      </c>
      <c r="I135" s="151">
        <f t="shared" si="8"/>
        <v>1087.9110000000001</v>
      </c>
      <c r="J135" s="151" t="s">
        <v>707</v>
      </c>
      <c r="K135" s="151" t="str">
        <f>IFERROR(IF(VLOOKUP(B135,comp!$D:$L,1,FALSE)=B135,"",""),"Novo")</f>
        <v/>
      </c>
    </row>
    <row r="136" spans="1:11" ht="15" customHeight="1">
      <c r="A136" s="151">
        <v>98461</v>
      </c>
      <c r="B136" s="152">
        <v>34492</v>
      </c>
      <c r="C136" s="151" t="s">
        <v>841</v>
      </c>
      <c r="D136" s="151" t="s">
        <v>1606</v>
      </c>
      <c r="E136" s="151">
        <v>0.82909999999999995</v>
      </c>
      <c r="F136" s="151">
        <v>420</v>
      </c>
      <c r="G136" s="151">
        <f t="shared" si="6"/>
        <v>348.22199999999998</v>
      </c>
      <c r="H136" s="151">
        <f t="shared" si="7"/>
        <v>0</v>
      </c>
      <c r="I136" s="151">
        <f t="shared" si="8"/>
        <v>348.22199999999998</v>
      </c>
      <c r="J136" s="151" t="s">
        <v>707</v>
      </c>
      <c r="K136" s="151" t="str">
        <f>IFERROR(IF(VLOOKUP(B136,comp!$D:$L,1,FALSE)=B136,"",""),"Novo")</f>
        <v/>
      </c>
    </row>
    <row r="137" spans="1:11">
      <c r="A137" s="151">
        <v>105114</v>
      </c>
      <c r="B137" s="152">
        <v>88309</v>
      </c>
      <c r="C137" s="151" t="s">
        <v>842</v>
      </c>
      <c r="D137" s="151" t="s">
        <v>852</v>
      </c>
      <c r="E137" s="151">
        <v>12.683</v>
      </c>
      <c r="F137" s="151">
        <v>30.19</v>
      </c>
      <c r="G137" s="151">
        <f t="shared" si="6"/>
        <v>0</v>
      </c>
      <c r="H137" s="151">
        <f t="shared" si="7"/>
        <v>382.89976999999999</v>
      </c>
      <c r="I137" s="151">
        <f t="shared" si="8"/>
        <v>382.89976999999999</v>
      </c>
      <c r="J137" s="151" t="s">
        <v>704</v>
      </c>
      <c r="K137" s="151" t="str">
        <f>IFERROR(IF(VLOOKUP(B137,comp!$D:$L,1,FALSE)=B137,"",""),"Novo")</f>
        <v/>
      </c>
    </row>
    <row r="138" spans="1:11">
      <c r="A138" s="151">
        <v>105114</v>
      </c>
      <c r="B138" s="152">
        <v>96531</v>
      </c>
      <c r="C138" s="151" t="s">
        <v>843</v>
      </c>
      <c r="D138" s="151" t="s">
        <v>838</v>
      </c>
      <c r="E138" s="151">
        <v>4.7058999999999997</v>
      </c>
      <c r="F138" s="151">
        <v>104.97</v>
      </c>
      <c r="G138" s="151">
        <f t="shared" si="6"/>
        <v>0</v>
      </c>
      <c r="H138" s="151">
        <f t="shared" si="7"/>
        <v>493.97832299999999</v>
      </c>
      <c r="I138" s="151">
        <f t="shared" si="8"/>
        <v>493.97832299999999</v>
      </c>
      <c r="J138" s="151" t="s">
        <v>704</v>
      </c>
      <c r="K138" s="151" t="str">
        <f>IFERROR(IF(VLOOKUP(B138,comp!$D:$L,1,FALSE)=B138,"",""),"Novo")</f>
        <v/>
      </c>
    </row>
    <row r="139" spans="1:11">
      <c r="A139" s="151">
        <v>105114</v>
      </c>
      <c r="B139" s="152">
        <v>96555</v>
      </c>
      <c r="C139" s="151" t="s">
        <v>844</v>
      </c>
      <c r="D139" s="151" t="s">
        <v>1606</v>
      </c>
      <c r="E139" s="151">
        <v>1</v>
      </c>
      <c r="F139" s="151">
        <v>641.70000000000005</v>
      </c>
      <c r="G139" s="151">
        <f t="shared" si="6"/>
        <v>0</v>
      </c>
      <c r="H139" s="151">
        <f t="shared" si="7"/>
        <v>641.70000000000005</v>
      </c>
      <c r="I139" s="151">
        <f t="shared" si="8"/>
        <v>641.70000000000005</v>
      </c>
      <c r="J139" s="151" t="s">
        <v>704</v>
      </c>
      <c r="K139" s="151" t="str">
        <f>IFERROR(IF(VLOOKUP(B139,comp!$D:$L,1,FALSE)=B139,"",""),"Novo")</f>
        <v/>
      </c>
    </row>
    <row r="140" spans="1:11">
      <c r="A140" s="151">
        <v>105126</v>
      </c>
      <c r="B140" s="152">
        <v>344</v>
      </c>
      <c r="C140" s="151" t="s">
        <v>845</v>
      </c>
      <c r="D140" s="151" t="s">
        <v>828</v>
      </c>
      <c r="E140" s="151">
        <v>3.5000000000000003E-2</v>
      </c>
      <c r="F140" s="151">
        <v>29.06</v>
      </c>
      <c r="G140" s="151">
        <f t="shared" si="6"/>
        <v>1.0171000000000001</v>
      </c>
      <c r="H140" s="151">
        <f t="shared" si="7"/>
        <v>0</v>
      </c>
      <c r="I140" s="151">
        <f t="shared" si="8"/>
        <v>1.0171000000000001</v>
      </c>
      <c r="J140" s="151" t="s">
        <v>707</v>
      </c>
      <c r="K140" s="151" t="str">
        <f>IFERROR(IF(VLOOKUP(B140,comp!$D:$L,1,FALSE)=B140,"",""),"Novo")</f>
        <v/>
      </c>
    </row>
    <row r="141" spans="1:11">
      <c r="A141" s="151">
        <v>105126</v>
      </c>
      <c r="B141" s="152">
        <v>5077</v>
      </c>
      <c r="C141" s="151" t="s">
        <v>846</v>
      </c>
      <c r="D141" s="151" t="s">
        <v>828</v>
      </c>
      <c r="E141" s="151">
        <v>2.7E-2</v>
      </c>
      <c r="F141" s="151">
        <v>13.62</v>
      </c>
      <c r="G141" s="151">
        <f t="shared" si="6"/>
        <v>0.36773999999999996</v>
      </c>
      <c r="H141" s="151">
        <f t="shared" si="7"/>
        <v>0</v>
      </c>
      <c r="I141" s="151">
        <f t="shared" si="8"/>
        <v>0.36773999999999996</v>
      </c>
      <c r="J141" s="151" t="s">
        <v>707</v>
      </c>
      <c r="K141" s="151" t="str">
        <f>IFERROR(IF(VLOOKUP(B141,comp!$D:$L,1,FALSE)=B141,"",""),"Novo")</f>
        <v/>
      </c>
    </row>
    <row r="142" spans="1:11">
      <c r="A142" s="151">
        <v>105126</v>
      </c>
      <c r="B142" s="152">
        <v>34347</v>
      </c>
      <c r="C142" s="151" t="s">
        <v>847</v>
      </c>
      <c r="D142" s="151" t="s">
        <v>826</v>
      </c>
      <c r="E142" s="151">
        <v>1</v>
      </c>
      <c r="F142" s="151">
        <v>16.55</v>
      </c>
      <c r="G142" s="151">
        <f t="shared" si="6"/>
        <v>16.55</v>
      </c>
      <c r="H142" s="151">
        <f t="shared" si="7"/>
        <v>0</v>
      </c>
      <c r="I142" s="151">
        <f t="shared" si="8"/>
        <v>16.55</v>
      </c>
      <c r="J142" s="151" t="s">
        <v>707</v>
      </c>
      <c r="K142" s="151" t="str">
        <f>IFERROR(IF(VLOOKUP(B142,comp!$D:$L,1,FALSE)=B142,"",""),"Novo")</f>
        <v/>
      </c>
    </row>
    <row r="143" spans="1:11" ht="15" customHeight="1">
      <c r="A143" s="151">
        <v>105126</v>
      </c>
      <c r="B143" s="152">
        <v>34349</v>
      </c>
      <c r="C143" s="151" t="s">
        <v>848</v>
      </c>
      <c r="D143" s="151" t="s">
        <v>727</v>
      </c>
      <c r="E143" s="151">
        <v>0.28999999999999998</v>
      </c>
      <c r="F143" s="151">
        <v>28.35</v>
      </c>
      <c r="G143" s="151">
        <f t="shared" si="6"/>
        <v>8.2215000000000007</v>
      </c>
      <c r="H143" s="151">
        <f t="shared" si="7"/>
        <v>0</v>
      </c>
      <c r="I143" s="151">
        <f t="shared" si="8"/>
        <v>8.2215000000000007</v>
      </c>
      <c r="J143" s="151" t="s">
        <v>707</v>
      </c>
      <c r="K143" s="151" t="str">
        <f>IFERROR(IF(VLOOKUP(B143,comp!$D:$L,1,FALSE)=B143,"",""),"Novo")</f>
        <v/>
      </c>
    </row>
    <row r="144" spans="1:11">
      <c r="A144" s="151">
        <v>105127</v>
      </c>
      <c r="B144" s="152">
        <v>7568</v>
      </c>
      <c r="C144" s="151" t="s">
        <v>849</v>
      </c>
      <c r="D144" s="151" t="s">
        <v>727</v>
      </c>
      <c r="E144" s="151">
        <v>1.67</v>
      </c>
      <c r="F144" s="151">
        <v>0.36</v>
      </c>
      <c r="G144" s="151">
        <f t="shared" si="6"/>
        <v>0.60119999999999996</v>
      </c>
      <c r="H144" s="151">
        <f t="shared" si="7"/>
        <v>0</v>
      </c>
      <c r="I144" s="151">
        <f t="shared" si="8"/>
        <v>0.60119999999999996</v>
      </c>
      <c r="J144" s="151" t="s">
        <v>707</v>
      </c>
      <c r="K144" s="151" t="str">
        <f>IFERROR(IF(VLOOKUP(B144,comp!$D:$L,1,FALSE)=B144,"",""),"Novo")</f>
        <v/>
      </c>
    </row>
    <row r="145" spans="1:11">
      <c r="A145" s="151">
        <v>105127</v>
      </c>
      <c r="B145" s="152">
        <v>34348</v>
      </c>
      <c r="C145" s="151" t="s">
        <v>850</v>
      </c>
      <c r="D145" s="151" t="s">
        <v>826</v>
      </c>
      <c r="E145" s="151">
        <v>1</v>
      </c>
      <c r="F145" s="151">
        <v>23.16</v>
      </c>
      <c r="G145" s="151">
        <f t="shared" si="6"/>
        <v>23.16</v>
      </c>
      <c r="H145" s="151">
        <f t="shared" si="7"/>
        <v>0</v>
      </c>
      <c r="I145" s="151">
        <f t="shared" si="8"/>
        <v>23.16</v>
      </c>
      <c r="J145" s="151" t="s">
        <v>707</v>
      </c>
      <c r="K145" s="151" t="str">
        <f>IFERROR(IF(VLOOKUP(B145,comp!$D:$L,1,FALSE)=B145,"",""),"Novo")</f>
        <v/>
      </c>
    </row>
    <row r="146" spans="1:11">
      <c r="A146" s="151">
        <v>5631</v>
      </c>
      <c r="B146" s="152">
        <v>5627</v>
      </c>
      <c r="C146" s="151" t="s">
        <v>851</v>
      </c>
      <c r="D146" s="151" t="s">
        <v>852</v>
      </c>
      <c r="E146" s="151">
        <v>1</v>
      </c>
      <c r="F146" s="151">
        <v>46.35</v>
      </c>
      <c r="G146" s="151">
        <f t="shared" si="6"/>
        <v>0</v>
      </c>
      <c r="H146" s="151">
        <f t="shared" si="7"/>
        <v>46.35</v>
      </c>
      <c r="I146" s="151">
        <f t="shared" si="8"/>
        <v>46.35</v>
      </c>
      <c r="J146" s="151" t="s">
        <v>704</v>
      </c>
      <c r="K146" s="151" t="str">
        <f>IFERROR(IF(VLOOKUP(B146,comp!$D:$L,1,FALSE)=B146,"",""),"Novo")</f>
        <v/>
      </c>
    </row>
    <row r="147" spans="1:11">
      <c r="A147" s="151">
        <v>5631</v>
      </c>
      <c r="B147" s="152">
        <v>5628</v>
      </c>
      <c r="C147" s="151" t="s">
        <v>853</v>
      </c>
      <c r="D147" s="151" t="s">
        <v>852</v>
      </c>
      <c r="E147" s="151">
        <v>1</v>
      </c>
      <c r="F147" s="151">
        <v>12.25</v>
      </c>
      <c r="G147" s="151">
        <f t="shared" si="6"/>
        <v>0</v>
      </c>
      <c r="H147" s="151">
        <f t="shared" si="7"/>
        <v>12.25</v>
      </c>
      <c r="I147" s="151">
        <f t="shared" si="8"/>
        <v>12.25</v>
      </c>
      <c r="J147" s="151" t="s">
        <v>704</v>
      </c>
      <c r="K147" s="151" t="str">
        <f>IFERROR(IF(VLOOKUP(B147,comp!$D:$L,1,FALSE)=B147,"",""),"Novo")</f>
        <v/>
      </c>
    </row>
    <row r="148" spans="1:11">
      <c r="A148" s="151">
        <v>5631</v>
      </c>
      <c r="B148" s="152">
        <v>5629</v>
      </c>
      <c r="C148" s="151" t="s">
        <v>854</v>
      </c>
      <c r="D148" s="151" t="s">
        <v>852</v>
      </c>
      <c r="E148" s="151">
        <v>1</v>
      </c>
      <c r="F148" s="151">
        <v>57.94</v>
      </c>
      <c r="G148" s="151">
        <f t="shared" si="6"/>
        <v>0</v>
      </c>
      <c r="H148" s="151">
        <f t="shared" si="7"/>
        <v>57.94</v>
      </c>
      <c r="I148" s="151">
        <f t="shared" si="8"/>
        <v>57.94</v>
      </c>
      <c r="J148" s="151" t="s">
        <v>704</v>
      </c>
      <c r="K148" s="151" t="str">
        <f>IFERROR(IF(VLOOKUP(B148,comp!$D:$L,1,FALSE)=B148,"",""),"Novo")</f>
        <v/>
      </c>
    </row>
    <row r="149" spans="1:11">
      <c r="A149" s="151">
        <v>5631</v>
      </c>
      <c r="B149" s="152">
        <v>5630</v>
      </c>
      <c r="C149" s="151" t="s">
        <v>855</v>
      </c>
      <c r="D149" s="151" t="s">
        <v>852</v>
      </c>
      <c r="E149" s="151">
        <v>1</v>
      </c>
      <c r="F149" s="151">
        <v>64.290000000000006</v>
      </c>
      <c r="G149" s="151">
        <f t="shared" si="6"/>
        <v>0</v>
      </c>
      <c r="H149" s="151">
        <f t="shared" si="7"/>
        <v>64.290000000000006</v>
      </c>
      <c r="I149" s="151">
        <f t="shared" si="8"/>
        <v>64.290000000000006</v>
      </c>
      <c r="J149" s="151" t="s">
        <v>704</v>
      </c>
      <c r="K149" s="151" t="str">
        <f>IFERROR(IF(VLOOKUP(B149,comp!$D:$L,1,FALSE)=B149,"",""),"Novo")</f>
        <v/>
      </c>
    </row>
    <row r="150" spans="1:11">
      <c r="A150" s="151">
        <v>5631</v>
      </c>
      <c r="B150" s="152">
        <v>88294</v>
      </c>
      <c r="C150" s="151" t="s">
        <v>856</v>
      </c>
      <c r="D150" s="151" t="s">
        <v>852</v>
      </c>
      <c r="E150" s="151">
        <v>1</v>
      </c>
      <c r="F150" s="151">
        <v>33.99</v>
      </c>
      <c r="G150" s="151">
        <f t="shared" si="6"/>
        <v>0</v>
      </c>
      <c r="H150" s="151">
        <f t="shared" si="7"/>
        <v>33.99</v>
      </c>
      <c r="I150" s="151">
        <f t="shared" si="8"/>
        <v>33.99</v>
      </c>
      <c r="J150" s="151" t="s">
        <v>704</v>
      </c>
      <c r="K150" s="151" t="str">
        <f>IFERROR(IF(VLOOKUP(B150,comp!$D:$L,1,FALSE)=B150,"",""),"Novo")</f>
        <v/>
      </c>
    </row>
    <row r="151" spans="1:11">
      <c r="A151" s="151">
        <v>5678</v>
      </c>
      <c r="B151" s="152">
        <v>5664</v>
      </c>
      <c r="C151" s="151" t="s">
        <v>857</v>
      </c>
      <c r="D151" s="151" t="s">
        <v>852</v>
      </c>
      <c r="E151" s="151">
        <v>1</v>
      </c>
      <c r="F151" s="151">
        <v>31.92</v>
      </c>
      <c r="G151" s="151">
        <f t="shared" si="6"/>
        <v>0</v>
      </c>
      <c r="H151" s="151">
        <f t="shared" si="7"/>
        <v>31.92</v>
      </c>
      <c r="I151" s="151">
        <f t="shared" si="8"/>
        <v>31.92</v>
      </c>
      <c r="J151" s="151" t="s">
        <v>704</v>
      </c>
      <c r="K151" s="151" t="str">
        <f>IFERROR(IF(VLOOKUP(B151,comp!$D:$L,1,FALSE)=B151,"",""),"Novo")</f>
        <v/>
      </c>
    </row>
    <row r="152" spans="1:11">
      <c r="A152" s="151">
        <v>5678</v>
      </c>
      <c r="B152" s="152">
        <v>53786</v>
      </c>
      <c r="C152" s="151" t="s">
        <v>858</v>
      </c>
      <c r="D152" s="151" t="s">
        <v>852</v>
      </c>
      <c r="E152" s="151">
        <v>1</v>
      </c>
      <c r="F152" s="151">
        <v>50.92</v>
      </c>
      <c r="G152" s="151">
        <f t="shared" si="6"/>
        <v>0</v>
      </c>
      <c r="H152" s="151">
        <f t="shared" si="7"/>
        <v>50.92</v>
      </c>
      <c r="I152" s="151">
        <f t="shared" si="8"/>
        <v>50.92</v>
      </c>
      <c r="J152" s="151" t="s">
        <v>704</v>
      </c>
      <c r="K152" s="151" t="str">
        <f>IFERROR(IF(VLOOKUP(B152,comp!$D:$L,1,FALSE)=B152,"",""),"Novo")</f>
        <v/>
      </c>
    </row>
    <row r="153" spans="1:11">
      <c r="A153" s="151">
        <v>5678</v>
      </c>
      <c r="B153" s="152">
        <v>88857</v>
      </c>
      <c r="C153" s="151" t="s">
        <v>859</v>
      </c>
      <c r="D153" s="151" t="s">
        <v>852</v>
      </c>
      <c r="E153" s="151">
        <v>1</v>
      </c>
      <c r="F153" s="151">
        <v>25.54</v>
      </c>
      <c r="G153" s="151">
        <f t="shared" si="6"/>
        <v>0</v>
      </c>
      <c r="H153" s="151">
        <f t="shared" si="7"/>
        <v>25.54</v>
      </c>
      <c r="I153" s="151">
        <f t="shared" si="8"/>
        <v>25.54</v>
      </c>
      <c r="J153" s="151" t="s">
        <v>704</v>
      </c>
      <c r="K153" s="151" t="str">
        <f>IFERROR(IF(VLOOKUP(B153,comp!$D:$L,1,FALSE)=B153,"",""),"Novo")</f>
        <v/>
      </c>
    </row>
    <row r="154" spans="1:11">
      <c r="A154" s="151">
        <v>5678</v>
      </c>
      <c r="B154" s="152">
        <v>88858</v>
      </c>
      <c r="C154" s="151" t="s">
        <v>860</v>
      </c>
      <c r="D154" s="151" t="s">
        <v>852</v>
      </c>
      <c r="E154" s="151">
        <v>1</v>
      </c>
      <c r="F154" s="151">
        <v>6.75</v>
      </c>
      <c r="G154" s="151">
        <f t="shared" si="6"/>
        <v>0</v>
      </c>
      <c r="H154" s="151">
        <f t="shared" si="7"/>
        <v>6.75</v>
      </c>
      <c r="I154" s="151">
        <f t="shared" si="8"/>
        <v>6.75</v>
      </c>
      <c r="J154" s="151" t="s">
        <v>704</v>
      </c>
      <c r="K154" s="151" t="str">
        <f>IFERROR(IF(VLOOKUP(B154,comp!$D:$L,1,FALSE)=B154,"",""),"Novo")</f>
        <v/>
      </c>
    </row>
    <row r="155" spans="1:11">
      <c r="A155" s="151">
        <v>5680</v>
      </c>
      <c r="B155" s="152">
        <v>5667</v>
      </c>
      <c r="C155" s="151" t="s">
        <v>861</v>
      </c>
      <c r="D155" s="151" t="s">
        <v>852</v>
      </c>
      <c r="E155" s="151">
        <v>1</v>
      </c>
      <c r="F155" s="151">
        <v>28.39</v>
      </c>
      <c r="G155" s="151">
        <f t="shared" si="6"/>
        <v>0</v>
      </c>
      <c r="H155" s="151">
        <f t="shared" si="7"/>
        <v>28.39</v>
      </c>
      <c r="I155" s="151">
        <f t="shared" si="8"/>
        <v>28.39</v>
      </c>
      <c r="J155" s="151" t="s">
        <v>704</v>
      </c>
      <c r="K155" s="151" t="str">
        <f>IFERROR(IF(VLOOKUP(B155,comp!$D:$L,1,FALSE)=B155,"",""),"Novo")</f>
        <v/>
      </c>
    </row>
    <row r="156" spans="1:11">
      <c r="A156" s="151">
        <v>5680</v>
      </c>
      <c r="B156" s="152">
        <v>5668</v>
      </c>
      <c r="C156" s="151" t="s">
        <v>862</v>
      </c>
      <c r="D156" s="151" t="s">
        <v>852</v>
      </c>
      <c r="E156" s="151">
        <v>1</v>
      </c>
      <c r="F156" s="151">
        <v>45.73</v>
      </c>
      <c r="G156" s="151">
        <f t="shared" si="6"/>
        <v>0</v>
      </c>
      <c r="H156" s="151">
        <f t="shared" si="7"/>
        <v>45.73</v>
      </c>
      <c r="I156" s="151">
        <f t="shared" si="8"/>
        <v>45.73</v>
      </c>
      <c r="J156" s="151" t="s">
        <v>704</v>
      </c>
      <c r="K156" s="151" t="str">
        <f>IFERROR(IF(VLOOKUP(B156,comp!$D:$L,1,FALSE)=B156,"",""),"Novo")</f>
        <v/>
      </c>
    </row>
    <row r="157" spans="1:11">
      <c r="A157" s="151">
        <v>5680</v>
      </c>
      <c r="B157" s="152">
        <v>88859</v>
      </c>
      <c r="C157" s="151" t="s">
        <v>863</v>
      </c>
      <c r="D157" s="151" t="s">
        <v>852</v>
      </c>
      <c r="E157" s="151">
        <v>1</v>
      </c>
      <c r="F157" s="151">
        <v>22.71</v>
      </c>
      <c r="G157" s="151">
        <f t="shared" si="6"/>
        <v>0</v>
      </c>
      <c r="H157" s="151">
        <f t="shared" si="7"/>
        <v>22.71</v>
      </c>
      <c r="I157" s="151">
        <f t="shared" si="8"/>
        <v>22.71</v>
      </c>
      <c r="J157" s="151" t="s">
        <v>704</v>
      </c>
      <c r="K157" s="151" t="str">
        <f>IFERROR(IF(VLOOKUP(B157,comp!$D:$L,1,FALSE)=B157,"",""),"Novo")</f>
        <v/>
      </c>
    </row>
    <row r="158" spans="1:11">
      <c r="A158" s="151">
        <v>5680</v>
      </c>
      <c r="B158" s="152">
        <v>88860</v>
      </c>
      <c r="C158" s="151" t="s">
        <v>864</v>
      </c>
      <c r="D158" s="151" t="s">
        <v>852</v>
      </c>
      <c r="E158" s="151">
        <v>1</v>
      </c>
      <c r="F158" s="151">
        <v>6</v>
      </c>
      <c r="G158" s="151">
        <f t="shared" si="6"/>
        <v>0</v>
      </c>
      <c r="H158" s="151">
        <f t="shared" si="7"/>
        <v>6</v>
      </c>
      <c r="I158" s="151">
        <f t="shared" si="8"/>
        <v>6</v>
      </c>
      <c r="J158" s="151" t="s">
        <v>704</v>
      </c>
      <c r="K158" s="151" t="str">
        <f>IFERROR(IF(VLOOKUP(B158,comp!$D:$L,1,FALSE)=B158,"",""),"Novo")</f>
        <v/>
      </c>
    </row>
    <row r="159" spans="1:11">
      <c r="A159" s="151">
        <v>5684</v>
      </c>
      <c r="B159" s="152">
        <v>5674</v>
      </c>
      <c r="C159" s="151" t="s">
        <v>865</v>
      </c>
      <c r="D159" s="151" t="s">
        <v>852</v>
      </c>
      <c r="E159" s="151">
        <v>1</v>
      </c>
      <c r="F159" s="151">
        <v>40.11</v>
      </c>
      <c r="G159" s="151">
        <f t="shared" si="6"/>
        <v>0</v>
      </c>
      <c r="H159" s="151">
        <f t="shared" si="7"/>
        <v>40.11</v>
      </c>
      <c r="I159" s="151">
        <f t="shared" si="8"/>
        <v>40.11</v>
      </c>
      <c r="J159" s="151" t="s">
        <v>704</v>
      </c>
      <c r="K159" s="151" t="str">
        <f>IFERROR(IF(VLOOKUP(B159,comp!$D:$L,1,FALSE)=B159,"",""),"Novo")</f>
        <v/>
      </c>
    </row>
    <row r="160" spans="1:11">
      <c r="A160" s="151">
        <v>5684</v>
      </c>
      <c r="B160" s="152">
        <v>53788</v>
      </c>
      <c r="C160" s="151" t="s">
        <v>866</v>
      </c>
      <c r="D160" s="151" t="s">
        <v>852</v>
      </c>
      <c r="E160" s="151">
        <v>1</v>
      </c>
      <c r="F160" s="151">
        <v>57.01</v>
      </c>
      <c r="G160" s="151">
        <f t="shared" si="6"/>
        <v>0</v>
      </c>
      <c r="H160" s="151">
        <f t="shared" si="7"/>
        <v>57.01</v>
      </c>
      <c r="I160" s="151">
        <f t="shared" si="8"/>
        <v>57.01</v>
      </c>
      <c r="J160" s="151" t="s">
        <v>704</v>
      </c>
      <c r="K160" s="151" t="str">
        <f>IFERROR(IF(VLOOKUP(B160,comp!$D:$L,1,FALSE)=B160,"",""),"Novo")</f>
        <v/>
      </c>
    </row>
    <row r="161" spans="1:11">
      <c r="A161" s="151">
        <v>5684</v>
      </c>
      <c r="B161" s="152">
        <v>88303</v>
      </c>
      <c r="C161" s="151" t="s">
        <v>867</v>
      </c>
      <c r="D161" s="151" t="s">
        <v>852</v>
      </c>
      <c r="E161" s="151">
        <v>1</v>
      </c>
      <c r="F161" s="151">
        <v>27.57</v>
      </c>
      <c r="G161" s="151">
        <f t="shared" si="6"/>
        <v>0</v>
      </c>
      <c r="H161" s="151">
        <f t="shared" si="7"/>
        <v>27.57</v>
      </c>
      <c r="I161" s="151">
        <f t="shared" si="8"/>
        <v>27.57</v>
      </c>
      <c r="J161" s="151" t="s">
        <v>704</v>
      </c>
      <c r="K161" s="151" t="str">
        <f>IFERROR(IF(VLOOKUP(B161,comp!$D:$L,1,FALSE)=B161,"",""),"Novo")</f>
        <v/>
      </c>
    </row>
    <row r="162" spans="1:11">
      <c r="A162" s="151">
        <v>5684</v>
      </c>
      <c r="B162" s="152">
        <v>89210</v>
      </c>
      <c r="C162" s="151" t="s">
        <v>868</v>
      </c>
      <c r="D162" s="151" t="s">
        <v>852</v>
      </c>
      <c r="E162" s="151">
        <v>1</v>
      </c>
      <c r="F162" s="151">
        <v>32.049999999999997</v>
      </c>
      <c r="G162" s="151">
        <f t="shared" si="6"/>
        <v>0</v>
      </c>
      <c r="H162" s="151">
        <f t="shared" si="7"/>
        <v>32.049999999999997</v>
      </c>
      <c r="I162" s="151">
        <f t="shared" si="8"/>
        <v>32.049999999999997</v>
      </c>
      <c r="J162" s="151" t="s">
        <v>704</v>
      </c>
      <c r="K162" s="151" t="str">
        <f>IFERROR(IF(VLOOKUP(B162,comp!$D:$L,1,FALSE)=B162,"",""),"Novo")</f>
        <v/>
      </c>
    </row>
    <row r="163" spans="1:11">
      <c r="A163" s="151">
        <v>5684</v>
      </c>
      <c r="B163" s="152">
        <v>89211</v>
      </c>
      <c r="C163" s="151" t="s">
        <v>869</v>
      </c>
      <c r="D163" s="151" t="s">
        <v>852</v>
      </c>
      <c r="E163" s="151">
        <v>1</v>
      </c>
      <c r="F163" s="151">
        <v>8.6</v>
      </c>
      <c r="G163" s="151">
        <f t="shared" si="6"/>
        <v>0</v>
      </c>
      <c r="H163" s="151">
        <f t="shared" si="7"/>
        <v>8.6</v>
      </c>
      <c r="I163" s="151">
        <f t="shared" si="8"/>
        <v>8.6</v>
      </c>
      <c r="J163" s="151" t="s">
        <v>704</v>
      </c>
      <c r="K163" s="151" t="str">
        <f>IFERROR(IF(VLOOKUP(B163,comp!$D:$L,1,FALSE)=B163,"",""),"Novo")</f>
        <v/>
      </c>
    </row>
    <row r="164" spans="1:11">
      <c r="A164" s="151">
        <v>5689</v>
      </c>
      <c r="B164" s="152">
        <v>5658</v>
      </c>
      <c r="C164" s="151" t="s">
        <v>870</v>
      </c>
      <c r="D164" s="151" t="s">
        <v>852</v>
      </c>
      <c r="E164" s="151">
        <v>1</v>
      </c>
      <c r="F164" s="151">
        <v>2.23</v>
      </c>
      <c r="G164" s="151">
        <f t="shared" si="6"/>
        <v>0</v>
      </c>
      <c r="H164" s="151">
        <f t="shared" si="7"/>
        <v>2.23</v>
      </c>
      <c r="I164" s="151">
        <f t="shared" si="8"/>
        <v>2.23</v>
      </c>
      <c r="J164" s="151" t="s">
        <v>704</v>
      </c>
      <c r="K164" s="151" t="str">
        <f>IFERROR(IF(VLOOKUP(B164,comp!$D:$L,1,FALSE)=B164,"",""),"Novo")</f>
        <v/>
      </c>
    </row>
    <row r="165" spans="1:11">
      <c r="A165" s="151">
        <v>5689</v>
      </c>
      <c r="B165" s="152">
        <v>88855</v>
      </c>
      <c r="C165" s="151" t="s">
        <v>871</v>
      </c>
      <c r="D165" s="151" t="s">
        <v>852</v>
      </c>
      <c r="E165" s="151">
        <v>1</v>
      </c>
      <c r="F165" s="151">
        <v>3.21</v>
      </c>
      <c r="G165" s="151">
        <f t="shared" si="6"/>
        <v>0</v>
      </c>
      <c r="H165" s="151">
        <f t="shared" si="7"/>
        <v>3.21</v>
      </c>
      <c r="I165" s="151">
        <f t="shared" si="8"/>
        <v>3.21</v>
      </c>
      <c r="J165" s="151" t="s">
        <v>704</v>
      </c>
      <c r="K165" s="151" t="str">
        <f>IFERROR(IF(VLOOKUP(B165,comp!$D:$L,1,FALSE)=B165,"",""),"Novo")</f>
        <v/>
      </c>
    </row>
    <row r="166" spans="1:11">
      <c r="A166" s="151">
        <v>5689</v>
      </c>
      <c r="B166" s="152">
        <v>88856</v>
      </c>
      <c r="C166" s="151" t="s">
        <v>872</v>
      </c>
      <c r="D166" s="151" t="s">
        <v>852</v>
      </c>
      <c r="E166" s="151">
        <v>1</v>
      </c>
      <c r="F166" s="151">
        <v>0.88</v>
      </c>
      <c r="G166" s="151">
        <f t="shared" si="6"/>
        <v>0</v>
      </c>
      <c r="H166" s="151">
        <f t="shared" si="7"/>
        <v>0.88</v>
      </c>
      <c r="I166" s="151">
        <f t="shared" si="8"/>
        <v>0.88</v>
      </c>
      <c r="J166" s="151" t="s">
        <v>704</v>
      </c>
      <c r="K166" s="151" t="str">
        <f>IFERROR(IF(VLOOKUP(B166,comp!$D:$L,1,FALSE)=B166,"",""),"Novo")</f>
        <v/>
      </c>
    </row>
    <row r="167" spans="1:11">
      <c r="A167" s="151">
        <v>5795</v>
      </c>
      <c r="B167" s="152">
        <v>53863</v>
      </c>
      <c r="C167" s="151" t="s">
        <v>873</v>
      </c>
      <c r="D167" s="151" t="s">
        <v>852</v>
      </c>
      <c r="E167" s="151">
        <v>1</v>
      </c>
      <c r="F167" s="151">
        <v>2.19</v>
      </c>
      <c r="G167" s="151">
        <f t="shared" si="6"/>
        <v>0</v>
      </c>
      <c r="H167" s="151">
        <f t="shared" si="7"/>
        <v>2.19</v>
      </c>
      <c r="I167" s="151">
        <f t="shared" si="8"/>
        <v>2.19</v>
      </c>
      <c r="J167" s="151" t="s">
        <v>704</v>
      </c>
      <c r="K167" s="151" t="str">
        <f>IFERROR(IF(VLOOKUP(B167,comp!$D:$L,1,FALSE)=B167,"",""),"Novo")</f>
        <v/>
      </c>
    </row>
    <row r="168" spans="1:11">
      <c r="A168" s="151">
        <v>5795</v>
      </c>
      <c r="B168" s="152">
        <v>88298</v>
      </c>
      <c r="C168" s="151" t="s">
        <v>874</v>
      </c>
      <c r="D168" s="151" t="s">
        <v>852</v>
      </c>
      <c r="E168" s="151">
        <v>1</v>
      </c>
      <c r="F168" s="151">
        <v>25.73</v>
      </c>
      <c r="G168" s="151">
        <f t="shared" si="6"/>
        <v>0</v>
      </c>
      <c r="H168" s="151">
        <f t="shared" si="7"/>
        <v>25.73</v>
      </c>
      <c r="I168" s="151">
        <f t="shared" si="8"/>
        <v>25.73</v>
      </c>
      <c r="J168" s="151" t="s">
        <v>704</v>
      </c>
      <c r="K168" s="151" t="str">
        <f>IFERROR(IF(VLOOKUP(B168,comp!$D:$L,1,FALSE)=B168,"",""),"Novo")</f>
        <v/>
      </c>
    </row>
    <row r="169" spans="1:11">
      <c r="A169" s="151">
        <v>5795</v>
      </c>
      <c r="B169" s="152">
        <v>95114</v>
      </c>
      <c r="C169" s="151" t="s">
        <v>875</v>
      </c>
      <c r="D169" s="151" t="s">
        <v>852</v>
      </c>
      <c r="E169" s="151">
        <v>1</v>
      </c>
      <c r="F169" s="151">
        <v>1.75</v>
      </c>
      <c r="G169" s="151">
        <f t="shared" si="6"/>
        <v>0</v>
      </c>
      <c r="H169" s="151">
        <f t="shared" si="7"/>
        <v>1.75</v>
      </c>
      <c r="I169" s="151">
        <f t="shared" si="8"/>
        <v>1.75</v>
      </c>
      <c r="J169" s="151" t="s">
        <v>704</v>
      </c>
      <c r="K169" s="151" t="str">
        <f>IFERROR(IF(VLOOKUP(B169,comp!$D:$L,1,FALSE)=B169,"",""),"Novo")</f>
        <v/>
      </c>
    </row>
    <row r="170" spans="1:11">
      <c r="A170" s="151">
        <v>5795</v>
      </c>
      <c r="B170" s="152">
        <v>95115</v>
      </c>
      <c r="C170" s="151" t="s">
        <v>876</v>
      </c>
      <c r="D170" s="151" t="s">
        <v>852</v>
      </c>
      <c r="E170" s="151">
        <v>1</v>
      </c>
      <c r="F170" s="151">
        <v>0.4</v>
      </c>
      <c r="G170" s="151">
        <f t="shared" si="6"/>
        <v>0</v>
      </c>
      <c r="H170" s="151">
        <f t="shared" si="7"/>
        <v>0.4</v>
      </c>
      <c r="I170" s="151">
        <f t="shared" si="8"/>
        <v>0.4</v>
      </c>
      <c r="J170" s="151" t="s">
        <v>704</v>
      </c>
      <c r="K170" s="151" t="str">
        <f>IFERROR(IF(VLOOKUP(B170,comp!$D:$L,1,FALSE)=B170,"",""),"Novo")</f>
        <v/>
      </c>
    </row>
    <row r="171" spans="1:11">
      <c r="A171" s="151">
        <v>5811</v>
      </c>
      <c r="B171" s="152">
        <v>5695</v>
      </c>
      <c r="C171" s="151" t="s">
        <v>877</v>
      </c>
      <c r="D171" s="151" t="s">
        <v>852</v>
      </c>
      <c r="E171" s="151">
        <v>1</v>
      </c>
      <c r="F171" s="151">
        <v>40.020000000000003</v>
      </c>
      <c r="G171" s="151">
        <f t="shared" si="6"/>
        <v>0</v>
      </c>
      <c r="H171" s="151">
        <f t="shared" si="7"/>
        <v>40.020000000000003</v>
      </c>
      <c r="I171" s="151">
        <f t="shared" si="8"/>
        <v>40.020000000000003</v>
      </c>
      <c r="J171" s="151" t="s">
        <v>704</v>
      </c>
      <c r="K171" s="151" t="str">
        <f>IFERROR(IF(VLOOKUP(B171,comp!$D:$L,1,FALSE)=B171,"",""),"Novo")</f>
        <v/>
      </c>
    </row>
    <row r="172" spans="1:11">
      <c r="A172" s="151">
        <v>5811</v>
      </c>
      <c r="B172" s="152">
        <v>53792</v>
      </c>
      <c r="C172" s="151" t="s">
        <v>878</v>
      </c>
      <c r="D172" s="151" t="s">
        <v>852</v>
      </c>
      <c r="E172" s="151">
        <v>1</v>
      </c>
      <c r="F172" s="151">
        <v>101.07</v>
      </c>
      <c r="G172" s="151">
        <f t="shared" si="6"/>
        <v>0</v>
      </c>
      <c r="H172" s="151">
        <f t="shared" si="7"/>
        <v>101.07</v>
      </c>
      <c r="I172" s="151">
        <f t="shared" si="8"/>
        <v>101.07</v>
      </c>
      <c r="J172" s="151" t="s">
        <v>704</v>
      </c>
      <c r="K172" s="151" t="str">
        <f>IFERROR(IF(VLOOKUP(B172,comp!$D:$L,1,FALSE)=B172,"",""),"Novo")</f>
        <v/>
      </c>
    </row>
    <row r="173" spans="1:11">
      <c r="A173" s="151">
        <v>5811</v>
      </c>
      <c r="B173" s="152">
        <v>88281</v>
      </c>
      <c r="C173" s="151" t="s">
        <v>879</v>
      </c>
      <c r="D173" s="151" t="s">
        <v>852</v>
      </c>
      <c r="E173" s="151">
        <v>1</v>
      </c>
      <c r="F173" s="151">
        <v>32.78</v>
      </c>
      <c r="G173" s="151">
        <f t="shared" si="6"/>
        <v>0</v>
      </c>
      <c r="H173" s="151">
        <f t="shared" si="7"/>
        <v>32.78</v>
      </c>
      <c r="I173" s="151">
        <f t="shared" si="8"/>
        <v>32.78</v>
      </c>
      <c r="J173" s="151" t="s">
        <v>704</v>
      </c>
      <c r="K173" s="151" t="str">
        <f>IFERROR(IF(VLOOKUP(B173,comp!$D:$L,1,FALSE)=B173,"",""),"Novo")</f>
        <v/>
      </c>
    </row>
    <row r="174" spans="1:11">
      <c r="A174" s="151">
        <v>5811</v>
      </c>
      <c r="B174" s="152">
        <v>91367</v>
      </c>
      <c r="C174" s="151" t="s">
        <v>880</v>
      </c>
      <c r="D174" s="151" t="s">
        <v>852</v>
      </c>
      <c r="E174" s="151">
        <v>1</v>
      </c>
      <c r="F174" s="151">
        <v>22.21</v>
      </c>
      <c r="G174" s="151">
        <f t="shared" si="6"/>
        <v>0</v>
      </c>
      <c r="H174" s="151">
        <f t="shared" si="7"/>
        <v>22.21</v>
      </c>
      <c r="I174" s="151">
        <f t="shared" si="8"/>
        <v>22.21</v>
      </c>
      <c r="J174" s="151" t="s">
        <v>704</v>
      </c>
      <c r="K174" s="151" t="str">
        <f>IFERROR(IF(VLOOKUP(B174,comp!$D:$L,1,FALSE)=B174,"",""),"Novo")</f>
        <v/>
      </c>
    </row>
    <row r="175" spans="1:11">
      <c r="A175" s="151">
        <v>5811</v>
      </c>
      <c r="B175" s="152">
        <v>91368</v>
      </c>
      <c r="C175" s="151" t="s">
        <v>881</v>
      </c>
      <c r="D175" s="151" t="s">
        <v>852</v>
      </c>
      <c r="E175" s="151">
        <v>1</v>
      </c>
      <c r="F175" s="151">
        <v>8.52</v>
      </c>
      <c r="G175" s="151">
        <f t="shared" si="6"/>
        <v>0</v>
      </c>
      <c r="H175" s="151">
        <f t="shared" si="7"/>
        <v>8.52</v>
      </c>
      <c r="I175" s="151">
        <f t="shared" si="8"/>
        <v>8.52</v>
      </c>
      <c r="J175" s="151" t="s">
        <v>704</v>
      </c>
      <c r="K175" s="151" t="str">
        <f>IFERROR(IF(VLOOKUP(B175,comp!$D:$L,1,FALSE)=B175,"",""),"Novo")</f>
        <v/>
      </c>
    </row>
    <row r="176" spans="1:11">
      <c r="A176" s="151">
        <v>5811</v>
      </c>
      <c r="B176" s="152">
        <v>91369</v>
      </c>
      <c r="C176" s="151" t="s">
        <v>882</v>
      </c>
      <c r="D176" s="151" t="s">
        <v>852</v>
      </c>
      <c r="E176" s="151">
        <v>1</v>
      </c>
      <c r="F176" s="151">
        <v>3.44</v>
      </c>
      <c r="G176" s="151">
        <f t="shared" si="6"/>
        <v>0</v>
      </c>
      <c r="H176" s="151">
        <f t="shared" si="7"/>
        <v>3.44</v>
      </c>
      <c r="I176" s="151">
        <f t="shared" si="8"/>
        <v>3.44</v>
      </c>
      <c r="J176" s="151" t="s">
        <v>704</v>
      </c>
      <c r="K176" s="151" t="str">
        <f>IFERROR(IF(VLOOKUP(B176,comp!$D:$L,1,FALSE)=B176,"",""),"Novo")</f>
        <v/>
      </c>
    </row>
    <row r="177" spans="1:11">
      <c r="A177" s="151">
        <v>5823</v>
      </c>
      <c r="B177" s="152">
        <v>5703</v>
      </c>
      <c r="C177" s="151" t="s">
        <v>883</v>
      </c>
      <c r="D177" s="151" t="s">
        <v>852</v>
      </c>
      <c r="E177" s="151">
        <v>1</v>
      </c>
      <c r="F177" s="151">
        <v>18.32</v>
      </c>
      <c r="G177" s="151">
        <f t="shared" si="6"/>
        <v>0</v>
      </c>
      <c r="H177" s="151">
        <f t="shared" si="7"/>
        <v>18.32</v>
      </c>
      <c r="I177" s="151">
        <f t="shared" si="8"/>
        <v>18.32</v>
      </c>
      <c r="J177" s="151" t="s">
        <v>704</v>
      </c>
      <c r="K177" s="151" t="str">
        <f>IFERROR(IF(VLOOKUP(B177,comp!$D:$L,1,FALSE)=B177,"",""),"Novo")</f>
        <v/>
      </c>
    </row>
    <row r="178" spans="1:11">
      <c r="A178" s="151">
        <v>5823</v>
      </c>
      <c r="B178" s="152">
        <v>53794</v>
      </c>
      <c r="C178" s="151" t="s">
        <v>884</v>
      </c>
      <c r="D178" s="151" t="s">
        <v>852</v>
      </c>
      <c r="E178" s="151">
        <v>1</v>
      </c>
      <c r="F178" s="151">
        <v>35.619999999999997</v>
      </c>
      <c r="G178" s="151">
        <f t="shared" si="6"/>
        <v>0</v>
      </c>
      <c r="H178" s="151">
        <f t="shared" si="7"/>
        <v>35.619999999999997</v>
      </c>
      <c r="I178" s="151">
        <f t="shared" si="8"/>
        <v>35.619999999999997</v>
      </c>
      <c r="J178" s="151" t="s">
        <v>704</v>
      </c>
      <c r="K178" s="151" t="str">
        <f>IFERROR(IF(VLOOKUP(B178,comp!$D:$L,1,FALSE)=B178,"",""),"Novo")</f>
        <v/>
      </c>
    </row>
    <row r="179" spans="1:11">
      <c r="A179" s="151">
        <v>5823</v>
      </c>
      <c r="B179" s="152">
        <v>88304</v>
      </c>
      <c r="C179" s="151" t="s">
        <v>885</v>
      </c>
      <c r="D179" s="151" t="s">
        <v>852</v>
      </c>
      <c r="E179" s="151">
        <v>1</v>
      </c>
      <c r="F179" s="151">
        <v>34.85</v>
      </c>
      <c r="G179" s="151">
        <f t="shared" si="6"/>
        <v>0</v>
      </c>
      <c r="H179" s="151">
        <f t="shared" si="7"/>
        <v>34.85</v>
      </c>
      <c r="I179" s="151">
        <f t="shared" si="8"/>
        <v>34.85</v>
      </c>
      <c r="J179" s="151" t="s">
        <v>704</v>
      </c>
      <c r="K179" s="151" t="str">
        <f>IFERROR(IF(VLOOKUP(B179,comp!$D:$L,1,FALSE)=B179,"",""),"Novo")</f>
        <v/>
      </c>
    </row>
    <row r="180" spans="1:11">
      <c r="A180" s="151">
        <v>5823</v>
      </c>
      <c r="B180" s="152">
        <v>95116</v>
      </c>
      <c r="C180" s="151" t="s">
        <v>886</v>
      </c>
      <c r="D180" s="151" t="s">
        <v>852</v>
      </c>
      <c r="E180" s="151">
        <v>1</v>
      </c>
      <c r="F180" s="151">
        <v>32.549999999999997</v>
      </c>
      <c r="G180" s="151">
        <f t="shared" si="6"/>
        <v>0</v>
      </c>
      <c r="H180" s="151">
        <f t="shared" si="7"/>
        <v>32.549999999999997</v>
      </c>
      <c r="I180" s="151">
        <f t="shared" si="8"/>
        <v>32.549999999999997</v>
      </c>
      <c r="J180" s="151" t="s">
        <v>704</v>
      </c>
      <c r="K180" s="151" t="str">
        <f>IFERROR(IF(VLOOKUP(B180,comp!$D:$L,1,FALSE)=B180,"",""),"Novo")</f>
        <v/>
      </c>
    </row>
    <row r="181" spans="1:11">
      <c r="A181" s="151">
        <v>5823</v>
      </c>
      <c r="B181" s="152">
        <v>95117</v>
      </c>
      <c r="C181" s="151" t="s">
        <v>887</v>
      </c>
      <c r="D181" s="151" t="s">
        <v>852</v>
      </c>
      <c r="E181" s="151">
        <v>1</v>
      </c>
      <c r="F181" s="151">
        <v>10.039999999999999</v>
      </c>
      <c r="G181" s="151">
        <f t="shared" si="6"/>
        <v>0</v>
      </c>
      <c r="H181" s="151">
        <f t="shared" si="7"/>
        <v>10.039999999999999</v>
      </c>
      <c r="I181" s="151">
        <f t="shared" si="8"/>
        <v>10.039999999999999</v>
      </c>
      <c r="J181" s="151" t="s">
        <v>704</v>
      </c>
      <c r="K181" s="151" t="str">
        <f>IFERROR(IF(VLOOKUP(B181,comp!$D:$L,1,FALSE)=B181,"",""),"Novo")</f>
        <v/>
      </c>
    </row>
    <row r="182" spans="1:11">
      <c r="A182" s="151">
        <v>5824</v>
      </c>
      <c r="B182" s="152">
        <v>5705</v>
      </c>
      <c r="C182" s="151" t="s">
        <v>888</v>
      </c>
      <c r="D182" s="151" t="s">
        <v>852</v>
      </c>
      <c r="E182" s="151">
        <v>1</v>
      </c>
      <c r="F182" s="151">
        <v>38.479999999999997</v>
      </c>
      <c r="G182" s="151">
        <f t="shared" si="6"/>
        <v>0</v>
      </c>
      <c r="H182" s="151">
        <f t="shared" si="7"/>
        <v>38.479999999999997</v>
      </c>
      <c r="I182" s="151">
        <f t="shared" si="8"/>
        <v>38.479999999999997</v>
      </c>
      <c r="J182" s="151" t="s">
        <v>704</v>
      </c>
      <c r="K182" s="151" t="str">
        <f>IFERROR(IF(VLOOKUP(B182,comp!$D:$L,1,FALSE)=B182,"",""),"Novo")</f>
        <v/>
      </c>
    </row>
    <row r="183" spans="1:11">
      <c r="A183" s="151">
        <v>5824</v>
      </c>
      <c r="B183" s="152">
        <v>53797</v>
      </c>
      <c r="C183" s="151" t="s">
        <v>889</v>
      </c>
      <c r="D183" s="151" t="s">
        <v>852</v>
      </c>
      <c r="E183" s="151">
        <v>1</v>
      </c>
      <c r="F183" s="151">
        <v>116.23</v>
      </c>
      <c r="G183" s="151">
        <f t="shared" si="6"/>
        <v>0</v>
      </c>
      <c r="H183" s="151">
        <f t="shared" si="7"/>
        <v>116.23</v>
      </c>
      <c r="I183" s="151">
        <f t="shared" si="8"/>
        <v>116.23</v>
      </c>
      <c r="J183" s="151" t="s">
        <v>704</v>
      </c>
      <c r="K183" s="151" t="str">
        <f>IFERROR(IF(VLOOKUP(B183,comp!$D:$L,1,FALSE)=B183,"",""),"Novo")</f>
        <v/>
      </c>
    </row>
    <row r="184" spans="1:11">
      <c r="A184" s="151">
        <v>5824</v>
      </c>
      <c r="B184" s="152">
        <v>88282</v>
      </c>
      <c r="C184" s="151" t="s">
        <v>890</v>
      </c>
      <c r="D184" s="151" t="s">
        <v>852</v>
      </c>
      <c r="E184" s="151">
        <v>1</v>
      </c>
      <c r="F184" s="151">
        <v>31.83</v>
      </c>
      <c r="G184" s="151">
        <f t="shared" si="6"/>
        <v>0</v>
      </c>
      <c r="H184" s="151">
        <f t="shared" si="7"/>
        <v>31.83</v>
      </c>
      <c r="I184" s="151">
        <f t="shared" si="8"/>
        <v>31.83</v>
      </c>
      <c r="J184" s="151" t="s">
        <v>704</v>
      </c>
      <c r="K184" s="151" t="str">
        <f>IFERROR(IF(VLOOKUP(B184,comp!$D:$L,1,FALSE)=B184,"",""),"Novo")</f>
        <v/>
      </c>
    </row>
    <row r="185" spans="1:11">
      <c r="A185" s="151">
        <v>5824</v>
      </c>
      <c r="B185" s="152">
        <v>89264</v>
      </c>
      <c r="C185" s="151" t="s">
        <v>891</v>
      </c>
      <c r="D185" s="151" t="s">
        <v>852</v>
      </c>
      <c r="E185" s="151">
        <v>1</v>
      </c>
      <c r="F185" s="151">
        <v>21.11</v>
      </c>
      <c r="G185" s="151">
        <f t="shared" si="6"/>
        <v>0</v>
      </c>
      <c r="H185" s="151">
        <f t="shared" si="7"/>
        <v>21.11</v>
      </c>
      <c r="I185" s="151">
        <f t="shared" si="8"/>
        <v>21.11</v>
      </c>
      <c r="J185" s="151" t="s">
        <v>704</v>
      </c>
      <c r="K185" s="151" t="str">
        <f>IFERROR(IF(VLOOKUP(B185,comp!$D:$L,1,FALSE)=B185,"",""),"Novo")</f>
        <v/>
      </c>
    </row>
    <row r="186" spans="1:11">
      <c r="A186" s="151">
        <v>5824</v>
      </c>
      <c r="B186" s="152">
        <v>89265</v>
      </c>
      <c r="C186" s="151" t="s">
        <v>892</v>
      </c>
      <c r="D186" s="151" t="s">
        <v>852</v>
      </c>
      <c r="E186" s="151">
        <v>1</v>
      </c>
      <c r="F186" s="151">
        <v>8.41</v>
      </c>
      <c r="G186" s="151">
        <f t="shared" si="6"/>
        <v>0</v>
      </c>
      <c r="H186" s="151">
        <f t="shared" si="7"/>
        <v>8.41</v>
      </c>
      <c r="I186" s="151">
        <f t="shared" si="8"/>
        <v>8.41</v>
      </c>
      <c r="J186" s="151" t="s">
        <v>704</v>
      </c>
      <c r="K186" s="151" t="str">
        <f>IFERROR(IF(VLOOKUP(B186,comp!$D:$L,1,FALSE)=B186,"",""),"Novo")</f>
        <v/>
      </c>
    </row>
    <row r="187" spans="1:11">
      <c r="A187" s="151">
        <v>5824</v>
      </c>
      <c r="B187" s="152">
        <v>89266</v>
      </c>
      <c r="C187" s="151" t="s">
        <v>893</v>
      </c>
      <c r="D187" s="151" t="s">
        <v>852</v>
      </c>
      <c r="E187" s="151">
        <v>1</v>
      </c>
      <c r="F187" s="151">
        <v>3.39</v>
      </c>
      <c r="G187" s="151">
        <f t="shared" si="6"/>
        <v>0</v>
      </c>
      <c r="H187" s="151">
        <f t="shared" si="7"/>
        <v>3.39</v>
      </c>
      <c r="I187" s="151">
        <f t="shared" si="8"/>
        <v>3.39</v>
      </c>
      <c r="J187" s="151" t="s">
        <v>704</v>
      </c>
      <c r="K187" s="151" t="str">
        <f>IFERROR(IF(VLOOKUP(B187,comp!$D:$L,1,FALSE)=B187,"",""),"Novo")</f>
        <v/>
      </c>
    </row>
    <row r="188" spans="1:11">
      <c r="A188" s="151">
        <v>5835</v>
      </c>
      <c r="B188" s="152">
        <v>5710</v>
      </c>
      <c r="C188" s="151" t="s">
        <v>894</v>
      </c>
      <c r="D188" s="151" t="s">
        <v>852</v>
      </c>
      <c r="E188" s="151">
        <v>1</v>
      </c>
      <c r="F188" s="151">
        <v>138.41999999999999</v>
      </c>
      <c r="G188" s="151">
        <f t="shared" si="6"/>
        <v>0</v>
      </c>
      <c r="H188" s="151">
        <f t="shared" si="7"/>
        <v>138.41999999999999</v>
      </c>
      <c r="I188" s="151">
        <f t="shared" si="8"/>
        <v>138.41999999999999</v>
      </c>
      <c r="J188" s="151" t="s">
        <v>704</v>
      </c>
      <c r="K188" s="151" t="str">
        <f>IFERROR(IF(VLOOKUP(B188,comp!$D:$L,1,FALSE)=B188,"",""),"Novo")</f>
        <v/>
      </c>
    </row>
    <row r="189" spans="1:11">
      <c r="A189" s="151">
        <v>5835</v>
      </c>
      <c r="B189" s="152">
        <v>5711</v>
      </c>
      <c r="C189" s="151" t="s">
        <v>895</v>
      </c>
      <c r="D189" s="151" t="s">
        <v>852</v>
      </c>
      <c r="E189" s="151">
        <v>1</v>
      </c>
      <c r="F189" s="151">
        <v>88.83</v>
      </c>
      <c r="G189" s="151">
        <f t="shared" si="6"/>
        <v>0</v>
      </c>
      <c r="H189" s="151">
        <f t="shared" si="7"/>
        <v>88.83</v>
      </c>
      <c r="I189" s="151">
        <f t="shared" si="8"/>
        <v>88.83</v>
      </c>
      <c r="J189" s="151" t="s">
        <v>704</v>
      </c>
      <c r="K189" s="151" t="str">
        <f>IFERROR(IF(VLOOKUP(B189,comp!$D:$L,1,FALSE)=B189,"",""),"Novo")</f>
        <v/>
      </c>
    </row>
    <row r="190" spans="1:11">
      <c r="A190" s="151">
        <v>5835</v>
      </c>
      <c r="B190" s="152">
        <v>88302</v>
      </c>
      <c r="C190" s="151" t="s">
        <v>896</v>
      </c>
      <c r="D190" s="151" t="s">
        <v>852</v>
      </c>
      <c r="E190" s="151">
        <v>1</v>
      </c>
      <c r="F190" s="151">
        <v>27.2</v>
      </c>
      <c r="G190" s="151">
        <f t="shared" si="6"/>
        <v>0</v>
      </c>
      <c r="H190" s="151">
        <f t="shared" si="7"/>
        <v>27.2</v>
      </c>
      <c r="I190" s="151">
        <f t="shared" si="8"/>
        <v>27.2</v>
      </c>
      <c r="J190" s="151" t="s">
        <v>704</v>
      </c>
      <c r="K190" s="151" t="str">
        <f>IFERROR(IF(VLOOKUP(B190,comp!$D:$L,1,FALSE)=B190,"",""),"Novo")</f>
        <v/>
      </c>
    </row>
    <row r="191" spans="1:11">
      <c r="A191" s="151">
        <v>5835</v>
      </c>
      <c r="B191" s="152">
        <v>89240</v>
      </c>
      <c r="C191" s="151" t="s">
        <v>897</v>
      </c>
      <c r="D191" s="151" t="s">
        <v>852</v>
      </c>
      <c r="E191" s="151">
        <v>1</v>
      </c>
      <c r="F191" s="151">
        <v>86.11</v>
      </c>
      <c r="G191" s="151">
        <f t="shared" si="6"/>
        <v>0</v>
      </c>
      <c r="H191" s="151">
        <f t="shared" si="7"/>
        <v>86.11</v>
      </c>
      <c r="I191" s="151">
        <f t="shared" si="8"/>
        <v>86.11</v>
      </c>
      <c r="J191" s="151" t="s">
        <v>704</v>
      </c>
      <c r="K191" s="151" t="str">
        <f>IFERROR(IF(VLOOKUP(B191,comp!$D:$L,1,FALSE)=B191,"",""),"Novo")</f>
        <v/>
      </c>
    </row>
    <row r="192" spans="1:11">
      <c r="A192" s="151">
        <v>5835</v>
      </c>
      <c r="B192" s="152">
        <v>89241</v>
      </c>
      <c r="C192" s="151" t="s">
        <v>898</v>
      </c>
      <c r="D192" s="151" t="s">
        <v>852</v>
      </c>
      <c r="E192" s="151">
        <v>1</v>
      </c>
      <c r="F192" s="151">
        <v>30.35</v>
      </c>
      <c r="G192" s="151">
        <f t="shared" si="6"/>
        <v>0</v>
      </c>
      <c r="H192" s="151">
        <f t="shared" si="7"/>
        <v>30.35</v>
      </c>
      <c r="I192" s="151">
        <f t="shared" si="8"/>
        <v>30.35</v>
      </c>
      <c r="J192" s="151" t="s">
        <v>704</v>
      </c>
      <c r="K192" s="151" t="str">
        <f>IFERROR(IF(VLOOKUP(B192,comp!$D:$L,1,FALSE)=B192,"",""),"Novo")</f>
        <v/>
      </c>
    </row>
    <row r="193" spans="1:11">
      <c r="A193" s="151">
        <v>5839</v>
      </c>
      <c r="B193" s="152">
        <v>53804</v>
      </c>
      <c r="C193" s="151" t="s">
        <v>899</v>
      </c>
      <c r="D193" s="151" t="s">
        <v>852</v>
      </c>
      <c r="E193" s="151">
        <v>1</v>
      </c>
      <c r="F193" s="151">
        <v>4.6399999999999997</v>
      </c>
      <c r="G193" s="151">
        <f t="shared" si="6"/>
        <v>0</v>
      </c>
      <c r="H193" s="151">
        <f t="shared" si="7"/>
        <v>4.6399999999999997</v>
      </c>
      <c r="I193" s="151">
        <f t="shared" si="8"/>
        <v>4.6399999999999997</v>
      </c>
      <c r="J193" s="151" t="s">
        <v>704</v>
      </c>
      <c r="K193" s="151" t="str">
        <f>IFERROR(IF(VLOOKUP(B193,comp!$D:$L,1,FALSE)=B193,"",""),"Novo")</f>
        <v/>
      </c>
    </row>
    <row r="194" spans="1:11">
      <c r="A194" s="151">
        <v>5839</v>
      </c>
      <c r="B194" s="152">
        <v>89015</v>
      </c>
      <c r="C194" s="151" t="s">
        <v>900</v>
      </c>
      <c r="D194" s="151" t="s">
        <v>852</v>
      </c>
      <c r="E194" s="151">
        <v>1</v>
      </c>
      <c r="F194" s="151">
        <v>3.71</v>
      </c>
      <c r="G194" s="151">
        <f t="shared" si="6"/>
        <v>0</v>
      </c>
      <c r="H194" s="151">
        <f t="shared" si="7"/>
        <v>3.71</v>
      </c>
      <c r="I194" s="151">
        <f t="shared" si="8"/>
        <v>3.71</v>
      </c>
      <c r="J194" s="151" t="s">
        <v>704</v>
      </c>
      <c r="K194" s="151" t="str">
        <f>IFERROR(IF(VLOOKUP(B194,comp!$D:$L,1,FALSE)=B194,"",""),"Novo")</f>
        <v/>
      </c>
    </row>
    <row r="195" spans="1:11">
      <c r="A195" s="151">
        <v>5839</v>
      </c>
      <c r="B195" s="152">
        <v>89016</v>
      </c>
      <c r="C195" s="151" t="s">
        <v>901</v>
      </c>
      <c r="D195" s="151" t="s">
        <v>852</v>
      </c>
      <c r="E195" s="151">
        <v>1</v>
      </c>
      <c r="F195" s="151">
        <v>0.98</v>
      </c>
      <c r="G195" s="151">
        <f t="shared" si="6"/>
        <v>0</v>
      </c>
      <c r="H195" s="151">
        <f t="shared" si="7"/>
        <v>0.98</v>
      </c>
      <c r="I195" s="151">
        <f t="shared" si="8"/>
        <v>0.98</v>
      </c>
      <c r="J195" s="151" t="s">
        <v>704</v>
      </c>
      <c r="K195" s="151" t="str">
        <f>IFERROR(IF(VLOOKUP(B195,comp!$D:$L,1,FALSE)=B195,"",""),"Novo")</f>
        <v/>
      </c>
    </row>
    <row r="196" spans="1:11">
      <c r="A196" s="151">
        <v>5843</v>
      </c>
      <c r="B196" s="152">
        <v>7063</v>
      </c>
      <c r="C196" s="151" t="s">
        <v>902</v>
      </c>
      <c r="D196" s="151" t="s">
        <v>852</v>
      </c>
      <c r="E196" s="151">
        <v>1</v>
      </c>
      <c r="F196" s="151">
        <v>19.96</v>
      </c>
      <c r="G196" s="151">
        <f t="shared" si="6"/>
        <v>0</v>
      </c>
      <c r="H196" s="151">
        <f t="shared" si="7"/>
        <v>19.96</v>
      </c>
      <c r="I196" s="151">
        <f t="shared" si="8"/>
        <v>19.96</v>
      </c>
      <c r="J196" s="151" t="s">
        <v>704</v>
      </c>
      <c r="K196" s="151" t="str">
        <f>IFERROR(IF(VLOOKUP(B196,comp!$D:$L,1,FALSE)=B196,"",""),"Novo")</f>
        <v/>
      </c>
    </row>
    <row r="197" spans="1:11">
      <c r="A197" s="151">
        <v>5843</v>
      </c>
      <c r="B197" s="152">
        <v>7064</v>
      </c>
      <c r="C197" s="151" t="s">
        <v>903</v>
      </c>
      <c r="D197" s="151" t="s">
        <v>852</v>
      </c>
      <c r="E197" s="151">
        <v>1</v>
      </c>
      <c r="F197" s="151">
        <v>5.39</v>
      </c>
      <c r="G197" s="151">
        <f t="shared" ref="G197:G260" si="9">IF(J197="INSUMO",F197*E197,0)</f>
        <v>0</v>
      </c>
      <c r="H197" s="151">
        <f t="shared" ref="H197:H260" si="10">IF(J197="MÃO DE OBRA",F197*E197,0)</f>
        <v>5.39</v>
      </c>
      <c r="I197" s="151">
        <f t="shared" ref="I197:I260" si="11">E197*F197</f>
        <v>5.39</v>
      </c>
      <c r="J197" s="151" t="s">
        <v>704</v>
      </c>
      <c r="K197" s="151" t="str">
        <f>IFERROR(IF(VLOOKUP(B197,comp!$D:$L,1,FALSE)=B197,"",""),"Novo")</f>
        <v/>
      </c>
    </row>
    <row r="198" spans="1:11">
      <c r="A198" s="151">
        <v>5843</v>
      </c>
      <c r="B198" s="152">
        <v>7065</v>
      </c>
      <c r="C198" s="151" t="s">
        <v>904</v>
      </c>
      <c r="D198" s="151" t="s">
        <v>852</v>
      </c>
      <c r="E198" s="151">
        <v>1</v>
      </c>
      <c r="F198" s="151">
        <v>21.83</v>
      </c>
      <c r="G198" s="151">
        <f t="shared" si="9"/>
        <v>0</v>
      </c>
      <c r="H198" s="151">
        <f t="shared" si="10"/>
        <v>21.83</v>
      </c>
      <c r="I198" s="151">
        <f t="shared" si="11"/>
        <v>21.83</v>
      </c>
      <c r="J198" s="151" t="s">
        <v>704</v>
      </c>
      <c r="K198" s="151" t="str">
        <f>IFERROR(IF(VLOOKUP(B198,comp!$D:$L,1,FALSE)=B198,"",""),"Novo")</f>
        <v/>
      </c>
    </row>
    <row r="199" spans="1:11">
      <c r="A199" s="151">
        <v>5843</v>
      </c>
      <c r="B199" s="152">
        <v>7066</v>
      </c>
      <c r="C199" s="151" t="s">
        <v>905</v>
      </c>
      <c r="D199" s="151" t="s">
        <v>852</v>
      </c>
      <c r="E199" s="151">
        <v>1</v>
      </c>
      <c r="F199" s="151">
        <v>96.47</v>
      </c>
      <c r="G199" s="151">
        <f t="shared" si="9"/>
        <v>0</v>
      </c>
      <c r="H199" s="151">
        <f t="shared" si="10"/>
        <v>96.47</v>
      </c>
      <c r="I199" s="151">
        <f t="shared" si="11"/>
        <v>96.47</v>
      </c>
      <c r="J199" s="151" t="s">
        <v>704</v>
      </c>
      <c r="K199" s="151" t="str">
        <f>IFERROR(IF(VLOOKUP(B199,comp!$D:$L,1,FALSE)=B199,"",""),"Novo")</f>
        <v/>
      </c>
    </row>
    <row r="200" spans="1:11">
      <c r="A200" s="151">
        <v>5843</v>
      </c>
      <c r="B200" s="152">
        <v>88324</v>
      </c>
      <c r="C200" s="151" t="s">
        <v>906</v>
      </c>
      <c r="D200" s="151" t="s">
        <v>852</v>
      </c>
      <c r="E200" s="151">
        <v>1</v>
      </c>
      <c r="F200" s="151">
        <v>28.75</v>
      </c>
      <c r="G200" s="151">
        <f t="shared" si="9"/>
        <v>0</v>
      </c>
      <c r="H200" s="151">
        <f t="shared" si="10"/>
        <v>28.75</v>
      </c>
      <c r="I200" s="151">
        <f t="shared" si="11"/>
        <v>28.75</v>
      </c>
      <c r="J200" s="151" t="s">
        <v>704</v>
      </c>
      <c r="K200" s="151" t="str">
        <f>IFERROR(IF(VLOOKUP(B200,comp!$D:$L,1,FALSE)=B200,"",""),"Novo")</f>
        <v/>
      </c>
    </row>
    <row r="201" spans="1:11">
      <c r="A201" s="151">
        <v>5847</v>
      </c>
      <c r="B201" s="152">
        <v>5718</v>
      </c>
      <c r="C201" s="151" t="s">
        <v>907</v>
      </c>
      <c r="D201" s="151" t="s">
        <v>852</v>
      </c>
      <c r="E201" s="151">
        <v>1</v>
      </c>
      <c r="F201" s="151">
        <v>106.02</v>
      </c>
      <c r="G201" s="151">
        <f t="shared" si="9"/>
        <v>0</v>
      </c>
      <c r="H201" s="151">
        <f t="shared" si="10"/>
        <v>106.02</v>
      </c>
      <c r="I201" s="151">
        <f t="shared" si="11"/>
        <v>106.02</v>
      </c>
      <c r="J201" s="151" t="s">
        <v>704</v>
      </c>
      <c r="K201" s="151" t="str">
        <f>IFERROR(IF(VLOOKUP(B201,comp!$D:$L,1,FALSE)=B201,"",""),"Novo")</f>
        <v/>
      </c>
    </row>
    <row r="202" spans="1:11">
      <c r="A202" s="151">
        <v>5847</v>
      </c>
      <c r="B202" s="152">
        <v>53806</v>
      </c>
      <c r="C202" s="151" t="s">
        <v>908</v>
      </c>
      <c r="D202" s="151" t="s">
        <v>852</v>
      </c>
      <c r="E202" s="151">
        <v>1</v>
      </c>
      <c r="F202" s="151">
        <v>77.36</v>
      </c>
      <c r="G202" s="151">
        <f t="shared" si="9"/>
        <v>0</v>
      </c>
      <c r="H202" s="151">
        <f t="shared" si="10"/>
        <v>77.36</v>
      </c>
      <c r="I202" s="151">
        <f t="shared" si="11"/>
        <v>77.36</v>
      </c>
      <c r="J202" s="151" t="s">
        <v>704</v>
      </c>
      <c r="K202" s="151" t="str">
        <f>IFERROR(IF(VLOOKUP(B202,comp!$D:$L,1,FALSE)=B202,"",""),"Novo")</f>
        <v/>
      </c>
    </row>
    <row r="203" spans="1:11">
      <c r="A203" s="151">
        <v>5847</v>
      </c>
      <c r="B203" s="152">
        <v>89017</v>
      </c>
      <c r="C203" s="151" t="s">
        <v>909</v>
      </c>
      <c r="D203" s="151" t="s">
        <v>852</v>
      </c>
      <c r="E203" s="151">
        <v>1</v>
      </c>
      <c r="F203" s="151">
        <v>43.27</v>
      </c>
      <c r="G203" s="151">
        <f t="shared" si="9"/>
        <v>0</v>
      </c>
      <c r="H203" s="151">
        <f t="shared" si="10"/>
        <v>43.27</v>
      </c>
      <c r="I203" s="151">
        <f t="shared" si="11"/>
        <v>43.27</v>
      </c>
      <c r="J203" s="151" t="s">
        <v>704</v>
      </c>
      <c r="K203" s="151" t="str">
        <f>IFERROR(IF(VLOOKUP(B203,comp!$D:$L,1,FALSE)=B203,"",""),"Novo")</f>
        <v/>
      </c>
    </row>
    <row r="204" spans="1:11">
      <c r="A204" s="151">
        <v>5847</v>
      </c>
      <c r="B204" s="152">
        <v>89018</v>
      </c>
      <c r="C204" s="151" t="s">
        <v>910</v>
      </c>
      <c r="D204" s="151" t="s">
        <v>852</v>
      </c>
      <c r="E204" s="151">
        <v>1</v>
      </c>
      <c r="F204" s="151">
        <v>19.059999999999999</v>
      </c>
      <c r="G204" s="151">
        <f t="shared" si="9"/>
        <v>0</v>
      </c>
      <c r="H204" s="151">
        <f t="shared" si="10"/>
        <v>19.059999999999999</v>
      </c>
      <c r="I204" s="151">
        <f t="shared" si="11"/>
        <v>19.059999999999999</v>
      </c>
      <c r="J204" s="151" t="s">
        <v>704</v>
      </c>
      <c r="K204" s="151" t="str">
        <f>IFERROR(IF(VLOOKUP(B204,comp!$D:$L,1,FALSE)=B204,"",""),"Novo")</f>
        <v/>
      </c>
    </row>
    <row r="205" spans="1:11">
      <c r="A205" s="151">
        <v>5851</v>
      </c>
      <c r="B205" s="152">
        <v>5721</v>
      </c>
      <c r="C205" s="151" t="s">
        <v>911</v>
      </c>
      <c r="D205" s="151" t="s">
        <v>852</v>
      </c>
      <c r="E205" s="151">
        <v>1</v>
      </c>
      <c r="F205" s="151">
        <v>93.54</v>
      </c>
      <c r="G205" s="151">
        <f t="shared" si="9"/>
        <v>0</v>
      </c>
      <c r="H205" s="151">
        <f t="shared" si="10"/>
        <v>93.54</v>
      </c>
      <c r="I205" s="151">
        <f t="shared" si="11"/>
        <v>93.54</v>
      </c>
      <c r="J205" s="151" t="s">
        <v>704</v>
      </c>
      <c r="K205" s="151" t="str">
        <f>IFERROR(IF(VLOOKUP(B205,comp!$D:$L,1,FALSE)=B205,"",""),"Novo")</f>
        <v/>
      </c>
    </row>
    <row r="206" spans="1:11">
      <c r="A206" s="151">
        <v>5851</v>
      </c>
      <c r="B206" s="152">
        <v>53810</v>
      </c>
      <c r="C206" s="151" t="s">
        <v>912</v>
      </c>
      <c r="D206" s="151" t="s">
        <v>852</v>
      </c>
      <c r="E206" s="151">
        <v>1</v>
      </c>
      <c r="F206" s="151">
        <v>77.84</v>
      </c>
      <c r="G206" s="151">
        <f t="shared" si="9"/>
        <v>0</v>
      </c>
      <c r="H206" s="151">
        <f t="shared" si="10"/>
        <v>77.84</v>
      </c>
      <c r="I206" s="151">
        <f t="shared" si="11"/>
        <v>77.84</v>
      </c>
      <c r="J206" s="151" t="s">
        <v>704</v>
      </c>
      <c r="K206" s="151" t="str">
        <f>IFERROR(IF(VLOOKUP(B206,comp!$D:$L,1,FALSE)=B206,"",""),"Novo")</f>
        <v/>
      </c>
    </row>
    <row r="207" spans="1:11">
      <c r="A207" s="151">
        <v>5851</v>
      </c>
      <c r="B207" s="152">
        <v>89009</v>
      </c>
      <c r="C207" s="151" t="s">
        <v>913</v>
      </c>
      <c r="D207" s="151" t="s">
        <v>852</v>
      </c>
      <c r="E207" s="151">
        <v>1</v>
      </c>
      <c r="F207" s="151">
        <v>43.54</v>
      </c>
      <c r="G207" s="151">
        <f t="shared" si="9"/>
        <v>0</v>
      </c>
      <c r="H207" s="151">
        <f t="shared" si="10"/>
        <v>43.54</v>
      </c>
      <c r="I207" s="151">
        <f t="shared" si="11"/>
        <v>43.54</v>
      </c>
      <c r="J207" s="151" t="s">
        <v>704</v>
      </c>
      <c r="K207" s="151" t="str">
        <f>IFERROR(IF(VLOOKUP(B207,comp!$D:$L,1,FALSE)=B207,"",""),"Novo")</f>
        <v/>
      </c>
    </row>
    <row r="208" spans="1:11">
      <c r="A208" s="151">
        <v>5851</v>
      </c>
      <c r="B208" s="152">
        <v>89010</v>
      </c>
      <c r="C208" s="151" t="s">
        <v>914</v>
      </c>
      <c r="D208" s="151" t="s">
        <v>852</v>
      </c>
      <c r="E208" s="151">
        <v>1</v>
      </c>
      <c r="F208" s="151">
        <v>19.18</v>
      </c>
      <c r="G208" s="151">
        <f t="shared" si="9"/>
        <v>0</v>
      </c>
      <c r="H208" s="151">
        <f t="shared" si="10"/>
        <v>19.18</v>
      </c>
      <c r="I208" s="151">
        <f t="shared" si="11"/>
        <v>19.18</v>
      </c>
      <c r="J208" s="151" t="s">
        <v>704</v>
      </c>
      <c r="K208" s="151" t="str">
        <f>IFERROR(IF(VLOOKUP(B208,comp!$D:$L,1,FALSE)=B208,"",""),"Novo")</f>
        <v/>
      </c>
    </row>
    <row r="209" spans="1:11">
      <c r="A209" s="151">
        <v>5855</v>
      </c>
      <c r="B209" s="152">
        <v>5722</v>
      </c>
      <c r="C209" s="151" t="s">
        <v>915</v>
      </c>
      <c r="D209" s="151" t="s">
        <v>852</v>
      </c>
      <c r="E209" s="151">
        <v>1</v>
      </c>
      <c r="F209" s="151">
        <v>216.35</v>
      </c>
      <c r="G209" s="151">
        <f t="shared" si="9"/>
        <v>0</v>
      </c>
      <c r="H209" s="151">
        <f t="shared" si="10"/>
        <v>216.35</v>
      </c>
      <c r="I209" s="151">
        <f t="shared" si="11"/>
        <v>216.35</v>
      </c>
      <c r="J209" s="151" t="s">
        <v>704</v>
      </c>
      <c r="K209" s="151" t="str">
        <f>IFERROR(IF(VLOOKUP(B209,comp!$D:$L,1,FALSE)=B209,"",""),"Novo")</f>
        <v/>
      </c>
    </row>
    <row r="210" spans="1:11">
      <c r="A210" s="151">
        <v>5855</v>
      </c>
      <c r="B210" s="152">
        <v>53814</v>
      </c>
      <c r="C210" s="151" t="s">
        <v>916</v>
      </c>
      <c r="D210" s="151" t="s">
        <v>852</v>
      </c>
      <c r="E210" s="151">
        <v>1</v>
      </c>
      <c r="F210" s="151">
        <v>254.96</v>
      </c>
      <c r="G210" s="151">
        <f t="shared" si="9"/>
        <v>0</v>
      </c>
      <c r="H210" s="151">
        <f t="shared" si="10"/>
        <v>254.96</v>
      </c>
      <c r="I210" s="151">
        <f t="shared" si="11"/>
        <v>254.96</v>
      </c>
      <c r="J210" s="151" t="s">
        <v>704</v>
      </c>
      <c r="K210" s="151" t="str">
        <f>IFERROR(IF(VLOOKUP(B210,comp!$D:$L,1,FALSE)=B210,"",""),"Novo")</f>
        <v/>
      </c>
    </row>
    <row r="211" spans="1:11">
      <c r="A211" s="151">
        <v>5855</v>
      </c>
      <c r="B211" s="152">
        <v>89013</v>
      </c>
      <c r="C211" s="151" t="s">
        <v>917</v>
      </c>
      <c r="D211" s="151" t="s">
        <v>852</v>
      </c>
      <c r="E211" s="151">
        <v>1</v>
      </c>
      <c r="F211" s="151">
        <v>142.61000000000001</v>
      </c>
      <c r="G211" s="151">
        <f t="shared" si="9"/>
        <v>0</v>
      </c>
      <c r="H211" s="151">
        <f t="shared" si="10"/>
        <v>142.61000000000001</v>
      </c>
      <c r="I211" s="151">
        <f t="shared" si="11"/>
        <v>142.61000000000001</v>
      </c>
      <c r="J211" s="151" t="s">
        <v>704</v>
      </c>
      <c r="K211" s="151" t="str">
        <f>IFERROR(IF(VLOOKUP(B211,comp!$D:$L,1,FALSE)=B211,"",""),"Novo")</f>
        <v/>
      </c>
    </row>
    <row r="212" spans="1:11">
      <c r="A212" s="151">
        <v>5855</v>
      </c>
      <c r="B212" s="152">
        <v>89014</v>
      </c>
      <c r="C212" s="151" t="s">
        <v>918</v>
      </c>
      <c r="D212" s="151" t="s">
        <v>852</v>
      </c>
      <c r="E212" s="151">
        <v>1</v>
      </c>
      <c r="F212" s="151">
        <v>62.82</v>
      </c>
      <c r="G212" s="151">
        <f t="shared" si="9"/>
        <v>0</v>
      </c>
      <c r="H212" s="151">
        <f t="shared" si="10"/>
        <v>62.82</v>
      </c>
      <c r="I212" s="151">
        <f t="shared" si="11"/>
        <v>62.82</v>
      </c>
      <c r="J212" s="151" t="s">
        <v>704</v>
      </c>
      <c r="K212" s="151" t="str">
        <f>IFERROR(IF(VLOOKUP(B212,comp!$D:$L,1,FALSE)=B212,"",""),"Novo")</f>
        <v/>
      </c>
    </row>
    <row r="213" spans="1:11">
      <c r="A213" s="151">
        <v>5863</v>
      </c>
      <c r="B213" s="152">
        <v>5727</v>
      </c>
      <c r="C213" s="151" t="s">
        <v>919</v>
      </c>
      <c r="D213" s="151" t="s">
        <v>852</v>
      </c>
      <c r="E213" s="151">
        <v>1</v>
      </c>
      <c r="F213" s="151">
        <v>12.1</v>
      </c>
      <c r="G213" s="151">
        <f t="shared" si="9"/>
        <v>0</v>
      </c>
      <c r="H213" s="151">
        <f t="shared" si="10"/>
        <v>12.1</v>
      </c>
      <c r="I213" s="151">
        <f t="shared" si="11"/>
        <v>12.1</v>
      </c>
      <c r="J213" s="151" t="s">
        <v>704</v>
      </c>
      <c r="K213" s="151" t="str">
        <f>IFERROR(IF(VLOOKUP(B213,comp!$D:$L,1,FALSE)=B213,"",""),"Novo")</f>
        <v/>
      </c>
    </row>
    <row r="214" spans="1:11">
      <c r="A214" s="151">
        <v>5863</v>
      </c>
      <c r="B214" s="152">
        <v>53818</v>
      </c>
      <c r="C214" s="151" t="s">
        <v>920</v>
      </c>
      <c r="D214" s="151" t="s">
        <v>852</v>
      </c>
      <c r="E214" s="151">
        <v>1</v>
      </c>
      <c r="F214" s="151">
        <v>9.67</v>
      </c>
      <c r="G214" s="151">
        <f t="shared" si="9"/>
        <v>0</v>
      </c>
      <c r="H214" s="151">
        <f t="shared" si="10"/>
        <v>9.67</v>
      </c>
      <c r="I214" s="151">
        <f t="shared" si="11"/>
        <v>9.67</v>
      </c>
      <c r="J214" s="151" t="s">
        <v>704</v>
      </c>
      <c r="K214" s="151" t="str">
        <f>IFERROR(IF(VLOOKUP(B214,comp!$D:$L,1,FALSE)=B214,"",""),"Novo")</f>
        <v/>
      </c>
    </row>
    <row r="215" spans="1:11">
      <c r="A215" s="151">
        <v>5863</v>
      </c>
      <c r="B215" s="152">
        <v>93238</v>
      </c>
      <c r="C215" s="151" t="s">
        <v>921</v>
      </c>
      <c r="D215" s="151" t="s">
        <v>852</v>
      </c>
      <c r="E215" s="151">
        <v>1</v>
      </c>
      <c r="F215" s="151">
        <v>2.59</v>
      </c>
      <c r="G215" s="151">
        <f t="shared" si="9"/>
        <v>0</v>
      </c>
      <c r="H215" s="151">
        <f t="shared" si="10"/>
        <v>2.59</v>
      </c>
      <c r="I215" s="151">
        <f t="shared" si="11"/>
        <v>2.59</v>
      </c>
      <c r="J215" s="151" t="s">
        <v>704</v>
      </c>
      <c r="K215" s="151" t="str">
        <f>IFERROR(IF(VLOOKUP(B215,comp!$D:$L,1,FALSE)=B215,"",""),"Novo")</f>
        <v/>
      </c>
    </row>
    <row r="216" spans="1:11">
      <c r="A216" s="151">
        <v>5867</v>
      </c>
      <c r="B216" s="152">
        <v>5729</v>
      </c>
      <c r="C216" s="151" t="s">
        <v>922</v>
      </c>
      <c r="D216" s="151" t="s">
        <v>852</v>
      </c>
      <c r="E216" s="151">
        <v>1</v>
      </c>
      <c r="F216" s="151">
        <v>49.26</v>
      </c>
      <c r="G216" s="151">
        <f t="shared" si="9"/>
        <v>0</v>
      </c>
      <c r="H216" s="151">
        <f t="shared" si="10"/>
        <v>49.26</v>
      </c>
      <c r="I216" s="151">
        <f t="shared" si="11"/>
        <v>49.26</v>
      </c>
      <c r="J216" s="151" t="s">
        <v>704</v>
      </c>
      <c r="K216" s="151" t="str">
        <f>IFERROR(IF(VLOOKUP(B216,comp!$D:$L,1,FALSE)=B216,"",""),"Novo")</f>
        <v/>
      </c>
    </row>
    <row r="217" spans="1:11">
      <c r="A217" s="151">
        <v>5867</v>
      </c>
      <c r="B217" s="152">
        <v>5730</v>
      </c>
      <c r="C217" s="151" t="s">
        <v>923</v>
      </c>
      <c r="D217" s="151" t="s">
        <v>852</v>
      </c>
      <c r="E217" s="151">
        <v>1</v>
      </c>
      <c r="F217" s="151">
        <v>40.770000000000003</v>
      </c>
      <c r="G217" s="151">
        <f t="shared" si="9"/>
        <v>0</v>
      </c>
      <c r="H217" s="151">
        <f t="shared" si="10"/>
        <v>40.770000000000003</v>
      </c>
      <c r="I217" s="151">
        <f t="shared" si="11"/>
        <v>40.770000000000003</v>
      </c>
      <c r="J217" s="151" t="s">
        <v>704</v>
      </c>
      <c r="K217" s="151" t="str">
        <f>IFERROR(IF(VLOOKUP(B217,comp!$D:$L,1,FALSE)=B217,"",""),"Novo")</f>
        <v/>
      </c>
    </row>
    <row r="218" spans="1:11">
      <c r="A218" s="151">
        <v>5867</v>
      </c>
      <c r="B218" s="152">
        <v>89280</v>
      </c>
      <c r="C218" s="151" t="s">
        <v>924</v>
      </c>
      <c r="D218" s="151" t="s">
        <v>852</v>
      </c>
      <c r="E218" s="151">
        <v>1</v>
      </c>
      <c r="F218" s="151">
        <v>39.36</v>
      </c>
      <c r="G218" s="151">
        <f t="shared" si="9"/>
        <v>0</v>
      </c>
      <c r="H218" s="151">
        <f t="shared" si="10"/>
        <v>39.36</v>
      </c>
      <c r="I218" s="151">
        <f t="shared" si="11"/>
        <v>39.36</v>
      </c>
      <c r="J218" s="151" t="s">
        <v>704</v>
      </c>
      <c r="K218" s="151" t="str">
        <f>IFERROR(IF(VLOOKUP(B218,comp!$D:$L,1,FALSE)=B218,"",""),"Novo")</f>
        <v/>
      </c>
    </row>
    <row r="219" spans="1:11">
      <c r="A219" s="151">
        <v>5867</v>
      </c>
      <c r="B219" s="152">
        <v>89281</v>
      </c>
      <c r="C219" s="151" t="s">
        <v>925</v>
      </c>
      <c r="D219" s="151" t="s">
        <v>852</v>
      </c>
      <c r="E219" s="151">
        <v>1</v>
      </c>
      <c r="F219" s="151">
        <v>10.56</v>
      </c>
      <c r="G219" s="151">
        <f t="shared" si="9"/>
        <v>0</v>
      </c>
      <c r="H219" s="151">
        <f t="shared" si="10"/>
        <v>10.56</v>
      </c>
      <c r="I219" s="151">
        <f t="shared" si="11"/>
        <v>10.56</v>
      </c>
      <c r="J219" s="151" t="s">
        <v>704</v>
      </c>
      <c r="K219" s="151" t="str">
        <f>IFERROR(IF(VLOOKUP(B219,comp!$D:$L,1,FALSE)=B219,"",""),"Novo")</f>
        <v/>
      </c>
    </row>
    <row r="220" spans="1:11">
      <c r="A220" s="151">
        <v>5875</v>
      </c>
      <c r="B220" s="152">
        <v>5735</v>
      </c>
      <c r="C220" s="151" t="s">
        <v>926</v>
      </c>
      <c r="D220" s="151" t="s">
        <v>852</v>
      </c>
      <c r="E220" s="151">
        <v>1</v>
      </c>
      <c r="F220" s="151">
        <v>30.8</v>
      </c>
      <c r="G220" s="151">
        <f t="shared" si="9"/>
        <v>0</v>
      </c>
      <c r="H220" s="151">
        <f t="shared" si="10"/>
        <v>30.8</v>
      </c>
      <c r="I220" s="151">
        <f t="shared" si="11"/>
        <v>30.8</v>
      </c>
      <c r="J220" s="151" t="s">
        <v>704</v>
      </c>
      <c r="K220" s="151" t="str">
        <f>IFERROR(IF(VLOOKUP(B220,comp!$D:$L,1,FALSE)=B220,"",""),"Novo")</f>
        <v/>
      </c>
    </row>
    <row r="221" spans="1:11">
      <c r="A221" s="151">
        <v>5875</v>
      </c>
      <c r="B221" s="152">
        <v>5736</v>
      </c>
      <c r="C221" s="151" t="s">
        <v>927</v>
      </c>
      <c r="D221" s="151" t="s">
        <v>852</v>
      </c>
      <c r="E221" s="151">
        <v>1</v>
      </c>
      <c r="F221" s="151">
        <v>41.67</v>
      </c>
      <c r="G221" s="151">
        <f t="shared" si="9"/>
        <v>0</v>
      </c>
      <c r="H221" s="151">
        <f t="shared" si="10"/>
        <v>41.67</v>
      </c>
      <c r="I221" s="151">
        <f t="shared" si="11"/>
        <v>41.67</v>
      </c>
      <c r="J221" s="151" t="s">
        <v>704</v>
      </c>
      <c r="K221" s="151" t="str">
        <f>IFERROR(IF(VLOOKUP(B221,comp!$D:$L,1,FALSE)=B221,"",""),"Novo")</f>
        <v/>
      </c>
    </row>
    <row r="222" spans="1:11">
      <c r="A222" s="151">
        <v>5875</v>
      </c>
      <c r="B222" s="152">
        <v>89011</v>
      </c>
      <c r="C222" s="151" t="s">
        <v>928</v>
      </c>
      <c r="D222" s="151" t="s">
        <v>852</v>
      </c>
      <c r="E222" s="151">
        <v>1</v>
      </c>
      <c r="F222" s="151">
        <v>24.64</v>
      </c>
      <c r="G222" s="151">
        <f t="shared" si="9"/>
        <v>0</v>
      </c>
      <c r="H222" s="151">
        <f t="shared" si="10"/>
        <v>24.64</v>
      </c>
      <c r="I222" s="151">
        <f t="shared" si="11"/>
        <v>24.64</v>
      </c>
      <c r="J222" s="151" t="s">
        <v>704</v>
      </c>
      <c r="K222" s="151" t="str">
        <f>IFERROR(IF(VLOOKUP(B222,comp!$D:$L,1,FALSE)=B222,"",""),"Novo")</f>
        <v/>
      </c>
    </row>
    <row r="223" spans="1:11">
      <c r="A223" s="151">
        <v>5875</v>
      </c>
      <c r="B223" s="152">
        <v>89012</v>
      </c>
      <c r="C223" s="151" t="s">
        <v>929</v>
      </c>
      <c r="D223" s="151" t="s">
        <v>852</v>
      </c>
      <c r="E223" s="151">
        <v>1</v>
      </c>
      <c r="F223" s="151">
        <v>6.51</v>
      </c>
      <c r="G223" s="151">
        <f t="shared" si="9"/>
        <v>0</v>
      </c>
      <c r="H223" s="151">
        <f t="shared" si="10"/>
        <v>6.51</v>
      </c>
      <c r="I223" s="151">
        <f t="shared" si="11"/>
        <v>6.51</v>
      </c>
      <c r="J223" s="151" t="s">
        <v>704</v>
      </c>
      <c r="K223" s="151" t="str">
        <f>IFERROR(IF(VLOOKUP(B223,comp!$D:$L,1,FALSE)=B223,"",""),"Novo")</f>
        <v/>
      </c>
    </row>
    <row r="224" spans="1:11">
      <c r="A224" s="151">
        <v>5879</v>
      </c>
      <c r="B224" s="152">
        <v>5738</v>
      </c>
      <c r="C224" s="151" t="s">
        <v>930</v>
      </c>
      <c r="D224" s="151" t="s">
        <v>852</v>
      </c>
      <c r="E224" s="151">
        <v>1</v>
      </c>
      <c r="F224" s="151">
        <v>43.8</v>
      </c>
      <c r="G224" s="151">
        <f t="shared" si="9"/>
        <v>0</v>
      </c>
      <c r="H224" s="151">
        <f t="shared" si="10"/>
        <v>43.8</v>
      </c>
      <c r="I224" s="151">
        <f t="shared" si="11"/>
        <v>43.8</v>
      </c>
      <c r="J224" s="151" t="s">
        <v>704</v>
      </c>
      <c r="K224" s="151" t="str">
        <f>IFERROR(IF(VLOOKUP(B224,comp!$D:$L,1,FALSE)=B224,"",""),"Novo")</f>
        <v/>
      </c>
    </row>
    <row r="225" spans="1:11">
      <c r="A225" s="151">
        <v>5879</v>
      </c>
      <c r="B225" s="152">
        <v>5739</v>
      </c>
      <c r="C225" s="151" t="s">
        <v>931</v>
      </c>
      <c r="D225" s="151" t="s">
        <v>852</v>
      </c>
      <c r="E225" s="151">
        <v>1</v>
      </c>
      <c r="F225" s="151">
        <v>54.81</v>
      </c>
      <c r="G225" s="151">
        <f t="shared" si="9"/>
        <v>0</v>
      </c>
      <c r="H225" s="151">
        <f t="shared" si="10"/>
        <v>54.81</v>
      </c>
      <c r="I225" s="151">
        <f t="shared" si="11"/>
        <v>54.81</v>
      </c>
      <c r="J225" s="151" t="s">
        <v>704</v>
      </c>
      <c r="K225" s="151" t="str">
        <f>IFERROR(IF(VLOOKUP(B225,comp!$D:$L,1,FALSE)=B225,"",""),"Novo")</f>
        <v/>
      </c>
    </row>
    <row r="226" spans="1:11">
      <c r="A226" s="151">
        <v>5879</v>
      </c>
      <c r="B226" s="152">
        <v>93239</v>
      </c>
      <c r="C226" s="151" t="s">
        <v>932</v>
      </c>
      <c r="D226" s="151" t="s">
        <v>852</v>
      </c>
      <c r="E226" s="151">
        <v>1</v>
      </c>
      <c r="F226" s="151">
        <v>11.75</v>
      </c>
      <c r="G226" s="151">
        <f t="shared" si="9"/>
        <v>0</v>
      </c>
      <c r="H226" s="151">
        <f t="shared" si="10"/>
        <v>11.75</v>
      </c>
      <c r="I226" s="151">
        <f t="shared" si="11"/>
        <v>11.75</v>
      </c>
      <c r="J226" s="151" t="s">
        <v>704</v>
      </c>
      <c r="K226" s="151" t="str">
        <f>IFERROR(IF(VLOOKUP(B226,comp!$D:$L,1,FALSE)=B226,"",""),"Novo")</f>
        <v/>
      </c>
    </row>
    <row r="227" spans="1:11">
      <c r="A227" s="151">
        <v>5879</v>
      </c>
      <c r="B227" s="152">
        <v>93240</v>
      </c>
      <c r="C227" s="151" t="s">
        <v>933</v>
      </c>
      <c r="D227" s="151" t="s">
        <v>852</v>
      </c>
      <c r="E227" s="151">
        <v>1</v>
      </c>
      <c r="F227" s="151">
        <v>11.94</v>
      </c>
      <c r="G227" s="151">
        <f t="shared" si="9"/>
        <v>0</v>
      </c>
      <c r="H227" s="151">
        <f t="shared" si="10"/>
        <v>11.94</v>
      </c>
      <c r="I227" s="151">
        <f t="shared" si="11"/>
        <v>11.94</v>
      </c>
      <c r="J227" s="151" t="s">
        <v>704</v>
      </c>
      <c r="K227" s="151" t="str">
        <f>IFERROR(IF(VLOOKUP(B227,comp!$D:$L,1,FALSE)=B227,"",""),"Novo")</f>
        <v/>
      </c>
    </row>
    <row r="228" spans="1:11">
      <c r="A228" s="151">
        <v>5882</v>
      </c>
      <c r="B228" s="152">
        <v>5741</v>
      </c>
      <c r="C228" s="151" t="s">
        <v>934</v>
      </c>
      <c r="D228" s="151" t="s">
        <v>852</v>
      </c>
      <c r="E228" s="151">
        <v>1</v>
      </c>
      <c r="F228" s="151">
        <v>42.78</v>
      </c>
      <c r="G228" s="151">
        <f t="shared" si="9"/>
        <v>0</v>
      </c>
      <c r="H228" s="151">
        <f t="shared" si="10"/>
        <v>42.78</v>
      </c>
      <c r="I228" s="151">
        <f t="shared" si="11"/>
        <v>42.78</v>
      </c>
      <c r="J228" s="151" t="s">
        <v>704</v>
      </c>
      <c r="K228" s="151" t="str">
        <f>IFERROR(IF(VLOOKUP(B228,comp!$D:$L,1,FALSE)=B228,"",""),"Novo")</f>
        <v/>
      </c>
    </row>
    <row r="229" spans="1:11">
      <c r="A229" s="151">
        <v>5882</v>
      </c>
      <c r="B229" s="152">
        <v>5742</v>
      </c>
      <c r="C229" s="151" t="s">
        <v>935</v>
      </c>
      <c r="D229" s="151" t="s">
        <v>852</v>
      </c>
      <c r="E229" s="151">
        <v>1</v>
      </c>
      <c r="F229" s="151">
        <v>27.52</v>
      </c>
      <c r="G229" s="151">
        <f t="shared" si="9"/>
        <v>0</v>
      </c>
      <c r="H229" s="151">
        <f t="shared" si="10"/>
        <v>27.52</v>
      </c>
      <c r="I229" s="151">
        <f t="shared" si="11"/>
        <v>27.52</v>
      </c>
      <c r="J229" s="151" t="s">
        <v>704</v>
      </c>
      <c r="K229" s="151" t="str">
        <f>IFERROR(IF(VLOOKUP(B229,comp!$D:$L,1,FALSE)=B229,"",""),"Novo")</f>
        <v/>
      </c>
    </row>
    <row r="230" spans="1:11">
      <c r="A230" s="151">
        <v>5882</v>
      </c>
      <c r="B230" s="152">
        <v>88847</v>
      </c>
      <c r="C230" s="151" t="s">
        <v>936</v>
      </c>
      <c r="D230" s="151" t="s">
        <v>852</v>
      </c>
      <c r="E230" s="151">
        <v>1</v>
      </c>
      <c r="F230" s="151">
        <v>22.82</v>
      </c>
      <c r="G230" s="151">
        <f t="shared" si="9"/>
        <v>0</v>
      </c>
      <c r="H230" s="151">
        <f t="shared" si="10"/>
        <v>22.82</v>
      </c>
      <c r="I230" s="151">
        <f t="shared" si="11"/>
        <v>22.82</v>
      </c>
      <c r="J230" s="151" t="s">
        <v>704</v>
      </c>
      <c r="K230" s="151" t="str">
        <f>IFERROR(IF(VLOOKUP(B230,comp!$D:$L,1,FALSE)=B230,"",""),"Novo")</f>
        <v/>
      </c>
    </row>
    <row r="231" spans="1:11">
      <c r="A231" s="151">
        <v>5882</v>
      </c>
      <c r="B231" s="152">
        <v>88848</v>
      </c>
      <c r="C231" s="151" t="s">
        <v>937</v>
      </c>
      <c r="D231" s="151" t="s">
        <v>852</v>
      </c>
      <c r="E231" s="151">
        <v>1</v>
      </c>
      <c r="F231" s="151">
        <v>9.3800000000000008</v>
      </c>
      <c r="G231" s="151">
        <f t="shared" si="9"/>
        <v>0</v>
      </c>
      <c r="H231" s="151">
        <f t="shared" si="10"/>
        <v>9.3800000000000008</v>
      </c>
      <c r="I231" s="151">
        <f t="shared" si="11"/>
        <v>9.3800000000000008</v>
      </c>
      <c r="J231" s="151" t="s">
        <v>704</v>
      </c>
      <c r="K231" s="151" t="str">
        <f>IFERROR(IF(VLOOKUP(B231,comp!$D:$L,1,FALSE)=B231,"",""),"Novo")</f>
        <v/>
      </c>
    </row>
    <row r="232" spans="1:11">
      <c r="A232" s="151">
        <v>5890</v>
      </c>
      <c r="B232" s="152">
        <v>5751</v>
      </c>
      <c r="C232" s="151" t="s">
        <v>938</v>
      </c>
      <c r="D232" s="151" t="s">
        <v>852</v>
      </c>
      <c r="E232" s="151">
        <v>1</v>
      </c>
      <c r="F232" s="151">
        <v>33.020000000000003</v>
      </c>
      <c r="G232" s="151">
        <f t="shared" si="9"/>
        <v>0</v>
      </c>
      <c r="H232" s="151">
        <f t="shared" si="10"/>
        <v>33.020000000000003</v>
      </c>
      <c r="I232" s="151">
        <f t="shared" si="11"/>
        <v>33.020000000000003</v>
      </c>
      <c r="J232" s="151" t="s">
        <v>704</v>
      </c>
      <c r="K232" s="151" t="str">
        <f>IFERROR(IF(VLOOKUP(B232,comp!$D:$L,1,FALSE)=B232,"",""),"Novo")</f>
        <v/>
      </c>
    </row>
    <row r="233" spans="1:11">
      <c r="A233" s="151">
        <v>5890</v>
      </c>
      <c r="B233" s="152">
        <v>53827</v>
      </c>
      <c r="C233" s="151" t="s">
        <v>939</v>
      </c>
      <c r="D233" s="151" t="s">
        <v>852</v>
      </c>
      <c r="E233" s="151">
        <v>1</v>
      </c>
      <c r="F233" s="151">
        <v>113.78</v>
      </c>
      <c r="G233" s="151">
        <f t="shared" si="9"/>
        <v>0</v>
      </c>
      <c r="H233" s="151">
        <f t="shared" si="10"/>
        <v>113.78</v>
      </c>
      <c r="I233" s="151">
        <f t="shared" si="11"/>
        <v>113.78</v>
      </c>
      <c r="J233" s="151" t="s">
        <v>704</v>
      </c>
      <c r="K233" s="151" t="str">
        <f>IFERROR(IF(VLOOKUP(B233,comp!$D:$L,1,FALSE)=B233,"",""),"Novo")</f>
        <v/>
      </c>
    </row>
    <row r="234" spans="1:11">
      <c r="A234" s="151">
        <v>5890</v>
      </c>
      <c r="B234" s="152">
        <v>91354</v>
      </c>
      <c r="C234" s="151" t="s">
        <v>940</v>
      </c>
      <c r="D234" s="151" t="s">
        <v>852</v>
      </c>
      <c r="E234" s="151">
        <v>1</v>
      </c>
      <c r="F234" s="151">
        <v>17.61</v>
      </c>
      <c r="G234" s="151">
        <f t="shared" si="9"/>
        <v>0</v>
      </c>
      <c r="H234" s="151">
        <f t="shared" si="10"/>
        <v>17.61</v>
      </c>
      <c r="I234" s="151">
        <f t="shared" si="11"/>
        <v>17.61</v>
      </c>
      <c r="J234" s="151" t="s">
        <v>704</v>
      </c>
      <c r="K234" s="151" t="str">
        <f>IFERROR(IF(VLOOKUP(B234,comp!$D:$L,1,FALSE)=B234,"",""),"Novo")</f>
        <v/>
      </c>
    </row>
    <row r="235" spans="1:11">
      <c r="A235" s="151">
        <v>5890</v>
      </c>
      <c r="B235" s="152">
        <v>91355</v>
      </c>
      <c r="C235" s="151" t="s">
        <v>941</v>
      </c>
      <c r="D235" s="151" t="s">
        <v>852</v>
      </c>
      <c r="E235" s="151">
        <v>1</v>
      </c>
      <c r="F235" s="151">
        <v>7.24</v>
      </c>
      <c r="G235" s="151">
        <f t="shared" si="9"/>
        <v>0</v>
      </c>
      <c r="H235" s="151">
        <f t="shared" si="10"/>
        <v>7.24</v>
      </c>
      <c r="I235" s="151">
        <f t="shared" si="11"/>
        <v>7.24</v>
      </c>
      <c r="J235" s="151" t="s">
        <v>704</v>
      </c>
      <c r="K235" s="151" t="str">
        <f>IFERROR(IF(VLOOKUP(B235,comp!$D:$L,1,FALSE)=B235,"",""),"Novo")</f>
        <v/>
      </c>
    </row>
    <row r="236" spans="1:11">
      <c r="A236" s="151">
        <v>5890</v>
      </c>
      <c r="B236" s="152">
        <v>91356</v>
      </c>
      <c r="C236" s="151" t="s">
        <v>942</v>
      </c>
      <c r="D236" s="151" t="s">
        <v>852</v>
      </c>
      <c r="E236" s="151">
        <v>1</v>
      </c>
      <c r="F236" s="151">
        <v>2.92</v>
      </c>
      <c r="G236" s="151">
        <f t="shared" si="9"/>
        <v>0</v>
      </c>
      <c r="H236" s="151">
        <f t="shared" si="10"/>
        <v>2.92</v>
      </c>
      <c r="I236" s="151">
        <f t="shared" si="11"/>
        <v>2.92</v>
      </c>
      <c r="J236" s="151" t="s">
        <v>704</v>
      </c>
      <c r="K236" s="151" t="str">
        <f>IFERROR(IF(VLOOKUP(B236,comp!$D:$L,1,FALSE)=B236,"",""),"Novo")</f>
        <v/>
      </c>
    </row>
    <row r="237" spans="1:11">
      <c r="A237" s="151">
        <v>5894</v>
      </c>
      <c r="B237" s="152">
        <v>5754</v>
      </c>
      <c r="C237" s="151" t="s">
        <v>943</v>
      </c>
      <c r="D237" s="151" t="s">
        <v>852</v>
      </c>
      <c r="E237" s="151">
        <v>1</v>
      </c>
      <c r="F237" s="151">
        <v>36.26</v>
      </c>
      <c r="G237" s="151">
        <f t="shared" si="9"/>
        <v>0</v>
      </c>
      <c r="H237" s="151">
        <f t="shared" si="10"/>
        <v>36.26</v>
      </c>
      <c r="I237" s="151">
        <f t="shared" si="11"/>
        <v>36.26</v>
      </c>
      <c r="J237" s="151" t="s">
        <v>704</v>
      </c>
      <c r="K237" s="151" t="str">
        <f>IFERROR(IF(VLOOKUP(B237,comp!$D:$L,1,FALSE)=B237,"",""),"Novo")</f>
        <v/>
      </c>
    </row>
    <row r="238" spans="1:11">
      <c r="A238" s="151">
        <v>5894</v>
      </c>
      <c r="B238" s="152">
        <v>53829</v>
      </c>
      <c r="C238" s="151" t="s">
        <v>944</v>
      </c>
      <c r="D238" s="151" t="s">
        <v>852</v>
      </c>
      <c r="E238" s="151">
        <v>1</v>
      </c>
      <c r="F238" s="151">
        <v>116.23</v>
      </c>
      <c r="G238" s="151">
        <f t="shared" si="9"/>
        <v>0</v>
      </c>
      <c r="H238" s="151">
        <f t="shared" si="10"/>
        <v>116.23</v>
      </c>
      <c r="I238" s="151">
        <f t="shared" si="11"/>
        <v>116.23</v>
      </c>
      <c r="J238" s="151" t="s">
        <v>704</v>
      </c>
      <c r="K238" s="151" t="str">
        <f>IFERROR(IF(VLOOKUP(B238,comp!$D:$L,1,FALSE)=B238,"",""),"Novo")</f>
        <v/>
      </c>
    </row>
    <row r="239" spans="1:11">
      <c r="A239" s="151">
        <v>5894</v>
      </c>
      <c r="B239" s="152">
        <v>91375</v>
      </c>
      <c r="C239" s="151" t="s">
        <v>945</v>
      </c>
      <c r="D239" s="151" t="s">
        <v>852</v>
      </c>
      <c r="E239" s="151">
        <v>1</v>
      </c>
      <c r="F239" s="151">
        <v>19.34</v>
      </c>
      <c r="G239" s="151">
        <f t="shared" si="9"/>
        <v>0</v>
      </c>
      <c r="H239" s="151">
        <f t="shared" si="10"/>
        <v>19.34</v>
      </c>
      <c r="I239" s="151">
        <f t="shared" si="11"/>
        <v>19.34</v>
      </c>
      <c r="J239" s="151" t="s">
        <v>704</v>
      </c>
      <c r="K239" s="151" t="str">
        <f>IFERROR(IF(VLOOKUP(B239,comp!$D:$L,1,FALSE)=B239,"",""),"Novo")</f>
        <v/>
      </c>
    </row>
    <row r="240" spans="1:11">
      <c r="A240" s="151">
        <v>5894</v>
      </c>
      <c r="B240" s="152">
        <v>91376</v>
      </c>
      <c r="C240" s="151" t="s">
        <v>946</v>
      </c>
      <c r="D240" s="151" t="s">
        <v>852</v>
      </c>
      <c r="E240" s="151">
        <v>1</v>
      </c>
      <c r="F240" s="151">
        <v>7.95</v>
      </c>
      <c r="G240" s="151">
        <f t="shared" si="9"/>
        <v>0</v>
      </c>
      <c r="H240" s="151">
        <f t="shared" si="10"/>
        <v>7.95</v>
      </c>
      <c r="I240" s="151">
        <f t="shared" si="11"/>
        <v>7.95</v>
      </c>
      <c r="J240" s="151" t="s">
        <v>704</v>
      </c>
      <c r="K240" s="151" t="str">
        <f>IFERROR(IF(VLOOKUP(B240,comp!$D:$L,1,FALSE)=B240,"",""),"Novo")</f>
        <v/>
      </c>
    </row>
    <row r="241" spans="1:11">
      <c r="A241" s="151">
        <v>5894</v>
      </c>
      <c r="B241" s="152">
        <v>91377</v>
      </c>
      <c r="C241" s="151" t="s">
        <v>947</v>
      </c>
      <c r="D241" s="151" t="s">
        <v>852</v>
      </c>
      <c r="E241" s="151">
        <v>1</v>
      </c>
      <c r="F241" s="151">
        <v>3.21</v>
      </c>
      <c r="G241" s="151">
        <f t="shared" si="9"/>
        <v>0</v>
      </c>
      <c r="H241" s="151">
        <f t="shared" si="10"/>
        <v>3.21</v>
      </c>
      <c r="I241" s="151">
        <f t="shared" si="11"/>
        <v>3.21</v>
      </c>
      <c r="J241" s="151" t="s">
        <v>704</v>
      </c>
      <c r="K241" s="151" t="str">
        <f>IFERROR(IF(VLOOKUP(B241,comp!$D:$L,1,FALSE)=B241,"",""),"Novo")</f>
        <v/>
      </c>
    </row>
    <row r="242" spans="1:11">
      <c r="A242" s="151">
        <v>5901</v>
      </c>
      <c r="B242" s="152">
        <v>5763</v>
      </c>
      <c r="C242" s="151" t="s">
        <v>948</v>
      </c>
      <c r="D242" s="151" t="s">
        <v>852</v>
      </c>
      <c r="E242" s="151">
        <v>1</v>
      </c>
      <c r="F242" s="151">
        <v>51.62</v>
      </c>
      <c r="G242" s="151">
        <f t="shared" si="9"/>
        <v>0</v>
      </c>
      <c r="H242" s="151">
        <f t="shared" si="10"/>
        <v>51.62</v>
      </c>
      <c r="I242" s="151">
        <f t="shared" si="11"/>
        <v>51.62</v>
      </c>
      <c r="J242" s="151" t="s">
        <v>704</v>
      </c>
      <c r="K242" s="151" t="str">
        <f>IFERROR(IF(VLOOKUP(B242,comp!$D:$L,1,FALSE)=B242,"",""),"Novo")</f>
        <v/>
      </c>
    </row>
    <row r="243" spans="1:11">
      <c r="A243" s="151">
        <v>5901</v>
      </c>
      <c r="B243" s="152">
        <v>53831</v>
      </c>
      <c r="C243" s="151" t="s">
        <v>949</v>
      </c>
      <c r="D243" s="151" t="s">
        <v>852</v>
      </c>
      <c r="E243" s="151">
        <v>1</v>
      </c>
      <c r="F243" s="151">
        <v>191.99</v>
      </c>
      <c r="G243" s="151">
        <f t="shared" si="9"/>
        <v>0</v>
      </c>
      <c r="H243" s="151">
        <f t="shared" si="10"/>
        <v>191.99</v>
      </c>
      <c r="I243" s="151">
        <f t="shared" si="11"/>
        <v>191.99</v>
      </c>
      <c r="J243" s="151" t="s">
        <v>704</v>
      </c>
      <c r="K243" s="151" t="str">
        <f>IFERROR(IF(VLOOKUP(B243,comp!$D:$L,1,FALSE)=B243,"",""),"Novo")</f>
        <v/>
      </c>
    </row>
    <row r="244" spans="1:11">
      <c r="A244" s="151">
        <v>5901</v>
      </c>
      <c r="B244" s="152">
        <v>91396</v>
      </c>
      <c r="C244" s="151" t="s">
        <v>950</v>
      </c>
      <c r="D244" s="151" t="s">
        <v>852</v>
      </c>
      <c r="E244" s="151">
        <v>1</v>
      </c>
      <c r="F244" s="151">
        <v>29.11</v>
      </c>
      <c r="G244" s="151">
        <f t="shared" si="9"/>
        <v>0</v>
      </c>
      <c r="H244" s="151">
        <f t="shared" si="10"/>
        <v>29.11</v>
      </c>
      <c r="I244" s="151">
        <f t="shared" si="11"/>
        <v>29.11</v>
      </c>
      <c r="J244" s="151" t="s">
        <v>704</v>
      </c>
      <c r="K244" s="151" t="str">
        <f>IFERROR(IF(VLOOKUP(B244,comp!$D:$L,1,FALSE)=B244,"",""),"Novo")</f>
        <v/>
      </c>
    </row>
    <row r="245" spans="1:11">
      <c r="A245" s="151">
        <v>5901</v>
      </c>
      <c r="B245" s="152">
        <v>91397</v>
      </c>
      <c r="C245" s="151" t="s">
        <v>951</v>
      </c>
      <c r="D245" s="151" t="s">
        <v>852</v>
      </c>
      <c r="E245" s="151">
        <v>1</v>
      </c>
      <c r="F245" s="151">
        <v>11.25</v>
      </c>
      <c r="G245" s="151">
        <f t="shared" si="9"/>
        <v>0</v>
      </c>
      <c r="H245" s="151">
        <f t="shared" si="10"/>
        <v>11.25</v>
      </c>
      <c r="I245" s="151">
        <f t="shared" si="11"/>
        <v>11.25</v>
      </c>
      <c r="J245" s="151" t="s">
        <v>704</v>
      </c>
      <c r="K245" s="151" t="str">
        <f>IFERROR(IF(VLOOKUP(B245,comp!$D:$L,1,FALSE)=B245,"",""),"Novo")</f>
        <v/>
      </c>
    </row>
    <row r="246" spans="1:11">
      <c r="A246" s="151">
        <v>5901</v>
      </c>
      <c r="B246" s="152">
        <v>91398</v>
      </c>
      <c r="C246" s="151" t="s">
        <v>952</v>
      </c>
      <c r="D246" s="151" t="s">
        <v>852</v>
      </c>
      <c r="E246" s="151">
        <v>1</v>
      </c>
      <c r="F246" s="151">
        <v>4.54</v>
      </c>
      <c r="G246" s="151">
        <f t="shared" si="9"/>
        <v>0</v>
      </c>
      <c r="H246" s="151">
        <f t="shared" si="10"/>
        <v>4.54</v>
      </c>
      <c r="I246" s="151">
        <f t="shared" si="11"/>
        <v>4.54</v>
      </c>
      <c r="J246" s="151" t="s">
        <v>704</v>
      </c>
      <c r="K246" s="151" t="str">
        <f>IFERROR(IF(VLOOKUP(B246,comp!$D:$L,1,FALSE)=B246,"",""),"Novo")</f>
        <v/>
      </c>
    </row>
    <row r="247" spans="1:11">
      <c r="A247" s="151">
        <v>5909</v>
      </c>
      <c r="B247" s="152">
        <v>5765</v>
      </c>
      <c r="C247" s="151" t="s">
        <v>953</v>
      </c>
      <c r="D247" s="151" t="s">
        <v>852</v>
      </c>
      <c r="E247" s="151">
        <v>1</v>
      </c>
      <c r="F247" s="151">
        <v>4.6399999999999997</v>
      </c>
      <c r="G247" s="151">
        <f t="shared" si="9"/>
        <v>0</v>
      </c>
      <c r="H247" s="151">
        <f t="shared" si="10"/>
        <v>4.6399999999999997</v>
      </c>
      <c r="I247" s="151">
        <f t="shared" si="11"/>
        <v>4.6399999999999997</v>
      </c>
      <c r="J247" s="151" t="s">
        <v>704</v>
      </c>
      <c r="K247" s="151" t="str">
        <f>IFERROR(IF(VLOOKUP(B247,comp!$D:$L,1,FALSE)=B247,"",""),"Novo")</f>
        <v/>
      </c>
    </row>
    <row r="248" spans="1:11">
      <c r="A248" s="151">
        <v>5909</v>
      </c>
      <c r="B248" s="152">
        <v>5766</v>
      </c>
      <c r="C248" s="151" t="s">
        <v>954</v>
      </c>
      <c r="D248" s="151" t="s">
        <v>852</v>
      </c>
      <c r="E248" s="151">
        <v>1</v>
      </c>
      <c r="F248" s="151">
        <v>2.86</v>
      </c>
      <c r="G248" s="151">
        <f t="shared" si="9"/>
        <v>0</v>
      </c>
      <c r="H248" s="151">
        <f t="shared" si="10"/>
        <v>2.86</v>
      </c>
      <c r="I248" s="151">
        <f t="shared" si="11"/>
        <v>2.86</v>
      </c>
      <c r="J248" s="151" t="s">
        <v>704</v>
      </c>
      <c r="K248" s="151" t="str">
        <f>IFERROR(IF(VLOOKUP(B248,comp!$D:$L,1,FALSE)=B248,"",""),"Novo")</f>
        <v/>
      </c>
    </row>
    <row r="249" spans="1:11">
      <c r="A249" s="151">
        <v>5909</v>
      </c>
      <c r="B249" s="152">
        <v>88569</v>
      </c>
      <c r="C249" s="151" t="s">
        <v>955</v>
      </c>
      <c r="D249" s="151" t="s">
        <v>852</v>
      </c>
      <c r="E249" s="151">
        <v>1</v>
      </c>
      <c r="F249" s="151">
        <v>3.71</v>
      </c>
      <c r="G249" s="151">
        <f t="shared" si="9"/>
        <v>0</v>
      </c>
      <c r="H249" s="151">
        <f t="shared" si="10"/>
        <v>3.71</v>
      </c>
      <c r="I249" s="151">
        <f t="shared" si="11"/>
        <v>3.71</v>
      </c>
      <c r="J249" s="151" t="s">
        <v>704</v>
      </c>
      <c r="K249" s="151" t="str">
        <f>IFERROR(IF(VLOOKUP(B249,comp!$D:$L,1,FALSE)=B249,"",""),"Novo")</f>
        <v/>
      </c>
    </row>
    <row r="250" spans="1:11">
      <c r="A250" s="151">
        <v>5909</v>
      </c>
      <c r="B250" s="152">
        <v>88570</v>
      </c>
      <c r="C250" s="151" t="s">
        <v>956</v>
      </c>
      <c r="D250" s="151" t="s">
        <v>852</v>
      </c>
      <c r="E250" s="151">
        <v>1</v>
      </c>
      <c r="F250" s="151">
        <v>1.28</v>
      </c>
      <c r="G250" s="151">
        <f t="shared" si="9"/>
        <v>0</v>
      </c>
      <c r="H250" s="151">
        <f t="shared" si="10"/>
        <v>1.28</v>
      </c>
      <c r="I250" s="151">
        <f t="shared" si="11"/>
        <v>1.28</v>
      </c>
      <c r="J250" s="151" t="s">
        <v>704</v>
      </c>
      <c r="K250" s="151" t="str">
        <f>IFERROR(IF(VLOOKUP(B250,comp!$D:$L,1,FALSE)=B250,"",""),"Novo")</f>
        <v/>
      </c>
    </row>
    <row r="251" spans="1:11">
      <c r="A251" s="151">
        <v>5921</v>
      </c>
      <c r="B251" s="152">
        <v>53840</v>
      </c>
      <c r="C251" s="151" t="s">
        <v>957</v>
      </c>
      <c r="D251" s="151" t="s">
        <v>852</v>
      </c>
      <c r="E251" s="151">
        <v>1</v>
      </c>
      <c r="F251" s="151">
        <v>2.52</v>
      </c>
      <c r="G251" s="151">
        <f t="shared" si="9"/>
        <v>0</v>
      </c>
      <c r="H251" s="151">
        <f t="shared" si="10"/>
        <v>2.52</v>
      </c>
      <c r="I251" s="151">
        <f t="shared" si="11"/>
        <v>2.52</v>
      </c>
      <c r="J251" s="151" t="s">
        <v>704</v>
      </c>
      <c r="K251" s="151" t="str">
        <f>IFERROR(IF(VLOOKUP(B251,comp!$D:$L,1,FALSE)=B251,"",""),"Novo")</f>
        <v/>
      </c>
    </row>
    <row r="252" spans="1:11">
      <c r="A252" s="151">
        <v>5921</v>
      </c>
      <c r="B252" s="152">
        <v>53841</v>
      </c>
      <c r="C252" s="151" t="s">
        <v>958</v>
      </c>
      <c r="D252" s="151" t="s">
        <v>852</v>
      </c>
      <c r="E252" s="151">
        <v>1</v>
      </c>
      <c r="F252" s="151">
        <v>1.75</v>
      </c>
      <c r="G252" s="151">
        <f t="shared" si="9"/>
        <v>0</v>
      </c>
      <c r="H252" s="151">
        <f t="shared" si="10"/>
        <v>1.75</v>
      </c>
      <c r="I252" s="151">
        <f t="shared" si="11"/>
        <v>1.75</v>
      </c>
      <c r="J252" s="151" t="s">
        <v>704</v>
      </c>
      <c r="K252" s="151" t="str">
        <f>IFERROR(IF(VLOOKUP(B252,comp!$D:$L,1,FALSE)=B252,"",""),"Novo")</f>
        <v/>
      </c>
    </row>
    <row r="253" spans="1:11">
      <c r="A253" s="151">
        <v>5921</v>
      </c>
      <c r="B253" s="152">
        <v>87026</v>
      </c>
      <c r="C253" s="151" t="s">
        <v>959</v>
      </c>
      <c r="D253" s="151" t="s">
        <v>852</v>
      </c>
      <c r="E253" s="151">
        <v>1</v>
      </c>
      <c r="F253" s="151">
        <v>0.69</v>
      </c>
      <c r="G253" s="151">
        <f t="shared" si="9"/>
        <v>0</v>
      </c>
      <c r="H253" s="151">
        <f t="shared" si="10"/>
        <v>0.69</v>
      </c>
      <c r="I253" s="151">
        <f t="shared" si="11"/>
        <v>0.69</v>
      </c>
      <c r="J253" s="151" t="s">
        <v>704</v>
      </c>
      <c r="K253" s="151" t="str">
        <f>IFERROR(IF(VLOOKUP(B253,comp!$D:$L,1,FALSE)=B253,"",""),"Novo")</f>
        <v/>
      </c>
    </row>
    <row r="254" spans="1:11">
      <c r="A254" s="151">
        <v>5928</v>
      </c>
      <c r="B254" s="152">
        <v>88286</v>
      </c>
      <c r="C254" s="151" t="s">
        <v>960</v>
      </c>
      <c r="D254" s="151" t="s">
        <v>852</v>
      </c>
      <c r="E254" s="151">
        <v>1</v>
      </c>
      <c r="F254" s="151">
        <v>35.15</v>
      </c>
      <c r="G254" s="151">
        <f t="shared" si="9"/>
        <v>0</v>
      </c>
      <c r="H254" s="151">
        <f t="shared" si="10"/>
        <v>35.15</v>
      </c>
      <c r="I254" s="151">
        <f t="shared" si="11"/>
        <v>35.15</v>
      </c>
      <c r="J254" s="151" t="s">
        <v>704</v>
      </c>
      <c r="K254" s="151" t="str">
        <f>IFERROR(IF(VLOOKUP(B254,comp!$D:$L,1,FALSE)=B254,"",""),"Novo")</f>
        <v/>
      </c>
    </row>
    <row r="255" spans="1:11">
      <c r="A255" s="151">
        <v>5928</v>
      </c>
      <c r="B255" s="152">
        <v>89259</v>
      </c>
      <c r="C255" s="151" t="s">
        <v>961</v>
      </c>
      <c r="D255" s="151" t="s">
        <v>852</v>
      </c>
      <c r="E255" s="151">
        <v>1</v>
      </c>
      <c r="F255" s="151">
        <v>27.32</v>
      </c>
      <c r="G255" s="151">
        <f t="shared" si="9"/>
        <v>0</v>
      </c>
      <c r="H255" s="151">
        <f t="shared" si="10"/>
        <v>27.32</v>
      </c>
      <c r="I255" s="151">
        <f t="shared" si="11"/>
        <v>27.32</v>
      </c>
      <c r="J255" s="151" t="s">
        <v>704</v>
      </c>
      <c r="K255" s="151" t="str">
        <f>IFERROR(IF(VLOOKUP(B255,comp!$D:$L,1,FALSE)=B255,"",""),"Novo")</f>
        <v/>
      </c>
    </row>
    <row r="256" spans="1:11">
      <c r="A256" s="151">
        <v>5928</v>
      </c>
      <c r="B256" s="152">
        <v>89260</v>
      </c>
      <c r="C256" s="151" t="s">
        <v>962</v>
      </c>
      <c r="D256" s="151" t="s">
        <v>852</v>
      </c>
      <c r="E256" s="151">
        <v>1</v>
      </c>
      <c r="F256" s="151">
        <v>10.029999999999999</v>
      </c>
      <c r="G256" s="151">
        <f t="shared" si="9"/>
        <v>0</v>
      </c>
      <c r="H256" s="151">
        <f t="shared" si="10"/>
        <v>10.029999999999999</v>
      </c>
      <c r="I256" s="151">
        <f t="shared" si="11"/>
        <v>10.029999999999999</v>
      </c>
      <c r="J256" s="151" t="s">
        <v>704</v>
      </c>
      <c r="K256" s="151" t="str">
        <f>IFERROR(IF(VLOOKUP(B256,comp!$D:$L,1,FALSE)=B256,"",""),"Novo")</f>
        <v/>
      </c>
    </row>
    <row r="257" spans="1:11">
      <c r="A257" s="151">
        <v>5928</v>
      </c>
      <c r="B257" s="152">
        <v>89262</v>
      </c>
      <c r="C257" s="151" t="s">
        <v>963</v>
      </c>
      <c r="D257" s="151" t="s">
        <v>852</v>
      </c>
      <c r="E257" s="151">
        <v>1</v>
      </c>
      <c r="F257" s="151">
        <v>46.24</v>
      </c>
      <c r="G257" s="151">
        <f t="shared" si="9"/>
        <v>0</v>
      </c>
      <c r="H257" s="151">
        <f t="shared" si="10"/>
        <v>46.24</v>
      </c>
      <c r="I257" s="151">
        <f t="shared" si="11"/>
        <v>46.24</v>
      </c>
      <c r="J257" s="151" t="s">
        <v>704</v>
      </c>
      <c r="K257" s="151" t="str">
        <f>IFERROR(IF(VLOOKUP(B257,comp!$D:$L,1,FALSE)=B257,"",""),"Novo")</f>
        <v/>
      </c>
    </row>
    <row r="258" spans="1:11">
      <c r="A258" s="151">
        <v>5928</v>
      </c>
      <c r="B258" s="152">
        <v>91466</v>
      </c>
      <c r="C258" s="151" t="s">
        <v>964</v>
      </c>
      <c r="D258" s="151" t="s">
        <v>852</v>
      </c>
      <c r="E258" s="151">
        <v>1</v>
      </c>
      <c r="F258" s="151">
        <v>4.05</v>
      </c>
      <c r="G258" s="151">
        <f t="shared" si="9"/>
        <v>0</v>
      </c>
      <c r="H258" s="151">
        <f t="shared" si="10"/>
        <v>4.05</v>
      </c>
      <c r="I258" s="151">
        <f t="shared" si="11"/>
        <v>4.05</v>
      </c>
      <c r="J258" s="151" t="s">
        <v>704</v>
      </c>
      <c r="K258" s="151" t="str">
        <f>IFERROR(IF(VLOOKUP(B258,comp!$D:$L,1,FALSE)=B258,"",""),"Novo")</f>
        <v/>
      </c>
    </row>
    <row r="259" spans="1:11">
      <c r="A259" s="151">
        <v>5928</v>
      </c>
      <c r="B259" s="152">
        <v>91467</v>
      </c>
      <c r="C259" s="151" t="s">
        <v>965</v>
      </c>
      <c r="D259" s="151" t="s">
        <v>852</v>
      </c>
      <c r="E259" s="151">
        <v>1</v>
      </c>
      <c r="F259" s="151">
        <v>157.78</v>
      </c>
      <c r="G259" s="151">
        <f t="shared" si="9"/>
        <v>0</v>
      </c>
      <c r="H259" s="151">
        <f t="shared" si="10"/>
        <v>157.78</v>
      </c>
      <c r="I259" s="151">
        <f t="shared" si="11"/>
        <v>157.78</v>
      </c>
      <c r="J259" s="151" t="s">
        <v>704</v>
      </c>
      <c r="K259" s="151" t="str">
        <f>IFERROR(IF(VLOOKUP(B259,comp!$D:$L,1,FALSE)=B259,"",""),"Novo")</f>
        <v/>
      </c>
    </row>
    <row r="260" spans="1:11">
      <c r="A260" s="151">
        <v>5932</v>
      </c>
      <c r="B260" s="152">
        <v>5779</v>
      </c>
      <c r="C260" s="151" t="s">
        <v>966</v>
      </c>
      <c r="D260" s="151" t="s">
        <v>852</v>
      </c>
      <c r="E260" s="151">
        <v>1</v>
      </c>
      <c r="F260" s="151">
        <v>75.23</v>
      </c>
      <c r="G260" s="151">
        <f t="shared" si="9"/>
        <v>0</v>
      </c>
      <c r="H260" s="151">
        <f t="shared" si="10"/>
        <v>75.23</v>
      </c>
      <c r="I260" s="151">
        <f t="shared" si="11"/>
        <v>75.23</v>
      </c>
      <c r="J260" s="151" t="s">
        <v>704</v>
      </c>
      <c r="K260" s="151" t="str">
        <f>IFERROR(IF(VLOOKUP(B260,comp!$D:$L,1,FALSE)=B260,"",""),"Novo")</f>
        <v/>
      </c>
    </row>
    <row r="261" spans="1:11">
      <c r="A261" s="151">
        <v>5932</v>
      </c>
      <c r="B261" s="152">
        <v>53849</v>
      </c>
      <c r="C261" s="151" t="s">
        <v>967</v>
      </c>
      <c r="D261" s="151" t="s">
        <v>852</v>
      </c>
      <c r="E261" s="151">
        <v>1</v>
      </c>
      <c r="F261" s="151">
        <v>83.52</v>
      </c>
      <c r="G261" s="151">
        <f t="shared" ref="G261:G324" si="12">IF(J261="INSUMO",F261*E261,0)</f>
        <v>0</v>
      </c>
      <c r="H261" s="151">
        <f t="shared" ref="H261:H324" si="13">IF(J261="MÃO DE OBRA",F261*E261,0)</f>
        <v>83.52</v>
      </c>
      <c r="I261" s="151">
        <f t="shared" ref="I261:I324" si="14">E261*F261</f>
        <v>83.52</v>
      </c>
      <c r="J261" s="151" t="s">
        <v>704</v>
      </c>
      <c r="K261" s="151" t="str">
        <f>IFERROR(IF(VLOOKUP(B261,comp!$D:$L,1,FALSE)=B261,"",""),"Novo")</f>
        <v/>
      </c>
    </row>
    <row r="262" spans="1:11">
      <c r="A262" s="151">
        <v>5932</v>
      </c>
      <c r="B262" s="152">
        <v>88300</v>
      </c>
      <c r="C262" s="151" t="s">
        <v>968</v>
      </c>
      <c r="D262" s="151" t="s">
        <v>852</v>
      </c>
      <c r="E262" s="151">
        <v>1</v>
      </c>
      <c r="F262" s="151">
        <v>34.85</v>
      </c>
      <c r="G262" s="151">
        <f t="shared" si="12"/>
        <v>0</v>
      </c>
      <c r="H262" s="151">
        <f t="shared" si="13"/>
        <v>34.85</v>
      </c>
      <c r="I262" s="151">
        <f t="shared" si="14"/>
        <v>34.85</v>
      </c>
      <c r="J262" s="151" t="s">
        <v>704</v>
      </c>
      <c r="K262" s="151" t="str">
        <f>IFERROR(IF(VLOOKUP(B262,comp!$D:$L,1,FALSE)=B262,"",""),"Novo")</f>
        <v/>
      </c>
    </row>
    <row r="263" spans="1:11">
      <c r="A263" s="151">
        <v>5932</v>
      </c>
      <c r="B263" s="152">
        <v>89228</v>
      </c>
      <c r="C263" s="151" t="s">
        <v>969</v>
      </c>
      <c r="D263" s="151" t="s">
        <v>852</v>
      </c>
      <c r="E263" s="151">
        <v>1</v>
      </c>
      <c r="F263" s="151">
        <v>46.8</v>
      </c>
      <c r="G263" s="151">
        <f t="shared" si="12"/>
        <v>0</v>
      </c>
      <c r="H263" s="151">
        <f t="shared" si="13"/>
        <v>46.8</v>
      </c>
      <c r="I263" s="151">
        <f t="shared" si="14"/>
        <v>46.8</v>
      </c>
      <c r="J263" s="151" t="s">
        <v>704</v>
      </c>
      <c r="K263" s="151" t="str">
        <f>IFERROR(IF(VLOOKUP(B263,comp!$D:$L,1,FALSE)=B263,"",""),"Novo")</f>
        <v/>
      </c>
    </row>
    <row r="264" spans="1:11">
      <c r="A264" s="151">
        <v>5932</v>
      </c>
      <c r="B264" s="152">
        <v>89229</v>
      </c>
      <c r="C264" s="151" t="s">
        <v>970</v>
      </c>
      <c r="D264" s="151" t="s">
        <v>852</v>
      </c>
      <c r="E264" s="151">
        <v>1</v>
      </c>
      <c r="F264" s="151">
        <v>16.489999999999998</v>
      </c>
      <c r="G264" s="151">
        <f t="shared" si="12"/>
        <v>0</v>
      </c>
      <c r="H264" s="151">
        <f t="shared" si="13"/>
        <v>16.489999999999998</v>
      </c>
      <c r="I264" s="151">
        <f t="shared" si="14"/>
        <v>16.489999999999998</v>
      </c>
      <c r="J264" s="151" t="s">
        <v>704</v>
      </c>
      <c r="K264" s="151" t="str">
        <f>IFERROR(IF(VLOOKUP(B264,comp!$D:$L,1,FALSE)=B264,"",""),"Novo")</f>
        <v/>
      </c>
    </row>
    <row r="265" spans="1:11">
      <c r="A265" s="151">
        <v>5940</v>
      </c>
      <c r="B265" s="152">
        <v>53857</v>
      </c>
      <c r="C265" s="151" t="s">
        <v>971</v>
      </c>
      <c r="D265" s="151" t="s">
        <v>852</v>
      </c>
      <c r="E265" s="151">
        <v>1</v>
      </c>
      <c r="F265" s="151">
        <v>46.55</v>
      </c>
      <c r="G265" s="151">
        <f t="shared" si="12"/>
        <v>0</v>
      </c>
      <c r="H265" s="151">
        <f t="shared" si="13"/>
        <v>46.55</v>
      </c>
      <c r="I265" s="151">
        <f t="shared" si="14"/>
        <v>46.55</v>
      </c>
      <c r="J265" s="151" t="s">
        <v>704</v>
      </c>
      <c r="K265" s="151" t="str">
        <f>IFERROR(IF(VLOOKUP(B265,comp!$D:$L,1,FALSE)=B265,"",""),"Novo")</f>
        <v/>
      </c>
    </row>
    <row r="266" spans="1:11">
      <c r="A266" s="151">
        <v>5940</v>
      </c>
      <c r="B266" s="152">
        <v>53858</v>
      </c>
      <c r="C266" s="151" t="s">
        <v>972</v>
      </c>
      <c r="D266" s="151" t="s">
        <v>852</v>
      </c>
      <c r="E266" s="151">
        <v>1</v>
      </c>
      <c r="F266" s="151">
        <v>45.61</v>
      </c>
      <c r="G266" s="151">
        <f t="shared" si="12"/>
        <v>0</v>
      </c>
      <c r="H266" s="151">
        <f t="shared" si="13"/>
        <v>45.61</v>
      </c>
      <c r="I266" s="151">
        <f t="shared" si="14"/>
        <v>45.61</v>
      </c>
      <c r="J266" s="151" t="s">
        <v>704</v>
      </c>
      <c r="K266" s="151" t="str">
        <f>IFERROR(IF(VLOOKUP(B266,comp!$D:$L,1,FALSE)=B266,"",""),"Novo")</f>
        <v/>
      </c>
    </row>
    <row r="267" spans="1:11">
      <c r="A267" s="151">
        <v>5940</v>
      </c>
      <c r="B267" s="152">
        <v>88301</v>
      </c>
      <c r="C267" s="151" t="s">
        <v>973</v>
      </c>
      <c r="D267" s="151" t="s">
        <v>852</v>
      </c>
      <c r="E267" s="151">
        <v>1</v>
      </c>
      <c r="F267" s="151">
        <v>27.2</v>
      </c>
      <c r="G267" s="151">
        <f t="shared" si="12"/>
        <v>0</v>
      </c>
      <c r="H267" s="151">
        <f t="shared" si="13"/>
        <v>27.2</v>
      </c>
      <c r="I267" s="151">
        <f t="shared" si="14"/>
        <v>27.2</v>
      </c>
      <c r="J267" s="151" t="s">
        <v>704</v>
      </c>
      <c r="K267" s="151" t="str">
        <f>IFERROR(IF(VLOOKUP(B267,comp!$D:$L,1,FALSE)=B267,"",""),"Novo")</f>
        <v/>
      </c>
    </row>
    <row r="268" spans="1:11">
      <c r="A268" s="151">
        <v>5940</v>
      </c>
      <c r="B268" s="152">
        <v>89128</v>
      </c>
      <c r="C268" s="151" t="s">
        <v>974</v>
      </c>
      <c r="D268" s="151" t="s">
        <v>852</v>
      </c>
      <c r="E268" s="151">
        <v>1</v>
      </c>
      <c r="F268" s="151">
        <v>37.24</v>
      </c>
      <c r="G268" s="151">
        <f t="shared" si="12"/>
        <v>0</v>
      </c>
      <c r="H268" s="151">
        <f t="shared" si="13"/>
        <v>37.24</v>
      </c>
      <c r="I268" s="151">
        <f t="shared" si="14"/>
        <v>37.24</v>
      </c>
      <c r="J268" s="151" t="s">
        <v>704</v>
      </c>
      <c r="K268" s="151" t="str">
        <f>IFERROR(IF(VLOOKUP(B268,comp!$D:$L,1,FALSE)=B268,"",""),"Novo")</f>
        <v/>
      </c>
    </row>
    <row r="269" spans="1:11">
      <c r="A269" s="151">
        <v>5940</v>
      </c>
      <c r="B269" s="152">
        <v>89129</v>
      </c>
      <c r="C269" s="151" t="s">
        <v>975</v>
      </c>
      <c r="D269" s="151" t="s">
        <v>852</v>
      </c>
      <c r="E269" s="151">
        <v>1</v>
      </c>
      <c r="F269" s="151">
        <v>9.84</v>
      </c>
      <c r="G269" s="151">
        <f t="shared" si="12"/>
        <v>0</v>
      </c>
      <c r="H269" s="151">
        <f t="shared" si="13"/>
        <v>9.84</v>
      </c>
      <c r="I269" s="151">
        <f t="shared" si="14"/>
        <v>9.84</v>
      </c>
      <c r="J269" s="151" t="s">
        <v>704</v>
      </c>
      <c r="K269" s="151" t="str">
        <f>IFERROR(IF(VLOOKUP(B269,comp!$D:$L,1,FALSE)=B269,"",""),"Novo")</f>
        <v/>
      </c>
    </row>
    <row r="270" spans="1:11">
      <c r="A270" s="151">
        <v>5944</v>
      </c>
      <c r="B270" s="152">
        <v>5787</v>
      </c>
      <c r="C270" s="151" t="s">
        <v>976</v>
      </c>
      <c r="D270" s="151" t="s">
        <v>852</v>
      </c>
      <c r="E270" s="151">
        <v>1</v>
      </c>
      <c r="F270" s="151">
        <v>70.2</v>
      </c>
      <c r="G270" s="151">
        <f t="shared" si="12"/>
        <v>0</v>
      </c>
      <c r="H270" s="151">
        <f t="shared" si="13"/>
        <v>70.2</v>
      </c>
      <c r="I270" s="151">
        <f t="shared" si="14"/>
        <v>70.2</v>
      </c>
      <c r="J270" s="151" t="s">
        <v>704</v>
      </c>
      <c r="K270" s="151" t="str">
        <f>IFERROR(IF(VLOOKUP(B270,comp!$D:$L,1,FALSE)=B270,"",""),"Novo")</f>
        <v/>
      </c>
    </row>
    <row r="271" spans="1:11">
      <c r="A271" s="151">
        <v>5944</v>
      </c>
      <c r="B271" s="152">
        <v>53861</v>
      </c>
      <c r="C271" s="151" t="s">
        <v>977</v>
      </c>
      <c r="D271" s="151" t="s">
        <v>852</v>
      </c>
      <c r="E271" s="151">
        <v>1</v>
      </c>
      <c r="F271" s="151">
        <v>64.540000000000006</v>
      </c>
      <c r="G271" s="151">
        <f t="shared" si="12"/>
        <v>0</v>
      </c>
      <c r="H271" s="151">
        <f t="shared" si="13"/>
        <v>64.540000000000006</v>
      </c>
      <c r="I271" s="151">
        <f t="shared" si="14"/>
        <v>64.540000000000006</v>
      </c>
      <c r="J271" s="151" t="s">
        <v>704</v>
      </c>
      <c r="K271" s="151" t="str">
        <f>IFERROR(IF(VLOOKUP(B271,comp!$D:$L,1,FALSE)=B271,"",""),"Novo")</f>
        <v/>
      </c>
    </row>
    <row r="272" spans="1:11">
      <c r="A272" s="151">
        <v>5944</v>
      </c>
      <c r="B272" s="152">
        <v>89130</v>
      </c>
      <c r="C272" s="151" t="s">
        <v>978</v>
      </c>
      <c r="D272" s="151" t="s">
        <v>852</v>
      </c>
      <c r="E272" s="151">
        <v>1</v>
      </c>
      <c r="F272" s="151">
        <v>51.63</v>
      </c>
      <c r="G272" s="151">
        <f t="shared" si="12"/>
        <v>0</v>
      </c>
      <c r="H272" s="151">
        <f t="shared" si="13"/>
        <v>51.63</v>
      </c>
      <c r="I272" s="151">
        <f t="shared" si="14"/>
        <v>51.63</v>
      </c>
      <c r="J272" s="151" t="s">
        <v>704</v>
      </c>
      <c r="K272" s="151" t="str">
        <f>IFERROR(IF(VLOOKUP(B272,comp!$D:$L,1,FALSE)=B272,"",""),"Novo")</f>
        <v/>
      </c>
    </row>
    <row r="273" spans="1:11">
      <c r="A273" s="151">
        <v>5944</v>
      </c>
      <c r="B273" s="152">
        <v>89131</v>
      </c>
      <c r="C273" s="151" t="s">
        <v>979</v>
      </c>
      <c r="D273" s="151" t="s">
        <v>852</v>
      </c>
      <c r="E273" s="151">
        <v>1</v>
      </c>
      <c r="F273" s="151">
        <v>13.64</v>
      </c>
      <c r="G273" s="151">
        <f t="shared" si="12"/>
        <v>0</v>
      </c>
      <c r="H273" s="151">
        <f t="shared" si="13"/>
        <v>13.64</v>
      </c>
      <c r="I273" s="151">
        <f t="shared" si="14"/>
        <v>13.64</v>
      </c>
      <c r="J273" s="151" t="s">
        <v>704</v>
      </c>
      <c r="K273" s="151" t="str">
        <f>IFERROR(IF(VLOOKUP(B273,comp!$D:$L,1,FALSE)=B273,"",""),"Novo")</f>
        <v/>
      </c>
    </row>
    <row r="274" spans="1:11">
      <c r="A274" s="151">
        <v>5953</v>
      </c>
      <c r="B274" s="152">
        <v>5797</v>
      </c>
      <c r="C274" s="151" t="s">
        <v>980</v>
      </c>
      <c r="D274" s="151" t="s">
        <v>852</v>
      </c>
      <c r="E274" s="151">
        <v>1</v>
      </c>
      <c r="F274" s="151">
        <v>6.65</v>
      </c>
      <c r="G274" s="151">
        <f t="shared" si="12"/>
        <v>0</v>
      </c>
      <c r="H274" s="151">
        <f t="shared" si="13"/>
        <v>6.65</v>
      </c>
      <c r="I274" s="151">
        <f t="shared" si="14"/>
        <v>6.65</v>
      </c>
      <c r="J274" s="151" t="s">
        <v>704</v>
      </c>
      <c r="K274" s="151" t="str">
        <f>IFERROR(IF(VLOOKUP(B274,comp!$D:$L,1,FALSE)=B274,"",""),"Novo")</f>
        <v/>
      </c>
    </row>
    <row r="275" spans="1:11">
      <c r="A275" s="151">
        <v>5953</v>
      </c>
      <c r="B275" s="152">
        <v>53865</v>
      </c>
      <c r="C275" s="151" t="s">
        <v>981</v>
      </c>
      <c r="D275" s="151" t="s">
        <v>852</v>
      </c>
      <c r="E275" s="151">
        <v>1</v>
      </c>
      <c r="F275" s="151">
        <v>47.04</v>
      </c>
      <c r="G275" s="151">
        <f t="shared" si="12"/>
        <v>0</v>
      </c>
      <c r="H275" s="151">
        <f t="shared" si="13"/>
        <v>47.04</v>
      </c>
      <c r="I275" s="151">
        <f t="shared" si="14"/>
        <v>47.04</v>
      </c>
      <c r="J275" s="151" t="s">
        <v>704</v>
      </c>
      <c r="K275" s="151" t="str">
        <f>IFERROR(IF(VLOOKUP(B275,comp!$D:$L,1,FALSE)=B275,"",""),"Novo")</f>
        <v/>
      </c>
    </row>
    <row r="276" spans="1:11">
      <c r="A276" s="151">
        <v>5953</v>
      </c>
      <c r="B276" s="152">
        <v>90957</v>
      </c>
      <c r="C276" s="151" t="s">
        <v>982</v>
      </c>
      <c r="D276" s="151" t="s">
        <v>852</v>
      </c>
      <c r="E276" s="151">
        <v>1</v>
      </c>
      <c r="F276" s="151">
        <v>5.32</v>
      </c>
      <c r="G276" s="151">
        <f t="shared" si="12"/>
        <v>0</v>
      </c>
      <c r="H276" s="151">
        <f t="shared" si="13"/>
        <v>5.32</v>
      </c>
      <c r="I276" s="151">
        <f t="shared" si="14"/>
        <v>5.32</v>
      </c>
      <c r="J276" s="151" t="s">
        <v>704</v>
      </c>
      <c r="K276" s="151" t="str">
        <f>IFERROR(IF(VLOOKUP(B276,comp!$D:$L,1,FALSE)=B276,"",""),"Novo")</f>
        <v/>
      </c>
    </row>
    <row r="277" spans="1:11">
      <c r="A277" s="151">
        <v>5953</v>
      </c>
      <c r="B277" s="152">
        <v>90958</v>
      </c>
      <c r="C277" s="151" t="s">
        <v>983</v>
      </c>
      <c r="D277" s="151" t="s">
        <v>852</v>
      </c>
      <c r="E277" s="151">
        <v>1</v>
      </c>
      <c r="F277" s="151">
        <v>1.42</v>
      </c>
      <c r="G277" s="151">
        <f t="shared" si="12"/>
        <v>0</v>
      </c>
      <c r="H277" s="151">
        <f t="shared" si="13"/>
        <v>1.42</v>
      </c>
      <c r="I277" s="151">
        <f t="shared" si="14"/>
        <v>1.42</v>
      </c>
      <c r="J277" s="151" t="s">
        <v>704</v>
      </c>
      <c r="K277" s="151" t="str">
        <f>IFERROR(IF(VLOOKUP(B277,comp!$D:$L,1,FALSE)=B277,"",""),"Novo")</f>
        <v/>
      </c>
    </row>
    <row r="278" spans="1:11">
      <c r="A278" s="151">
        <v>6259</v>
      </c>
      <c r="B278" s="152">
        <v>5747</v>
      </c>
      <c r="C278" s="151" t="s">
        <v>984</v>
      </c>
      <c r="D278" s="151" t="s">
        <v>852</v>
      </c>
      <c r="E278" s="151">
        <v>1</v>
      </c>
      <c r="F278" s="151">
        <v>157.78</v>
      </c>
      <c r="G278" s="151">
        <f t="shared" si="12"/>
        <v>0</v>
      </c>
      <c r="H278" s="151">
        <f t="shared" si="13"/>
        <v>157.78</v>
      </c>
      <c r="I278" s="151">
        <f t="shared" si="14"/>
        <v>157.78</v>
      </c>
      <c r="J278" s="151" t="s">
        <v>704</v>
      </c>
      <c r="K278" s="151" t="str">
        <f>IFERROR(IF(VLOOKUP(B278,comp!$D:$L,1,FALSE)=B278,"",""),"Novo")</f>
        <v/>
      </c>
    </row>
    <row r="279" spans="1:11">
      <c r="A279" s="151">
        <v>6259</v>
      </c>
      <c r="B279" s="152">
        <v>53882</v>
      </c>
      <c r="C279" s="151" t="s">
        <v>985</v>
      </c>
      <c r="D279" s="151" t="s">
        <v>852</v>
      </c>
      <c r="E279" s="151">
        <v>1</v>
      </c>
      <c r="F279" s="151">
        <v>36.880000000000003</v>
      </c>
      <c r="G279" s="151">
        <f t="shared" si="12"/>
        <v>0</v>
      </c>
      <c r="H279" s="151">
        <f t="shared" si="13"/>
        <v>36.880000000000003</v>
      </c>
      <c r="I279" s="151">
        <f t="shared" si="14"/>
        <v>36.880000000000003</v>
      </c>
      <c r="J279" s="151" t="s">
        <v>704</v>
      </c>
      <c r="K279" s="151" t="str">
        <f>IFERROR(IF(VLOOKUP(B279,comp!$D:$L,1,FALSE)=B279,"",""),"Novo")</f>
        <v/>
      </c>
    </row>
    <row r="280" spans="1:11">
      <c r="A280" s="151">
        <v>6259</v>
      </c>
      <c r="B280" s="152">
        <v>91359</v>
      </c>
      <c r="C280" s="151" t="s">
        <v>986</v>
      </c>
      <c r="D280" s="151" t="s">
        <v>852</v>
      </c>
      <c r="E280" s="151">
        <v>1</v>
      </c>
      <c r="F280" s="151">
        <v>20.99</v>
      </c>
      <c r="G280" s="151">
        <f t="shared" si="12"/>
        <v>0</v>
      </c>
      <c r="H280" s="151">
        <f t="shared" si="13"/>
        <v>20.99</v>
      </c>
      <c r="I280" s="151">
        <f t="shared" si="14"/>
        <v>20.99</v>
      </c>
      <c r="J280" s="151" t="s">
        <v>704</v>
      </c>
      <c r="K280" s="151" t="str">
        <f>IFERROR(IF(VLOOKUP(B280,comp!$D:$L,1,FALSE)=B280,"",""),"Novo")</f>
        <v/>
      </c>
    </row>
    <row r="281" spans="1:11">
      <c r="A281" s="151">
        <v>6259</v>
      </c>
      <c r="B281" s="152">
        <v>91360</v>
      </c>
      <c r="C281" s="151" t="s">
        <v>987</v>
      </c>
      <c r="D281" s="151" t="s">
        <v>852</v>
      </c>
      <c r="E281" s="151">
        <v>1</v>
      </c>
      <c r="F281" s="151">
        <v>8.0299999999999994</v>
      </c>
      <c r="G281" s="151">
        <f t="shared" si="12"/>
        <v>0</v>
      </c>
      <c r="H281" s="151">
        <f t="shared" si="13"/>
        <v>8.0299999999999994</v>
      </c>
      <c r="I281" s="151">
        <f t="shared" si="14"/>
        <v>8.0299999999999994</v>
      </c>
      <c r="J281" s="151" t="s">
        <v>704</v>
      </c>
      <c r="K281" s="151" t="str">
        <f>IFERROR(IF(VLOOKUP(B281,comp!$D:$L,1,FALSE)=B281,"",""),"Novo")</f>
        <v/>
      </c>
    </row>
    <row r="282" spans="1:11">
      <c r="A282" s="151">
        <v>6259</v>
      </c>
      <c r="B282" s="152">
        <v>91361</v>
      </c>
      <c r="C282" s="151" t="s">
        <v>988</v>
      </c>
      <c r="D282" s="151" t="s">
        <v>852</v>
      </c>
      <c r="E282" s="151">
        <v>1</v>
      </c>
      <c r="F282" s="151">
        <v>3.24</v>
      </c>
      <c r="G282" s="151">
        <f t="shared" si="12"/>
        <v>0</v>
      </c>
      <c r="H282" s="151">
        <f t="shared" si="13"/>
        <v>3.24</v>
      </c>
      <c r="I282" s="151">
        <f t="shared" si="14"/>
        <v>3.24</v>
      </c>
      <c r="J282" s="151" t="s">
        <v>704</v>
      </c>
      <c r="K282" s="151" t="str">
        <f>IFERROR(IF(VLOOKUP(B282,comp!$D:$L,1,FALSE)=B282,"",""),"Novo")</f>
        <v/>
      </c>
    </row>
    <row r="283" spans="1:11">
      <c r="A283" s="151">
        <v>6879</v>
      </c>
      <c r="B283" s="152">
        <v>7038</v>
      </c>
      <c r="C283" s="151" t="s">
        <v>989</v>
      </c>
      <c r="D283" s="151" t="s">
        <v>852</v>
      </c>
      <c r="E283" s="151">
        <v>1</v>
      </c>
      <c r="F283" s="151">
        <v>50.1</v>
      </c>
      <c r="G283" s="151">
        <f t="shared" si="12"/>
        <v>0</v>
      </c>
      <c r="H283" s="151">
        <f t="shared" si="13"/>
        <v>50.1</v>
      </c>
      <c r="I283" s="151">
        <f t="shared" si="14"/>
        <v>50.1</v>
      </c>
      <c r="J283" s="151" t="s">
        <v>704</v>
      </c>
      <c r="K283" s="151" t="str">
        <f>IFERROR(IF(VLOOKUP(B283,comp!$D:$L,1,FALSE)=B283,"",""),"Novo")</f>
        <v/>
      </c>
    </row>
    <row r="284" spans="1:11">
      <c r="A284" s="151">
        <v>6879</v>
      </c>
      <c r="B284" s="152">
        <v>7039</v>
      </c>
      <c r="C284" s="151" t="s">
        <v>990</v>
      </c>
      <c r="D284" s="151" t="s">
        <v>852</v>
      </c>
      <c r="E284" s="151">
        <v>1</v>
      </c>
      <c r="F284" s="151">
        <v>13.44</v>
      </c>
      <c r="G284" s="151">
        <f t="shared" si="12"/>
        <v>0</v>
      </c>
      <c r="H284" s="151">
        <f t="shared" si="13"/>
        <v>13.44</v>
      </c>
      <c r="I284" s="151">
        <f t="shared" si="14"/>
        <v>13.44</v>
      </c>
      <c r="J284" s="151" t="s">
        <v>704</v>
      </c>
      <c r="K284" s="151" t="str">
        <f>IFERROR(IF(VLOOKUP(B284,comp!$D:$L,1,FALSE)=B284,"",""),"Novo")</f>
        <v/>
      </c>
    </row>
    <row r="285" spans="1:11">
      <c r="A285" s="151">
        <v>6879</v>
      </c>
      <c r="B285" s="152">
        <v>7040</v>
      </c>
      <c r="C285" s="151" t="s">
        <v>991</v>
      </c>
      <c r="D285" s="151" t="s">
        <v>852</v>
      </c>
      <c r="E285" s="151">
        <v>1</v>
      </c>
      <c r="F285" s="151">
        <v>62.69</v>
      </c>
      <c r="G285" s="151">
        <f t="shared" si="12"/>
        <v>0</v>
      </c>
      <c r="H285" s="151">
        <f t="shared" si="13"/>
        <v>62.69</v>
      </c>
      <c r="I285" s="151">
        <f t="shared" si="14"/>
        <v>62.69</v>
      </c>
      <c r="J285" s="151" t="s">
        <v>704</v>
      </c>
      <c r="K285" s="151" t="str">
        <f>IFERROR(IF(VLOOKUP(B285,comp!$D:$L,1,FALSE)=B285,"",""),"Novo")</f>
        <v/>
      </c>
    </row>
    <row r="286" spans="1:11">
      <c r="A286" s="151">
        <v>6879</v>
      </c>
      <c r="B286" s="152">
        <v>55263</v>
      </c>
      <c r="C286" s="151" t="s">
        <v>992</v>
      </c>
      <c r="D286" s="151" t="s">
        <v>852</v>
      </c>
      <c r="E286" s="151">
        <v>1</v>
      </c>
      <c r="F286" s="151">
        <v>64.290000000000006</v>
      </c>
      <c r="G286" s="151">
        <f t="shared" si="12"/>
        <v>0</v>
      </c>
      <c r="H286" s="151">
        <f t="shared" si="13"/>
        <v>64.290000000000006</v>
      </c>
      <c r="I286" s="151">
        <f t="shared" si="14"/>
        <v>64.290000000000006</v>
      </c>
      <c r="J286" s="151" t="s">
        <v>704</v>
      </c>
      <c r="K286" s="151" t="str">
        <f>IFERROR(IF(VLOOKUP(B286,comp!$D:$L,1,FALSE)=B286,"",""),"Novo")</f>
        <v/>
      </c>
    </row>
    <row r="287" spans="1:11">
      <c r="A287" s="151">
        <v>7030</v>
      </c>
      <c r="B287" s="152">
        <v>7032</v>
      </c>
      <c r="C287" s="151" t="s">
        <v>993</v>
      </c>
      <c r="D287" s="151" t="s">
        <v>852</v>
      </c>
      <c r="E287" s="151">
        <v>1</v>
      </c>
      <c r="F287" s="151">
        <v>4.7</v>
      </c>
      <c r="G287" s="151">
        <f t="shared" si="12"/>
        <v>0</v>
      </c>
      <c r="H287" s="151">
        <f t="shared" si="13"/>
        <v>4.7</v>
      </c>
      <c r="I287" s="151">
        <f t="shared" si="14"/>
        <v>4.7</v>
      </c>
      <c r="J287" s="151" t="s">
        <v>704</v>
      </c>
      <c r="K287" s="151" t="str">
        <f>IFERROR(IF(VLOOKUP(B287,comp!$D:$L,1,FALSE)=B287,"",""),"Novo")</f>
        <v/>
      </c>
    </row>
    <row r="288" spans="1:11">
      <c r="A288" s="151">
        <v>7030</v>
      </c>
      <c r="B288" s="152">
        <v>7033</v>
      </c>
      <c r="C288" s="151" t="s">
        <v>994</v>
      </c>
      <c r="D288" s="151" t="s">
        <v>852</v>
      </c>
      <c r="E288" s="151">
        <v>1</v>
      </c>
      <c r="F288" s="151">
        <v>1.63</v>
      </c>
      <c r="G288" s="151">
        <f t="shared" si="12"/>
        <v>0</v>
      </c>
      <c r="H288" s="151">
        <f t="shared" si="13"/>
        <v>1.63</v>
      </c>
      <c r="I288" s="151">
        <f t="shared" si="14"/>
        <v>1.63</v>
      </c>
      <c r="J288" s="151" t="s">
        <v>704</v>
      </c>
      <c r="K288" s="151" t="str">
        <f>IFERROR(IF(VLOOKUP(B288,comp!$D:$L,1,FALSE)=B288,"",""),"Novo")</f>
        <v/>
      </c>
    </row>
    <row r="289" spans="1:11">
      <c r="A289" s="151">
        <v>7030</v>
      </c>
      <c r="B289" s="152">
        <v>7034</v>
      </c>
      <c r="C289" s="151" t="s">
        <v>995</v>
      </c>
      <c r="D289" s="151" t="s">
        <v>852</v>
      </c>
      <c r="E289" s="151">
        <v>1</v>
      </c>
      <c r="F289" s="151">
        <v>5.88</v>
      </c>
      <c r="G289" s="151">
        <f t="shared" si="12"/>
        <v>0</v>
      </c>
      <c r="H289" s="151">
        <f t="shared" si="13"/>
        <v>5.88</v>
      </c>
      <c r="I289" s="151">
        <f t="shared" si="14"/>
        <v>5.88</v>
      </c>
      <c r="J289" s="151" t="s">
        <v>704</v>
      </c>
      <c r="K289" s="151" t="str">
        <f>IFERROR(IF(VLOOKUP(B289,comp!$D:$L,1,FALSE)=B289,"",""),"Novo")</f>
        <v/>
      </c>
    </row>
    <row r="290" spans="1:11">
      <c r="A290" s="151">
        <v>7030</v>
      </c>
      <c r="B290" s="152">
        <v>7035</v>
      </c>
      <c r="C290" s="151" t="s">
        <v>996</v>
      </c>
      <c r="D290" s="151" t="s">
        <v>852</v>
      </c>
      <c r="E290" s="151">
        <v>1</v>
      </c>
      <c r="F290" s="151">
        <v>255.88</v>
      </c>
      <c r="G290" s="151">
        <f t="shared" si="12"/>
        <v>0</v>
      </c>
      <c r="H290" s="151">
        <f t="shared" si="13"/>
        <v>255.88</v>
      </c>
      <c r="I290" s="151">
        <f t="shared" si="14"/>
        <v>255.88</v>
      </c>
      <c r="J290" s="151" t="s">
        <v>704</v>
      </c>
      <c r="K290" s="151" t="str">
        <f>IFERROR(IF(VLOOKUP(B290,comp!$D:$L,1,FALSE)=B290,"",""),"Novo")</f>
        <v/>
      </c>
    </row>
    <row r="291" spans="1:11">
      <c r="A291" s="151">
        <v>7042</v>
      </c>
      <c r="B291" s="152">
        <v>7044</v>
      </c>
      <c r="C291" s="151" t="s">
        <v>997</v>
      </c>
      <c r="D291" s="151" t="s">
        <v>852</v>
      </c>
      <c r="E291" s="151">
        <v>1</v>
      </c>
      <c r="F291" s="151">
        <v>0.31</v>
      </c>
      <c r="G291" s="151">
        <f t="shared" si="12"/>
        <v>0</v>
      </c>
      <c r="H291" s="151">
        <f t="shared" si="13"/>
        <v>0.31</v>
      </c>
      <c r="I291" s="151">
        <f t="shared" si="14"/>
        <v>0.31</v>
      </c>
      <c r="J291" s="151" t="s">
        <v>704</v>
      </c>
      <c r="K291" s="151" t="str">
        <f>IFERROR(IF(VLOOKUP(B291,comp!$D:$L,1,FALSE)=B291,"",""),"Novo")</f>
        <v/>
      </c>
    </row>
    <row r="292" spans="1:11">
      <c r="A292" s="151">
        <v>7042</v>
      </c>
      <c r="B292" s="152">
        <v>7045</v>
      </c>
      <c r="C292" s="151" t="s">
        <v>998</v>
      </c>
      <c r="D292" s="151" t="s">
        <v>852</v>
      </c>
      <c r="E292" s="151">
        <v>1</v>
      </c>
      <c r="F292" s="151">
        <v>7.0000000000000007E-2</v>
      </c>
      <c r="G292" s="151">
        <f t="shared" si="12"/>
        <v>0</v>
      </c>
      <c r="H292" s="151">
        <f t="shared" si="13"/>
        <v>7.0000000000000007E-2</v>
      </c>
      <c r="I292" s="151">
        <f t="shared" si="14"/>
        <v>7.0000000000000007E-2</v>
      </c>
      <c r="J292" s="151" t="s">
        <v>704</v>
      </c>
      <c r="K292" s="151" t="str">
        <f>IFERROR(IF(VLOOKUP(B292,comp!$D:$L,1,FALSE)=B292,"",""),"Novo")</f>
        <v/>
      </c>
    </row>
    <row r="293" spans="1:11">
      <c r="A293" s="151">
        <v>7042</v>
      </c>
      <c r="B293" s="152">
        <v>7046</v>
      </c>
      <c r="C293" s="151" t="s">
        <v>999</v>
      </c>
      <c r="D293" s="151" t="s">
        <v>852</v>
      </c>
      <c r="E293" s="151">
        <v>1</v>
      </c>
      <c r="F293" s="151">
        <v>0.34</v>
      </c>
      <c r="G293" s="151">
        <f t="shared" si="12"/>
        <v>0</v>
      </c>
      <c r="H293" s="151">
        <f t="shared" si="13"/>
        <v>0.34</v>
      </c>
      <c r="I293" s="151">
        <f t="shared" si="14"/>
        <v>0.34</v>
      </c>
      <c r="J293" s="151" t="s">
        <v>704</v>
      </c>
      <c r="K293" s="151" t="str">
        <f>IFERROR(IF(VLOOKUP(B293,comp!$D:$L,1,FALSE)=B293,"",""),"Novo")</f>
        <v/>
      </c>
    </row>
    <row r="294" spans="1:11">
      <c r="A294" s="151">
        <v>7042</v>
      </c>
      <c r="B294" s="152">
        <v>7047</v>
      </c>
      <c r="C294" s="151" t="s">
        <v>1000</v>
      </c>
      <c r="D294" s="151" t="s">
        <v>852</v>
      </c>
      <c r="E294" s="151">
        <v>1</v>
      </c>
      <c r="F294" s="151">
        <v>24.19</v>
      </c>
      <c r="G294" s="151">
        <f t="shared" si="12"/>
        <v>0</v>
      </c>
      <c r="H294" s="151">
        <f t="shared" si="13"/>
        <v>24.19</v>
      </c>
      <c r="I294" s="151">
        <f t="shared" si="14"/>
        <v>24.19</v>
      </c>
      <c r="J294" s="151" t="s">
        <v>704</v>
      </c>
      <c r="K294" s="151" t="str">
        <f>IFERROR(IF(VLOOKUP(B294,comp!$D:$L,1,FALSE)=B294,"",""),"Novo")</f>
        <v/>
      </c>
    </row>
    <row r="295" spans="1:11">
      <c r="A295" s="151">
        <v>7049</v>
      </c>
      <c r="B295" s="152">
        <v>7051</v>
      </c>
      <c r="C295" s="151" t="s">
        <v>1001</v>
      </c>
      <c r="D295" s="151" t="s">
        <v>852</v>
      </c>
      <c r="E295" s="151">
        <v>1</v>
      </c>
      <c r="F295" s="151">
        <v>44.43</v>
      </c>
      <c r="G295" s="151">
        <f t="shared" si="12"/>
        <v>0</v>
      </c>
      <c r="H295" s="151">
        <f t="shared" si="13"/>
        <v>44.43</v>
      </c>
      <c r="I295" s="151">
        <f t="shared" si="14"/>
        <v>44.43</v>
      </c>
      <c r="J295" s="151" t="s">
        <v>704</v>
      </c>
      <c r="K295" s="151" t="str">
        <f>IFERROR(IF(VLOOKUP(B295,comp!$D:$L,1,FALSE)=B295,"",""),"Novo")</f>
        <v/>
      </c>
    </row>
    <row r="296" spans="1:11">
      <c r="A296" s="151">
        <v>7049</v>
      </c>
      <c r="B296" s="152">
        <v>7052</v>
      </c>
      <c r="C296" s="151" t="s">
        <v>1002</v>
      </c>
      <c r="D296" s="151" t="s">
        <v>852</v>
      </c>
      <c r="E296" s="151">
        <v>1</v>
      </c>
      <c r="F296" s="151">
        <v>12</v>
      </c>
      <c r="G296" s="151">
        <f t="shared" si="12"/>
        <v>0</v>
      </c>
      <c r="H296" s="151">
        <f t="shared" si="13"/>
        <v>12</v>
      </c>
      <c r="I296" s="151">
        <f t="shared" si="14"/>
        <v>12</v>
      </c>
      <c r="J296" s="151" t="s">
        <v>704</v>
      </c>
      <c r="K296" s="151" t="str">
        <f>IFERROR(IF(VLOOKUP(B296,comp!$D:$L,1,FALSE)=B296,"",""),"Novo")</f>
        <v/>
      </c>
    </row>
    <row r="297" spans="1:11">
      <c r="A297" s="151">
        <v>7049</v>
      </c>
      <c r="B297" s="152">
        <v>7053</v>
      </c>
      <c r="C297" s="151" t="s">
        <v>1003</v>
      </c>
      <c r="D297" s="151" t="s">
        <v>852</v>
      </c>
      <c r="E297" s="151">
        <v>1</v>
      </c>
      <c r="F297" s="151">
        <v>55.61</v>
      </c>
      <c r="G297" s="151">
        <f t="shared" si="12"/>
        <v>0</v>
      </c>
      <c r="H297" s="151">
        <f t="shared" si="13"/>
        <v>55.61</v>
      </c>
      <c r="I297" s="151">
        <f t="shared" si="14"/>
        <v>55.61</v>
      </c>
      <c r="J297" s="151" t="s">
        <v>704</v>
      </c>
      <c r="K297" s="151" t="str">
        <f>IFERROR(IF(VLOOKUP(B297,comp!$D:$L,1,FALSE)=B297,"",""),"Novo")</f>
        <v/>
      </c>
    </row>
    <row r="298" spans="1:11">
      <c r="A298" s="151">
        <v>7049</v>
      </c>
      <c r="B298" s="152">
        <v>7054</v>
      </c>
      <c r="C298" s="151" t="s">
        <v>1004</v>
      </c>
      <c r="D298" s="151" t="s">
        <v>852</v>
      </c>
      <c r="E298" s="151">
        <v>1</v>
      </c>
      <c r="F298" s="151">
        <v>89.07</v>
      </c>
      <c r="G298" s="151">
        <f t="shared" si="12"/>
        <v>0</v>
      </c>
      <c r="H298" s="151">
        <f t="shared" si="13"/>
        <v>89.07</v>
      </c>
      <c r="I298" s="151">
        <f t="shared" si="14"/>
        <v>89.07</v>
      </c>
      <c r="J298" s="151" t="s">
        <v>704</v>
      </c>
      <c r="K298" s="151" t="str">
        <f>IFERROR(IF(VLOOKUP(B298,comp!$D:$L,1,FALSE)=B298,"",""),"Novo")</f>
        <v/>
      </c>
    </row>
    <row r="299" spans="1:11">
      <c r="A299" s="151">
        <v>67826</v>
      </c>
      <c r="B299" s="152">
        <v>7058</v>
      </c>
      <c r="C299" s="151" t="s">
        <v>1005</v>
      </c>
      <c r="D299" s="151" t="s">
        <v>852</v>
      </c>
      <c r="E299" s="151">
        <v>1</v>
      </c>
      <c r="F299" s="151">
        <v>22.97</v>
      </c>
      <c r="G299" s="151">
        <f t="shared" si="12"/>
        <v>0</v>
      </c>
      <c r="H299" s="151">
        <f t="shared" si="13"/>
        <v>22.97</v>
      </c>
      <c r="I299" s="151">
        <f t="shared" si="14"/>
        <v>22.97</v>
      </c>
      <c r="J299" s="151" t="s">
        <v>704</v>
      </c>
      <c r="K299" s="151" t="str">
        <f>IFERROR(IF(VLOOKUP(B299,comp!$D:$L,1,FALSE)=B299,"",""),"Novo")</f>
        <v/>
      </c>
    </row>
    <row r="300" spans="1:11">
      <c r="A300" s="151">
        <v>67826</v>
      </c>
      <c r="B300" s="152">
        <v>7059</v>
      </c>
      <c r="C300" s="151" t="s">
        <v>1006</v>
      </c>
      <c r="D300" s="151" t="s">
        <v>852</v>
      </c>
      <c r="E300" s="151">
        <v>1</v>
      </c>
      <c r="F300" s="151">
        <v>8.84</v>
      </c>
      <c r="G300" s="151">
        <f t="shared" si="12"/>
        <v>0</v>
      </c>
      <c r="H300" s="151">
        <f t="shared" si="13"/>
        <v>8.84</v>
      </c>
      <c r="I300" s="151">
        <f t="shared" si="14"/>
        <v>8.84</v>
      </c>
      <c r="J300" s="151" t="s">
        <v>704</v>
      </c>
      <c r="K300" s="151" t="str">
        <f>IFERROR(IF(VLOOKUP(B300,comp!$D:$L,1,FALSE)=B300,"",""),"Novo")</f>
        <v/>
      </c>
    </row>
    <row r="301" spans="1:11">
      <c r="A301" s="151">
        <v>67826</v>
      </c>
      <c r="B301" s="152">
        <v>7060</v>
      </c>
      <c r="C301" s="151" t="s">
        <v>1007</v>
      </c>
      <c r="D301" s="151" t="s">
        <v>852</v>
      </c>
      <c r="E301" s="151">
        <v>1</v>
      </c>
      <c r="F301" s="151">
        <v>41.4</v>
      </c>
      <c r="G301" s="151">
        <f t="shared" si="12"/>
        <v>0</v>
      </c>
      <c r="H301" s="151">
        <f t="shared" si="13"/>
        <v>41.4</v>
      </c>
      <c r="I301" s="151">
        <f t="shared" si="14"/>
        <v>41.4</v>
      </c>
      <c r="J301" s="151" t="s">
        <v>704</v>
      </c>
      <c r="K301" s="151" t="str">
        <f>IFERROR(IF(VLOOKUP(B301,comp!$D:$L,1,FALSE)=B301,"",""),"Novo")</f>
        <v/>
      </c>
    </row>
    <row r="302" spans="1:11">
      <c r="A302" s="151">
        <v>67826</v>
      </c>
      <c r="B302" s="152">
        <v>7061</v>
      </c>
      <c r="C302" s="151" t="s">
        <v>1008</v>
      </c>
      <c r="D302" s="151" t="s">
        <v>852</v>
      </c>
      <c r="E302" s="151">
        <v>1</v>
      </c>
      <c r="F302" s="151">
        <v>81.31</v>
      </c>
      <c r="G302" s="151">
        <f t="shared" si="12"/>
        <v>0</v>
      </c>
      <c r="H302" s="151">
        <f t="shared" si="13"/>
        <v>81.31</v>
      </c>
      <c r="I302" s="151">
        <f t="shared" si="14"/>
        <v>81.31</v>
      </c>
      <c r="J302" s="151" t="s">
        <v>704</v>
      </c>
      <c r="K302" s="151" t="str">
        <f>IFERROR(IF(VLOOKUP(B302,comp!$D:$L,1,FALSE)=B302,"",""),"Novo")</f>
        <v/>
      </c>
    </row>
    <row r="303" spans="1:11">
      <c r="A303" s="151">
        <v>67826</v>
      </c>
      <c r="B303" s="152">
        <v>91402</v>
      </c>
      <c r="C303" s="151" t="s">
        <v>1009</v>
      </c>
      <c r="D303" s="151" t="s">
        <v>852</v>
      </c>
      <c r="E303" s="151">
        <v>1</v>
      </c>
      <c r="F303" s="151">
        <v>3.57</v>
      </c>
      <c r="G303" s="151">
        <f t="shared" si="12"/>
        <v>0</v>
      </c>
      <c r="H303" s="151">
        <f t="shared" si="13"/>
        <v>3.57</v>
      </c>
      <c r="I303" s="151">
        <f t="shared" si="14"/>
        <v>3.57</v>
      </c>
      <c r="J303" s="151" t="s">
        <v>704</v>
      </c>
      <c r="K303" s="151" t="str">
        <f>IFERROR(IF(VLOOKUP(B303,comp!$D:$L,1,FALSE)=B303,"",""),"Novo")</f>
        <v/>
      </c>
    </row>
    <row r="304" spans="1:11">
      <c r="A304" s="151">
        <v>73417</v>
      </c>
      <c r="B304" s="152">
        <v>73303</v>
      </c>
      <c r="C304" s="151" t="s">
        <v>1010</v>
      </c>
      <c r="D304" s="151" t="s">
        <v>852</v>
      </c>
      <c r="E304" s="151">
        <v>1</v>
      </c>
      <c r="F304" s="151">
        <v>7.15</v>
      </c>
      <c r="G304" s="151">
        <f t="shared" si="12"/>
        <v>0</v>
      </c>
      <c r="H304" s="151">
        <f t="shared" si="13"/>
        <v>7.15</v>
      </c>
      <c r="I304" s="151">
        <f t="shared" si="14"/>
        <v>7.15</v>
      </c>
      <c r="J304" s="151" t="s">
        <v>704</v>
      </c>
      <c r="K304" s="151" t="str">
        <f>IFERROR(IF(VLOOKUP(B304,comp!$D:$L,1,FALSE)=B304,"",""),"Novo")</f>
        <v/>
      </c>
    </row>
    <row r="305" spans="1:11">
      <c r="A305" s="151">
        <v>73417</v>
      </c>
      <c r="B305" s="152">
        <v>73307</v>
      </c>
      <c r="C305" s="151" t="s">
        <v>1011</v>
      </c>
      <c r="D305" s="151" t="s">
        <v>852</v>
      </c>
      <c r="E305" s="151">
        <v>1</v>
      </c>
      <c r="F305" s="151">
        <v>6.38</v>
      </c>
      <c r="G305" s="151">
        <f t="shared" si="12"/>
        <v>0</v>
      </c>
      <c r="H305" s="151">
        <f t="shared" si="13"/>
        <v>6.38</v>
      </c>
      <c r="I305" s="151">
        <f t="shared" si="14"/>
        <v>6.38</v>
      </c>
      <c r="J305" s="151" t="s">
        <v>704</v>
      </c>
      <c r="K305" s="151" t="str">
        <f>IFERROR(IF(VLOOKUP(B305,comp!$D:$L,1,FALSE)=B305,"",""),"Novo")</f>
        <v/>
      </c>
    </row>
    <row r="306" spans="1:11">
      <c r="A306" s="151">
        <v>73417</v>
      </c>
      <c r="B306" s="152">
        <v>73311</v>
      </c>
      <c r="C306" s="151" t="s">
        <v>1012</v>
      </c>
      <c r="D306" s="151" t="s">
        <v>852</v>
      </c>
      <c r="E306" s="151">
        <v>1</v>
      </c>
      <c r="F306" s="151">
        <v>177.72</v>
      </c>
      <c r="G306" s="151">
        <f t="shared" si="12"/>
        <v>0</v>
      </c>
      <c r="H306" s="151">
        <f t="shared" si="13"/>
        <v>177.72</v>
      </c>
      <c r="I306" s="151">
        <f t="shared" si="14"/>
        <v>177.72</v>
      </c>
      <c r="J306" s="151" t="s">
        <v>704</v>
      </c>
      <c r="K306" s="151" t="str">
        <f>IFERROR(IF(VLOOKUP(B306,comp!$D:$L,1,FALSE)=B306,"",""),"Novo")</f>
        <v/>
      </c>
    </row>
    <row r="307" spans="1:11">
      <c r="A307" s="151">
        <v>73436</v>
      </c>
      <c r="B307" s="152">
        <v>5089</v>
      </c>
      <c r="C307" s="151" t="s">
        <v>1013</v>
      </c>
      <c r="D307" s="151" t="s">
        <v>852</v>
      </c>
      <c r="E307" s="151">
        <v>1</v>
      </c>
      <c r="F307" s="151">
        <v>41.71</v>
      </c>
      <c r="G307" s="151">
        <f t="shared" si="12"/>
        <v>0</v>
      </c>
      <c r="H307" s="151">
        <f t="shared" si="13"/>
        <v>41.71</v>
      </c>
      <c r="I307" s="151">
        <f t="shared" si="14"/>
        <v>41.71</v>
      </c>
      <c r="J307" s="151" t="s">
        <v>704</v>
      </c>
      <c r="K307" s="151" t="str">
        <f>IFERROR(IF(VLOOKUP(B307,comp!$D:$L,1,FALSE)=B307,"",""),"Novo")</f>
        <v/>
      </c>
    </row>
    <row r="308" spans="1:11">
      <c r="A308" s="151">
        <v>73436</v>
      </c>
      <c r="B308" s="152">
        <v>73309</v>
      </c>
      <c r="C308" s="151" t="s">
        <v>1014</v>
      </c>
      <c r="D308" s="151" t="s">
        <v>852</v>
      </c>
      <c r="E308" s="151">
        <v>1</v>
      </c>
      <c r="F308" s="151">
        <v>33.33</v>
      </c>
      <c r="G308" s="151">
        <f t="shared" si="12"/>
        <v>0</v>
      </c>
      <c r="H308" s="151">
        <f t="shared" si="13"/>
        <v>33.33</v>
      </c>
      <c r="I308" s="151">
        <f t="shared" si="14"/>
        <v>33.33</v>
      </c>
      <c r="J308" s="151" t="s">
        <v>704</v>
      </c>
      <c r="K308" s="151" t="str">
        <f>IFERROR(IF(VLOOKUP(B308,comp!$D:$L,1,FALSE)=B308,"",""),"Novo")</f>
        <v/>
      </c>
    </row>
    <row r="309" spans="1:11">
      <c r="A309" s="151">
        <v>73436</v>
      </c>
      <c r="B309" s="152">
        <v>73313</v>
      </c>
      <c r="C309" s="151" t="s">
        <v>1015</v>
      </c>
      <c r="D309" s="151" t="s">
        <v>852</v>
      </c>
      <c r="E309" s="151">
        <v>1</v>
      </c>
      <c r="F309" s="151">
        <v>9</v>
      </c>
      <c r="G309" s="151">
        <f t="shared" si="12"/>
        <v>0</v>
      </c>
      <c r="H309" s="151">
        <f t="shared" si="13"/>
        <v>9</v>
      </c>
      <c r="I309" s="151">
        <f t="shared" si="14"/>
        <v>9</v>
      </c>
      <c r="J309" s="151" t="s">
        <v>704</v>
      </c>
      <c r="K309" s="151" t="str">
        <f>IFERROR(IF(VLOOKUP(B309,comp!$D:$L,1,FALSE)=B309,"",""),"Novo")</f>
        <v/>
      </c>
    </row>
    <row r="310" spans="1:11">
      <c r="A310" s="151">
        <v>73436</v>
      </c>
      <c r="B310" s="152">
        <v>73315</v>
      </c>
      <c r="C310" s="151" t="s">
        <v>1016</v>
      </c>
      <c r="D310" s="151" t="s">
        <v>852</v>
      </c>
      <c r="E310" s="151">
        <v>1</v>
      </c>
      <c r="F310" s="151">
        <v>57.01</v>
      </c>
      <c r="G310" s="151">
        <f t="shared" si="12"/>
        <v>0</v>
      </c>
      <c r="H310" s="151">
        <f t="shared" si="13"/>
        <v>57.01</v>
      </c>
      <c r="I310" s="151">
        <f t="shared" si="14"/>
        <v>57.01</v>
      </c>
      <c r="J310" s="151" t="s">
        <v>704</v>
      </c>
      <c r="K310" s="151" t="str">
        <f>IFERROR(IF(VLOOKUP(B310,comp!$D:$L,1,FALSE)=B310,"",""),"Novo")</f>
        <v/>
      </c>
    </row>
    <row r="311" spans="1:11">
      <c r="A311" s="151">
        <v>73467</v>
      </c>
      <c r="B311" s="152">
        <v>73335</v>
      </c>
      <c r="C311" s="151" t="s">
        <v>1017</v>
      </c>
      <c r="D311" s="151" t="s">
        <v>852</v>
      </c>
      <c r="E311" s="151">
        <v>1</v>
      </c>
      <c r="F311" s="151">
        <v>35.090000000000003</v>
      </c>
      <c r="G311" s="151">
        <f t="shared" si="12"/>
        <v>0</v>
      </c>
      <c r="H311" s="151">
        <f t="shared" si="13"/>
        <v>35.090000000000003</v>
      </c>
      <c r="I311" s="151">
        <f t="shared" si="14"/>
        <v>35.090000000000003</v>
      </c>
      <c r="J311" s="151" t="s">
        <v>704</v>
      </c>
      <c r="K311" s="151" t="str">
        <f>IFERROR(IF(VLOOKUP(B311,comp!$D:$L,1,FALSE)=B311,"",""),"Novo")</f>
        <v/>
      </c>
    </row>
    <row r="312" spans="1:11">
      <c r="A312" s="151">
        <v>73467</v>
      </c>
      <c r="B312" s="152">
        <v>73340</v>
      </c>
      <c r="C312" s="151" t="s">
        <v>1018</v>
      </c>
      <c r="D312" s="151" t="s">
        <v>852</v>
      </c>
      <c r="E312" s="151">
        <v>1</v>
      </c>
      <c r="F312" s="151">
        <v>154.44</v>
      </c>
      <c r="G312" s="151">
        <f t="shared" si="12"/>
        <v>0</v>
      </c>
      <c r="H312" s="151">
        <f t="shared" si="13"/>
        <v>154.44</v>
      </c>
      <c r="I312" s="151">
        <f t="shared" si="14"/>
        <v>154.44</v>
      </c>
      <c r="J312" s="151" t="s">
        <v>704</v>
      </c>
      <c r="K312" s="151" t="str">
        <f>IFERROR(IF(VLOOKUP(B312,comp!$D:$L,1,FALSE)=B312,"",""),"Novo")</f>
        <v/>
      </c>
    </row>
    <row r="313" spans="1:11">
      <c r="A313" s="151">
        <v>73467</v>
      </c>
      <c r="B313" s="152">
        <v>91390</v>
      </c>
      <c r="C313" s="151" t="s">
        <v>1019</v>
      </c>
      <c r="D313" s="151" t="s">
        <v>852</v>
      </c>
      <c r="E313" s="151">
        <v>1</v>
      </c>
      <c r="F313" s="151">
        <v>19.260000000000002</v>
      </c>
      <c r="G313" s="151">
        <f t="shared" si="12"/>
        <v>0</v>
      </c>
      <c r="H313" s="151">
        <f t="shared" si="13"/>
        <v>19.260000000000002</v>
      </c>
      <c r="I313" s="151">
        <f t="shared" si="14"/>
        <v>19.260000000000002</v>
      </c>
      <c r="J313" s="151" t="s">
        <v>704</v>
      </c>
      <c r="K313" s="151" t="str">
        <f>IFERROR(IF(VLOOKUP(B313,comp!$D:$L,1,FALSE)=B313,"",""),"Novo")</f>
        <v/>
      </c>
    </row>
    <row r="314" spans="1:11">
      <c r="A314" s="151">
        <v>73467</v>
      </c>
      <c r="B314" s="152">
        <v>91391</v>
      </c>
      <c r="C314" s="151" t="s">
        <v>1020</v>
      </c>
      <c r="D314" s="151" t="s">
        <v>852</v>
      </c>
      <c r="E314" s="151">
        <v>1</v>
      </c>
      <c r="F314" s="151">
        <v>7.67</v>
      </c>
      <c r="G314" s="151">
        <f t="shared" si="12"/>
        <v>0</v>
      </c>
      <c r="H314" s="151">
        <f t="shared" si="13"/>
        <v>7.67</v>
      </c>
      <c r="I314" s="151">
        <f t="shared" si="14"/>
        <v>7.67</v>
      </c>
      <c r="J314" s="151" t="s">
        <v>704</v>
      </c>
      <c r="K314" s="151" t="str">
        <f>IFERROR(IF(VLOOKUP(B314,comp!$D:$L,1,FALSE)=B314,"",""),"Novo")</f>
        <v/>
      </c>
    </row>
    <row r="315" spans="1:11">
      <c r="A315" s="151">
        <v>73467</v>
      </c>
      <c r="B315" s="152">
        <v>91392</v>
      </c>
      <c r="C315" s="151" t="s">
        <v>1021</v>
      </c>
      <c r="D315" s="151" t="s">
        <v>852</v>
      </c>
      <c r="E315" s="151">
        <v>1</v>
      </c>
      <c r="F315" s="151">
        <v>3.09</v>
      </c>
      <c r="G315" s="151">
        <f t="shared" si="12"/>
        <v>0</v>
      </c>
      <c r="H315" s="151">
        <f t="shared" si="13"/>
        <v>3.09</v>
      </c>
      <c r="I315" s="151">
        <f t="shared" si="14"/>
        <v>3.09</v>
      </c>
      <c r="J315" s="151" t="s">
        <v>704</v>
      </c>
      <c r="K315" s="151" t="str">
        <f>IFERROR(IF(VLOOKUP(B315,comp!$D:$L,1,FALSE)=B315,"",""),"Novo")</f>
        <v/>
      </c>
    </row>
    <row r="316" spans="1:11">
      <c r="A316" s="151">
        <v>73536</v>
      </c>
      <c r="B316" s="152">
        <v>5692</v>
      </c>
      <c r="C316" s="151" t="s">
        <v>1022</v>
      </c>
      <c r="D316" s="151" t="s">
        <v>852</v>
      </c>
      <c r="E316" s="151">
        <v>1</v>
      </c>
      <c r="F316" s="151">
        <v>0.27</v>
      </c>
      <c r="G316" s="151">
        <f t="shared" si="12"/>
        <v>0</v>
      </c>
      <c r="H316" s="151">
        <f t="shared" si="13"/>
        <v>0.27</v>
      </c>
      <c r="I316" s="151">
        <f t="shared" si="14"/>
        <v>0.27</v>
      </c>
      <c r="J316" s="151" t="s">
        <v>704</v>
      </c>
      <c r="K316" s="151" t="str">
        <f>IFERROR(IF(VLOOKUP(B316,comp!$D:$L,1,FALSE)=B316,"",""),"Novo")</f>
        <v/>
      </c>
    </row>
    <row r="317" spans="1:11">
      <c r="A317" s="151">
        <v>73536</v>
      </c>
      <c r="B317" s="152">
        <v>5693</v>
      </c>
      <c r="C317" s="151" t="s">
        <v>1023</v>
      </c>
      <c r="D317" s="151" t="s">
        <v>852</v>
      </c>
      <c r="E317" s="151">
        <v>1</v>
      </c>
      <c r="F317" s="151">
        <v>20.5</v>
      </c>
      <c r="G317" s="151">
        <f t="shared" si="12"/>
        <v>0</v>
      </c>
      <c r="H317" s="151">
        <f t="shared" si="13"/>
        <v>20.5</v>
      </c>
      <c r="I317" s="151">
        <f t="shared" si="14"/>
        <v>20.5</v>
      </c>
      <c r="J317" s="151" t="s">
        <v>704</v>
      </c>
      <c r="K317" s="151" t="str">
        <f>IFERROR(IF(VLOOKUP(B317,comp!$D:$L,1,FALSE)=B317,"",""),"Novo")</f>
        <v/>
      </c>
    </row>
    <row r="318" spans="1:11">
      <c r="A318" s="151">
        <v>73536</v>
      </c>
      <c r="B318" s="152">
        <v>88853</v>
      </c>
      <c r="C318" s="151" t="s">
        <v>1024</v>
      </c>
      <c r="D318" s="151" t="s">
        <v>852</v>
      </c>
      <c r="E318" s="151">
        <v>1</v>
      </c>
      <c r="F318" s="151">
        <v>0.25</v>
      </c>
      <c r="G318" s="151">
        <f t="shared" si="12"/>
        <v>0</v>
      </c>
      <c r="H318" s="151">
        <f t="shared" si="13"/>
        <v>0.25</v>
      </c>
      <c r="I318" s="151">
        <f t="shared" si="14"/>
        <v>0.25</v>
      </c>
      <c r="J318" s="151" t="s">
        <v>704</v>
      </c>
      <c r="K318" s="151" t="str">
        <f>IFERROR(IF(VLOOKUP(B318,comp!$D:$L,1,FALSE)=B318,"",""),"Novo")</f>
        <v/>
      </c>
    </row>
    <row r="319" spans="1:11">
      <c r="A319" s="151">
        <v>73536</v>
      </c>
      <c r="B319" s="152">
        <v>88854</v>
      </c>
      <c r="C319" s="151" t="s">
        <v>1025</v>
      </c>
      <c r="D319" s="151" t="s">
        <v>852</v>
      </c>
      <c r="E319" s="151">
        <v>1</v>
      </c>
      <c r="F319" s="151">
        <v>0.05</v>
      </c>
      <c r="G319" s="151">
        <f t="shared" si="12"/>
        <v>0</v>
      </c>
      <c r="H319" s="151">
        <f t="shared" si="13"/>
        <v>0.05</v>
      </c>
      <c r="I319" s="151">
        <f t="shared" si="14"/>
        <v>0.05</v>
      </c>
      <c r="J319" s="151" t="s">
        <v>704</v>
      </c>
      <c r="K319" s="151" t="str">
        <f>IFERROR(IF(VLOOKUP(B319,comp!$D:$L,1,FALSE)=B319,"",""),"Novo")</f>
        <v/>
      </c>
    </row>
    <row r="320" spans="1:11">
      <c r="A320" s="151">
        <v>83362</v>
      </c>
      <c r="B320" s="152">
        <v>83361</v>
      </c>
      <c r="C320" s="151" t="s">
        <v>1026</v>
      </c>
      <c r="D320" s="151" t="s">
        <v>852</v>
      </c>
      <c r="E320" s="151">
        <v>1</v>
      </c>
      <c r="F320" s="151">
        <v>42.81</v>
      </c>
      <c r="G320" s="151">
        <f t="shared" si="12"/>
        <v>0</v>
      </c>
      <c r="H320" s="151">
        <f t="shared" si="13"/>
        <v>42.81</v>
      </c>
      <c r="I320" s="151">
        <f t="shared" si="14"/>
        <v>42.81</v>
      </c>
      <c r="J320" s="151" t="s">
        <v>704</v>
      </c>
      <c r="K320" s="151" t="str">
        <f>IFERROR(IF(VLOOKUP(B320,comp!$D:$L,1,FALSE)=B320,"",""),"Novo")</f>
        <v/>
      </c>
    </row>
    <row r="321" spans="1:11">
      <c r="A321" s="151">
        <v>83362</v>
      </c>
      <c r="B321" s="152">
        <v>91468</v>
      </c>
      <c r="C321" s="151" t="s">
        <v>1027</v>
      </c>
      <c r="D321" s="151" t="s">
        <v>852</v>
      </c>
      <c r="E321" s="151">
        <v>1</v>
      </c>
      <c r="F321" s="151">
        <v>25.48</v>
      </c>
      <c r="G321" s="151">
        <f t="shared" si="12"/>
        <v>0</v>
      </c>
      <c r="H321" s="151">
        <f t="shared" si="13"/>
        <v>25.48</v>
      </c>
      <c r="I321" s="151">
        <f t="shared" si="14"/>
        <v>25.48</v>
      </c>
      <c r="J321" s="151" t="s">
        <v>704</v>
      </c>
      <c r="K321" s="151" t="str">
        <f>IFERROR(IF(VLOOKUP(B321,comp!$D:$L,1,FALSE)=B321,"",""),"Novo")</f>
        <v/>
      </c>
    </row>
    <row r="322" spans="1:11">
      <c r="A322" s="151">
        <v>83362</v>
      </c>
      <c r="B322" s="152">
        <v>91469</v>
      </c>
      <c r="C322" s="151" t="s">
        <v>1028</v>
      </c>
      <c r="D322" s="151" t="s">
        <v>852</v>
      </c>
      <c r="E322" s="151">
        <v>1</v>
      </c>
      <c r="F322" s="151">
        <v>9.9700000000000006</v>
      </c>
      <c r="G322" s="151">
        <f t="shared" si="12"/>
        <v>0</v>
      </c>
      <c r="H322" s="151">
        <f t="shared" si="13"/>
        <v>9.9700000000000006</v>
      </c>
      <c r="I322" s="151">
        <f t="shared" si="14"/>
        <v>9.9700000000000006</v>
      </c>
      <c r="J322" s="151" t="s">
        <v>704</v>
      </c>
      <c r="K322" s="151" t="str">
        <f>IFERROR(IF(VLOOKUP(B322,comp!$D:$L,1,FALSE)=B322,"",""),"Novo")</f>
        <v/>
      </c>
    </row>
    <row r="323" spans="1:11">
      <c r="A323" s="151">
        <v>83362</v>
      </c>
      <c r="B323" s="152">
        <v>91484</v>
      </c>
      <c r="C323" s="151" t="s">
        <v>1029</v>
      </c>
      <c r="D323" s="151" t="s">
        <v>852</v>
      </c>
      <c r="E323" s="151">
        <v>1</v>
      </c>
      <c r="F323" s="151">
        <v>4.0199999999999996</v>
      </c>
      <c r="G323" s="151">
        <f t="shared" si="12"/>
        <v>0</v>
      </c>
      <c r="H323" s="151">
        <f t="shared" si="13"/>
        <v>4.0199999999999996</v>
      </c>
      <c r="I323" s="151">
        <f t="shared" si="14"/>
        <v>4.0199999999999996</v>
      </c>
      <c r="J323" s="151" t="s">
        <v>704</v>
      </c>
      <c r="K323" s="151" t="str">
        <f>IFERROR(IF(VLOOKUP(B323,comp!$D:$L,1,FALSE)=B323,"",""),"Novo")</f>
        <v/>
      </c>
    </row>
    <row r="324" spans="1:11">
      <c r="A324" s="151">
        <v>83362</v>
      </c>
      <c r="B324" s="152">
        <v>91485</v>
      </c>
      <c r="C324" s="151" t="s">
        <v>1030</v>
      </c>
      <c r="D324" s="151" t="s">
        <v>852</v>
      </c>
      <c r="E324" s="151">
        <v>1</v>
      </c>
      <c r="F324" s="151">
        <v>154.44</v>
      </c>
      <c r="G324" s="151">
        <f t="shared" si="12"/>
        <v>0</v>
      </c>
      <c r="H324" s="151">
        <f t="shared" si="13"/>
        <v>154.44</v>
      </c>
      <c r="I324" s="151">
        <f t="shared" si="14"/>
        <v>154.44</v>
      </c>
      <c r="J324" s="151" t="s">
        <v>704</v>
      </c>
      <c r="K324" s="151" t="str">
        <f>IFERROR(IF(VLOOKUP(B324,comp!$D:$L,1,FALSE)=B324,"",""),"Novo")</f>
        <v/>
      </c>
    </row>
    <row r="325" spans="1:11">
      <c r="A325" s="151">
        <v>83765</v>
      </c>
      <c r="B325" s="152">
        <v>83761</v>
      </c>
      <c r="C325" s="151" t="s">
        <v>1031</v>
      </c>
      <c r="D325" s="151" t="s">
        <v>852</v>
      </c>
      <c r="E325" s="151">
        <v>1</v>
      </c>
      <c r="F325" s="151">
        <v>9.52</v>
      </c>
      <c r="G325" s="151">
        <f t="shared" ref="G325:G388" si="15">IF(J325="INSUMO",F325*E325,0)</f>
        <v>0</v>
      </c>
      <c r="H325" s="151">
        <f t="shared" ref="H325:H388" si="16">IF(J325="MÃO DE OBRA",F325*E325,0)</f>
        <v>9.52</v>
      </c>
      <c r="I325" s="151">
        <f t="shared" ref="I325:I388" si="17">E325*F325</f>
        <v>9.52</v>
      </c>
      <c r="J325" s="151" t="s">
        <v>704</v>
      </c>
      <c r="K325" s="151" t="str">
        <f>IFERROR(IF(VLOOKUP(B325,comp!$D:$L,1,FALSE)=B325,"",""),"Novo")</f>
        <v/>
      </c>
    </row>
    <row r="326" spans="1:11">
      <c r="A326" s="151">
        <v>83765</v>
      </c>
      <c r="B326" s="152">
        <v>83762</v>
      </c>
      <c r="C326" s="151" t="s">
        <v>1032</v>
      </c>
      <c r="D326" s="151" t="s">
        <v>852</v>
      </c>
      <c r="E326" s="151">
        <v>1</v>
      </c>
      <c r="F326" s="151">
        <v>8.5</v>
      </c>
      <c r="G326" s="151">
        <f t="shared" si="15"/>
        <v>0</v>
      </c>
      <c r="H326" s="151">
        <f t="shared" si="16"/>
        <v>8.5</v>
      </c>
      <c r="I326" s="151">
        <f t="shared" si="17"/>
        <v>8.5</v>
      </c>
      <c r="J326" s="151" t="s">
        <v>704</v>
      </c>
      <c r="K326" s="151" t="str">
        <f>IFERROR(IF(VLOOKUP(B326,comp!$D:$L,1,FALSE)=B326,"",""),"Novo")</f>
        <v/>
      </c>
    </row>
    <row r="327" spans="1:11">
      <c r="A327" s="151">
        <v>83765</v>
      </c>
      <c r="B327" s="152">
        <v>83763</v>
      </c>
      <c r="C327" s="151" t="s">
        <v>1033</v>
      </c>
      <c r="D327" s="151" t="s">
        <v>852</v>
      </c>
      <c r="E327" s="151">
        <v>1</v>
      </c>
      <c r="F327" s="151">
        <v>50.08</v>
      </c>
      <c r="G327" s="151">
        <f t="shared" si="15"/>
        <v>0</v>
      </c>
      <c r="H327" s="151">
        <f t="shared" si="16"/>
        <v>50.08</v>
      </c>
      <c r="I327" s="151">
        <f t="shared" si="17"/>
        <v>50.08</v>
      </c>
      <c r="J327" s="151" t="s">
        <v>704</v>
      </c>
      <c r="K327" s="151" t="str">
        <f>IFERROR(IF(VLOOKUP(B327,comp!$D:$L,1,FALSE)=B327,"",""),"Novo")</f>
        <v/>
      </c>
    </row>
    <row r="328" spans="1:11">
      <c r="A328" s="151">
        <v>83765</v>
      </c>
      <c r="B328" s="152">
        <v>83764</v>
      </c>
      <c r="C328" s="151" t="s">
        <v>1034</v>
      </c>
      <c r="D328" s="151" t="s">
        <v>852</v>
      </c>
      <c r="E328" s="151">
        <v>1</v>
      </c>
      <c r="F328" s="151">
        <v>3.35</v>
      </c>
      <c r="G328" s="151">
        <f t="shared" si="15"/>
        <v>0</v>
      </c>
      <c r="H328" s="151">
        <f t="shared" si="16"/>
        <v>3.35</v>
      </c>
      <c r="I328" s="151">
        <f t="shared" si="17"/>
        <v>3.35</v>
      </c>
      <c r="J328" s="151" t="s">
        <v>704</v>
      </c>
      <c r="K328" s="151" t="str">
        <f>IFERROR(IF(VLOOKUP(B328,comp!$D:$L,1,FALSE)=B328,"",""),"Novo")</f>
        <v/>
      </c>
    </row>
    <row r="329" spans="1:11">
      <c r="A329" s="151">
        <v>87445</v>
      </c>
      <c r="B329" s="152">
        <v>87441</v>
      </c>
      <c r="C329" s="151" t="s">
        <v>1035</v>
      </c>
      <c r="D329" s="151" t="s">
        <v>852</v>
      </c>
      <c r="E329" s="151">
        <v>1</v>
      </c>
      <c r="F329" s="151">
        <v>0.41</v>
      </c>
      <c r="G329" s="151">
        <f t="shared" si="15"/>
        <v>0</v>
      </c>
      <c r="H329" s="151">
        <f t="shared" si="16"/>
        <v>0.41</v>
      </c>
      <c r="I329" s="151">
        <f t="shared" si="17"/>
        <v>0.41</v>
      </c>
      <c r="J329" s="151" t="s">
        <v>704</v>
      </c>
      <c r="K329" s="151" t="str">
        <f>IFERROR(IF(VLOOKUP(B329,comp!$D:$L,1,FALSE)=B329,"",""),"Novo")</f>
        <v/>
      </c>
    </row>
    <row r="330" spans="1:11">
      <c r="A330" s="151">
        <v>87445</v>
      </c>
      <c r="B330" s="152">
        <v>87442</v>
      </c>
      <c r="C330" s="151" t="s">
        <v>1036</v>
      </c>
      <c r="D330" s="151" t="s">
        <v>852</v>
      </c>
      <c r="E330" s="151">
        <v>1</v>
      </c>
      <c r="F330" s="151">
        <v>0.09</v>
      </c>
      <c r="G330" s="151">
        <f t="shared" si="15"/>
        <v>0</v>
      </c>
      <c r="H330" s="151">
        <f t="shared" si="16"/>
        <v>0.09</v>
      </c>
      <c r="I330" s="151">
        <f t="shared" si="17"/>
        <v>0.09</v>
      </c>
      <c r="J330" s="151" t="s">
        <v>704</v>
      </c>
      <c r="K330" s="151" t="str">
        <f>IFERROR(IF(VLOOKUP(B330,comp!$D:$L,1,FALSE)=B330,"",""),"Novo")</f>
        <v/>
      </c>
    </row>
    <row r="331" spans="1:11">
      <c r="A331" s="151">
        <v>87445</v>
      </c>
      <c r="B331" s="152">
        <v>87443</v>
      </c>
      <c r="C331" s="151" t="s">
        <v>1037</v>
      </c>
      <c r="D331" s="151" t="s">
        <v>852</v>
      </c>
      <c r="E331" s="151">
        <v>1</v>
      </c>
      <c r="F331" s="151">
        <v>0.52</v>
      </c>
      <c r="G331" s="151">
        <f t="shared" si="15"/>
        <v>0</v>
      </c>
      <c r="H331" s="151">
        <f t="shared" si="16"/>
        <v>0.52</v>
      </c>
      <c r="I331" s="151">
        <f t="shared" si="17"/>
        <v>0.52</v>
      </c>
      <c r="J331" s="151" t="s">
        <v>704</v>
      </c>
      <c r="K331" s="151" t="str">
        <f>IFERROR(IF(VLOOKUP(B331,comp!$D:$L,1,FALSE)=B331,"",""),"Novo")</f>
        <v/>
      </c>
    </row>
    <row r="332" spans="1:11">
      <c r="A332" s="151">
        <v>87445</v>
      </c>
      <c r="B332" s="152">
        <v>87444</v>
      </c>
      <c r="C332" s="151" t="s">
        <v>1038</v>
      </c>
      <c r="D332" s="151" t="s">
        <v>852</v>
      </c>
      <c r="E332" s="151">
        <v>1</v>
      </c>
      <c r="F332" s="151">
        <v>4.17</v>
      </c>
      <c r="G332" s="151">
        <f t="shared" si="15"/>
        <v>0</v>
      </c>
      <c r="H332" s="151">
        <f t="shared" si="16"/>
        <v>4.17</v>
      </c>
      <c r="I332" s="151">
        <f t="shared" si="17"/>
        <v>4.17</v>
      </c>
      <c r="J332" s="151" t="s">
        <v>704</v>
      </c>
      <c r="K332" s="151" t="str">
        <f>IFERROR(IF(VLOOKUP(B332,comp!$D:$L,1,FALSE)=B332,"",""),"Novo")</f>
        <v/>
      </c>
    </row>
    <row r="333" spans="1:11">
      <c r="A333" s="151">
        <v>88386</v>
      </c>
      <c r="B333" s="152">
        <v>88387</v>
      </c>
      <c r="C333" s="151" t="s">
        <v>1039</v>
      </c>
      <c r="D333" s="151" t="s">
        <v>852</v>
      </c>
      <c r="E333" s="151">
        <v>1</v>
      </c>
      <c r="F333" s="151">
        <v>0.81</v>
      </c>
      <c r="G333" s="151">
        <f t="shared" si="15"/>
        <v>0</v>
      </c>
      <c r="H333" s="151">
        <f t="shared" si="16"/>
        <v>0.81</v>
      </c>
      <c r="I333" s="151">
        <f t="shared" si="17"/>
        <v>0.81</v>
      </c>
      <c r="J333" s="151" t="s">
        <v>704</v>
      </c>
      <c r="K333" s="151" t="str">
        <f>IFERROR(IF(VLOOKUP(B333,comp!$D:$L,1,FALSE)=B333,"",""),"Novo")</f>
        <v/>
      </c>
    </row>
    <row r="334" spans="1:11">
      <c r="A334" s="151">
        <v>88386</v>
      </c>
      <c r="B334" s="152">
        <v>88389</v>
      </c>
      <c r="C334" s="151" t="s">
        <v>1040</v>
      </c>
      <c r="D334" s="151" t="s">
        <v>852</v>
      </c>
      <c r="E334" s="151">
        <v>1</v>
      </c>
      <c r="F334" s="151">
        <v>0.18</v>
      </c>
      <c r="G334" s="151">
        <f t="shared" si="15"/>
        <v>0</v>
      </c>
      <c r="H334" s="151">
        <f t="shared" si="16"/>
        <v>0.18</v>
      </c>
      <c r="I334" s="151">
        <f t="shared" si="17"/>
        <v>0.18</v>
      </c>
      <c r="J334" s="151" t="s">
        <v>704</v>
      </c>
      <c r="K334" s="151" t="str">
        <f>IFERROR(IF(VLOOKUP(B334,comp!$D:$L,1,FALSE)=B334,"",""),"Novo")</f>
        <v/>
      </c>
    </row>
    <row r="335" spans="1:11">
      <c r="A335" s="151">
        <v>88386</v>
      </c>
      <c r="B335" s="152">
        <v>88390</v>
      </c>
      <c r="C335" s="151" t="s">
        <v>1041</v>
      </c>
      <c r="D335" s="151" t="s">
        <v>852</v>
      </c>
      <c r="E335" s="151">
        <v>1</v>
      </c>
      <c r="F335" s="151">
        <v>0.89</v>
      </c>
      <c r="G335" s="151">
        <f t="shared" si="15"/>
        <v>0</v>
      </c>
      <c r="H335" s="151">
        <f t="shared" si="16"/>
        <v>0.89</v>
      </c>
      <c r="I335" s="151">
        <f t="shared" si="17"/>
        <v>0.89</v>
      </c>
      <c r="J335" s="151" t="s">
        <v>704</v>
      </c>
      <c r="K335" s="151" t="str">
        <f>IFERROR(IF(VLOOKUP(B335,comp!$D:$L,1,FALSE)=B335,"",""),"Novo")</f>
        <v/>
      </c>
    </row>
    <row r="336" spans="1:11">
      <c r="A336" s="151">
        <v>88386</v>
      </c>
      <c r="B336" s="152">
        <v>88391</v>
      </c>
      <c r="C336" s="151" t="s">
        <v>1042</v>
      </c>
      <c r="D336" s="151" t="s">
        <v>852</v>
      </c>
      <c r="E336" s="151">
        <v>1</v>
      </c>
      <c r="F336" s="151">
        <v>2.41</v>
      </c>
      <c r="G336" s="151">
        <f t="shared" si="15"/>
        <v>0</v>
      </c>
      <c r="H336" s="151">
        <f t="shared" si="16"/>
        <v>2.41</v>
      </c>
      <c r="I336" s="151">
        <f t="shared" si="17"/>
        <v>2.41</v>
      </c>
      <c r="J336" s="151" t="s">
        <v>704</v>
      </c>
      <c r="K336" s="151" t="str">
        <f>IFERROR(IF(VLOOKUP(B336,comp!$D:$L,1,FALSE)=B336,"",""),"Novo")</f>
        <v/>
      </c>
    </row>
    <row r="337" spans="1:11">
      <c r="A337" s="151">
        <v>88393</v>
      </c>
      <c r="B337" s="152">
        <v>88394</v>
      </c>
      <c r="C337" s="151" t="s">
        <v>1043</v>
      </c>
      <c r="D337" s="151" t="s">
        <v>852</v>
      </c>
      <c r="E337" s="151">
        <v>1</v>
      </c>
      <c r="F337" s="151">
        <v>0.96</v>
      </c>
      <c r="G337" s="151">
        <f t="shared" si="15"/>
        <v>0</v>
      </c>
      <c r="H337" s="151">
        <f t="shared" si="16"/>
        <v>0.96</v>
      </c>
      <c r="I337" s="151">
        <f t="shared" si="17"/>
        <v>0.96</v>
      </c>
      <c r="J337" s="151" t="s">
        <v>704</v>
      </c>
      <c r="K337" s="151" t="str">
        <f>IFERROR(IF(VLOOKUP(B337,comp!$D:$L,1,FALSE)=B337,"",""),"Novo")</f>
        <v/>
      </c>
    </row>
    <row r="338" spans="1:11">
      <c r="A338" s="151">
        <v>88393</v>
      </c>
      <c r="B338" s="152">
        <v>88395</v>
      </c>
      <c r="C338" s="151" t="s">
        <v>1044</v>
      </c>
      <c r="D338" s="151" t="s">
        <v>852</v>
      </c>
      <c r="E338" s="151">
        <v>1</v>
      </c>
      <c r="F338" s="151">
        <v>0.22</v>
      </c>
      <c r="G338" s="151">
        <f t="shared" si="15"/>
        <v>0</v>
      </c>
      <c r="H338" s="151">
        <f t="shared" si="16"/>
        <v>0.22</v>
      </c>
      <c r="I338" s="151">
        <f t="shared" si="17"/>
        <v>0.22</v>
      </c>
      <c r="J338" s="151" t="s">
        <v>704</v>
      </c>
      <c r="K338" s="151" t="str">
        <f>IFERROR(IF(VLOOKUP(B338,comp!$D:$L,1,FALSE)=B338,"",""),"Novo")</f>
        <v/>
      </c>
    </row>
    <row r="339" spans="1:11">
      <c r="A339" s="151">
        <v>88393</v>
      </c>
      <c r="B339" s="152">
        <v>88396</v>
      </c>
      <c r="C339" s="151" t="s">
        <v>1045</v>
      </c>
      <c r="D339" s="151" t="s">
        <v>852</v>
      </c>
      <c r="E339" s="151">
        <v>1</v>
      </c>
      <c r="F339" s="151">
        <v>1.05</v>
      </c>
      <c r="G339" s="151">
        <f t="shared" si="15"/>
        <v>0</v>
      </c>
      <c r="H339" s="151">
        <f t="shared" si="16"/>
        <v>1.05</v>
      </c>
      <c r="I339" s="151">
        <f t="shared" si="17"/>
        <v>1.05</v>
      </c>
      <c r="J339" s="151" t="s">
        <v>704</v>
      </c>
      <c r="K339" s="151" t="str">
        <f>IFERROR(IF(VLOOKUP(B339,comp!$D:$L,1,FALSE)=B339,"",""),"Novo")</f>
        <v/>
      </c>
    </row>
    <row r="340" spans="1:11">
      <c r="A340" s="151">
        <v>88393</v>
      </c>
      <c r="B340" s="152">
        <v>88397</v>
      </c>
      <c r="C340" s="151" t="s">
        <v>1046</v>
      </c>
      <c r="D340" s="151" t="s">
        <v>852</v>
      </c>
      <c r="E340" s="151">
        <v>1</v>
      </c>
      <c r="F340" s="151">
        <v>3.61</v>
      </c>
      <c r="G340" s="151">
        <f t="shared" si="15"/>
        <v>0</v>
      </c>
      <c r="H340" s="151">
        <f t="shared" si="16"/>
        <v>3.61</v>
      </c>
      <c r="I340" s="151">
        <f t="shared" si="17"/>
        <v>3.61</v>
      </c>
      <c r="J340" s="151" t="s">
        <v>704</v>
      </c>
      <c r="K340" s="151" t="str">
        <f>IFERROR(IF(VLOOKUP(B340,comp!$D:$L,1,FALSE)=B340,"",""),"Novo")</f>
        <v/>
      </c>
    </row>
    <row r="341" spans="1:11">
      <c r="A341" s="151">
        <v>88399</v>
      </c>
      <c r="B341" s="152">
        <v>88400</v>
      </c>
      <c r="C341" s="151" t="s">
        <v>1047</v>
      </c>
      <c r="D341" s="151" t="s">
        <v>852</v>
      </c>
      <c r="E341" s="151">
        <v>1</v>
      </c>
      <c r="F341" s="151">
        <v>0.76</v>
      </c>
      <c r="G341" s="151">
        <f t="shared" si="15"/>
        <v>0</v>
      </c>
      <c r="H341" s="151">
        <f t="shared" si="16"/>
        <v>0.76</v>
      </c>
      <c r="I341" s="151">
        <f t="shared" si="17"/>
        <v>0.76</v>
      </c>
      <c r="J341" s="151" t="s">
        <v>704</v>
      </c>
      <c r="K341" s="151" t="str">
        <f>IFERROR(IF(VLOOKUP(B341,comp!$D:$L,1,FALSE)=B341,"",""),"Novo")</f>
        <v/>
      </c>
    </row>
    <row r="342" spans="1:11">
      <c r="A342" s="151">
        <v>88399</v>
      </c>
      <c r="B342" s="152">
        <v>88401</v>
      </c>
      <c r="C342" s="151" t="s">
        <v>1048</v>
      </c>
      <c r="D342" s="151" t="s">
        <v>852</v>
      </c>
      <c r="E342" s="151">
        <v>1</v>
      </c>
      <c r="F342" s="151">
        <v>0.17</v>
      </c>
      <c r="G342" s="151">
        <f t="shared" si="15"/>
        <v>0</v>
      </c>
      <c r="H342" s="151">
        <f t="shared" si="16"/>
        <v>0.17</v>
      </c>
      <c r="I342" s="151">
        <f t="shared" si="17"/>
        <v>0.17</v>
      </c>
      <c r="J342" s="151" t="s">
        <v>704</v>
      </c>
      <c r="K342" s="151" t="str">
        <f>IFERROR(IF(VLOOKUP(B342,comp!$D:$L,1,FALSE)=B342,"",""),"Novo")</f>
        <v/>
      </c>
    </row>
    <row r="343" spans="1:11">
      <c r="A343" s="151">
        <v>88399</v>
      </c>
      <c r="B343" s="152">
        <v>88402</v>
      </c>
      <c r="C343" s="151" t="s">
        <v>1049</v>
      </c>
      <c r="D343" s="151" t="s">
        <v>852</v>
      </c>
      <c r="E343" s="151">
        <v>1</v>
      </c>
      <c r="F343" s="151">
        <v>0.84</v>
      </c>
      <c r="G343" s="151">
        <f t="shared" si="15"/>
        <v>0</v>
      </c>
      <c r="H343" s="151">
        <f t="shared" si="16"/>
        <v>0.84</v>
      </c>
      <c r="I343" s="151">
        <f t="shared" si="17"/>
        <v>0.84</v>
      </c>
      <c r="J343" s="151" t="s">
        <v>704</v>
      </c>
      <c r="K343" s="151" t="str">
        <f>IFERROR(IF(VLOOKUP(B343,comp!$D:$L,1,FALSE)=B343,"",""),"Novo")</f>
        <v/>
      </c>
    </row>
    <row r="344" spans="1:11">
      <c r="A344" s="151">
        <v>88399</v>
      </c>
      <c r="B344" s="152">
        <v>88403</v>
      </c>
      <c r="C344" s="151" t="s">
        <v>1050</v>
      </c>
      <c r="D344" s="151" t="s">
        <v>852</v>
      </c>
      <c r="E344" s="151">
        <v>1</v>
      </c>
      <c r="F344" s="151">
        <v>1.44</v>
      </c>
      <c r="G344" s="151">
        <f t="shared" si="15"/>
        <v>0</v>
      </c>
      <c r="H344" s="151">
        <f t="shared" si="16"/>
        <v>1.44</v>
      </c>
      <c r="I344" s="151">
        <f t="shared" si="17"/>
        <v>1.44</v>
      </c>
      <c r="J344" s="151" t="s">
        <v>704</v>
      </c>
      <c r="K344" s="151" t="str">
        <f>IFERROR(IF(VLOOKUP(B344,comp!$D:$L,1,FALSE)=B344,"",""),"Novo")</f>
        <v/>
      </c>
    </row>
    <row r="345" spans="1:11">
      <c r="A345" s="151">
        <v>88418</v>
      </c>
      <c r="B345" s="152">
        <v>88419</v>
      </c>
      <c r="C345" s="151" t="s">
        <v>1051</v>
      </c>
      <c r="D345" s="151" t="s">
        <v>852</v>
      </c>
      <c r="E345" s="151">
        <v>1</v>
      </c>
      <c r="F345" s="151">
        <v>5</v>
      </c>
      <c r="G345" s="151">
        <f t="shared" si="15"/>
        <v>0</v>
      </c>
      <c r="H345" s="151">
        <f t="shared" si="16"/>
        <v>5</v>
      </c>
      <c r="I345" s="151">
        <f t="shared" si="17"/>
        <v>5</v>
      </c>
      <c r="J345" s="151" t="s">
        <v>704</v>
      </c>
      <c r="K345" s="151" t="str">
        <f>IFERROR(IF(VLOOKUP(B345,comp!$D:$L,1,FALSE)=B345,"",""),"Novo")</f>
        <v/>
      </c>
    </row>
    <row r="346" spans="1:11">
      <c r="A346" s="151">
        <v>88418</v>
      </c>
      <c r="B346" s="152">
        <v>88422</v>
      </c>
      <c r="C346" s="151" t="s">
        <v>1052</v>
      </c>
      <c r="D346" s="151" t="s">
        <v>852</v>
      </c>
      <c r="E346" s="151">
        <v>1</v>
      </c>
      <c r="F346" s="151">
        <v>1.1499999999999999</v>
      </c>
      <c r="G346" s="151">
        <f t="shared" si="15"/>
        <v>0</v>
      </c>
      <c r="H346" s="151">
        <f t="shared" si="16"/>
        <v>1.1499999999999999</v>
      </c>
      <c r="I346" s="151">
        <f t="shared" si="17"/>
        <v>1.1499999999999999</v>
      </c>
      <c r="J346" s="151" t="s">
        <v>704</v>
      </c>
      <c r="K346" s="151" t="str">
        <f>IFERROR(IF(VLOOKUP(B346,comp!$D:$L,1,FALSE)=B346,"",""),"Novo")</f>
        <v/>
      </c>
    </row>
    <row r="347" spans="1:11">
      <c r="A347" s="151">
        <v>88418</v>
      </c>
      <c r="B347" s="152">
        <v>88425</v>
      </c>
      <c r="C347" s="151" t="s">
        <v>1053</v>
      </c>
      <c r="D347" s="151" t="s">
        <v>852</v>
      </c>
      <c r="E347" s="151">
        <v>1</v>
      </c>
      <c r="F347" s="151">
        <v>6.26</v>
      </c>
      <c r="G347" s="151">
        <f t="shared" si="15"/>
        <v>0</v>
      </c>
      <c r="H347" s="151">
        <f t="shared" si="16"/>
        <v>6.26</v>
      </c>
      <c r="I347" s="151">
        <f t="shared" si="17"/>
        <v>6.26</v>
      </c>
      <c r="J347" s="151" t="s">
        <v>704</v>
      </c>
      <c r="K347" s="151" t="str">
        <f>IFERROR(IF(VLOOKUP(B347,comp!$D:$L,1,FALSE)=B347,"",""),"Novo")</f>
        <v/>
      </c>
    </row>
    <row r="348" spans="1:11">
      <c r="A348" s="151">
        <v>88418</v>
      </c>
      <c r="B348" s="152">
        <v>88427</v>
      </c>
      <c r="C348" s="151" t="s">
        <v>1054</v>
      </c>
      <c r="D348" s="151" t="s">
        <v>852</v>
      </c>
      <c r="E348" s="151">
        <v>1</v>
      </c>
      <c r="F348" s="151">
        <v>0.81</v>
      </c>
      <c r="G348" s="151">
        <f t="shared" si="15"/>
        <v>0</v>
      </c>
      <c r="H348" s="151">
        <f t="shared" si="16"/>
        <v>0.81</v>
      </c>
      <c r="I348" s="151">
        <f t="shared" si="17"/>
        <v>0.81</v>
      </c>
      <c r="J348" s="151" t="s">
        <v>704</v>
      </c>
      <c r="K348" s="151" t="str">
        <f>IFERROR(IF(VLOOKUP(B348,comp!$D:$L,1,FALSE)=B348,"",""),"Novo")</f>
        <v/>
      </c>
    </row>
    <row r="349" spans="1:11">
      <c r="A349" s="151">
        <v>88433</v>
      </c>
      <c r="B349" s="152">
        <v>88434</v>
      </c>
      <c r="C349" s="151" t="s">
        <v>1055</v>
      </c>
      <c r="D349" s="151" t="s">
        <v>852</v>
      </c>
      <c r="E349" s="151">
        <v>1</v>
      </c>
      <c r="F349" s="151">
        <v>6.63</v>
      </c>
      <c r="G349" s="151">
        <f t="shared" si="15"/>
        <v>0</v>
      </c>
      <c r="H349" s="151">
        <f t="shared" si="16"/>
        <v>6.63</v>
      </c>
      <c r="I349" s="151">
        <f t="shared" si="17"/>
        <v>6.63</v>
      </c>
      <c r="J349" s="151" t="s">
        <v>704</v>
      </c>
      <c r="K349" s="151" t="str">
        <f>IFERROR(IF(VLOOKUP(B349,comp!$D:$L,1,FALSE)=B349,"",""),"Novo")</f>
        <v/>
      </c>
    </row>
    <row r="350" spans="1:11">
      <c r="A350" s="151">
        <v>88433</v>
      </c>
      <c r="B350" s="152">
        <v>88435</v>
      </c>
      <c r="C350" s="151" t="s">
        <v>1056</v>
      </c>
      <c r="D350" s="151" t="s">
        <v>852</v>
      </c>
      <c r="E350" s="151">
        <v>1</v>
      </c>
      <c r="F350" s="151">
        <v>1.53</v>
      </c>
      <c r="G350" s="151">
        <f t="shared" si="15"/>
        <v>0</v>
      </c>
      <c r="H350" s="151">
        <f t="shared" si="16"/>
        <v>1.53</v>
      </c>
      <c r="I350" s="151">
        <f t="shared" si="17"/>
        <v>1.53</v>
      </c>
      <c r="J350" s="151" t="s">
        <v>704</v>
      </c>
      <c r="K350" s="151" t="str">
        <f>IFERROR(IF(VLOOKUP(B350,comp!$D:$L,1,FALSE)=B350,"",""),"Novo")</f>
        <v/>
      </c>
    </row>
    <row r="351" spans="1:11">
      <c r="A351" s="151">
        <v>88433</v>
      </c>
      <c r="B351" s="152">
        <v>88436</v>
      </c>
      <c r="C351" s="151" t="s">
        <v>1057</v>
      </c>
      <c r="D351" s="151" t="s">
        <v>852</v>
      </c>
      <c r="E351" s="151">
        <v>1</v>
      </c>
      <c r="F351" s="151">
        <v>8.2899999999999991</v>
      </c>
      <c r="G351" s="151">
        <f t="shared" si="15"/>
        <v>0</v>
      </c>
      <c r="H351" s="151">
        <f t="shared" si="16"/>
        <v>8.2899999999999991</v>
      </c>
      <c r="I351" s="151">
        <f t="shared" si="17"/>
        <v>8.2899999999999991</v>
      </c>
      <c r="J351" s="151" t="s">
        <v>704</v>
      </c>
      <c r="K351" s="151" t="str">
        <f>IFERROR(IF(VLOOKUP(B351,comp!$D:$L,1,FALSE)=B351,"",""),"Novo")</f>
        <v/>
      </c>
    </row>
    <row r="352" spans="1:11">
      <c r="A352" s="151">
        <v>88433</v>
      </c>
      <c r="B352" s="152">
        <v>88437</v>
      </c>
      <c r="C352" s="151" t="s">
        <v>1058</v>
      </c>
      <c r="D352" s="151" t="s">
        <v>852</v>
      </c>
      <c r="E352" s="151">
        <v>1</v>
      </c>
      <c r="F352" s="151">
        <v>0.81</v>
      </c>
      <c r="G352" s="151">
        <f t="shared" si="15"/>
        <v>0</v>
      </c>
      <c r="H352" s="151">
        <f t="shared" si="16"/>
        <v>0.81</v>
      </c>
      <c r="I352" s="151">
        <f t="shared" si="17"/>
        <v>0.81</v>
      </c>
      <c r="J352" s="151" t="s">
        <v>704</v>
      </c>
      <c r="K352" s="151" t="str">
        <f>IFERROR(IF(VLOOKUP(B352,comp!$D:$L,1,FALSE)=B352,"",""),"Novo")</f>
        <v/>
      </c>
    </row>
    <row r="353" spans="1:11">
      <c r="A353" s="151">
        <v>88830</v>
      </c>
      <c r="B353" s="152">
        <v>88826</v>
      </c>
      <c r="C353" s="151" t="s">
        <v>1059</v>
      </c>
      <c r="D353" s="151" t="s">
        <v>852</v>
      </c>
      <c r="E353" s="151">
        <v>1</v>
      </c>
      <c r="F353" s="151">
        <v>0.3</v>
      </c>
      <c r="G353" s="151">
        <f t="shared" si="15"/>
        <v>0</v>
      </c>
      <c r="H353" s="151">
        <f t="shared" si="16"/>
        <v>0.3</v>
      </c>
      <c r="I353" s="151">
        <f t="shared" si="17"/>
        <v>0.3</v>
      </c>
      <c r="J353" s="151" t="s">
        <v>704</v>
      </c>
      <c r="K353" s="151" t="str">
        <f>IFERROR(IF(VLOOKUP(B353,comp!$D:$L,1,FALSE)=B353,"",""),"Novo")</f>
        <v/>
      </c>
    </row>
    <row r="354" spans="1:11">
      <c r="A354" s="151">
        <v>88830</v>
      </c>
      <c r="B354" s="152">
        <v>88827</v>
      </c>
      <c r="C354" s="151" t="s">
        <v>1060</v>
      </c>
      <c r="D354" s="151" t="s">
        <v>852</v>
      </c>
      <c r="E354" s="151">
        <v>1</v>
      </c>
      <c r="F354" s="151">
        <v>7.0000000000000007E-2</v>
      </c>
      <c r="G354" s="151">
        <f t="shared" si="15"/>
        <v>0</v>
      </c>
      <c r="H354" s="151">
        <f t="shared" si="16"/>
        <v>7.0000000000000007E-2</v>
      </c>
      <c r="I354" s="151">
        <f t="shared" si="17"/>
        <v>7.0000000000000007E-2</v>
      </c>
      <c r="J354" s="151" t="s">
        <v>704</v>
      </c>
      <c r="K354" s="151" t="str">
        <f>IFERROR(IF(VLOOKUP(B354,comp!$D:$L,1,FALSE)=B354,"",""),"Novo")</f>
        <v/>
      </c>
    </row>
    <row r="355" spans="1:11">
      <c r="A355" s="151">
        <v>88830</v>
      </c>
      <c r="B355" s="152">
        <v>88828</v>
      </c>
      <c r="C355" s="151" t="s">
        <v>1061</v>
      </c>
      <c r="D355" s="151" t="s">
        <v>852</v>
      </c>
      <c r="E355" s="151">
        <v>1</v>
      </c>
      <c r="F355" s="151">
        <v>0.33</v>
      </c>
      <c r="G355" s="151">
        <f t="shared" si="15"/>
        <v>0</v>
      </c>
      <c r="H355" s="151">
        <f t="shared" si="16"/>
        <v>0.33</v>
      </c>
      <c r="I355" s="151">
        <f t="shared" si="17"/>
        <v>0.33</v>
      </c>
      <c r="J355" s="151" t="s">
        <v>704</v>
      </c>
      <c r="K355" s="151" t="str">
        <f>IFERROR(IF(VLOOKUP(B355,comp!$D:$L,1,FALSE)=B355,"",""),"Novo")</f>
        <v/>
      </c>
    </row>
    <row r="356" spans="1:11">
      <c r="A356" s="151">
        <v>88830</v>
      </c>
      <c r="B356" s="152">
        <v>88829</v>
      </c>
      <c r="C356" s="151" t="s">
        <v>1062</v>
      </c>
      <c r="D356" s="151" t="s">
        <v>852</v>
      </c>
      <c r="E356" s="151">
        <v>1</v>
      </c>
      <c r="F356" s="151">
        <v>0.96</v>
      </c>
      <c r="G356" s="151">
        <f t="shared" si="15"/>
        <v>0</v>
      </c>
      <c r="H356" s="151">
        <f t="shared" si="16"/>
        <v>0.96</v>
      </c>
      <c r="I356" s="151">
        <f t="shared" si="17"/>
        <v>0.96</v>
      </c>
      <c r="J356" s="151" t="s">
        <v>704</v>
      </c>
      <c r="K356" s="151" t="str">
        <f>IFERROR(IF(VLOOKUP(B356,comp!$D:$L,1,FALSE)=B356,"",""),"Novo")</f>
        <v/>
      </c>
    </row>
    <row r="357" spans="1:11">
      <c r="A357" s="151">
        <v>88843</v>
      </c>
      <c r="B357" s="152">
        <v>88839</v>
      </c>
      <c r="C357" s="151" t="s">
        <v>1063</v>
      </c>
      <c r="D357" s="151" t="s">
        <v>852</v>
      </c>
      <c r="E357" s="151">
        <v>1</v>
      </c>
      <c r="F357" s="151">
        <v>35.15</v>
      </c>
      <c r="G357" s="151">
        <f t="shared" si="15"/>
        <v>0</v>
      </c>
      <c r="H357" s="151">
        <f t="shared" si="16"/>
        <v>35.15</v>
      </c>
      <c r="I357" s="151">
        <f t="shared" si="17"/>
        <v>35.15</v>
      </c>
      <c r="J357" s="151" t="s">
        <v>704</v>
      </c>
      <c r="K357" s="151" t="str">
        <f>IFERROR(IF(VLOOKUP(B357,comp!$D:$L,1,FALSE)=B357,"",""),"Novo")</f>
        <v/>
      </c>
    </row>
    <row r="358" spans="1:11">
      <c r="A358" s="151">
        <v>88843</v>
      </c>
      <c r="B358" s="152">
        <v>88840</v>
      </c>
      <c r="C358" s="151" t="s">
        <v>1064</v>
      </c>
      <c r="D358" s="151" t="s">
        <v>852</v>
      </c>
      <c r="E358" s="151">
        <v>1</v>
      </c>
      <c r="F358" s="151">
        <v>15.48</v>
      </c>
      <c r="G358" s="151">
        <f t="shared" si="15"/>
        <v>0</v>
      </c>
      <c r="H358" s="151">
        <f t="shared" si="16"/>
        <v>15.48</v>
      </c>
      <c r="I358" s="151">
        <f t="shared" si="17"/>
        <v>15.48</v>
      </c>
      <c r="J358" s="151" t="s">
        <v>704</v>
      </c>
      <c r="K358" s="151" t="str">
        <f>IFERROR(IF(VLOOKUP(B358,comp!$D:$L,1,FALSE)=B358,"",""),"Novo")</f>
        <v/>
      </c>
    </row>
    <row r="359" spans="1:11">
      <c r="A359" s="151">
        <v>88843</v>
      </c>
      <c r="B359" s="152">
        <v>88841</v>
      </c>
      <c r="C359" s="151" t="s">
        <v>1065</v>
      </c>
      <c r="D359" s="151" t="s">
        <v>852</v>
      </c>
      <c r="E359" s="151">
        <v>1</v>
      </c>
      <c r="F359" s="151">
        <v>62.84</v>
      </c>
      <c r="G359" s="151">
        <f t="shared" si="15"/>
        <v>0</v>
      </c>
      <c r="H359" s="151">
        <f t="shared" si="16"/>
        <v>62.84</v>
      </c>
      <c r="I359" s="151">
        <f t="shared" si="17"/>
        <v>62.84</v>
      </c>
      <c r="J359" s="151" t="s">
        <v>704</v>
      </c>
      <c r="K359" s="151" t="str">
        <f>IFERROR(IF(VLOOKUP(B359,comp!$D:$L,1,FALSE)=B359,"",""),"Novo")</f>
        <v/>
      </c>
    </row>
    <row r="360" spans="1:11">
      <c r="A360" s="151">
        <v>88843</v>
      </c>
      <c r="B360" s="152">
        <v>88842</v>
      </c>
      <c r="C360" s="151" t="s">
        <v>1066</v>
      </c>
      <c r="D360" s="151" t="s">
        <v>852</v>
      </c>
      <c r="E360" s="151">
        <v>1</v>
      </c>
      <c r="F360" s="151">
        <v>77.959999999999994</v>
      </c>
      <c r="G360" s="151">
        <f t="shared" si="15"/>
        <v>0</v>
      </c>
      <c r="H360" s="151">
        <f t="shared" si="16"/>
        <v>77.959999999999994</v>
      </c>
      <c r="I360" s="151">
        <f t="shared" si="17"/>
        <v>77.959999999999994</v>
      </c>
      <c r="J360" s="151" t="s">
        <v>704</v>
      </c>
      <c r="K360" s="151" t="str">
        <f>IFERROR(IF(VLOOKUP(B360,comp!$D:$L,1,FALSE)=B360,"",""),"Novo")</f>
        <v/>
      </c>
    </row>
    <row r="361" spans="1:11">
      <c r="A361" s="151">
        <v>88907</v>
      </c>
      <c r="B361" s="152">
        <v>88900</v>
      </c>
      <c r="C361" s="151" t="s">
        <v>1067</v>
      </c>
      <c r="D361" s="151" t="s">
        <v>852</v>
      </c>
      <c r="E361" s="151">
        <v>1</v>
      </c>
      <c r="F361" s="151">
        <v>52.45</v>
      </c>
      <c r="G361" s="151">
        <f t="shared" si="15"/>
        <v>0</v>
      </c>
      <c r="H361" s="151">
        <f t="shared" si="16"/>
        <v>52.45</v>
      </c>
      <c r="I361" s="151">
        <f t="shared" si="17"/>
        <v>52.45</v>
      </c>
      <c r="J361" s="151" t="s">
        <v>704</v>
      </c>
      <c r="K361" s="151" t="str">
        <f>IFERROR(IF(VLOOKUP(B361,comp!$D:$L,1,FALSE)=B361,"",""),"Novo")</f>
        <v/>
      </c>
    </row>
    <row r="362" spans="1:11">
      <c r="A362" s="151">
        <v>88907</v>
      </c>
      <c r="B362" s="152">
        <v>88902</v>
      </c>
      <c r="C362" s="151" t="s">
        <v>1068</v>
      </c>
      <c r="D362" s="151" t="s">
        <v>852</v>
      </c>
      <c r="E362" s="151">
        <v>1</v>
      </c>
      <c r="F362" s="151">
        <v>13.86</v>
      </c>
      <c r="G362" s="151">
        <f t="shared" si="15"/>
        <v>0</v>
      </c>
      <c r="H362" s="151">
        <f t="shared" si="16"/>
        <v>13.86</v>
      </c>
      <c r="I362" s="151">
        <f t="shared" si="17"/>
        <v>13.86</v>
      </c>
      <c r="J362" s="151" t="s">
        <v>704</v>
      </c>
      <c r="K362" s="151" t="str">
        <f>IFERROR(IF(VLOOKUP(B362,comp!$D:$L,1,FALSE)=B362,"",""),"Novo")</f>
        <v/>
      </c>
    </row>
    <row r="363" spans="1:11">
      <c r="A363" s="151">
        <v>88907</v>
      </c>
      <c r="B363" s="152">
        <v>88903</v>
      </c>
      <c r="C363" s="151" t="s">
        <v>1069</v>
      </c>
      <c r="D363" s="151" t="s">
        <v>852</v>
      </c>
      <c r="E363" s="151">
        <v>1</v>
      </c>
      <c r="F363" s="151">
        <v>65.56</v>
      </c>
      <c r="G363" s="151">
        <f t="shared" si="15"/>
        <v>0</v>
      </c>
      <c r="H363" s="151">
        <f t="shared" si="16"/>
        <v>65.56</v>
      </c>
      <c r="I363" s="151">
        <f t="shared" si="17"/>
        <v>65.56</v>
      </c>
      <c r="J363" s="151" t="s">
        <v>704</v>
      </c>
      <c r="K363" s="151" t="str">
        <f>IFERROR(IF(VLOOKUP(B363,comp!$D:$L,1,FALSE)=B363,"",""),"Novo")</f>
        <v/>
      </c>
    </row>
    <row r="364" spans="1:11" ht="15" customHeight="1">
      <c r="A364" s="151">
        <v>88907</v>
      </c>
      <c r="B364" s="152">
        <v>88904</v>
      </c>
      <c r="C364" s="151" t="s">
        <v>1070</v>
      </c>
      <c r="D364" s="151" t="s">
        <v>852</v>
      </c>
      <c r="E364" s="151">
        <v>1</v>
      </c>
      <c r="F364" s="151">
        <v>89.72</v>
      </c>
      <c r="G364" s="151">
        <f t="shared" si="15"/>
        <v>0</v>
      </c>
      <c r="H364" s="151">
        <f t="shared" si="16"/>
        <v>89.72</v>
      </c>
      <c r="I364" s="151">
        <f t="shared" si="17"/>
        <v>89.72</v>
      </c>
      <c r="J364" s="151" t="s">
        <v>704</v>
      </c>
      <c r="K364" s="151" t="str">
        <f>IFERROR(IF(VLOOKUP(B364,comp!$D:$L,1,FALSE)=B364,"",""),"Novo")</f>
        <v/>
      </c>
    </row>
    <row r="365" spans="1:11" ht="15" customHeight="1">
      <c r="A365" s="151">
        <v>89021</v>
      </c>
      <c r="B365" s="152">
        <v>5800</v>
      </c>
      <c r="C365" s="151" t="s">
        <v>1071</v>
      </c>
      <c r="D365" s="151" t="s">
        <v>852</v>
      </c>
      <c r="E365" s="151">
        <v>1</v>
      </c>
      <c r="F365" s="151">
        <v>0.42</v>
      </c>
      <c r="G365" s="151">
        <f t="shared" si="15"/>
        <v>0</v>
      </c>
      <c r="H365" s="151">
        <f t="shared" si="16"/>
        <v>0.42</v>
      </c>
      <c r="I365" s="151">
        <f t="shared" si="17"/>
        <v>0.42</v>
      </c>
      <c r="J365" s="151" t="s">
        <v>704</v>
      </c>
      <c r="K365" s="151" t="str">
        <f>IFERROR(IF(VLOOKUP(B365,comp!$D:$L,1,FALSE)=B365,"",""),"Novo")</f>
        <v/>
      </c>
    </row>
    <row r="366" spans="1:11" ht="15" customHeight="1">
      <c r="A366" s="151">
        <v>89021</v>
      </c>
      <c r="B366" s="152">
        <v>53866</v>
      </c>
      <c r="C366" s="151" t="s">
        <v>1072</v>
      </c>
      <c r="D366" s="151" t="s">
        <v>852</v>
      </c>
      <c r="E366" s="151">
        <v>1</v>
      </c>
      <c r="F366" s="151">
        <v>1.48</v>
      </c>
      <c r="G366" s="151">
        <f t="shared" si="15"/>
        <v>0</v>
      </c>
      <c r="H366" s="151">
        <f t="shared" si="16"/>
        <v>1.48</v>
      </c>
      <c r="I366" s="151">
        <f t="shared" si="17"/>
        <v>1.48</v>
      </c>
      <c r="J366" s="151" t="s">
        <v>704</v>
      </c>
      <c r="K366" s="151" t="str">
        <f>IFERROR(IF(VLOOKUP(B366,comp!$D:$L,1,FALSE)=B366,"",""),"Novo")</f>
        <v/>
      </c>
    </row>
    <row r="367" spans="1:11" ht="15" customHeight="1">
      <c r="A367" s="151">
        <v>89021</v>
      </c>
      <c r="B367" s="152">
        <v>89019</v>
      </c>
      <c r="C367" s="151" t="s">
        <v>1073</v>
      </c>
      <c r="D367" s="151" t="s">
        <v>852</v>
      </c>
      <c r="E367" s="151">
        <v>1</v>
      </c>
      <c r="F367" s="151">
        <v>0.38</v>
      </c>
      <c r="G367" s="151">
        <f t="shared" si="15"/>
        <v>0</v>
      </c>
      <c r="H367" s="151">
        <f t="shared" si="16"/>
        <v>0.38</v>
      </c>
      <c r="I367" s="151">
        <f t="shared" si="17"/>
        <v>0.38</v>
      </c>
      <c r="J367" s="151" t="s">
        <v>704</v>
      </c>
      <c r="K367" s="151" t="str">
        <f>IFERROR(IF(VLOOKUP(B367,comp!$D:$L,1,FALSE)=B367,"",""),"Novo")</f>
        <v/>
      </c>
    </row>
    <row r="368" spans="1:11">
      <c r="A368" s="151">
        <v>89021</v>
      </c>
      <c r="B368" s="152">
        <v>89020</v>
      </c>
      <c r="C368" s="151" t="s">
        <v>1074</v>
      </c>
      <c r="D368" s="151" t="s">
        <v>852</v>
      </c>
      <c r="E368" s="151">
        <v>1</v>
      </c>
      <c r="F368" s="151">
        <v>0.09</v>
      </c>
      <c r="G368" s="151">
        <f t="shared" si="15"/>
        <v>0</v>
      </c>
      <c r="H368" s="151">
        <f t="shared" si="16"/>
        <v>0.09</v>
      </c>
      <c r="I368" s="151">
        <f t="shared" si="17"/>
        <v>0.09</v>
      </c>
      <c r="J368" s="151" t="s">
        <v>704</v>
      </c>
      <c r="K368" s="151" t="str">
        <f>IFERROR(IF(VLOOKUP(B368,comp!$D:$L,1,FALSE)=B368,"",""),"Novo")</f>
        <v/>
      </c>
    </row>
    <row r="369" spans="1:11">
      <c r="A369" s="151">
        <v>89028</v>
      </c>
      <c r="B369" s="152">
        <v>89023</v>
      </c>
      <c r="C369" s="151" t="s">
        <v>1075</v>
      </c>
      <c r="D369" s="151" t="s">
        <v>852</v>
      </c>
      <c r="E369" s="151">
        <v>1</v>
      </c>
      <c r="F369" s="151">
        <v>3.82</v>
      </c>
      <c r="G369" s="151">
        <f t="shared" si="15"/>
        <v>0</v>
      </c>
      <c r="H369" s="151">
        <f t="shared" si="16"/>
        <v>3.82</v>
      </c>
      <c r="I369" s="151">
        <f t="shared" si="17"/>
        <v>3.82</v>
      </c>
      <c r="J369" s="151" t="s">
        <v>704</v>
      </c>
      <c r="K369" s="151" t="str">
        <f>IFERROR(IF(VLOOKUP(B369,comp!$D:$L,1,FALSE)=B369,"",""),"Novo")</f>
        <v/>
      </c>
    </row>
    <row r="370" spans="1:11">
      <c r="A370" s="151">
        <v>89028</v>
      </c>
      <c r="B370" s="152">
        <v>89024</v>
      </c>
      <c r="C370" s="151" t="s">
        <v>1076</v>
      </c>
      <c r="D370" s="151" t="s">
        <v>852</v>
      </c>
      <c r="E370" s="151">
        <v>1</v>
      </c>
      <c r="F370" s="151">
        <v>1.32</v>
      </c>
      <c r="G370" s="151">
        <f t="shared" si="15"/>
        <v>0</v>
      </c>
      <c r="H370" s="151">
        <f t="shared" si="16"/>
        <v>1.32</v>
      </c>
      <c r="I370" s="151">
        <f t="shared" si="17"/>
        <v>1.32</v>
      </c>
      <c r="J370" s="151" t="s">
        <v>704</v>
      </c>
      <c r="K370" s="151" t="str">
        <f>IFERROR(IF(VLOOKUP(B370,comp!$D:$L,1,FALSE)=B370,"",""),"Novo")</f>
        <v/>
      </c>
    </row>
    <row r="371" spans="1:11">
      <c r="A371" s="151">
        <v>89028</v>
      </c>
      <c r="B371" s="152">
        <v>89025</v>
      </c>
      <c r="C371" s="151" t="s">
        <v>1077</v>
      </c>
      <c r="D371" s="151" t="s">
        <v>852</v>
      </c>
      <c r="E371" s="151">
        <v>1</v>
      </c>
      <c r="F371" s="151">
        <v>4.78</v>
      </c>
      <c r="G371" s="151">
        <f t="shared" si="15"/>
        <v>0</v>
      </c>
      <c r="H371" s="151">
        <f t="shared" si="16"/>
        <v>4.78</v>
      </c>
      <c r="I371" s="151">
        <f t="shared" si="17"/>
        <v>4.78</v>
      </c>
      <c r="J371" s="151" t="s">
        <v>704</v>
      </c>
      <c r="K371" s="151" t="str">
        <f>IFERROR(IF(VLOOKUP(B371,comp!$D:$L,1,FALSE)=B371,"",""),"Novo")</f>
        <v/>
      </c>
    </row>
    <row r="372" spans="1:11">
      <c r="A372" s="151">
        <v>89028</v>
      </c>
      <c r="B372" s="152">
        <v>89026</v>
      </c>
      <c r="C372" s="151" t="s">
        <v>1078</v>
      </c>
      <c r="D372" s="151" t="s">
        <v>852</v>
      </c>
      <c r="E372" s="151">
        <v>1</v>
      </c>
      <c r="F372" s="151">
        <v>170.59</v>
      </c>
      <c r="G372" s="151">
        <f t="shared" si="15"/>
        <v>0</v>
      </c>
      <c r="H372" s="151">
        <f t="shared" si="16"/>
        <v>170.59</v>
      </c>
      <c r="I372" s="151">
        <f t="shared" si="17"/>
        <v>170.59</v>
      </c>
      <c r="J372" s="151" t="s">
        <v>704</v>
      </c>
      <c r="K372" s="151" t="str">
        <f>IFERROR(IF(VLOOKUP(B372,comp!$D:$L,1,FALSE)=B372,"",""),"Novo")</f>
        <v/>
      </c>
    </row>
    <row r="373" spans="1:11">
      <c r="A373" s="151">
        <v>89032</v>
      </c>
      <c r="B373" s="152">
        <v>5724</v>
      </c>
      <c r="C373" s="151" t="s">
        <v>1079</v>
      </c>
      <c r="D373" s="151" t="s">
        <v>852</v>
      </c>
      <c r="E373" s="151">
        <v>1</v>
      </c>
      <c r="F373" s="151">
        <v>60.04</v>
      </c>
      <c r="G373" s="151">
        <f t="shared" si="15"/>
        <v>0</v>
      </c>
      <c r="H373" s="151">
        <f t="shared" si="16"/>
        <v>60.04</v>
      </c>
      <c r="I373" s="151">
        <f t="shared" si="17"/>
        <v>60.04</v>
      </c>
      <c r="J373" s="151" t="s">
        <v>704</v>
      </c>
      <c r="K373" s="151" t="str">
        <f>IFERROR(IF(VLOOKUP(B373,comp!$D:$L,1,FALSE)=B373,"",""),"Novo")</f>
        <v/>
      </c>
    </row>
    <row r="374" spans="1:11">
      <c r="A374" s="151">
        <v>89032</v>
      </c>
      <c r="B374" s="152">
        <v>53817</v>
      </c>
      <c r="C374" s="151" t="s">
        <v>1080</v>
      </c>
      <c r="D374" s="151" t="s">
        <v>852</v>
      </c>
      <c r="E374" s="151">
        <v>1</v>
      </c>
      <c r="F374" s="151">
        <v>62.32</v>
      </c>
      <c r="G374" s="151">
        <f t="shared" si="15"/>
        <v>0</v>
      </c>
      <c r="H374" s="151">
        <f t="shared" si="16"/>
        <v>62.32</v>
      </c>
      <c r="I374" s="151">
        <f t="shared" si="17"/>
        <v>62.32</v>
      </c>
      <c r="J374" s="151" t="s">
        <v>704</v>
      </c>
      <c r="K374" s="151" t="str">
        <f>IFERROR(IF(VLOOKUP(B374,comp!$D:$L,1,FALSE)=B374,"",""),"Novo")</f>
        <v/>
      </c>
    </row>
    <row r="375" spans="1:11">
      <c r="A375" s="151">
        <v>89032</v>
      </c>
      <c r="B375" s="152">
        <v>89029</v>
      </c>
      <c r="C375" s="151" t="s">
        <v>1081</v>
      </c>
      <c r="D375" s="151" t="s">
        <v>852</v>
      </c>
      <c r="E375" s="151">
        <v>1</v>
      </c>
      <c r="F375" s="151">
        <v>33.58</v>
      </c>
      <c r="G375" s="151">
        <f t="shared" si="15"/>
        <v>0</v>
      </c>
      <c r="H375" s="151">
        <f t="shared" si="16"/>
        <v>33.58</v>
      </c>
      <c r="I375" s="151">
        <f t="shared" si="17"/>
        <v>33.58</v>
      </c>
      <c r="J375" s="151" t="s">
        <v>704</v>
      </c>
      <c r="K375" s="151" t="str">
        <f>IFERROR(IF(VLOOKUP(B375,comp!$D:$L,1,FALSE)=B375,"",""),"Novo")</f>
        <v/>
      </c>
    </row>
    <row r="376" spans="1:11">
      <c r="A376" s="151">
        <v>89032</v>
      </c>
      <c r="B376" s="152">
        <v>89030</v>
      </c>
      <c r="C376" s="151" t="s">
        <v>1082</v>
      </c>
      <c r="D376" s="151" t="s">
        <v>852</v>
      </c>
      <c r="E376" s="151">
        <v>1</v>
      </c>
      <c r="F376" s="151">
        <v>14.79</v>
      </c>
      <c r="G376" s="151">
        <f t="shared" si="15"/>
        <v>0</v>
      </c>
      <c r="H376" s="151">
        <f t="shared" si="16"/>
        <v>14.79</v>
      </c>
      <c r="I376" s="151">
        <f t="shared" si="17"/>
        <v>14.79</v>
      </c>
      <c r="J376" s="151" t="s">
        <v>704</v>
      </c>
      <c r="K376" s="151" t="str">
        <f>IFERROR(IF(VLOOKUP(B376,comp!$D:$L,1,FALSE)=B376,"",""),"Novo")</f>
        <v/>
      </c>
    </row>
    <row r="377" spans="1:11">
      <c r="A377" s="151">
        <v>89035</v>
      </c>
      <c r="B377" s="152">
        <v>5714</v>
      </c>
      <c r="C377" s="151" t="s">
        <v>1083</v>
      </c>
      <c r="D377" s="151" t="s">
        <v>852</v>
      </c>
      <c r="E377" s="151">
        <v>1</v>
      </c>
      <c r="F377" s="151">
        <v>16</v>
      </c>
      <c r="G377" s="151">
        <f t="shared" si="15"/>
        <v>0</v>
      </c>
      <c r="H377" s="151">
        <f t="shared" si="16"/>
        <v>16</v>
      </c>
      <c r="I377" s="151">
        <f t="shared" si="17"/>
        <v>16</v>
      </c>
      <c r="J377" s="151" t="s">
        <v>704</v>
      </c>
      <c r="K377" s="151" t="str">
        <f>IFERROR(IF(VLOOKUP(B377,comp!$D:$L,1,FALSE)=B377,"",""),"Novo")</f>
        <v/>
      </c>
    </row>
    <row r="378" spans="1:11">
      <c r="A378" s="151">
        <v>89035</v>
      </c>
      <c r="B378" s="152">
        <v>5715</v>
      </c>
      <c r="C378" s="151" t="s">
        <v>1084</v>
      </c>
      <c r="D378" s="151" t="s">
        <v>852</v>
      </c>
      <c r="E378" s="151">
        <v>1</v>
      </c>
      <c r="F378" s="151">
        <v>67.22</v>
      </c>
      <c r="G378" s="151">
        <f t="shared" si="15"/>
        <v>0</v>
      </c>
      <c r="H378" s="151">
        <f t="shared" si="16"/>
        <v>67.22</v>
      </c>
      <c r="I378" s="151">
        <f t="shared" si="17"/>
        <v>67.22</v>
      </c>
      <c r="J378" s="151" t="s">
        <v>704</v>
      </c>
      <c r="K378" s="151" t="str">
        <f>IFERROR(IF(VLOOKUP(B378,comp!$D:$L,1,FALSE)=B378,"",""),"Novo")</f>
        <v/>
      </c>
    </row>
    <row r="379" spans="1:11">
      <c r="A379" s="151">
        <v>89035</v>
      </c>
      <c r="B379" s="152">
        <v>89033</v>
      </c>
      <c r="C379" s="151" t="s">
        <v>1085</v>
      </c>
      <c r="D379" s="151" t="s">
        <v>852</v>
      </c>
      <c r="E379" s="151">
        <v>1</v>
      </c>
      <c r="F379" s="151">
        <v>14.63</v>
      </c>
      <c r="G379" s="151">
        <f t="shared" si="15"/>
        <v>0</v>
      </c>
      <c r="H379" s="151">
        <f t="shared" si="16"/>
        <v>14.63</v>
      </c>
      <c r="I379" s="151">
        <f t="shared" si="17"/>
        <v>14.63</v>
      </c>
      <c r="J379" s="151" t="s">
        <v>704</v>
      </c>
      <c r="K379" s="151" t="str">
        <f>IFERROR(IF(VLOOKUP(B379,comp!$D:$L,1,FALSE)=B379,"",""),"Novo")</f>
        <v/>
      </c>
    </row>
    <row r="380" spans="1:11">
      <c r="A380" s="151">
        <v>89035</v>
      </c>
      <c r="B380" s="152">
        <v>89034</v>
      </c>
      <c r="C380" s="151" t="s">
        <v>1086</v>
      </c>
      <c r="D380" s="151" t="s">
        <v>852</v>
      </c>
      <c r="E380" s="151">
        <v>1</v>
      </c>
      <c r="F380" s="151">
        <v>3.92</v>
      </c>
      <c r="G380" s="151">
        <f t="shared" si="15"/>
        <v>0</v>
      </c>
      <c r="H380" s="151">
        <f t="shared" si="16"/>
        <v>3.92</v>
      </c>
      <c r="I380" s="151">
        <f t="shared" si="17"/>
        <v>3.92</v>
      </c>
      <c r="J380" s="151" t="s">
        <v>704</v>
      </c>
      <c r="K380" s="151" t="str">
        <f>IFERROR(IF(VLOOKUP(B380,comp!$D:$L,1,FALSE)=B380,"",""),"Novo")</f>
        <v/>
      </c>
    </row>
    <row r="381" spans="1:11">
      <c r="A381" s="151">
        <v>89225</v>
      </c>
      <c r="B381" s="152">
        <v>89221</v>
      </c>
      <c r="C381" s="151" t="s">
        <v>1087</v>
      </c>
      <c r="D381" s="151" t="s">
        <v>852</v>
      </c>
      <c r="E381" s="151">
        <v>1</v>
      </c>
      <c r="F381" s="151">
        <v>1.24</v>
      </c>
      <c r="G381" s="151">
        <f t="shared" si="15"/>
        <v>0</v>
      </c>
      <c r="H381" s="151">
        <f t="shared" si="16"/>
        <v>1.24</v>
      </c>
      <c r="I381" s="151">
        <f t="shared" si="17"/>
        <v>1.24</v>
      </c>
      <c r="J381" s="151" t="s">
        <v>704</v>
      </c>
      <c r="K381" s="151" t="str">
        <f>IFERROR(IF(VLOOKUP(B381,comp!$D:$L,1,FALSE)=B381,"",""),"Novo")</f>
        <v/>
      </c>
    </row>
    <row r="382" spans="1:11">
      <c r="A382" s="151">
        <v>89225</v>
      </c>
      <c r="B382" s="152">
        <v>89222</v>
      </c>
      <c r="C382" s="151" t="s">
        <v>1088</v>
      </c>
      <c r="D382" s="151" t="s">
        <v>852</v>
      </c>
      <c r="E382" s="151">
        <v>1</v>
      </c>
      <c r="F382" s="151">
        <v>0.28000000000000003</v>
      </c>
      <c r="G382" s="151">
        <f t="shared" si="15"/>
        <v>0</v>
      </c>
      <c r="H382" s="151">
        <f t="shared" si="16"/>
        <v>0.28000000000000003</v>
      </c>
      <c r="I382" s="151">
        <f t="shared" si="17"/>
        <v>0.28000000000000003</v>
      </c>
      <c r="J382" s="151" t="s">
        <v>704</v>
      </c>
      <c r="K382" s="151" t="str">
        <f>IFERROR(IF(VLOOKUP(B382,comp!$D:$L,1,FALSE)=B382,"",""),"Novo")</f>
        <v/>
      </c>
    </row>
    <row r="383" spans="1:11">
      <c r="A383" s="151">
        <v>89225</v>
      </c>
      <c r="B383" s="152">
        <v>89223</v>
      </c>
      <c r="C383" s="151" t="s">
        <v>1089</v>
      </c>
      <c r="D383" s="151" t="s">
        <v>852</v>
      </c>
      <c r="E383" s="151">
        <v>1</v>
      </c>
      <c r="F383" s="151">
        <v>1.36</v>
      </c>
      <c r="G383" s="151">
        <f t="shared" si="15"/>
        <v>0</v>
      </c>
      <c r="H383" s="151">
        <f t="shared" si="16"/>
        <v>1.36</v>
      </c>
      <c r="I383" s="151">
        <f t="shared" si="17"/>
        <v>1.36</v>
      </c>
      <c r="J383" s="151" t="s">
        <v>704</v>
      </c>
      <c r="K383" s="151" t="str">
        <f>IFERROR(IF(VLOOKUP(B383,comp!$D:$L,1,FALSE)=B383,"",""),"Novo")</f>
        <v/>
      </c>
    </row>
    <row r="384" spans="1:11">
      <c r="A384" s="151">
        <v>89225</v>
      </c>
      <c r="B384" s="152">
        <v>89224</v>
      </c>
      <c r="C384" s="151" t="s">
        <v>1090</v>
      </c>
      <c r="D384" s="151" t="s">
        <v>852</v>
      </c>
      <c r="E384" s="151">
        <v>1</v>
      </c>
      <c r="F384" s="151">
        <v>1.92</v>
      </c>
      <c r="G384" s="151">
        <f t="shared" si="15"/>
        <v>0</v>
      </c>
      <c r="H384" s="151">
        <f t="shared" si="16"/>
        <v>1.92</v>
      </c>
      <c r="I384" s="151">
        <f t="shared" si="17"/>
        <v>1.92</v>
      </c>
      <c r="J384" s="151" t="s">
        <v>704</v>
      </c>
      <c r="K384" s="151" t="str">
        <f>IFERROR(IF(VLOOKUP(B384,comp!$D:$L,1,FALSE)=B384,"",""),"Novo")</f>
        <v/>
      </c>
    </row>
    <row r="385" spans="1:11">
      <c r="A385" s="151">
        <v>89234</v>
      </c>
      <c r="B385" s="152">
        <v>89230</v>
      </c>
      <c r="C385" s="151" t="s">
        <v>1091</v>
      </c>
      <c r="D385" s="151" t="s">
        <v>852</v>
      </c>
      <c r="E385" s="151">
        <v>1</v>
      </c>
      <c r="F385" s="151">
        <v>120.11</v>
      </c>
      <c r="G385" s="151">
        <f t="shared" si="15"/>
        <v>0</v>
      </c>
      <c r="H385" s="151">
        <f t="shared" si="16"/>
        <v>120.11</v>
      </c>
      <c r="I385" s="151">
        <f t="shared" si="17"/>
        <v>120.11</v>
      </c>
      <c r="J385" s="151" t="s">
        <v>704</v>
      </c>
      <c r="K385" s="151" t="str">
        <f>IFERROR(IF(VLOOKUP(B385,comp!$D:$L,1,FALSE)=B385,"",""),"Novo")</f>
        <v/>
      </c>
    </row>
    <row r="386" spans="1:11">
      <c r="A386" s="151">
        <v>89234</v>
      </c>
      <c r="B386" s="152">
        <v>89231</v>
      </c>
      <c r="C386" s="151" t="s">
        <v>1092</v>
      </c>
      <c r="D386" s="151" t="s">
        <v>852</v>
      </c>
      <c r="E386" s="151">
        <v>1</v>
      </c>
      <c r="F386" s="151">
        <v>36.78</v>
      </c>
      <c r="G386" s="151">
        <f t="shared" si="15"/>
        <v>0</v>
      </c>
      <c r="H386" s="151">
        <f t="shared" si="16"/>
        <v>36.78</v>
      </c>
      <c r="I386" s="151">
        <f t="shared" si="17"/>
        <v>36.78</v>
      </c>
      <c r="J386" s="151" t="s">
        <v>704</v>
      </c>
      <c r="K386" s="151" t="str">
        <f>IFERROR(IF(VLOOKUP(B386,comp!$D:$L,1,FALSE)=B386,"",""),"Novo")</f>
        <v/>
      </c>
    </row>
    <row r="387" spans="1:11">
      <c r="A387" s="151">
        <v>89234</v>
      </c>
      <c r="B387" s="152">
        <v>89232</v>
      </c>
      <c r="C387" s="151" t="s">
        <v>1093</v>
      </c>
      <c r="D387" s="151" t="s">
        <v>852</v>
      </c>
      <c r="E387" s="151">
        <v>1</v>
      </c>
      <c r="F387" s="151">
        <v>214.25</v>
      </c>
      <c r="G387" s="151">
        <f t="shared" si="15"/>
        <v>0</v>
      </c>
      <c r="H387" s="151">
        <f t="shared" si="16"/>
        <v>214.25</v>
      </c>
      <c r="I387" s="151">
        <f t="shared" si="17"/>
        <v>214.25</v>
      </c>
      <c r="J387" s="151" t="s">
        <v>704</v>
      </c>
      <c r="K387" s="151" t="str">
        <f>IFERROR(IF(VLOOKUP(B387,comp!$D:$L,1,FALSE)=B387,"",""),"Novo")</f>
        <v/>
      </c>
    </row>
    <row r="388" spans="1:11">
      <c r="A388" s="151">
        <v>89234</v>
      </c>
      <c r="B388" s="152">
        <v>89233</v>
      </c>
      <c r="C388" s="151" t="s">
        <v>1094</v>
      </c>
      <c r="D388" s="151" t="s">
        <v>852</v>
      </c>
      <c r="E388" s="151">
        <v>1</v>
      </c>
      <c r="F388" s="151">
        <v>166.74</v>
      </c>
      <c r="G388" s="151">
        <f t="shared" si="15"/>
        <v>0</v>
      </c>
      <c r="H388" s="151">
        <f t="shared" si="16"/>
        <v>166.74</v>
      </c>
      <c r="I388" s="151">
        <f t="shared" si="17"/>
        <v>166.74</v>
      </c>
      <c r="J388" s="151" t="s">
        <v>704</v>
      </c>
      <c r="K388" s="151" t="str">
        <f>IFERROR(IF(VLOOKUP(B388,comp!$D:$L,1,FALSE)=B388,"",""),"Novo")</f>
        <v/>
      </c>
    </row>
    <row r="389" spans="1:11">
      <c r="A389" s="151">
        <v>89242</v>
      </c>
      <c r="B389" s="152">
        <v>89236</v>
      </c>
      <c r="C389" s="151" t="s">
        <v>1095</v>
      </c>
      <c r="D389" s="151" t="s">
        <v>852</v>
      </c>
      <c r="E389" s="151">
        <v>1</v>
      </c>
      <c r="F389" s="151">
        <v>280.58</v>
      </c>
      <c r="G389" s="151">
        <f t="shared" ref="G389:G452" si="18">IF(J389="INSUMO",F389*E389,0)</f>
        <v>0</v>
      </c>
      <c r="H389" s="151">
        <f t="shared" ref="H389:H452" si="19">IF(J389="MÃO DE OBRA",F389*E389,0)</f>
        <v>280.58</v>
      </c>
      <c r="I389" s="151">
        <f t="shared" ref="I389:I452" si="20">E389*F389</f>
        <v>280.58</v>
      </c>
      <c r="J389" s="151" t="s">
        <v>704</v>
      </c>
      <c r="K389" s="151" t="str">
        <f>IFERROR(IF(VLOOKUP(B389,comp!$D:$L,1,FALSE)=B389,"",""),"Novo")</f>
        <v/>
      </c>
    </row>
    <row r="390" spans="1:11">
      <c r="A390" s="151">
        <v>89242</v>
      </c>
      <c r="B390" s="152">
        <v>89237</v>
      </c>
      <c r="C390" s="151" t="s">
        <v>1096</v>
      </c>
      <c r="D390" s="151" t="s">
        <v>852</v>
      </c>
      <c r="E390" s="151">
        <v>1</v>
      </c>
      <c r="F390" s="151">
        <v>85.91</v>
      </c>
      <c r="G390" s="151">
        <f t="shared" si="18"/>
        <v>0</v>
      </c>
      <c r="H390" s="151">
        <f t="shared" si="19"/>
        <v>85.91</v>
      </c>
      <c r="I390" s="151">
        <f t="shared" si="20"/>
        <v>85.91</v>
      </c>
      <c r="J390" s="151" t="s">
        <v>704</v>
      </c>
      <c r="K390" s="151" t="str">
        <f>IFERROR(IF(VLOOKUP(B390,comp!$D:$L,1,FALSE)=B390,"",""),"Novo")</f>
        <v/>
      </c>
    </row>
    <row r="391" spans="1:11">
      <c r="A391" s="151">
        <v>89242</v>
      </c>
      <c r="B391" s="152">
        <v>89238</v>
      </c>
      <c r="C391" s="151" t="s">
        <v>1097</v>
      </c>
      <c r="D391" s="151" t="s">
        <v>852</v>
      </c>
      <c r="E391" s="151">
        <v>1</v>
      </c>
      <c r="F391" s="151">
        <v>500.48</v>
      </c>
      <c r="G391" s="151">
        <f t="shared" si="18"/>
        <v>0</v>
      </c>
      <c r="H391" s="151">
        <f t="shared" si="19"/>
        <v>500.48</v>
      </c>
      <c r="I391" s="151">
        <f t="shared" si="20"/>
        <v>500.48</v>
      </c>
      <c r="J391" s="151" t="s">
        <v>704</v>
      </c>
      <c r="K391" s="151" t="str">
        <f>IFERROR(IF(VLOOKUP(B391,comp!$D:$L,1,FALSE)=B391,"",""),"Novo")</f>
        <v/>
      </c>
    </row>
    <row r="392" spans="1:11">
      <c r="A392" s="151">
        <v>89242</v>
      </c>
      <c r="B392" s="152">
        <v>89239</v>
      </c>
      <c r="C392" s="151" t="s">
        <v>1098</v>
      </c>
      <c r="D392" s="151" t="s">
        <v>852</v>
      </c>
      <c r="E392" s="151">
        <v>1</v>
      </c>
      <c r="F392" s="151">
        <v>440.94</v>
      </c>
      <c r="G392" s="151">
        <f t="shared" si="18"/>
        <v>0</v>
      </c>
      <c r="H392" s="151">
        <f t="shared" si="19"/>
        <v>440.94</v>
      </c>
      <c r="I392" s="151">
        <f t="shared" si="20"/>
        <v>440.94</v>
      </c>
      <c r="J392" s="151" t="s">
        <v>704</v>
      </c>
      <c r="K392" s="151" t="str">
        <f>IFERROR(IF(VLOOKUP(B392,comp!$D:$L,1,FALSE)=B392,"",""),"Novo")</f>
        <v/>
      </c>
    </row>
    <row r="393" spans="1:11">
      <c r="A393" s="151">
        <v>89250</v>
      </c>
      <c r="B393" s="152">
        <v>89246</v>
      </c>
      <c r="C393" s="151" t="s">
        <v>1099</v>
      </c>
      <c r="D393" s="151" t="s">
        <v>852</v>
      </c>
      <c r="E393" s="151">
        <v>1</v>
      </c>
      <c r="F393" s="151">
        <v>243.81</v>
      </c>
      <c r="G393" s="151">
        <f t="shared" si="18"/>
        <v>0</v>
      </c>
      <c r="H393" s="151">
        <f t="shared" si="19"/>
        <v>243.81</v>
      </c>
      <c r="I393" s="151">
        <f t="shared" si="20"/>
        <v>243.81</v>
      </c>
      <c r="J393" s="151" t="s">
        <v>704</v>
      </c>
      <c r="K393" s="151" t="str">
        <f>IFERROR(IF(VLOOKUP(B393,comp!$D:$L,1,FALSE)=B393,"",""),"Novo")</f>
        <v/>
      </c>
    </row>
    <row r="394" spans="1:11">
      <c r="A394" s="151">
        <v>89250</v>
      </c>
      <c r="B394" s="152">
        <v>89247</v>
      </c>
      <c r="C394" s="151" t="s">
        <v>1100</v>
      </c>
      <c r="D394" s="151" t="s">
        <v>852</v>
      </c>
      <c r="E394" s="151">
        <v>1</v>
      </c>
      <c r="F394" s="151">
        <v>74.650000000000006</v>
      </c>
      <c r="G394" s="151">
        <f t="shared" si="18"/>
        <v>0</v>
      </c>
      <c r="H394" s="151">
        <f t="shared" si="19"/>
        <v>74.650000000000006</v>
      </c>
      <c r="I394" s="151">
        <f t="shared" si="20"/>
        <v>74.650000000000006</v>
      </c>
      <c r="J394" s="151" t="s">
        <v>704</v>
      </c>
      <c r="K394" s="151" t="str">
        <f>IFERROR(IF(VLOOKUP(B394,comp!$D:$L,1,FALSE)=B394,"",""),"Novo")</f>
        <v/>
      </c>
    </row>
    <row r="395" spans="1:11">
      <c r="A395" s="151">
        <v>89250</v>
      </c>
      <c r="B395" s="152">
        <v>89248</v>
      </c>
      <c r="C395" s="151" t="s">
        <v>1101</v>
      </c>
      <c r="D395" s="151" t="s">
        <v>852</v>
      </c>
      <c r="E395" s="151">
        <v>1</v>
      </c>
      <c r="F395" s="151">
        <v>434.89</v>
      </c>
      <c r="G395" s="151">
        <f t="shared" si="18"/>
        <v>0</v>
      </c>
      <c r="H395" s="151">
        <f t="shared" si="19"/>
        <v>434.89</v>
      </c>
      <c r="I395" s="151">
        <f t="shared" si="20"/>
        <v>434.89</v>
      </c>
      <c r="J395" s="151" t="s">
        <v>704</v>
      </c>
      <c r="K395" s="151" t="str">
        <f>IFERROR(IF(VLOOKUP(B395,comp!$D:$L,1,FALSE)=B395,"",""),"Novo")</f>
        <v/>
      </c>
    </row>
    <row r="396" spans="1:11">
      <c r="A396" s="151">
        <v>89250</v>
      </c>
      <c r="B396" s="152">
        <v>89249</v>
      </c>
      <c r="C396" s="151" t="s">
        <v>1102</v>
      </c>
      <c r="D396" s="151" t="s">
        <v>852</v>
      </c>
      <c r="E396" s="151">
        <v>1</v>
      </c>
      <c r="F396" s="151">
        <v>375.87</v>
      </c>
      <c r="G396" s="151">
        <f t="shared" si="18"/>
        <v>0</v>
      </c>
      <c r="H396" s="151">
        <f t="shared" si="19"/>
        <v>375.87</v>
      </c>
      <c r="I396" s="151">
        <f t="shared" si="20"/>
        <v>375.87</v>
      </c>
      <c r="J396" s="151" t="s">
        <v>704</v>
      </c>
      <c r="K396" s="151" t="str">
        <f>IFERROR(IF(VLOOKUP(B396,comp!$D:$L,1,FALSE)=B396,"",""),"Novo")</f>
        <v/>
      </c>
    </row>
    <row r="397" spans="1:11">
      <c r="A397" s="151">
        <v>89257</v>
      </c>
      <c r="B397" s="152">
        <v>89253</v>
      </c>
      <c r="C397" s="151" t="s">
        <v>1103</v>
      </c>
      <c r="D397" s="151" t="s">
        <v>852</v>
      </c>
      <c r="E397" s="151">
        <v>1</v>
      </c>
      <c r="F397" s="151">
        <v>70.56</v>
      </c>
      <c r="G397" s="151">
        <f t="shared" si="18"/>
        <v>0</v>
      </c>
      <c r="H397" s="151">
        <f t="shared" si="19"/>
        <v>70.56</v>
      </c>
      <c r="I397" s="151">
        <f t="shared" si="20"/>
        <v>70.56</v>
      </c>
      <c r="J397" s="151" t="s">
        <v>704</v>
      </c>
      <c r="K397" s="151" t="str">
        <f>IFERROR(IF(VLOOKUP(B397,comp!$D:$L,1,FALSE)=B397,"",""),"Novo")</f>
        <v/>
      </c>
    </row>
    <row r="398" spans="1:11">
      <c r="A398" s="151">
        <v>89257</v>
      </c>
      <c r="B398" s="152">
        <v>89254</v>
      </c>
      <c r="C398" s="151" t="s">
        <v>1104</v>
      </c>
      <c r="D398" s="151" t="s">
        <v>852</v>
      </c>
      <c r="E398" s="151">
        <v>1</v>
      </c>
      <c r="F398" s="151">
        <v>24.87</v>
      </c>
      <c r="G398" s="151">
        <f t="shared" si="18"/>
        <v>0</v>
      </c>
      <c r="H398" s="151">
        <f t="shared" si="19"/>
        <v>24.87</v>
      </c>
      <c r="I398" s="151">
        <f t="shared" si="20"/>
        <v>24.87</v>
      </c>
      <c r="J398" s="151" t="s">
        <v>704</v>
      </c>
      <c r="K398" s="151" t="str">
        <f>IFERROR(IF(VLOOKUP(B398,comp!$D:$L,1,FALSE)=B398,"",""),"Novo")</f>
        <v/>
      </c>
    </row>
    <row r="399" spans="1:11">
      <c r="A399" s="151">
        <v>89257</v>
      </c>
      <c r="B399" s="152">
        <v>89255</v>
      </c>
      <c r="C399" s="151" t="s">
        <v>1105</v>
      </c>
      <c r="D399" s="151" t="s">
        <v>852</v>
      </c>
      <c r="E399" s="151">
        <v>1</v>
      </c>
      <c r="F399" s="151">
        <v>113.43</v>
      </c>
      <c r="G399" s="151">
        <f t="shared" si="18"/>
        <v>0</v>
      </c>
      <c r="H399" s="151">
        <f t="shared" si="19"/>
        <v>113.43</v>
      </c>
      <c r="I399" s="151">
        <f t="shared" si="20"/>
        <v>113.43</v>
      </c>
      <c r="J399" s="151" t="s">
        <v>704</v>
      </c>
      <c r="K399" s="151" t="str">
        <f>IFERROR(IF(VLOOKUP(B399,comp!$D:$L,1,FALSE)=B399,"",""),"Novo")</f>
        <v/>
      </c>
    </row>
    <row r="400" spans="1:11">
      <c r="A400" s="151">
        <v>89257</v>
      </c>
      <c r="B400" s="152">
        <v>89256</v>
      </c>
      <c r="C400" s="151" t="s">
        <v>1106</v>
      </c>
      <c r="D400" s="151" t="s">
        <v>852</v>
      </c>
      <c r="E400" s="151">
        <v>1</v>
      </c>
      <c r="F400" s="151">
        <v>84.59</v>
      </c>
      <c r="G400" s="151">
        <f t="shared" si="18"/>
        <v>0</v>
      </c>
      <c r="H400" s="151">
        <f t="shared" si="19"/>
        <v>84.59</v>
      </c>
      <c r="I400" s="151">
        <f t="shared" si="20"/>
        <v>84.59</v>
      </c>
      <c r="J400" s="151" t="s">
        <v>704</v>
      </c>
      <c r="K400" s="151" t="str">
        <f>IFERROR(IF(VLOOKUP(B400,comp!$D:$L,1,FALSE)=B400,"",""),"Novo")</f>
        <v/>
      </c>
    </row>
    <row r="401" spans="1:11">
      <c r="A401" s="151">
        <v>89272</v>
      </c>
      <c r="B401" s="152">
        <v>88296</v>
      </c>
      <c r="C401" s="151" t="s">
        <v>1107</v>
      </c>
      <c r="D401" s="151" t="s">
        <v>852</v>
      </c>
      <c r="E401" s="151">
        <v>1</v>
      </c>
      <c r="F401" s="151">
        <v>26.54</v>
      </c>
      <c r="G401" s="151">
        <f t="shared" si="18"/>
        <v>0</v>
      </c>
      <c r="H401" s="151">
        <f t="shared" si="19"/>
        <v>26.54</v>
      </c>
      <c r="I401" s="151">
        <f t="shared" si="20"/>
        <v>26.54</v>
      </c>
      <c r="J401" s="151" t="s">
        <v>704</v>
      </c>
      <c r="K401" s="151" t="str">
        <f>IFERROR(IF(VLOOKUP(B401,comp!$D:$L,1,FALSE)=B401,"",""),"Novo")</f>
        <v/>
      </c>
    </row>
    <row r="402" spans="1:11">
      <c r="A402" s="151">
        <v>89272</v>
      </c>
      <c r="B402" s="152">
        <v>89267</v>
      </c>
      <c r="C402" s="151" t="s">
        <v>1108</v>
      </c>
      <c r="D402" s="151" t="s">
        <v>852</v>
      </c>
      <c r="E402" s="151">
        <v>1</v>
      </c>
      <c r="F402" s="151">
        <v>52.21</v>
      </c>
      <c r="G402" s="151">
        <f t="shared" si="18"/>
        <v>0</v>
      </c>
      <c r="H402" s="151">
        <f t="shared" si="19"/>
        <v>52.21</v>
      </c>
      <c r="I402" s="151">
        <f t="shared" si="20"/>
        <v>52.21</v>
      </c>
      <c r="J402" s="151" t="s">
        <v>704</v>
      </c>
      <c r="K402" s="151" t="str">
        <f>IFERROR(IF(VLOOKUP(B402,comp!$D:$L,1,FALSE)=B402,"",""),"Novo")</f>
        <v/>
      </c>
    </row>
    <row r="403" spans="1:11">
      <c r="A403" s="151">
        <v>89272</v>
      </c>
      <c r="B403" s="152">
        <v>89268</v>
      </c>
      <c r="C403" s="151" t="s">
        <v>1109</v>
      </c>
      <c r="D403" s="151" t="s">
        <v>852</v>
      </c>
      <c r="E403" s="151">
        <v>1</v>
      </c>
      <c r="F403" s="151">
        <v>18.399999999999999</v>
      </c>
      <c r="G403" s="151">
        <f t="shared" si="18"/>
        <v>0</v>
      </c>
      <c r="H403" s="151">
        <f t="shared" si="19"/>
        <v>18.399999999999999</v>
      </c>
      <c r="I403" s="151">
        <f t="shared" si="20"/>
        <v>18.399999999999999</v>
      </c>
      <c r="J403" s="151" t="s">
        <v>704</v>
      </c>
      <c r="K403" s="151" t="str">
        <f>IFERROR(IF(VLOOKUP(B403,comp!$D:$L,1,FALSE)=B403,"",""),"Novo")</f>
        <v/>
      </c>
    </row>
    <row r="404" spans="1:11">
      <c r="A404" s="151">
        <v>89272</v>
      </c>
      <c r="B404" s="152">
        <v>89269</v>
      </c>
      <c r="C404" s="151" t="s">
        <v>1110</v>
      </c>
      <c r="D404" s="151" t="s">
        <v>852</v>
      </c>
      <c r="E404" s="151">
        <v>1</v>
      </c>
      <c r="F404" s="151">
        <v>7.44</v>
      </c>
      <c r="G404" s="151">
        <f t="shared" si="18"/>
        <v>0</v>
      </c>
      <c r="H404" s="151">
        <f t="shared" si="19"/>
        <v>7.44</v>
      </c>
      <c r="I404" s="151">
        <f t="shared" si="20"/>
        <v>7.44</v>
      </c>
      <c r="J404" s="151" t="s">
        <v>704</v>
      </c>
      <c r="K404" s="151" t="str">
        <f>IFERROR(IF(VLOOKUP(B404,comp!$D:$L,1,FALSE)=B404,"",""),"Novo")</f>
        <v/>
      </c>
    </row>
    <row r="405" spans="1:11">
      <c r="A405" s="151">
        <v>89272</v>
      </c>
      <c r="B405" s="152">
        <v>89270</v>
      </c>
      <c r="C405" s="151" t="s">
        <v>1111</v>
      </c>
      <c r="D405" s="151" t="s">
        <v>852</v>
      </c>
      <c r="E405" s="151">
        <v>1</v>
      </c>
      <c r="F405" s="151">
        <v>83.94</v>
      </c>
      <c r="G405" s="151">
        <f t="shared" si="18"/>
        <v>0</v>
      </c>
      <c r="H405" s="151">
        <f t="shared" si="19"/>
        <v>83.94</v>
      </c>
      <c r="I405" s="151">
        <f t="shared" si="20"/>
        <v>83.94</v>
      </c>
      <c r="J405" s="151" t="s">
        <v>704</v>
      </c>
      <c r="K405" s="151" t="str">
        <f>IFERROR(IF(VLOOKUP(B405,comp!$D:$L,1,FALSE)=B405,"",""),"Novo")</f>
        <v/>
      </c>
    </row>
    <row r="406" spans="1:11">
      <c r="A406" s="151">
        <v>89272</v>
      </c>
      <c r="B406" s="152">
        <v>89271</v>
      </c>
      <c r="C406" s="151" t="s">
        <v>1112</v>
      </c>
      <c r="D406" s="151" t="s">
        <v>852</v>
      </c>
      <c r="E406" s="151">
        <v>1</v>
      </c>
      <c r="F406" s="151">
        <v>28.95</v>
      </c>
      <c r="G406" s="151">
        <f t="shared" si="18"/>
        <v>0</v>
      </c>
      <c r="H406" s="151">
        <f t="shared" si="19"/>
        <v>28.95</v>
      </c>
      <c r="I406" s="151">
        <f t="shared" si="20"/>
        <v>28.95</v>
      </c>
      <c r="J406" s="151" t="s">
        <v>704</v>
      </c>
      <c r="K406" s="151" t="str">
        <f>IFERROR(IF(VLOOKUP(B406,comp!$D:$L,1,FALSE)=B406,"",""),"Novo")</f>
        <v/>
      </c>
    </row>
    <row r="407" spans="1:11">
      <c r="A407" s="151">
        <v>89278</v>
      </c>
      <c r="B407" s="152">
        <v>89274</v>
      </c>
      <c r="C407" s="151" t="s">
        <v>1113</v>
      </c>
      <c r="D407" s="151" t="s">
        <v>852</v>
      </c>
      <c r="E407" s="151">
        <v>1</v>
      </c>
      <c r="F407" s="151">
        <v>1.51</v>
      </c>
      <c r="G407" s="151">
        <f t="shared" si="18"/>
        <v>0</v>
      </c>
      <c r="H407" s="151">
        <f t="shared" si="19"/>
        <v>1.51</v>
      </c>
      <c r="I407" s="151">
        <f t="shared" si="20"/>
        <v>1.51</v>
      </c>
      <c r="J407" s="151" t="s">
        <v>704</v>
      </c>
      <c r="K407" s="151" t="str">
        <f>IFERROR(IF(VLOOKUP(B407,comp!$D:$L,1,FALSE)=B407,"",""),"Novo")</f>
        <v/>
      </c>
    </row>
    <row r="408" spans="1:11">
      <c r="A408" s="151">
        <v>89278</v>
      </c>
      <c r="B408" s="152">
        <v>89275</v>
      </c>
      <c r="C408" s="151" t="s">
        <v>1114</v>
      </c>
      <c r="D408" s="151" t="s">
        <v>852</v>
      </c>
      <c r="E408" s="151">
        <v>1</v>
      </c>
      <c r="F408" s="151">
        <v>0.35</v>
      </c>
      <c r="G408" s="151">
        <f t="shared" si="18"/>
        <v>0</v>
      </c>
      <c r="H408" s="151">
        <f t="shared" si="19"/>
        <v>0.35</v>
      </c>
      <c r="I408" s="151">
        <f t="shared" si="20"/>
        <v>0.35</v>
      </c>
      <c r="J408" s="151" t="s">
        <v>704</v>
      </c>
      <c r="K408" s="151" t="str">
        <f>IFERROR(IF(VLOOKUP(B408,comp!$D:$L,1,FALSE)=B408,"",""),"Novo")</f>
        <v/>
      </c>
    </row>
    <row r="409" spans="1:11">
      <c r="A409" s="151">
        <v>89278</v>
      </c>
      <c r="B409" s="152">
        <v>89276</v>
      </c>
      <c r="C409" s="151" t="s">
        <v>1115</v>
      </c>
      <c r="D409" s="151" t="s">
        <v>852</v>
      </c>
      <c r="E409" s="151">
        <v>1</v>
      </c>
      <c r="F409" s="151">
        <v>1.89</v>
      </c>
      <c r="G409" s="151">
        <f t="shared" si="18"/>
        <v>0</v>
      </c>
      <c r="H409" s="151">
        <f t="shared" si="19"/>
        <v>1.89</v>
      </c>
      <c r="I409" s="151">
        <f t="shared" si="20"/>
        <v>1.89</v>
      </c>
      <c r="J409" s="151" t="s">
        <v>704</v>
      </c>
      <c r="K409" s="151" t="str">
        <f>IFERROR(IF(VLOOKUP(B409,comp!$D:$L,1,FALSE)=B409,"",""),"Novo")</f>
        <v/>
      </c>
    </row>
    <row r="410" spans="1:11">
      <c r="A410" s="151">
        <v>89278</v>
      </c>
      <c r="B410" s="152">
        <v>89277</v>
      </c>
      <c r="C410" s="151" t="s">
        <v>1116</v>
      </c>
      <c r="D410" s="151" t="s">
        <v>852</v>
      </c>
      <c r="E410" s="151">
        <v>1</v>
      </c>
      <c r="F410" s="151">
        <v>8.35</v>
      </c>
      <c r="G410" s="151">
        <f t="shared" si="18"/>
        <v>0</v>
      </c>
      <c r="H410" s="151">
        <f t="shared" si="19"/>
        <v>8.35</v>
      </c>
      <c r="I410" s="151">
        <f t="shared" si="20"/>
        <v>8.35</v>
      </c>
      <c r="J410" s="151" t="s">
        <v>704</v>
      </c>
      <c r="K410" s="151" t="str">
        <f>IFERROR(IF(VLOOKUP(B410,comp!$D:$L,1,FALSE)=B410,"",""),"Novo")</f>
        <v/>
      </c>
    </row>
    <row r="411" spans="1:11">
      <c r="A411" s="151">
        <v>89843</v>
      </c>
      <c r="B411" s="152">
        <v>88307</v>
      </c>
      <c r="C411" s="151" t="s">
        <v>1117</v>
      </c>
      <c r="D411" s="151" t="s">
        <v>852</v>
      </c>
      <c r="E411" s="151">
        <v>2</v>
      </c>
      <c r="F411" s="151">
        <v>28.93</v>
      </c>
      <c r="G411" s="151">
        <f t="shared" si="18"/>
        <v>0</v>
      </c>
      <c r="H411" s="151">
        <f t="shared" si="19"/>
        <v>57.86</v>
      </c>
      <c r="I411" s="151">
        <f t="shared" si="20"/>
        <v>57.86</v>
      </c>
      <c r="J411" s="151" t="s">
        <v>704</v>
      </c>
      <c r="K411" s="151" t="str">
        <f>IFERROR(IF(VLOOKUP(B411,comp!$D:$L,1,FALSE)=B411,"",""),"Novo")</f>
        <v/>
      </c>
    </row>
    <row r="412" spans="1:11">
      <c r="A412" s="151">
        <v>89843</v>
      </c>
      <c r="B412" s="152">
        <v>89212</v>
      </c>
      <c r="C412" s="151" t="s">
        <v>1118</v>
      </c>
      <c r="D412" s="151" t="s">
        <v>852</v>
      </c>
      <c r="E412" s="151">
        <v>1</v>
      </c>
      <c r="F412" s="151">
        <v>30</v>
      </c>
      <c r="G412" s="151">
        <f t="shared" si="18"/>
        <v>0</v>
      </c>
      <c r="H412" s="151">
        <f t="shared" si="19"/>
        <v>30</v>
      </c>
      <c r="I412" s="151">
        <f t="shared" si="20"/>
        <v>30</v>
      </c>
      <c r="J412" s="151" t="s">
        <v>704</v>
      </c>
      <c r="K412" s="151" t="str">
        <f>IFERROR(IF(VLOOKUP(B412,comp!$D:$L,1,FALSE)=B412,"",""),"Novo")</f>
        <v/>
      </c>
    </row>
    <row r="413" spans="1:11">
      <c r="A413" s="151">
        <v>89843</v>
      </c>
      <c r="B413" s="152">
        <v>89213</v>
      </c>
      <c r="C413" s="151" t="s">
        <v>1119</v>
      </c>
      <c r="D413" s="151" t="s">
        <v>852</v>
      </c>
      <c r="E413" s="151">
        <v>1</v>
      </c>
      <c r="F413" s="151">
        <v>9.25</v>
      </c>
      <c r="G413" s="151">
        <f t="shared" si="18"/>
        <v>0</v>
      </c>
      <c r="H413" s="151">
        <f t="shared" si="19"/>
        <v>9.25</v>
      </c>
      <c r="I413" s="151">
        <f t="shared" si="20"/>
        <v>9.25</v>
      </c>
      <c r="J413" s="151" t="s">
        <v>704</v>
      </c>
      <c r="K413" s="151" t="str">
        <f>IFERROR(IF(VLOOKUP(B413,comp!$D:$L,1,FALSE)=B413,"",""),"Novo")</f>
        <v/>
      </c>
    </row>
    <row r="414" spans="1:11">
      <c r="A414" s="151">
        <v>89843</v>
      </c>
      <c r="B414" s="152">
        <v>89214</v>
      </c>
      <c r="C414" s="151" t="s">
        <v>1120</v>
      </c>
      <c r="D414" s="151" t="s">
        <v>852</v>
      </c>
      <c r="E414" s="151">
        <v>1</v>
      </c>
      <c r="F414" s="151">
        <v>28.16</v>
      </c>
      <c r="G414" s="151">
        <f t="shared" si="18"/>
        <v>0</v>
      </c>
      <c r="H414" s="151">
        <f t="shared" si="19"/>
        <v>28.16</v>
      </c>
      <c r="I414" s="151">
        <f t="shared" si="20"/>
        <v>28.16</v>
      </c>
      <c r="J414" s="151" t="s">
        <v>704</v>
      </c>
      <c r="K414" s="151" t="str">
        <f>IFERROR(IF(VLOOKUP(B414,comp!$D:$L,1,FALSE)=B414,"",""),"Novo")</f>
        <v/>
      </c>
    </row>
    <row r="415" spans="1:11">
      <c r="A415" s="151">
        <v>89843</v>
      </c>
      <c r="B415" s="152">
        <v>89215</v>
      </c>
      <c r="C415" s="151" t="s">
        <v>1121</v>
      </c>
      <c r="D415" s="151" t="s">
        <v>852</v>
      </c>
      <c r="E415" s="151">
        <v>1</v>
      </c>
      <c r="F415" s="151">
        <v>92.65</v>
      </c>
      <c r="G415" s="151">
        <f t="shared" si="18"/>
        <v>0</v>
      </c>
      <c r="H415" s="151">
        <f t="shared" si="19"/>
        <v>92.65</v>
      </c>
      <c r="I415" s="151">
        <f t="shared" si="20"/>
        <v>92.65</v>
      </c>
      <c r="J415" s="151" t="s">
        <v>704</v>
      </c>
      <c r="K415" s="151" t="str">
        <f>IFERROR(IF(VLOOKUP(B415,comp!$D:$L,1,FALSE)=B415,"",""),"Novo")</f>
        <v/>
      </c>
    </row>
    <row r="416" spans="1:11">
      <c r="A416" s="151">
        <v>89876</v>
      </c>
      <c r="B416" s="152">
        <v>89870</v>
      </c>
      <c r="C416" s="151" t="s">
        <v>1122</v>
      </c>
      <c r="D416" s="151" t="s">
        <v>852</v>
      </c>
      <c r="E416" s="151">
        <v>1</v>
      </c>
      <c r="F416" s="151">
        <v>40.32</v>
      </c>
      <c r="G416" s="151">
        <f t="shared" si="18"/>
        <v>0</v>
      </c>
      <c r="H416" s="151">
        <f t="shared" si="19"/>
        <v>40.32</v>
      </c>
      <c r="I416" s="151">
        <f t="shared" si="20"/>
        <v>40.32</v>
      </c>
      <c r="J416" s="151" t="s">
        <v>704</v>
      </c>
      <c r="K416" s="151" t="str">
        <f>IFERROR(IF(VLOOKUP(B416,comp!$D:$L,1,FALSE)=B416,"",""),"Novo")</f>
        <v/>
      </c>
    </row>
    <row r="417" spans="1:11">
      <c r="A417" s="151">
        <v>89876</v>
      </c>
      <c r="B417" s="152">
        <v>89871</v>
      </c>
      <c r="C417" s="151" t="s">
        <v>1123</v>
      </c>
      <c r="D417" s="151" t="s">
        <v>852</v>
      </c>
      <c r="E417" s="151">
        <v>1</v>
      </c>
      <c r="F417" s="151">
        <v>14.18</v>
      </c>
      <c r="G417" s="151">
        <f t="shared" si="18"/>
        <v>0</v>
      </c>
      <c r="H417" s="151">
        <f t="shared" si="19"/>
        <v>14.18</v>
      </c>
      <c r="I417" s="151">
        <f t="shared" si="20"/>
        <v>14.18</v>
      </c>
      <c r="J417" s="151" t="s">
        <v>704</v>
      </c>
      <c r="K417" s="151" t="str">
        <f>IFERROR(IF(VLOOKUP(B417,comp!$D:$L,1,FALSE)=B417,"",""),"Novo")</f>
        <v/>
      </c>
    </row>
    <row r="418" spans="1:11">
      <c r="A418" s="151">
        <v>89876</v>
      </c>
      <c r="B418" s="152">
        <v>89872</v>
      </c>
      <c r="C418" s="151" t="s">
        <v>1124</v>
      </c>
      <c r="D418" s="151" t="s">
        <v>852</v>
      </c>
      <c r="E418" s="151">
        <v>1</v>
      </c>
      <c r="F418" s="151">
        <v>5.73</v>
      </c>
      <c r="G418" s="151">
        <f t="shared" si="18"/>
        <v>0</v>
      </c>
      <c r="H418" s="151">
        <f t="shared" si="19"/>
        <v>5.73</v>
      </c>
      <c r="I418" s="151">
        <f t="shared" si="20"/>
        <v>5.73</v>
      </c>
      <c r="J418" s="151" t="s">
        <v>704</v>
      </c>
      <c r="K418" s="151" t="str">
        <f>IFERROR(IF(VLOOKUP(B418,comp!$D:$L,1,FALSE)=B418,"",""),"Novo")</f>
        <v/>
      </c>
    </row>
    <row r="419" spans="1:11">
      <c r="A419" s="151">
        <v>89876</v>
      </c>
      <c r="B419" s="152">
        <v>89873</v>
      </c>
      <c r="C419" s="151" t="s">
        <v>1125</v>
      </c>
      <c r="D419" s="151" t="s">
        <v>852</v>
      </c>
      <c r="E419" s="151">
        <v>1</v>
      </c>
      <c r="F419" s="151">
        <v>68.97</v>
      </c>
      <c r="G419" s="151">
        <f t="shared" si="18"/>
        <v>0</v>
      </c>
      <c r="H419" s="151">
        <f t="shared" si="19"/>
        <v>68.97</v>
      </c>
      <c r="I419" s="151">
        <f t="shared" si="20"/>
        <v>68.97</v>
      </c>
      <c r="J419" s="151" t="s">
        <v>704</v>
      </c>
      <c r="K419" s="151" t="str">
        <f>IFERROR(IF(VLOOKUP(B419,comp!$D:$L,1,FALSE)=B419,"",""),"Novo")</f>
        <v/>
      </c>
    </row>
    <row r="420" spans="1:11">
      <c r="A420" s="151">
        <v>89876</v>
      </c>
      <c r="B420" s="152">
        <v>89874</v>
      </c>
      <c r="C420" s="151" t="s">
        <v>1126</v>
      </c>
      <c r="D420" s="151" t="s">
        <v>852</v>
      </c>
      <c r="E420" s="151">
        <v>1</v>
      </c>
      <c r="F420" s="151">
        <v>175.93</v>
      </c>
      <c r="G420" s="151">
        <f t="shared" si="18"/>
        <v>0</v>
      </c>
      <c r="H420" s="151">
        <f t="shared" si="19"/>
        <v>175.93</v>
      </c>
      <c r="I420" s="151">
        <f t="shared" si="20"/>
        <v>175.93</v>
      </c>
      <c r="J420" s="151" t="s">
        <v>704</v>
      </c>
      <c r="K420" s="151" t="str">
        <f>IFERROR(IF(VLOOKUP(B420,comp!$D:$L,1,FALSE)=B420,"",""),"Novo")</f>
        <v/>
      </c>
    </row>
    <row r="421" spans="1:11">
      <c r="A421" s="151">
        <v>89883</v>
      </c>
      <c r="B421" s="152">
        <v>89878</v>
      </c>
      <c r="C421" s="151" t="s">
        <v>1127</v>
      </c>
      <c r="D421" s="151" t="s">
        <v>852</v>
      </c>
      <c r="E421" s="151">
        <v>1</v>
      </c>
      <c r="F421" s="151">
        <v>43.16</v>
      </c>
      <c r="G421" s="151">
        <f t="shared" si="18"/>
        <v>0</v>
      </c>
      <c r="H421" s="151">
        <f t="shared" si="19"/>
        <v>43.16</v>
      </c>
      <c r="I421" s="151">
        <f t="shared" si="20"/>
        <v>43.16</v>
      </c>
      <c r="J421" s="151" t="s">
        <v>704</v>
      </c>
      <c r="K421" s="151" t="str">
        <f>IFERROR(IF(VLOOKUP(B421,comp!$D:$L,1,FALSE)=B421,"",""),"Novo")</f>
        <v/>
      </c>
    </row>
    <row r="422" spans="1:11">
      <c r="A422" s="151">
        <v>89883</v>
      </c>
      <c r="B422" s="152">
        <v>89879</v>
      </c>
      <c r="C422" s="151" t="s">
        <v>1128</v>
      </c>
      <c r="D422" s="151" t="s">
        <v>852</v>
      </c>
      <c r="E422" s="151">
        <v>1</v>
      </c>
      <c r="F422" s="151">
        <v>14.92</v>
      </c>
      <c r="G422" s="151">
        <f t="shared" si="18"/>
        <v>0</v>
      </c>
      <c r="H422" s="151">
        <f t="shared" si="19"/>
        <v>14.92</v>
      </c>
      <c r="I422" s="151">
        <f t="shared" si="20"/>
        <v>14.92</v>
      </c>
      <c r="J422" s="151" t="s">
        <v>704</v>
      </c>
      <c r="K422" s="151" t="str">
        <f>IFERROR(IF(VLOOKUP(B422,comp!$D:$L,1,FALSE)=B422,"",""),"Novo")</f>
        <v/>
      </c>
    </row>
    <row r="423" spans="1:11">
      <c r="A423" s="151">
        <v>89883</v>
      </c>
      <c r="B423" s="152">
        <v>89880</v>
      </c>
      <c r="C423" s="151" t="s">
        <v>1129</v>
      </c>
      <c r="D423" s="151" t="s">
        <v>852</v>
      </c>
      <c r="E423" s="151">
        <v>1</v>
      </c>
      <c r="F423" s="151">
        <v>6.02</v>
      </c>
      <c r="G423" s="151">
        <f t="shared" si="18"/>
        <v>0</v>
      </c>
      <c r="H423" s="151">
        <f t="shared" si="19"/>
        <v>6.02</v>
      </c>
      <c r="I423" s="151">
        <f t="shared" si="20"/>
        <v>6.02</v>
      </c>
      <c r="J423" s="151" t="s">
        <v>704</v>
      </c>
      <c r="K423" s="151" t="str">
        <f>IFERROR(IF(VLOOKUP(B423,comp!$D:$L,1,FALSE)=B423,"",""),"Novo")</f>
        <v/>
      </c>
    </row>
    <row r="424" spans="1:11">
      <c r="A424" s="151">
        <v>89883</v>
      </c>
      <c r="B424" s="152">
        <v>89881</v>
      </c>
      <c r="C424" s="151" t="s">
        <v>1130</v>
      </c>
      <c r="D424" s="151" t="s">
        <v>852</v>
      </c>
      <c r="E424" s="151">
        <v>1</v>
      </c>
      <c r="F424" s="151">
        <v>73.11</v>
      </c>
      <c r="G424" s="151">
        <f t="shared" si="18"/>
        <v>0</v>
      </c>
      <c r="H424" s="151">
        <f t="shared" si="19"/>
        <v>73.11</v>
      </c>
      <c r="I424" s="151">
        <f t="shared" si="20"/>
        <v>73.11</v>
      </c>
      <c r="J424" s="151" t="s">
        <v>704</v>
      </c>
      <c r="K424" s="151" t="str">
        <f>IFERROR(IF(VLOOKUP(B424,comp!$D:$L,1,FALSE)=B424,"",""),"Novo")</f>
        <v/>
      </c>
    </row>
    <row r="425" spans="1:11">
      <c r="A425" s="151">
        <v>89883</v>
      </c>
      <c r="B425" s="152">
        <v>89882</v>
      </c>
      <c r="C425" s="151" t="s">
        <v>1131</v>
      </c>
      <c r="D425" s="151" t="s">
        <v>852</v>
      </c>
      <c r="E425" s="151">
        <v>1</v>
      </c>
      <c r="F425" s="151">
        <v>202.98</v>
      </c>
      <c r="G425" s="151">
        <f t="shared" si="18"/>
        <v>0</v>
      </c>
      <c r="H425" s="151">
        <f t="shared" si="19"/>
        <v>202.98</v>
      </c>
      <c r="I425" s="151">
        <f t="shared" si="20"/>
        <v>202.98</v>
      </c>
      <c r="J425" s="151" t="s">
        <v>704</v>
      </c>
      <c r="K425" s="151" t="str">
        <f>IFERROR(IF(VLOOKUP(B425,comp!$D:$L,1,FALSE)=B425,"",""),"Novo")</f>
        <v/>
      </c>
    </row>
    <row r="426" spans="1:11">
      <c r="A426" s="151">
        <v>90586</v>
      </c>
      <c r="B426" s="152">
        <v>90582</v>
      </c>
      <c r="C426" s="151" t="s">
        <v>1132</v>
      </c>
      <c r="D426" s="151" t="s">
        <v>852</v>
      </c>
      <c r="E426" s="151">
        <v>1</v>
      </c>
      <c r="F426" s="151">
        <v>0.43</v>
      </c>
      <c r="G426" s="151">
        <f t="shared" si="18"/>
        <v>0</v>
      </c>
      <c r="H426" s="151">
        <f t="shared" si="19"/>
        <v>0.43</v>
      </c>
      <c r="I426" s="151">
        <f t="shared" si="20"/>
        <v>0.43</v>
      </c>
      <c r="J426" s="151" t="s">
        <v>704</v>
      </c>
      <c r="K426" s="151" t="str">
        <f>IFERROR(IF(VLOOKUP(B426,comp!$D:$L,1,FALSE)=B426,"",""),"Novo")</f>
        <v/>
      </c>
    </row>
    <row r="427" spans="1:11">
      <c r="A427" s="151">
        <v>90586</v>
      </c>
      <c r="B427" s="152">
        <v>90583</v>
      </c>
      <c r="C427" s="151" t="s">
        <v>1133</v>
      </c>
      <c r="D427" s="151" t="s">
        <v>852</v>
      </c>
      <c r="E427" s="151">
        <v>1</v>
      </c>
      <c r="F427" s="151">
        <v>0.1</v>
      </c>
      <c r="G427" s="151">
        <f t="shared" si="18"/>
        <v>0</v>
      </c>
      <c r="H427" s="151">
        <f t="shared" si="19"/>
        <v>0.1</v>
      </c>
      <c r="I427" s="151">
        <f t="shared" si="20"/>
        <v>0.1</v>
      </c>
      <c r="J427" s="151" t="s">
        <v>704</v>
      </c>
      <c r="K427" s="151" t="str">
        <f>IFERROR(IF(VLOOKUP(B427,comp!$D:$L,1,FALSE)=B427,"",""),"Novo")</f>
        <v/>
      </c>
    </row>
    <row r="428" spans="1:11">
      <c r="A428" s="151">
        <v>90586</v>
      </c>
      <c r="B428" s="152">
        <v>90584</v>
      </c>
      <c r="C428" s="151" t="s">
        <v>1134</v>
      </c>
      <c r="D428" s="151" t="s">
        <v>852</v>
      </c>
      <c r="E428" s="151">
        <v>1</v>
      </c>
      <c r="F428" s="151">
        <v>0.33</v>
      </c>
      <c r="G428" s="151">
        <f t="shared" si="18"/>
        <v>0</v>
      </c>
      <c r="H428" s="151">
        <f t="shared" si="19"/>
        <v>0.33</v>
      </c>
      <c r="I428" s="151">
        <f t="shared" si="20"/>
        <v>0.33</v>
      </c>
      <c r="J428" s="151" t="s">
        <v>704</v>
      </c>
      <c r="K428" s="151" t="str">
        <f>IFERROR(IF(VLOOKUP(B428,comp!$D:$L,1,FALSE)=B428,"",""),"Novo")</f>
        <v/>
      </c>
    </row>
    <row r="429" spans="1:11">
      <c r="A429" s="151">
        <v>90586</v>
      </c>
      <c r="B429" s="152">
        <v>90585</v>
      </c>
      <c r="C429" s="151" t="s">
        <v>1135</v>
      </c>
      <c r="D429" s="151" t="s">
        <v>852</v>
      </c>
      <c r="E429" s="151">
        <v>1</v>
      </c>
      <c r="F429" s="151">
        <v>0.4</v>
      </c>
      <c r="G429" s="151">
        <f t="shared" si="18"/>
        <v>0</v>
      </c>
      <c r="H429" s="151">
        <f t="shared" si="19"/>
        <v>0.4</v>
      </c>
      <c r="I429" s="151">
        <f t="shared" si="20"/>
        <v>0.4</v>
      </c>
      <c r="J429" s="151" t="s">
        <v>704</v>
      </c>
      <c r="K429" s="151" t="str">
        <f>IFERROR(IF(VLOOKUP(B429,comp!$D:$L,1,FALSE)=B429,"",""),"Novo")</f>
        <v/>
      </c>
    </row>
    <row r="430" spans="1:11">
      <c r="A430" s="151">
        <v>90625</v>
      </c>
      <c r="B430" s="152">
        <v>90621</v>
      </c>
      <c r="C430" s="151" t="s">
        <v>1136</v>
      </c>
      <c r="D430" s="151" t="s">
        <v>852</v>
      </c>
      <c r="E430" s="151">
        <v>1</v>
      </c>
      <c r="F430" s="151">
        <v>2.34</v>
      </c>
      <c r="G430" s="151">
        <f t="shared" si="18"/>
        <v>0</v>
      </c>
      <c r="H430" s="151">
        <f t="shared" si="19"/>
        <v>2.34</v>
      </c>
      <c r="I430" s="151">
        <f t="shared" si="20"/>
        <v>2.34</v>
      </c>
      <c r="J430" s="151" t="s">
        <v>704</v>
      </c>
      <c r="K430" s="151" t="str">
        <f>IFERROR(IF(VLOOKUP(B430,comp!$D:$L,1,FALSE)=B430,"",""),"Novo")</f>
        <v/>
      </c>
    </row>
    <row r="431" spans="1:11">
      <c r="A431" s="151">
        <v>90625</v>
      </c>
      <c r="B431" s="152">
        <v>90622</v>
      </c>
      <c r="C431" s="151" t="s">
        <v>1137</v>
      </c>
      <c r="D431" s="151" t="s">
        <v>852</v>
      </c>
      <c r="E431" s="151">
        <v>1</v>
      </c>
      <c r="F431" s="151">
        <v>0.54</v>
      </c>
      <c r="G431" s="151">
        <f t="shared" si="18"/>
        <v>0</v>
      </c>
      <c r="H431" s="151">
        <f t="shared" si="19"/>
        <v>0.54</v>
      </c>
      <c r="I431" s="151">
        <f t="shared" si="20"/>
        <v>0.54</v>
      </c>
      <c r="J431" s="151" t="s">
        <v>704</v>
      </c>
      <c r="K431" s="151" t="str">
        <f>IFERROR(IF(VLOOKUP(B431,comp!$D:$L,1,FALSE)=B431,"",""),"Novo")</f>
        <v/>
      </c>
    </row>
    <row r="432" spans="1:11">
      <c r="A432" s="151">
        <v>90625</v>
      </c>
      <c r="B432" s="152">
        <v>90623</v>
      </c>
      <c r="C432" s="151" t="s">
        <v>1138</v>
      </c>
      <c r="D432" s="151" t="s">
        <v>852</v>
      </c>
      <c r="E432" s="151">
        <v>1</v>
      </c>
      <c r="F432" s="151">
        <v>2.92</v>
      </c>
      <c r="G432" s="151">
        <f t="shared" si="18"/>
        <v>0</v>
      </c>
      <c r="H432" s="151">
        <f t="shared" si="19"/>
        <v>2.92</v>
      </c>
      <c r="I432" s="151">
        <f t="shared" si="20"/>
        <v>2.92</v>
      </c>
      <c r="J432" s="151" t="s">
        <v>704</v>
      </c>
      <c r="K432" s="151" t="str">
        <f>IFERROR(IF(VLOOKUP(B432,comp!$D:$L,1,FALSE)=B432,"",""),"Novo")</f>
        <v/>
      </c>
    </row>
    <row r="433" spans="1:11">
      <c r="A433" s="151">
        <v>90625</v>
      </c>
      <c r="B433" s="152">
        <v>90624</v>
      </c>
      <c r="C433" s="151" t="s">
        <v>1139</v>
      </c>
      <c r="D433" s="151" t="s">
        <v>852</v>
      </c>
      <c r="E433" s="151">
        <v>1</v>
      </c>
      <c r="F433" s="151">
        <v>2.41</v>
      </c>
      <c r="G433" s="151">
        <f t="shared" si="18"/>
        <v>0</v>
      </c>
      <c r="H433" s="151">
        <f t="shared" si="19"/>
        <v>2.41</v>
      </c>
      <c r="I433" s="151">
        <f t="shared" si="20"/>
        <v>2.41</v>
      </c>
      <c r="J433" s="151" t="s">
        <v>704</v>
      </c>
      <c r="K433" s="151" t="str">
        <f>IFERROR(IF(VLOOKUP(B433,comp!$D:$L,1,FALSE)=B433,"",""),"Novo")</f>
        <v/>
      </c>
    </row>
    <row r="434" spans="1:11">
      <c r="A434" s="151">
        <v>90631</v>
      </c>
      <c r="B434" s="152">
        <v>88297</v>
      </c>
      <c r="C434" s="151" t="s">
        <v>1140</v>
      </c>
      <c r="D434" s="151" t="s">
        <v>852</v>
      </c>
      <c r="E434" s="151">
        <v>1</v>
      </c>
      <c r="F434" s="151">
        <v>28.75</v>
      </c>
      <c r="G434" s="151">
        <f t="shared" si="18"/>
        <v>0</v>
      </c>
      <c r="H434" s="151">
        <f t="shared" si="19"/>
        <v>28.75</v>
      </c>
      <c r="I434" s="151">
        <f t="shared" si="20"/>
        <v>28.75</v>
      </c>
      <c r="J434" s="151" t="s">
        <v>704</v>
      </c>
      <c r="K434" s="151" t="str">
        <f>IFERROR(IF(VLOOKUP(B434,comp!$D:$L,1,FALSE)=B434,"",""),"Novo")</f>
        <v/>
      </c>
    </row>
    <row r="435" spans="1:11">
      <c r="A435" s="151">
        <v>90631</v>
      </c>
      <c r="B435" s="152">
        <v>90627</v>
      </c>
      <c r="C435" s="151" t="s">
        <v>1141</v>
      </c>
      <c r="D435" s="151" t="s">
        <v>852</v>
      </c>
      <c r="E435" s="151">
        <v>1</v>
      </c>
      <c r="F435" s="151">
        <v>52.86</v>
      </c>
      <c r="G435" s="151">
        <f t="shared" si="18"/>
        <v>0</v>
      </c>
      <c r="H435" s="151">
        <f t="shared" si="19"/>
        <v>52.86</v>
      </c>
      <c r="I435" s="151">
        <f t="shared" si="20"/>
        <v>52.86</v>
      </c>
      <c r="J435" s="151" t="s">
        <v>704</v>
      </c>
      <c r="K435" s="151" t="str">
        <f>IFERROR(IF(VLOOKUP(B435,comp!$D:$L,1,FALSE)=B435,"",""),"Novo")</f>
        <v/>
      </c>
    </row>
    <row r="436" spans="1:11">
      <c r="A436" s="151">
        <v>90631</v>
      </c>
      <c r="B436" s="152">
        <v>90628</v>
      </c>
      <c r="C436" s="151" t="s">
        <v>1142</v>
      </c>
      <c r="D436" s="151" t="s">
        <v>852</v>
      </c>
      <c r="E436" s="151">
        <v>1</v>
      </c>
      <c r="F436" s="151">
        <v>14.18</v>
      </c>
      <c r="G436" s="151">
        <f t="shared" si="18"/>
        <v>0</v>
      </c>
      <c r="H436" s="151">
        <f t="shared" si="19"/>
        <v>14.18</v>
      </c>
      <c r="I436" s="151">
        <f t="shared" si="20"/>
        <v>14.18</v>
      </c>
      <c r="J436" s="151" t="s">
        <v>704</v>
      </c>
      <c r="K436" s="151" t="str">
        <f>IFERROR(IF(VLOOKUP(B436,comp!$D:$L,1,FALSE)=B436,"",""),"Novo")</f>
        <v/>
      </c>
    </row>
    <row r="437" spans="1:11">
      <c r="A437" s="151">
        <v>90631</v>
      </c>
      <c r="B437" s="152">
        <v>90629</v>
      </c>
      <c r="C437" s="151" t="s">
        <v>1143</v>
      </c>
      <c r="D437" s="151" t="s">
        <v>852</v>
      </c>
      <c r="E437" s="151">
        <v>1</v>
      </c>
      <c r="F437" s="151">
        <v>66.150000000000006</v>
      </c>
      <c r="G437" s="151">
        <f t="shared" si="18"/>
        <v>0</v>
      </c>
      <c r="H437" s="151">
        <f t="shared" si="19"/>
        <v>66.150000000000006</v>
      </c>
      <c r="I437" s="151">
        <f t="shared" si="20"/>
        <v>66.150000000000006</v>
      </c>
      <c r="J437" s="151" t="s">
        <v>704</v>
      </c>
      <c r="K437" s="151" t="str">
        <f>IFERROR(IF(VLOOKUP(B437,comp!$D:$L,1,FALSE)=B437,"",""),"Novo")</f>
        <v/>
      </c>
    </row>
    <row r="438" spans="1:11">
      <c r="A438" s="151">
        <v>90631</v>
      </c>
      <c r="B438" s="152">
        <v>90630</v>
      </c>
      <c r="C438" s="151" t="s">
        <v>1144</v>
      </c>
      <c r="D438" s="151" t="s">
        <v>852</v>
      </c>
      <c r="E438" s="151">
        <v>1</v>
      </c>
      <c r="F438" s="151">
        <v>1.1399999999999999</v>
      </c>
      <c r="G438" s="151">
        <f t="shared" si="18"/>
        <v>0</v>
      </c>
      <c r="H438" s="151">
        <f t="shared" si="19"/>
        <v>1.1399999999999999</v>
      </c>
      <c r="I438" s="151">
        <f t="shared" si="20"/>
        <v>1.1399999999999999</v>
      </c>
      <c r="J438" s="151" t="s">
        <v>704</v>
      </c>
      <c r="K438" s="151" t="str">
        <f>IFERROR(IF(VLOOKUP(B438,comp!$D:$L,1,FALSE)=B438,"",""),"Novo")</f>
        <v/>
      </c>
    </row>
    <row r="439" spans="1:11">
      <c r="A439" s="151">
        <v>90637</v>
      </c>
      <c r="B439" s="152">
        <v>90633</v>
      </c>
      <c r="C439" s="151" t="s">
        <v>1145</v>
      </c>
      <c r="D439" s="151" t="s">
        <v>852</v>
      </c>
      <c r="E439" s="151">
        <v>1</v>
      </c>
      <c r="F439" s="151">
        <v>3.85</v>
      </c>
      <c r="G439" s="151">
        <f t="shared" si="18"/>
        <v>0</v>
      </c>
      <c r="H439" s="151">
        <f t="shared" si="19"/>
        <v>3.85</v>
      </c>
      <c r="I439" s="151">
        <f t="shared" si="20"/>
        <v>3.85</v>
      </c>
      <c r="J439" s="151" t="s">
        <v>704</v>
      </c>
      <c r="K439" s="151" t="str">
        <f>IFERROR(IF(VLOOKUP(B439,comp!$D:$L,1,FALSE)=B439,"",""),"Novo")</f>
        <v/>
      </c>
    </row>
    <row r="440" spans="1:11">
      <c r="A440" s="151">
        <v>90637</v>
      </c>
      <c r="B440" s="152">
        <v>90634</v>
      </c>
      <c r="C440" s="151" t="s">
        <v>1146</v>
      </c>
      <c r="D440" s="151" t="s">
        <v>852</v>
      </c>
      <c r="E440" s="151">
        <v>1</v>
      </c>
      <c r="F440" s="151">
        <v>0.89</v>
      </c>
      <c r="G440" s="151">
        <f t="shared" si="18"/>
        <v>0</v>
      </c>
      <c r="H440" s="151">
        <f t="shared" si="19"/>
        <v>0.89</v>
      </c>
      <c r="I440" s="151">
        <f t="shared" si="20"/>
        <v>0.89</v>
      </c>
      <c r="J440" s="151" t="s">
        <v>704</v>
      </c>
      <c r="K440" s="151" t="str">
        <f>IFERROR(IF(VLOOKUP(B440,comp!$D:$L,1,FALSE)=B440,"",""),"Novo")</f>
        <v/>
      </c>
    </row>
    <row r="441" spans="1:11">
      <c r="A441" s="151">
        <v>90637</v>
      </c>
      <c r="B441" s="152">
        <v>90635</v>
      </c>
      <c r="C441" s="151" t="s">
        <v>1147</v>
      </c>
      <c r="D441" s="151" t="s">
        <v>852</v>
      </c>
      <c r="E441" s="151">
        <v>1</v>
      </c>
      <c r="F441" s="151">
        <v>4.21</v>
      </c>
      <c r="G441" s="151">
        <f t="shared" si="18"/>
        <v>0</v>
      </c>
      <c r="H441" s="151">
        <f t="shared" si="19"/>
        <v>4.21</v>
      </c>
      <c r="I441" s="151">
        <f t="shared" si="20"/>
        <v>4.21</v>
      </c>
      <c r="J441" s="151" t="s">
        <v>704</v>
      </c>
      <c r="K441" s="151" t="str">
        <f>IFERROR(IF(VLOOKUP(B441,comp!$D:$L,1,FALSE)=B441,"",""),"Novo")</f>
        <v/>
      </c>
    </row>
    <row r="442" spans="1:11">
      <c r="A442" s="151">
        <v>90637</v>
      </c>
      <c r="B442" s="152">
        <v>90636</v>
      </c>
      <c r="C442" s="151" t="s">
        <v>1148</v>
      </c>
      <c r="D442" s="151" t="s">
        <v>852</v>
      </c>
      <c r="E442" s="151">
        <v>1</v>
      </c>
      <c r="F442" s="151">
        <v>4.82</v>
      </c>
      <c r="G442" s="151">
        <f t="shared" si="18"/>
        <v>0</v>
      </c>
      <c r="H442" s="151">
        <f t="shared" si="19"/>
        <v>4.82</v>
      </c>
      <c r="I442" s="151">
        <f t="shared" si="20"/>
        <v>4.82</v>
      </c>
      <c r="J442" s="151" t="s">
        <v>704</v>
      </c>
      <c r="K442" s="151" t="str">
        <f>IFERROR(IF(VLOOKUP(B442,comp!$D:$L,1,FALSE)=B442,"",""),"Novo")</f>
        <v/>
      </c>
    </row>
    <row r="443" spans="1:11">
      <c r="A443" s="151">
        <v>90643</v>
      </c>
      <c r="B443" s="152">
        <v>90639</v>
      </c>
      <c r="C443" s="151" t="s">
        <v>1149</v>
      </c>
      <c r="D443" s="151" t="s">
        <v>852</v>
      </c>
      <c r="E443" s="151">
        <v>1</v>
      </c>
      <c r="F443" s="151">
        <v>5.75</v>
      </c>
      <c r="G443" s="151">
        <f t="shared" si="18"/>
        <v>0</v>
      </c>
      <c r="H443" s="151">
        <f t="shared" si="19"/>
        <v>5.75</v>
      </c>
      <c r="I443" s="151">
        <f t="shared" si="20"/>
        <v>5.75</v>
      </c>
      <c r="J443" s="151" t="s">
        <v>704</v>
      </c>
      <c r="K443" s="151" t="str">
        <f>IFERROR(IF(VLOOKUP(B443,comp!$D:$L,1,FALSE)=B443,"",""),"Novo")</f>
        <v/>
      </c>
    </row>
    <row r="444" spans="1:11">
      <c r="A444" s="151">
        <v>90643</v>
      </c>
      <c r="B444" s="152">
        <v>90640</v>
      </c>
      <c r="C444" s="151" t="s">
        <v>1150</v>
      </c>
      <c r="D444" s="151" t="s">
        <v>852</v>
      </c>
      <c r="E444" s="151">
        <v>1</v>
      </c>
      <c r="F444" s="151">
        <v>1.33</v>
      </c>
      <c r="G444" s="151">
        <f t="shared" si="18"/>
        <v>0</v>
      </c>
      <c r="H444" s="151">
        <f t="shared" si="19"/>
        <v>1.33</v>
      </c>
      <c r="I444" s="151">
        <f t="shared" si="20"/>
        <v>1.33</v>
      </c>
      <c r="J444" s="151" t="s">
        <v>704</v>
      </c>
      <c r="K444" s="151" t="str">
        <f>IFERROR(IF(VLOOKUP(B444,comp!$D:$L,1,FALSE)=B444,"",""),"Novo")</f>
        <v/>
      </c>
    </row>
    <row r="445" spans="1:11">
      <c r="A445" s="151">
        <v>90643</v>
      </c>
      <c r="B445" s="152">
        <v>90641</v>
      </c>
      <c r="C445" s="151" t="s">
        <v>1151</v>
      </c>
      <c r="D445" s="151" t="s">
        <v>852</v>
      </c>
      <c r="E445" s="151">
        <v>1</v>
      </c>
      <c r="F445" s="151">
        <v>6.29</v>
      </c>
      <c r="G445" s="151">
        <f t="shared" si="18"/>
        <v>0</v>
      </c>
      <c r="H445" s="151">
        <f t="shared" si="19"/>
        <v>6.29</v>
      </c>
      <c r="I445" s="151">
        <f t="shared" si="20"/>
        <v>6.29</v>
      </c>
      <c r="J445" s="151" t="s">
        <v>704</v>
      </c>
      <c r="K445" s="151" t="str">
        <f>IFERROR(IF(VLOOKUP(B445,comp!$D:$L,1,FALSE)=B445,"",""),"Novo")</f>
        <v/>
      </c>
    </row>
    <row r="446" spans="1:11">
      <c r="A446" s="151">
        <v>90643</v>
      </c>
      <c r="B446" s="152">
        <v>90642</v>
      </c>
      <c r="C446" s="151" t="s">
        <v>1152</v>
      </c>
      <c r="D446" s="151" t="s">
        <v>852</v>
      </c>
      <c r="E446" s="151">
        <v>1</v>
      </c>
      <c r="F446" s="151">
        <v>12.53</v>
      </c>
      <c r="G446" s="151">
        <f t="shared" si="18"/>
        <v>0</v>
      </c>
      <c r="H446" s="151">
        <f t="shared" si="19"/>
        <v>12.53</v>
      </c>
      <c r="I446" s="151">
        <f t="shared" si="20"/>
        <v>12.53</v>
      </c>
      <c r="J446" s="151" t="s">
        <v>704</v>
      </c>
      <c r="K446" s="151" t="str">
        <f>IFERROR(IF(VLOOKUP(B446,comp!$D:$L,1,FALSE)=B446,"",""),"Novo")</f>
        <v/>
      </c>
    </row>
    <row r="447" spans="1:11">
      <c r="A447" s="151">
        <v>90650</v>
      </c>
      <c r="B447" s="152">
        <v>90646</v>
      </c>
      <c r="C447" s="151" t="s">
        <v>1153</v>
      </c>
      <c r="D447" s="151" t="s">
        <v>852</v>
      </c>
      <c r="E447" s="151">
        <v>1</v>
      </c>
      <c r="F447" s="151">
        <v>0.88</v>
      </c>
      <c r="G447" s="151">
        <f t="shared" si="18"/>
        <v>0</v>
      </c>
      <c r="H447" s="151">
        <f t="shared" si="19"/>
        <v>0.88</v>
      </c>
      <c r="I447" s="151">
        <f t="shared" si="20"/>
        <v>0.88</v>
      </c>
      <c r="J447" s="151" t="s">
        <v>704</v>
      </c>
      <c r="K447" s="151" t="str">
        <f>IFERROR(IF(VLOOKUP(B447,comp!$D:$L,1,FALSE)=B447,"",""),"Novo")</f>
        <v/>
      </c>
    </row>
    <row r="448" spans="1:11">
      <c r="A448" s="151">
        <v>90650</v>
      </c>
      <c r="B448" s="152">
        <v>90647</v>
      </c>
      <c r="C448" s="151" t="s">
        <v>1154</v>
      </c>
      <c r="D448" s="151" t="s">
        <v>852</v>
      </c>
      <c r="E448" s="151">
        <v>1</v>
      </c>
      <c r="F448" s="151">
        <v>0.2</v>
      </c>
      <c r="G448" s="151">
        <f t="shared" si="18"/>
        <v>0</v>
      </c>
      <c r="H448" s="151">
        <f t="shared" si="19"/>
        <v>0.2</v>
      </c>
      <c r="I448" s="151">
        <f t="shared" si="20"/>
        <v>0.2</v>
      </c>
      <c r="J448" s="151" t="s">
        <v>704</v>
      </c>
      <c r="K448" s="151" t="str">
        <f>IFERROR(IF(VLOOKUP(B448,comp!$D:$L,1,FALSE)=B448,"",""),"Novo")</f>
        <v/>
      </c>
    </row>
    <row r="449" spans="1:11">
      <c r="A449" s="151">
        <v>90650</v>
      </c>
      <c r="B449" s="152">
        <v>90648</v>
      </c>
      <c r="C449" s="151" t="s">
        <v>1155</v>
      </c>
      <c r="D449" s="151" t="s">
        <v>852</v>
      </c>
      <c r="E449" s="151">
        <v>1</v>
      </c>
      <c r="F449" s="151">
        <v>0.96</v>
      </c>
      <c r="G449" s="151">
        <f t="shared" si="18"/>
        <v>0</v>
      </c>
      <c r="H449" s="151">
        <f t="shared" si="19"/>
        <v>0.96</v>
      </c>
      <c r="I449" s="151">
        <f t="shared" si="20"/>
        <v>0.96</v>
      </c>
      <c r="J449" s="151" t="s">
        <v>704</v>
      </c>
      <c r="K449" s="151" t="str">
        <f>IFERROR(IF(VLOOKUP(B449,comp!$D:$L,1,FALSE)=B449,"",""),"Novo")</f>
        <v/>
      </c>
    </row>
    <row r="450" spans="1:11">
      <c r="A450" s="151">
        <v>90650</v>
      </c>
      <c r="B450" s="152">
        <v>90649</v>
      </c>
      <c r="C450" s="151" t="s">
        <v>1156</v>
      </c>
      <c r="D450" s="151" t="s">
        <v>852</v>
      </c>
      <c r="E450" s="151">
        <v>1</v>
      </c>
      <c r="F450" s="151">
        <v>7.51</v>
      </c>
      <c r="G450" s="151">
        <f t="shared" si="18"/>
        <v>0</v>
      </c>
      <c r="H450" s="151">
        <f t="shared" si="19"/>
        <v>7.51</v>
      </c>
      <c r="I450" s="151">
        <f t="shared" si="20"/>
        <v>7.51</v>
      </c>
      <c r="J450" s="151" t="s">
        <v>704</v>
      </c>
      <c r="K450" s="151" t="str">
        <f>IFERROR(IF(VLOOKUP(B450,comp!$D:$L,1,FALSE)=B450,"",""),"Novo")</f>
        <v/>
      </c>
    </row>
    <row r="451" spans="1:11">
      <c r="A451" s="151">
        <v>90656</v>
      </c>
      <c r="B451" s="152">
        <v>90652</v>
      </c>
      <c r="C451" s="151" t="s">
        <v>1157</v>
      </c>
      <c r="D451" s="151" t="s">
        <v>852</v>
      </c>
      <c r="E451" s="151">
        <v>1</v>
      </c>
      <c r="F451" s="151">
        <v>3.74</v>
      </c>
      <c r="G451" s="151">
        <f t="shared" si="18"/>
        <v>0</v>
      </c>
      <c r="H451" s="151">
        <f t="shared" si="19"/>
        <v>3.74</v>
      </c>
      <c r="I451" s="151">
        <f t="shared" si="20"/>
        <v>3.74</v>
      </c>
      <c r="J451" s="151" t="s">
        <v>704</v>
      </c>
      <c r="K451" s="151" t="str">
        <f>IFERROR(IF(VLOOKUP(B451,comp!$D:$L,1,FALSE)=B451,"",""),"Novo")</f>
        <v/>
      </c>
    </row>
    <row r="452" spans="1:11">
      <c r="A452" s="151">
        <v>90656</v>
      </c>
      <c r="B452" s="152">
        <v>90653</v>
      </c>
      <c r="C452" s="151" t="s">
        <v>1158</v>
      </c>
      <c r="D452" s="151" t="s">
        <v>852</v>
      </c>
      <c r="E452" s="151">
        <v>1</v>
      </c>
      <c r="F452" s="151">
        <v>0.86</v>
      </c>
      <c r="G452" s="151">
        <f t="shared" si="18"/>
        <v>0</v>
      </c>
      <c r="H452" s="151">
        <f t="shared" si="19"/>
        <v>0.86</v>
      </c>
      <c r="I452" s="151">
        <f t="shared" si="20"/>
        <v>0.86</v>
      </c>
      <c r="J452" s="151" t="s">
        <v>704</v>
      </c>
      <c r="K452" s="151" t="str">
        <f>IFERROR(IF(VLOOKUP(B452,comp!$D:$L,1,FALSE)=B452,"",""),"Novo")</f>
        <v/>
      </c>
    </row>
    <row r="453" spans="1:11">
      <c r="A453" s="151">
        <v>90656</v>
      </c>
      <c r="B453" s="152">
        <v>90654</v>
      </c>
      <c r="C453" s="151" t="s">
        <v>1159</v>
      </c>
      <c r="D453" s="151" t="s">
        <v>852</v>
      </c>
      <c r="E453" s="151">
        <v>1</v>
      </c>
      <c r="F453" s="151">
        <v>4.09</v>
      </c>
      <c r="G453" s="151">
        <f t="shared" ref="G453:G516" si="21">IF(J453="INSUMO",F453*E453,0)</f>
        <v>0</v>
      </c>
      <c r="H453" s="151">
        <f t="shared" ref="H453:H516" si="22">IF(J453="MÃO DE OBRA",F453*E453,0)</f>
        <v>4.09</v>
      </c>
      <c r="I453" s="151">
        <f t="shared" ref="I453:I516" si="23">E453*F453</f>
        <v>4.09</v>
      </c>
      <c r="J453" s="151" t="s">
        <v>704</v>
      </c>
      <c r="K453" s="151" t="str">
        <f>IFERROR(IF(VLOOKUP(B453,comp!$D:$L,1,FALSE)=B453,"",""),"Novo")</f>
        <v/>
      </c>
    </row>
    <row r="454" spans="1:11">
      <c r="A454" s="151">
        <v>90656</v>
      </c>
      <c r="B454" s="152">
        <v>90655</v>
      </c>
      <c r="C454" s="151" t="s">
        <v>1160</v>
      </c>
      <c r="D454" s="151" t="s">
        <v>852</v>
      </c>
      <c r="E454" s="151">
        <v>1</v>
      </c>
      <c r="F454" s="151">
        <v>4.9400000000000004</v>
      </c>
      <c r="G454" s="151">
        <f t="shared" si="21"/>
        <v>0</v>
      </c>
      <c r="H454" s="151">
        <f t="shared" si="22"/>
        <v>4.9400000000000004</v>
      </c>
      <c r="I454" s="151">
        <f t="shared" si="23"/>
        <v>4.9400000000000004</v>
      </c>
      <c r="J454" s="151" t="s">
        <v>704</v>
      </c>
      <c r="K454" s="151" t="str">
        <f>IFERROR(IF(VLOOKUP(B454,comp!$D:$L,1,FALSE)=B454,"",""),"Novo")</f>
        <v/>
      </c>
    </row>
    <row r="455" spans="1:11">
      <c r="A455" s="151">
        <v>90662</v>
      </c>
      <c r="B455" s="152">
        <v>90658</v>
      </c>
      <c r="C455" s="151" t="s">
        <v>1161</v>
      </c>
      <c r="D455" s="151" t="s">
        <v>852</v>
      </c>
      <c r="E455" s="151">
        <v>1</v>
      </c>
      <c r="F455" s="151">
        <v>4.01</v>
      </c>
      <c r="G455" s="151">
        <f t="shared" si="21"/>
        <v>0</v>
      </c>
      <c r="H455" s="151">
        <f t="shared" si="22"/>
        <v>4.01</v>
      </c>
      <c r="I455" s="151">
        <f t="shared" si="23"/>
        <v>4.01</v>
      </c>
      <c r="J455" s="151" t="s">
        <v>704</v>
      </c>
      <c r="K455" s="151" t="str">
        <f>IFERROR(IF(VLOOKUP(B455,comp!$D:$L,1,FALSE)=B455,"",""),"Novo")</f>
        <v/>
      </c>
    </row>
    <row r="456" spans="1:11">
      <c r="A456" s="151">
        <v>90662</v>
      </c>
      <c r="B456" s="152">
        <v>90659</v>
      </c>
      <c r="C456" s="151" t="s">
        <v>1162</v>
      </c>
      <c r="D456" s="151" t="s">
        <v>852</v>
      </c>
      <c r="E456" s="151">
        <v>1</v>
      </c>
      <c r="F456" s="151">
        <v>0.92</v>
      </c>
      <c r="G456" s="151">
        <f t="shared" si="21"/>
        <v>0</v>
      </c>
      <c r="H456" s="151">
        <f t="shared" si="22"/>
        <v>0.92</v>
      </c>
      <c r="I456" s="151">
        <f t="shared" si="23"/>
        <v>0.92</v>
      </c>
      <c r="J456" s="151" t="s">
        <v>704</v>
      </c>
      <c r="K456" s="151" t="str">
        <f>IFERROR(IF(VLOOKUP(B456,comp!$D:$L,1,FALSE)=B456,"",""),"Novo")</f>
        <v/>
      </c>
    </row>
    <row r="457" spans="1:11">
      <c r="A457" s="151">
        <v>90662</v>
      </c>
      <c r="B457" s="152">
        <v>90660</v>
      </c>
      <c r="C457" s="151" t="s">
        <v>1163</v>
      </c>
      <c r="D457" s="151" t="s">
        <v>852</v>
      </c>
      <c r="E457" s="151">
        <v>1</v>
      </c>
      <c r="F457" s="151">
        <v>4.38</v>
      </c>
      <c r="G457" s="151">
        <f t="shared" si="21"/>
        <v>0</v>
      </c>
      <c r="H457" s="151">
        <f t="shared" si="22"/>
        <v>4.38</v>
      </c>
      <c r="I457" s="151">
        <f t="shared" si="23"/>
        <v>4.38</v>
      </c>
      <c r="J457" s="151" t="s">
        <v>704</v>
      </c>
      <c r="K457" s="151" t="str">
        <f>IFERROR(IF(VLOOKUP(B457,comp!$D:$L,1,FALSE)=B457,"",""),"Novo")</f>
        <v/>
      </c>
    </row>
    <row r="458" spans="1:11">
      <c r="A458" s="151">
        <v>90662</v>
      </c>
      <c r="B458" s="152">
        <v>90661</v>
      </c>
      <c r="C458" s="151" t="s">
        <v>1164</v>
      </c>
      <c r="D458" s="151" t="s">
        <v>852</v>
      </c>
      <c r="E458" s="151">
        <v>1</v>
      </c>
      <c r="F458" s="151">
        <v>4.9400000000000004</v>
      </c>
      <c r="G458" s="151">
        <f t="shared" si="21"/>
        <v>0</v>
      </c>
      <c r="H458" s="151">
        <f t="shared" si="22"/>
        <v>4.9400000000000004</v>
      </c>
      <c r="I458" s="151">
        <f t="shared" si="23"/>
        <v>4.9400000000000004</v>
      </c>
      <c r="J458" s="151" t="s">
        <v>704</v>
      </c>
      <c r="K458" s="151" t="str">
        <f>IFERROR(IF(VLOOKUP(B458,comp!$D:$L,1,FALSE)=B458,"",""),"Novo")</f>
        <v/>
      </c>
    </row>
    <row r="459" spans="1:11">
      <c r="A459" s="151">
        <v>90668</v>
      </c>
      <c r="B459" s="152">
        <v>90664</v>
      </c>
      <c r="C459" s="151" t="s">
        <v>1165</v>
      </c>
      <c r="D459" s="151" t="s">
        <v>852</v>
      </c>
      <c r="E459" s="151">
        <v>1</v>
      </c>
      <c r="F459" s="151">
        <v>7.14</v>
      </c>
      <c r="G459" s="151">
        <f t="shared" si="21"/>
        <v>0</v>
      </c>
      <c r="H459" s="151">
        <f t="shared" si="22"/>
        <v>7.14</v>
      </c>
      <c r="I459" s="151">
        <f t="shared" si="23"/>
        <v>7.14</v>
      </c>
      <c r="J459" s="151" t="s">
        <v>704</v>
      </c>
      <c r="K459" s="151" t="str">
        <f>IFERROR(IF(VLOOKUP(B459,comp!$D:$L,1,FALSE)=B459,"",""),"Novo")</f>
        <v/>
      </c>
    </row>
    <row r="460" spans="1:11">
      <c r="A460" s="151">
        <v>90668</v>
      </c>
      <c r="B460" s="152">
        <v>90665</v>
      </c>
      <c r="C460" s="151" t="s">
        <v>1166</v>
      </c>
      <c r="D460" s="151" t="s">
        <v>852</v>
      </c>
      <c r="E460" s="151">
        <v>1</v>
      </c>
      <c r="F460" s="151">
        <v>1.9</v>
      </c>
      <c r="G460" s="151">
        <f t="shared" si="21"/>
        <v>0</v>
      </c>
      <c r="H460" s="151">
        <f t="shared" si="22"/>
        <v>1.9</v>
      </c>
      <c r="I460" s="151">
        <f t="shared" si="23"/>
        <v>1.9</v>
      </c>
      <c r="J460" s="151" t="s">
        <v>704</v>
      </c>
      <c r="K460" s="151" t="str">
        <f>IFERROR(IF(VLOOKUP(B460,comp!$D:$L,1,FALSE)=B460,"",""),"Novo")</f>
        <v/>
      </c>
    </row>
    <row r="461" spans="1:11">
      <c r="A461" s="151">
        <v>90668</v>
      </c>
      <c r="B461" s="152">
        <v>90666</v>
      </c>
      <c r="C461" s="151" t="s">
        <v>1167</v>
      </c>
      <c r="D461" s="151" t="s">
        <v>852</v>
      </c>
      <c r="E461" s="151">
        <v>1</v>
      </c>
      <c r="F461" s="151">
        <v>8.93</v>
      </c>
      <c r="G461" s="151">
        <f t="shared" si="21"/>
        <v>0</v>
      </c>
      <c r="H461" s="151">
        <f t="shared" si="22"/>
        <v>8.93</v>
      </c>
      <c r="I461" s="151">
        <f t="shared" si="23"/>
        <v>8.93</v>
      </c>
      <c r="J461" s="151" t="s">
        <v>704</v>
      </c>
      <c r="K461" s="151" t="str">
        <f>IFERROR(IF(VLOOKUP(B461,comp!$D:$L,1,FALSE)=B461,"",""),"Novo")</f>
        <v/>
      </c>
    </row>
    <row r="462" spans="1:11">
      <c r="A462" s="151">
        <v>90668</v>
      </c>
      <c r="B462" s="152">
        <v>90667</v>
      </c>
      <c r="C462" s="151" t="s">
        <v>1168</v>
      </c>
      <c r="D462" s="151" t="s">
        <v>852</v>
      </c>
      <c r="E462" s="151">
        <v>1</v>
      </c>
      <c r="F462" s="151">
        <v>14.92</v>
      </c>
      <c r="G462" s="151">
        <f t="shared" si="21"/>
        <v>0</v>
      </c>
      <c r="H462" s="151">
        <f t="shared" si="22"/>
        <v>14.92</v>
      </c>
      <c r="I462" s="151">
        <f t="shared" si="23"/>
        <v>14.92</v>
      </c>
      <c r="J462" s="151" t="s">
        <v>704</v>
      </c>
      <c r="K462" s="151" t="str">
        <f>IFERROR(IF(VLOOKUP(B462,comp!$D:$L,1,FALSE)=B462,"",""),"Novo")</f>
        <v/>
      </c>
    </row>
    <row r="463" spans="1:11">
      <c r="A463" s="151">
        <v>90674</v>
      </c>
      <c r="B463" s="152">
        <v>90670</v>
      </c>
      <c r="C463" s="151" t="s">
        <v>1169</v>
      </c>
      <c r="D463" s="151" t="s">
        <v>852</v>
      </c>
      <c r="E463" s="151">
        <v>1</v>
      </c>
      <c r="F463" s="151">
        <v>238.49</v>
      </c>
      <c r="G463" s="151">
        <f t="shared" si="21"/>
        <v>0</v>
      </c>
      <c r="H463" s="151">
        <f t="shared" si="22"/>
        <v>238.49</v>
      </c>
      <c r="I463" s="151">
        <f t="shared" si="23"/>
        <v>238.49</v>
      </c>
      <c r="J463" s="151" t="s">
        <v>704</v>
      </c>
      <c r="K463" s="151" t="str">
        <f>IFERROR(IF(VLOOKUP(B463,comp!$D:$L,1,FALSE)=B463,"",""),"Novo")</f>
        <v/>
      </c>
    </row>
    <row r="464" spans="1:11">
      <c r="A464" s="151">
        <v>90674</v>
      </c>
      <c r="B464" s="152">
        <v>90671</v>
      </c>
      <c r="C464" s="151" t="s">
        <v>1170</v>
      </c>
      <c r="D464" s="151" t="s">
        <v>852</v>
      </c>
      <c r="E464" s="151">
        <v>1</v>
      </c>
      <c r="F464" s="151">
        <v>63.98</v>
      </c>
      <c r="G464" s="151">
        <f t="shared" si="21"/>
        <v>0</v>
      </c>
      <c r="H464" s="151">
        <f t="shared" si="22"/>
        <v>63.98</v>
      </c>
      <c r="I464" s="151">
        <f t="shared" si="23"/>
        <v>63.98</v>
      </c>
      <c r="J464" s="151" t="s">
        <v>704</v>
      </c>
      <c r="K464" s="151" t="str">
        <f>IFERROR(IF(VLOOKUP(B464,comp!$D:$L,1,FALSE)=B464,"",""),"Novo")</f>
        <v/>
      </c>
    </row>
    <row r="465" spans="1:11">
      <c r="A465" s="151">
        <v>90674</v>
      </c>
      <c r="B465" s="152">
        <v>90672</v>
      </c>
      <c r="C465" s="151" t="s">
        <v>1171</v>
      </c>
      <c r="D465" s="151" t="s">
        <v>852</v>
      </c>
      <c r="E465" s="151">
        <v>1</v>
      </c>
      <c r="F465" s="151">
        <v>298.45</v>
      </c>
      <c r="G465" s="151">
        <f t="shared" si="21"/>
        <v>0</v>
      </c>
      <c r="H465" s="151">
        <f t="shared" si="22"/>
        <v>298.45</v>
      </c>
      <c r="I465" s="151">
        <f t="shared" si="23"/>
        <v>298.45</v>
      </c>
      <c r="J465" s="151" t="s">
        <v>704</v>
      </c>
      <c r="K465" s="151" t="str">
        <f>IFERROR(IF(VLOOKUP(B465,comp!$D:$L,1,FALSE)=B465,"",""),"Novo")</f>
        <v/>
      </c>
    </row>
    <row r="466" spans="1:11">
      <c r="A466" s="151">
        <v>90674</v>
      </c>
      <c r="B466" s="152">
        <v>90673</v>
      </c>
      <c r="C466" s="151" t="s">
        <v>1172</v>
      </c>
      <c r="D466" s="151" t="s">
        <v>852</v>
      </c>
      <c r="E466" s="151">
        <v>1</v>
      </c>
      <c r="F466" s="151">
        <v>119.34</v>
      </c>
      <c r="G466" s="151">
        <f t="shared" si="21"/>
        <v>0</v>
      </c>
      <c r="H466" s="151">
        <f t="shared" si="22"/>
        <v>119.34</v>
      </c>
      <c r="I466" s="151">
        <f t="shared" si="23"/>
        <v>119.34</v>
      </c>
      <c r="J466" s="151" t="s">
        <v>704</v>
      </c>
      <c r="K466" s="151" t="str">
        <f>IFERROR(IF(VLOOKUP(B466,comp!$D:$L,1,FALSE)=B466,"",""),"Novo")</f>
        <v/>
      </c>
    </row>
    <row r="467" spans="1:11">
      <c r="A467" s="151">
        <v>90680</v>
      </c>
      <c r="B467" s="152">
        <v>90676</v>
      </c>
      <c r="C467" s="151" t="s">
        <v>1173</v>
      </c>
      <c r="D467" s="151" t="s">
        <v>852</v>
      </c>
      <c r="E467" s="151">
        <v>1</v>
      </c>
      <c r="F467" s="151">
        <v>97.51</v>
      </c>
      <c r="G467" s="151">
        <f t="shared" si="21"/>
        <v>0</v>
      </c>
      <c r="H467" s="151">
        <f t="shared" si="22"/>
        <v>97.51</v>
      </c>
      <c r="I467" s="151">
        <f t="shared" si="23"/>
        <v>97.51</v>
      </c>
      <c r="J467" s="151" t="s">
        <v>704</v>
      </c>
      <c r="K467" s="151" t="str">
        <f>IFERROR(IF(VLOOKUP(B467,comp!$D:$L,1,FALSE)=B467,"",""),"Novo")</f>
        <v/>
      </c>
    </row>
    <row r="468" spans="1:11">
      <c r="A468" s="151">
        <v>90680</v>
      </c>
      <c r="B468" s="152">
        <v>90677</v>
      </c>
      <c r="C468" s="151" t="s">
        <v>1174</v>
      </c>
      <c r="D468" s="151" t="s">
        <v>852</v>
      </c>
      <c r="E468" s="151">
        <v>1</v>
      </c>
      <c r="F468" s="151">
        <v>29.47</v>
      </c>
      <c r="G468" s="151">
        <f t="shared" si="21"/>
        <v>0</v>
      </c>
      <c r="H468" s="151">
        <f t="shared" si="22"/>
        <v>29.47</v>
      </c>
      <c r="I468" s="151">
        <f t="shared" si="23"/>
        <v>29.47</v>
      </c>
      <c r="J468" s="151" t="s">
        <v>704</v>
      </c>
      <c r="K468" s="151" t="str">
        <f>IFERROR(IF(VLOOKUP(B468,comp!$D:$L,1,FALSE)=B468,"",""),"Novo")</f>
        <v/>
      </c>
    </row>
    <row r="469" spans="1:11">
      <c r="A469" s="151">
        <v>90680</v>
      </c>
      <c r="B469" s="152">
        <v>90678</v>
      </c>
      <c r="C469" s="151" t="s">
        <v>1175</v>
      </c>
      <c r="D469" s="151" t="s">
        <v>852</v>
      </c>
      <c r="E469" s="151">
        <v>1</v>
      </c>
      <c r="F469" s="151">
        <v>136.44999999999999</v>
      </c>
      <c r="G469" s="151">
        <f t="shared" si="21"/>
        <v>0</v>
      </c>
      <c r="H469" s="151">
        <f t="shared" si="22"/>
        <v>136.44999999999999</v>
      </c>
      <c r="I469" s="151">
        <f t="shared" si="23"/>
        <v>136.44999999999999</v>
      </c>
      <c r="J469" s="151" t="s">
        <v>704</v>
      </c>
      <c r="K469" s="151" t="str">
        <f>IFERROR(IF(VLOOKUP(B469,comp!$D:$L,1,FALSE)=B469,"",""),"Novo")</f>
        <v/>
      </c>
    </row>
    <row r="470" spans="1:11">
      <c r="A470" s="151">
        <v>90680</v>
      </c>
      <c r="B470" s="152">
        <v>90679</v>
      </c>
      <c r="C470" s="151" t="s">
        <v>1176</v>
      </c>
      <c r="D470" s="151" t="s">
        <v>852</v>
      </c>
      <c r="E470" s="151">
        <v>1</v>
      </c>
      <c r="F470" s="151">
        <v>91.52</v>
      </c>
      <c r="G470" s="151">
        <f t="shared" si="21"/>
        <v>0</v>
      </c>
      <c r="H470" s="151">
        <f t="shared" si="22"/>
        <v>91.52</v>
      </c>
      <c r="I470" s="151">
        <f t="shared" si="23"/>
        <v>91.52</v>
      </c>
      <c r="J470" s="151" t="s">
        <v>704</v>
      </c>
      <c r="K470" s="151" t="str">
        <f>IFERROR(IF(VLOOKUP(B470,comp!$D:$L,1,FALSE)=B470,"",""),"Novo")</f>
        <v/>
      </c>
    </row>
    <row r="471" spans="1:11">
      <c r="A471" s="151">
        <v>90680</v>
      </c>
      <c r="B471" s="152">
        <v>91021</v>
      </c>
      <c r="C471" s="151" t="s">
        <v>1177</v>
      </c>
      <c r="D471" s="151" t="s">
        <v>852</v>
      </c>
      <c r="E471" s="151">
        <v>1</v>
      </c>
      <c r="F471" s="151">
        <v>11.94</v>
      </c>
      <c r="G471" s="151">
        <f t="shared" si="21"/>
        <v>0</v>
      </c>
      <c r="H471" s="151">
        <f t="shared" si="22"/>
        <v>11.94</v>
      </c>
      <c r="I471" s="151">
        <f t="shared" si="23"/>
        <v>11.94</v>
      </c>
      <c r="J471" s="151" t="s">
        <v>704</v>
      </c>
      <c r="K471" s="151" t="str">
        <f>IFERROR(IF(VLOOKUP(B471,comp!$D:$L,1,FALSE)=B471,"",""),"Novo")</f>
        <v/>
      </c>
    </row>
    <row r="472" spans="1:11">
      <c r="A472" s="151">
        <v>90686</v>
      </c>
      <c r="B472" s="152">
        <v>90682</v>
      </c>
      <c r="C472" s="151" t="s">
        <v>1178</v>
      </c>
      <c r="D472" s="151" t="s">
        <v>852</v>
      </c>
      <c r="E472" s="151">
        <v>1</v>
      </c>
      <c r="F472" s="151">
        <v>39.46</v>
      </c>
      <c r="G472" s="151">
        <f t="shared" si="21"/>
        <v>0</v>
      </c>
      <c r="H472" s="151">
        <f t="shared" si="22"/>
        <v>39.46</v>
      </c>
      <c r="I472" s="151">
        <f t="shared" si="23"/>
        <v>39.46</v>
      </c>
      <c r="J472" s="151" t="s">
        <v>704</v>
      </c>
      <c r="K472" s="151" t="str">
        <f>IFERROR(IF(VLOOKUP(B472,comp!$D:$L,1,FALSE)=B472,"",""),"Novo")</f>
        <v/>
      </c>
    </row>
    <row r="473" spans="1:11">
      <c r="A473" s="151">
        <v>90686</v>
      </c>
      <c r="B473" s="152">
        <v>90683</v>
      </c>
      <c r="C473" s="151" t="s">
        <v>1179</v>
      </c>
      <c r="D473" s="151" t="s">
        <v>852</v>
      </c>
      <c r="E473" s="151">
        <v>1</v>
      </c>
      <c r="F473" s="151">
        <v>9.1199999999999992</v>
      </c>
      <c r="G473" s="151">
        <f t="shared" si="21"/>
        <v>0</v>
      </c>
      <c r="H473" s="151">
        <f t="shared" si="22"/>
        <v>9.1199999999999992</v>
      </c>
      <c r="I473" s="151">
        <f t="shared" si="23"/>
        <v>9.1199999999999992</v>
      </c>
      <c r="J473" s="151" t="s">
        <v>704</v>
      </c>
      <c r="K473" s="151" t="str">
        <f>IFERROR(IF(VLOOKUP(B473,comp!$D:$L,1,FALSE)=B473,"",""),"Novo")</f>
        <v/>
      </c>
    </row>
    <row r="474" spans="1:11">
      <c r="A474" s="151">
        <v>90686</v>
      </c>
      <c r="B474" s="152">
        <v>90684</v>
      </c>
      <c r="C474" s="151" t="s">
        <v>1180</v>
      </c>
      <c r="D474" s="151" t="s">
        <v>852</v>
      </c>
      <c r="E474" s="151">
        <v>1</v>
      </c>
      <c r="F474" s="151">
        <v>43.16</v>
      </c>
      <c r="G474" s="151">
        <f t="shared" si="21"/>
        <v>0</v>
      </c>
      <c r="H474" s="151">
        <f t="shared" si="22"/>
        <v>43.16</v>
      </c>
      <c r="I474" s="151">
        <f t="shared" si="23"/>
        <v>43.16</v>
      </c>
      <c r="J474" s="151" t="s">
        <v>704</v>
      </c>
      <c r="K474" s="151" t="str">
        <f>IFERROR(IF(VLOOKUP(B474,comp!$D:$L,1,FALSE)=B474,"",""),"Novo")</f>
        <v/>
      </c>
    </row>
    <row r="475" spans="1:11">
      <c r="A475" s="151">
        <v>90686</v>
      </c>
      <c r="B475" s="152">
        <v>90685</v>
      </c>
      <c r="C475" s="151" t="s">
        <v>1181</v>
      </c>
      <c r="D475" s="151" t="s">
        <v>852</v>
      </c>
      <c r="E475" s="151">
        <v>1</v>
      </c>
      <c r="F475" s="151">
        <v>56.77</v>
      </c>
      <c r="G475" s="151">
        <f t="shared" si="21"/>
        <v>0</v>
      </c>
      <c r="H475" s="151">
        <f t="shared" si="22"/>
        <v>56.77</v>
      </c>
      <c r="I475" s="151">
        <f t="shared" si="23"/>
        <v>56.77</v>
      </c>
      <c r="J475" s="151" t="s">
        <v>704</v>
      </c>
      <c r="K475" s="151" t="str">
        <f>IFERROR(IF(VLOOKUP(B475,comp!$D:$L,1,FALSE)=B475,"",""),"Novo")</f>
        <v/>
      </c>
    </row>
    <row r="476" spans="1:11">
      <c r="A476" s="151">
        <v>90692</v>
      </c>
      <c r="B476" s="152">
        <v>90688</v>
      </c>
      <c r="C476" s="151" t="s">
        <v>1182</v>
      </c>
      <c r="D476" s="151" t="s">
        <v>852</v>
      </c>
      <c r="E476" s="151">
        <v>1</v>
      </c>
      <c r="F476" s="151">
        <v>28.8</v>
      </c>
      <c r="G476" s="151">
        <f t="shared" si="21"/>
        <v>0</v>
      </c>
      <c r="H476" s="151">
        <f t="shared" si="22"/>
        <v>28.8</v>
      </c>
      <c r="I476" s="151">
        <f t="shared" si="23"/>
        <v>28.8</v>
      </c>
      <c r="J476" s="151" t="s">
        <v>704</v>
      </c>
      <c r="K476" s="151" t="str">
        <f>IFERROR(IF(VLOOKUP(B476,comp!$D:$L,1,FALSE)=B476,"",""),"Novo")</f>
        <v/>
      </c>
    </row>
    <row r="477" spans="1:11">
      <c r="A477" s="151">
        <v>90692</v>
      </c>
      <c r="B477" s="152">
        <v>90689</v>
      </c>
      <c r="C477" s="151" t="s">
        <v>1183</v>
      </c>
      <c r="D477" s="151" t="s">
        <v>852</v>
      </c>
      <c r="E477" s="151">
        <v>1</v>
      </c>
      <c r="F477" s="151">
        <v>5.68</v>
      </c>
      <c r="G477" s="151">
        <f t="shared" si="21"/>
        <v>0</v>
      </c>
      <c r="H477" s="151">
        <f t="shared" si="22"/>
        <v>5.68</v>
      </c>
      <c r="I477" s="151">
        <f t="shared" si="23"/>
        <v>5.68</v>
      </c>
      <c r="J477" s="151" t="s">
        <v>704</v>
      </c>
      <c r="K477" s="151" t="str">
        <f>IFERROR(IF(VLOOKUP(B477,comp!$D:$L,1,FALSE)=B477,"",""),"Novo")</f>
        <v/>
      </c>
    </row>
    <row r="478" spans="1:11">
      <c r="A478" s="151">
        <v>90692</v>
      </c>
      <c r="B478" s="152">
        <v>90690</v>
      </c>
      <c r="C478" s="151" t="s">
        <v>1184</v>
      </c>
      <c r="D478" s="151" t="s">
        <v>852</v>
      </c>
      <c r="E478" s="151">
        <v>1</v>
      </c>
      <c r="F478" s="151">
        <v>36</v>
      </c>
      <c r="G478" s="151">
        <f t="shared" si="21"/>
        <v>0</v>
      </c>
      <c r="H478" s="151">
        <f t="shared" si="22"/>
        <v>36</v>
      </c>
      <c r="I478" s="151">
        <f t="shared" si="23"/>
        <v>36</v>
      </c>
      <c r="J478" s="151" t="s">
        <v>704</v>
      </c>
      <c r="K478" s="151" t="str">
        <f>IFERROR(IF(VLOOKUP(B478,comp!$D:$L,1,FALSE)=B478,"",""),"Novo")</f>
        <v/>
      </c>
    </row>
    <row r="479" spans="1:11">
      <c r="A479" s="151">
        <v>90692</v>
      </c>
      <c r="B479" s="152">
        <v>90691</v>
      </c>
      <c r="C479" s="151" t="s">
        <v>1185</v>
      </c>
      <c r="D479" s="151" t="s">
        <v>852</v>
      </c>
      <c r="E479" s="151">
        <v>1</v>
      </c>
      <c r="F479" s="151">
        <v>39.76</v>
      </c>
      <c r="G479" s="151">
        <f t="shared" si="21"/>
        <v>0</v>
      </c>
      <c r="H479" s="151">
        <f t="shared" si="22"/>
        <v>39.76</v>
      </c>
      <c r="I479" s="151">
        <f t="shared" si="23"/>
        <v>39.76</v>
      </c>
      <c r="J479" s="151" t="s">
        <v>704</v>
      </c>
      <c r="K479" s="151" t="str">
        <f>IFERROR(IF(VLOOKUP(B479,comp!$D:$L,1,FALSE)=B479,"",""),"Novo")</f>
        <v/>
      </c>
    </row>
    <row r="480" spans="1:11">
      <c r="A480" s="151">
        <v>90964</v>
      </c>
      <c r="B480" s="152">
        <v>90960</v>
      </c>
      <c r="C480" s="151" t="s">
        <v>1186</v>
      </c>
      <c r="D480" s="151" t="s">
        <v>852</v>
      </c>
      <c r="E480" s="151">
        <v>1</v>
      </c>
      <c r="F480" s="151">
        <v>7.1</v>
      </c>
      <c r="G480" s="151">
        <f t="shared" si="21"/>
        <v>0</v>
      </c>
      <c r="H480" s="151">
        <f t="shared" si="22"/>
        <v>7.1</v>
      </c>
      <c r="I480" s="151">
        <f t="shared" si="23"/>
        <v>7.1</v>
      </c>
      <c r="J480" s="151" t="s">
        <v>704</v>
      </c>
      <c r="K480" s="151" t="str">
        <f>IFERROR(IF(VLOOKUP(B480,comp!$D:$L,1,FALSE)=B480,"",""),"Novo")</f>
        <v/>
      </c>
    </row>
    <row r="481" spans="1:11">
      <c r="A481" s="151">
        <v>90964</v>
      </c>
      <c r="B481" s="152">
        <v>90961</v>
      </c>
      <c r="C481" s="151" t="s">
        <v>1187</v>
      </c>
      <c r="D481" s="151" t="s">
        <v>852</v>
      </c>
      <c r="E481" s="151">
        <v>1</v>
      </c>
      <c r="F481" s="151">
        <v>1.9</v>
      </c>
      <c r="G481" s="151">
        <f t="shared" si="21"/>
        <v>0</v>
      </c>
      <c r="H481" s="151">
        <f t="shared" si="22"/>
        <v>1.9</v>
      </c>
      <c r="I481" s="151">
        <f t="shared" si="23"/>
        <v>1.9</v>
      </c>
      <c r="J481" s="151" t="s">
        <v>704</v>
      </c>
      <c r="K481" s="151" t="str">
        <f>IFERROR(IF(VLOOKUP(B481,comp!$D:$L,1,FALSE)=B481,"",""),"Novo")</f>
        <v/>
      </c>
    </row>
    <row r="482" spans="1:11">
      <c r="A482" s="151">
        <v>90964</v>
      </c>
      <c r="B482" s="152">
        <v>90962</v>
      </c>
      <c r="C482" s="151" t="s">
        <v>1188</v>
      </c>
      <c r="D482" s="151" t="s">
        <v>852</v>
      </c>
      <c r="E482" s="151">
        <v>1</v>
      </c>
      <c r="F482" s="151">
        <v>8.89</v>
      </c>
      <c r="G482" s="151">
        <f t="shared" si="21"/>
        <v>0</v>
      </c>
      <c r="H482" s="151">
        <f t="shared" si="22"/>
        <v>8.89</v>
      </c>
      <c r="I482" s="151">
        <f t="shared" si="23"/>
        <v>8.89</v>
      </c>
      <c r="J482" s="151" t="s">
        <v>704</v>
      </c>
      <c r="K482" s="151" t="str">
        <f>IFERROR(IF(VLOOKUP(B482,comp!$D:$L,1,FALSE)=B482,"",""),"Novo")</f>
        <v/>
      </c>
    </row>
    <row r="483" spans="1:11">
      <c r="A483" s="151">
        <v>90964</v>
      </c>
      <c r="B483" s="152">
        <v>90963</v>
      </c>
      <c r="C483" s="151" t="s">
        <v>1189</v>
      </c>
      <c r="D483" s="151" t="s">
        <v>852</v>
      </c>
      <c r="E483" s="151">
        <v>1</v>
      </c>
      <c r="F483" s="151">
        <v>14.92</v>
      </c>
      <c r="G483" s="151">
        <f t="shared" si="21"/>
        <v>0</v>
      </c>
      <c r="H483" s="151">
        <f t="shared" si="22"/>
        <v>14.92</v>
      </c>
      <c r="I483" s="151">
        <f t="shared" si="23"/>
        <v>14.92</v>
      </c>
      <c r="J483" s="151" t="s">
        <v>704</v>
      </c>
      <c r="K483" s="151" t="str">
        <f>IFERROR(IF(VLOOKUP(B483,comp!$D:$L,1,FALSE)=B483,"",""),"Novo")</f>
        <v/>
      </c>
    </row>
    <row r="484" spans="1:11">
      <c r="A484" s="151">
        <v>90972</v>
      </c>
      <c r="B484" s="152">
        <v>90968</v>
      </c>
      <c r="C484" s="151" t="s">
        <v>1190</v>
      </c>
      <c r="D484" s="151" t="s">
        <v>852</v>
      </c>
      <c r="E484" s="151">
        <v>1</v>
      </c>
      <c r="F484" s="151">
        <v>7.12</v>
      </c>
      <c r="G484" s="151">
        <f t="shared" si="21"/>
        <v>0</v>
      </c>
      <c r="H484" s="151">
        <f t="shared" si="22"/>
        <v>7.12</v>
      </c>
      <c r="I484" s="151">
        <f t="shared" si="23"/>
        <v>7.12</v>
      </c>
      <c r="J484" s="151" t="s">
        <v>704</v>
      </c>
      <c r="K484" s="151" t="str">
        <f>IFERROR(IF(VLOOKUP(B484,comp!$D:$L,1,FALSE)=B484,"",""),"Novo")</f>
        <v/>
      </c>
    </row>
    <row r="485" spans="1:11">
      <c r="A485" s="151">
        <v>90972</v>
      </c>
      <c r="B485" s="152">
        <v>90969</v>
      </c>
      <c r="C485" s="151" t="s">
        <v>1191</v>
      </c>
      <c r="D485" s="151" t="s">
        <v>852</v>
      </c>
      <c r="E485" s="151">
        <v>1</v>
      </c>
      <c r="F485" s="151">
        <v>1.91</v>
      </c>
      <c r="G485" s="151">
        <f t="shared" si="21"/>
        <v>0</v>
      </c>
      <c r="H485" s="151">
        <f t="shared" si="22"/>
        <v>1.91</v>
      </c>
      <c r="I485" s="151">
        <f t="shared" si="23"/>
        <v>1.91</v>
      </c>
      <c r="J485" s="151" t="s">
        <v>704</v>
      </c>
      <c r="K485" s="151" t="str">
        <f>IFERROR(IF(VLOOKUP(B485,comp!$D:$L,1,FALSE)=B485,"",""),"Novo")</f>
        <v/>
      </c>
    </row>
    <row r="486" spans="1:11">
      <c r="A486" s="151">
        <v>90972</v>
      </c>
      <c r="B486" s="152">
        <v>90970</v>
      </c>
      <c r="C486" s="151" t="s">
        <v>1192</v>
      </c>
      <c r="D486" s="151" t="s">
        <v>852</v>
      </c>
      <c r="E486" s="151">
        <v>1</v>
      </c>
      <c r="F486" s="151">
        <v>8.91</v>
      </c>
      <c r="G486" s="151">
        <f t="shared" si="21"/>
        <v>0</v>
      </c>
      <c r="H486" s="151">
        <f t="shared" si="22"/>
        <v>8.91</v>
      </c>
      <c r="I486" s="151">
        <f t="shared" si="23"/>
        <v>8.91</v>
      </c>
      <c r="J486" s="151" t="s">
        <v>704</v>
      </c>
      <c r="K486" s="151" t="str">
        <f>IFERROR(IF(VLOOKUP(B486,comp!$D:$L,1,FALSE)=B486,"",""),"Novo")</f>
        <v/>
      </c>
    </row>
    <row r="487" spans="1:11">
      <c r="A487" s="151">
        <v>90972</v>
      </c>
      <c r="B487" s="152">
        <v>90971</v>
      </c>
      <c r="C487" s="151" t="s">
        <v>1193</v>
      </c>
      <c r="D487" s="151" t="s">
        <v>852</v>
      </c>
      <c r="E487" s="151">
        <v>1</v>
      </c>
      <c r="F487" s="151">
        <v>60.47</v>
      </c>
      <c r="G487" s="151">
        <f t="shared" si="21"/>
        <v>0</v>
      </c>
      <c r="H487" s="151">
        <f t="shared" si="22"/>
        <v>60.47</v>
      </c>
      <c r="I487" s="151">
        <f t="shared" si="23"/>
        <v>60.47</v>
      </c>
      <c r="J487" s="151" t="s">
        <v>704</v>
      </c>
      <c r="K487" s="151" t="str">
        <f>IFERROR(IF(VLOOKUP(B487,comp!$D:$L,1,FALSE)=B487,"",""),"Novo")</f>
        <v/>
      </c>
    </row>
    <row r="488" spans="1:11">
      <c r="A488" s="151">
        <v>90979</v>
      </c>
      <c r="B488" s="152">
        <v>90975</v>
      </c>
      <c r="C488" s="151" t="s">
        <v>1194</v>
      </c>
      <c r="D488" s="151" t="s">
        <v>852</v>
      </c>
      <c r="E488" s="151">
        <v>1</v>
      </c>
      <c r="F488" s="151">
        <v>18.09</v>
      </c>
      <c r="G488" s="151">
        <f t="shared" si="21"/>
        <v>0</v>
      </c>
      <c r="H488" s="151">
        <f t="shared" si="22"/>
        <v>18.09</v>
      </c>
      <c r="I488" s="151">
        <f t="shared" si="23"/>
        <v>18.09</v>
      </c>
      <c r="J488" s="151" t="s">
        <v>704</v>
      </c>
      <c r="K488" s="151" t="str">
        <f>IFERROR(IF(VLOOKUP(B488,comp!$D:$L,1,FALSE)=B488,"",""),"Novo")</f>
        <v/>
      </c>
    </row>
    <row r="489" spans="1:11">
      <c r="A489" s="151">
        <v>90979</v>
      </c>
      <c r="B489" s="152">
        <v>90976</v>
      </c>
      <c r="C489" s="151" t="s">
        <v>1195</v>
      </c>
      <c r="D489" s="151" t="s">
        <v>852</v>
      </c>
      <c r="E489" s="151">
        <v>1</v>
      </c>
      <c r="F489" s="151">
        <v>4.8499999999999996</v>
      </c>
      <c r="G489" s="151">
        <f t="shared" si="21"/>
        <v>0</v>
      </c>
      <c r="H489" s="151">
        <f t="shared" si="22"/>
        <v>4.8499999999999996</v>
      </c>
      <c r="I489" s="151">
        <f t="shared" si="23"/>
        <v>4.8499999999999996</v>
      </c>
      <c r="J489" s="151" t="s">
        <v>704</v>
      </c>
      <c r="K489" s="151" t="str">
        <f>IFERROR(IF(VLOOKUP(B489,comp!$D:$L,1,FALSE)=B489,"",""),"Novo")</f>
        <v/>
      </c>
    </row>
    <row r="490" spans="1:11">
      <c r="A490" s="151">
        <v>90979</v>
      </c>
      <c r="B490" s="152">
        <v>90977</v>
      </c>
      <c r="C490" s="151" t="s">
        <v>1196</v>
      </c>
      <c r="D490" s="151" t="s">
        <v>852</v>
      </c>
      <c r="E490" s="151">
        <v>1</v>
      </c>
      <c r="F490" s="151">
        <v>22.63</v>
      </c>
      <c r="G490" s="151">
        <f t="shared" si="21"/>
        <v>0</v>
      </c>
      <c r="H490" s="151">
        <f t="shared" si="22"/>
        <v>22.63</v>
      </c>
      <c r="I490" s="151">
        <f t="shared" si="23"/>
        <v>22.63</v>
      </c>
      <c r="J490" s="151" t="s">
        <v>704</v>
      </c>
      <c r="K490" s="151" t="str">
        <f>IFERROR(IF(VLOOKUP(B490,comp!$D:$L,1,FALSE)=B490,"",""),"Novo")</f>
        <v/>
      </c>
    </row>
    <row r="491" spans="1:11">
      <c r="A491" s="151">
        <v>90979</v>
      </c>
      <c r="B491" s="152">
        <v>90978</v>
      </c>
      <c r="C491" s="151" t="s">
        <v>1197</v>
      </c>
      <c r="D491" s="151" t="s">
        <v>852</v>
      </c>
      <c r="E491" s="151">
        <v>1</v>
      </c>
      <c r="F491" s="151">
        <v>156.88999999999999</v>
      </c>
      <c r="G491" s="151">
        <f t="shared" si="21"/>
        <v>0</v>
      </c>
      <c r="H491" s="151">
        <f t="shared" si="22"/>
        <v>156.88999999999999</v>
      </c>
      <c r="I491" s="151">
        <f t="shared" si="23"/>
        <v>156.88999999999999</v>
      </c>
      <c r="J491" s="151" t="s">
        <v>704</v>
      </c>
      <c r="K491" s="151" t="str">
        <f>IFERROR(IF(VLOOKUP(B491,comp!$D:$L,1,FALSE)=B491,"",""),"Novo")</f>
        <v/>
      </c>
    </row>
    <row r="492" spans="1:11">
      <c r="A492" s="151">
        <v>90999</v>
      </c>
      <c r="B492" s="152">
        <v>90992</v>
      </c>
      <c r="C492" s="151" t="s">
        <v>1198</v>
      </c>
      <c r="D492" s="151" t="s">
        <v>852</v>
      </c>
      <c r="E492" s="151">
        <v>1</v>
      </c>
      <c r="F492" s="151">
        <v>8.4499999999999993</v>
      </c>
      <c r="G492" s="151">
        <f t="shared" si="21"/>
        <v>0</v>
      </c>
      <c r="H492" s="151">
        <f t="shared" si="22"/>
        <v>8.4499999999999993</v>
      </c>
      <c r="I492" s="151">
        <f t="shared" si="23"/>
        <v>8.4499999999999993</v>
      </c>
      <c r="J492" s="151" t="s">
        <v>704</v>
      </c>
      <c r="K492" s="151" t="str">
        <f>IFERROR(IF(VLOOKUP(B492,comp!$D:$L,1,FALSE)=B492,"",""),"Novo")</f>
        <v/>
      </c>
    </row>
    <row r="493" spans="1:11">
      <c r="A493" s="151">
        <v>90999</v>
      </c>
      <c r="B493" s="152">
        <v>90993</v>
      </c>
      <c r="C493" s="151" t="s">
        <v>1199</v>
      </c>
      <c r="D493" s="151" t="s">
        <v>852</v>
      </c>
      <c r="E493" s="151">
        <v>1</v>
      </c>
      <c r="F493" s="151">
        <v>2.2599999999999998</v>
      </c>
      <c r="G493" s="151">
        <f t="shared" si="21"/>
        <v>0</v>
      </c>
      <c r="H493" s="151">
        <f t="shared" si="22"/>
        <v>2.2599999999999998</v>
      </c>
      <c r="I493" s="151">
        <f t="shared" si="23"/>
        <v>2.2599999999999998</v>
      </c>
      <c r="J493" s="151" t="s">
        <v>704</v>
      </c>
      <c r="K493" s="151" t="str">
        <f>IFERROR(IF(VLOOKUP(B493,comp!$D:$L,1,FALSE)=B493,"",""),"Novo")</f>
        <v/>
      </c>
    </row>
    <row r="494" spans="1:11">
      <c r="A494" s="151">
        <v>90999</v>
      </c>
      <c r="B494" s="152">
        <v>90994</v>
      </c>
      <c r="C494" s="151" t="s">
        <v>1200</v>
      </c>
      <c r="D494" s="151" t="s">
        <v>852</v>
      </c>
      <c r="E494" s="151">
        <v>1</v>
      </c>
      <c r="F494" s="151">
        <v>10.57</v>
      </c>
      <c r="G494" s="151">
        <f t="shared" si="21"/>
        <v>0</v>
      </c>
      <c r="H494" s="151">
        <f t="shared" si="22"/>
        <v>10.57</v>
      </c>
      <c r="I494" s="151">
        <f t="shared" si="23"/>
        <v>10.57</v>
      </c>
      <c r="J494" s="151" t="s">
        <v>704</v>
      </c>
      <c r="K494" s="151" t="str">
        <f>IFERROR(IF(VLOOKUP(B494,comp!$D:$L,1,FALSE)=B494,"",""),"Novo")</f>
        <v/>
      </c>
    </row>
    <row r="495" spans="1:11">
      <c r="A495" s="151">
        <v>90999</v>
      </c>
      <c r="B495" s="152">
        <v>90995</v>
      </c>
      <c r="C495" s="151" t="s">
        <v>1201</v>
      </c>
      <c r="D495" s="151" t="s">
        <v>852</v>
      </c>
      <c r="E495" s="151">
        <v>1</v>
      </c>
      <c r="F495" s="151">
        <v>82.14</v>
      </c>
      <c r="G495" s="151">
        <f t="shared" si="21"/>
        <v>0</v>
      </c>
      <c r="H495" s="151">
        <f t="shared" si="22"/>
        <v>82.14</v>
      </c>
      <c r="I495" s="151">
        <f t="shared" si="23"/>
        <v>82.14</v>
      </c>
      <c r="J495" s="151" t="s">
        <v>704</v>
      </c>
      <c r="K495" s="151" t="str">
        <f>IFERROR(IF(VLOOKUP(B495,comp!$D:$L,1,FALSE)=B495,"",""),"Novo")</f>
        <v/>
      </c>
    </row>
    <row r="496" spans="1:11">
      <c r="A496" s="151">
        <v>91031</v>
      </c>
      <c r="B496" s="152">
        <v>91026</v>
      </c>
      <c r="C496" s="151" t="s">
        <v>1202</v>
      </c>
      <c r="D496" s="151" t="s">
        <v>852</v>
      </c>
      <c r="E496" s="151">
        <v>1</v>
      </c>
      <c r="F496" s="151">
        <v>24.77</v>
      </c>
      <c r="G496" s="151">
        <f t="shared" si="21"/>
        <v>0</v>
      </c>
      <c r="H496" s="151">
        <f t="shared" si="22"/>
        <v>24.77</v>
      </c>
      <c r="I496" s="151">
        <f t="shared" si="23"/>
        <v>24.77</v>
      </c>
      <c r="J496" s="151" t="s">
        <v>704</v>
      </c>
      <c r="K496" s="151" t="str">
        <f>IFERROR(IF(VLOOKUP(B496,comp!$D:$L,1,FALSE)=B496,"",""),"Novo")</f>
        <v/>
      </c>
    </row>
    <row r="497" spans="1:11">
      <c r="A497" s="151">
        <v>91031</v>
      </c>
      <c r="B497" s="152">
        <v>91027</v>
      </c>
      <c r="C497" s="151" t="s">
        <v>1203</v>
      </c>
      <c r="D497" s="151" t="s">
        <v>852</v>
      </c>
      <c r="E497" s="151">
        <v>1</v>
      </c>
      <c r="F497" s="151">
        <v>9.93</v>
      </c>
      <c r="G497" s="151">
        <f t="shared" si="21"/>
        <v>0</v>
      </c>
      <c r="H497" s="151">
        <f t="shared" si="22"/>
        <v>9.93</v>
      </c>
      <c r="I497" s="151">
        <f t="shared" si="23"/>
        <v>9.93</v>
      </c>
      <c r="J497" s="151" t="s">
        <v>704</v>
      </c>
      <c r="K497" s="151" t="str">
        <f>IFERROR(IF(VLOOKUP(B497,comp!$D:$L,1,FALSE)=B497,"",""),"Novo")</f>
        <v/>
      </c>
    </row>
    <row r="498" spans="1:11">
      <c r="A498" s="151">
        <v>91031</v>
      </c>
      <c r="B498" s="152">
        <v>91028</v>
      </c>
      <c r="C498" s="151" t="s">
        <v>1204</v>
      </c>
      <c r="D498" s="151" t="s">
        <v>852</v>
      </c>
      <c r="E498" s="151">
        <v>1</v>
      </c>
      <c r="F498" s="151">
        <v>4.01</v>
      </c>
      <c r="G498" s="151">
        <f t="shared" si="21"/>
        <v>0</v>
      </c>
      <c r="H498" s="151">
        <f t="shared" si="22"/>
        <v>4.01</v>
      </c>
      <c r="I498" s="151">
        <f t="shared" si="23"/>
        <v>4.01</v>
      </c>
      <c r="J498" s="151" t="s">
        <v>704</v>
      </c>
      <c r="K498" s="151" t="str">
        <f>IFERROR(IF(VLOOKUP(B498,comp!$D:$L,1,FALSE)=B498,"",""),"Novo")</f>
        <v/>
      </c>
    </row>
    <row r="499" spans="1:11">
      <c r="A499" s="151">
        <v>91031</v>
      </c>
      <c r="B499" s="152">
        <v>91029</v>
      </c>
      <c r="C499" s="151" t="s">
        <v>1205</v>
      </c>
      <c r="D499" s="151" t="s">
        <v>852</v>
      </c>
      <c r="E499" s="151">
        <v>1</v>
      </c>
      <c r="F499" s="151">
        <v>45.41</v>
      </c>
      <c r="G499" s="151">
        <f t="shared" si="21"/>
        <v>0</v>
      </c>
      <c r="H499" s="151">
        <f t="shared" si="22"/>
        <v>45.41</v>
      </c>
      <c r="I499" s="151">
        <f t="shared" si="23"/>
        <v>45.41</v>
      </c>
      <c r="J499" s="151" t="s">
        <v>704</v>
      </c>
      <c r="K499" s="151" t="str">
        <f>IFERROR(IF(VLOOKUP(B499,comp!$D:$L,1,FALSE)=B499,"",""),"Novo")</f>
        <v/>
      </c>
    </row>
    <row r="500" spans="1:11">
      <c r="A500" s="151">
        <v>91031</v>
      </c>
      <c r="B500" s="152">
        <v>91030</v>
      </c>
      <c r="C500" s="151" t="s">
        <v>1206</v>
      </c>
      <c r="D500" s="151" t="s">
        <v>852</v>
      </c>
      <c r="E500" s="151">
        <v>1</v>
      </c>
      <c r="F500" s="151">
        <v>146.38</v>
      </c>
      <c r="G500" s="151">
        <f t="shared" si="21"/>
        <v>0</v>
      </c>
      <c r="H500" s="151">
        <f t="shared" si="22"/>
        <v>146.38</v>
      </c>
      <c r="I500" s="151">
        <f t="shared" si="23"/>
        <v>146.38</v>
      </c>
      <c r="J500" s="151" t="s">
        <v>704</v>
      </c>
      <c r="K500" s="151" t="str">
        <f>IFERROR(IF(VLOOKUP(B500,comp!$D:$L,1,FALSE)=B500,"",""),"Novo")</f>
        <v/>
      </c>
    </row>
    <row r="501" spans="1:11">
      <c r="A501" s="151">
        <v>91277</v>
      </c>
      <c r="B501" s="152">
        <v>91273</v>
      </c>
      <c r="C501" s="151" t="s">
        <v>1207</v>
      </c>
      <c r="D501" s="151" t="s">
        <v>852</v>
      </c>
      <c r="E501" s="151">
        <v>1</v>
      </c>
      <c r="F501" s="151">
        <v>0.6</v>
      </c>
      <c r="G501" s="151">
        <f t="shared" si="21"/>
        <v>0</v>
      </c>
      <c r="H501" s="151">
        <f t="shared" si="22"/>
        <v>0.6</v>
      </c>
      <c r="I501" s="151">
        <f t="shared" si="23"/>
        <v>0.6</v>
      </c>
      <c r="J501" s="151" t="s">
        <v>704</v>
      </c>
      <c r="K501" s="151" t="str">
        <f>IFERROR(IF(VLOOKUP(B501,comp!$D:$L,1,FALSE)=B501,"",""),"Novo")</f>
        <v/>
      </c>
    </row>
    <row r="502" spans="1:11">
      <c r="A502" s="151">
        <v>91277</v>
      </c>
      <c r="B502" s="152">
        <v>91274</v>
      </c>
      <c r="C502" s="151" t="s">
        <v>1208</v>
      </c>
      <c r="D502" s="151" t="s">
        <v>852</v>
      </c>
      <c r="E502" s="151">
        <v>1</v>
      </c>
      <c r="F502" s="151">
        <v>0.16</v>
      </c>
      <c r="G502" s="151">
        <f t="shared" si="21"/>
        <v>0</v>
      </c>
      <c r="H502" s="151">
        <f t="shared" si="22"/>
        <v>0.16</v>
      </c>
      <c r="I502" s="151">
        <f t="shared" si="23"/>
        <v>0.16</v>
      </c>
      <c r="J502" s="151" t="s">
        <v>704</v>
      </c>
      <c r="K502" s="151" t="str">
        <f>IFERROR(IF(VLOOKUP(B502,comp!$D:$L,1,FALSE)=B502,"",""),"Novo")</f>
        <v/>
      </c>
    </row>
    <row r="503" spans="1:11">
      <c r="A503" s="151">
        <v>91277</v>
      </c>
      <c r="B503" s="152">
        <v>91275</v>
      </c>
      <c r="C503" s="151" t="s">
        <v>1209</v>
      </c>
      <c r="D503" s="151" t="s">
        <v>852</v>
      </c>
      <c r="E503" s="151">
        <v>1</v>
      </c>
      <c r="F503" s="151">
        <v>0.75</v>
      </c>
      <c r="G503" s="151">
        <f t="shared" si="21"/>
        <v>0</v>
      </c>
      <c r="H503" s="151">
        <f t="shared" si="22"/>
        <v>0.75</v>
      </c>
      <c r="I503" s="151">
        <f t="shared" si="23"/>
        <v>0.75</v>
      </c>
      <c r="J503" s="151" t="s">
        <v>704</v>
      </c>
      <c r="K503" s="151" t="str">
        <f>IFERROR(IF(VLOOKUP(B503,comp!$D:$L,1,FALSE)=B503,"",""),"Novo")</f>
        <v/>
      </c>
    </row>
    <row r="504" spans="1:11">
      <c r="A504" s="151">
        <v>91277</v>
      </c>
      <c r="B504" s="152">
        <v>91276</v>
      </c>
      <c r="C504" s="151" t="s">
        <v>1210</v>
      </c>
      <c r="D504" s="151" t="s">
        <v>852</v>
      </c>
      <c r="E504" s="151">
        <v>1</v>
      </c>
      <c r="F504" s="151">
        <v>8.58</v>
      </c>
      <c r="G504" s="151">
        <f t="shared" si="21"/>
        <v>0</v>
      </c>
      <c r="H504" s="151">
        <f t="shared" si="22"/>
        <v>8.58</v>
      </c>
      <c r="I504" s="151">
        <f t="shared" si="23"/>
        <v>8.58</v>
      </c>
      <c r="J504" s="151" t="s">
        <v>704</v>
      </c>
      <c r="K504" s="151" t="str">
        <f>IFERROR(IF(VLOOKUP(B504,comp!$D:$L,1,FALSE)=B504,"",""),"Novo")</f>
        <v/>
      </c>
    </row>
    <row r="505" spans="1:11">
      <c r="A505" s="151">
        <v>91283</v>
      </c>
      <c r="B505" s="152">
        <v>91279</v>
      </c>
      <c r="C505" s="151" t="s">
        <v>1211</v>
      </c>
      <c r="D505" s="151" t="s">
        <v>852</v>
      </c>
      <c r="E505" s="151">
        <v>1</v>
      </c>
      <c r="F505" s="151">
        <v>0.79</v>
      </c>
      <c r="G505" s="151">
        <f t="shared" si="21"/>
        <v>0</v>
      </c>
      <c r="H505" s="151">
        <f t="shared" si="22"/>
        <v>0.79</v>
      </c>
      <c r="I505" s="151">
        <f t="shared" si="23"/>
        <v>0.79</v>
      </c>
      <c r="J505" s="151" t="s">
        <v>704</v>
      </c>
      <c r="K505" s="151" t="str">
        <f>IFERROR(IF(VLOOKUP(B505,comp!$D:$L,1,FALSE)=B505,"",""),"Novo")</f>
        <v/>
      </c>
    </row>
    <row r="506" spans="1:11">
      <c r="A506" s="151">
        <v>91283</v>
      </c>
      <c r="B506" s="152">
        <v>91280</v>
      </c>
      <c r="C506" s="151" t="s">
        <v>1212</v>
      </c>
      <c r="D506" s="151" t="s">
        <v>852</v>
      </c>
      <c r="E506" s="151">
        <v>1</v>
      </c>
      <c r="F506" s="151">
        <v>0.17</v>
      </c>
      <c r="G506" s="151">
        <f t="shared" si="21"/>
        <v>0</v>
      </c>
      <c r="H506" s="151">
        <f t="shared" si="22"/>
        <v>0.17</v>
      </c>
      <c r="I506" s="151">
        <f t="shared" si="23"/>
        <v>0.17</v>
      </c>
      <c r="J506" s="151" t="s">
        <v>704</v>
      </c>
      <c r="K506" s="151" t="str">
        <f>IFERROR(IF(VLOOKUP(B506,comp!$D:$L,1,FALSE)=B506,"",""),"Novo")</f>
        <v/>
      </c>
    </row>
    <row r="507" spans="1:11">
      <c r="A507" s="151">
        <v>91283</v>
      </c>
      <c r="B507" s="152">
        <v>91281</v>
      </c>
      <c r="C507" s="151" t="s">
        <v>1213</v>
      </c>
      <c r="D507" s="151" t="s">
        <v>852</v>
      </c>
      <c r="E507" s="151">
        <v>1</v>
      </c>
      <c r="F507" s="151">
        <v>0.99</v>
      </c>
      <c r="G507" s="151">
        <f t="shared" si="21"/>
        <v>0</v>
      </c>
      <c r="H507" s="151">
        <f t="shared" si="22"/>
        <v>0.99</v>
      </c>
      <c r="I507" s="151">
        <f t="shared" si="23"/>
        <v>0.99</v>
      </c>
      <c r="J507" s="151" t="s">
        <v>704</v>
      </c>
      <c r="K507" s="151" t="str">
        <f>IFERROR(IF(VLOOKUP(B507,comp!$D:$L,1,FALSE)=B507,"",""),"Novo")</f>
        <v/>
      </c>
    </row>
    <row r="508" spans="1:11">
      <c r="A508" s="151">
        <v>91283</v>
      </c>
      <c r="B508" s="152">
        <v>91282</v>
      </c>
      <c r="C508" s="151" t="s">
        <v>1214</v>
      </c>
      <c r="D508" s="151" t="s">
        <v>852</v>
      </c>
      <c r="E508" s="151">
        <v>1</v>
      </c>
      <c r="F508" s="151">
        <v>8.64</v>
      </c>
      <c r="G508" s="151">
        <f t="shared" si="21"/>
        <v>0</v>
      </c>
      <c r="H508" s="151">
        <f t="shared" si="22"/>
        <v>8.64</v>
      </c>
      <c r="I508" s="151">
        <f t="shared" si="23"/>
        <v>8.64</v>
      </c>
      <c r="J508" s="151" t="s">
        <v>704</v>
      </c>
      <c r="K508" s="151" t="str">
        <f>IFERROR(IF(VLOOKUP(B508,comp!$D:$L,1,FALSE)=B508,"",""),"Novo")</f>
        <v/>
      </c>
    </row>
    <row r="509" spans="1:11">
      <c r="A509" s="151">
        <v>91386</v>
      </c>
      <c r="B509" s="152">
        <v>91380</v>
      </c>
      <c r="C509" s="151" t="s">
        <v>1215</v>
      </c>
      <c r="D509" s="151" t="s">
        <v>852</v>
      </c>
      <c r="E509" s="151">
        <v>1</v>
      </c>
      <c r="F509" s="151">
        <v>29.22</v>
      </c>
      <c r="G509" s="151">
        <f t="shared" si="21"/>
        <v>0</v>
      </c>
      <c r="H509" s="151">
        <f t="shared" si="22"/>
        <v>29.22</v>
      </c>
      <c r="I509" s="151">
        <f t="shared" si="23"/>
        <v>29.22</v>
      </c>
      <c r="J509" s="151" t="s">
        <v>704</v>
      </c>
      <c r="K509" s="151" t="str">
        <f>IFERROR(IF(VLOOKUP(B509,comp!$D:$L,1,FALSE)=B509,"",""),"Novo")</f>
        <v/>
      </c>
    </row>
    <row r="510" spans="1:11">
      <c r="A510" s="151">
        <v>91386</v>
      </c>
      <c r="B510" s="152">
        <v>91381</v>
      </c>
      <c r="C510" s="151" t="s">
        <v>1216</v>
      </c>
      <c r="D510" s="151" t="s">
        <v>852</v>
      </c>
      <c r="E510" s="151">
        <v>1</v>
      </c>
      <c r="F510" s="151">
        <v>11.21</v>
      </c>
      <c r="G510" s="151">
        <f t="shared" si="21"/>
        <v>0</v>
      </c>
      <c r="H510" s="151">
        <f t="shared" si="22"/>
        <v>11.21</v>
      </c>
      <c r="I510" s="151">
        <f t="shared" si="23"/>
        <v>11.21</v>
      </c>
      <c r="J510" s="151" t="s">
        <v>704</v>
      </c>
      <c r="K510" s="151" t="str">
        <f>IFERROR(IF(VLOOKUP(B510,comp!$D:$L,1,FALSE)=B510,"",""),"Novo")</f>
        <v/>
      </c>
    </row>
    <row r="511" spans="1:11">
      <c r="A511" s="151">
        <v>91386</v>
      </c>
      <c r="B511" s="152">
        <v>91382</v>
      </c>
      <c r="C511" s="151" t="s">
        <v>1217</v>
      </c>
      <c r="D511" s="151" t="s">
        <v>852</v>
      </c>
      <c r="E511" s="151">
        <v>1</v>
      </c>
      <c r="F511" s="151">
        <v>4.53</v>
      </c>
      <c r="G511" s="151">
        <f t="shared" si="21"/>
        <v>0</v>
      </c>
      <c r="H511" s="151">
        <f t="shared" si="22"/>
        <v>4.53</v>
      </c>
      <c r="I511" s="151">
        <f t="shared" si="23"/>
        <v>4.53</v>
      </c>
      <c r="J511" s="151" t="s">
        <v>704</v>
      </c>
      <c r="K511" s="151" t="str">
        <f>IFERROR(IF(VLOOKUP(B511,comp!$D:$L,1,FALSE)=B511,"",""),"Novo")</f>
        <v/>
      </c>
    </row>
    <row r="512" spans="1:11">
      <c r="A512" s="151">
        <v>91386</v>
      </c>
      <c r="B512" s="152">
        <v>91383</v>
      </c>
      <c r="C512" s="151" t="s">
        <v>1218</v>
      </c>
      <c r="D512" s="151" t="s">
        <v>852</v>
      </c>
      <c r="E512" s="151">
        <v>1</v>
      </c>
      <c r="F512" s="151">
        <v>52.56</v>
      </c>
      <c r="G512" s="151">
        <f t="shared" si="21"/>
        <v>0</v>
      </c>
      <c r="H512" s="151">
        <f t="shared" si="22"/>
        <v>52.56</v>
      </c>
      <c r="I512" s="151">
        <f t="shared" si="23"/>
        <v>52.56</v>
      </c>
      <c r="J512" s="151" t="s">
        <v>704</v>
      </c>
      <c r="K512" s="151" t="str">
        <f>IFERROR(IF(VLOOKUP(B512,comp!$D:$L,1,FALSE)=B512,"",""),"Novo")</f>
        <v/>
      </c>
    </row>
    <row r="513" spans="1:11">
      <c r="A513" s="151">
        <v>91386</v>
      </c>
      <c r="B513" s="152">
        <v>91384</v>
      </c>
      <c r="C513" s="151" t="s">
        <v>1219</v>
      </c>
      <c r="D513" s="151" t="s">
        <v>852</v>
      </c>
      <c r="E513" s="151">
        <v>1</v>
      </c>
      <c r="F513" s="151">
        <v>141.47999999999999</v>
      </c>
      <c r="G513" s="151">
        <f t="shared" si="21"/>
        <v>0</v>
      </c>
      <c r="H513" s="151">
        <f t="shared" si="22"/>
        <v>141.47999999999999</v>
      </c>
      <c r="I513" s="151">
        <f t="shared" si="23"/>
        <v>141.47999999999999</v>
      </c>
      <c r="J513" s="151" t="s">
        <v>704</v>
      </c>
      <c r="K513" s="151" t="str">
        <f>IFERROR(IF(VLOOKUP(B513,comp!$D:$L,1,FALSE)=B513,"",""),"Novo")</f>
        <v/>
      </c>
    </row>
    <row r="514" spans="1:11">
      <c r="A514" s="151">
        <v>91533</v>
      </c>
      <c r="B514" s="152">
        <v>91529</v>
      </c>
      <c r="C514" s="151" t="s">
        <v>1220</v>
      </c>
      <c r="D514" s="151" t="s">
        <v>852</v>
      </c>
      <c r="E514" s="151">
        <v>1</v>
      </c>
      <c r="F514" s="151">
        <v>0.88</v>
      </c>
      <c r="G514" s="151">
        <f t="shared" si="21"/>
        <v>0</v>
      </c>
      <c r="H514" s="151">
        <f t="shared" si="22"/>
        <v>0.88</v>
      </c>
      <c r="I514" s="151">
        <f t="shared" si="23"/>
        <v>0.88</v>
      </c>
      <c r="J514" s="151" t="s">
        <v>704</v>
      </c>
      <c r="K514" s="151" t="str">
        <f>IFERROR(IF(VLOOKUP(B514,comp!$D:$L,1,FALSE)=B514,"",""),"Novo")</f>
        <v/>
      </c>
    </row>
    <row r="515" spans="1:11">
      <c r="A515" s="151">
        <v>91533</v>
      </c>
      <c r="B515" s="152">
        <v>91530</v>
      </c>
      <c r="C515" s="151" t="s">
        <v>1221</v>
      </c>
      <c r="D515" s="151" t="s">
        <v>852</v>
      </c>
      <c r="E515" s="151">
        <v>1</v>
      </c>
      <c r="F515" s="151">
        <v>0.23</v>
      </c>
      <c r="G515" s="151">
        <f t="shared" si="21"/>
        <v>0</v>
      </c>
      <c r="H515" s="151">
        <f t="shared" si="22"/>
        <v>0.23</v>
      </c>
      <c r="I515" s="151">
        <f t="shared" si="23"/>
        <v>0.23</v>
      </c>
      <c r="J515" s="151" t="s">
        <v>704</v>
      </c>
      <c r="K515" s="151" t="str">
        <f>IFERROR(IF(VLOOKUP(B515,comp!$D:$L,1,FALSE)=B515,"",""),"Novo")</f>
        <v/>
      </c>
    </row>
    <row r="516" spans="1:11">
      <c r="A516" s="151">
        <v>91533</v>
      </c>
      <c r="B516" s="152">
        <v>91531</v>
      </c>
      <c r="C516" s="151" t="s">
        <v>1222</v>
      </c>
      <c r="D516" s="151" t="s">
        <v>852</v>
      </c>
      <c r="E516" s="151">
        <v>1</v>
      </c>
      <c r="F516" s="151">
        <v>1.1100000000000001</v>
      </c>
      <c r="G516" s="151">
        <f t="shared" si="21"/>
        <v>0</v>
      </c>
      <c r="H516" s="151">
        <f t="shared" si="22"/>
        <v>1.1100000000000001</v>
      </c>
      <c r="I516" s="151">
        <f t="shared" si="23"/>
        <v>1.1100000000000001</v>
      </c>
      <c r="J516" s="151" t="s">
        <v>704</v>
      </c>
      <c r="K516" s="151" t="str">
        <f>IFERROR(IF(VLOOKUP(B516,comp!$D:$L,1,FALSE)=B516,"",""),"Novo")</f>
        <v/>
      </c>
    </row>
    <row r="517" spans="1:11">
      <c r="A517" s="151">
        <v>91533</v>
      </c>
      <c r="B517" s="152">
        <v>91532</v>
      </c>
      <c r="C517" s="151" t="s">
        <v>1223</v>
      </c>
      <c r="D517" s="151" t="s">
        <v>852</v>
      </c>
      <c r="E517" s="151">
        <v>1</v>
      </c>
      <c r="F517" s="151">
        <v>6.13</v>
      </c>
      <c r="G517" s="151">
        <f t="shared" ref="G517:G580" si="24">IF(J517="INSUMO",F517*E517,0)</f>
        <v>0</v>
      </c>
      <c r="H517" s="151">
        <f t="shared" ref="H517:H580" si="25">IF(J517="MÃO DE OBRA",F517*E517,0)</f>
        <v>6.13</v>
      </c>
      <c r="I517" s="151">
        <f t="shared" ref="I517:I580" si="26">E517*F517</f>
        <v>6.13</v>
      </c>
      <c r="J517" s="151" t="s">
        <v>704</v>
      </c>
      <c r="K517" s="151" t="str">
        <f>IFERROR(IF(VLOOKUP(B517,comp!$D:$L,1,FALSE)=B517,"",""),"Novo")</f>
        <v/>
      </c>
    </row>
    <row r="518" spans="1:11">
      <c r="A518" s="151">
        <v>91634</v>
      </c>
      <c r="B518" s="152">
        <v>91629</v>
      </c>
      <c r="C518" s="151" t="s">
        <v>1224</v>
      </c>
      <c r="D518" s="151" t="s">
        <v>852</v>
      </c>
      <c r="E518" s="151">
        <v>1</v>
      </c>
      <c r="F518" s="151">
        <v>21.63</v>
      </c>
      <c r="G518" s="151">
        <f t="shared" si="24"/>
        <v>0</v>
      </c>
      <c r="H518" s="151">
        <f t="shared" si="25"/>
        <v>21.63</v>
      </c>
      <c r="I518" s="151">
        <f t="shared" si="26"/>
        <v>21.63</v>
      </c>
      <c r="J518" s="151" t="s">
        <v>704</v>
      </c>
      <c r="K518" s="151" t="str">
        <f>IFERROR(IF(VLOOKUP(B518,comp!$D:$L,1,FALSE)=B518,"",""),"Novo")</f>
        <v/>
      </c>
    </row>
    <row r="519" spans="1:11">
      <c r="A519" s="151">
        <v>91634</v>
      </c>
      <c r="B519" s="152">
        <v>91630</v>
      </c>
      <c r="C519" s="151" t="s">
        <v>1225</v>
      </c>
      <c r="D519" s="151" t="s">
        <v>852</v>
      </c>
      <c r="E519" s="151">
        <v>1</v>
      </c>
      <c r="F519" s="151">
        <v>8.0399999999999991</v>
      </c>
      <c r="G519" s="151">
        <f t="shared" si="24"/>
        <v>0</v>
      </c>
      <c r="H519" s="151">
        <f t="shared" si="25"/>
        <v>8.0399999999999991</v>
      </c>
      <c r="I519" s="151">
        <f t="shared" si="26"/>
        <v>8.0399999999999991</v>
      </c>
      <c r="J519" s="151" t="s">
        <v>704</v>
      </c>
      <c r="K519" s="151" t="str">
        <f>IFERROR(IF(VLOOKUP(B519,comp!$D:$L,1,FALSE)=B519,"",""),"Novo")</f>
        <v/>
      </c>
    </row>
    <row r="520" spans="1:11">
      <c r="A520" s="151">
        <v>91634</v>
      </c>
      <c r="B520" s="152">
        <v>91631</v>
      </c>
      <c r="C520" s="151" t="s">
        <v>1226</v>
      </c>
      <c r="D520" s="151" t="s">
        <v>852</v>
      </c>
      <c r="E520" s="151">
        <v>1</v>
      </c>
      <c r="F520" s="151">
        <v>3.24</v>
      </c>
      <c r="G520" s="151">
        <f t="shared" si="24"/>
        <v>0</v>
      </c>
      <c r="H520" s="151">
        <f t="shared" si="25"/>
        <v>3.24</v>
      </c>
      <c r="I520" s="151">
        <f t="shared" si="26"/>
        <v>3.24</v>
      </c>
      <c r="J520" s="151" t="s">
        <v>704</v>
      </c>
      <c r="K520" s="151" t="str">
        <f>IFERROR(IF(VLOOKUP(B520,comp!$D:$L,1,FALSE)=B520,"",""),"Novo")</f>
        <v/>
      </c>
    </row>
    <row r="521" spans="1:11">
      <c r="A521" s="151">
        <v>91634</v>
      </c>
      <c r="B521" s="152">
        <v>91632</v>
      </c>
      <c r="C521" s="151" t="s">
        <v>1227</v>
      </c>
      <c r="D521" s="151" t="s">
        <v>852</v>
      </c>
      <c r="E521" s="151">
        <v>1</v>
      </c>
      <c r="F521" s="151">
        <v>37.020000000000003</v>
      </c>
      <c r="G521" s="151">
        <f t="shared" si="24"/>
        <v>0</v>
      </c>
      <c r="H521" s="151">
        <f t="shared" si="25"/>
        <v>37.020000000000003</v>
      </c>
      <c r="I521" s="151">
        <f t="shared" si="26"/>
        <v>37.020000000000003</v>
      </c>
      <c r="J521" s="151" t="s">
        <v>704</v>
      </c>
      <c r="K521" s="151" t="str">
        <f>IFERROR(IF(VLOOKUP(B521,comp!$D:$L,1,FALSE)=B521,"",""),"Novo")</f>
        <v/>
      </c>
    </row>
    <row r="522" spans="1:11">
      <c r="A522" s="151">
        <v>91634</v>
      </c>
      <c r="B522" s="152">
        <v>91633</v>
      </c>
      <c r="C522" s="151" t="s">
        <v>1228</v>
      </c>
      <c r="D522" s="151" t="s">
        <v>852</v>
      </c>
      <c r="E522" s="151">
        <v>1</v>
      </c>
      <c r="F522" s="151">
        <v>133.54</v>
      </c>
      <c r="G522" s="151">
        <f t="shared" si="24"/>
        <v>0</v>
      </c>
      <c r="H522" s="151">
        <f t="shared" si="25"/>
        <v>133.54</v>
      </c>
      <c r="I522" s="151">
        <f t="shared" si="26"/>
        <v>133.54</v>
      </c>
      <c r="J522" s="151" t="s">
        <v>704</v>
      </c>
      <c r="K522" s="151" t="str">
        <f>IFERROR(IF(VLOOKUP(B522,comp!$D:$L,1,FALSE)=B522,"",""),"Novo")</f>
        <v/>
      </c>
    </row>
    <row r="523" spans="1:11">
      <c r="A523" s="151">
        <v>91645</v>
      </c>
      <c r="B523" s="152">
        <v>88283</v>
      </c>
      <c r="C523" s="151" t="s">
        <v>1229</v>
      </c>
      <c r="D523" s="151" t="s">
        <v>852</v>
      </c>
      <c r="E523" s="151">
        <v>1</v>
      </c>
      <c r="F523" s="151">
        <v>37.799999999999997</v>
      </c>
      <c r="G523" s="151">
        <f t="shared" si="24"/>
        <v>0</v>
      </c>
      <c r="H523" s="151">
        <f t="shared" si="25"/>
        <v>37.799999999999997</v>
      </c>
      <c r="I523" s="151">
        <f t="shared" si="26"/>
        <v>37.799999999999997</v>
      </c>
      <c r="J523" s="151" t="s">
        <v>704</v>
      </c>
      <c r="K523" s="151" t="str">
        <f>IFERROR(IF(VLOOKUP(B523,comp!$D:$L,1,FALSE)=B523,"",""),"Novo")</f>
        <v/>
      </c>
    </row>
    <row r="524" spans="1:11">
      <c r="A524" s="151">
        <v>91645</v>
      </c>
      <c r="B524" s="152">
        <v>91640</v>
      </c>
      <c r="C524" s="151" t="s">
        <v>1230</v>
      </c>
      <c r="D524" s="151" t="s">
        <v>852</v>
      </c>
      <c r="E524" s="151">
        <v>1</v>
      </c>
      <c r="F524" s="151">
        <v>41.47</v>
      </c>
      <c r="G524" s="151">
        <f t="shared" si="24"/>
        <v>0</v>
      </c>
      <c r="H524" s="151">
        <f t="shared" si="25"/>
        <v>41.47</v>
      </c>
      <c r="I524" s="151">
        <f t="shared" si="26"/>
        <v>41.47</v>
      </c>
      <c r="J524" s="151" t="s">
        <v>704</v>
      </c>
      <c r="K524" s="151" t="str">
        <f>IFERROR(IF(VLOOKUP(B524,comp!$D:$L,1,FALSE)=B524,"",""),"Novo")</f>
        <v/>
      </c>
    </row>
    <row r="525" spans="1:11">
      <c r="A525" s="151">
        <v>91645</v>
      </c>
      <c r="B525" s="152">
        <v>91641</v>
      </c>
      <c r="C525" s="151" t="s">
        <v>1231</v>
      </c>
      <c r="D525" s="151" t="s">
        <v>852</v>
      </c>
      <c r="E525" s="151">
        <v>1</v>
      </c>
      <c r="F525" s="151">
        <v>16.739999999999998</v>
      </c>
      <c r="G525" s="151">
        <f t="shared" si="24"/>
        <v>0</v>
      </c>
      <c r="H525" s="151">
        <f t="shared" si="25"/>
        <v>16.739999999999998</v>
      </c>
      <c r="I525" s="151">
        <f t="shared" si="26"/>
        <v>16.739999999999998</v>
      </c>
      <c r="J525" s="151" t="s">
        <v>704</v>
      </c>
      <c r="K525" s="151" t="str">
        <f>IFERROR(IF(VLOOKUP(B525,comp!$D:$L,1,FALSE)=B525,"",""),"Novo")</f>
        <v/>
      </c>
    </row>
    <row r="526" spans="1:11">
      <c r="A526" s="151">
        <v>91645</v>
      </c>
      <c r="B526" s="152">
        <v>91642</v>
      </c>
      <c r="C526" s="151" t="s">
        <v>1232</v>
      </c>
      <c r="D526" s="151" t="s">
        <v>852</v>
      </c>
      <c r="E526" s="151">
        <v>1</v>
      </c>
      <c r="F526" s="151">
        <v>6.77</v>
      </c>
      <c r="G526" s="151">
        <f t="shared" si="24"/>
        <v>0</v>
      </c>
      <c r="H526" s="151">
        <f t="shared" si="25"/>
        <v>6.77</v>
      </c>
      <c r="I526" s="151">
        <f t="shared" si="26"/>
        <v>6.77</v>
      </c>
      <c r="J526" s="151" t="s">
        <v>704</v>
      </c>
      <c r="K526" s="151" t="str">
        <f>IFERROR(IF(VLOOKUP(B526,comp!$D:$L,1,FALSE)=B526,"",""),"Novo")</f>
        <v/>
      </c>
    </row>
    <row r="527" spans="1:11">
      <c r="A527" s="151">
        <v>91645</v>
      </c>
      <c r="B527" s="152">
        <v>91643</v>
      </c>
      <c r="C527" s="151" t="s">
        <v>1233</v>
      </c>
      <c r="D527" s="151" t="s">
        <v>852</v>
      </c>
      <c r="E527" s="151">
        <v>1</v>
      </c>
      <c r="F527" s="151">
        <v>74.81</v>
      </c>
      <c r="G527" s="151">
        <f t="shared" si="24"/>
        <v>0</v>
      </c>
      <c r="H527" s="151">
        <f t="shared" si="25"/>
        <v>74.81</v>
      </c>
      <c r="I527" s="151">
        <f t="shared" si="26"/>
        <v>74.81</v>
      </c>
      <c r="J527" s="151" t="s">
        <v>704</v>
      </c>
      <c r="K527" s="151" t="str">
        <f>IFERROR(IF(VLOOKUP(B527,comp!$D:$L,1,FALSE)=B527,"",""),"Novo")</f>
        <v/>
      </c>
    </row>
    <row r="528" spans="1:11">
      <c r="A528" s="151">
        <v>91645</v>
      </c>
      <c r="B528" s="152">
        <v>91644</v>
      </c>
      <c r="C528" s="151" t="s">
        <v>1234</v>
      </c>
      <c r="D528" s="151" t="s">
        <v>852</v>
      </c>
      <c r="E528" s="151">
        <v>1</v>
      </c>
      <c r="F528" s="151">
        <v>300.52</v>
      </c>
      <c r="G528" s="151">
        <f t="shared" si="24"/>
        <v>0</v>
      </c>
      <c r="H528" s="151">
        <f t="shared" si="25"/>
        <v>300.52</v>
      </c>
      <c r="I528" s="151">
        <f t="shared" si="26"/>
        <v>300.52</v>
      </c>
      <c r="J528" s="151" t="s">
        <v>704</v>
      </c>
      <c r="K528" s="151" t="str">
        <f>IFERROR(IF(VLOOKUP(B528,comp!$D:$L,1,FALSE)=B528,"",""),"Novo")</f>
        <v/>
      </c>
    </row>
    <row r="529" spans="1:11">
      <c r="A529" s="151">
        <v>91692</v>
      </c>
      <c r="B529" s="152">
        <v>91688</v>
      </c>
      <c r="C529" s="151" t="s">
        <v>1235</v>
      </c>
      <c r="D529" s="151" t="s">
        <v>852</v>
      </c>
      <c r="E529" s="151">
        <v>1</v>
      </c>
      <c r="F529" s="151">
        <v>0.09</v>
      </c>
      <c r="G529" s="151">
        <f t="shared" si="24"/>
        <v>0</v>
      </c>
      <c r="H529" s="151">
        <f t="shared" si="25"/>
        <v>0.09</v>
      </c>
      <c r="I529" s="151">
        <f t="shared" si="26"/>
        <v>0.09</v>
      </c>
      <c r="J529" s="151" t="s">
        <v>704</v>
      </c>
      <c r="K529" s="151" t="str">
        <f>IFERROR(IF(VLOOKUP(B529,comp!$D:$L,1,FALSE)=B529,"",""),"Novo")</f>
        <v/>
      </c>
    </row>
    <row r="530" spans="1:11">
      <c r="A530" s="151">
        <v>91692</v>
      </c>
      <c r="B530" s="152">
        <v>91689</v>
      </c>
      <c r="C530" s="151" t="s">
        <v>1236</v>
      </c>
      <c r="D530" s="151" t="s">
        <v>852</v>
      </c>
      <c r="E530" s="151">
        <v>1</v>
      </c>
      <c r="F530" s="151">
        <v>0.01</v>
      </c>
      <c r="G530" s="151">
        <f t="shared" si="24"/>
        <v>0</v>
      </c>
      <c r="H530" s="151">
        <f t="shared" si="25"/>
        <v>0.01</v>
      </c>
      <c r="I530" s="151">
        <f t="shared" si="26"/>
        <v>0.01</v>
      </c>
      <c r="J530" s="151" t="s">
        <v>704</v>
      </c>
      <c r="K530" s="151" t="str">
        <f>IFERROR(IF(VLOOKUP(B530,comp!$D:$L,1,FALSE)=B530,"",""),"Novo")</f>
        <v/>
      </c>
    </row>
    <row r="531" spans="1:11">
      <c r="A531" s="151">
        <v>91692</v>
      </c>
      <c r="B531" s="152">
        <v>91690</v>
      </c>
      <c r="C531" s="151" t="s">
        <v>1237</v>
      </c>
      <c r="D531" s="151" t="s">
        <v>852</v>
      </c>
      <c r="E531" s="151">
        <v>1</v>
      </c>
      <c r="F531" s="151">
        <v>0.06</v>
      </c>
      <c r="G531" s="151">
        <f t="shared" si="24"/>
        <v>0</v>
      </c>
      <c r="H531" s="151">
        <f t="shared" si="25"/>
        <v>0.06</v>
      </c>
      <c r="I531" s="151">
        <f t="shared" si="26"/>
        <v>0.06</v>
      </c>
      <c r="J531" s="151" t="s">
        <v>704</v>
      </c>
      <c r="K531" s="151" t="str">
        <f>IFERROR(IF(VLOOKUP(B531,comp!$D:$L,1,FALSE)=B531,"",""),"Novo")</f>
        <v/>
      </c>
    </row>
    <row r="532" spans="1:11">
      <c r="A532" s="151">
        <v>91692</v>
      </c>
      <c r="B532" s="152">
        <v>91691</v>
      </c>
      <c r="C532" s="151" t="s">
        <v>1238</v>
      </c>
      <c r="D532" s="151" t="s">
        <v>852</v>
      </c>
      <c r="E532" s="151">
        <v>1</v>
      </c>
      <c r="F532" s="151">
        <v>1.04</v>
      </c>
      <c r="G532" s="151">
        <f t="shared" si="24"/>
        <v>0</v>
      </c>
      <c r="H532" s="151">
        <f t="shared" si="25"/>
        <v>1.04</v>
      </c>
      <c r="I532" s="151">
        <f t="shared" si="26"/>
        <v>1.04</v>
      </c>
      <c r="J532" s="151" t="s">
        <v>704</v>
      </c>
      <c r="K532" s="151" t="str">
        <f>IFERROR(IF(VLOOKUP(B532,comp!$D:$L,1,FALSE)=B532,"",""),"Novo")</f>
        <v/>
      </c>
    </row>
    <row r="533" spans="1:11">
      <c r="A533" s="151">
        <v>92043</v>
      </c>
      <c r="B533" s="152">
        <v>92040</v>
      </c>
      <c r="C533" s="151" t="s">
        <v>1239</v>
      </c>
      <c r="D533" s="151" t="s">
        <v>852</v>
      </c>
      <c r="E533" s="151">
        <v>1</v>
      </c>
      <c r="F533" s="151">
        <v>6.47</v>
      </c>
      <c r="G533" s="151">
        <f t="shared" si="24"/>
        <v>0</v>
      </c>
      <c r="H533" s="151">
        <f t="shared" si="25"/>
        <v>6.47</v>
      </c>
      <c r="I533" s="151">
        <f t="shared" si="26"/>
        <v>6.47</v>
      </c>
      <c r="J533" s="151" t="s">
        <v>704</v>
      </c>
      <c r="K533" s="151" t="str">
        <f>IFERROR(IF(VLOOKUP(B533,comp!$D:$L,1,FALSE)=B533,"",""),"Novo")</f>
        <v/>
      </c>
    </row>
    <row r="534" spans="1:11">
      <c r="A534" s="151">
        <v>92043</v>
      </c>
      <c r="B534" s="152">
        <v>92041</v>
      </c>
      <c r="C534" s="151" t="s">
        <v>1240</v>
      </c>
      <c r="D534" s="151" t="s">
        <v>852</v>
      </c>
      <c r="E534" s="151">
        <v>1</v>
      </c>
      <c r="F534" s="151">
        <v>1.33</v>
      </c>
      <c r="G534" s="151">
        <f t="shared" si="24"/>
        <v>0</v>
      </c>
      <c r="H534" s="151">
        <f t="shared" si="25"/>
        <v>1.33</v>
      </c>
      <c r="I534" s="151">
        <f t="shared" si="26"/>
        <v>1.33</v>
      </c>
      <c r="J534" s="151" t="s">
        <v>704</v>
      </c>
      <c r="K534" s="151" t="str">
        <f>IFERROR(IF(VLOOKUP(B534,comp!$D:$L,1,FALSE)=B534,"",""),"Novo")</f>
        <v/>
      </c>
    </row>
    <row r="535" spans="1:11">
      <c r="A535" s="151">
        <v>92043</v>
      </c>
      <c r="B535" s="152">
        <v>92042</v>
      </c>
      <c r="C535" s="151" t="s">
        <v>1241</v>
      </c>
      <c r="D535" s="151" t="s">
        <v>852</v>
      </c>
      <c r="E535" s="151">
        <v>1</v>
      </c>
      <c r="F535" s="151">
        <v>5.39</v>
      </c>
      <c r="G535" s="151">
        <f t="shared" si="24"/>
        <v>0</v>
      </c>
      <c r="H535" s="151">
        <f t="shared" si="25"/>
        <v>5.39</v>
      </c>
      <c r="I535" s="151">
        <f t="shared" si="26"/>
        <v>5.39</v>
      </c>
      <c r="J535" s="151" t="s">
        <v>704</v>
      </c>
      <c r="K535" s="151" t="str">
        <f>IFERROR(IF(VLOOKUP(B535,comp!$D:$L,1,FALSE)=B535,"",""),"Novo")</f>
        <v/>
      </c>
    </row>
    <row r="536" spans="1:11">
      <c r="A536" s="151">
        <v>92106</v>
      </c>
      <c r="B536" s="152">
        <v>92101</v>
      </c>
      <c r="C536" s="151" t="s">
        <v>1242</v>
      </c>
      <c r="D536" s="151" t="s">
        <v>852</v>
      </c>
      <c r="E536" s="151">
        <v>1</v>
      </c>
      <c r="F536" s="151">
        <v>44.82</v>
      </c>
      <c r="G536" s="151">
        <f t="shared" si="24"/>
        <v>0</v>
      </c>
      <c r="H536" s="151">
        <f t="shared" si="25"/>
        <v>44.82</v>
      </c>
      <c r="I536" s="151">
        <f t="shared" si="26"/>
        <v>44.82</v>
      </c>
      <c r="J536" s="151" t="s">
        <v>704</v>
      </c>
      <c r="K536" s="151" t="str">
        <f>IFERROR(IF(VLOOKUP(B536,comp!$D:$L,1,FALSE)=B536,"",""),"Novo")</f>
        <v/>
      </c>
    </row>
    <row r="537" spans="1:11">
      <c r="A537" s="151">
        <v>92106</v>
      </c>
      <c r="B537" s="152">
        <v>92102</v>
      </c>
      <c r="C537" s="151" t="s">
        <v>1243</v>
      </c>
      <c r="D537" s="151" t="s">
        <v>852</v>
      </c>
      <c r="E537" s="151">
        <v>1</v>
      </c>
      <c r="F537" s="151">
        <v>14.05</v>
      </c>
      <c r="G537" s="151">
        <f t="shared" si="24"/>
        <v>0</v>
      </c>
      <c r="H537" s="151">
        <f t="shared" si="25"/>
        <v>14.05</v>
      </c>
      <c r="I537" s="151">
        <f t="shared" si="26"/>
        <v>14.05</v>
      </c>
      <c r="J537" s="151" t="s">
        <v>704</v>
      </c>
      <c r="K537" s="151" t="str">
        <f>IFERROR(IF(VLOOKUP(B537,comp!$D:$L,1,FALSE)=B537,"",""),"Novo")</f>
        <v/>
      </c>
    </row>
    <row r="538" spans="1:11">
      <c r="A538" s="151">
        <v>92106</v>
      </c>
      <c r="B538" s="152">
        <v>92103</v>
      </c>
      <c r="C538" s="151" t="s">
        <v>1244</v>
      </c>
      <c r="D538" s="151" t="s">
        <v>852</v>
      </c>
      <c r="E538" s="151">
        <v>1</v>
      </c>
      <c r="F538" s="151">
        <v>5.68</v>
      </c>
      <c r="G538" s="151">
        <f t="shared" si="24"/>
        <v>0</v>
      </c>
      <c r="H538" s="151">
        <f t="shared" si="25"/>
        <v>5.68</v>
      </c>
      <c r="I538" s="151">
        <f t="shared" si="26"/>
        <v>5.68</v>
      </c>
      <c r="J538" s="151" t="s">
        <v>704</v>
      </c>
      <c r="K538" s="151" t="str">
        <f>IFERROR(IF(VLOOKUP(B538,comp!$D:$L,1,FALSE)=B538,"",""),"Novo")</f>
        <v/>
      </c>
    </row>
    <row r="539" spans="1:11">
      <c r="A539" s="151">
        <v>92106</v>
      </c>
      <c r="B539" s="152">
        <v>92104</v>
      </c>
      <c r="C539" s="151" t="s">
        <v>1245</v>
      </c>
      <c r="D539" s="151" t="s">
        <v>852</v>
      </c>
      <c r="E539" s="151">
        <v>1</v>
      </c>
      <c r="F539" s="151">
        <v>70.75</v>
      </c>
      <c r="G539" s="151">
        <f t="shared" si="24"/>
        <v>0</v>
      </c>
      <c r="H539" s="151">
        <f t="shared" si="25"/>
        <v>70.75</v>
      </c>
      <c r="I539" s="151">
        <f t="shared" si="26"/>
        <v>70.75</v>
      </c>
      <c r="J539" s="151" t="s">
        <v>704</v>
      </c>
      <c r="K539" s="151" t="str">
        <f>IFERROR(IF(VLOOKUP(B539,comp!$D:$L,1,FALSE)=B539,"",""),"Novo")</f>
        <v/>
      </c>
    </row>
    <row r="540" spans="1:11">
      <c r="A540" s="151">
        <v>92106</v>
      </c>
      <c r="B540" s="152">
        <v>92105</v>
      </c>
      <c r="C540" s="151" t="s">
        <v>1246</v>
      </c>
      <c r="D540" s="151" t="s">
        <v>852</v>
      </c>
      <c r="E540" s="151">
        <v>1</v>
      </c>
      <c r="F540" s="151">
        <v>191.99</v>
      </c>
      <c r="G540" s="151">
        <f t="shared" si="24"/>
        <v>0</v>
      </c>
      <c r="H540" s="151">
        <f t="shared" si="25"/>
        <v>191.99</v>
      </c>
      <c r="I540" s="151">
        <f t="shared" si="26"/>
        <v>191.99</v>
      </c>
      <c r="J540" s="151" t="s">
        <v>704</v>
      </c>
      <c r="K540" s="151" t="str">
        <f>IFERROR(IF(VLOOKUP(B540,comp!$D:$L,1,FALSE)=B540,"",""),"Novo")</f>
        <v/>
      </c>
    </row>
    <row r="541" spans="1:11">
      <c r="A541" s="151">
        <v>92112</v>
      </c>
      <c r="B541" s="152">
        <v>92108</v>
      </c>
      <c r="C541" s="151" t="s">
        <v>1247</v>
      </c>
      <c r="D541" s="151" t="s">
        <v>852</v>
      </c>
      <c r="E541" s="151">
        <v>1</v>
      </c>
      <c r="F541" s="151">
        <v>0.9</v>
      </c>
      <c r="G541" s="151">
        <f t="shared" si="24"/>
        <v>0</v>
      </c>
      <c r="H541" s="151">
        <f t="shared" si="25"/>
        <v>0.9</v>
      </c>
      <c r="I541" s="151">
        <f t="shared" si="26"/>
        <v>0.9</v>
      </c>
      <c r="J541" s="151" t="s">
        <v>704</v>
      </c>
      <c r="K541" s="151" t="str">
        <f>IFERROR(IF(VLOOKUP(B541,comp!$D:$L,1,FALSE)=B541,"",""),"Novo")</f>
        <v/>
      </c>
    </row>
    <row r="542" spans="1:11">
      <c r="A542" s="151">
        <v>92112</v>
      </c>
      <c r="B542" s="152">
        <v>92109</v>
      </c>
      <c r="C542" s="151" t="s">
        <v>1248</v>
      </c>
      <c r="D542" s="151" t="s">
        <v>852</v>
      </c>
      <c r="E542" s="151">
        <v>1</v>
      </c>
      <c r="F542" s="151">
        <v>0.2</v>
      </c>
      <c r="G542" s="151">
        <f t="shared" si="24"/>
        <v>0</v>
      </c>
      <c r="H542" s="151">
        <f t="shared" si="25"/>
        <v>0.2</v>
      </c>
      <c r="I542" s="151">
        <f t="shared" si="26"/>
        <v>0.2</v>
      </c>
      <c r="J542" s="151" t="s">
        <v>704</v>
      </c>
      <c r="K542" s="151" t="str">
        <f>IFERROR(IF(VLOOKUP(B542,comp!$D:$L,1,FALSE)=B542,"",""),"Novo")</f>
        <v/>
      </c>
    </row>
    <row r="543" spans="1:11">
      <c r="A543" s="151">
        <v>92112</v>
      </c>
      <c r="B543" s="152">
        <v>92110</v>
      </c>
      <c r="C543" s="151" t="s">
        <v>1249</v>
      </c>
      <c r="D543" s="151" t="s">
        <v>852</v>
      </c>
      <c r="E543" s="151">
        <v>1</v>
      </c>
      <c r="F543" s="151">
        <v>1.1200000000000001</v>
      </c>
      <c r="G543" s="151">
        <f t="shared" si="24"/>
        <v>0</v>
      </c>
      <c r="H543" s="151">
        <f t="shared" si="25"/>
        <v>1.1200000000000001</v>
      </c>
      <c r="I543" s="151">
        <f t="shared" si="26"/>
        <v>1.1200000000000001</v>
      </c>
      <c r="J543" s="151" t="s">
        <v>704</v>
      </c>
      <c r="K543" s="151" t="str">
        <f>IFERROR(IF(VLOOKUP(B543,comp!$D:$L,1,FALSE)=B543,"",""),"Novo")</f>
        <v/>
      </c>
    </row>
    <row r="544" spans="1:11">
      <c r="A544" s="151">
        <v>92112</v>
      </c>
      <c r="B544" s="152">
        <v>92111</v>
      </c>
      <c r="C544" s="151" t="s">
        <v>1250</v>
      </c>
      <c r="D544" s="151" t="s">
        <v>852</v>
      </c>
      <c r="E544" s="151">
        <v>1</v>
      </c>
      <c r="F544" s="151">
        <v>0.96</v>
      </c>
      <c r="G544" s="151">
        <f t="shared" si="24"/>
        <v>0</v>
      </c>
      <c r="H544" s="151">
        <f t="shared" si="25"/>
        <v>0.96</v>
      </c>
      <c r="I544" s="151">
        <f t="shared" si="26"/>
        <v>0.96</v>
      </c>
      <c r="J544" s="151" t="s">
        <v>704</v>
      </c>
      <c r="K544" s="151" t="str">
        <f>IFERROR(IF(VLOOKUP(B544,comp!$D:$L,1,FALSE)=B544,"",""),"Novo")</f>
        <v/>
      </c>
    </row>
    <row r="545" spans="1:11">
      <c r="A545" s="151">
        <v>92118</v>
      </c>
      <c r="B545" s="152">
        <v>92114</v>
      </c>
      <c r="C545" s="151" t="s">
        <v>1251</v>
      </c>
      <c r="D545" s="151" t="s">
        <v>852</v>
      </c>
      <c r="E545" s="151">
        <v>1</v>
      </c>
      <c r="F545" s="151">
        <v>0.22</v>
      </c>
      <c r="G545" s="151">
        <f t="shared" si="24"/>
        <v>0</v>
      </c>
      <c r="H545" s="151">
        <f t="shared" si="25"/>
        <v>0.22</v>
      </c>
      <c r="I545" s="151">
        <f t="shared" si="26"/>
        <v>0.22</v>
      </c>
      <c r="J545" s="151" t="s">
        <v>704</v>
      </c>
      <c r="K545" s="151" t="str">
        <f>IFERROR(IF(VLOOKUP(B545,comp!$D:$L,1,FALSE)=B545,"",""),"Novo")</f>
        <v/>
      </c>
    </row>
    <row r="546" spans="1:11">
      <c r="A546" s="151">
        <v>92118</v>
      </c>
      <c r="B546" s="152">
        <v>92115</v>
      </c>
      <c r="C546" s="151" t="s">
        <v>1252</v>
      </c>
      <c r="D546" s="151" t="s">
        <v>852</v>
      </c>
      <c r="E546" s="151">
        <v>1</v>
      </c>
      <c r="F546" s="151">
        <v>0.04</v>
      </c>
      <c r="G546" s="151">
        <f t="shared" si="24"/>
        <v>0</v>
      </c>
      <c r="H546" s="151">
        <f t="shared" si="25"/>
        <v>0.04</v>
      </c>
      <c r="I546" s="151">
        <f t="shared" si="26"/>
        <v>0.04</v>
      </c>
      <c r="J546" s="151" t="s">
        <v>704</v>
      </c>
      <c r="K546" s="151" t="str">
        <f>IFERROR(IF(VLOOKUP(B546,comp!$D:$L,1,FALSE)=B546,"",""),"Novo")</f>
        <v/>
      </c>
    </row>
    <row r="547" spans="1:11">
      <c r="A547" s="151">
        <v>92118</v>
      </c>
      <c r="B547" s="152">
        <v>92116</v>
      </c>
      <c r="C547" s="151" t="s">
        <v>1253</v>
      </c>
      <c r="D547" s="151" t="s">
        <v>852</v>
      </c>
      <c r="E547" s="151">
        <v>1</v>
      </c>
      <c r="F547" s="151">
        <v>0.15</v>
      </c>
      <c r="G547" s="151">
        <f t="shared" si="24"/>
        <v>0</v>
      </c>
      <c r="H547" s="151">
        <f t="shared" si="25"/>
        <v>0.15</v>
      </c>
      <c r="I547" s="151">
        <f t="shared" si="26"/>
        <v>0.15</v>
      </c>
      <c r="J547" s="151" t="s">
        <v>704</v>
      </c>
      <c r="K547" s="151" t="str">
        <f>IFERROR(IF(VLOOKUP(B547,comp!$D:$L,1,FALSE)=B547,"",""),"Novo")</f>
        <v/>
      </c>
    </row>
    <row r="548" spans="1:11">
      <c r="A548" s="151">
        <v>92138</v>
      </c>
      <c r="B548" s="152">
        <v>88284</v>
      </c>
      <c r="C548" s="151" t="s">
        <v>1254</v>
      </c>
      <c r="D548" s="151" t="s">
        <v>852</v>
      </c>
      <c r="E548" s="151">
        <v>1</v>
      </c>
      <c r="F548" s="151">
        <v>27.71</v>
      </c>
      <c r="G548" s="151">
        <f t="shared" si="24"/>
        <v>0</v>
      </c>
      <c r="H548" s="151">
        <f t="shared" si="25"/>
        <v>27.71</v>
      </c>
      <c r="I548" s="151">
        <f t="shared" si="26"/>
        <v>27.71</v>
      </c>
      <c r="J548" s="151" t="s">
        <v>704</v>
      </c>
      <c r="K548" s="151" t="str">
        <f>IFERROR(IF(VLOOKUP(B548,comp!$D:$L,1,FALSE)=B548,"",""),"Novo")</f>
        <v/>
      </c>
    </row>
    <row r="549" spans="1:11">
      <c r="A549" s="151">
        <v>92138</v>
      </c>
      <c r="B549" s="152">
        <v>92133</v>
      </c>
      <c r="C549" s="151" t="s">
        <v>1255</v>
      </c>
      <c r="D549" s="151" t="s">
        <v>852</v>
      </c>
      <c r="E549" s="151">
        <v>1</v>
      </c>
      <c r="F549" s="151">
        <v>12.74</v>
      </c>
      <c r="G549" s="151">
        <f t="shared" si="24"/>
        <v>0</v>
      </c>
      <c r="H549" s="151">
        <f t="shared" si="25"/>
        <v>12.74</v>
      </c>
      <c r="I549" s="151">
        <f t="shared" si="26"/>
        <v>12.74</v>
      </c>
      <c r="J549" s="151" t="s">
        <v>704</v>
      </c>
      <c r="K549" s="151" t="str">
        <f>IFERROR(IF(VLOOKUP(B549,comp!$D:$L,1,FALSE)=B549,"",""),"Novo")</f>
        <v/>
      </c>
    </row>
    <row r="550" spans="1:11">
      <c r="A550" s="151">
        <v>92138</v>
      </c>
      <c r="B550" s="152">
        <v>92134</v>
      </c>
      <c r="C550" s="151" t="s">
        <v>1256</v>
      </c>
      <c r="D550" s="151" t="s">
        <v>852</v>
      </c>
      <c r="E550" s="151">
        <v>1</v>
      </c>
      <c r="F550" s="151">
        <v>3.93</v>
      </c>
      <c r="G550" s="151">
        <f t="shared" si="24"/>
        <v>0</v>
      </c>
      <c r="H550" s="151">
        <f t="shared" si="25"/>
        <v>3.93</v>
      </c>
      <c r="I550" s="151">
        <f t="shared" si="26"/>
        <v>3.93</v>
      </c>
      <c r="J550" s="151" t="s">
        <v>704</v>
      </c>
      <c r="K550" s="151" t="str">
        <f>IFERROR(IF(VLOOKUP(B550,comp!$D:$L,1,FALSE)=B550,"",""),"Novo")</f>
        <v/>
      </c>
    </row>
    <row r="551" spans="1:11">
      <c r="A551" s="151">
        <v>92138</v>
      </c>
      <c r="B551" s="152">
        <v>92135</v>
      </c>
      <c r="C551" s="151" t="s">
        <v>1257</v>
      </c>
      <c r="D551" s="151" t="s">
        <v>852</v>
      </c>
      <c r="E551" s="151">
        <v>1</v>
      </c>
      <c r="F551" s="151">
        <v>1.59</v>
      </c>
      <c r="G551" s="151">
        <f t="shared" si="24"/>
        <v>0</v>
      </c>
      <c r="H551" s="151">
        <f t="shared" si="25"/>
        <v>1.59</v>
      </c>
      <c r="I551" s="151">
        <f t="shared" si="26"/>
        <v>1.59</v>
      </c>
      <c r="J551" s="151" t="s">
        <v>704</v>
      </c>
      <c r="K551" s="151" t="str">
        <f>IFERROR(IF(VLOOKUP(B551,comp!$D:$L,1,FALSE)=B551,"",""),"Novo")</f>
        <v/>
      </c>
    </row>
    <row r="552" spans="1:11">
      <c r="A552" s="151">
        <v>92138</v>
      </c>
      <c r="B552" s="152">
        <v>92136</v>
      </c>
      <c r="C552" s="151" t="s">
        <v>1258</v>
      </c>
      <c r="D552" s="151" t="s">
        <v>852</v>
      </c>
      <c r="E552" s="151">
        <v>1</v>
      </c>
      <c r="F552" s="151">
        <v>15.93</v>
      </c>
      <c r="G552" s="151">
        <f t="shared" si="24"/>
        <v>0</v>
      </c>
      <c r="H552" s="151">
        <f t="shared" si="25"/>
        <v>15.93</v>
      </c>
      <c r="I552" s="151">
        <f t="shared" si="26"/>
        <v>15.93</v>
      </c>
      <c r="J552" s="151" t="s">
        <v>704</v>
      </c>
      <c r="K552" s="151" t="str">
        <f>IFERROR(IF(VLOOKUP(B552,comp!$D:$L,1,FALSE)=B552,"",""),"Novo")</f>
        <v/>
      </c>
    </row>
    <row r="553" spans="1:11">
      <c r="A553" s="151">
        <v>92138</v>
      </c>
      <c r="B553" s="152">
        <v>92137</v>
      </c>
      <c r="C553" s="151" t="s">
        <v>1259</v>
      </c>
      <c r="D553" s="151" t="s">
        <v>852</v>
      </c>
      <c r="E553" s="151">
        <v>1</v>
      </c>
      <c r="F553" s="151">
        <v>35.159999999999997</v>
      </c>
      <c r="G553" s="151">
        <f t="shared" si="24"/>
        <v>0</v>
      </c>
      <c r="H553" s="151">
        <f t="shared" si="25"/>
        <v>35.159999999999997</v>
      </c>
      <c r="I553" s="151">
        <f t="shared" si="26"/>
        <v>35.159999999999997</v>
      </c>
      <c r="J553" s="151" t="s">
        <v>704</v>
      </c>
      <c r="K553" s="151" t="str">
        <f>IFERROR(IF(VLOOKUP(B553,comp!$D:$L,1,FALSE)=B553,"",""),"Novo")</f>
        <v/>
      </c>
    </row>
    <row r="554" spans="1:11">
      <c r="A554" s="151">
        <v>92145</v>
      </c>
      <c r="B554" s="152">
        <v>92140</v>
      </c>
      <c r="C554" s="151" t="s">
        <v>1260</v>
      </c>
      <c r="D554" s="151" t="s">
        <v>852</v>
      </c>
      <c r="E554" s="151">
        <v>1</v>
      </c>
      <c r="F554" s="151">
        <v>4.67</v>
      </c>
      <c r="G554" s="151">
        <f t="shared" si="24"/>
        <v>0</v>
      </c>
      <c r="H554" s="151">
        <f t="shared" si="25"/>
        <v>4.67</v>
      </c>
      <c r="I554" s="151">
        <f t="shared" si="26"/>
        <v>4.67</v>
      </c>
      <c r="J554" s="151" t="s">
        <v>704</v>
      </c>
      <c r="K554" s="151" t="str">
        <f>IFERROR(IF(VLOOKUP(B554,comp!$D:$L,1,FALSE)=B554,"",""),"Novo")</f>
        <v/>
      </c>
    </row>
    <row r="555" spans="1:11">
      <c r="A555" s="151">
        <v>92145</v>
      </c>
      <c r="B555" s="152">
        <v>92141</v>
      </c>
      <c r="C555" s="151" t="s">
        <v>1261</v>
      </c>
      <c r="D555" s="151" t="s">
        <v>852</v>
      </c>
      <c r="E555" s="151">
        <v>1</v>
      </c>
      <c r="F555" s="151">
        <v>1.44</v>
      </c>
      <c r="G555" s="151">
        <f t="shared" si="24"/>
        <v>0</v>
      </c>
      <c r="H555" s="151">
        <f t="shared" si="25"/>
        <v>1.44</v>
      </c>
      <c r="I555" s="151">
        <f t="shared" si="26"/>
        <v>1.44</v>
      </c>
      <c r="J555" s="151" t="s">
        <v>704</v>
      </c>
      <c r="K555" s="151" t="str">
        <f>IFERROR(IF(VLOOKUP(B555,comp!$D:$L,1,FALSE)=B555,"",""),"Novo")</f>
        <v/>
      </c>
    </row>
    <row r="556" spans="1:11">
      <c r="A556" s="151">
        <v>92145</v>
      </c>
      <c r="B556" s="152">
        <v>92142</v>
      </c>
      <c r="C556" s="151" t="s">
        <v>1262</v>
      </c>
      <c r="D556" s="151" t="s">
        <v>852</v>
      </c>
      <c r="E556" s="151">
        <v>1</v>
      </c>
      <c r="F556" s="151">
        <v>0.57999999999999996</v>
      </c>
      <c r="G556" s="151">
        <f t="shared" si="24"/>
        <v>0</v>
      </c>
      <c r="H556" s="151">
        <f t="shared" si="25"/>
        <v>0.57999999999999996</v>
      </c>
      <c r="I556" s="151">
        <f t="shared" si="26"/>
        <v>0.57999999999999996</v>
      </c>
      <c r="J556" s="151" t="s">
        <v>704</v>
      </c>
      <c r="K556" s="151" t="str">
        <f>IFERROR(IF(VLOOKUP(B556,comp!$D:$L,1,FALSE)=B556,"",""),"Novo")</f>
        <v/>
      </c>
    </row>
    <row r="557" spans="1:11">
      <c r="A557" s="151">
        <v>92145</v>
      </c>
      <c r="B557" s="152">
        <v>92143</v>
      </c>
      <c r="C557" s="151" t="s">
        <v>1263</v>
      </c>
      <c r="D557" s="151" t="s">
        <v>852</v>
      </c>
      <c r="E557" s="151">
        <v>1</v>
      </c>
      <c r="F557" s="151">
        <v>5.83</v>
      </c>
      <c r="G557" s="151">
        <f t="shared" si="24"/>
        <v>0</v>
      </c>
      <c r="H557" s="151">
        <f t="shared" si="25"/>
        <v>5.83</v>
      </c>
      <c r="I557" s="151">
        <f t="shared" si="26"/>
        <v>5.83</v>
      </c>
      <c r="J557" s="151" t="s">
        <v>704</v>
      </c>
      <c r="K557" s="151" t="str">
        <f>IFERROR(IF(VLOOKUP(B557,comp!$D:$L,1,FALSE)=B557,"",""),"Novo")</f>
        <v/>
      </c>
    </row>
    <row r="558" spans="1:11">
      <c r="A558" s="151">
        <v>92145</v>
      </c>
      <c r="B558" s="152">
        <v>92144</v>
      </c>
      <c r="C558" s="151" t="s">
        <v>1264</v>
      </c>
      <c r="D558" s="151" t="s">
        <v>852</v>
      </c>
      <c r="E558" s="151">
        <v>1</v>
      </c>
      <c r="F558" s="151">
        <v>39.869999999999997</v>
      </c>
      <c r="G558" s="151">
        <f t="shared" si="24"/>
        <v>0</v>
      </c>
      <c r="H558" s="151">
        <f t="shared" si="25"/>
        <v>39.869999999999997</v>
      </c>
      <c r="I558" s="151">
        <f t="shared" si="26"/>
        <v>39.869999999999997</v>
      </c>
      <c r="J558" s="151" t="s">
        <v>704</v>
      </c>
      <c r="K558" s="151" t="str">
        <f>IFERROR(IF(VLOOKUP(B558,comp!$D:$L,1,FALSE)=B558,"",""),"Novo")</f>
        <v/>
      </c>
    </row>
    <row r="559" spans="1:11">
      <c r="A559" s="151">
        <v>92242</v>
      </c>
      <c r="B559" s="152">
        <v>92237</v>
      </c>
      <c r="C559" s="151" t="s">
        <v>1265</v>
      </c>
      <c r="D559" s="151" t="s">
        <v>852</v>
      </c>
      <c r="E559" s="151">
        <v>1</v>
      </c>
      <c r="F559" s="151">
        <v>30.19</v>
      </c>
      <c r="G559" s="151">
        <f t="shared" si="24"/>
        <v>0</v>
      </c>
      <c r="H559" s="151">
        <f t="shared" si="25"/>
        <v>30.19</v>
      </c>
      <c r="I559" s="151">
        <f t="shared" si="26"/>
        <v>30.19</v>
      </c>
      <c r="J559" s="151" t="s">
        <v>704</v>
      </c>
      <c r="K559" s="151" t="str">
        <f>IFERROR(IF(VLOOKUP(B559,comp!$D:$L,1,FALSE)=B559,"",""),"Novo")</f>
        <v/>
      </c>
    </row>
    <row r="560" spans="1:11">
      <c r="A560" s="151">
        <v>92242</v>
      </c>
      <c r="B560" s="152">
        <v>92238</v>
      </c>
      <c r="C560" s="151" t="s">
        <v>1266</v>
      </c>
      <c r="D560" s="151" t="s">
        <v>852</v>
      </c>
      <c r="E560" s="151">
        <v>1</v>
      </c>
      <c r="F560" s="151">
        <v>12.16</v>
      </c>
      <c r="G560" s="151">
        <f t="shared" si="24"/>
        <v>0</v>
      </c>
      <c r="H560" s="151">
        <f t="shared" si="25"/>
        <v>12.16</v>
      </c>
      <c r="I560" s="151">
        <f t="shared" si="26"/>
        <v>12.16</v>
      </c>
      <c r="J560" s="151" t="s">
        <v>704</v>
      </c>
      <c r="K560" s="151" t="str">
        <f>IFERROR(IF(VLOOKUP(B560,comp!$D:$L,1,FALSE)=B560,"",""),"Novo")</f>
        <v/>
      </c>
    </row>
    <row r="561" spans="1:11">
      <c r="A561" s="151">
        <v>92242</v>
      </c>
      <c r="B561" s="152">
        <v>92239</v>
      </c>
      <c r="C561" s="151" t="s">
        <v>1267</v>
      </c>
      <c r="D561" s="151" t="s">
        <v>852</v>
      </c>
      <c r="E561" s="151">
        <v>1</v>
      </c>
      <c r="F561" s="151">
        <v>4.91</v>
      </c>
      <c r="G561" s="151">
        <f t="shared" si="24"/>
        <v>0</v>
      </c>
      <c r="H561" s="151">
        <f t="shared" si="25"/>
        <v>4.91</v>
      </c>
      <c r="I561" s="151">
        <f t="shared" si="26"/>
        <v>4.91</v>
      </c>
      <c r="J561" s="151" t="s">
        <v>704</v>
      </c>
      <c r="K561" s="151" t="str">
        <f>IFERROR(IF(VLOOKUP(B561,comp!$D:$L,1,FALSE)=B561,"",""),"Novo")</f>
        <v/>
      </c>
    </row>
    <row r="562" spans="1:11">
      <c r="A562" s="151">
        <v>92242</v>
      </c>
      <c r="B562" s="152">
        <v>92240</v>
      </c>
      <c r="C562" s="151" t="s">
        <v>1268</v>
      </c>
      <c r="D562" s="151" t="s">
        <v>852</v>
      </c>
      <c r="E562" s="151">
        <v>1</v>
      </c>
      <c r="F562" s="151">
        <v>54.23</v>
      </c>
      <c r="G562" s="151">
        <f t="shared" si="24"/>
        <v>0</v>
      </c>
      <c r="H562" s="151">
        <f t="shared" si="25"/>
        <v>54.23</v>
      </c>
      <c r="I562" s="151">
        <f t="shared" si="26"/>
        <v>54.23</v>
      </c>
      <c r="J562" s="151" t="s">
        <v>704</v>
      </c>
      <c r="K562" s="151" t="str">
        <f>IFERROR(IF(VLOOKUP(B562,comp!$D:$L,1,FALSE)=B562,"",""),"Novo")</f>
        <v/>
      </c>
    </row>
    <row r="563" spans="1:11">
      <c r="A563" s="151">
        <v>92242</v>
      </c>
      <c r="B563" s="152">
        <v>92241</v>
      </c>
      <c r="C563" s="151" t="s">
        <v>1269</v>
      </c>
      <c r="D563" s="151" t="s">
        <v>852</v>
      </c>
      <c r="E563" s="151">
        <v>1</v>
      </c>
      <c r="F563" s="151">
        <v>275.51</v>
      </c>
      <c r="G563" s="151">
        <f t="shared" si="24"/>
        <v>0</v>
      </c>
      <c r="H563" s="151">
        <f t="shared" si="25"/>
        <v>275.51</v>
      </c>
      <c r="I563" s="151">
        <f t="shared" si="26"/>
        <v>275.51</v>
      </c>
      <c r="J563" s="151" t="s">
        <v>704</v>
      </c>
      <c r="K563" s="151" t="str">
        <f>IFERROR(IF(VLOOKUP(B563,comp!$D:$L,1,FALSE)=B563,"",""),"Novo")</f>
        <v/>
      </c>
    </row>
    <row r="564" spans="1:11">
      <c r="A564" s="151">
        <v>92716</v>
      </c>
      <c r="B564" s="152">
        <v>92712</v>
      </c>
      <c r="C564" s="151" t="s">
        <v>1270</v>
      </c>
      <c r="D564" s="151" t="s">
        <v>852</v>
      </c>
      <c r="E564" s="151">
        <v>1</v>
      </c>
      <c r="F564" s="151">
        <v>0.14000000000000001</v>
      </c>
      <c r="G564" s="151">
        <f t="shared" si="24"/>
        <v>0</v>
      </c>
      <c r="H564" s="151">
        <f t="shared" si="25"/>
        <v>0.14000000000000001</v>
      </c>
      <c r="I564" s="151">
        <f t="shared" si="26"/>
        <v>0.14000000000000001</v>
      </c>
      <c r="J564" s="151" t="s">
        <v>704</v>
      </c>
      <c r="K564" s="151" t="str">
        <f>IFERROR(IF(VLOOKUP(B564,comp!$D:$L,1,FALSE)=B564,"",""),"Novo")</f>
        <v/>
      </c>
    </row>
    <row r="565" spans="1:11">
      <c r="A565" s="151">
        <v>92716</v>
      </c>
      <c r="B565" s="152">
        <v>92713</v>
      </c>
      <c r="C565" s="151" t="s">
        <v>1271</v>
      </c>
      <c r="D565" s="151" t="s">
        <v>852</v>
      </c>
      <c r="E565" s="151">
        <v>1</v>
      </c>
      <c r="F565" s="151">
        <v>0.03</v>
      </c>
      <c r="G565" s="151">
        <f t="shared" si="24"/>
        <v>0</v>
      </c>
      <c r="H565" s="151">
        <f t="shared" si="25"/>
        <v>0.03</v>
      </c>
      <c r="I565" s="151">
        <f t="shared" si="26"/>
        <v>0.03</v>
      </c>
      <c r="J565" s="151" t="s">
        <v>704</v>
      </c>
      <c r="K565" s="151" t="str">
        <f>IFERROR(IF(VLOOKUP(B565,comp!$D:$L,1,FALSE)=B565,"",""),"Novo")</f>
        <v/>
      </c>
    </row>
    <row r="566" spans="1:11">
      <c r="A566" s="151">
        <v>92716</v>
      </c>
      <c r="B566" s="152">
        <v>92714</v>
      </c>
      <c r="C566" s="151" t="s">
        <v>1272</v>
      </c>
      <c r="D566" s="151" t="s">
        <v>852</v>
      </c>
      <c r="E566" s="151">
        <v>1</v>
      </c>
      <c r="F566" s="151">
        <v>0.17</v>
      </c>
      <c r="G566" s="151">
        <f t="shared" si="24"/>
        <v>0</v>
      </c>
      <c r="H566" s="151">
        <f t="shared" si="25"/>
        <v>0.17</v>
      </c>
      <c r="I566" s="151">
        <f t="shared" si="26"/>
        <v>0.17</v>
      </c>
      <c r="J566" s="151" t="s">
        <v>704</v>
      </c>
      <c r="K566" s="151" t="str">
        <f>IFERROR(IF(VLOOKUP(B566,comp!$D:$L,1,FALSE)=B566,"",""),"Novo")</f>
        <v/>
      </c>
    </row>
    <row r="567" spans="1:11">
      <c r="A567" s="151">
        <v>92716</v>
      </c>
      <c r="B567" s="152">
        <v>92715</v>
      </c>
      <c r="C567" s="151" t="s">
        <v>1273</v>
      </c>
      <c r="D567" s="151" t="s">
        <v>852</v>
      </c>
      <c r="E567" s="151">
        <v>1</v>
      </c>
      <c r="F567" s="151">
        <v>99.09</v>
      </c>
      <c r="G567" s="151">
        <f t="shared" si="24"/>
        <v>0</v>
      </c>
      <c r="H567" s="151">
        <f t="shared" si="25"/>
        <v>99.09</v>
      </c>
      <c r="I567" s="151">
        <f t="shared" si="26"/>
        <v>99.09</v>
      </c>
      <c r="J567" s="151" t="s">
        <v>704</v>
      </c>
      <c r="K567" s="151" t="str">
        <f>IFERROR(IF(VLOOKUP(B567,comp!$D:$L,1,FALSE)=B567,"",""),"Novo")</f>
        <v/>
      </c>
    </row>
    <row r="568" spans="1:11">
      <c r="A568" s="151">
        <v>92960</v>
      </c>
      <c r="B568" s="152">
        <v>92956</v>
      </c>
      <c r="C568" s="151" t="s">
        <v>1274</v>
      </c>
      <c r="D568" s="151" t="s">
        <v>852</v>
      </c>
      <c r="E568" s="151">
        <v>1</v>
      </c>
      <c r="F568" s="151">
        <v>4.3</v>
      </c>
      <c r="G568" s="151">
        <f t="shared" si="24"/>
        <v>0</v>
      </c>
      <c r="H568" s="151">
        <f t="shared" si="25"/>
        <v>4.3</v>
      </c>
      <c r="I568" s="151">
        <f t="shared" si="26"/>
        <v>4.3</v>
      </c>
      <c r="J568" s="151" t="s">
        <v>704</v>
      </c>
      <c r="K568" s="151" t="str">
        <f>IFERROR(IF(VLOOKUP(B568,comp!$D:$L,1,FALSE)=B568,"",""),"Novo")</f>
        <v/>
      </c>
    </row>
    <row r="569" spans="1:11">
      <c r="A569" s="151">
        <v>92960</v>
      </c>
      <c r="B569" s="152">
        <v>92957</v>
      </c>
      <c r="C569" s="151" t="s">
        <v>1275</v>
      </c>
      <c r="D569" s="151" t="s">
        <v>852</v>
      </c>
      <c r="E569" s="151">
        <v>1</v>
      </c>
      <c r="F569" s="151">
        <v>0.99</v>
      </c>
      <c r="G569" s="151">
        <f t="shared" si="24"/>
        <v>0</v>
      </c>
      <c r="H569" s="151">
        <f t="shared" si="25"/>
        <v>0.99</v>
      </c>
      <c r="I569" s="151">
        <f t="shared" si="26"/>
        <v>0.99</v>
      </c>
      <c r="J569" s="151" t="s">
        <v>704</v>
      </c>
      <c r="K569" s="151" t="str">
        <f>IFERROR(IF(VLOOKUP(B569,comp!$D:$L,1,FALSE)=B569,"",""),"Novo")</f>
        <v/>
      </c>
    </row>
    <row r="570" spans="1:11">
      <c r="A570" s="151">
        <v>92960</v>
      </c>
      <c r="B570" s="152">
        <v>92958</v>
      </c>
      <c r="C570" s="151" t="s">
        <v>1276</v>
      </c>
      <c r="D570" s="151" t="s">
        <v>852</v>
      </c>
      <c r="E570" s="151">
        <v>1</v>
      </c>
      <c r="F570" s="151">
        <v>4.7</v>
      </c>
      <c r="G570" s="151">
        <f t="shared" si="24"/>
        <v>0</v>
      </c>
      <c r="H570" s="151">
        <f t="shared" si="25"/>
        <v>4.7</v>
      </c>
      <c r="I570" s="151">
        <f t="shared" si="26"/>
        <v>4.7</v>
      </c>
      <c r="J570" s="151" t="s">
        <v>704</v>
      </c>
      <c r="K570" s="151" t="str">
        <f>IFERROR(IF(VLOOKUP(B570,comp!$D:$L,1,FALSE)=B570,"",""),"Novo")</f>
        <v/>
      </c>
    </row>
    <row r="571" spans="1:11">
      <c r="A571" s="151">
        <v>92960</v>
      </c>
      <c r="B571" s="152">
        <v>92959</v>
      </c>
      <c r="C571" s="151" t="s">
        <v>1277</v>
      </c>
      <c r="D571" s="151" t="s">
        <v>852</v>
      </c>
      <c r="E571" s="151">
        <v>1</v>
      </c>
      <c r="F571" s="151">
        <v>9.25</v>
      </c>
      <c r="G571" s="151">
        <f t="shared" si="24"/>
        <v>0</v>
      </c>
      <c r="H571" s="151">
        <f t="shared" si="25"/>
        <v>9.25</v>
      </c>
      <c r="I571" s="151">
        <f t="shared" si="26"/>
        <v>9.25</v>
      </c>
      <c r="J571" s="151" t="s">
        <v>704</v>
      </c>
      <c r="K571" s="151" t="str">
        <f>IFERROR(IF(VLOOKUP(B571,comp!$D:$L,1,FALSE)=B571,"",""),"Novo")</f>
        <v/>
      </c>
    </row>
    <row r="572" spans="1:11">
      <c r="A572" s="151">
        <v>92966</v>
      </c>
      <c r="B572" s="152">
        <v>92963</v>
      </c>
      <c r="C572" s="151" t="s">
        <v>1278</v>
      </c>
      <c r="D572" s="151" t="s">
        <v>852</v>
      </c>
      <c r="E572" s="151">
        <v>1</v>
      </c>
      <c r="F572" s="151">
        <v>1.8</v>
      </c>
      <c r="G572" s="151">
        <f t="shared" si="24"/>
        <v>0</v>
      </c>
      <c r="H572" s="151">
        <f t="shared" si="25"/>
        <v>1.8</v>
      </c>
      <c r="I572" s="151">
        <f t="shared" si="26"/>
        <v>1.8</v>
      </c>
      <c r="J572" s="151" t="s">
        <v>704</v>
      </c>
      <c r="K572" s="151" t="str">
        <f>IFERROR(IF(VLOOKUP(B572,comp!$D:$L,1,FALSE)=B572,"",""),"Novo")</f>
        <v/>
      </c>
    </row>
    <row r="573" spans="1:11">
      <c r="A573" s="151">
        <v>92966</v>
      </c>
      <c r="B573" s="152">
        <v>92964</v>
      </c>
      <c r="C573" s="151" t="s">
        <v>1279</v>
      </c>
      <c r="D573" s="151" t="s">
        <v>852</v>
      </c>
      <c r="E573" s="151">
        <v>1</v>
      </c>
      <c r="F573" s="151">
        <v>0.41</v>
      </c>
      <c r="G573" s="151">
        <f t="shared" si="24"/>
        <v>0</v>
      </c>
      <c r="H573" s="151">
        <f t="shared" si="25"/>
        <v>0.41</v>
      </c>
      <c r="I573" s="151">
        <f t="shared" si="26"/>
        <v>0.41</v>
      </c>
      <c r="J573" s="151" t="s">
        <v>704</v>
      </c>
      <c r="K573" s="151" t="str">
        <f>IFERROR(IF(VLOOKUP(B573,comp!$D:$L,1,FALSE)=B573,"",""),"Novo")</f>
        <v/>
      </c>
    </row>
    <row r="574" spans="1:11">
      <c r="A574" s="151">
        <v>92966</v>
      </c>
      <c r="B574" s="152">
        <v>92965</v>
      </c>
      <c r="C574" s="151" t="s">
        <v>1280</v>
      </c>
      <c r="D574" s="151" t="s">
        <v>852</v>
      </c>
      <c r="E574" s="151">
        <v>1</v>
      </c>
      <c r="F574" s="151">
        <v>2.2599999999999998</v>
      </c>
      <c r="G574" s="151">
        <f t="shared" si="24"/>
        <v>0</v>
      </c>
      <c r="H574" s="151">
        <f t="shared" si="25"/>
        <v>2.2599999999999998</v>
      </c>
      <c r="I574" s="151">
        <f t="shared" si="26"/>
        <v>2.2599999999999998</v>
      </c>
      <c r="J574" s="151" t="s">
        <v>704</v>
      </c>
      <c r="K574" s="151" t="str">
        <f>IFERROR(IF(VLOOKUP(B574,comp!$D:$L,1,FALSE)=B574,"",""),"Novo")</f>
        <v/>
      </c>
    </row>
    <row r="575" spans="1:11">
      <c r="A575" s="151">
        <v>93224</v>
      </c>
      <c r="B575" s="152">
        <v>93220</v>
      </c>
      <c r="C575" s="151" t="s">
        <v>1281</v>
      </c>
      <c r="D575" s="151" t="s">
        <v>852</v>
      </c>
      <c r="E575" s="151">
        <v>1</v>
      </c>
      <c r="F575" s="151">
        <v>365.69</v>
      </c>
      <c r="G575" s="151">
        <f t="shared" si="24"/>
        <v>0</v>
      </c>
      <c r="H575" s="151">
        <f t="shared" si="25"/>
        <v>365.69</v>
      </c>
      <c r="I575" s="151">
        <f t="shared" si="26"/>
        <v>365.69</v>
      </c>
      <c r="J575" s="151" t="s">
        <v>704</v>
      </c>
      <c r="K575" s="151" t="str">
        <f>IFERROR(IF(VLOOKUP(B575,comp!$D:$L,1,FALSE)=B575,"",""),"Novo")</f>
        <v/>
      </c>
    </row>
    <row r="576" spans="1:11">
      <c r="A576" s="151">
        <v>93224</v>
      </c>
      <c r="B576" s="152">
        <v>93221</v>
      </c>
      <c r="C576" s="151" t="s">
        <v>1282</v>
      </c>
      <c r="D576" s="151" t="s">
        <v>852</v>
      </c>
      <c r="E576" s="151">
        <v>1</v>
      </c>
      <c r="F576" s="151">
        <v>98.11</v>
      </c>
      <c r="G576" s="151">
        <f t="shared" si="24"/>
        <v>0</v>
      </c>
      <c r="H576" s="151">
        <f t="shared" si="25"/>
        <v>98.11</v>
      </c>
      <c r="I576" s="151">
        <f t="shared" si="26"/>
        <v>98.11</v>
      </c>
      <c r="J576" s="151" t="s">
        <v>704</v>
      </c>
      <c r="K576" s="151" t="str">
        <f>IFERROR(IF(VLOOKUP(B576,comp!$D:$L,1,FALSE)=B576,"",""),"Novo")</f>
        <v/>
      </c>
    </row>
    <row r="577" spans="1:11">
      <c r="A577" s="151">
        <v>93224</v>
      </c>
      <c r="B577" s="152">
        <v>93222</v>
      </c>
      <c r="C577" s="151" t="s">
        <v>1283</v>
      </c>
      <c r="D577" s="151" t="s">
        <v>852</v>
      </c>
      <c r="E577" s="151">
        <v>1</v>
      </c>
      <c r="F577" s="151">
        <v>457.62</v>
      </c>
      <c r="G577" s="151">
        <f t="shared" si="24"/>
        <v>0</v>
      </c>
      <c r="H577" s="151">
        <f t="shared" si="25"/>
        <v>457.62</v>
      </c>
      <c r="I577" s="151">
        <f t="shared" si="26"/>
        <v>457.62</v>
      </c>
      <c r="J577" s="151" t="s">
        <v>704</v>
      </c>
      <c r="K577" s="151" t="str">
        <f>IFERROR(IF(VLOOKUP(B577,comp!$D:$L,1,FALSE)=B577,"",""),"Novo")</f>
        <v/>
      </c>
    </row>
    <row r="578" spans="1:11">
      <c r="A578" s="151">
        <v>93224</v>
      </c>
      <c r="B578" s="152">
        <v>93223</v>
      </c>
      <c r="C578" s="151" t="s">
        <v>1284</v>
      </c>
      <c r="D578" s="151" t="s">
        <v>852</v>
      </c>
      <c r="E578" s="151">
        <v>1</v>
      </c>
      <c r="F578" s="151">
        <v>155.87</v>
      </c>
      <c r="G578" s="151">
        <f t="shared" si="24"/>
        <v>0</v>
      </c>
      <c r="H578" s="151">
        <f t="shared" si="25"/>
        <v>155.87</v>
      </c>
      <c r="I578" s="151">
        <f t="shared" si="26"/>
        <v>155.87</v>
      </c>
      <c r="J578" s="151" t="s">
        <v>704</v>
      </c>
      <c r="K578" s="151" t="str">
        <f>IFERROR(IF(VLOOKUP(B578,comp!$D:$L,1,FALSE)=B578,"",""),"Novo")</f>
        <v/>
      </c>
    </row>
    <row r="579" spans="1:11">
      <c r="A579" s="151">
        <v>93233</v>
      </c>
      <c r="B579" s="152">
        <v>93229</v>
      </c>
      <c r="C579" s="151" t="s">
        <v>1285</v>
      </c>
      <c r="D579" s="151" t="s">
        <v>852</v>
      </c>
      <c r="E579" s="151">
        <v>1</v>
      </c>
      <c r="F579" s="151">
        <v>0.38</v>
      </c>
      <c r="G579" s="151">
        <f t="shared" si="24"/>
        <v>0</v>
      </c>
      <c r="H579" s="151">
        <f t="shared" si="25"/>
        <v>0.38</v>
      </c>
      <c r="I579" s="151">
        <f t="shared" si="26"/>
        <v>0.38</v>
      </c>
      <c r="J579" s="151" t="s">
        <v>704</v>
      </c>
      <c r="K579" s="151" t="str">
        <f>IFERROR(IF(VLOOKUP(B579,comp!$D:$L,1,FALSE)=B579,"",""),"Novo")</f>
        <v/>
      </c>
    </row>
    <row r="580" spans="1:11">
      <c r="A580" s="151">
        <v>93233</v>
      </c>
      <c r="B580" s="152">
        <v>93230</v>
      </c>
      <c r="C580" s="151" t="s">
        <v>1286</v>
      </c>
      <c r="D580" s="151" t="s">
        <v>852</v>
      </c>
      <c r="E580" s="151">
        <v>1</v>
      </c>
      <c r="F580" s="151">
        <v>0.08</v>
      </c>
      <c r="G580" s="151">
        <f t="shared" si="24"/>
        <v>0</v>
      </c>
      <c r="H580" s="151">
        <f t="shared" si="25"/>
        <v>0.08</v>
      </c>
      <c r="I580" s="151">
        <f t="shared" si="26"/>
        <v>0.08</v>
      </c>
      <c r="J580" s="151" t="s">
        <v>704</v>
      </c>
      <c r="K580" s="151" t="str">
        <f>IFERROR(IF(VLOOKUP(B580,comp!$D:$L,1,FALSE)=B580,"",""),"Novo")</f>
        <v/>
      </c>
    </row>
    <row r="581" spans="1:11">
      <c r="A581" s="151">
        <v>93233</v>
      </c>
      <c r="B581" s="152">
        <v>93231</v>
      </c>
      <c r="C581" s="151" t="s">
        <v>1287</v>
      </c>
      <c r="D581" s="151" t="s">
        <v>852</v>
      </c>
      <c r="E581" s="151">
        <v>1</v>
      </c>
      <c r="F581" s="151">
        <v>0.48</v>
      </c>
      <c r="G581" s="151">
        <f t="shared" ref="G581:G644" si="27">IF(J581="INSUMO",F581*E581,0)</f>
        <v>0</v>
      </c>
      <c r="H581" s="151">
        <f t="shared" ref="H581:H644" si="28">IF(J581="MÃO DE OBRA",F581*E581,0)</f>
        <v>0.48</v>
      </c>
      <c r="I581" s="151">
        <f t="shared" ref="I581:I644" si="29">E581*F581</f>
        <v>0.48</v>
      </c>
      <c r="J581" s="151" t="s">
        <v>704</v>
      </c>
      <c r="K581" s="151" t="str">
        <f>IFERROR(IF(VLOOKUP(B581,comp!$D:$L,1,FALSE)=B581,"",""),"Novo")</f>
        <v/>
      </c>
    </row>
    <row r="582" spans="1:11">
      <c r="A582" s="151">
        <v>93233</v>
      </c>
      <c r="B582" s="152">
        <v>93232</v>
      </c>
      <c r="C582" s="151" t="s">
        <v>1288</v>
      </c>
      <c r="D582" s="151" t="s">
        <v>852</v>
      </c>
      <c r="E582" s="151">
        <v>1</v>
      </c>
      <c r="F582" s="151">
        <v>4.58</v>
      </c>
      <c r="G582" s="151">
        <f t="shared" si="27"/>
        <v>0</v>
      </c>
      <c r="H582" s="151">
        <f t="shared" si="28"/>
        <v>4.58</v>
      </c>
      <c r="I582" s="151">
        <f t="shared" si="29"/>
        <v>4.58</v>
      </c>
      <c r="J582" s="151" t="s">
        <v>704</v>
      </c>
      <c r="K582" s="151" t="str">
        <f>IFERROR(IF(VLOOKUP(B582,comp!$D:$L,1,FALSE)=B582,"",""),"Novo")</f>
        <v/>
      </c>
    </row>
    <row r="583" spans="1:11">
      <c r="A583" s="151">
        <v>93272</v>
      </c>
      <c r="B583" s="152">
        <v>93267</v>
      </c>
      <c r="C583" s="151" t="s">
        <v>1289</v>
      </c>
      <c r="D583" s="151" t="s">
        <v>852</v>
      </c>
      <c r="E583" s="151">
        <v>1</v>
      </c>
      <c r="F583" s="151">
        <v>26.87</v>
      </c>
      <c r="G583" s="151">
        <f t="shared" si="27"/>
        <v>0</v>
      </c>
      <c r="H583" s="151">
        <f t="shared" si="28"/>
        <v>26.87</v>
      </c>
      <c r="I583" s="151">
        <f t="shared" si="29"/>
        <v>26.87</v>
      </c>
      <c r="J583" s="151" t="s">
        <v>704</v>
      </c>
      <c r="K583" s="151" t="str">
        <f>IFERROR(IF(VLOOKUP(B583,comp!$D:$L,1,FALSE)=B583,"",""),"Novo")</f>
        <v/>
      </c>
    </row>
    <row r="584" spans="1:11">
      <c r="A584" s="151">
        <v>93272</v>
      </c>
      <c r="B584" s="152">
        <v>93269</v>
      </c>
      <c r="C584" s="151" t="s">
        <v>1290</v>
      </c>
      <c r="D584" s="151" t="s">
        <v>852</v>
      </c>
      <c r="E584" s="151">
        <v>1</v>
      </c>
      <c r="F584" s="151">
        <v>10.07</v>
      </c>
      <c r="G584" s="151">
        <f t="shared" si="27"/>
        <v>0</v>
      </c>
      <c r="H584" s="151">
        <f t="shared" si="28"/>
        <v>10.07</v>
      </c>
      <c r="I584" s="151">
        <f t="shared" si="29"/>
        <v>10.07</v>
      </c>
      <c r="J584" s="151" t="s">
        <v>704</v>
      </c>
      <c r="K584" s="151" t="str">
        <f>IFERROR(IF(VLOOKUP(B584,comp!$D:$L,1,FALSE)=B584,"",""),"Novo")</f>
        <v/>
      </c>
    </row>
    <row r="585" spans="1:11">
      <c r="A585" s="151">
        <v>93272</v>
      </c>
      <c r="B585" s="152">
        <v>93270</v>
      </c>
      <c r="C585" s="151" t="s">
        <v>1291</v>
      </c>
      <c r="D585" s="151" t="s">
        <v>852</v>
      </c>
      <c r="E585" s="151">
        <v>1</v>
      </c>
      <c r="F585" s="151">
        <v>26.12</v>
      </c>
      <c r="G585" s="151">
        <f t="shared" si="27"/>
        <v>0</v>
      </c>
      <c r="H585" s="151">
        <f t="shared" si="28"/>
        <v>26.12</v>
      </c>
      <c r="I585" s="151">
        <f t="shared" si="29"/>
        <v>26.12</v>
      </c>
      <c r="J585" s="151" t="s">
        <v>704</v>
      </c>
      <c r="K585" s="151" t="str">
        <f>IFERROR(IF(VLOOKUP(B585,comp!$D:$L,1,FALSE)=B585,"",""),"Novo")</f>
        <v/>
      </c>
    </row>
    <row r="586" spans="1:11">
      <c r="A586" s="151">
        <v>93272</v>
      </c>
      <c r="B586" s="152">
        <v>93271</v>
      </c>
      <c r="C586" s="151" t="s">
        <v>1292</v>
      </c>
      <c r="D586" s="151" t="s">
        <v>852</v>
      </c>
      <c r="E586" s="151">
        <v>1</v>
      </c>
      <c r="F586" s="151">
        <v>7.19</v>
      </c>
      <c r="G586" s="151">
        <f t="shared" si="27"/>
        <v>0</v>
      </c>
      <c r="H586" s="151">
        <f t="shared" si="28"/>
        <v>7.19</v>
      </c>
      <c r="I586" s="151">
        <f t="shared" si="29"/>
        <v>7.19</v>
      </c>
      <c r="J586" s="151" t="s">
        <v>704</v>
      </c>
      <c r="K586" s="151" t="str">
        <f>IFERROR(IF(VLOOKUP(B586,comp!$D:$L,1,FALSE)=B586,"",""),"Novo")</f>
        <v/>
      </c>
    </row>
    <row r="587" spans="1:11">
      <c r="A587" s="151">
        <v>93281</v>
      </c>
      <c r="B587" s="152">
        <v>88295</v>
      </c>
      <c r="C587" s="151" t="s">
        <v>1293</v>
      </c>
      <c r="D587" s="151" t="s">
        <v>852</v>
      </c>
      <c r="E587" s="151">
        <v>1</v>
      </c>
      <c r="F587" s="151">
        <v>25.9</v>
      </c>
      <c r="G587" s="151">
        <f t="shared" si="27"/>
        <v>0</v>
      </c>
      <c r="H587" s="151">
        <f t="shared" si="28"/>
        <v>25.9</v>
      </c>
      <c r="I587" s="151">
        <f t="shared" si="29"/>
        <v>25.9</v>
      </c>
      <c r="J587" s="151" t="s">
        <v>704</v>
      </c>
      <c r="K587" s="151" t="str">
        <f>IFERROR(IF(VLOOKUP(B587,comp!$D:$L,1,FALSE)=B587,"",""),"Novo")</f>
        <v/>
      </c>
    </row>
    <row r="588" spans="1:11">
      <c r="A588" s="151">
        <v>93281</v>
      </c>
      <c r="B588" s="152">
        <v>93277</v>
      </c>
      <c r="C588" s="151" t="s">
        <v>1294</v>
      </c>
      <c r="D588" s="151" t="s">
        <v>852</v>
      </c>
      <c r="E588" s="151">
        <v>1</v>
      </c>
      <c r="F588" s="151">
        <v>0.28000000000000003</v>
      </c>
      <c r="G588" s="151">
        <f t="shared" si="27"/>
        <v>0</v>
      </c>
      <c r="H588" s="151">
        <f t="shared" si="28"/>
        <v>0.28000000000000003</v>
      </c>
      <c r="I588" s="151">
        <f t="shared" si="29"/>
        <v>0.28000000000000003</v>
      </c>
      <c r="J588" s="151" t="s">
        <v>704</v>
      </c>
      <c r="K588" s="151" t="str">
        <f>IFERROR(IF(VLOOKUP(B588,comp!$D:$L,1,FALSE)=B588,"",""),"Novo")</f>
        <v/>
      </c>
    </row>
    <row r="589" spans="1:11">
      <c r="A589" s="151">
        <v>93281</v>
      </c>
      <c r="B589" s="152">
        <v>93278</v>
      </c>
      <c r="C589" s="151" t="s">
        <v>1295</v>
      </c>
      <c r="D589" s="151" t="s">
        <v>852</v>
      </c>
      <c r="E589" s="151">
        <v>1</v>
      </c>
      <c r="F589" s="151">
        <v>0.06</v>
      </c>
      <c r="G589" s="151">
        <f t="shared" si="27"/>
        <v>0</v>
      </c>
      <c r="H589" s="151">
        <f t="shared" si="28"/>
        <v>0.06</v>
      </c>
      <c r="I589" s="151">
        <f t="shared" si="29"/>
        <v>0.06</v>
      </c>
      <c r="J589" s="151" t="s">
        <v>704</v>
      </c>
      <c r="K589" s="151" t="str">
        <f>IFERROR(IF(VLOOKUP(B589,comp!$D:$L,1,FALSE)=B589,"",""),"Novo")</f>
        <v/>
      </c>
    </row>
    <row r="590" spans="1:11">
      <c r="A590" s="151">
        <v>93281</v>
      </c>
      <c r="B590" s="152">
        <v>93279</v>
      </c>
      <c r="C590" s="151" t="s">
        <v>1296</v>
      </c>
      <c r="D590" s="151" t="s">
        <v>852</v>
      </c>
      <c r="E590" s="151">
        <v>1</v>
      </c>
      <c r="F590" s="151">
        <v>0.26</v>
      </c>
      <c r="G590" s="151">
        <f t="shared" si="27"/>
        <v>0</v>
      </c>
      <c r="H590" s="151">
        <f t="shared" si="28"/>
        <v>0.26</v>
      </c>
      <c r="I590" s="151">
        <f t="shared" si="29"/>
        <v>0.26</v>
      </c>
      <c r="J590" s="151" t="s">
        <v>704</v>
      </c>
      <c r="K590" s="151" t="str">
        <f>IFERROR(IF(VLOOKUP(B590,comp!$D:$L,1,FALSE)=B590,"",""),"Novo")</f>
        <v/>
      </c>
    </row>
    <row r="591" spans="1:11">
      <c r="A591" s="151">
        <v>93281</v>
      </c>
      <c r="B591" s="152">
        <v>93280</v>
      </c>
      <c r="C591" s="151" t="s">
        <v>1297</v>
      </c>
      <c r="D591" s="151" t="s">
        <v>852</v>
      </c>
      <c r="E591" s="151">
        <v>1</v>
      </c>
      <c r="F591" s="151">
        <v>0.6</v>
      </c>
      <c r="G591" s="151">
        <f t="shared" si="27"/>
        <v>0</v>
      </c>
      <c r="H591" s="151">
        <f t="shared" si="28"/>
        <v>0.6</v>
      </c>
      <c r="I591" s="151">
        <f t="shared" si="29"/>
        <v>0.6</v>
      </c>
      <c r="J591" s="151" t="s">
        <v>704</v>
      </c>
      <c r="K591" s="151" t="str">
        <f>IFERROR(IF(VLOOKUP(B591,comp!$D:$L,1,FALSE)=B591,"",""),"Novo")</f>
        <v/>
      </c>
    </row>
    <row r="592" spans="1:11">
      <c r="A592" s="151">
        <v>93287</v>
      </c>
      <c r="B592" s="152">
        <v>93283</v>
      </c>
      <c r="C592" s="151" t="s">
        <v>1298</v>
      </c>
      <c r="D592" s="151" t="s">
        <v>852</v>
      </c>
      <c r="E592" s="151">
        <v>1</v>
      </c>
      <c r="F592" s="151">
        <v>100.42</v>
      </c>
      <c r="G592" s="151">
        <f t="shared" si="27"/>
        <v>0</v>
      </c>
      <c r="H592" s="151">
        <f t="shared" si="28"/>
        <v>100.42</v>
      </c>
      <c r="I592" s="151">
        <f t="shared" si="29"/>
        <v>100.42</v>
      </c>
      <c r="J592" s="151" t="s">
        <v>704</v>
      </c>
      <c r="K592" s="151" t="str">
        <f>IFERROR(IF(VLOOKUP(B592,comp!$D:$L,1,FALSE)=B592,"",""),"Novo")</f>
        <v/>
      </c>
    </row>
    <row r="593" spans="1:11">
      <c r="A593" s="151">
        <v>93287</v>
      </c>
      <c r="B593" s="152">
        <v>93284</v>
      </c>
      <c r="C593" s="151" t="s">
        <v>1299</v>
      </c>
      <c r="D593" s="151" t="s">
        <v>852</v>
      </c>
      <c r="E593" s="151">
        <v>1</v>
      </c>
      <c r="F593" s="151">
        <v>35.39</v>
      </c>
      <c r="G593" s="151">
        <f t="shared" si="27"/>
        <v>0</v>
      </c>
      <c r="H593" s="151">
        <f t="shared" si="28"/>
        <v>35.39</v>
      </c>
      <c r="I593" s="151">
        <f t="shared" si="29"/>
        <v>35.39</v>
      </c>
      <c r="J593" s="151" t="s">
        <v>704</v>
      </c>
      <c r="K593" s="151" t="str">
        <f>IFERROR(IF(VLOOKUP(B593,comp!$D:$L,1,FALSE)=B593,"",""),"Novo")</f>
        <v/>
      </c>
    </row>
    <row r="594" spans="1:11">
      <c r="A594" s="151">
        <v>93287</v>
      </c>
      <c r="B594" s="152">
        <v>93285</v>
      </c>
      <c r="C594" s="151" t="s">
        <v>1300</v>
      </c>
      <c r="D594" s="151" t="s">
        <v>852</v>
      </c>
      <c r="E594" s="151">
        <v>1</v>
      </c>
      <c r="F594" s="151">
        <v>161.41999999999999</v>
      </c>
      <c r="G594" s="151">
        <f t="shared" si="27"/>
        <v>0</v>
      </c>
      <c r="H594" s="151">
        <f t="shared" si="28"/>
        <v>161.41999999999999</v>
      </c>
      <c r="I594" s="151">
        <f t="shared" si="29"/>
        <v>161.41999999999999</v>
      </c>
      <c r="J594" s="151" t="s">
        <v>704</v>
      </c>
      <c r="K594" s="151" t="str">
        <f>IFERROR(IF(VLOOKUP(B594,comp!$D:$L,1,FALSE)=B594,"",""),"Novo")</f>
        <v/>
      </c>
    </row>
    <row r="595" spans="1:11">
      <c r="A595" s="151">
        <v>93287</v>
      </c>
      <c r="B595" s="152">
        <v>93286</v>
      </c>
      <c r="C595" s="151" t="s">
        <v>1301</v>
      </c>
      <c r="D595" s="151" t="s">
        <v>852</v>
      </c>
      <c r="E595" s="151">
        <v>1</v>
      </c>
      <c r="F595" s="151">
        <v>10.01</v>
      </c>
      <c r="G595" s="151">
        <f t="shared" si="27"/>
        <v>0</v>
      </c>
      <c r="H595" s="151">
        <f t="shared" si="28"/>
        <v>10.01</v>
      </c>
      <c r="I595" s="151">
        <f t="shared" si="29"/>
        <v>10.01</v>
      </c>
      <c r="J595" s="151" t="s">
        <v>704</v>
      </c>
      <c r="K595" s="151" t="str">
        <f>IFERROR(IF(VLOOKUP(B595,comp!$D:$L,1,FALSE)=B595,"",""),"Novo")</f>
        <v/>
      </c>
    </row>
    <row r="596" spans="1:11">
      <c r="A596" s="151">
        <v>93287</v>
      </c>
      <c r="B596" s="152">
        <v>93296</v>
      </c>
      <c r="C596" s="151" t="s">
        <v>1302</v>
      </c>
      <c r="D596" s="151" t="s">
        <v>852</v>
      </c>
      <c r="E596" s="151">
        <v>1</v>
      </c>
      <c r="F596" s="151">
        <v>14.3</v>
      </c>
      <c r="G596" s="151">
        <f t="shared" si="27"/>
        <v>0</v>
      </c>
      <c r="H596" s="151">
        <f t="shared" si="28"/>
        <v>14.3</v>
      </c>
      <c r="I596" s="151">
        <f t="shared" si="29"/>
        <v>14.3</v>
      </c>
      <c r="J596" s="151" t="s">
        <v>704</v>
      </c>
      <c r="K596" s="151" t="str">
        <f>IFERROR(IF(VLOOKUP(B596,comp!$D:$L,1,FALSE)=B596,"",""),"Novo")</f>
        <v/>
      </c>
    </row>
    <row r="597" spans="1:11">
      <c r="A597" s="151">
        <v>93402</v>
      </c>
      <c r="B597" s="152">
        <v>93397</v>
      </c>
      <c r="C597" s="151" t="s">
        <v>1303</v>
      </c>
      <c r="D597" s="151" t="s">
        <v>852</v>
      </c>
      <c r="E597" s="151">
        <v>1</v>
      </c>
      <c r="F597" s="151">
        <v>25.01</v>
      </c>
      <c r="G597" s="151">
        <f t="shared" si="27"/>
        <v>0</v>
      </c>
      <c r="H597" s="151">
        <f t="shared" si="28"/>
        <v>25.01</v>
      </c>
      <c r="I597" s="151">
        <f t="shared" si="29"/>
        <v>25.01</v>
      </c>
      <c r="J597" s="151" t="s">
        <v>704</v>
      </c>
      <c r="K597" s="151" t="str">
        <f>IFERROR(IF(VLOOKUP(B597,comp!$D:$L,1,FALSE)=B597,"",""),"Novo")</f>
        <v/>
      </c>
    </row>
    <row r="598" spans="1:11">
      <c r="A598" s="151">
        <v>93402</v>
      </c>
      <c r="B598" s="152">
        <v>93398</v>
      </c>
      <c r="C598" s="151" t="s">
        <v>1304</v>
      </c>
      <c r="D598" s="151" t="s">
        <v>852</v>
      </c>
      <c r="E598" s="151">
        <v>1</v>
      </c>
      <c r="F598" s="151">
        <v>9.43</v>
      </c>
      <c r="G598" s="151">
        <f t="shared" si="27"/>
        <v>0</v>
      </c>
      <c r="H598" s="151">
        <f t="shared" si="28"/>
        <v>9.43</v>
      </c>
      <c r="I598" s="151">
        <f t="shared" si="29"/>
        <v>9.43</v>
      </c>
      <c r="J598" s="151" t="s">
        <v>704</v>
      </c>
      <c r="K598" s="151" t="str">
        <f>IFERROR(IF(VLOOKUP(B598,comp!$D:$L,1,FALSE)=B598,"",""),"Novo")</f>
        <v/>
      </c>
    </row>
    <row r="599" spans="1:11">
      <c r="A599" s="151">
        <v>93402</v>
      </c>
      <c r="B599" s="152">
        <v>93399</v>
      </c>
      <c r="C599" s="151" t="s">
        <v>1305</v>
      </c>
      <c r="D599" s="151" t="s">
        <v>852</v>
      </c>
      <c r="E599" s="151">
        <v>1</v>
      </c>
      <c r="F599" s="151">
        <v>3.8</v>
      </c>
      <c r="G599" s="151">
        <f t="shared" si="27"/>
        <v>0</v>
      </c>
      <c r="H599" s="151">
        <f t="shared" si="28"/>
        <v>3.8</v>
      </c>
      <c r="I599" s="151">
        <f t="shared" si="29"/>
        <v>3.8</v>
      </c>
      <c r="J599" s="151" t="s">
        <v>704</v>
      </c>
      <c r="K599" s="151" t="str">
        <f>IFERROR(IF(VLOOKUP(B599,comp!$D:$L,1,FALSE)=B599,"",""),"Novo")</f>
        <v/>
      </c>
    </row>
    <row r="600" spans="1:11">
      <c r="A600" s="151">
        <v>93402</v>
      </c>
      <c r="B600" s="152">
        <v>93400</v>
      </c>
      <c r="C600" s="151" t="s">
        <v>1306</v>
      </c>
      <c r="D600" s="151" t="s">
        <v>852</v>
      </c>
      <c r="E600" s="151">
        <v>1</v>
      </c>
      <c r="F600" s="151">
        <v>43.35</v>
      </c>
      <c r="G600" s="151">
        <f t="shared" si="27"/>
        <v>0</v>
      </c>
      <c r="H600" s="151">
        <f t="shared" si="28"/>
        <v>43.35</v>
      </c>
      <c r="I600" s="151">
        <f t="shared" si="29"/>
        <v>43.35</v>
      </c>
      <c r="J600" s="151" t="s">
        <v>704</v>
      </c>
      <c r="K600" s="151" t="str">
        <f>IFERROR(IF(VLOOKUP(B600,comp!$D:$L,1,FALSE)=B600,"",""),"Novo")</f>
        <v/>
      </c>
    </row>
    <row r="601" spans="1:11">
      <c r="A601" s="151">
        <v>93402</v>
      </c>
      <c r="B601" s="152">
        <v>93401</v>
      </c>
      <c r="C601" s="151" t="s">
        <v>1307</v>
      </c>
      <c r="D601" s="151" t="s">
        <v>852</v>
      </c>
      <c r="E601" s="151">
        <v>1</v>
      </c>
      <c r="F601" s="151">
        <v>157.78</v>
      </c>
      <c r="G601" s="151">
        <f t="shared" si="27"/>
        <v>0</v>
      </c>
      <c r="H601" s="151">
        <f t="shared" si="28"/>
        <v>157.78</v>
      </c>
      <c r="I601" s="151">
        <f t="shared" si="29"/>
        <v>157.78</v>
      </c>
      <c r="J601" s="151" t="s">
        <v>704</v>
      </c>
      <c r="K601" s="151" t="str">
        <f>IFERROR(IF(VLOOKUP(B601,comp!$D:$L,1,FALSE)=B601,"",""),"Novo")</f>
        <v/>
      </c>
    </row>
    <row r="602" spans="1:11">
      <c r="A602" s="151">
        <v>93408</v>
      </c>
      <c r="B602" s="152">
        <v>88306</v>
      </c>
      <c r="C602" s="151" t="s">
        <v>1308</v>
      </c>
      <c r="D602" s="151" t="s">
        <v>852</v>
      </c>
      <c r="E602" s="151">
        <v>1</v>
      </c>
      <c r="F602" s="151">
        <v>22.12</v>
      </c>
      <c r="G602" s="151">
        <f t="shared" si="27"/>
        <v>0</v>
      </c>
      <c r="H602" s="151">
        <f t="shared" si="28"/>
        <v>22.12</v>
      </c>
      <c r="I602" s="151">
        <f t="shared" si="29"/>
        <v>22.12</v>
      </c>
      <c r="J602" s="151" t="s">
        <v>704</v>
      </c>
      <c r="K602" s="151" t="str">
        <f>IFERROR(IF(VLOOKUP(B602,comp!$D:$L,1,FALSE)=B602,"",""),"Novo")</f>
        <v/>
      </c>
    </row>
    <row r="603" spans="1:11">
      <c r="A603" s="151">
        <v>93408</v>
      </c>
      <c r="B603" s="152">
        <v>93404</v>
      </c>
      <c r="C603" s="151" t="s">
        <v>1309</v>
      </c>
      <c r="D603" s="151" t="s">
        <v>852</v>
      </c>
      <c r="E603" s="151">
        <v>1</v>
      </c>
      <c r="F603" s="151">
        <v>7.84</v>
      </c>
      <c r="G603" s="151">
        <f t="shared" si="27"/>
        <v>0</v>
      </c>
      <c r="H603" s="151">
        <f t="shared" si="28"/>
        <v>7.84</v>
      </c>
      <c r="I603" s="151">
        <f t="shared" si="29"/>
        <v>7.84</v>
      </c>
      <c r="J603" s="151" t="s">
        <v>704</v>
      </c>
      <c r="K603" s="151" t="str">
        <f>IFERROR(IF(VLOOKUP(B603,comp!$D:$L,1,FALSE)=B603,"",""),"Novo")</f>
        <v/>
      </c>
    </row>
    <row r="604" spans="1:11">
      <c r="A604" s="151">
        <v>93408</v>
      </c>
      <c r="B604" s="152">
        <v>93405</v>
      </c>
      <c r="C604" s="151" t="s">
        <v>1310</v>
      </c>
      <c r="D604" s="151" t="s">
        <v>852</v>
      </c>
      <c r="E604" s="151">
        <v>1</v>
      </c>
      <c r="F604" s="151">
        <v>2</v>
      </c>
      <c r="G604" s="151">
        <f t="shared" si="27"/>
        <v>0</v>
      </c>
      <c r="H604" s="151">
        <f t="shared" si="28"/>
        <v>2</v>
      </c>
      <c r="I604" s="151">
        <f t="shared" si="29"/>
        <v>2</v>
      </c>
      <c r="J604" s="151" t="s">
        <v>704</v>
      </c>
      <c r="K604" s="151" t="str">
        <f>IFERROR(IF(VLOOKUP(B604,comp!$D:$L,1,FALSE)=B604,"",""),"Novo")</f>
        <v/>
      </c>
    </row>
    <row r="605" spans="1:11">
      <c r="A605" s="151">
        <v>93408</v>
      </c>
      <c r="B605" s="152">
        <v>93406</v>
      </c>
      <c r="C605" s="151" t="s">
        <v>1311</v>
      </c>
      <c r="D605" s="151" t="s">
        <v>852</v>
      </c>
      <c r="E605" s="151">
        <v>1</v>
      </c>
      <c r="F605" s="151">
        <v>9.41</v>
      </c>
      <c r="G605" s="151">
        <f t="shared" si="27"/>
        <v>0</v>
      </c>
      <c r="H605" s="151">
        <f t="shared" si="28"/>
        <v>9.41</v>
      </c>
      <c r="I605" s="151">
        <f t="shared" si="29"/>
        <v>9.41</v>
      </c>
      <c r="J605" s="151" t="s">
        <v>704</v>
      </c>
      <c r="K605" s="151" t="str">
        <f>IFERROR(IF(VLOOKUP(B605,comp!$D:$L,1,FALSE)=B605,"",""),"Novo")</f>
        <v/>
      </c>
    </row>
    <row r="606" spans="1:11">
      <c r="A606" s="151">
        <v>93408</v>
      </c>
      <c r="B606" s="152">
        <v>93407</v>
      </c>
      <c r="C606" s="151" t="s">
        <v>1312</v>
      </c>
      <c r="D606" s="151" t="s">
        <v>852</v>
      </c>
      <c r="E606" s="151">
        <v>1</v>
      </c>
      <c r="F606" s="151">
        <v>47.04</v>
      </c>
      <c r="G606" s="151">
        <f t="shared" si="27"/>
        <v>0</v>
      </c>
      <c r="H606" s="151">
        <f t="shared" si="28"/>
        <v>47.04</v>
      </c>
      <c r="I606" s="151">
        <f t="shared" si="29"/>
        <v>47.04</v>
      </c>
      <c r="J606" s="151" t="s">
        <v>704</v>
      </c>
      <c r="K606" s="151" t="str">
        <f>IFERROR(IF(VLOOKUP(B606,comp!$D:$L,1,FALSE)=B606,"",""),"Novo")</f>
        <v/>
      </c>
    </row>
    <row r="607" spans="1:11">
      <c r="A607" s="151">
        <v>93415</v>
      </c>
      <c r="B607" s="152">
        <v>93411</v>
      </c>
      <c r="C607" s="151" t="s">
        <v>1313</v>
      </c>
      <c r="D607" s="151" t="s">
        <v>852</v>
      </c>
      <c r="E607" s="151">
        <v>1</v>
      </c>
      <c r="F607" s="151">
        <v>0.34</v>
      </c>
      <c r="G607" s="151">
        <f t="shared" si="27"/>
        <v>0</v>
      </c>
      <c r="H607" s="151">
        <f t="shared" si="28"/>
        <v>0.34</v>
      </c>
      <c r="I607" s="151">
        <f t="shared" si="29"/>
        <v>0.34</v>
      </c>
      <c r="J607" s="151" t="s">
        <v>704</v>
      </c>
      <c r="K607" s="151" t="str">
        <f>IFERROR(IF(VLOOKUP(B607,comp!$D:$L,1,FALSE)=B607,"",""),"Novo")</f>
        <v/>
      </c>
    </row>
    <row r="608" spans="1:11">
      <c r="A608" s="151">
        <v>93415</v>
      </c>
      <c r="B608" s="152">
        <v>93412</v>
      </c>
      <c r="C608" s="151" t="s">
        <v>1314</v>
      </c>
      <c r="D608" s="151" t="s">
        <v>852</v>
      </c>
      <c r="E608" s="151">
        <v>1</v>
      </c>
      <c r="F608" s="151">
        <v>0.12</v>
      </c>
      <c r="G608" s="151">
        <f t="shared" si="27"/>
        <v>0</v>
      </c>
      <c r="H608" s="151">
        <f t="shared" si="28"/>
        <v>0.12</v>
      </c>
      <c r="I608" s="151">
        <f t="shared" si="29"/>
        <v>0.12</v>
      </c>
      <c r="J608" s="151" t="s">
        <v>704</v>
      </c>
      <c r="K608" s="151" t="str">
        <f>IFERROR(IF(VLOOKUP(B608,comp!$D:$L,1,FALSE)=B608,"",""),"Novo")</f>
        <v/>
      </c>
    </row>
    <row r="609" spans="1:11">
      <c r="A609" s="151">
        <v>93415</v>
      </c>
      <c r="B609" s="152">
        <v>93413</v>
      </c>
      <c r="C609" s="151" t="s">
        <v>1315</v>
      </c>
      <c r="D609" s="151" t="s">
        <v>852</v>
      </c>
      <c r="E609" s="151">
        <v>1</v>
      </c>
      <c r="F609" s="151">
        <v>0.3</v>
      </c>
      <c r="G609" s="151">
        <f t="shared" si="27"/>
        <v>0</v>
      </c>
      <c r="H609" s="151">
        <f t="shared" si="28"/>
        <v>0.3</v>
      </c>
      <c r="I609" s="151">
        <f t="shared" si="29"/>
        <v>0.3</v>
      </c>
      <c r="J609" s="151" t="s">
        <v>704</v>
      </c>
      <c r="K609" s="151" t="str">
        <f>IFERROR(IF(VLOOKUP(B609,comp!$D:$L,1,FALSE)=B609,"",""),"Novo")</f>
        <v/>
      </c>
    </row>
    <row r="610" spans="1:11">
      <c r="A610" s="151">
        <v>93415</v>
      </c>
      <c r="B610" s="152">
        <v>93414</v>
      </c>
      <c r="C610" s="151" t="s">
        <v>1316</v>
      </c>
      <c r="D610" s="151" t="s">
        <v>852</v>
      </c>
      <c r="E610" s="151">
        <v>1</v>
      </c>
      <c r="F610" s="151">
        <v>10.84</v>
      </c>
      <c r="G610" s="151">
        <f t="shared" si="27"/>
        <v>0</v>
      </c>
      <c r="H610" s="151">
        <f t="shared" si="28"/>
        <v>10.84</v>
      </c>
      <c r="I610" s="151">
        <f t="shared" si="29"/>
        <v>10.84</v>
      </c>
      <c r="J610" s="151" t="s">
        <v>704</v>
      </c>
      <c r="K610" s="151" t="str">
        <f>IFERROR(IF(VLOOKUP(B610,comp!$D:$L,1,FALSE)=B610,"",""),"Novo")</f>
        <v/>
      </c>
    </row>
    <row r="611" spans="1:11">
      <c r="A611" s="151">
        <v>93421</v>
      </c>
      <c r="B611" s="152">
        <v>93417</v>
      </c>
      <c r="C611" s="151" t="s">
        <v>1317</v>
      </c>
      <c r="D611" s="151" t="s">
        <v>852</v>
      </c>
      <c r="E611" s="151">
        <v>1</v>
      </c>
      <c r="F611" s="151">
        <v>4.49</v>
      </c>
      <c r="G611" s="151">
        <f t="shared" si="27"/>
        <v>0</v>
      </c>
      <c r="H611" s="151">
        <f t="shared" si="28"/>
        <v>4.49</v>
      </c>
      <c r="I611" s="151">
        <f t="shared" si="29"/>
        <v>4.49</v>
      </c>
      <c r="J611" s="151" t="s">
        <v>704</v>
      </c>
      <c r="K611" s="151" t="str">
        <f>IFERROR(IF(VLOOKUP(B611,comp!$D:$L,1,FALSE)=B611,"",""),"Novo")</f>
        <v/>
      </c>
    </row>
    <row r="612" spans="1:11">
      <c r="A612" s="151">
        <v>93421</v>
      </c>
      <c r="B612" s="152">
        <v>93418</v>
      </c>
      <c r="C612" s="151" t="s">
        <v>1318</v>
      </c>
      <c r="D612" s="151" t="s">
        <v>852</v>
      </c>
      <c r="E612" s="151">
        <v>1</v>
      </c>
      <c r="F612" s="151">
        <v>1.58</v>
      </c>
      <c r="G612" s="151">
        <f t="shared" si="27"/>
        <v>0</v>
      </c>
      <c r="H612" s="151">
        <f t="shared" si="28"/>
        <v>1.58</v>
      </c>
      <c r="I612" s="151">
        <f t="shared" si="29"/>
        <v>1.58</v>
      </c>
      <c r="J612" s="151" t="s">
        <v>704</v>
      </c>
      <c r="K612" s="151" t="str">
        <f>IFERROR(IF(VLOOKUP(B612,comp!$D:$L,1,FALSE)=B612,"",""),"Novo")</f>
        <v/>
      </c>
    </row>
    <row r="613" spans="1:11">
      <c r="A613" s="151">
        <v>93421</v>
      </c>
      <c r="B613" s="152">
        <v>93419</v>
      </c>
      <c r="C613" s="151" t="s">
        <v>1319</v>
      </c>
      <c r="D613" s="151" t="s">
        <v>852</v>
      </c>
      <c r="E613" s="151">
        <v>1</v>
      </c>
      <c r="F613" s="151">
        <v>4.01</v>
      </c>
      <c r="G613" s="151">
        <f t="shared" si="27"/>
        <v>0</v>
      </c>
      <c r="H613" s="151">
        <f t="shared" si="28"/>
        <v>4.01</v>
      </c>
      <c r="I613" s="151">
        <f t="shared" si="29"/>
        <v>4.01</v>
      </c>
      <c r="J613" s="151" t="s">
        <v>704</v>
      </c>
      <c r="K613" s="151" t="str">
        <f>IFERROR(IF(VLOOKUP(B613,comp!$D:$L,1,FALSE)=B613,"",""),"Novo")</f>
        <v/>
      </c>
    </row>
    <row r="614" spans="1:11">
      <c r="A614" s="151">
        <v>93421</v>
      </c>
      <c r="B614" s="152">
        <v>93420</v>
      </c>
      <c r="C614" s="151" t="s">
        <v>1320</v>
      </c>
      <c r="D614" s="151" t="s">
        <v>852</v>
      </c>
      <c r="E614" s="151">
        <v>1</v>
      </c>
      <c r="F614" s="151">
        <v>66.92</v>
      </c>
      <c r="G614" s="151">
        <f t="shared" si="27"/>
        <v>0</v>
      </c>
      <c r="H614" s="151">
        <f t="shared" si="28"/>
        <v>66.92</v>
      </c>
      <c r="I614" s="151">
        <f t="shared" si="29"/>
        <v>66.92</v>
      </c>
      <c r="J614" s="151" t="s">
        <v>704</v>
      </c>
      <c r="K614" s="151" t="str">
        <f>IFERROR(IF(VLOOKUP(B614,comp!$D:$L,1,FALSE)=B614,"",""),"Novo")</f>
        <v/>
      </c>
    </row>
    <row r="615" spans="1:11">
      <c r="A615" s="151">
        <v>93427</v>
      </c>
      <c r="B615" s="152">
        <v>93423</v>
      </c>
      <c r="C615" s="151" t="s">
        <v>1321</v>
      </c>
      <c r="D615" s="151" t="s">
        <v>852</v>
      </c>
      <c r="E615" s="151">
        <v>1</v>
      </c>
      <c r="F615" s="151">
        <v>6.36</v>
      </c>
      <c r="G615" s="151">
        <f t="shared" si="27"/>
        <v>0</v>
      </c>
      <c r="H615" s="151">
        <f t="shared" si="28"/>
        <v>6.36</v>
      </c>
      <c r="I615" s="151">
        <f t="shared" si="29"/>
        <v>6.36</v>
      </c>
      <c r="J615" s="151" t="s">
        <v>704</v>
      </c>
      <c r="K615" s="151" t="str">
        <f>IFERROR(IF(VLOOKUP(B615,comp!$D:$L,1,FALSE)=B615,"",""),"Novo")</f>
        <v/>
      </c>
    </row>
    <row r="616" spans="1:11">
      <c r="A616" s="151">
        <v>93427</v>
      </c>
      <c r="B616" s="152">
        <v>93424</v>
      </c>
      <c r="C616" s="151" t="s">
        <v>1322</v>
      </c>
      <c r="D616" s="151" t="s">
        <v>852</v>
      </c>
      <c r="E616" s="151">
        <v>1</v>
      </c>
      <c r="F616" s="151">
        <v>2.2400000000000002</v>
      </c>
      <c r="G616" s="151">
        <f t="shared" si="27"/>
        <v>0</v>
      </c>
      <c r="H616" s="151">
        <f t="shared" si="28"/>
        <v>2.2400000000000002</v>
      </c>
      <c r="I616" s="151">
        <f t="shared" si="29"/>
        <v>2.2400000000000002</v>
      </c>
      <c r="J616" s="151" t="s">
        <v>704</v>
      </c>
      <c r="K616" s="151" t="str">
        <f>IFERROR(IF(VLOOKUP(B616,comp!$D:$L,1,FALSE)=B616,"",""),"Novo")</f>
        <v/>
      </c>
    </row>
    <row r="617" spans="1:11">
      <c r="A617" s="151">
        <v>93427</v>
      </c>
      <c r="B617" s="152">
        <v>93425</v>
      </c>
      <c r="C617" s="151" t="s">
        <v>1323</v>
      </c>
      <c r="D617" s="151" t="s">
        <v>852</v>
      </c>
      <c r="E617" s="151">
        <v>1</v>
      </c>
      <c r="F617" s="151">
        <v>5.68</v>
      </c>
      <c r="G617" s="151">
        <f t="shared" si="27"/>
        <v>0</v>
      </c>
      <c r="H617" s="151">
        <f t="shared" si="28"/>
        <v>5.68</v>
      </c>
      <c r="I617" s="151">
        <f t="shared" si="29"/>
        <v>5.68</v>
      </c>
      <c r="J617" s="151" t="s">
        <v>704</v>
      </c>
      <c r="K617" s="151" t="str">
        <f>IFERROR(IF(VLOOKUP(B617,comp!$D:$L,1,FALSE)=B617,"",""),"Novo")</f>
        <v/>
      </c>
    </row>
    <row r="618" spans="1:11">
      <c r="A618" s="151">
        <v>93427</v>
      </c>
      <c r="B618" s="152">
        <v>93426</v>
      </c>
      <c r="C618" s="151" t="s">
        <v>1324</v>
      </c>
      <c r="D618" s="151" t="s">
        <v>852</v>
      </c>
      <c r="E618" s="151">
        <v>1</v>
      </c>
      <c r="F618" s="151">
        <v>159.93</v>
      </c>
      <c r="G618" s="151">
        <f t="shared" si="27"/>
        <v>0</v>
      </c>
      <c r="H618" s="151">
        <f t="shared" si="28"/>
        <v>159.93</v>
      </c>
      <c r="I618" s="151">
        <f t="shared" si="29"/>
        <v>159.93</v>
      </c>
      <c r="J618" s="151" t="s">
        <v>704</v>
      </c>
      <c r="K618" s="151" t="str">
        <f>IFERROR(IF(VLOOKUP(B618,comp!$D:$L,1,FALSE)=B618,"",""),"Novo")</f>
        <v/>
      </c>
    </row>
    <row r="619" spans="1:11">
      <c r="A619" s="151">
        <v>93433</v>
      </c>
      <c r="B619" s="152">
        <v>93429</v>
      </c>
      <c r="C619" s="151" t="s">
        <v>1325</v>
      </c>
      <c r="D619" s="151" t="s">
        <v>852</v>
      </c>
      <c r="E619" s="151">
        <v>1</v>
      </c>
      <c r="F619" s="151">
        <v>157.32</v>
      </c>
      <c r="G619" s="151">
        <f t="shared" si="27"/>
        <v>0</v>
      </c>
      <c r="H619" s="151">
        <f t="shared" si="28"/>
        <v>157.32</v>
      </c>
      <c r="I619" s="151">
        <f t="shared" si="29"/>
        <v>157.32</v>
      </c>
      <c r="J619" s="151" t="s">
        <v>704</v>
      </c>
      <c r="K619" s="151" t="str">
        <f>IFERROR(IF(VLOOKUP(B619,comp!$D:$L,1,FALSE)=B619,"",""),"Novo")</f>
        <v/>
      </c>
    </row>
    <row r="620" spans="1:11">
      <c r="A620" s="151">
        <v>93433</v>
      </c>
      <c r="B620" s="152">
        <v>93430</v>
      </c>
      <c r="C620" s="151" t="s">
        <v>1326</v>
      </c>
      <c r="D620" s="151" t="s">
        <v>852</v>
      </c>
      <c r="E620" s="151">
        <v>1</v>
      </c>
      <c r="F620" s="151">
        <v>48.36</v>
      </c>
      <c r="G620" s="151">
        <f t="shared" si="27"/>
        <v>0</v>
      </c>
      <c r="H620" s="151">
        <f t="shared" si="28"/>
        <v>48.36</v>
      </c>
      <c r="I620" s="151">
        <f t="shared" si="29"/>
        <v>48.36</v>
      </c>
      <c r="J620" s="151" t="s">
        <v>704</v>
      </c>
      <c r="K620" s="151" t="str">
        <f>IFERROR(IF(VLOOKUP(B620,comp!$D:$L,1,FALSE)=B620,"",""),"Novo")</f>
        <v/>
      </c>
    </row>
    <row r="621" spans="1:11">
      <c r="A621" s="151">
        <v>93433</v>
      </c>
      <c r="B621" s="152">
        <v>93431</v>
      </c>
      <c r="C621" s="151" t="s">
        <v>1327</v>
      </c>
      <c r="D621" s="151" t="s">
        <v>852</v>
      </c>
      <c r="E621" s="151">
        <v>1</v>
      </c>
      <c r="F621" s="151">
        <v>196.8</v>
      </c>
      <c r="G621" s="151">
        <f t="shared" si="27"/>
        <v>0</v>
      </c>
      <c r="H621" s="151">
        <f t="shared" si="28"/>
        <v>196.8</v>
      </c>
      <c r="I621" s="151">
        <f t="shared" si="29"/>
        <v>196.8</v>
      </c>
      <c r="J621" s="151" t="s">
        <v>704</v>
      </c>
      <c r="K621" s="151" t="str">
        <f>IFERROR(IF(VLOOKUP(B621,comp!$D:$L,1,FALSE)=B621,"",""),"Novo")</f>
        <v/>
      </c>
    </row>
    <row r="622" spans="1:11">
      <c r="A622" s="151">
        <v>93433</v>
      </c>
      <c r="B622" s="152">
        <v>93432</v>
      </c>
      <c r="C622" s="151" t="s">
        <v>1328</v>
      </c>
      <c r="D622" s="151" t="s">
        <v>852</v>
      </c>
      <c r="E622" s="151">
        <v>1</v>
      </c>
      <c r="F622" s="155">
        <v>2149.1999999999998</v>
      </c>
      <c r="G622" s="151">
        <f t="shared" si="27"/>
        <v>0</v>
      </c>
      <c r="H622" s="151">
        <f t="shared" si="28"/>
        <v>2149.1999999999998</v>
      </c>
      <c r="I622" s="151">
        <f t="shared" si="29"/>
        <v>2149.1999999999998</v>
      </c>
      <c r="J622" s="151" t="s">
        <v>704</v>
      </c>
      <c r="K622" s="151" t="str">
        <f>IFERROR(IF(VLOOKUP(B622,comp!$D:$L,1,FALSE)=B622,"",""),"Novo")</f>
        <v/>
      </c>
    </row>
    <row r="623" spans="1:11">
      <c r="A623" s="151">
        <v>93439</v>
      </c>
      <c r="B623" s="152">
        <v>93435</v>
      </c>
      <c r="C623" s="151" t="s">
        <v>1329</v>
      </c>
      <c r="D623" s="151" t="s">
        <v>852</v>
      </c>
      <c r="E623" s="151">
        <v>1</v>
      </c>
      <c r="F623" s="151">
        <v>8.83</v>
      </c>
      <c r="G623" s="151">
        <f t="shared" si="27"/>
        <v>0</v>
      </c>
      <c r="H623" s="151">
        <f t="shared" si="28"/>
        <v>8.83</v>
      </c>
      <c r="I623" s="151">
        <f t="shared" si="29"/>
        <v>8.83</v>
      </c>
      <c r="J623" s="151" t="s">
        <v>704</v>
      </c>
      <c r="K623" s="151" t="str">
        <f>IFERROR(IF(VLOOKUP(B623,comp!$D:$L,1,FALSE)=B623,"",""),"Novo")</f>
        <v/>
      </c>
    </row>
    <row r="624" spans="1:11">
      <c r="A624" s="151">
        <v>93439</v>
      </c>
      <c r="B624" s="152">
        <v>93436</v>
      </c>
      <c r="C624" s="151" t="s">
        <v>1330</v>
      </c>
      <c r="D624" s="151" t="s">
        <v>852</v>
      </c>
      <c r="E624" s="151">
        <v>1</v>
      </c>
      <c r="F624" s="151">
        <v>2.72</v>
      </c>
      <c r="G624" s="151">
        <f t="shared" si="27"/>
        <v>0</v>
      </c>
      <c r="H624" s="151">
        <f t="shared" si="28"/>
        <v>2.72</v>
      </c>
      <c r="I624" s="151">
        <f t="shared" si="29"/>
        <v>2.72</v>
      </c>
      <c r="J624" s="151" t="s">
        <v>704</v>
      </c>
      <c r="K624" s="151" t="str">
        <f>IFERROR(IF(VLOOKUP(B624,comp!$D:$L,1,FALSE)=B624,"",""),"Novo")</f>
        <v/>
      </c>
    </row>
    <row r="625" spans="1:11">
      <c r="A625" s="151">
        <v>93439</v>
      </c>
      <c r="B625" s="152">
        <v>93437</v>
      </c>
      <c r="C625" s="151" t="s">
        <v>1331</v>
      </c>
      <c r="D625" s="151" t="s">
        <v>852</v>
      </c>
      <c r="E625" s="151">
        <v>1</v>
      </c>
      <c r="F625" s="151">
        <v>9.66</v>
      </c>
      <c r="G625" s="151">
        <f t="shared" si="27"/>
        <v>0</v>
      </c>
      <c r="H625" s="151">
        <f t="shared" si="28"/>
        <v>9.66</v>
      </c>
      <c r="I625" s="151">
        <f t="shared" si="29"/>
        <v>9.66</v>
      </c>
      <c r="J625" s="151" t="s">
        <v>704</v>
      </c>
      <c r="K625" s="151" t="str">
        <f>IFERROR(IF(VLOOKUP(B625,comp!$D:$L,1,FALSE)=B625,"",""),"Novo")</f>
        <v/>
      </c>
    </row>
    <row r="626" spans="1:11">
      <c r="A626" s="151">
        <v>93439</v>
      </c>
      <c r="B626" s="152">
        <v>93438</v>
      </c>
      <c r="C626" s="151" t="s">
        <v>1332</v>
      </c>
      <c r="D626" s="151" t="s">
        <v>852</v>
      </c>
      <c r="E626" s="151">
        <v>1</v>
      </c>
      <c r="F626" s="151">
        <v>112.05</v>
      </c>
      <c r="G626" s="151">
        <f t="shared" si="27"/>
        <v>0</v>
      </c>
      <c r="H626" s="151">
        <f t="shared" si="28"/>
        <v>112.05</v>
      </c>
      <c r="I626" s="151">
        <f t="shared" si="29"/>
        <v>112.05</v>
      </c>
      <c r="J626" s="151" t="s">
        <v>704</v>
      </c>
      <c r="K626" s="151" t="str">
        <f>IFERROR(IF(VLOOKUP(B626,comp!$D:$L,1,FALSE)=B626,"",""),"Novo")</f>
        <v/>
      </c>
    </row>
    <row r="627" spans="1:11">
      <c r="A627" s="151">
        <v>95121</v>
      </c>
      <c r="B627" s="152">
        <v>5707</v>
      </c>
      <c r="C627" s="151" t="s">
        <v>1333</v>
      </c>
      <c r="D627" s="151" t="s">
        <v>852</v>
      </c>
      <c r="E627" s="151">
        <v>1</v>
      </c>
      <c r="F627" s="151">
        <v>78.94</v>
      </c>
      <c r="G627" s="151">
        <f t="shared" si="27"/>
        <v>0</v>
      </c>
      <c r="H627" s="151">
        <f t="shared" si="28"/>
        <v>78.94</v>
      </c>
      <c r="I627" s="151">
        <f t="shared" si="29"/>
        <v>78.94</v>
      </c>
      <c r="J627" s="151" t="s">
        <v>704</v>
      </c>
      <c r="K627" s="151" t="str">
        <f>IFERROR(IF(VLOOKUP(B627,comp!$D:$L,1,FALSE)=B627,"",""),"Novo")</f>
        <v/>
      </c>
    </row>
    <row r="628" spans="1:11">
      <c r="A628" s="151">
        <v>95121</v>
      </c>
      <c r="B628" s="152">
        <v>95118</v>
      </c>
      <c r="C628" s="151" t="s">
        <v>1334</v>
      </c>
      <c r="D628" s="151" t="s">
        <v>852</v>
      </c>
      <c r="E628" s="151">
        <v>1</v>
      </c>
      <c r="F628" s="151">
        <v>72.150000000000006</v>
      </c>
      <c r="G628" s="151">
        <f t="shared" si="27"/>
        <v>0</v>
      </c>
      <c r="H628" s="151">
        <f t="shared" si="28"/>
        <v>72.150000000000006</v>
      </c>
      <c r="I628" s="151">
        <f t="shared" si="29"/>
        <v>72.150000000000006</v>
      </c>
      <c r="J628" s="151" t="s">
        <v>704</v>
      </c>
      <c r="K628" s="151" t="str">
        <f>IFERROR(IF(VLOOKUP(B628,comp!$D:$L,1,FALSE)=B628,"",""),"Novo")</f>
        <v/>
      </c>
    </row>
    <row r="629" spans="1:11">
      <c r="A629" s="151">
        <v>95121</v>
      </c>
      <c r="B629" s="152">
        <v>95119</v>
      </c>
      <c r="C629" s="151" t="s">
        <v>1335</v>
      </c>
      <c r="D629" s="151" t="s">
        <v>852</v>
      </c>
      <c r="E629" s="151">
        <v>1</v>
      </c>
      <c r="F629" s="151">
        <v>22.26</v>
      </c>
      <c r="G629" s="151">
        <f t="shared" si="27"/>
        <v>0</v>
      </c>
      <c r="H629" s="151">
        <f t="shared" si="28"/>
        <v>22.26</v>
      </c>
      <c r="I629" s="151">
        <f t="shared" si="29"/>
        <v>22.26</v>
      </c>
      <c r="J629" s="151" t="s">
        <v>704</v>
      </c>
      <c r="K629" s="151" t="str">
        <f>IFERROR(IF(VLOOKUP(B629,comp!$D:$L,1,FALSE)=B629,"",""),"Novo")</f>
        <v/>
      </c>
    </row>
    <row r="630" spans="1:11">
      <c r="A630" s="151">
        <v>95121</v>
      </c>
      <c r="B630" s="152">
        <v>95120</v>
      </c>
      <c r="C630" s="151" t="s">
        <v>1336</v>
      </c>
      <c r="D630" s="151" t="s">
        <v>852</v>
      </c>
      <c r="E630" s="151">
        <v>1</v>
      </c>
      <c r="F630" s="151">
        <v>49.08</v>
      </c>
      <c r="G630" s="151">
        <f t="shared" si="27"/>
        <v>0</v>
      </c>
      <c r="H630" s="151">
        <f t="shared" si="28"/>
        <v>49.08</v>
      </c>
      <c r="I630" s="151">
        <f t="shared" si="29"/>
        <v>49.08</v>
      </c>
      <c r="J630" s="151" t="s">
        <v>704</v>
      </c>
      <c r="K630" s="151" t="str">
        <f>IFERROR(IF(VLOOKUP(B630,comp!$D:$L,1,FALSE)=B630,"",""),"Novo")</f>
        <v/>
      </c>
    </row>
    <row r="631" spans="1:11">
      <c r="A631" s="151">
        <v>95127</v>
      </c>
      <c r="B631" s="152">
        <v>95123</v>
      </c>
      <c r="C631" s="151" t="s">
        <v>1337</v>
      </c>
      <c r="D631" s="151" t="s">
        <v>852</v>
      </c>
      <c r="E631" s="151">
        <v>1</v>
      </c>
      <c r="F631" s="151">
        <v>17.87</v>
      </c>
      <c r="G631" s="151">
        <f t="shared" si="27"/>
        <v>0</v>
      </c>
      <c r="H631" s="151">
        <f t="shared" si="28"/>
        <v>17.87</v>
      </c>
      <c r="I631" s="151">
        <f t="shared" si="29"/>
        <v>17.87</v>
      </c>
      <c r="J631" s="151" t="s">
        <v>704</v>
      </c>
      <c r="K631" s="151" t="str">
        <f>IFERROR(IF(VLOOKUP(B631,comp!$D:$L,1,FALSE)=B631,"",""),"Novo")</f>
        <v/>
      </c>
    </row>
    <row r="632" spans="1:11">
      <c r="A632" s="151">
        <v>95127</v>
      </c>
      <c r="B632" s="152">
        <v>95124</v>
      </c>
      <c r="C632" s="151" t="s">
        <v>1338</v>
      </c>
      <c r="D632" s="151" t="s">
        <v>852</v>
      </c>
      <c r="E632" s="151">
        <v>1</v>
      </c>
      <c r="F632" s="151">
        <v>5.51</v>
      </c>
      <c r="G632" s="151">
        <f t="shared" si="27"/>
        <v>0</v>
      </c>
      <c r="H632" s="151">
        <f t="shared" si="28"/>
        <v>5.51</v>
      </c>
      <c r="I632" s="151">
        <f t="shared" si="29"/>
        <v>5.51</v>
      </c>
      <c r="J632" s="151" t="s">
        <v>704</v>
      </c>
      <c r="K632" s="151" t="str">
        <f>IFERROR(IF(VLOOKUP(B632,comp!$D:$L,1,FALSE)=B632,"",""),"Novo")</f>
        <v/>
      </c>
    </row>
    <row r="633" spans="1:11">
      <c r="A633" s="151">
        <v>95127</v>
      </c>
      <c r="B633" s="152">
        <v>95125</v>
      </c>
      <c r="C633" s="151" t="s">
        <v>1339</v>
      </c>
      <c r="D633" s="151" t="s">
        <v>852</v>
      </c>
      <c r="E633" s="151">
        <v>1</v>
      </c>
      <c r="F633" s="151">
        <v>19.559999999999999</v>
      </c>
      <c r="G633" s="151">
        <f t="shared" si="27"/>
        <v>0</v>
      </c>
      <c r="H633" s="151">
        <f t="shared" si="28"/>
        <v>19.559999999999999</v>
      </c>
      <c r="I633" s="151">
        <f t="shared" si="29"/>
        <v>19.559999999999999</v>
      </c>
      <c r="J633" s="151" t="s">
        <v>704</v>
      </c>
      <c r="K633" s="151" t="str">
        <f>IFERROR(IF(VLOOKUP(B633,comp!$D:$L,1,FALSE)=B633,"",""),"Novo")</f>
        <v/>
      </c>
    </row>
    <row r="634" spans="1:11">
      <c r="A634" s="151">
        <v>95127</v>
      </c>
      <c r="B634" s="152">
        <v>95126</v>
      </c>
      <c r="C634" s="151" t="s">
        <v>1340</v>
      </c>
      <c r="D634" s="151" t="s">
        <v>852</v>
      </c>
      <c r="E634" s="151">
        <v>1</v>
      </c>
      <c r="F634" s="151">
        <v>146.91999999999999</v>
      </c>
      <c r="G634" s="151">
        <f t="shared" si="27"/>
        <v>0</v>
      </c>
      <c r="H634" s="151">
        <f t="shared" si="28"/>
        <v>146.91999999999999</v>
      </c>
      <c r="I634" s="151">
        <f t="shared" si="29"/>
        <v>146.91999999999999</v>
      </c>
      <c r="J634" s="151" t="s">
        <v>704</v>
      </c>
      <c r="K634" s="151" t="str">
        <f>IFERROR(IF(VLOOKUP(B634,comp!$D:$L,1,FALSE)=B634,"",""),"Novo")</f>
        <v/>
      </c>
    </row>
    <row r="635" spans="1:11">
      <c r="A635" s="151">
        <v>95133</v>
      </c>
      <c r="B635" s="152">
        <v>88293</v>
      </c>
      <c r="C635" s="151" t="s">
        <v>1341</v>
      </c>
      <c r="D635" s="151" t="s">
        <v>852</v>
      </c>
      <c r="E635" s="151">
        <v>1</v>
      </c>
      <c r="F635" s="151">
        <v>27.2</v>
      </c>
      <c r="G635" s="151">
        <f t="shared" si="27"/>
        <v>0</v>
      </c>
      <c r="H635" s="151">
        <f t="shared" si="28"/>
        <v>27.2</v>
      </c>
      <c r="I635" s="151">
        <f t="shared" si="29"/>
        <v>27.2</v>
      </c>
      <c r="J635" s="151" t="s">
        <v>704</v>
      </c>
      <c r="K635" s="151" t="str">
        <f>IFERROR(IF(VLOOKUP(B635,comp!$D:$L,1,FALSE)=B635,"",""),"Novo")</f>
        <v/>
      </c>
    </row>
    <row r="636" spans="1:11">
      <c r="A636" s="151">
        <v>95133</v>
      </c>
      <c r="B636" s="152">
        <v>95129</v>
      </c>
      <c r="C636" s="151" t="s">
        <v>1342</v>
      </c>
      <c r="D636" s="151" t="s">
        <v>852</v>
      </c>
      <c r="E636" s="151">
        <v>1</v>
      </c>
      <c r="F636" s="151">
        <v>47.9</v>
      </c>
      <c r="G636" s="151">
        <f t="shared" si="27"/>
        <v>0</v>
      </c>
      <c r="H636" s="151">
        <f t="shared" si="28"/>
        <v>47.9</v>
      </c>
      <c r="I636" s="151">
        <f t="shared" si="29"/>
        <v>47.9</v>
      </c>
      <c r="J636" s="151" t="s">
        <v>704</v>
      </c>
      <c r="K636" s="151" t="str">
        <f>IFERROR(IF(VLOOKUP(B636,comp!$D:$L,1,FALSE)=B636,"",""),"Novo")</f>
        <v/>
      </c>
    </row>
    <row r="637" spans="1:11">
      <c r="A637" s="151">
        <v>95133</v>
      </c>
      <c r="B637" s="152">
        <v>95130</v>
      </c>
      <c r="C637" s="151" t="s">
        <v>1343</v>
      </c>
      <c r="D637" s="151" t="s">
        <v>852</v>
      </c>
      <c r="E637" s="151">
        <v>1</v>
      </c>
      <c r="F637" s="151">
        <v>17.36</v>
      </c>
      <c r="G637" s="151">
        <f t="shared" si="27"/>
        <v>0</v>
      </c>
      <c r="H637" s="151">
        <f t="shared" si="28"/>
        <v>17.36</v>
      </c>
      <c r="I637" s="151">
        <f t="shared" si="29"/>
        <v>17.36</v>
      </c>
      <c r="J637" s="151" t="s">
        <v>704</v>
      </c>
      <c r="K637" s="151" t="str">
        <f>IFERROR(IF(VLOOKUP(B637,comp!$D:$L,1,FALSE)=B637,"",""),"Novo")</f>
        <v/>
      </c>
    </row>
    <row r="638" spans="1:11">
      <c r="A638" s="151">
        <v>95133</v>
      </c>
      <c r="B638" s="152">
        <v>95131</v>
      </c>
      <c r="C638" s="151" t="s">
        <v>1344</v>
      </c>
      <c r="D638" s="151" t="s">
        <v>852</v>
      </c>
      <c r="E638" s="151">
        <v>1</v>
      </c>
      <c r="F638" s="151">
        <v>56.38</v>
      </c>
      <c r="G638" s="151">
        <f t="shared" si="27"/>
        <v>0</v>
      </c>
      <c r="H638" s="151">
        <f t="shared" si="28"/>
        <v>56.38</v>
      </c>
      <c r="I638" s="151">
        <f t="shared" si="29"/>
        <v>56.38</v>
      </c>
      <c r="J638" s="151" t="s">
        <v>704</v>
      </c>
      <c r="K638" s="151" t="str">
        <f>IFERROR(IF(VLOOKUP(B638,comp!$D:$L,1,FALSE)=B638,"",""),"Novo")</f>
        <v/>
      </c>
    </row>
    <row r="639" spans="1:11">
      <c r="A639" s="151">
        <v>95133</v>
      </c>
      <c r="B639" s="152">
        <v>95132</v>
      </c>
      <c r="C639" s="151" t="s">
        <v>1345</v>
      </c>
      <c r="D639" s="151" t="s">
        <v>852</v>
      </c>
      <c r="E639" s="151">
        <v>1</v>
      </c>
      <c r="F639" s="151">
        <v>32.17</v>
      </c>
      <c r="G639" s="151">
        <f t="shared" si="27"/>
        <v>0</v>
      </c>
      <c r="H639" s="151">
        <f t="shared" si="28"/>
        <v>32.17</v>
      </c>
      <c r="I639" s="151">
        <f t="shared" si="29"/>
        <v>32.17</v>
      </c>
      <c r="J639" s="151" t="s">
        <v>704</v>
      </c>
      <c r="K639" s="151" t="str">
        <f>IFERROR(IF(VLOOKUP(B639,comp!$D:$L,1,FALSE)=B639,"",""),"Novo")</f>
        <v/>
      </c>
    </row>
    <row r="640" spans="1:11">
      <c r="A640" s="151">
        <v>95139</v>
      </c>
      <c r="B640" s="152">
        <v>95136</v>
      </c>
      <c r="C640" s="151" t="s">
        <v>1346</v>
      </c>
      <c r="D640" s="151" t="s">
        <v>852</v>
      </c>
      <c r="E640" s="151">
        <v>1</v>
      </c>
      <c r="F640" s="151">
        <v>0.03</v>
      </c>
      <c r="G640" s="151">
        <f t="shared" si="27"/>
        <v>0</v>
      </c>
      <c r="H640" s="151">
        <f t="shared" si="28"/>
        <v>0.03</v>
      </c>
      <c r="I640" s="151">
        <f t="shared" si="29"/>
        <v>0.03</v>
      </c>
      <c r="J640" s="151" t="s">
        <v>704</v>
      </c>
      <c r="K640" s="151" t="str">
        <f>IFERROR(IF(VLOOKUP(B640,comp!$D:$L,1,FALSE)=B640,"",""),"Novo")</f>
        <v/>
      </c>
    </row>
    <row r="641" spans="1:11">
      <c r="A641" s="151">
        <v>95139</v>
      </c>
      <c r="B641" s="152">
        <v>95137</v>
      </c>
      <c r="C641" s="151" t="s">
        <v>1347</v>
      </c>
      <c r="D641" s="151" t="s">
        <v>852</v>
      </c>
      <c r="E641" s="151">
        <v>1</v>
      </c>
      <c r="F641" s="151">
        <v>0.01</v>
      </c>
      <c r="G641" s="151">
        <f t="shared" si="27"/>
        <v>0</v>
      </c>
      <c r="H641" s="151">
        <f t="shared" si="28"/>
        <v>0.01</v>
      </c>
      <c r="I641" s="151">
        <f t="shared" si="29"/>
        <v>0.01</v>
      </c>
      <c r="J641" s="151" t="s">
        <v>704</v>
      </c>
      <c r="K641" s="151" t="str">
        <f>IFERROR(IF(VLOOKUP(B641,comp!$D:$L,1,FALSE)=B641,"",""),"Novo")</f>
        <v/>
      </c>
    </row>
    <row r="642" spans="1:11">
      <c r="A642" s="151">
        <v>95139</v>
      </c>
      <c r="B642" s="152">
        <v>95138</v>
      </c>
      <c r="C642" s="151" t="s">
        <v>1348</v>
      </c>
      <c r="D642" s="151" t="s">
        <v>852</v>
      </c>
      <c r="E642" s="151">
        <v>1</v>
      </c>
      <c r="F642" s="151">
        <v>0.02</v>
      </c>
      <c r="G642" s="151">
        <f t="shared" si="27"/>
        <v>0</v>
      </c>
      <c r="H642" s="151">
        <f t="shared" si="28"/>
        <v>0.02</v>
      </c>
      <c r="I642" s="151">
        <f t="shared" si="29"/>
        <v>0.02</v>
      </c>
      <c r="J642" s="151" t="s">
        <v>704</v>
      </c>
      <c r="K642" s="151" t="str">
        <f>IFERROR(IF(VLOOKUP(B642,comp!$D:$L,1,FALSE)=B642,"",""),"Novo")</f>
        <v/>
      </c>
    </row>
    <row r="643" spans="1:11">
      <c r="A643" s="151">
        <v>95212</v>
      </c>
      <c r="B643" s="152">
        <v>95208</v>
      </c>
      <c r="C643" s="151" t="s">
        <v>1349</v>
      </c>
      <c r="D643" s="151" t="s">
        <v>852</v>
      </c>
      <c r="E643" s="151">
        <v>1</v>
      </c>
      <c r="F643" s="151">
        <v>54.13</v>
      </c>
      <c r="G643" s="151">
        <f t="shared" si="27"/>
        <v>0</v>
      </c>
      <c r="H643" s="151">
        <f t="shared" si="28"/>
        <v>54.13</v>
      </c>
      <c r="I643" s="151">
        <f t="shared" si="29"/>
        <v>54.13</v>
      </c>
      <c r="J643" s="151" t="s">
        <v>704</v>
      </c>
      <c r="K643" s="151" t="str">
        <f>IFERROR(IF(VLOOKUP(B643,comp!$D:$L,1,FALSE)=B643,"",""),"Novo")</f>
        <v/>
      </c>
    </row>
    <row r="644" spans="1:11">
      <c r="A644" s="151">
        <v>95212</v>
      </c>
      <c r="B644" s="152">
        <v>95209</v>
      </c>
      <c r="C644" s="151" t="s">
        <v>1350</v>
      </c>
      <c r="D644" s="151" t="s">
        <v>852</v>
      </c>
      <c r="E644" s="151">
        <v>1</v>
      </c>
      <c r="F644" s="151">
        <v>12.51</v>
      </c>
      <c r="G644" s="151">
        <f t="shared" si="27"/>
        <v>0</v>
      </c>
      <c r="H644" s="151">
        <f t="shared" si="28"/>
        <v>12.51</v>
      </c>
      <c r="I644" s="151">
        <f t="shared" si="29"/>
        <v>12.51</v>
      </c>
      <c r="J644" s="151" t="s">
        <v>704</v>
      </c>
      <c r="K644" s="151" t="str">
        <f>IFERROR(IF(VLOOKUP(B644,comp!$D:$L,1,FALSE)=B644,"",""),"Novo")</f>
        <v/>
      </c>
    </row>
    <row r="645" spans="1:11">
      <c r="A645" s="151">
        <v>95212</v>
      </c>
      <c r="B645" s="152">
        <v>95210</v>
      </c>
      <c r="C645" s="151" t="s">
        <v>1351</v>
      </c>
      <c r="D645" s="151" t="s">
        <v>852</v>
      </c>
      <c r="E645" s="151">
        <v>1</v>
      </c>
      <c r="F645" s="151">
        <v>59.2</v>
      </c>
      <c r="G645" s="151">
        <f t="shared" ref="G645:G708" si="30">IF(J645="INSUMO",F645*E645,0)</f>
        <v>0</v>
      </c>
      <c r="H645" s="151">
        <f t="shared" ref="H645:H708" si="31">IF(J645="MÃO DE OBRA",F645*E645,0)</f>
        <v>59.2</v>
      </c>
      <c r="I645" s="151">
        <f t="shared" ref="I645:I708" si="32">E645*F645</f>
        <v>59.2</v>
      </c>
      <c r="J645" s="151" t="s">
        <v>704</v>
      </c>
      <c r="K645" s="151" t="str">
        <f>IFERROR(IF(VLOOKUP(B645,comp!$D:$L,1,FALSE)=B645,"",""),"Novo")</f>
        <v/>
      </c>
    </row>
    <row r="646" spans="1:11">
      <c r="A646" s="151">
        <v>95212</v>
      </c>
      <c r="B646" s="152">
        <v>95211</v>
      </c>
      <c r="C646" s="151" t="s">
        <v>1352</v>
      </c>
      <c r="D646" s="151" t="s">
        <v>852</v>
      </c>
      <c r="E646" s="151">
        <v>1</v>
      </c>
      <c r="F646" s="151">
        <v>7.19</v>
      </c>
      <c r="G646" s="151">
        <f t="shared" si="30"/>
        <v>0</v>
      </c>
      <c r="H646" s="151">
        <f t="shared" si="31"/>
        <v>7.19</v>
      </c>
      <c r="I646" s="151">
        <f t="shared" si="32"/>
        <v>7.19</v>
      </c>
      <c r="J646" s="151" t="s">
        <v>704</v>
      </c>
      <c r="K646" s="151" t="str">
        <f>IFERROR(IF(VLOOKUP(B646,comp!$D:$L,1,FALSE)=B646,"",""),"Novo")</f>
        <v/>
      </c>
    </row>
    <row r="647" spans="1:11">
      <c r="A647" s="151">
        <v>95258</v>
      </c>
      <c r="B647" s="152">
        <v>95255</v>
      </c>
      <c r="C647" s="151" t="s">
        <v>1353</v>
      </c>
      <c r="D647" s="151" t="s">
        <v>852</v>
      </c>
      <c r="E647" s="151">
        <v>1</v>
      </c>
      <c r="F647" s="151">
        <v>1.56</v>
      </c>
      <c r="G647" s="151">
        <f t="shared" si="30"/>
        <v>0</v>
      </c>
      <c r="H647" s="151">
        <f t="shared" si="31"/>
        <v>1.56</v>
      </c>
      <c r="I647" s="151">
        <f t="shared" si="32"/>
        <v>1.56</v>
      </c>
      <c r="J647" s="151" t="s">
        <v>704</v>
      </c>
      <c r="K647" s="151" t="str">
        <f>IFERROR(IF(VLOOKUP(B647,comp!$D:$L,1,FALSE)=B647,"",""),"Novo")</f>
        <v/>
      </c>
    </row>
    <row r="648" spans="1:11">
      <c r="A648" s="151">
        <v>95258</v>
      </c>
      <c r="B648" s="152">
        <v>95256</v>
      </c>
      <c r="C648" s="151" t="s">
        <v>1354</v>
      </c>
      <c r="D648" s="151" t="s">
        <v>852</v>
      </c>
      <c r="E648" s="151">
        <v>1</v>
      </c>
      <c r="F648" s="151">
        <v>0.36</v>
      </c>
      <c r="G648" s="151">
        <f t="shared" si="30"/>
        <v>0</v>
      </c>
      <c r="H648" s="151">
        <f t="shared" si="31"/>
        <v>0.36</v>
      </c>
      <c r="I648" s="151">
        <f t="shared" si="32"/>
        <v>0.36</v>
      </c>
      <c r="J648" s="151" t="s">
        <v>704</v>
      </c>
      <c r="K648" s="151" t="str">
        <f>IFERROR(IF(VLOOKUP(B648,comp!$D:$L,1,FALSE)=B648,"",""),"Novo")</f>
        <v/>
      </c>
    </row>
    <row r="649" spans="1:11">
      <c r="A649" s="151">
        <v>95258</v>
      </c>
      <c r="B649" s="152">
        <v>95257</v>
      </c>
      <c r="C649" s="151" t="s">
        <v>1355</v>
      </c>
      <c r="D649" s="151" t="s">
        <v>852</v>
      </c>
      <c r="E649" s="151">
        <v>1</v>
      </c>
      <c r="F649" s="151">
        <v>1.95</v>
      </c>
      <c r="G649" s="151">
        <f t="shared" si="30"/>
        <v>0</v>
      </c>
      <c r="H649" s="151">
        <f t="shared" si="31"/>
        <v>1.95</v>
      </c>
      <c r="I649" s="151">
        <f t="shared" si="32"/>
        <v>1.95</v>
      </c>
      <c r="J649" s="151" t="s">
        <v>704</v>
      </c>
      <c r="K649" s="151" t="str">
        <f>IFERROR(IF(VLOOKUP(B649,comp!$D:$L,1,FALSE)=B649,"",""),"Novo")</f>
        <v/>
      </c>
    </row>
    <row r="650" spans="1:11">
      <c r="A650" s="151">
        <v>95264</v>
      </c>
      <c r="B650" s="152">
        <v>95260</v>
      </c>
      <c r="C650" s="151" t="s">
        <v>1356</v>
      </c>
      <c r="D650" s="151" t="s">
        <v>852</v>
      </c>
      <c r="E650" s="151">
        <v>1</v>
      </c>
      <c r="F650" s="151">
        <v>0.71</v>
      </c>
      <c r="G650" s="151">
        <f t="shared" si="30"/>
        <v>0</v>
      </c>
      <c r="H650" s="151">
        <f t="shared" si="31"/>
        <v>0.71</v>
      </c>
      <c r="I650" s="151">
        <f t="shared" si="32"/>
        <v>0.71</v>
      </c>
      <c r="J650" s="151" t="s">
        <v>704</v>
      </c>
      <c r="K650" s="151" t="str">
        <f>IFERROR(IF(VLOOKUP(B650,comp!$D:$L,1,FALSE)=B650,"",""),"Novo")</f>
        <v/>
      </c>
    </row>
    <row r="651" spans="1:11">
      <c r="A651" s="151">
        <v>95264</v>
      </c>
      <c r="B651" s="152">
        <v>95261</v>
      </c>
      <c r="C651" s="151" t="s">
        <v>1357</v>
      </c>
      <c r="D651" s="151" t="s">
        <v>852</v>
      </c>
      <c r="E651" s="151">
        <v>1</v>
      </c>
      <c r="F651" s="151">
        <v>0.19</v>
      </c>
      <c r="G651" s="151">
        <f t="shared" si="30"/>
        <v>0</v>
      </c>
      <c r="H651" s="151">
        <f t="shared" si="31"/>
        <v>0.19</v>
      </c>
      <c r="I651" s="151">
        <f t="shared" si="32"/>
        <v>0.19</v>
      </c>
      <c r="J651" s="151" t="s">
        <v>704</v>
      </c>
      <c r="K651" s="151" t="str">
        <f>IFERROR(IF(VLOOKUP(B651,comp!$D:$L,1,FALSE)=B651,"",""),"Novo")</f>
        <v/>
      </c>
    </row>
    <row r="652" spans="1:11">
      <c r="A652" s="151">
        <v>95264</v>
      </c>
      <c r="B652" s="152">
        <v>95262</v>
      </c>
      <c r="C652" s="151" t="s">
        <v>1358</v>
      </c>
      <c r="D652" s="151" t="s">
        <v>852</v>
      </c>
      <c r="E652" s="151">
        <v>1</v>
      </c>
      <c r="F652" s="151">
        <v>0.89</v>
      </c>
      <c r="G652" s="151">
        <f t="shared" si="30"/>
        <v>0</v>
      </c>
      <c r="H652" s="151">
        <f t="shared" si="31"/>
        <v>0.89</v>
      </c>
      <c r="I652" s="151">
        <f t="shared" si="32"/>
        <v>0.89</v>
      </c>
      <c r="J652" s="151" t="s">
        <v>704</v>
      </c>
      <c r="K652" s="151" t="str">
        <f>IFERROR(IF(VLOOKUP(B652,comp!$D:$L,1,FALSE)=B652,"",""),"Novo")</f>
        <v/>
      </c>
    </row>
    <row r="653" spans="1:11">
      <c r="A653" s="151">
        <v>95264</v>
      </c>
      <c r="B653" s="152">
        <v>95263</v>
      </c>
      <c r="C653" s="151" t="s">
        <v>1359</v>
      </c>
      <c r="D653" s="151" t="s">
        <v>852</v>
      </c>
      <c r="E653" s="151">
        <v>1</v>
      </c>
      <c r="F653" s="151">
        <v>4.6399999999999997</v>
      </c>
      <c r="G653" s="151">
        <f t="shared" si="30"/>
        <v>0</v>
      </c>
      <c r="H653" s="151">
        <f t="shared" si="31"/>
        <v>4.6399999999999997</v>
      </c>
      <c r="I653" s="151">
        <f t="shared" si="32"/>
        <v>4.6399999999999997</v>
      </c>
      <c r="J653" s="151" t="s">
        <v>704</v>
      </c>
      <c r="K653" s="151" t="str">
        <f>IFERROR(IF(VLOOKUP(B653,comp!$D:$L,1,FALSE)=B653,"",""),"Novo")</f>
        <v/>
      </c>
    </row>
    <row r="654" spans="1:11">
      <c r="A654" s="151">
        <v>95270</v>
      </c>
      <c r="B654" s="152">
        <v>95266</v>
      </c>
      <c r="C654" s="151" t="s">
        <v>1360</v>
      </c>
      <c r="D654" s="151" t="s">
        <v>852</v>
      </c>
      <c r="E654" s="151">
        <v>1</v>
      </c>
      <c r="F654" s="151">
        <v>0.5</v>
      </c>
      <c r="G654" s="151">
        <f t="shared" si="30"/>
        <v>0</v>
      </c>
      <c r="H654" s="151">
        <f t="shared" si="31"/>
        <v>0.5</v>
      </c>
      <c r="I654" s="151">
        <f t="shared" si="32"/>
        <v>0.5</v>
      </c>
      <c r="J654" s="151" t="s">
        <v>704</v>
      </c>
      <c r="K654" s="151" t="str">
        <f>IFERROR(IF(VLOOKUP(B654,comp!$D:$L,1,FALSE)=B654,"",""),"Novo")</f>
        <v/>
      </c>
    </row>
    <row r="655" spans="1:11">
      <c r="A655" s="151">
        <v>95270</v>
      </c>
      <c r="B655" s="152">
        <v>95267</v>
      </c>
      <c r="C655" s="151" t="s">
        <v>1361</v>
      </c>
      <c r="D655" s="151" t="s">
        <v>852</v>
      </c>
      <c r="E655" s="151">
        <v>1</v>
      </c>
      <c r="F655" s="151">
        <v>0.1</v>
      </c>
      <c r="G655" s="151">
        <f t="shared" si="30"/>
        <v>0</v>
      </c>
      <c r="H655" s="151">
        <f t="shared" si="31"/>
        <v>0.1</v>
      </c>
      <c r="I655" s="151">
        <f t="shared" si="32"/>
        <v>0.1</v>
      </c>
      <c r="J655" s="151" t="s">
        <v>704</v>
      </c>
      <c r="K655" s="151" t="str">
        <f>IFERROR(IF(VLOOKUP(B655,comp!$D:$L,1,FALSE)=B655,"",""),"Novo")</f>
        <v/>
      </c>
    </row>
    <row r="656" spans="1:11">
      <c r="A656" s="151">
        <v>95270</v>
      </c>
      <c r="B656" s="152">
        <v>95268</v>
      </c>
      <c r="C656" s="151" t="s">
        <v>1362</v>
      </c>
      <c r="D656" s="151" t="s">
        <v>852</v>
      </c>
      <c r="E656" s="151">
        <v>1</v>
      </c>
      <c r="F656" s="151">
        <v>0.48</v>
      </c>
      <c r="G656" s="151">
        <f t="shared" si="30"/>
        <v>0</v>
      </c>
      <c r="H656" s="151">
        <f t="shared" si="31"/>
        <v>0.48</v>
      </c>
      <c r="I656" s="151">
        <f t="shared" si="32"/>
        <v>0.48</v>
      </c>
      <c r="J656" s="151" t="s">
        <v>704</v>
      </c>
      <c r="K656" s="151" t="str">
        <f>IFERROR(IF(VLOOKUP(B656,comp!$D:$L,1,FALSE)=B656,"",""),"Novo")</f>
        <v/>
      </c>
    </row>
    <row r="657" spans="1:11">
      <c r="A657" s="151">
        <v>95270</v>
      </c>
      <c r="B657" s="152">
        <v>95269</v>
      </c>
      <c r="C657" s="151" t="s">
        <v>1363</v>
      </c>
      <c r="D657" s="151" t="s">
        <v>852</v>
      </c>
      <c r="E657" s="151">
        <v>1</v>
      </c>
      <c r="F657" s="151">
        <v>8.58</v>
      </c>
      <c r="G657" s="151">
        <f t="shared" si="30"/>
        <v>0</v>
      </c>
      <c r="H657" s="151">
        <f t="shared" si="31"/>
        <v>8.58</v>
      </c>
      <c r="I657" s="151">
        <f t="shared" si="32"/>
        <v>8.58</v>
      </c>
      <c r="J657" s="151" t="s">
        <v>704</v>
      </c>
      <c r="K657" s="151" t="str">
        <f>IFERROR(IF(VLOOKUP(B657,comp!$D:$L,1,FALSE)=B657,"",""),"Novo")</f>
        <v/>
      </c>
    </row>
    <row r="658" spans="1:11">
      <c r="A658" s="151">
        <v>95276</v>
      </c>
      <c r="B658" s="152">
        <v>95272</v>
      </c>
      <c r="C658" s="151" t="s">
        <v>1364</v>
      </c>
      <c r="D658" s="151" t="s">
        <v>852</v>
      </c>
      <c r="E658" s="151">
        <v>1</v>
      </c>
      <c r="F658" s="151">
        <v>0.49</v>
      </c>
      <c r="G658" s="151">
        <f t="shared" si="30"/>
        <v>0</v>
      </c>
      <c r="H658" s="151">
        <f t="shared" si="31"/>
        <v>0.49</v>
      </c>
      <c r="I658" s="151">
        <f t="shared" si="32"/>
        <v>0.49</v>
      </c>
      <c r="J658" s="151" t="s">
        <v>704</v>
      </c>
      <c r="K658" s="151" t="str">
        <f>IFERROR(IF(VLOOKUP(B658,comp!$D:$L,1,FALSE)=B658,"",""),"Novo")</f>
        <v/>
      </c>
    </row>
    <row r="659" spans="1:11">
      <c r="A659" s="151">
        <v>95276</v>
      </c>
      <c r="B659" s="152">
        <v>95273</v>
      </c>
      <c r="C659" s="151" t="s">
        <v>1365</v>
      </c>
      <c r="D659" s="151" t="s">
        <v>852</v>
      </c>
      <c r="E659" s="151">
        <v>1</v>
      </c>
      <c r="F659" s="151">
        <v>0.11</v>
      </c>
      <c r="G659" s="151">
        <f t="shared" si="30"/>
        <v>0</v>
      </c>
      <c r="H659" s="151">
        <f t="shared" si="31"/>
        <v>0.11</v>
      </c>
      <c r="I659" s="151">
        <f t="shared" si="32"/>
        <v>0.11</v>
      </c>
      <c r="J659" s="151" t="s">
        <v>704</v>
      </c>
      <c r="K659" s="151" t="str">
        <f>IFERROR(IF(VLOOKUP(B659,comp!$D:$L,1,FALSE)=B659,"",""),"Novo")</f>
        <v/>
      </c>
    </row>
    <row r="660" spans="1:11">
      <c r="A660" s="151">
        <v>95276</v>
      </c>
      <c r="B660" s="152">
        <v>95274</v>
      </c>
      <c r="C660" s="151" t="s">
        <v>1366</v>
      </c>
      <c r="D660" s="151" t="s">
        <v>852</v>
      </c>
      <c r="E660" s="151">
        <v>1</v>
      </c>
      <c r="F660" s="151">
        <v>0.38</v>
      </c>
      <c r="G660" s="151">
        <f t="shared" si="30"/>
        <v>0</v>
      </c>
      <c r="H660" s="151">
        <f t="shared" si="31"/>
        <v>0.38</v>
      </c>
      <c r="I660" s="151">
        <f t="shared" si="32"/>
        <v>0.38</v>
      </c>
      <c r="J660" s="151" t="s">
        <v>704</v>
      </c>
      <c r="K660" s="151" t="str">
        <f>IFERROR(IF(VLOOKUP(B660,comp!$D:$L,1,FALSE)=B660,"",""),"Novo")</f>
        <v/>
      </c>
    </row>
    <row r="661" spans="1:11">
      <c r="A661" s="151">
        <v>95276</v>
      </c>
      <c r="B661" s="152">
        <v>95275</v>
      </c>
      <c r="C661" s="151" t="s">
        <v>1367</v>
      </c>
      <c r="D661" s="151" t="s">
        <v>852</v>
      </c>
      <c r="E661" s="151">
        <v>1</v>
      </c>
      <c r="F661" s="151">
        <v>1.95</v>
      </c>
      <c r="G661" s="151">
        <f t="shared" si="30"/>
        <v>0</v>
      </c>
      <c r="H661" s="151">
        <f t="shared" si="31"/>
        <v>1.95</v>
      </c>
      <c r="I661" s="151">
        <f t="shared" si="32"/>
        <v>1.95</v>
      </c>
      <c r="J661" s="151" t="s">
        <v>704</v>
      </c>
      <c r="K661" s="151" t="str">
        <f>IFERROR(IF(VLOOKUP(B661,comp!$D:$L,1,FALSE)=B661,"",""),"Novo")</f>
        <v/>
      </c>
    </row>
    <row r="662" spans="1:11">
      <c r="A662" s="151">
        <v>95282</v>
      </c>
      <c r="B662" s="152">
        <v>95278</v>
      </c>
      <c r="C662" s="151" t="s">
        <v>1368</v>
      </c>
      <c r="D662" s="151" t="s">
        <v>852</v>
      </c>
      <c r="E662" s="151">
        <v>1</v>
      </c>
      <c r="F662" s="151">
        <v>0.6</v>
      </c>
      <c r="G662" s="151">
        <f t="shared" si="30"/>
        <v>0</v>
      </c>
      <c r="H662" s="151">
        <f t="shared" si="31"/>
        <v>0.6</v>
      </c>
      <c r="I662" s="151">
        <f t="shared" si="32"/>
        <v>0.6</v>
      </c>
      <c r="J662" s="151" t="s">
        <v>704</v>
      </c>
      <c r="K662" s="151" t="str">
        <f>IFERROR(IF(VLOOKUP(B662,comp!$D:$L,1,FALSE)=B662,"",""),"Novo")</f>
        <v/>
      </c>
    </row>
    <row r="663" spans="1:11">
      <c r="A663" s="151">
        <v>95282</v>
      </c>
      <c r="B663" s="152">
        <v>95279</v>
      </c>
      <c r="C663" s="151" t="s">
        <v>1369</v>
      </c>
      <c r="D663" s="151" t="s">
        <v>852</v>
      </c>
      <c r="E663" s="151">
        <v>1</v>
      </c>
      <c r="F663" s="151">
        <v>0.12</v>
      </c>
      <c r="G663" s="151">
        <f t="shared" si="30"/>
        <v>0</v>
      </c>
      <c r="H663" s="151">
        <f t="shared" si="31"/>
        <v>0.12</v>
      </c>
      <c r="I663" s="151">
        <f t="shared" si="32"/>
        <v>0.12</v>
      </c>
      <c r="J663" s="151" t="s">
        <v>704</v>
      </c>
      <c r="K663" s="151" t="str">
        <f>IFERROR(IF(VLOOKUP(B663,comp!$D:$L,1,FALSE)=B663,"",""),"Novo")</f>
        <v/>
      </c>
    </row>
    <row r="664" spans="1:11">
      <c r="A664" s="151">
        <v>95282</v>
      </c>
      <c r="B664" s="152">
        <v>95280</v>
      </c>
      <c r="C664" s="151" t="s">
        <v>1370</v>
      </c>
      <c r="D664" s="151" t="s">
        <v>852</v>
      </c>
      <c r="E664" s="151">
        <v>1</v>
      </c>
      <c r="F664" s="151">
        <v>0.57999999999999996</v>
      </c>
      <c r="G664" s="151">
        <f t="shared" si="30"/>
        <v>0</v>
      </c>
      <c r="H664" s="151">
        <f t="shared" si="31"/>
        <v>0.57999999999999996</v>
      </c>
      <c r="I664" s="151">
        <f t="shared" si="32"/>
        <v>0.57999999999999996</v>
      </c>
      <c r="J664" s="151" t="s">
        <v>704</v>
      </c>
      <c r="K664" s="151" t="str">
        <f>IFERROR(IF(VLOOKUP(B664,comp!$D:$L,1,FALSE)=B664,"",""),"Novo")</f>
        <v/>
      </c>
    </row>
    <row r="665" spans="1:11">
      <c r="A665" s="151">
        <v>95282</v>
      </c>
      <c r="B665" s="152">
        <v>95281</v>
      </c>
      <c r="C665" s="151" t="s">
        <v>1371</v>
      </c>
      <c r="D665" s="151" t="s">
        <v>852</v>
      </c>
      <c r="E665" s="151">
        <v>1</v>
      </c>
      <c r="F665" s="151">
        <v>8.58</v>
      </c>
      <c r="G665" s="151">
        <f t="shared" si="30"/>
        <v>0</v>
      </c>
      <c r="H665" s="151">
        <f t="shared" si="31"/>
        <v>8.58</v>
      </c>
      <c r="I665" s="151">
        <f t="shared" si="32"/>
        <v>8.58</v>
      </c>
      <c r="J665" s="151" t="s">
        <v>704</v>
      </c>
      <c r="K665" s="151" t="str">
        <f>IFERROR(IF(VLOOKUP(B665,comp!$D:$L,1,FALSE)=B665,"",""),"Novo")</f>
        <v/>
      </c>
    </row>
    <row r="666" spans="1:11">
      <c r="A666" s="151">
        <v>95620</v>
      </c>
      <c r="B666" s="152">
        <v>95617</v>
      </c>
      <c r="C666" s="151" t="s">
        <v>1372</v>
      </c>
      <c r="D666" s="151" t="s">
        <v>852</v>
      </c>
      <c r="E666" s="151">
        <v>1</v>
      </c>
      <c r="F666" s="151">
        <v>1.28</v>
      </c>
      <c r="G666" s="151">
        <f t="shared" si="30"/>
        <v>0</v>
      </c>
      <c r="H666" s="151">
        <f t="shared" si="31"/>
        <v>1.28</v>
      </c>
      <c r="I666" s="151">
        <f t="shared" si="32"/>
        <v>1.28</v>
      </c>
      <c r="J666" s="151" t="s">
        <v>704</v>
      </c>
      <c r="K666" s="151" t="str">
        <f>IFERROR(IF(VLOOKUP(B666,comp!$D:$L,1,FALSE)=B666,"",""),"Novo")</f>
        <v/>
      </c>
    </row>
    <row r="667" spans="1:11">
      <c r="A667" s="151">
        <v>95620</v>
      </c>
      <c r="B667" s="152">
        <v>95618</v>
      </c>
      <c r="C667" s="151" t="s">
        <v>1373</v>
      </c>
      <c r="D667" s="151" t="s">
        <v>852</v>
      </c>
      <c r="E667" s="151">
        <v>1</v>
      </c>
      <c r="F667" s="151">
        <v>0.28999999999999998</v>
      </c>
      <c r="G667" s="151">
        <f t="shared" si="30"/>
        <v>0</v>
      </c>
      <c r="H667" s="151">
        <f t="shared" si="31"/>
        <v>0.28999999999999998</v>
      </c>
      <c r="I667" s="151">
        <f t="shared" si="32"/>
        <v>0.28999999999999998</v>
      </c>
      <c r="J667" s="151" t="s">
        <v>704</v>
      </c>
      <c r="K667" s="151" t="str">
        <f>IFERROR(IF(VLOOKUP(B667,comp!$D:$L,1,FALSE)=B667,"",""),"Novo")</f>
        <v/>
      </c>
    </row>
    <row r="668" spans="1:11">
      <c r="A668" s="151">
        <v>95620</v>
      </c>
      <c r="B668" s="152">
        <v>95619</v>
      </c>
      <c r="C668" s="151" t="s">
        <v>1374</v>
      </c>
      <c r="D668" s="151" t="s">
        <v>852</v>
      </c>
      <c r="E668" s="151">
        <v>1</v>
      </c>
      <c r="F668" s="151">
        <v>1.6</v>
      </c>
      <c r="G668" s="151">
        <f t="shared" si="30"/>
        <v>0</v>
      </c>
      <c r="H668" s="151">
        <f t="shared" si="31"/>
        <v>1.6</v>
      </c>
      <c r="I668" s="151">
        <f t="shared" si="32"/>
        <v>1.6</v>
      </c>
      <c r="J668" s="151" t="s">
        <v>704</v>
      </c>
      <c r="K668" s="151" t="str">
        <f>IFERROR(IF(VLOOKUP(B668,comp!$D:$L,1,FALSE)=B668,"",""),"Novo")</f>
        <v/>
      </c>
    </row>
    <row r="669" spans="1:11">
      <c r="A669" s="151">
        <v>95631</v>
      </c>
      <c r="B669" s="152">
        <v>95627</v>
      </c>
      <c r="C669" s="151" t="s">
        <v>1375</v>
      </c>
      <c r="D669" s="151" t="s">
        <v>852</v>
      </c>
      <c r="E669" s="151">
        <v>1</v>
      </c>
      <c r="F669" s="151">
        <v>47.95</v>
      </c>
      <c r="G669" s="151">
        <f t="shared" si="30"/>
        <v>0</v>
      </c>
      <c r="H669" s="151">
        <f t="shared" si="31"/>
        <v>47.95</v>
      </c>
      <c r="I669" s="151">
        <f t="shared" si="32"/>
        <v>47.95</v>
      </c>
      <c r="J669" s="151" t="s">
        <v>704</v>
      </c>
      <c r="K669" s="151" t="str">
        <f>IFERROR(IF(VLOOKUP(B669,comp!$D:$L,1,FALSE)=B669,"",""),"Novo")</f>
        <v/>
      </c>
    </row>
    <row r="670" spans="1:11">
      <c r="A670" s="151">
        <v>95631</v>
      </c>
      <c r="B670" s="152">
        <v>95628</v>
      </c>
      <c r="C670" s="151" t="s">
        <v>1376</v>
      </c>
      <c r="D670" s="151" t="s">
        <v>852</v>
      </c>
      <c r="E670" s="151">
        <v>1</v>
      </c>
      <c r="F670" s="151">
        <v>12.86</v>
      </c>
      <c r="G670" s="151">
        <f t="shared" si="30"/>
        <v>0</v>
      </c>
      <c r="H670" s="151">
        <f t="shared" si="31"/>
        <v>12.86</v>
      </c>
      <c r="I670" s="151">
        <f t="shared" si="32"/>
        <v>12.86</v>
      </c>
      <c r="J670" s="151" t="s">
        <v>704</v>
      </c>
      <c r="K670" s="151" t="str">
        <f>IFERROR(IF(VLOOKUP(B670,comp!$D:$L,1,FALSE)=B670,"",""),"Novo")</f>
        <v/>
      </c>
    </row>
    <row r="671" spans="1:11">
      <c r="A671" s="151">
        <v>95631</v>
      </c>
      <c r="B671" s="152">
        <v>95629</v>
      </c>
      <c r="C671" s="151" t="s">
        <v>1377</v>
      </c>
      <c r="D671" s="151" t="s">
        <v>852</v>
      </c>
      <c r="E671" s="151">
        <v>1</v>
      </c>
      <c r="F671" s="151">
        <v>60.01</v>
      </c>
      <c r="G671" s="151">
        <f t="shared" si="30"/>
        <v>0</v>
      </c>
      <c r="H671" s="151">
        <f t="shared" si="31"/>
        <v>60.01</v>
      </c>
      <c r="I671" s="151">
        <f t="shared" si="32"/>
        <v>60.01</v>
      </c>
      <c r="J671" s="151" t="s">
        <v>704</v>
      </c>
      <c r="K671" s="151" t="str">
        <f>IFERROR(IF(VLOOKUP(B671,comp!$D:$L,1,FALSE)=B671,"",""),"Novo")</f>
        <v/>
      </c>
    </row>
    <row r="672" spans="1:11">
      <c r="A672" s="151">
        <v>95631</v>
      </c>
      <c r="B672" s="152">
        <v>95630</v>
      </c>
      <c r="C672" s="151" t="s">
        <v>1378</v>
      </c>
      <c r="D672" s="151" t="s">
        <v>852</v>
      </c>
      <c r="E672" s="151">
        <v>1</v>
      </c>
      <c r="F672" s="151">
        <v>89.07</v>
      </c>
      <c r="G672" s="151">
        <f t="shared" si="30"/>
        <v>0</v>
      </c>
      <c r="H672" s="151">
        <f t="shared" si="31"/>
        <v>89.07</v>
      </c>
      <c r="I672" s="151">
        <f t="shared" si="32"/>
        <v>89.07</v>
      </c>
      <c r="J672" s="151" t="s">
        <v>704</v>
      </c>
      <c r="K672" s="151" t="str">
        <f>IFERROR(IF(VLOOKUP(B672,comp!$D:$L,1,FALSE)=B672,"",""),"Novo")</f>
        <v/>
      </c>
    </row>
    <row r="673" spans="1:11">
      <c r="A673" s="151">
        <v>95702</v>
      </c>
      <c r="B673" s="152">
        <v>95698</v>
      </c>
      <c r="C673" s="151" t="s">
        <v>1379</v>
      </c>
      <c r="D673" s="151" t="s">
        <v>852</v>
      </c>
      <c r="E673" s="151">
        <v>1</v>
      </c>
      <c r="F673" s="151">
        <v>5.19</v>
      </c>
      <c r="G673" s="151">
        <f t="shared" si="30"/>
        <v>0</v>
      </c>
      <c r="H673" s="151">
        <f t="shared" si="31"/>
        <v>5.19</v>
      </c>
      <c r="I673" s="151">
        <f t="shared" si="32"/>
        <v>5.19</v>
      </c>
      <c r="J673" s="151" t="s">
        <v>704</v>
      </c>
      <c r="K673" s="151" t="str">
        <f>IFERROR(IF(VLOOKUP(B673,comp!$D:$L,1,FALSE)=B673,"",""),"Novo")</f>
        <v/>
      </c>
    </row>
    <row r="674" spans="1:11">
      <c r="A674" s="151">
        <v>95702</v>
      </c>
      <c r="B674" s="152">
        <v>95699</v>
      </c>
      <c r="C674" s="151" t="s">
        <v>1380</v>
      </c>
      <c r="D674" s="151" t="s">
        <v>852</v>
      </c>
      <c r="E674" s="151">
        <v>1</v>
      </c>
      <c r="F674" s="151">
        <v>1.2</v>
      </c>
      <c r="G674" s="151">
        <f t="shared" si="30"/>
        <v>0</v>
      </c>
      <c r="H674" s="151">
        <f t="shared" si="31"/>
        <v>1.2</v>
      </c>
      <c r="I674" s="151">
        <f t="shared" si="32"/>
        <v>1.2</v>
      </c>
      <c r="J674" s="151" t="s">
        <v>704</v>
      </c>
      <c r="K674" s="151" t="str">
        <f>IFERROR(IF(VLOOKUP(B674,comp!$D:$L,1,FALSE)=B674,"",""),"Novo")</f>
        <v/>
      </c>
    </row>
    <row r="675" spans="1:11">
      <c r="A675" s="151">
        <v>95702</v>
      </c>
      <c r="B675" s="152">
        <v>95700</v>
      </c>
      <c r="C675" s="151" t="s">
        <v>1381</v>
      </c>
      <c r="D675" s="151" t="s">
        <v>852</v>
      </c>
      <c r="E675" s="151">
        <v>1</v>
      </c>
      <c r="F675" s="151">
        <v>6.49</v>
      </c>
      <c r="G675" s="151">
        <f t="shared" si="30"/>
        <v>0</v>
      </c>
      <c r="H675" s="151">
        <f t="shared" si="31"/>
        <v>6.49</v>
      </c>
      <c r="I675" s="151">
        <f t="shared" si="32"/>
        <v>6.49</v>
      </c>
      <c r="J675" s="151" t="s">
        <v>704</v>
      </c>
      <c r="K675" s="151" t="str">
        <f>IFERROR(IF(VLOOKUP(B675,comp!$D:$L,1,FALSE)=B675,"",""),"Novo")</f>
        <v/>
      </c>
    </row>
    <row r="676" spans="1:11">
      <c r="A676" s="151">
        <v>95702</v>
      </c>
      <c r="B676" s="152">
        <v>95701</v>
      </c>
      <c r="C676" s="151" t="s">
        <v>1382</v>
      </c>
      <c r="D676" s="151" t="s">
        <v>852</v>
      </c>
      <c r="E676" s="151">
        <v>1</v>
      </c>
      <c r="F676" s="151">
        <v>2.41</v>
      </c>
      <c r="G676" s="151">
        <f t="shared" si="30"/>
        <v>0</v>
      </c>
      <c r="H676" s="151">
        <f t="shared" si="31"/>
        <v>2.41</v>
      </c>
      <c r="I676" s="151">
        <f t="shared" si="32"/>
        <v>2.41</v>
      </c>
      <c r="J676" s="151" t="s">
        <v>704</v>
      </c>
      <c r="K676" s="151" t="str">
        <f>IFERROR(IF(VLOOKUP(B676,comp!$D:$L,1,FALSE)=B676,"",""),"Novo")</f>
        <v/>
      </c>
    </row>
    <row r="677" spans="1:11">
      <c r="A677" s="151">
        <v>95708</v>
      </c>
      <c r="B677" s="152">
        <v>95704</v>
      </c>
      <c r="C677" s="151" t="s">
        <v>1383</v>
      </c>
      <c r="D677" s="151" t="s">
        <v>852</v>
      </c>
      <c r="E677" s="151">
        <v>1</v>
      </c>
      <c r="F677" s="151">
        <v>53.38</v>
      </c>
      <c r="G677" s="151">
        <f t="shared" si="30"/>
        <v>0</v>
      </c>
      <c r="H677" s="151">
        <f t="shared" si="31"/>
        <v>53.38</v>
      </c>
      <c r="I677" s="151">
        <f t="shared" si="32"/>
        <v>53.38</v>
      </c>
      <c r="J677" s="151" t="s">
        <v>704</v>
      </c>
      <c r="K677" s="151" t="str">
        <f>IFERROR(IF(VLOOKUP(B677,comp!$D:$L,1,FALSE)=B677,"",""),"Novo")</f>
        <v/>
      </c>
    </row>
    <row r="678" spans="1:11">
      <c r="A678" s="151">
        <v>95708</v>
      </c>
      <c r="B678" s="152">
        <v>95705</v>
      </c>
      <c r="C678" s="151" t="s">
        <v>1384</v>
      </c>
      <c r="D678" s="151" t="s">
        <v>852</v>
      </c>
      <c r="E678" s="151">
        <v>1</v>
      </c>
      <c r="F678" s="151">
        <v>14.32</v>
      </c>
      <c r="G678" s="151">
        <f t="shared" si="30"/>
        <v>0</v>
      </c>
      <c r="H678" s="151">
        <f t="shared" si="31"/>
        <v>14.32</v>
      </c>
      <c r="I678" s="151">
        <f t="shared" si="32"/>
        <v>14.32</v>
      </c>
      <c r="J678" s="151" t="s">
        <v>704</v>
      </c>
      <c r="K678" s="151" t="str">
        <f>IFERROR(IF(VLOOKUP(B678,comp!$D:$L,1,FALSE)=B678,"",""),"Novo")</f>
        <v/>
      </c>
    </row>
    <row r="679" spans="1:11">
      <c r="A679" s="151">
        <v>95708</v>
      </c>
      <c r="B679" s="152">
        <v>95706</v>
      </c>
      <c r="C679" s="151" t="s">
        <v>1385</v>
      </c>
      <c r="D679" s="151" t="s">
        <v>852</v>
      </c>
      <c r="E679" s="151">
        <v>1</v>
      </c>
      <c r="F679" s="151">
        <v>66.8</v>
      </c>
      <c r="G679" s="151">
        <f t="shared" si="30"/>
        <v>0</v>
      </c>
      <c r="H679" s="151">
        <f t="shared" si="31"/>
        <v>66.8</v>
      </c>
      <c r="I679" s="151">
        <f t="shared" si="32"/>
        <v>66.8</v>
      </c>
      <c r="J679" s="151" t="s">
        <v>704</v>
      </c>
      <c r="K679" s="151" t="str">
        <f>IFERROR(IF(VLOOKUP(B679,comp!$D:$L,1,FALSE)=B679,"",""),"Novo")</f>
        <v/>
      </c>
    </row>
    <row r="680" spans="1:11">
      <c r="A680" s="151">
        <v>95708</v>
      </c>
      <c r="B680" s="152">
        <v>95707</v>
      </c>
      <c r="C680" s="151" t="s">
        <v>1386</v>
      </c>
      <c r="D680" s="151" t="s">
        <v>852</v>
      </c>
      <c r="E680" s="151">
        <v>1</v>
      </c>
      <c r="F680" s="151">
        <v>3.15</v>
      </c>
      <c r="G680" s="151">
        <f t="shared" si="30"/>
        <v>0</v>
      </c>
      <c r="H680" s="151">
        <f t="shared" si="31"/>
        <v>3.15</v>
      </c>
      <c r="I680" s="151">
        <f t="shared" si="32"/>
        <v>3.15</v>
      </c>
      <c r="J680" s="151" t="s">
        <v>704</v>
      </c>
      <c r="K680" s="151" t="str">
        <f>IFERROR(IF(VLOOKUP(B680,comp!$D:$L,1,FALSE)=B680,"",""),"Novo")</f>
        <v/>
      </c>
    </row>
    <row r="681" spans="1:11">
      <c r="A681" s="151">
        <v>95720</v>
      </c>
      <c r="B681" s="152">
        <v>95716</v>
      </c>
      <c r="C681" s="151" t="s">
        <v>1387</v>
      </c>
      <c r="D681" s="151" t="s">
        <v>852</v>
      </c>
      <c r="E681" s="151">
        <v>1</v>
      </c>
      <c r="F681" s="151">
        <v>64.19</v>
      </c>
      <c r="G681" s="151">
        <f t="shared" si="30"/>
        <v>0</v>
      </c>
      <c r="H681" s="151">
        <f t="shared" si="31"/>
        <v>64.19</v>
      </c>
      <c r="I681" s="151">
        <f t="shared" si="32"/>
        <v>64.19</v>
      </c>
      <c r="J681" s="151" t="s">
        <v>704</v>
      </c>
      <c r="K681" s="151" t="str">
        <f>IFERROR(IF(VLOOKUP(B681,comp!$D:$L,1,FALSE)=B681,"",""),"Novo")</f>
        <v/>
      </c>
    </row>
    <row r="682" spans="1:11">
      <c r="A682" s="151">
        <v>95720</v>
      </c>
      <c r="B682" s="152">
        <v>95717</v>
      </c>
      <c r="C682" s="151" t="s">
        <v>1388</v>
      </c>
      <c r="D682" s="151" t="s">
        <v>852</v>
      </c>
      <c r="E682" s="151">
        <v>1</v>
      </c>
      <c r="F682" s="151">
        <v>16.96</v>
      </c>
      <c r="G682" s="151">
        <f t="shared" si="30"/>
        <v>0</v>
      </c>
      <c r="H682" s="151">
        <f t="shared" si="31"/>
        <v>16.96</v>
      </c>
      <c r="I682" s="151">
        <f t="shared" si="32"/>
        <v>16.96</v>
      </c>
      <c r="J682" s="151" t="s">
        <v>704</v>
      </c>
      <c r="K682" s="151" t="str">
        <f>IFERROR(IF(VLOOKUP(B682,comp!$D:$L,1,FALSE)=B682,"",""),"Novo")</f>
        <v/>
      </c>
    </row>
    <row r="683" spans="1:11">
      <c r="A683" s="151">
        <v>95720</v>
      </c>
      <c r="B683" s="152">
        <v>95718</v>
      </c>
      <c r="C683" s="151" t="s">
        <v>1389</v>
      </c>
      <c r="D683" s="151" t="s">
        <v>852</v>
      </c>
      <c r="E683" s="151">
        <v>1</v>
      </c>
      <c r="F683" s="151">
        <v>80.239999999999995</v>
      </c>
      <c r="G683" s="151">
        <f t="shared" si="30"/>
        <v>0</v>
      </c>
      <c r="H683" s="151">
        <f t="shared" si="31"/>
        <v>80.239999999999995</v>
      </c>
      <c r="I683" s="151">
        <f t="shared" si="32"/>
        <v>80.239999999999995</v>
      </c>
      <c r="J683" s="151" t="s">
        <v>704</v>
      </c>
      <c r="K683" s="151" t="str">
        <f>IFERROR(IF(VLOOKUP(B683,comp!$D:$L,1,FALSE)=B683,"",""),"Novo")</f>
        <v/>
      </c>
    </row>
    <row r="684" spans="1:11">
      <c r="A684" s="151">
        <v>95720</v>
      </c>
      <c r="B684" s="152">
        <v>95719</v>
      </c>
      <c r="C684" s="151" t="s">
        <v>1390</v>
      </c>
      <c r="D684" s="151" t="s">
        <v>852</v>
      </c>
      <c r="E684" s="151">
        <v>1</v>
      </c>
      <c r="F684" s="151">
        <v>89.72</v>
      </c>
      <c r="G684" s="151">
        <f t="shared" si="30"/>
        <v>0</v>
      </c>
      <c r="H684" s="151">
        <f t="shared" si="31"/>
        <v>89.72</v>
      </c>
      <c r="I684" s="151">
        <f t="shared" si="32"/>
        <v>89.72</v>
      </c>
      <c r="J684" s="151" t="s">
        <v>704</v>
      </c>
      <c r="K684" s="151" t="str">
        <f>IFERROR(IF(VLOOKUP(B684,comp!$D:$L,1,FALSE)=B684,"",""),"Novo")</f>
        <v/>
      </c>
    </row>
    <row r="685" spans="1:11">
      <c r="A685" s="151">
        <v>95872</v>
      </c>
      <c r="B685" s="152">
        <v>95869</v>
      </c>
      <c r="C685" s="151" t="s">
        <v>1391</v>
      </c>
      <c r="D685" s="151" t="s">
        <v>852</v>
      </c>
      <c r="E685" s="151">
        <v>1</v>
      </c>
      <c r="F685" s="151">
        <v>3.58</v>
      </c>
      <c r="G685" s="151">
        <f t="shared" si="30"/>
        <v>0</v>
      </c>
      <c r="H685" s="151">
        <f t="shared" si="31"/>
        <v>3.58</v>
      </c>
      <c r="I685" s="151">
        <f t="shared" si="32"/>
        <v>3.58</v>
      </c>
      <c r="J685" s="151" t="s">
        <v>704</v>
      </c>
      <c r="K685" s="151" t="str">
        <f>IFERROR(IF(VLOOKUP(B685,comp!$D:$L,1,FALSE)=B685,"",""),"Novo")</f>
        <v/>
      </c>
    </row>
    <row r="686" spans="1:11">
      <c r="A686" s="151">
        <v>95872</v>
      </c>
      <c r="B686" s="152">
        <v>95870</v>
      </c>
      <c r="C686" s="151" t="s">
        <v>1392</v>
      </c>
      <c r="D686" s="151" t="s">
        <v>852</v>
      </c>
      <c r="E686" s="151">
        <v>1</v>
      </c>
      <c r="F686" s="151">
        <v>9.08</v>
      </c>
      <c r="G686" s="151">
        <f t="shared" si="30"/>
        <v>0</v>
      </c>
      <c r="H686" s="151">
        <f t="shared" si="31"/>
        <v>9.08</v>
      </c>
      <c r="I686" s="151">
        <f t="shared" si="32"/>
        <v>9.08</v>
      </c>
      <c r="J686" s="151" t="s">
        <v>704</v>
      </c>
      <c r="K686" s="151" t="str">
        <f>IFERROR(IF(VLOOKUP(B686,comp!$D:$L,1,FALSE)=B686,"",""),"Novo")</f>
        <v/>
      </c>
    </row>
    <row r="687" spans="1:11">
      <c r="A687" s="151">
        <v>95872</v>
      </c>
      <c r="B687" s="152">
        <v>95871</v>
      </c>
      <c r="C687" s="151" t="s">
        <v>1393</v>
      </c>
      <c r="D687" s="151" t="s">
        <v>852</v>
      </c>
      <c r="E687" s="151">
        <v>1</v>
      </c>
      <c r="F687" s="151">
        <v>272.47000000000003</v>
      </c>
      <c r="G687" s="151">
        <f t="shared" si="30"/>
        <v>0</v>
      </c>
      <c r="H687" s="151">
        <f t="shared" si="31"/>
        <v>272.47000000000003</v>
      </c>
      <c r="I687" s="151">
        <f t="shared" si="32"/>
        <v>272.47000000000003</v>
      </c>
      <c r="J687" s="151" t="s">
        <v>704</v>
      </c>
      <c r="K687" s="151" t="str">
        <f>IFERROR(IF(VLOOKUP(B687,comp!$D:$L,1,FALSE)=B687,"",""),"Novo")</f>
        <v/>
      </c>
    </row>
    <row r="688" spans="1:11">
      <c r="A688" s="151">
        <v>95872</v>
      </c>
      <c r="B688" s="152">
        <v>95874</v>
      </c>
      <c r="C688" s="151" t="s">
        <v>1394</v>
      </c>
      <c r="D688" s="151" t="s">
        <v>852</v>
      </c>
      <c r="E688" s="151">
        <v>1</v>
      </c>
      <c r="F688" s="151">
        <v>10.17</v>
      </c>
      <c r="G688" s="151">
        <f t="shared" si="30"/>
        <v>0</v>
      </c>
      <c r="H688" s="151">
        <f t="shared" si="31"/>
        <v>10.17</v>
      </c>
      <c r="I688" s="151">
        <f t="shared" si="32"/>
        <v>10.17</v>
      </c>
      <c r="J688" s="151" t="s">
        <v>704</v>
      </c>
      <c r="K688" s="151" t="str">
        <f>IFERROR(IF(VLOOKUP(B688,comp!$D:$L,1,FALSE)=B688,"",""),"Novo")</f>
        <v/>
      </c>
    </row>
    <row r="689" spans="1:11">
      <c r="A689" s="151">
        <v>96013</v>
      </c>
      <c r="B689" s="152">
        <v>96008</v>
      </c>
      <c r="C689" s="151" t="s">
        <v>1395</v>
      </c>
      <c r="D689" s="151" t="s">
        <v>852</v>
      </c>
      <c r="E689" s="151">
        <v>1</v>
      </c>
      <c r="F689" s="151">
        <v>23.49</v>
      </c>
      <c r="G689" s="151">
        <f t="shared" si="30"/>
        <v>0</v>
      </c>
      <c r="H689" s="151">
        <f t="shared" si="31"/>
        <v>23.49</v>
      </c>
      <c r="I689" s="151">
        <f t="shared" si="32"/>
        <v>23.49</v>
      </c>
      <c r="J689" s="151" t="s">
        <v>704</v>
      </c>
      <c r="K689" s="151" t="str">
        <f>IFERROR(IF(VLOOKUP(B689,comp!$D:$L,1,FALSE)=B689,"",""),"Novo")</f>
        <v/>
      </c>
    </row>
    <row r="690" spans="1:11">
      <c r="A690" s="151">
        <v>96013</v>
      </c>
      <c r="B690" s="152">
        <v>96009</v>
      </c>
      <c r="C690" s="151" t="s">
        <v>1396</v>
      </c>
      <c r="D690" s="151" t="s">
        <v>852</v>
      </c>
      <c r="E690" s="151">
        <v>1</v>
      </c>
      <c r="F690" s="151">
        <v>6.29</v>
      </c>
      <c r="G690" s="151">
        <f t="shared" si="30"/>
        <v>0</v>
      </c>
      <c r="H690" s="151">
        <f t="shared" si="31"/>
        <v>6.29</v>
      </c>
      <c r="I690" s="151">
        <f t="shared" si="32"/>
        <v>6.29</v>
      </c>
      <c r="J690" s="151" t="s">
        <v>704</v>
      </c>
      <c r="K690" s="151" t="str">
        <f>IFERROR(IF(VLOOKUP(B690,comp!$D:$L,1,FALSE)=B690,"",""),"Novo")</f>
        <v/>
      </c>
    </row>
    <row r="691" spans="1:11">
      <c r="A691" s="151">
        <v>96013</v>
      </c>
      <c r="B691" s="152">
        <v>96011</v>
      </c>
      <c r="C691" s="151" t="s">
        <v>1397</v>
      </c>
      <c r="D691" s="151" t="s">
        <v>852</v>
      </c>
      <c r="E691" s="151">
        <v>1</v>
      </c>
      <c r="F691" s="151">
        <v>25.7</v>
      </c>
      <c r="G691" s="151">
        <f t="shared" si="30"/>
        <v>0</v>
      </c>
      <c r="H691" s="151">
        <f t="shared" si="31"/>
        <v>25.7</v>
      </c>
      <c r="I691" s="151">
        <f t="shared" si="32"/>
        <v>25.7</v>
      </c>
      <c r="J691" s="151" t="s">
        <v>704</v>
      </c>
      <c r="K691" s="151" t="str">
        <f>IFERROR(IF(VLOOKUP(B691,comp!$D:$L,1,FALSE)=B691,"",""),"Novo")</f>
        <v/>
      </c>
    </row>
    <row r="692" spans="1:11">
      <c r="A692" s="151">
        <v>96013</v>
      </c>
      <c r="B692" s="152">
        <v>96012</v>
      </c>
      <c r="C692" s="151" t="s">
        <v>1398</v>
      </c>
      <c r="D692" s="151" t="s">
        <v>852</v>
      </c>
      <c r="E692" s="151">
        <v>1</v>
      </c>
      <c r="F692" s="151">
        <v>96.47</v>
      </c>
      <c r="G692" s="151">
        <f t="shared" si="30"/>
        <v>0</v>
      </c>
      <c r="H692" s="151">
        <f t="shared" si="31"/>
        <v>96.47</v>
      </c>
      <c r="I692" s="151">
        <f t="shared" si="32"/>
        <v>96.47</v>
      </c>
      <c r="J692" s="151" t="s">
        <v>704</v>
      </c>
      <c r="K692" s="151" t="str">
        <f>IFERROR(IF(VLOOKUP(B692,comp!$D:$L,1,FALSE)=B692,"",""),"Novo")</f>
        <v/>
      </c>
    </row>
    <row r="693" spans="1:11">
      <c r="A693" s="151">
        <v>96020</v>
      </c>
      <c r="B693" s="152">
        <v>96015</v>
      </c>
      <c r="C693" s="151" t="s">
        <v>1399</v>
      </c>
      <c r="D693" s="151" t="s">
        <v>852</v>
      </c>
      <c r="E693" s="151">
        <v>1</v>
      </c>
      <c r="F693" s="151">
        <v>23.29</v>
      </c>
      <c r="G693" s="151">
        <f t="shared" si="30"/>
        <v>0</v>
      </c>
      <c r="H693" s="151">
        <f t="shared" si="31"/>
        <v>23.29</v>
      </c>
      <c r="I693" s="151">
        <f t="shared" si="32"/>
        <v>23.29</v>
      </c>
      <c r="J693" s="151" t="s">
        <v>704</v>
      </c>
      <c r="K693" s="151" t="str">
        <f>IFERROR(IF(VLOOKUP(B693,comp!$D:$L,1,FALSE)=B693,"",""),"Novo")</f>
        <v/>
      </c>
    </row>
    <row r="694" spans="1:11">
      <c r="A694" s="151">
        <v>96020</v>
      </c>
      <c r="B694" s="152">
        <v>96016</v>
      </c>
      <c r="C694" s="151" t="s">
        <v>1400</v>
      </c>
      <c r="D694" s="151" t="s">
        <v>852</v>
      </c>
      <c r="E694" s="151">
        <v>1</v>
      </c>
      <c r="F694" s="151">
        <v>6.24</v>
      </c>
      <c r="G694" s="151">
        <f t="shared" si="30"/>
        <v>0</v>
      </c>
      <c r="H694" s="151">
        <f t="shared" si="31"/>
        <v>6.24</v>
      </c>
      <c r="I694" s="151">
        <f t="shared" si="32"/>
        <v>6.24</v>
      </c>
      <c r="J694" s="151" t="s">
        <v>704</v>
      </c>
      <c r="K694" s="151" t="str">
        <f>IFERROR(IF(VLOOKUP(B694,comp!$D:$L,1,FALSE)=B694,"",""),"Novo")</f>
        <v/>
      </c>
    </row>
    <row r="695" spans="1:11">
      <c r="A695" s="151">
        <v>96020</v>
      </c>
      <c r="B695" s="152">
        <v>96018</v>
      </c>
      <c r="C695" s="151" t="s">
        <v>1401</v>
      </c>
      <c r="D695" s="151" t="s">
        <v>852</v>
      </c>
      <c r="E695" s="151">
        <v>1</v>
      </c>
      <c r="F695" s="151">
        <v>25.48</v>
      </c>
      <c r="G695" s="151">
        <f t="shared" si="30"/>
        <v>0</v>
      </c>
      <c r="H695" s="151">
        <f t="shared" si="31"/>
        <v>25.48</v>
      </c>
      <c r="I695" s="151">
        <f t="shared" si="32"/>
        <v>25.48</v>
      </c>
      <c r="J695" s="151" t="s">
        <v>704</v>
      </c>
      <c r="K695" s="151" t="str">
        <f>IFERROR(IF(VLOOKUP(B695,comp!$D:$L,1,FALSE)=B695,"",""),"Novo")</f>
        <v/>
      </c>
    </row>
    <row r="696" spans="1:11">
      <c r="A696" s="151">
        <v>96020</v>
      </c>
      <c r="B696" s="152">
        <v>96019</v>
      </c>
      <c r="C696" s="151" t="s">
        <v>1402</v>
      </c>
      <c r="D696" s="151" t="s">
        <v>852</v>
      </c>
      <c r="E696" s="151">
        <v>1</v>
      </c>
      <c r="F696" s="151">
        <v>96.47</v>
      </c>
      <c r="G696" s="151">
        <f t="shared" si="30"/>
        <v>0</v>
      </c>
      <c r="H696" s="151">
        <f t="shared" si="31"/>
        <v>96.47</v>
      </c>
      <c r="I696" s="151">
        <f t="shared" si="32"/>
        <v>96.47</v>
      </c>
      <c r="J696" s="151" t="s">
        <v>704</v>
      </c>
      <c r="K696" s="151" t="str">
        <f>IFERROR(IF(VLOOKUP(B696,comp!$D:$L,1,FALSE)=B696,"",""),"Novo")</f>
        <v/>
      </c>
    </row>
    <row r="697" spans="1:11">
      <c r="A697" s="151">
        <v>96028</v>
      </c>
      <c r="B697" s="152">
        <v>96023</v>
      </c>
      <c r="C697" s="151" t="s">
        <v>1403</v>
      </c>
      <c r="D697" s="151" t="s">
        <v>852</v>
      </c>
      <c r="E697" s="151">
        <v>1</v>
      </c>
      <c r="F697" s="151">
        <v>17.96</v>
      </c>
      <c r="G697" s="151">
        <f t="shared" si="30"/>
        <v>0</v>
      </c>
      <c r="H697" s="151">
        <f t="shared" si="31"/>
        <v>17.96</v>
      </c>
      <c r="I697" s="151">
        <f t="shared" si="32"/>
        <v>17.96</v>
      </c>
      <c r="J697" s="151" t="s">
        <v>704</v>
      </c>
      <c r="K697" s="151" t="str">
        <f>IFERROR(IF(VLOOKUP(B697,comp!$D:$L,1,FALSE)=B697,"",""),"Novo")</f>
        <v/>
      </c>
    </row>
    <row r="698" spans="1:11">
      <c r="A698" s="151">
        <v>96028</v>
      </c>
      <c r="B698" s="152">
        <v>96024</v>
      </c>
      <c r="C698" s="151" t="s">
        <v>1404</v>
      </c>
      <c r="D698" s="151" t="s">
        <v>852</v>
      </c>
      <c r="E698" s="151">
        <v>1</v>
      </c>
      <c r="F698" s="151">
        <v>4.8099999999999996</v>
      </c>
      <c r="G698" s="151">
        <f t="shared" si="30"/>
        <v>0</v>
      </c>
      <c r="H698" s="151">
        <f t="shared" si="31"/>
        <v>4.8099999999999996</v>
      </c>
      <c r="I698" s="151">
        <f t="shared" si="32"/>
        <v>4.8099999999999996</v>
      </c>
      <c r="J698" s="151" t="s">
        <v>704</v>
      </c>
      <c r="K698" s="151" t="str">
        <f>IFERROR(IF(VLOOKUP(B698,comp!$D:$L,1,FALSE)=B698,"",""),"Novo")</f>
        <v/>
      </c>
    </row>
    <row r="699" spans="1:11">
      <c r="A699" s="151">
        <v>96028</v>
      </c>
      <c r="B699" s="152">
        <v>96026</v>
      </c>
      <c r="C699" s="151" t="s">
        <v>1405</v>
      </c>
      <c r="D699" s="151" t="s">
        <v>852</v>
      </c>
      <c r="E699" s="151">
        <v>1</v>
      </c>
      <c r="F699" s="151">
        <v>19.649999999999999</v>
      </c>
      <c r="G699" s="151">
        <f t="shared" si="30"/>
        <v>0</v>
      </c>
      <c r="H699" s="151">
        <f t="shared" si="31"/>
        <v>19.649999999999999</v>
      </c>
      <c r="I699" s="151">
        <f t="shared" si="32"/>
        <v>19.649999999999999</v>
      </c>
      <c r="J699" s="151" t="s">
        <v>704</v>
      </c>
      <c r="K699" s="151" t="str">
        <f>IFERROR(IF(VLOOKUP(B699,comp!$D:$L,1,FALSE)=B699,"",""),"Novo")</f>
        <v/>
      </c>
    </row>
    <row r="700" spans="1:11">
      <c r="A700" s="151">
        <v>96028</v>
      </c>
      <c r="B700" s="152">
        <v>96027</v>
      </c>
      <c r="C700" s="151" t="s">
        <v>1406</v>
      </c>
      <c r="D700" s="151" t="s">
        <v>852</v>
      </c>
      <c r="E700" s="151">
        <v>1</v>
      </c>
      <c r="F700" s="151">
        <v>67.22</v>
      </c>
      <c r="G700" s="151">
        <f t="shared" si="30"/>
        <v>0</v>
      </c>
      <c r="H700" s="151">
        <f t="shared" si="31"/>
        <v>67.22</v>
      </c>
      <c r="I700" s="151">
        <f t="shared" si="32"/>
        <v>67.22</v>
      </c>
      <c r="J700" s="151" t="s">
        <v>704</v>
      </c>
      <c r="K700" s="151" t="str">
        <f>IFERROR(IF(VLOOKUP(B700,comp!$D:$L,1,FALSE)=B700,"",""),"Novo")</f>
        <v/>
      </c>
    </row>
    <row r="701" spans="1:11">
      <c r="A701" s="151">
        <v>96035</v>
      </c>
      <c r="B701" s="152">
        <v>96030</v>
      </c>
      <c r="C701" s="151" t="s">
        <v>1407</v>
      </c>
      <c r="D701" s="151" t="s">
        <v>852</v>
      </c>
      <c r="E701" s="151">
        <v>1</v>
      </c>
      <c r="F701" s="151">
        <v>35.69</v>
      </c>
      <c r="G701" s="151">
        <f t="shared" si="30"/>
        <v>0</v>
      </c>
      <c r="H701" s="151">
        <f t="shared" si="31"/>
        <v>35.69</v>
      </c>
      <c r="I701" s="151">
        <f t="shared" si="32"/>
        <v>35.69</v>
      </c>
      <c r="J701" s="151" t="s">
        <v>704</v>
      </c>
      <c r="K701" s="151" t="str">
        <f>IFERROR(IF(VLOOKUP(B701,comp!$D:$L,1,FALSE)=B701,"",""),"Novo")</f>
        <v/>
      </c>
    </row>
    <row r="702" spans="1:11">
      <c r="A702" s="151">
        <v>96035</v>
      </c>
      <c r="B702" s="152">
        <v>96031</v>
      </c>
      <c r="C702" s="151" t="s">
        <v>1408</v>
      </c>
      <c r="D702" s="151" t="s">
        <v>852</v>
      </c>
      <c r="E702" s="151">
        <v>1</v>
      </c>
      <c r="F702" s="151">
        <v>12.54</v>
      </c>
      <c r="G702" s="151">
        <f t="shared" si="30"/>
        <v>0</v>
      </c>
      <c r="H702" s="151">
        <f t="shared" si="31"/>
        <v>12.54</v>
      </c>
      <c r="I702" s="151">
        <f t="shared" si="32"/>
        <v>12.54</v>
      </c>
      <c r="J702" s="151" t="s">
        <v>704</v>
      </c>
      <c r="K702" s="151" t="str">
        <f>IFERROR(IF(VLOOKUP(B702,comp!$D:$L,1,FALSE)=B702,"",""),"Novo")</f>
        <v/>
      </c>
    </row>
    <row r="703" spans="1:11">
      <c r="A703" s="151">
        <v>96035</v>
      </c>
      <c r="B703" s="152">
        <v>96032</v>
      </c>
      <c r="C703" s="151" t="s">
        <v>1409</v>
      </c>
      <c r="D703" s="151" t="s">
        <v>852</v>
      </c>
      <c r="E703" s="151">
        <v>1</v>
      </c>
      <c r="F703" s="151">
        <v>5.04</v>
      </c>
      <c r="G703" s="151">
        <f t="shared" si="30"/>
        <v>0</v>
      </c>
      <c r="H703" s="151">
        <f t="shared" si="31"/>
        <v>5.04</v>
      </c>
      <c r="I703" s="151">
        <f t="shared" si="32"/>
        <v>5.04</v>
      </c>
      <c r="J703" s="151" t="s">
        <v>704</v>
      </c>
      <c r="K703" s="151" t="str">
        <f>IFERROR(IF(VLOOKUP(B703,comp!$D:$L,1,FALSE)=B703,"",""),"Novo")</f>
        <v/>
      </c>
    </row>
    <row r="704" spans="1:11">
      <c r="A704" s="151">
        <v>96035</v>
      </c>
      <c r="B704" s="152">
        <v>96033</v>
      </c>
      <c r="C704" s="151" t="s">
        <v>1410</v>
      </c>
      <c r="D704" s="151" t="s">
        <v>852</v>
      </c>
      <c r="E704" s="151">
        <v>1</v>
      </c>
      <c r="F704" s="151">
        <v>57.95</v>
      </c>
      <c r="G704" s="151">
        <f t="shared" si="30"/>
        <v>0</v>
      </c>
      <c r="H704" s="151">
        <f t="shared" si="31"/>
        <v>57.95</v>
      </c>
      <c r="I704" s="151">
        <f t="shared" si="32"/>
        <v>57.95</v>
      </c>
      <c r="J704" s="151" t="s">
        <v>704</v>
      </c>
      <c r="K704" s="151" t="str">
        <f>IFERROR(IF(VLOOKUP(B704,comp!$D:$L,1,FALSE)=B704,"",""),"Novo")</f>
        <v/>
      </c>
    </row>
    <row r="705" spans="1:11">
      <c r="A705" s="151">
        <v>96035</v>
      </c>
      <c r="B705" s="152">
        <v>96034</v>
      </c>
      <c r="C705" s="151" t="s">
        <v>1411</v>
      </c>
      <c r="D705" s="151" t="s">
        <v>852</v>
      </c>
      <c r="E705" s="151">
        <v>1</v>
      </c>
      <c r="F705" s="151">
        <v>141.47999999999999</v>
      </c>
      <c r="G705" s="151">
        <f t="shared" si="30"/>
        <v>0</v>
      </c>
      <c r="H705" s="151">
        <f t="shared" si="31"/>
        <v>141.47999999999999</v>
      </c>
      <c r="I705" s="151">
        <f t="shared" si="32"/>
        <v>141.47999999999999</v>
      </c>
      <c r="J705" s="151" t="s">
        <v>704</v>
      </c>
      <c r="K705" s="151" t="str">
        <f>IFERROR(IF(VLOOKUP(B705,comp!$D:$L,1,FALSE)=B705,"",""),"Novo")</f>
        <v/>
      </c>
    </row>
    <row r="706" spans="1:11">
      <c r="A706" s="151">
        <v>96157</v>
      </c>
      <c r="B706" s="152">
        <v>96053</v>
      </c>
      <c r="C706" s="151" t="s">
        <v>1412</v>
      </c>
      <c r="D706" s="151" t="s">
        <v>852</v>
      </c>
      <c r="E706" s="151">
        <v>1</v>
      </c>
      <c r="F706" s="151">
        <v>18.16</v>
      </c>
      <c r="G706" s="151">
        <f t="shared" si="30"/>
        <v>0</v>
      </c>
      <c r="H706" s="151">
        <f t="shared" si="31"/>
        <v>18.16</v>
      </c>
      <c r="I706" s="151">
        <f t="shared" si="32"/>
        <v>18.16</v>
      </c>
      <c r="J706" s="151" t="s">
        <v>704</v>
      </c>
      <c r="K706" s="151" t="str">
        <f>IFERROR(IF(VLOOKUP(B706,comp!$D:$L,1,FALSE)=B706,"",""),"Novo")</f>
        <v/>
      </c>
    </row>
    <row r="707" spans="1:11">
      <c r="A707" s="151">
        <v>96157</v>
      </c>
      <c r="B707" s="152">
        <v>96055</v>
      </c>
      <c r="C707" s="151" t="s">
        <v>1413</v>
      </c>
      <c r="D707" s="151" t="s">
        <v>852</v>
      </c>
      <c r="E707" s="151">
        <v>1</v>
      </c>
      <c r="F707" s="151">
        <v>4.8600000000000003</v>
      </c>
      <c r="G707" s="151">
        <f t="shared" si="30"/>
        <v>0</v>
      </c>
      <c r="H707" s="151">
        <f t="shared" si="31"/>
        <v>4.8600000000000003</v>
      </c>
      <c r="I707" s="151">
        <f t="shared" si="32"/>
        <v>4.8600000000000003</v>
      </c>
      <c r="J707" s="151" t="s">
        <v>704</v>
      </c>
      <c r="K707" s="151" t="str">
        <f>IFERROR(IF(VLOOKUP(B707,comp!$D:$L,1,FALSE)=B707,"",""),"Novo")</f>
        <v/>
      </c>
    </row>
    <row r="708" spans="1:11">
      <c r="A708" s="151">
        <v>96157</v>
      </c>
      <c r="B708" s="152">
        <v>96056</v>
      </c>
      <c r="C708" s="151" t="s">
        <v>1414</v>
      </c>
      <c r="D708" s="151" t="s">
        <v>852</v>
      </c>
      <c r="E708" s="151">
        <v>1</v>
      </c>
      <c r="F708" s="151">
        <v>19.87</v>
      </c>
      <c r="G708" s="151">
        <f t="shared" si="30"/>
        <v>0</v>
      </c>
      <c r="H708" s="151">
        <f t="shared" si="31"/>
        <v>19.87</v>
      </c>
      <c r="I708" s="151">
        <f t="shared" si="32"/>
        <v>19.87</v>
      </c>
      <c r="J708" s="151" t="s">
        <v>704</v>
      </c>
      <c r="K708" s="151" t="str">
        <f>IFERROR(IF(VLOOKUP(B708,comp!$D:$L,1,FALSE)=B708,"",""),"Novo")</f>
        <v/>
      </c>
    </row>
    <row r="709" spans="1:11">
      <c r="A709" s="151">
        <v>96157</v>
      </c>
      <c r="B709" s="152">
        <v>96057</v>
      </c>
      <c r="C709" s="151" t="s">
        <v>1415</v>
      </c>
      <c r="D709" s="151" t="s">
        <v>852</v>
      </c>
      <c r="E709" s="151">
        <v>1</v>
      </c>
      <c r="F709" s="151">
        <v>67.22</v>
      </c>
      <c r="G709" s="151">
        <f t="shared" ref="G709:G772" si="33">IF(J709="INSUMO",F709*E709,0)</f>
        <v>0</v>
      </c>
      <c r="H709" s="151">
        <f t="shared" ref="H709:H772" si="34">IF(J709="MÃO DE OBRA",F709*E709,0)</f>
        <v>67.22</v>
      </c>
      <c r="I709" s="151">
        <f t="shared" ref="I709:I772" si="35">E709*F709</f>
        <v>67.22</v>
      </c>
      <c r="J709" s="151" t="s">
        <v>704</v>
      </c>
      <c r="K709" s="151" t="str">
        <f>IFERROR(IF(VLOOKUP(B709,comp!$D:$L,1,FALSE)=B709,"",""),"Novo")</f>
        <v/>
      </c>
    </row>
    <row r="710" spans="1:11">
      <c r="A710" s="151">
        <v>96158</v>
      </c>
      <c r="B710" s="152">
        <v>96054</v>
      </c>
      <c r="C710" s="151" t="s">
        <v>1416</v>
      </c>
      <c r="D710" s="151" t="s">
        <v>852</v>
      </c>
      <c r="E710" s="151">
        <v>1</v>
      </c>
      <c r="F710" s="151">
        <v>32.51</v>
      </c>
      <c r="G710" s="151">
        <f t="shared" si="33"/>
        <v>0</v>
      </c>
      <c r="H710" s="151">
        <f t="shared" si="34"/>
        <v>32.51</v>
      </c>
      <c r="I710" s="151">
        <f t="shared" si="35"/>
        <v>32.51</v>
      </c>
      <c r="J710" s="151" t="s">
        <v>704</v>
      </c>
      <c r="K710" s="151" t="str">
        <f>IFERROR(IF(VLOOKUP(B710,comp!$D:$L,1,FALSE)=B710,"",""),"Novo")</f>
        <v/>
      </c>
    </row>
    <row r="711" spans="1:11">
      <c r="A711" s="151">
        <v>96158</v>
      </c>
      <c r="B711" s="152">
        <v>96060</v>
      </c>
      <c r="C711" s="151" t="s">
        <v>1417</v>
      </c>
      <c r="D711" s="151" t="s">
        <v>852</v>
      </c>
      <c r="E711" s="151">
        <v>1</v>
      </c>
      <c r="F711" s="151">
        <v>6.66</v>
      </c>
      <c r="G711" s="151">
        <f t="shared" si="33"/>
        <v>0</v>
      </c>
      <c r="H711" s="151">
        <f t="shared" si="34"/>
        <v>6.66</v>
      </c>
      <c r="I711" s="151">
        <f t="shared" si="35"/>
        <v>6.66</v>
      </c>
      <c r="J711" s="151" t="s">
        <v>704</v>
      </c>
      <c r="K711" s="151" t="str">
        <f>IFERROR(IF(VLOOKUP(B711,comp!$D:$L,1,FALSE)=B711,"",""),"Novo")</f>
        <v/>
      </c>
    </row>
    <row r="712" spans="1:11">
      <c r="A712" s="151">
        <v>96158</v>
      </c>
      <c r="B712" s="152">
        <v>96061</v>
      </c>
      <c r="C712" s="151" t="s">
        <v>1418</v>
      </c>
      <c r="D712" s="151" t="s">
        <v>852</v>
      </c>
      <c r="E712" s="151">
        <v>1</v>
      </c>
      <c r="F712" s="151">
        <v>40.64</v>
      </c>
      <c r="G712" s="151">
        <f t="shared" si="33"/>
        <v>0</v>
      </c>
      <c r="H712" s="151">
        <f t="shared" si="34"/>
        <v>40.64</v>
      </c>
      <c r="I712" s="151">
        <f t="shared" si="35"/>
        <v>40.64</v>
      </c>
      <c r="J712" s="151" t="s">
        <v>704</v>
      </c>
      <c r="K712" s="151" t="str">
        <f>IFERROR(IF(VLOOKUP(B712,comp!$D:$L,1,FALSE)=B712,"",""),"Novo")</f>
        <v/>
      </c>
    </row>
    <row r="713" spans="1:11">
      <c r="A713" s="151">
        <v>96158</v>
      </c>
      <c r="B713" s="152">
        <v>96062</v>
      </c>
      <c r="C713" s="151" t="s">
        <v>1419</v>
      </c>
      <c r="D713" s="151" t="s">
        <v>852</v>
      </c>
      <c r="E713" s="151">
        <v>1</v>
      </c>
      <c r="F713" s="151">
        <v>39.76</v>
      </c>
      <c r="G713" s="151">
        <f t="shared" si="33"/>
        <v>0</v>
      </c>
      <c r="H713" s="151">
        <f t="shared" si="34"/>
        <v>39.76</v>
      </c>
      <c r="I713" s="151">
        <f t="shared" si="35"/>
        <v>39.76</v>
      </c>
      <c r="J713" s="151" t="s">
        <v>704</v>
      </c>
      <c r="K713" s="151" t="str">
        <f>IFERROR(IF(VLOOKUP(B713,comp!$D:$L,1,FALSE)=B713,"",""),"Novo")</f>
        <v/>
      </c>
    </row>
    <row r="714" spans="1:11">
      <c r="A714" s="151">
        <v>96245</v>
      </c>
      <c r="B714" s="152">
        <v>96241</v>
      </c>
      <c r="C714" s="151" t="s">
        <v>1420</v>
      </c>
      <c r="D714" s="151" t="s">
        <v>852</v>
      </c>
      <c r="E714" s="151">
        <v>1</v>
      </c>
      <c r="F714" s="151">
        <v>30.6</v>
      </c>
      <c r="G714" s="151">
        <f t="shared" si="33"/>
        <v>0</v>
      </c>
      <c r="H714" s="151">
        <f t="shared" si="34"/>
        <v>30.6</v>
      </c>
      <c r="I714" s="151">
        <f t="shared" si="35"/>
        <v>30.6</v>
      </c>
      <c r="J714" s="151" t="s">
        <v>704</v>
      </c>
      <c r="K714" s="151" t="str">
        <f>IFERROR(IF(VLOOKUP(B714,comp!$D:$L,1,FALSE)=B714,"",""),"Novo")</f>
        <v/>
      </c>
    </row>
    <row r="715" spans="1:11">
      <c r="A715" s="151">
        <v>96245</v>
      </c>
      <c r="B715" s="152">
        <v>96242</v>
      </c>
      <c r="C715" s="151" t="s">
        <v>1421</v>
      </c>
      <c r="D715" s="151" t="s">
        <v>852</v>
      </c>
      <c r="E715" s="151">
        <v>1</v>
      </c>
      <c r="F715" s="151">
        <v>8.08</v>
      </c>
      <c r="G715" s="151">
        <f t="shared" si="33"/>
        <v>0</v>
      </c>
      <c r="H715" s="151">
        <f t="shared" si="34"/>
        <v>8.08</v>
      </c>
      <c r="I715" s="151">
        <f t="shared" si="35"/>
        <v>8.08</v>
      </c>
      <c r="J715" s="151" t="s">
        <v>704</v>
      </c>
      <c r="K715" s="151" t="str">
        <f>IFERROR(IF(VLOOKUP(B715,comp!$D:$L,1,FALSE)=B715,"",""),"Novo")</f>
        <v/>
      </c>
    </row>
    <row r="716" spans="1:11">
      <c r="A716" s="151">
        <v>96245</v>
      </c>
      <c r="B716" s="152">
        <v>96243</v>
      </c>
      <c r="C716" s="151" t="s">
        <v>1422</v>
      </c>
      <c r="D716" s="151" t="s">
        <v>852</v>
      </c>
      <c r="E716" s="151">
        <v>1</v>
      </c>
      <c r="F716" s="151">
        <v>38.25</v>
      </c>
      <c r="G716" s="151">
        <f t="shared" si="33"/>
        <v>0</v>
      </c>
      <c r="H716" s="151">
        <f t="shared" si="34"/>
        <v>38.25</v>
      </c>
      <c r="I716" s="151">
        <f t="shared" si="35"/>
        <v>38.25</v>
      </c>
      <c r="J716" s="151" t="s">
        <v>704</v>
      </c>
      <c r="K716" s="151" t="str">
        <f>IFERROR(IF(VLOOKUP(B716,comp!$D:$L,1,FALSE)=B716,"",""),"Novo")</f>
        <v/>
      </c>
    </row>
    <row r="717" spans="1:11">
      <c r="A717" s="151">
        <v>96245</v>
      </c>
      <c r="B717" s="152">
        <v>96244</v>
      </c>
      <c r="C717" s="151" t="s">
        <v>1423</v>
      </c>
      <c r="D717" s="151" t="s">
        <v>852</v>
      </c>
      <c r="E717" s="151">
        <v>1</v>
      </c>
      <c r="F717" s="151">
        <v>17.37</v>
      </c>
      <c r="G717" s="151">
        <f t="shared" si="33"/>
        <v>0</v>
      </c>
      <c r="H717" s="151">
        <f t="shared" si="34"/>
        <v>17.37</v>
      </c>
      <c r="I717" s="151">
        <f t="shared" si="35"/>
        <v>17.37</v>
      </c>
      <c r="J717" s="151" t="s">
        <v>704</v>
      </c>
      <c r="K717" s="151" t="str">
        <f>IFERROR(IF(VLOOKUP(B717,comp!$D:$L,1,FALSE)=B717,"",""),"Novo")</f>
        <v/>
      </c>
    </row>
    <row r="718" spans="1:11">
      <c r="A718" s="151">
        <v>96463</v>
      </c>
      <c r="B718" s="152">
        <v>96457</v>
      </c>
      <c r="C718" s="151" t="s">
        <v>1424</v>
      </c>
      <c r="D718" s="151" t="s">
        <v>852</v>
      </c>
      <c r="E718" s="151">
        <v>1</v>
      </c>
      <c r="F718" s="151">
        <v>63.69</v>
      </c>
      <c r="G718" s="151">
        <f t="shared" si="33"/>
        <v>0</v>
      </c>
      <c r="H718" s="151">
        <f t="shared" si="34"/>
        <v>63.69</v>
      </c>
      <c r="I718" s="151">
        <f t="shared" si="35"/>
        <v>63.69</v>
      </c>
      <c r="J718" s="151" t="s">
        <v>704</v>
      </c>
      <c r="K718" s="151" t="str">
        <f>IFERROR(IF(VLOOKUP(B718,comp!$D:$L,1,FALSE)=B718,"",""),"Novo")</f>
        <v/>
      </c>
    </row>
    <row r="719" spans="1:11">
      <c r="A719" s="151">
        <v>96463</v>
      </c>
      <c r="B719" s="152">
        <v>96458</v>
      </c>
      <c r="C719" s="151" t="s">
        <v>1425</v>
      </c>
      <c r="D719" s="151" t="s">
        <v>852</v>
      </c>
      <c r="E719" s="151">
        <v>1</v>
      </c>
      <c r="F719" s="151">
        <v>66.55</v>
      </c>
      <c r="G719" s="151">
        <f t="shared" si="33"/>
        <v>0</v>
      </c>
      <c r="H719" s="151">
        <f t="shared" si="34"/>
        <v>66.55</v>
      </c>
      <c r="I719" s="151">
        <f t="shared" si="35"/>
        <v>66.55</v>
      </c>
      <c r="J719" s="151" t="s">
        <v>704</v>
      </c>
      <c r="K719" s="151" t="str">
        <f>IFERROR(IF(VLOOKUP(B719,comp!$D:$L,1,FALSE)=B719,"",""),"Novo")</f>
        <v/>
      </c>
    </row>
    <row r="720" spans="1:11">
      <c r="A720" s="151">
        <v>96463</v>
      </c>
      <c r="B720" s="152">
        <v>96459</v>
      </c>
      <c r="C720" s="151" t="s">
        <v>1426</v>
      </c>
      <c r="D720" s="151" t="s">
        <v>852</v>
      </c>
      <c r="E720" s="151">
        <v>1</v>
      </c>
      <c r="F720" s="151">
        <v>14.26</v>
      </c>
      <c r="G720" s="151">
        <f t="shared" si="33"/>
        <v>0</v>
      </c>
      <c r="H720" s="151">
        <f t="shared" si="34"/>
        <v>14.26</v>
      </c>
      <c r="I720" s="151">
        <f t="shared" si="35"/>
        <v>14.26</v>
      </c>
      <c r="J720" s="151" t="s">
        <v>704</v>
      </c>
      <c r="K720" s="151" t="str">
        <f>IFERROR(IF(VLOOKUP(B720,comp!$D:$L,1,FALSE)=B720,"",""),"Novo")</f>
        <v/>
      </c>
    </row>
    <row r="721" spans="1:11">
      <c r="A721" s="151">
        <v>96463</v>
      </c>
      <c r="B721" s="152">
        <v>96460</v>
      </c>
      <c r="C721" s="151" t="s">
        <v>1427</v>
      </c>
      <c r="D721" s="151" t="s">
        <v>852</v>
      </c>
      <c r="E721" s="151">
        <v>1</v>
      </c>
      <c r="F721" s="151">
        <v>53.18</v>
      </c>
      <c r="G721" s="151">
        <f t="shared" si="33"/>
        <v>0</v>
      </c>
      <c r="H721" s="151">
        <f t="shared" si="34"/>
        <v>53.18</v>
      </c>
      <c r="I721" s="151">
        <f t="shared" si="35"/>
        <v>53.18</v>
      </c>
      <c r="J721" s="151" t="s">
        <v>704</v>
      </c>
      <c r="K721" s="151" t="str">
        <f>IFERROR(IF(VLOOKUP(B721,comp!$D:$L,1,FALSE)=B721,"",""),"Novo")</f>
        <v/>
      </c>
    </row>
    <row r="722" spans="1:11">
      <c r="A722" s="151">
        <v>98764</v>
      </c>
      <c r="B722" s="152">
        <v>98760</v>
      </c>
      <c r="C722" s="151" t="s">
        <v>1428</v>
      </c>
      <c r="D722" s="151" t="s">
        <v>852</v>
      </c>
      <c r="E722" s="151">
        <v>1</v>
      </c>
      <c r="F722" s="151">
        <v>0.05</v>
      </c>
      <c r="G722" s="151">
        <f t="shared" si="33"/>
        <v>0</v>
      </c>
      <c r="H722" s="151">
        <f t="shared" si="34"/>
        <v>0.05</v>
      </c>
      <c r="I722" s="151">
        <f t="shared" si="35"/>
        <v>0.05</v>
      </c>
      <c r="J722" s="151" t="s">
        <v>704</v>
      </c>
      <c r="K722" s="151" t="str">
        <f>IFERROR(IF(VLOOKUP(B722,comp!$D:$L,1,FALSE)=B722,"",""),"Novo")</f>
        <v/>
      </c>
    </row>
    <row r="723" spans="1:11">
      <c r="A723" s="151">
        <v>98764</v>
      </c>
      <c r="B723" s="152">
        <v>98761</v>
      </c>
      <c r="C723" s="151" t="s">
        <v>1429</v>
      </c>
      <c r="D723" s="151" t="s">
        <v>852</v>
      </c>
      <c r="E723" s="151">
        <v>1</v>
      </c>
      <c r="F723" s="151">
        <v>0.01</v>
      </c>
      <c r="G723" s="151">
        <f t="shared" si="33"/>
        <v>0</v>
      </c>
      <c r="H723" s="151">
        <f t="shared" si="34"/>
        <v>0.01</v>
      </c>
      <c r="I723" s="151">
        <f t="shared" si="35"/>
        <v>0.01</v>
      </c>
      <c r="J723" s="151" t="s">
        <v>704</v>
      </c>
      <c r="K723" s="151" t="str">
        <f>IFERROR(IF(VLOOKUP(B723,comp!$D:$L,1,FALSE)=B723,"",""),"Novo")</f>
        <v/>
      </c>
    </row>
    <row r="724" spans="1:11">
      <c r="A724" s="151">
        <v>98764</v>
      </c>
      <c r="B724" s="152">
        <v>98762</v>
      </c>
      <c r="C724" s="151" t="s">
        <v>1430</v>
      </c>
      <c r="D724" s="151" t="s">
        <v>852</v>
      </c>
      <c r="E724" s="151">
        <v>1</v>
      </c>
      <c r="F724" s="151">
        <v>0.06</v>
      </c>
      <c r="G724" s="151">
        <f t="shared" si="33"/>
        <v>0</v>
      </c>
      <c r="H724" s="151">
        <f t="shared" si="34"/>
        <v>0.06</v>
      </c>
      <c r="I724" s="151">
        <f t="shared" si="35"/>
        <v>0.06</v>
      </c>
      <c r="J724" s="151" t="s">
        <v>704</v>
      </c>
      <c r="K724" s="151" t="str">
        <f>IFERROR(IF(VLOOKUP(B724,comp!$D:$L,1,FALSE)=B724,"",""),"Novo")</f>
        <v/>
      </c>
    </row>
    <row r="725" spans="1:11">
      <c r="A725" s="151">
        <v>98764</v>
      </c>
      <c r="B725" s="152">
        <v>98763</v>
      </c>
      <c r="C725" s="151" t="s">
        <v>1431</v>
      </c>
      <c r="D725" s="151" t="s">
        <v>852</v>
      </c>
      <c r="E725" s="151">
        <v>1</v>
      </c>
      <c r="F725" s="151">
        <v>3.53</v>
      </c>
      <c r="G725" s="151">
        <f t="shared" si="33"/>
        <v>0</v>
      </c>
      <c r="H725" s="151">
        <f t="shared" si="34"/>
        <v>3.53</v>
      </c>
      <c r="I725" s="151">
        <f t="shared" si="35"/>
        <v>3.53</v>
      </c>
      <c r="J725" s="151" t="s">
        <v>704</v>
      </c>
      <c r="K725" s="151" t="str">
        <f>IFERROR(IF(VLOOKUP(B725,comp!$D:$L,1,FALSE)=B725,"",""),"Novo")</f>
        <v/>
      </c>
    </row>
    <row r="726" spans="1:11">
      <c r="A726" s="151">
        <v>99833</v>
      </c>
      <c r="B726" s="152">
        <v>99829</v>
      </c>
      <c r="C726" s="151" t="s">
        <v>1432</v>
      </c>
      <c r="D726" s="151" t="s">
        <v>852</v>
      </c>
      <c r="E726" s="151">
        <v>1</v>
      </c>
      <c r="F726" s="151">
        <v>0.23</v>
      </c>
      <c r="G726" s="151">
        <f t="shared" si="33"/>
        <v>0</v>
      </c>
      <c r="H726" s="151">
        <f t="shared" si="34"/>
        <v>0.23</v>
      </c>
      <c r="I726" s="151">
        <f t="shared" si="35"/>
        <v>0.23</v>
      </c>
      <c r="J726" s="151" t="s">
        <v>704</v>
      </c>
      <c r="K726" s="151" t="str">
        <f>IFERROR(IF(VLOOKUP(B726,comp!$D:$L,1,FALSE)=B726,"",""),"Novo")</f>
        <v/>
      </c>
    </row>
    <row r="727" spans="1:11">
      <c r="A727" s="151">
        <v>99833</v>
      </c>
      <c r="B727" s="152">
        <v>99830</v>
      </c>
      <c r="C727" s="151" t="s">
        <v>1433</v>
      </c>
      <c r="D727" s="151" t="s">
        <v>852</v>
      </c>
      <c r="E727" s="151">
        <v>1</v>
      </c>
      <c r="F727" s="151">
        <v>0.04</v>
      </c>
      <c r="G727" s="151">
        <f t="shared" si="33"/>
        <v>0</v>
      </c>
      <c r="H727" s="151">
        <f t="shared" si="34"/>
        <v>0.04</v>
      </c>
      <c r="I727" s="151">
        <f t="shared" si="35"/>
        <v>0.04</v>
      </c>
      <c r="J727" s="151" t="s">
        <v>704</v>
      </c>
      <c r="K727" s="151" t="str">
        <f>IFERROR(IF(VLOOKUP(B727,comp!$D:$L,1,FALSE)=B727,"",""),"Novo")</f>
        <v/>
      </c>
    </row>
    <row r="728" spans="1:11">
      <c r="A728" s="151">
        <v>99833</v>
      </c>
      <c r="B728" s="152">
        <v>99831</v>
      </c>
      <c r="C728" s="151" t="s">
        <v>1434</v>
      </c>
      <c r="D728" s="151" t="s">
        <v>852</v>
      </c>
      <c r="E728" s="151">
        <v>1</v>
      </c>
      <c r="F728" s="151">
        <v>0.16</v>
      </c>
      <c r="G728" s="151">
        <f t="shared" si="33"/>
        <v>0</v>
      </c>
      <c r="H728" s="151">
        <f t="shared" si="34"/>
        <v>0.16</v>
      </c>
      <c r="I728" s="151">
        <f t="shared" si="35"/>
        <v>0.16</v>
      </c>
      <c r="J728" s="151" t="s">
        <v>704</v>
      </c>
      <c r="K728" s="151" t="str">
        <f>IFERROR(IF(VLOOKUP(B728,comp!$D:$L,1,FALSE)=B728,"",""),"Novo")</f>
        <v/>
      </c>
    </row>
    <row r="729" spans="1:11">
      <c r="A729" s="151">
        <v>99833</v>
      </c>
      <c r="B729" s="152">
        <v>99832</v>
      </c>
      <c r="C729" s="151" t="s">
        <v>1435</v>
      </c>
      <c r="D729" s="151" t="s">
        <v>852</v>
      </c>
      <c r="E729" s="151">
        <v>1</v>
      </c>
      <c r="F729" s="151">
        <v>3.4</v>
      </c>
      <c r="G729" s="151">
        <f t="shared" si="33"/>
        <v>0</v>
      </c>
      <c r="H729" s="151">
        <f t="shared" si="34"/>
        <v>3.4</v>
      </c>
      <c r="I729" s="151">
        <f t="shared" si="35"/>
        <v>3.4</v>
      </c>
      <c r="J729" s="151" t="s">
        <v>704</v>
      </c>
      <c r="K729" s="151" t="str">
        <f>IFERROR(IF(VLOOKUP(B729,comp!$D:$L,1,FALSE)=B729,"",""),"Novo")</f>
        <v/>
      </c>
    </row>
    <row r="730" spans="1:11">
      <c r="A730" s="151">
        <v>100641</v>
      </c>
      <c r="B730" s="152">
        <v>100637</v>
      </c>
      <c r="C730" s="151" t="s">
        <v>1436</v>
      </c>
      <c r="D730" s="151" t="s">
        <v>852</v>
      </c>
      <c r="E730" s="151">
        <v>1</v>
      </c>
      <c r="F730" s="151">
        <v>193.24</v>
      </c>
      <c r="G730" s="151">
        <f t="shared" si="33"/>
        <v>0</v>
      </c>
      <c r="H730" s="151">
        <f t="shared" si="34"/>
        <v>193.24</v>
      </c>
      <c r="I730" s="151">
        <f t="shared" si="35"/>
        <v>193.24</v>
      </c>
      <c r="J730" s="151" t="s">
        <v>704</v>
      </c>
      <c r="K730" s="151" t="str">
        <f>IFERROR(IF(VLOOKUP(B730,comp!$D:$L,1,FALSE)=B730,"",""),"Novo")</f>
        <v/>
      </c>
    </row>
    <row r="731" spans="1:11">
      <c r="A731" s="151">
        <v>100641</v>
      </c>
      <c r="B731" s="152">
        <v>100638</v>
      </c>
      <c r="C731" s="151" t="s">
        <v>1437</v>
      </c>
      <c r="D731" s="151" t="s">
        <v>852</v>
      </c>
      <c r="E731" s="151">
        <v>1</v>
      </c>
      <c r="F731" s="151">
        <v>59.4</v>
      </c>
      <c r="G731" s="151">
        <f t="shared" si="33"/>
        <v>0</v>
      </c>
      <c r="H731" s="151">
        <f t="shared" si="34"/>
        <v>59.4</v>
      </c>
      <c r="I731" s="151">
        <f t="shared" si="35"/>
        <v>59.4</v>
      </c>
      <c r="J731" s="151" t="s">
        <v>704</v>
      </c>
      <c r="K731" s="151" t="str">
        <f>IFERROR(IF(VLOOKUP(B731,comp!$D:$L,1,FALSE)=B731,"",""),"Novo")</f>
        <v/>
      </c>
    </row>
    <row r="732" spans="1:11">
      <c r="A732" s="151">
        <v>100641</v>
      </c>
      <c r="B732" s="152">
        <v>100639</v>
      </c>
      <c r="C732" s="151" t="s">
        <v>1438</v>
      </c>
      <c r="D732" s="151" t="s">
        <v>852</v>
      </c>
      <c r="E732" s="151">
        <v>1</v>
      </c>
      <c r="F732" s="151">
        <v>241.74</v>
      </c>
      <c r="G732" s="151">
        <f t="shared" si="33"/>
        <v>0</v>
      </c>
      <c r="H732" s="151">
        <f t="shared" si="34"/>
        <v>241.74</v>
      </c>
      <c r="I732" s="151">
        <f t="shared" si="35"/>
        <v>241.74</v>
      </c>
      <c r="J732" s="151" t="s">
        <v>704</v>
      </c>
      <c r="K732" s="151" t="str">
        <f>IFERROR(IF(VLOOKUP(B732,comp!$D:$L,1,FALSE)=B732,"",""),"Novo")</f>
        <v/>
      </c>
    </row>
    <row r="733" spans="1:11">
      <c r="A733" s="151">
        <v>100641</v>
      </c>
      <c r="B733" s="152">
        <v>100640</v>
      </c>
      <c r="C733" s="151" t="s">
        <v>1439</v>
      </c>
      <c r="D733" s="151" t="s">
        <v>852</v>
      </c>
      <c r="E733" s="151">
        <v>1</v>
      </c>
      <c r="F733" s="155">
        <v>4298.3999999999996</v>
      </c>
      <c r="G733" s="151">
        <f t="shared" si="33"/>
        <v>0</v>
      </c>
      <c r="H733" s="151">
        <f t="shared" si="34"/>
        <v>4298.3999999999996</v>
      </c>
      <c r="I733" s="151">
        <f t="shared" si="35"/>
        <v>4298.3999999999996</v>
      </c>
      <c r="J733" s="151" t="s">
        <v>704</v>
      </c>
      <c r="K733" s="151" t="str">
        <f>IFERROR(IF(VLOOKUP(B733,comp!$D:$L,1,FALSE)=B733,"",""),"Novo")</f>
        <v/>
      </c>
    </row>
    <row r="734" spans="1:11">
      <c r="A734" s="151">
        <v>100647</v>
      </c>
      <c r="B734" s="152">
        <v>100643</v>
      </c>
      <c r="C734" s="151" t="s">
        <v>1440</v>
      </c>
      <c r="D734" s="151" t="s">
        <v>852</v>
      </c>
      <c r="E734" s="151">
        <v>1</v>
      </c>
      <c r="F734" s="151">
        <v>395.96</v>
      </c>
      <c r="G734" s="151">
        <f t="shared" si="33"/>
        <v>0</v>
      </c>
      <c r="H734" s="151">
        <f t="shared" si="34"/>
        <v>395.96</v>
      </c>
      <c r="I734" s="151">
        <f t="shared" si="35"/>
        <v>395.96</v>
      </c>
      <c r="J734" s="151" t="s">
        <v>704</v>
      </c>
      <c r="K734" s="151" t="str">
        <f>IFERROR(IF(VLOOKUP(B734,comp!$D:$L,1,FALSE)=B734,"",""),"Novo")</f>
        <v/>
      </c>
    </row>
    <row r="735" spans="1:11">
      <c r="A735" s="151">
        <v>100647</v>
      </c>
      <c r="B735" s="152">
        <v>100644</v>
      </c>
      <c r="C735" s="151" t="s">
        <v>1441</v>
      </c>
      <c r="D735" s="151" t="s">
        <v>852</v>
      </c>
      <c r="E735" s="151">
        <v>1</v>
      </c>
      <c r="F735" s="151">
        <v>139.57</v>
      </c>
      <c r="G735" s="151">
        <f t="shared" si="33"/>
        <v>0</v>
      </c>
      <c r="H735" s="151">
        <f t="shared" si="34"/>
        <v>139.57</v>
      </c>
      <c r="I735" s="151">
        <f t="shared" si="35"/>
        <v>139.57</v>
      </c>
      <c r="J735" s="151" t="s">
        <v>704</v>
      </c>
      <c r="K735" s="151" t="str">
        <f>IFERROR(IF(VLOOKUP(B735,comp!$D:$L,1,FALSE)=B735,"",""),"Novo")</f>
        <v/>
      </c>
    </row>
    <row r="736" spans="1:11">
      <c r="A736" s="151">
        <v>100647</v>
      </c>
      <c r="B736" s="152">
        <v>100645</v>
      </c>
      <c r="C736" s="151" t="s">
        <v>1442</v>
      </c>
      <c r="D736" s="151" t="s">
        <v>852</v>
      </c>
      <c r="E736" s="151">
        <v>1</v>
      </c>
      <c r="F736" s="151">
        <v>636.51</v>
      </c>
      <c r="G736" s="151">
        <f t="shared" si="33"/>
        <v>0</v>
      </c>
      <c r="H736" s="151">
        <f t="shared" si="34"/>
        <v>636.51</v>
      </c>
      <c r="I736" s="151">
        <f t="shared" si="35"/>
        <v>636.51</v>
      </c>
      <c r="J736" s="151" t="s">
        <v>704</v>
      </c>
      <c r="K736" s="151" t="str">
        <f>IFERROR(IF(VLOOKUP(B736,comp!$D:$L,1,FALSE)=B736,"",""),"Novo")</f>
        <v/>
      </c>
    </row>
    <row r="737" spans="1:11">
      <c r="A737" s="151">
        <v>100647</v>
      </c>
      <c r="B737" s="152">
        <v>100646</v>
      </c>
      <c r="C737" s="151" t="s">
        <v>1443</v>
      </c>
      <c r="D737" s="151" t="s">
        <v>852</v>
      </c>
      <c r="E737" s="151">
        <v>1</v>
      </c>
      <c r="F737" s="155">
        <v>5373</v>
      </c>
      <c r="G737" s="151">
        <f t="shared" si="33"/>
        <v>0</v>
      </c>
      <c r="H737" s="151">
        <f t="shared" si="34"/>
        <v>5373</v>
      </c>
      <c r="I737" s="151">
        <f t="shared" si="35"/>
        <v>5373</v>
      </c>
      <c r="J737" s="151" t="s">
        <v>704</v>
      </c>
      <c r="K737" s="151" t="str">
        <f>IFERROR(IF(VLOOKUP(B737,comp!$D:$L,1,FALSE)=B737,"",""),"Novo")</f>
        <v/>
      </c>
    </row>
    <row r="738" spans="1:11">
      <c r="A738" s="151">
        <v>102275</v>
      </c>
      <c r="B738" s="152">
        <v>102270</v>
      </c>
      <c r="C738" s="151" t="s">
        <v>1444</v>
      </c>
      <c r="D738" s="151" t="s">
        <v>852</v>
      </c>
      <c r="E738" s="151">
        <v>1</v>
      </c>
      <c r="F738" s="151">
        <v>0.77</v>
      </c>
      <c r="G738" s="151">
        <f t="shared" si="33"/>
        <v>0</v>
      </c>
      <c r="H738" s="151">
        <f t="shared" si="34"/>
        <v>0.77</v>
      </c>
      <c r="I738" s="151">
        <f t="shared" si="35"/>
        <v>0.77</v>
      </c>
      <c r="J738" s="151" t="s">
        <v>704</v>
      </c>
      <c r="K738" s="151" t="str">
        <f>IFERROR(IF(VLOOKUP(B738,comp!$D:$L,1,FALSE)=B738,"",""),"Novo")</f>
        <v/>
      </c>
    </row>
    <row r="739" spans="1:11">
      <c r="A739" s="151">
        <v>102275</v>
      </c>
      <c r="B739" s="152">
        <v>102271</v>
      </c>
      <c r="C739" s="151" t="s">
        <v>1445</v>
      </c>
      <c r="D739" s="151" t="s">
        <v>852</v>
      </c>
      <c r="E739" s="151">
        <v>1</v>
      </c>
      <c r="F739" s="151">
        <v>0.17</v>
      </c>
      <c r="G739" s="151">
        <f t="shared" si="33"/>
        <v>0</v>
      </c>
      <c r="H739" s="151">
        <f t="shared" si="34"/>
        <v>0.17</v>
      </c>
      <c r="I739" s="151">
        <f t="shared" si="35"/>
        <v>0.17</v>
      </c>
      <c r="J739" s="151" t="s">
        <v>704</v>
      </c>
      <c r="K739" s="151" t="str">
        <f>IFERROR(IF(VLOOKUP(B739,comp!$D:$L,1,FALSE)=B739,"",""),"Novo")</f>
        <v/>
      </c>
    </row>
    <row r="740" spans="1:11">
      <c r="A740" s="151">
        <v>102275</v>
      </c>
      <c r="B740" s="152">
        <v>102272</v>
      </c>
      <c r="C740" s="151" t="s">
        <v>1446</v>
      </c>
      <c r="D740" s="151" t="s">
        <v>852</v>
      </c>
      <c r="E740" s="151">
        <v>1</v>
      </c>
      <c r="F740" s="151">
        <v>0.96</v>
      </c>
      <c r="G740" s="151">
        <f t="shared" si="33"/>
        <v>0</v>
      </c>
      <c r="H740" s="151">
        <f t="shared" si="34"/>
        <v>0.96</v>
      </c>
      <c r="I740" s="151">
        <f t="shared" si="35"/>
        <v>0.96</v>
      </c>
      <c r="J740" s="151" t="s">
        <v>704</v>
      </c>
      <c r="K740" s="151" t="str">
        <f>IFERROR(IF(VLOOKUP(B740,comp!$D:$L,1,FALSE)=B740,"",""),"Novo")</f>
        <v/>
      </c>
    </row>
    <row r="741" spans="1:11">
      <c r="A741" s="151">
        <v>102275</v>
      </c>
      <c r="B741" s="152">
        <v>102273</v>
      </c>
      <c r="C741" s="151" t="s">
        <v>1447</v>
      </c>
      <c r="D741" s="151" t="s">
        <v>852</v>
      </c>
      <c r="E741" s="151">
        <v>1</v>
      </c>
      <c r="F741" s="151">
        <v>1.3</v>
      </c>
      <c r="G741" s="151">
        <f t="shared" si="33"/>
        <v>0</v>
      </c>
      <c r="H741" s="151">
        <f t="shared" si="34"/>
        <v>1.3</v>
      </c>
      <c r="I741" s="151">
        <f t="shared" si="35"/>
        <v>1.3</v>
      </c>
      <c r="J741" s="151" t="s">
        <v>704</v>
      </c>
      <c r="K741" s="151" t="str">
        <f>IFERROR(IF(VLOOKUP(B741,comp!$D:$L,1,FALSE)=B741,"",""),"Novo")</f>
        <v/>
      </c>
    </row>
    <row r="742" spans="1:11">
      <c r="A742" s="151">
        <v>102874</v>
      </c>
      <c r="B742" s="152">
        <v>102870</v>
      </c>
      <c r="C742" s="151" t="s">
        <v>1448</v>
      </c>
      <c r="D742" s="151" t="s">
        <v>852</v>
      </c>
      <c r="E742" s="151">
        <v>1</v>
      </c>
      <c r="F742" s="151">
        <v>347.81</v>
      </c>
      <c r="G742" s="151">
        <f t="shared" si="33"/>
        <v>0</v>
      </c>
      <c r="H742" s="151">
        <f t="shared" si="34"/>
        <v>347.81</v>
      </c>
      <c r="I742" s="151">
        <f t="shared" si="35"/>
        <v>347.81</v>
      </c>
      <c r="J742" s="151" t="s">
        <v>704</v>
      </c>
      <c r="K742" s="151" t="str">
        <f>IFERROR(IF(VLOOKUP(B742,comp!$D:$L,1,FALSE)=B742,"",""),"Novo")</f>
        <v/>
      </c>
    </row>
    <row r="743" spans="1:11">
      <c r="A743" s="151">
        <v>102874</v>
      </c>
      <c r="B743" s="152">
        <v>102871</v>
      </c>
      <c r="C743" s="151" t="s">
        <v>1449</v>
      </c>
      <c r="D743" s="151" t="s">
        <v>852</v>
      </c>
      <c r="E743" s="151">
        <v>1</v>
      </c>
      <c r="F743" s="151">
        <v>93.96</v>
      </c>
      <c r="G743" s="151">
        <f t="shared" si="33"/>
        <v>0</v>
      </c>
      <c r="H743" s="151">
        <f t="shared" si="34"/>
        <v>93.96</v>
      </c>
      <c r="I743" s="151">
        <f t="shared" si="35"/>
        <v>93.96</v>
      </c>
      <c r="J743" s="151" t="s">
        <v>704</v>
      </c>
      <c r="K743" s="151" t="str">
        <f>IFERROR(IF(VLOOKUP(B743,comp!$D:$L,1,FALSE)=B743,"",""),"Novo")</f>
        <v/>
      </c>
    </row>
    <row r="744" spans="1:11">
      <c r="A744" s="151">
        <v>102874</v>
      </c>
      <c r="B744" s="152">
        <v>102872</v>
      </c>
      <c r="C744" s="151" t="s">
        <v>1450</v>
      </c>
      <c r="D744" s="151" t="s">
        <v>852</v>
      </c>
      <c r="E744" s="151">
        <v>1</v>
      </c>
      <c r="F744" s="151">
        <v>435.25</v>
      </c>
      <c r="G744" s="151">
        <f t="shared" si="33"/>
        <v>0</v>
      </c>
      <c r="H744" s="151">
        <f t="shared" si="34"/>
        <v>435.25</v>
      </c>
      <c r="I744" s="151">
        <f t="shared" si="35"/>
        <v>435.25</v>
      </c>
      <c r="J744" s="151" t="s">
        <v>704</v>
      </c>
      <c r="K744" s="151" t="str">
        <f>IFERROR(IF(VLOOKUP(B744,comp!$D:$L,1,FALSE)=B744,"",""),"Novo")</f>
        <v/>
      </c>
    </row>
    <row r="745" spans="1:11">
      <c r="A745" s="151">
        <v>102874</v>
      </c>
      <c r="B745" s="152">
        <v>102873</v>
      </c>
      <c r="C745" s="151" t="s">
        <v>1451</v>
      </c>
      <c r="D745" s="151" t="s">
        <v>852</v>
      </c>
      <c r="E745" s="151">
        <v>1</v>
      </c>
      <c r="F745" s="151">
        <v>119.34</v>
      </c>
      <c r="G745" s="151">
        <f t="shared" si="33"/>
        <v>0</v>
      </c>
      <c r="H745" s="151">
        <f t="shared" si="34"/>
        <v>119.34</v>
      </c>
      <c r="I745" s="151">
        <f t="shared" si="35"/>
        <v>119.34</v>
      </c>
      <c r="J745" s="151" t="s">
        <v>704</v>
      </c>
      <c r="K745" s="151" t="str">
        <f>IFERROR(IF(VLOOKUP(B745,comp!$D:$L,1,FALSE)=B745,"",""),"Novo")</f>
        <v/>
      </c>
    </row>
    <row r="746" spans="1:11">
      <c r="A746" s="151">
        <v>102880</v>
      </c>
      <c r="B746" s="152">
        <v>102876</v>
      </c>
      <c r="C746" s="151" t="s">
        <v>1452</v>
      </c>
      <c r="D746" s="151" t="s">
        <v>852</v>
      </c>
      <c r="E746" s="151">
        <v>1</v>
      </c>
      <c r="F746" s="151">
        <v>483.34</v>
      </c>
      <c r="G746" s="151">
        <f t="shared" si="33"/>
        <v>0</v>
      </c>
      <c r="H746" s="151">
        <f t="shared" si="34"/>
        <v>483.34</v>
      </c>
      <c r="I746" s="151">
        <f t="shared" si="35"/>
        <v>483.34</v>
      </c>
      <c r="J746" s="151" t="s">
        <v>704</v>
      </c>
      <c r="K746" s="151" t="str">
        <f>IFERROR(IF(VLOOKUP(B746,comp!$D:$L,1,FALSE)=B746,"",""),"Novo")</f>
        <v/>
      </c>
    </row>
    <row r="747" spans="1:11">
      <c r="A747" s="151">
        <v>102880</v>
      </c>
      <c r="B747" s="152">
        <v>102877</v>
      </c>
      <c r="C747" s="151" t="s">
        <v>1453</v>
      </c>
      <c r="D747" s="151" t="s">
        <v>852</v>
      </c>
      <c r="E747" s="151">
        <v>1</v>
      </c>
      <c r="F747" s="151">
        <v>130.58000000000001</v>
      </c>
      <c r="G747" s="151">
        <f t="shared" si="33"/>
        <v>0</v>
      </c>
      <c r="H747" s="151">
        <f t="shared" si="34"/>
        <v>130.58000000000001</v>
      </c>
      <c r="I747" s="151">
        <f t="shared" si="35"/>
        <v>130.58000000000001</v>
      </c>
      <c r="J747" s="151" t="s">
        <v>704</v>
      </c>
      <c r="K747" s="151" t="str">
        <f>IFERROR(IF(VLOOKUP(B747,comp!$D:$L,1,FALSE)=B747,"",""),"Novo")</f>
        <v/>
      </c>
    </row>
    <row r="748" spans="1:11">
      <c r="A748" s="151">
        <v>102880</v>
      </c>
      <c r="B748" s="152">
        <v>102878</v>
      </c>
      <c r="C748" s="151" t="s">
        <v>1454</v>
      </c>
      <c r="D748" s="151" t="s">
        <v>852</v>
      </c>
      <c r="E748" s="151">
        <v>1</v>
      </c>
      <c r="F748" s="151">
        <v>604.86</v>
      </c>
      <c r="G748" s="151">
        <f t="shared" si="33"/>
        <v>0</v>
      </c>
      <c r="H748" s="151">
        <f t="shared" si="34"/>
        <v>604.86</v>
      </c>
      <c r="I748" s="151">
        <f t="shared" si="35"/>
        <v>604.86</v>
      </c>
      <c r="J748" s="151" t="s">
        <v>704</v>
      </c>
      <c r="K748" s="151" t="str">
        <f>IFERROR(IF(VLOOKUP(B748,comp!$D:$L,1,FALSE)=B748,"",""),"Novo")</f>
        <v/>
      </c>
    </row>
    <row r="749" spans="1:11">
      <c r="A749" s="151">
        <v>102880</v>
      </c>
      <c r="B749" s="152">
        <v>102879</v>
      </c>
      <c r="C749" s="151" t="s">
        <v>1455</v>
      </c>
      <c r="D749" s="151" t="s">
        <v>852</v>
      </c>
      <c r="E749" s="151">
        <v>1</v>
      </c>
      <c r="F749" s="151">
        <v>179.1</v>
      </c>
      <c r="G749" s="151">
        <f t="shared" si="33"/>
        <v>0</v>
      </c>
      <c r="H749" s="151">
        <f t="shared" si="34"/>
        <v>179.1</v>
      </c>
      <c r="I749" s="151">
        <f t="shared" si="35"/>
        <v>179.1</v>
      </c>
      <c r="J749" s="151" t="s">
        <v>704</v>
      </c>
      <c r="K749" s="151" t="str">
        <f>IFERROR(IF(VLOOKUP(B749,comp!$D:$L,1,FALSE)=B749,"",""),"Novo")</f>
        <v/>
      </c>
    </row>
    <row r="750" spans="1:11">
      <c r="A750" s="151">
        <v>102964</v>
      </c>
      <c r="B750" s="152">
        <v>102960</v>
      </c>
      <c r="C750" s="151" t="s">
        <v>1456</v>
      </c>
      <c r="D750" s="151" t="s">
        <v>852</v>
      </c>
      <c r="E750" s="151">
        <v>1</v>
      </c>
      <c r="F750" s="151">
        <v>168.8</v>
      </c>
      <c r="G750" s="151">
        <f t="shared" si="33"/>
        <v>0</v>
      </c>
      <c r="H750" s="151">
        <f t="shared" si="34"/>
        <v>168.8</v>
      </c>
      <c r="I750" s="151">
        <f t="shared" si="35"/>
        <v>168.8</v>
      </c>
      <c r="J750" s="151" t="s">
        <v>704</v>
      </c>
      <c r="K750" s="151" t="str">
        <f>IFERROR(IF(VLOOKUP(B750,comp!$D:$L,1,FALSE)=B750,"",""),"Novo")</f>
        <v/>
      </c>
    </row>
    <row r="751" spans="1:11">
      <c r="A751" s="151">
        <v>102964</v>
      </c>
      <c r="B751" s="152">
        <v>102961</v>
      </c>
      <c r="C751" s="151" t="s">
        <v>1457</v>
      </c>
      <c r="D751" s="151" t="s">
        <v>852</v>
      </c>
      <c r="E751" s="151">
        <v>1</v>
      </c>
      <c r="F751" s="151">
        <v>45.6</v>
      </c>
      <c r="G751" s="151">
        <f t="shared" si="33"/>
        <v>0</v>
      </c>
      <c r="H751" s="151">
        <f t="shared" si="34"/>
        <v>45.6</v>
      </c>
      <c r="I751" s="151">
        <f t="shared" si="35"/>
        <v>45.6</v>
      </c>
      <c r="J751" s="151" t="s">
        <v>704</v>
      </c>
      <c r="K751" s="151" t="str">
        <f>IFERROR(IF(VLOOKUP(B751,comp!$D:$L,1,FALSE)=B751,"",""),"Novo")</f>
        <v/>
      </c>
    </row>
    <row r="752" spans="1:11">
      <c r="A752" s="151">
        <v>102964</v>
      </c>
      <c r="B752" s="152">
        <v>102962</v>
      </c>
      <c r="C752" s="151" t="s">
        <v>1458</v>
      </c>
      <c r="D752" s="151" t="s">
        <v>852</v>
      </c>
      <c r="E752" s="151">
        <v>1</v>
      </c>
      <c r="F752" s="151">
        <v>158.35</v>
      </c>
      <c r="G752" s="151">
        <f t="shared" si="33"/>
        <v>0</v>
      </c>
      <c r="H752" s="151">
        <f t="shared" si="34"/>
        <v>158.35</v>
      </c>
      <c r="I752" s="151">
        <f t="shared" si="35"/>
        <v>158.35</v>
      </c>
      <c r="J752" s="151" t="s">
        <v>704</v>
      </c>
      <c r="K752" s="151" t="str">
        <f>IFERROR(IF(VLOOKUP(B752,comp!$D:$L,1,FALSE)=B752,"",""),"Novo")</f>
        <v/>
      </c>
    </row>
    <row r="753" spans="1:11">
      <c r="A753" s="151">
        <v>102964</v>
      </c>
      <c r="B753" s="152">
        <v>102963</v>
      </c>
      <c r="C753" s="151" t="s">
        <v>1459</v>
      </c>
      <c r="D753" s="151" t="s">
        <v>852</v>
      </c>
      <c r="E753" s="151">
        <v>1</v>
      </c>
      <c r="F753" s="151">
        <v>84.59</v>
      </c>
      <c r="G753" s="151">
        <f t="shared" si="33"/>
        <v>0</v>
      </c>
      <c r="H753" s="151">
        <f t="shared" si="34"/>
        <v>84.59</v>
      </c>
      <c r="I753" s="151">
        <f t="shared" si="35"/>
        <v>84.59</v>
      </c>
      <c r="J753" s="151" t="s">
        <v>704</v>
      </c>
      <c r="K753" s="151" t="str">
        <f>IFERROR(IF(VLOOKUP(B753,comp!$D:$L,1,FALSE)=B753,"",""),"Novo")</f>
        <v/>
      </c>
    </row>
    <row r="754" spans="1:11">
      <c r="A754" s="151">
        <v>102976</v>
      </c>
      <c r="B754" s="152">
        <v>96301</v>
      </c>
      <c r="C754" s="151" t="s">
        <v>1460</v>
      </c>
      <c r="D754" s="151" t="s">
        <v>852</v>
      </c>
      <c r="E754" s="151">
        <v>1</v>
      </c>
      <c r="F754" s="151">
        <v>49.01</v>
      </c>
      <c r="G754" s="151">
        <f t="shared" si="33"/>
        <v>0</v>
      </c>
      <c r="H754" s="151">
        <f t="shared" si="34"/>
        <v>49.01</v>
      </c>
      <c r="I754" s="151">
        <f t="shared" si="35"/>
        <v>49.01</v>
      </c>
      <c r="J754" s="151" t="s">
        <v>704</v>
      </c>
      <c r="K754" s="151" t="str">
        <f>IFERROR(IF(VLOOKUP(B754,comp!$D:$L,1,FALSE)=B754,"",""),"Novo")</f>
        <v/>
      </c>
    </row>
    <row r="755" spans="1:11">
      <c r="A755" s="151">
        <v>102976</v>
      </c>
      <c r="B755" s="152">
        <v>102972</v>
      </c>
      <c r="C755" s="151" t="s">
        <v>1461</v>
      </c>
      <c r="D755" s="151" t="s">
        <v>852</v>
      </c>
      <c r="E755" s="151">
        <v>1</v>
      </c>
      <c r="F755" s="151">
        <v>90.09</v>
      </c>
      <c r="G755" s="151">
        <f t="shared" si="33"/>
        <v>0</v>
      </c>
      <c r="H755" s="151">
        <f t="shared" si="34"/>
        <v>90.09</v>
      </c>
      <c r="I755" s="151">
        <f t="shared" si="35"/>
        <v>90.09</v>
      </c>
      <c r="J755" s="151" t="s">
        <v>704</v>
      </c>
      <c r="K755" s="151" t="str">
        <f>IFERROR(IF(VLOOKUP(B755,comp!$D:$L,1,FALSE)=B755,"",""),"Novo")</f>
        <v/>
      </c>
    </row>
    <row r="756" spans="1:11">
      <c r="A756" s="151">
        <v>102976</v>
      </c>
      <c r="B756" s="152">
        <v>102973</v>
      </c>
      <c r="C756" s="151" t="s">
        <v>1462</v>
      </c>
      <c r="D756" s="151" t="s">
        <v>852</v>
      </c>
      <c r="E756" s="151">
        <v>1</v>
      </c>
      <c r="F756" s="151">
        <v>25.01</v>
      </c>
      <c r="G756" s="151">
        <f t="shared" si="33"/>
        <v>0</v>
      </c>
      <c r="H756" s="151">
        <f t="shared" si="34"/>
        <v>25.01</v>
      </c>
      <c r="I756" s="151">
        <f t="shared" si="35"/>
        <v>25.01</v>
      </c>
      <c r="J756" s="151" t="s">
        <v>704</v>
      </c>
      <c r="K756" s="151" t="str">
        <f>IFERROR(IF(VLOOKUP(B756,comp!$D:$L,1,FALSE)=B756,"",""),"Novo")</f>
        <v/>
      </c>
    </row>
    <row r="757" spans="1:11">
      <c r="A757" s="151">
        <v>102976</v>
      </c>
      <c r="B757" s="152">
        <v>102974</v>
      </c>
      <c r="C757" s="151" t="s">
        <v>1463</v>
      </c>
      <c r="D757" s="151" t="s">
        <v>852</v>
      </c>
      <c r="E757" s="151">
        <v>1</v>
      </c>
      <c r="F757" s="151">
        <v>84.51</v>
      </c>
      <c r="G757" s="151">
        <f t="shared" si="33"/>
        <v>0</v>
      </c>
      <c r="H757" s="151">
        <f t="shared" si="34"/>
        <v>84.51</v>
      </c>
      <c r="I757" s="151">
        <f t="shared" si="35"/>
        <v>84.51</v>
      </c>
      <c r="J757" s="151" t="s">
        <v>704</v>
      </c>
      <c r="K757" s="151" t="str">
        <f>IFERROR(IF(VLOOKUP(B757,comp!$D:$L,1,FALSE)=B757,"",""),"Novo")</f>
        <v/>
      </c>
    </row>
    <row r="758" spans="1:11">
      <c r="A758" s="151">
        <v>103224</v>
      </c>
      <c r="B758" s="152">
        <v>103220</v>
      </c>
      <c r="C758" s="151" t="s">
        <v>1464</v>
      </c>
      <c r="D758" s="151" t="s">
        <v>852</v>
      </c>
      <c r="E758" s="151">
        <v>1</v>
      </c>
      <c r="F758" s="151">
        <v>147.81</v>
      </c>
      <c r="G758" s="151">
        <f t="shared" si="33"/>
        <v>0</v>
      </c>
      <c r="H758" s="151">
        <f t="shared" si="34"/>
        <v>147.81</v>
      </c>
      <c r="I758" s="151">
        <f t="shared" si="35"/>
        <v>147.81</v>
      </c>
      <c r="J758" s="151" t="s">
        <v>704</v>
      </c>
      <c r="K758" s="151" t="str">
        <f>IFERROR(IF(VLOOKUP(B758,comp!$D:$L,1,FALSE)=B758,"",""),"Novo")</f>
        <v/>
      </c>
    </row>
    <row r="759" spans="1:11">
      <c r="A759" s="151">
        <v>103224</v>
      </c>
      <c r="B759" s="152">
        <v>103221</v>
      </c>
      <c r="C759" s="151" t="s">
        <v>1465</v>
      </c>
      <c r="D759" s="151" t="s">
        <v>852</v>
      </c>
      <c r="E759" s="151">
        <v>1</v>
      </c>
      <c r="F759" s="151">
        <v>39.93</v>
      </c>
      <c r="G759" s="151">
        <f t="shared" si="33"/>
        <v>0</v>
      </c>
      <c r="H759" s="151">
        <f t="shared" si="34"/>
        <v>39.93</v>
      </c>
      <c r="I759" s="151">
        <f t="shared" si="35"/>
        <v>39.93</v>
      </c>
      <c r="J759" s="151" t="s">
        <v>704</v>
      </c>
      <c r="K759" s="151" t="str">
        <f>IFERROR(IF(VLOOKUP(B759,comp!$D:$L,1,FALSE)=B759,"",""),"Novo")</f>
        <v/>
      </c>
    </row>
    <row r="760" spans="1:11">
      <c r="A760" s="151">
        <v>103224</v>
      </c>
      <c r="B760" s="152">
        <v>103222</v>
      </c>
      <c r="C760" s="151" t="s">
        <v>1466</v>
      </c>
      <c r="D760" s="151" t="s">
        <v>852</v>
      </c>
      <c r="E760" s="151">
        <v>1</v>
      </c>
      <c r="F760" s="151">
        <v>184.98</v>
      </c>
      <c r="G760" s="151">
        <f t="shared" si="33"/>
        <v>0</v>
      </c>
      <c r="H760" s="151">
        <f t="shared" si="34"/>
        <v>184.98</v>
      </c>
      <c r="I760" s="151">
        <f t="shared" si="35"/>
        <v>184.98</v>
      </c>
      <c r="J760" s="151" t="s">
        <v>704</v>
      </c>
      <c r="K760" s="151" t="str">
        <f>IFERROR(IF(VLOOKUP(B760,comp!$D:$L,1,FALSE)=B760,"",""),"Novo")</f>
        <v/>
      </c>
    </row>
    <row r="761" spans="1:11">
      <c r="A761" s="151">
        <v>103224</v>
      </c>
      <c r="B761" s="152">
        <v>103223</v>
      </c>
      <c r="C761" s="151" t="s">
        <v>1467</v>
      </c>
      <c r="D761" s="151" t="s">
        <v>852</v>
      </c>
      <c r="E761" s="151">
        <v>1</v>
      </c>
      <c r="F761" s="151">
        <v>34.979999999999997</v>
      </c>
      <c r="G761" s="151">
        <f t="shared" si="33"/>
        <v>0</v>
      </c>
      <c r="H761" s="151">
        <f t="shared" si="34"/>
        <v>34.979999999999997</v>
      </c>
      <c r="I761" s="151">
        <f t="shared" si="35"/>
        <v>34.979999999999997</v>
      </c>
      <c r="J761" s="151" t="s">
        <v>704</v>
      </c>
      <c r="K761" s="151" t="str">
        <f>IFERROR(IF(VLOOKUP(B761,comp!$D:$L,1,FALSE)=B761,"",""),"Novo")</f>
        <v/>
      </c>
    </row>
    <row r="762" spans="1:11">
      <c r="A762" s="151">
        <v>103230</v>
      </c>
      <c r="B762" s="152">
        <v>103226</v>
      </c>
      <c r="C762" s="151" t="s">
        <v>1468</v>
      </c>
      <c r="D762" s="151" t="s">
        <v>852</v>
      </c>
      <c r="E762" s="151">
        <v>1</v>
      </c>
      <c r="F762" s="151">
        <v>339.12</v>
      </c>
      <c r="G762" s="151">
        <f t="shared" si="33"/>
        <v>0</v>
      </c>
      <c r="H762" s="151">
        <f t="shared" si="34"/>
        <v>339.12</v>
      </c>
      <c r="I762" s="151">
        <f t="shared" si="35"/>
        <v>339.12</v>
      </c>
      <c r="J762" s="151" t="s">
        <v>704</v>
      </c>
      <c r="K762" s="151" t="str">
        <f>IFERROR(IF(VLOOKUP(B762,comp!$D:$L,1,FALSE)=B762,"",""),"Novo")</f>
        <v/>
      </c>
    </row>
    <row r="763" spans="1:11">
      <c r="A763" s="151">
        <v>103230</v>
      </c>
      <c r="B763" s="152">
        <v>103227</v>
      </c>
      <c r="C763" s="151" t="s">
        <v>1469</v>
      </c>
      <c r="D763" s="151" t="s">
        <v>852</v>
      </c>
      <c r="E763" s="151">
        <v>1</v>
      </c>
      <c r="F763" s="151">
        <v>91.62</v>
      </c>
      <c r="G763" s="151">
        <f t="shared" si="33"/>
        <v>0</v>
      </c>
      <c r="H763" s="151">
        <f t="shared" si="34"/>
        <v>91.62</v>
      </c>
      <c r="I763" s="151">
        <f t="shared" si="35"/>
        <v>91.62</v>
      </c>
      <c r="J763" s="151" t="s">
        <v>704</v>
      </c>
      <c r="K763" s="151" t="str">
        <f>IFERROR(IF(VLOOKUP(B763,comp!$D:$L,1,FALSE)=B763,"",""),"Novo")</f>
        <v/>
      </c>
    </row>
    <row r="764" spans="1:11">
      <c r="A764" s="151">
        <v>103230</v>
      </c>
      <c r="B764" s="152">
        <v>103228</v>
      </c>
      <c r="C764" s="151" t="s">
        <v>1470</v>
      </c>
      <c r="D764" s="151" t="s">
        <v>852</v>
      </c>
      <c r="E764" s="151">
        <v>1</v>
      </c>
      <c r="F764" s="151">
        <v>424.38</v>
      </c>
      <c r="G764" s="151">
        <f t="shared" si="33"/>
        <v>0</v>
      </c>
      <c r="H764" s="151">
        <f t="shared" si="34"/>
        <v>424.38</v>
      </c>
      <c r="I764" s="151">
        <f t="shared" si="35"/>
        <v>424.38</v>
      </c>
      <c r="J764" s="151" t="s">
        <v>704</v>
      </c>
      <c r="K764" s="151" t="str">
        <f>IFERROR(IF(VLOOKUP(B764,comp!$D:$L,1,FALSE)=B764,"",""),"Novo")</f>
        <v/>
      </c>
    </row>
    <row r="765" spans="1:11">
      <c r="A765" s="151">
        <v>103230</v>
      </c>
      <c r="B765" s="152">
        <v>103229</v>
      </c>
      <c r="C765" s="151" t="s">
        <v>1471</v>
      </c>
      <c r="D765" s="151" t="s">
        <v>852</v>
      </c>
      <c r="E765" s="151">
        <v>1</v>
      </c>
      <c r="F765" s="151">
        <v>86.86</v>
      </c>
      <c r="G765" s="151">
        <f t="shared" si="33"/>
        <v>0</v>
      </c>
      <c r="H765" s="151">
        <f t="shared" si="34"/>
        <v>86.86</v>
      </c>
      <c r="I765" s="151">
        <f t="shared" si="35"/>
        <v>86.86</v>
      </c>
      <c r="J765" s="151" t="s">
        <v>704</v>
      </c>
      <c r="K765" s="151" t="str">
        <f>IFERROR(IF(VLOOKUP(B765,comp!$D:$L,1,FALSE)=B765,"",""),"Novo")</f>
        <v/>
      </c>
    </row>
    <row r="766" spans="1:11">
      <c r="A766" s="151">
        <v>103236</v>
      </c>
      <c r="B766" s="152">
        <v>103232</v>
      </c>
      <c r="C766" s="151" t="s">
        <v>1472</v>
      </c>
      <c r="D766" s="151" t="s">
        <v>852</v>
      </c>
      <c r="E766" s="151">
        <v>1</v>
      </c>
      <c r="F766" s="151">
        <v>463.76</v>
      </c>
      <c r="G766" s="151">
        <f t="shared" si="33"/>
        <v>0</v>
      </c>
      <c r="H766" s="151">
        <f t="shared" si="34"/>
        <v>463.76</v>
      </c>
      <c r="I766" s="151">
        <f t="shared" si="35"/>
        <v>463.76</v>
      </c>
      <c r="J766" s="151" t="s">
        <v>704</v>
      </c>
      <c r="K766" s="151" t="str">
        <f>IFERROR(IF(VLOOKUP(B766,comp!$D:$L,1,FALSE)=B766,"",""),"Novo")</f>
        <v/>
      </c>
    </row>
    <row r="767" spans="1:11">
      <c r="A767" s="151">
        <v>103236</v>
      </c>
      <c r="B767" s="152">
        <v>103233</v>
      </c>
      <c r="C767" s="151" t="s">
        <v>1473</v>
      </c>
      <c r="D767" s="151" t="s">
        <v>852</v>
      </c>
      <c r="E767" s="151">
        <v>1</v>
      </c>
      <c r="F767" s="151">
        <v>125.29</v>
      </c>
      <c r="G767" s="151">
        <f t="shared" si="33"/>
        <v>0</v>
      </c>
      <c r="H767" s="151">
        <f t="shared" si="34"/>
        <v>125.29</v>
      </c>
      <c r="I767" s="151">
        <f t="shared" si="35"/>
        <v>125.29</v>
      </c>
      <c r="J767" s="151" t="s">
        <v>704</v>
      </c>
      <c r="K767" s="151" t="str">
        <f>IFERROR(IF(VLOOKUP(B767,comp!$D:$L,1,FALSE)=B767,"",""),"Novo")</f>
        <v/>
      </c>
    </row>
    <row r="768" spans="1:11">
      <c r="A768" s="151">
        <v>103236</v>
      </c>
      <c r="B768" s="152">
        <v>103234</v>
      </c>
      <c r="C768" s="151" t="s">
        <v>1474</v>
      </c>
      <c r="D768" s="151" t="s">
        <v>852</v>
      </c>
      <c r="E768" s="151">
        <v>1</v>
      </c>
      <c r="F768" s="151">
        <v>609.05999999999995</v>
      </c>
      <c r="G768" s="151">
        <f t="shared" si="33"/>
        <v>0</v>
      </c>
      <c r="H768" s="151">
        <f t="shared" si="34"/>
        <v>609.05999999999995</v>
      </c>
      <c r="I768" s="151">
        <f t="shared" si="35"/>
        <v>609.05999999999995</v>
      </c>
      <c r="J768" s="151" t="s">
        <v>704</v>
      </c>
      <c r="K768" s="151" t="str">
        <f>IFERROR(IF(VLOOKUP(B768,comp!$D:$L,1,FALSE)=B768,"",""),"Novo")</f>
        <v/>
      </c>
    </row>
    <row r="769" spans="1:11">
      <c r="A769" s="151">
        <v>103236</v>
      </c>
      <c r="B769" s="152">
        <v>103235</v>
      </c>
      <c r="C769" s="151" t="s">
        <v>1475</v>
      </c>
      <c r="D769" s="151" t="s">
        <v>852</v>
      </c>
      <c r="E769" s="151">
        <v>1</v>
      </c>
      <c r="F769" s="151">
        <v>102.43</v>
      </c>
      <c r="G769" s="151">
        <f t="shared" si="33"/>
        <v>0</v>
      </c>
      <c r="H769" s="151">
        <f t="shared" si="34"/>
        <v>102.43</v>
      </c>
      <c r="I769" s="151">
        <f t="shared" si="35"/>
        <v>102.43</v>
      </c>
      <c r="J769" s="151" t="s">
        <v>704</v>
      </c>
      <c r="K769" s="151" t="str">
        <f>IFERROR(IF(VLOOKUP(B769,comp!$D:$L,1,FALSE)=B769,"",""),"Novo")</f>
        <v/>
      </c>
    </row>
    <row r="770" spans="1:11">
      <c r="A770" s="151">
        <v>104091</v>
      </c>
      <c r="B770" s="152">
        <v>104087</v>
      </c>
      <c r="C770" s="151" t="s">
        <v>1476</v>
      </c>
      <c r="D770" s="151" t="s">
        <v>852</v>
      </c>
      <c r="E770" s="151">
        <v>1</v>
      </c>
      <c r="F770" s="151">
        <v>0.06</v>
      </c>
      <c r="G770" s="151">
        <f t="shared" si="33"/>
        <v>0</v>
      </c>
      <c r="H770" s="151">
        <f t="shared" si="34"/>
        <v>0.06</v>
      </c>
      <c r="I770" s="151">
        <f t="shared" si="35"/>
        <v>0.06</v>
      </c>
      <c r="J770" s="151" t="s">
        <v>704</v>
      </c>
      <c r="K770" s="151" t="str">
        <f>IFERROR(IF(VLOOKUP(B770,comp!$D:$L,1,FALSE)=B770,"",""),"Novo")</f>
        <v/>
      </c>
    </row>
    <row r="771" spans="1:11">
      <c r="A771" s="151">
        <v>104091</v>
      </c>
      <c r="B771" s="152">
        <v>104088</v>
      </c>
      <c r="C771" s="151" t="s">
        <v>1477</v>
      </c>
      <c r="D771" s="151" t="s">
        <v>852</v>
      </c>
      <c r="E771" s="151">
        <v>1</v>
      </c>
      <c r="F771" s="151">
        <v>0.01</v>
      </c>
      <c r="G771" s="151">
        <f t="shared" si="33"/>
        <v>0</v>
      </c>
      <c r="H771" s="151">
        <f t="shared" si="34"/>
        <v>0.01</v>
      </c>
      <c r="I771" s="151">
        <f t="shared" si="35"/>
        <v>0.01</v>
      </c>
      <c r="J771" s="151" t="s">
        <v>704</v>
      </c>
      <c r="K771" s="151" t="str">
        <f>IFERROR(IF(VLOOKUP(B771,comp!$D:$L,1,FALSE)=B771,"",""),"Novo")</f>
        <v/>
      </c>
    </row>
    <row r="772" spans="1:11">
      <c r="A772" s="151">
        <v>104091</v>
      </c>
      <c r="B772" s="152">
        <v>104089</v>
      </c>
      <c r="C772" s="151" t="s">
        <v>1478</v>
      </c>
      <c r="D772" s="151" t="s">
        <v>852</v>
      </c>
      <c r="E772" s="151">
        <v>1</v>
      </c>
      <c r="F772" s="151">
        <v>7.0000000000000007E-2</v>
      </c>
      <c r="G772" s="151">
        <f t="shared" si="33"/>
        <v>0</v>
      </c>
      <c r="H772" s="151">
        <f t="shared" si="34"/>
        <v>7.0000000000000007E-2</v>
      </c>
      <c r="I772" s="151">
        <f t="shared" si="35"/>
        <v>7.0000000000000007E-2</v>
      </c>
      <c r="J772" s="151" t="s">
        <v>704</v>
      </c>
      <c r="K772" s="151" t="str">
        <f>IFERROR(IF(VLOOKUP(B772,comp!$D:$L,1,FALSE)=B772,"",""),"Novo")</f>
        <v/>
      </c>
    </row>
    <row r="773" spans="1:11">
      <c r="A773" s="151">
        <v>104091</v>
      </c>
      <c r="B773" s="152">
        <v>104090</v>
      </c>
      <c r="C773" s="151" t="s">
        <v>1479</v>
      </c>
      <c r="D773" s="151" t="s">
        <v>852</v>
      </c>
      <c r="E773" s="151">
        <v>1</v>
      </c>
      <c r="F773" s="151">
        <v>0.52</v>
      </c>
      <c r="G773" s="151">
        <f t="shared" ref="G773:G836" si="36">IF(J773="INSUMO",F773*E773,0)</f>
        <v>0</v>
      </c>
      <c r="H773" s="151">
        <f t="shared" ref="H773:H836" si="37">IF(J773="MÃO DE OBRA",F773*E773,0)</f>
        <v>0.52</v>
      </c>
      <c r="I773" s="151">
        <f t="shared" ref="I773:I836" si="38">E773*F773</f>
        <v>0.52</v>
      </c>
      <c r="J773" s="151" t="s">
        <v>704</v>
      </c>
      <c r="K773" s="151" t="str">
        <f>IFERROR(IF(VLOOKUP(B773,comp!$D:$L,1,FALSE)=B773,"",""),"Novo")</f>
        <v/>
      </c>
    </row>
    <row r="774" spans="1:11">
      <c r="A774" s="151">
        <v>104097</v>
      </c>
      <c r="B774" s="152">
        <v>104093</v>
      </c>
      <c r="C774" s="151" t="s">
        <v>1480</v>
      </c>
      <c r="D774" s="151" t="s">
        <v>852</v>
      </c>
      <c r="E774" s="151">
        <v>1</v>
      </c>
      <c r="F774" s="151">
        <v>0.08</v>
      </c>
      <c r="G774" s="151">
        <f t="shared" si="36"/>
        <v>0</v>
      </c>
      <c r="H774" s="151">
        <f t="shared" si="37"/>
        <v>0.08</v>
      </c>
      <c r="I774" s="151">
        <f t="shared" si="38"/>
        <v>0.08</v>
      </c>
      <c r="J774" s="151" t="s">
        <v>704</v>
      </c>
      <c r="K774" s="151" t="str">
        <f>IFERROR(IF(VLOOKUP(B774,comp!$D:$L,1,FALSE)=B774,"",""),"Novo")</f>
        <v/>
      </c>
    </row>
    <row r="775" spans="1:11">
      <c r="A775" s="151">
        <v>104097</v>
      </c>
      <c r="B775" s="152">
        <v>104094</v>
      </c>
      <c r="C775" s="151" t="s">
        <v>1481</v>
      </c>
      <c r="D775" s="151" t="s">
        <v>852</v>
      </c>
      <c r="E775" s="151">
        <v>1</v>
      </c>
      <c r="F775" s="151">
        <v>0.01</v>
      </c>
      <c r="G775" s="151">
        <f t="shared" si="36"/>
        <v>0</v>
      </c>
      <c r="H775" s="151">
        <f t="shared" si="37"/>
        <v>0.01</v>
      </c>
      <c r="I775" s="151">
        <f t="shared" si="38"/>
        <v>0.01</v>
      </c>
      <c r="J775" s="151" t="s">
        <v>704</v>
      </c>
      <c r="K775" s="151" t="str">
        <f>IFERROR(IF(VLOOKUP(B775,comp!$D:$L,1,FALSE)=B775,"",""),"Novo")</f>
        <v/>
      </c>
    </row>
    <row r="776" spans="1:11">
      <c r="A776" s="151">
        <v>104097</v>
      </c>
      <c r="B776" s="152">
        <v>104095</v>
      </c>
      <c r="C776" s="151" t="s">
        <v>1482</v>
      </c>
      <c r="D776" s="151" t="s">
        <v>852</v>
      </c>
      <c r="E776" s="151">
        <v>1</v>
      </c>
      <c r="F776" s="151">
        <v>0.1</v>
      </c>
      <c r="G776" s="151">
        <f t="shared" si="36"/>
        <v>0</v>
      </c>
      <c r="H776" s="151">
        <f t="shared" si="37"/>
        <v>0.1</v>
      </c>
      <c r="I776" s="151">
        <f t="shared" si="38"/>
        <v>0.1</v>
      </c>
      <c r="J776" s="151" t="s">
        <v>704</v>
      </c>
      <c r="K776" s="151" t="str">
        <f>IFERROR(IF(VLOOKUP(B776,comp!$D:$L,1,FALSE)=B776,"",""),"Novo")</f>
        <v/>
      </c>
    </row>
    <row r="777" spans="1:11">
      <c r="A777" s="151">
        <v>104097</v>
      </c>
      <c r="B777" s="152">
        <v>104096</v>
      </c>
      <c r="C777" s="151" t="s">
        <v>1483</v>
      </c>
      <c r="D777" s="151" t="s">
        <v>852</v>
      </c>
      <c r="E777" s="151">
        <v>1</v>
      </c>
      <c r="F777" s="151">
        <v>0.72</v>
      </c>
      <c r="G777" s="151">
        <f t="shared" si="36"/>
        <v>0</v>
      </c>
      <c r="H777" s="151">
        <f t="shared" si="37"/>
        <v>0.72</v>
      </c>
      <c r="I777" s="151">
        <f t="shared" si="38"/>
        <v>0.72</v>
      </c>
      <c r="J777" s="151" t="s">
        <v>704</v>
      </c>
      <c r="K777" s="151" t="str">
        <f>IFERROR(IF(VLOOKUP(B777,comp!$D:$L,1,FALSE)=B777,"",""),"Novo")</f>
        <v/>
      </c>
    </row>
    <row r="778" spans="1:11">
      <c r="A778" s="151">
        <v>104695</v>
      </c>
      <c r="B778" s="152">
        <v>104691</v>
      </c>
      <c r="C778" s="151" t="s">
        <v>1484</v>
      </c>
      <c r="D778" s="151" t="s">
        <v>852</v>
      </c>
      <c r="E778" s="151">
        <v>1</v>
      </c>
      <c r="F778" s="151">
        <v>0.95</v>
      </c>
      <c r="G778" s="151">
        <f t="shared" si="36"/>
        <v>0</v>
      </c>
      <c r="H778" s="151">
        <f t="shared" si="37"/>
        <v>0.95</v>
      </c>
      <c r="I778" s="151">
        <f t="shared" si="38"/>
        <v>0.95</v>
      </c>
      <c r="J778" s="151" t="s">
        <v>704</v>
      </c>
      <c r="K778" s="151" t="str">
        <f>IFERROR(IF(VLOOKUP(B778,comp!$D:$L,1,FALSE)=B778,"",""),"Novo")</f>
        <v/>
      </c>
    </row>
    <row r="779" spans="1:11">
      <c r="A779" s="151">
        <v>104695</v>
      </c>
      <c r="B779" s="152">
        <v>104692</v>
      </c>
      <c r="C779" s="151" t="s">
        <v>1485</v>
      </c>
      <c r="D779" s="151" t="s">
        <v>852</v>
      </c>
      <c r="E779" s="151">
        <v>1</v>
      </c>
      <c r="F779" s="151">
        <v>0.21</v>
      </c>
      <c r="G779" s="151">
        <f t="shared" si="36"/>
        <v>0</v>
      </c>
      <c r="H779" s="151">
        <f t="shared" si="37"/>
        <v>0.21</v>
      </c>
      <c r="I779" s="151">
        <f t="shared" si="38"/>
        <v>0.21</v>
      </c>
      <c r="J779" s="151" t="s">
        <v>704</v>
      </c>
      <c r="K779" s="151" t="str">
        <f>IFERROR(IF(VLOOKUP(B779,comp!$D:$L,1,FALSE)=B779,"",""),"Novo")</f>
        <v/>
      </c>
    </row>
    <row r="780" spans="1:11">
      <c r="A780" s="151">
        <v>104695</v>
      </c>
      <c r="B780" s="152">
        <v>104693</v>
      </c>
      <c r="C780" s="151" t="s">
        <v>1486</v>
      </c>
      <c r="D780" s="151" t="s">
        <v>852</v>
      </c>
      <c r="E780" s="151">
        <v>1</v>
      </c>
      <c r="F780" s="151">
        <v>1.18</v>
      </c>
      <c r="G780" s="151">
        <f t="shared" si="36"/>
        <v>0</v>
      </c>
      <c r="H780" s="151">
        <f t="shared" si="37"/>
        <v>1.18</v>
      </c>
      <c r="I780" s="151">
        <f t="shared" si="38"/>
        <v>1.18</v>
      </c>
      <c r="J780" s="151" t="s">
        <v>704</v>
      </c>
      <c r="K780" s="151" t="str">
        <f>IFERROR(IF(VLOOKUP(B780,comp!$D:$L,1,FALSE)=B780,"",""),"Novo")</f>
        <v/>
      </c>
    </row>
    <row r="781" spans="1:11">
      <c r="A781" s="151">
        <v>104695</v>
      </c>
      <c r="B781" s="152">
        <v>104694</v>
      </c>
      <c r="C781" s="151" t="s">
        <v>1487</v>
      </c>
      <c r="D781" s="151" t="s">
        <v>852</v>
      </c>
      <c r="E781" s="151">
        <v>1</v>
      </c>
      <c r="F781" s="151">
        <v>1.64</v>
      </c>
      <c r="G781" s="151">
        <f t="shared" si="36"/>
        <v>0</v>
      </c>
      <c r="H781" s="151">
        <f t="shared" si="37"/>
        <v>1.64</v>
      </c>
      <c r="I781" s="151">
        <f t="shared" si="38"/>
        <v>1.64</v>
      </c>
      <c r="J781" s="151" t="s">
        <v>704</v>
      </c>
      <c r="K781" s="151" t="str">
        <f>IFERROR(IF(VLOOKUP(B781,comp!$D:$L,1,FALSE)=B781,"",""),"Novo")</f>
        <v/>
      </c>
    </row>
    <row r="782" spans="1:11">
      <c r="A782" s="151">
        <v>104716</v>
      </c>
      <c r="B782" s="152">
        <v>104712</v>
      </c>
      <c r="C782" s="151" t="s">
        <v>1488</v>
      </c>
      <c r="D782" s="151" t="s">
        <v>852</v>
      </c>
      <c r="E782" s="151">
        <v>1</v>
      </c>
      <c r="F782" s="151">
        <v>60.33</v>
      </c>
      <c r="G782" s="151">
        <f t="shared" si="36"/>
        <v>0</v>
      </c>
      <c r="H782" s="151">
        <f t="shared" si="37"/>
        <v>60.33</v>
      </c>
      <c r="I782" s="151">
        <f t="shared" si="38"/>
        <v>60.33</v>
      </c>
      <c r="J782" s="151" t="s">
        <v>704</v>
      </c>
      <c r="K782" s="151" t="str">
        <f>IFERROR(IF(VLOOKUP(B782,comp!$D:$L,1,FALSE)=B782,"",""),"Novo")</f>
        <v/>
      </c>
    </row>
    <row r="783" spans="1:11">
      <c r="A783" s="151">
        <v>104716</v>
      </c>
      <c r="B783" s="152">
        <v>104713</v>
      </c>
      <c r="C783" s="151" t="s">
        <v>1489</v>
      </c>
      <c r="D783" s="151" t="s">
        <v>852</v>
      </c>
      <c r="E783" s="151">
        <v>1</v>
      </c>
      <c r="F783" s="151">
        <v>15.94</v>
      </c>
      <c r="G783" s="151">
        <f t="shared" si="36"/>
        <v>0</v>
      </c>
      <c r="H783" s="151">
        <f t="shared" si="37"/>
        <v>15.94</v>
      </c>
      <c r="I783" s="151">
        <f t="shared" si="38"/>
        <v>15.94</v>
      </c>
      <c r="J783" s="151" t="s">
        <v>704</v>
      </c>
      <c r="K783" s="151" t="str">
        <f>IFERROR(IF(VLOOKUP(B783,comp!$D:$L,1,FALSE)=B783,"",""),"Novo")</f>
        <v/>
      </c>
    </row>
    <row r="784" spans="1:11">
      <c r="A784" s="151">
        <v>104716</v>
      </c>
      <c r="B784" s="152">
        <v>104714</v>
      </c>
      <c r="C784" s="151" t="s">
        <v>1490</v>
      </c>
      <c r="D784" s="151" t="s">
        <v>852</v>
      </c>
      <c r="E784" s="151">
        <v>1</v>
      </c>
      <c r="F784" s="151">
        <v>75.41</v>
      </c>
      <c r="G784" s="151">
        <f t="shared" si="36"/>
        <v>0</v>
      </c>
      <c r="H784" s="151">
        <f t="shared" si="37"/>
        <v>75.41</v>
      </c>
      <c r="I784" s="151">
        <f t="shared" si="38"/>
        <v>75.41</v>
      </c>
      <c r="J784" s="151" t="s">
        <v>704</v>
      </c>
      <c r="K784" s="151" t="str">
        <f>IFERROR(IF(VLOOKUP(B784,comp!$D:$L,1,FALSE)=B784,"",""),"Novo")</f>
        <v/>
      </c>
    </row>
    <row r="785" spans="1:11">
      <c r="A785" s="151">
        <v>104716</v>
      </c>
      <c r="B785" s="152">
        <v>104715</v>
      </c>
      <c r="C785" s="151" t="s">
        <v>1491</v>
      </c>
      <c r="D785" s="151" t="s">
        <v>852</v>
      </c>
      <c r="E785" s="151">
        <v>1</v>
      </c>
      <c r="F785" s="151">
        <v>89.72</v>
      </c>
      <c r="G785" s="151">
        <f t="shared" si="36"/>
        <v>0</v>
      </c>
      <c r="H785" s="151">
        <f t="shared" si="37"/>
        <v>89.72</v>
      </c>
      <c r="I785" s="151">
        <f t="shared" si="38"/>
        <v>89.72</v>
      </c>
      <c r="J785" s="151" t="s">
        <v>704</v>
      </c>
      <c r="K785" s="151" t="str">
        <f>IFERROR(IF(VLOOKUP(B785,comp!$D:$L,1,FALSE)=B785,"",""),"Novo")</f>
        <v/>
      </c>
    </row>
    <row r="786" spans="1:11">
      <c r="A786" s="151">
        <v>73395</v>
      </c>
      <c r="B786" s="152">
        <v>93235</v>
      </c>
      <c r="C786" s="151" t="s">
        <v>1492</v>
      </c>
      <c r="D786" s="151" t="s">
        <v>852</v>
      </c>
      <c r="E786" s="151">
        <v>1</v>
      </c>
      <c r="F786" s="151">
        <v>2.52</v>
      </c>
      <c r="G786" s="151">
        <f t="shared" si="36"/>
        <v>0</v>
      </c>
      <c r="H786" s="151">
        <f t="shared" si="37"/>
        <v>2.52</v>
      </c>
      <c r="I786" s="151">
        <f t="shared" si="38"/>
        <v>2.52</v>
      </c>
      <c r="J786" s="151" t="s">
        <v>704</v>
      </c>
      <c r="K786" s="151" t="str">
        <f>IFERROR(IF(VLOOKUP(B786,comp!$D:$L,1,FALSE)=B786,"",""),"Novo")</f>
        <v/>
      </c>
    </row>
    <row r="787" spans="1:11">
      <c r="A787" s="151">
        <v>5089</v>
      </c>
      <c r="B787" s="152">
        <v>14513</v>
      </c>
      <c r="C787" s="151" t="s">
        <v>1493</v>
      </c>
      <c r="D787" s="151" t="s">
        <v>727</v>
      </c>
      <c r="E787" s="151">
        <v>6.6699999999999995E-5</v>
      </c>
      <c r="F787" s="155">
        <v>625341.67000000004</v>
      </c>
      <c r="G787" s="151">
        <f t="shared" si="36"/>
        <v>41.710289388999996</v>
      </c>
      <c r="H787" s="151">
        <f t="shared" si="37"/>
        <v>0</v>
      </c>
      <c r="I787" s="151">
        <f t="shared" si="38"/>
        <v>41.710289388999996</v>
      </c>
      <c r="J787" s="151" t="s">
        <v>707</v>
      </c>
      <c r="K787" s="151" t="str">
        <f>IFERROR(IF(VLOOKUP(B787,comp!$D:$L,1,FALSE)=B787,"",""),"Novo")</f>
        <v/>
      </c>
    </row>
    <row r="788" spans="1:11">
      <c r="A788" s="151">
        <v>5627</v>
      </c>
      <c r="B788" s="152">
        <v>10685</v>
      </c>
      <c r="C788" s="151" t="s">
        <v>1494</v>
      </c>
      <c r="D788" s="151" t="s">
        <v>727</v>
      </c>
      <c r="E788" s="151">
        <v>5.5999999999999999E-5</v>
      </c>
      <c r="F788" s="155">
        <v>827794.72</v>
      </c>
      <c r="G788" s="151">
        <f t="shared" si="36"/>
        <v>46.356504319999999</v>
      </c>
      <c r="H788" s="151">
        <f t="shared" si="37"/>
        <v>0</v>
      </c>
      <c r="I788" s="151">
        <f t="shared" si="38"/>
        <v>46.356504319999999</v>
      </c>
      <c r="J788" s="151" t="s">
        <v>707</v>
      </c>
      <c r="K788" s="151" t="str">
        <f>IFERROR(IF(VLOOKUP(B788,comp!$D:$L,1,FALSE)=B788,"",""),"Novo")</f>
        <v/>
      </c>
    </row>
    <row r="789" spans="1:11">
      <c r="A789" s="151">
        <v>5630</v>
      </c>
      <c r="B789" s="152">
        <v>4221</v>
      </c>
      <c r="C789" s="151" t="s">
        <v>1495</v>
      </c>
      <c r="D789" s="151" t="s">
        <v>1496</v>
      </c>
      <c r="E789" s="151">
        <v>10.77</v>
      </c>
      <c r="F789" s="151">
        <v>5.97</v>
      </c>
      <c r="G789" s="151">
        <f t="shared" si="36"/>
        <v>64.296899999999994</v>
      </c>
      <c r="H789" s="151">
        <f t="shared" si="37"/>
        <v>0</v>
      </c>
      <c r="I789" s="151">
        <f t="shared" si="38"/>
        <v>64.296899999999994</v>
      </c>
      <c r="J789" s="151" t="s">
        <v>707</v>
      </c>
      <c r="K789" s="151" t="str">
        <f>IFERROR(IF(VLOOKUP(B789,comp!$D:$L,1,FALSE)=B789,"",""),"Novo")</f>
        <v/>
      </c>
    </row>
    <row r="790" spans="1:11">
      <c r="A790" s="151">
        <v>5658</v>
      </c>
      <c r="B790" s="152">
        <v>36529</v>
      </c>
      <c r="C790" s="151" t="s">
        <v>1497</v>
      </c>
      <c r="D790" s="151" t="s">
        <v>727</v>
      </c>
      <c r="E790" s="151">
        <v>3.57E-5</v>
      </c>
      <c r="F790" s="155">
        <v>62627.55</v>
      </c>
      <c r="G790" s="151">
        <f t="shared" si="36"/>
        <v>2.2358035350000001</v>
      </c>
      <c r="H790" s="151">
        <f t="shared" si="37"/>
        <v>0</v>
      </c>
      <c r="I790" s="151">
        <f t="shared" si="38"/>
        <v>2.2358035350000001</v>
      </c>
      <c r="J790" s="151" t="s">
        <v>707</v>
      </c>
      <c r="K790" s="151" t="str">
        <f>IFERROR(IF(VLOOKUP(B790,comp!$D:$L,1,FALSE)=B790,"",""),"Novo")</f>
        <v/>
      </c>
    </row>
    <row r="791" spans="1:11">
      <c r="A791" s="151">
        <v>5664</v>
      </c>
      <c r="B791" s="152">
        <v>36531</v>
      </c>
      <c r="C791" s="151" t="s">
        <v>1498</v>
      </c>
      <c r="D791" s="151" t="s">
        <v>727</v>
      </c>
      <c r="E791" s="151">
        <v>6.9999999999999994E-5</v>
      </c>
      <c r="F791" s="155">
        <v>456097.53</v>
      </c>
      <c r="G791" s="151">
        <f t="shared" si="36"/>
        <v>31.926827100000001</v>
      </c>
      <c r="H791" s="151">
        <f t="shared" si="37"/>
        <v>0</v>
      </c>
      <c r="I791" s="151">
        <f t="shared" si="38"/>
        <v>31.926827100000001</v>
      </c>
      <c r="J791" s="151" t="s">
        <v>707</v>
      </c>
      <c r="K791" s="151" t="str">
        <f>IFERROR(IF(VLOOKUP(B791,comp!$D:$L,1,FALSE)=B791,"",""),"Novo")</f>
        <v/>
      </c>
    </row>
    <row r="792" spans="1:11">
      <c r="A792" s="151">
        <v>5667</v>
      </c>
      <c r="B792" s="152">
        <v>36530</v>
      </c>
      <c r="C792" s="151" t="s">
        <v>1499</v>
      </c>
      <c r="D792" s="151" t="s">
        <v>727</v>
      </c>
      <c r="E792" s="151">
        <v>6.9999999999999994E-5</v>
      </c>
      <c r="F792" s="155">
        <v>405658.52</v>
      </c>
      <c r="G792" s="151">
        <f t="shared" si="36"/>
        <v>28.396096399999998</v>
      </c>
      <c r="H792" s="151">
        <f t="shared" si="37"/>
        <v>0</v>
      </c>
      <c r="I792" s="151">
        <f t="shared" si="38"/>
        <v>28.396096399999998</v>
      </c>
      <c r="J792" s="151" t="s">
        <v>707</v>
      </c>
      <c r="K792" s="151" t="str">
        <f>IFERROR(IF(VLOOKUP(B792,comp!$D:$L,1,FALSE)=B792,"",""),"Novo")</f>
        <v/>
      </c>
    </row>
    <row r="793" spans="1:11">
      <c r="A793" s="151">
        <v>5674</v>
      </c>
      <c r="B793" s="152">
        <v>10646</v>
      </c>
      <c r="C793" s="151" t="s">
        <v>1500</v>
      </c>
      <c r="D793" s="151" t="s">
        <v>727</v>
      </c>
      <c r="E793" s="151">
        <v>6.6699999999999995E-5</v>
      </c>
      <c r="F793" s="155">
        <v>601465.48</v>
      </c>
      <c r="G793" s="151">
        <f t="shared" si="36"/>
        <v>40.117747515999994</v>
      </c>
      <c r="H793" s="151">
        <f t="shared" si="37"/>
        <v>0</v>
      </c>
      <c r="I793" s="151">
        <f t="shared" si="38"/>
        <v>40.117747515999994</v>
      </c>
      <c r="J793" s="151" t="s">
        <v>707</v>
      </c>
      <c r="K793" s="151" t="str">
        <f>IFERROR(IF(VLOOKUP(B793,comp!$D:$L,1,FALSE)=B793,"",""),"Novo")</f>
        <v/>
      </c>
    </row>
    <row r="794" spans="1:11">
      <c r="A794" s="151">
        <v>5692</v>
      </c>
      <c r="B794" s="152">
        <v>36502</v>
      </c>
      <c r="C794" s="151" t="s">
        <v>1501</v>
      </c>
      <c r="D794" s="151" t="s">
        <v>727</v>
      </c>
      <c r="E794" s="151">
        <v>6.9999999999999994E-5</v>
      </c>
      <c r="F794" s="155">
        <v>3944.21</v>
      </c>
      <c r="G794" s="151">
        <f t="shared" si="36"/>
        <v>0.27609469999999997</v>
      </c>
      <c r="H794" s="151">
        <f t="shared" si="37"/>
        <v>0</v>
      </c>
      <c r="I794" s="151">
        <f t="shared" si="38"/>
        <v>0.27609469999999997</v>
      </c>
      <c r="J794" s="151" t="s">
        <v>707</v>
      </c>
      <c r="K794" s="151" t="str">
        <f>IFERROR(IF(VLOOKUP(B794,comp!$D:$L,1,FALSE)=B794,"",""),"Novo")</f>
        <v/>
      </c>
    </row>
    <row r="795" spans="1:11">
      <c r="A795" s="151">
        <v>5693</v>
      </c>
      <c r="B795" s="152">
        <v>4222</v>
      </c>
      <c r="C795" s="151" t="s">
        <v>1502</v>
      </c>
      <c r="D795" s="151" t="s">
        <v>1496</v>
      </c>
      <c r="E795" s="151">
        <v>3.44</v>
      </c>
      <c r="F795" s="151">
        <v>5.96</v>
      </c>
      <c r="G795" s="151">
        <f t="shared" si="36"/>
        <v>20.502399999999998</v>
      </c>
      <c r="H795" s="151">
        <f t="shared" si="37"/>
        <v>0</v>
      </c>
      <c r="I795" s="151">
        <f t="shared" si="38"/>
        <v>20.502399999999998</v>
      </c>
      <c r="J795" s="151" t="s">
        <v>707</v>
      </c>
      <c r="K795" s="151" t="str">
        <f>IFERROR(IF(VLOOKUP(B795,comp!$D:$L,1,FALSE)=B795,"",""),"Novo")</f>
        <v/>
      </c>
    </row>
    <row r="796" spans="1:11">
      <c r="A796" s="151">
        <v>5695</v>
      </c>
      <c r="B796" s="152">
        <v>37733</v>
      </c>
      <c r="C796" s="151" t="s">
        <v>1503</v>
      </c>
      <c r="D796" s="151" t="s">
        <v>727</v>
      </c>
      <c r="E796" s="151">
        <v>8.4900000000000004E-5</v>
      </c>
      <c r="F796" s="155">
        <v>61258.13</v>
      </c>
      <c r="G796" s="151">
        <f t="shared" si="36"/>
        <v>5.2008152369999996</v>
      </c>
      <c r="H796" s="151">
        <f t="shared" si="37"/>
        <v>0</v>
      </c>
      <c r="I796" s="151">
        <f t="shared" si="38"/>
        <v>5.2008152369999996</v>
      </c>
      <c r="J796" s="151" t="s">
        <v>707</v>
      </c>
      <c r="K796" s="151" t="str">
        <f>IFERROR(IF(VLOOKUP(B796,comp!$D:$L,1,FALSE)=B796,"",""),"Novo")</f>
        <v/>
      </c>
    </row>
    <row r="797" spans="1:11">
      <c r="A797" s="151">
        <v>5695</v>
      </c>
      <c r="B797" s="152">
        <v>44058</v>
      </c>
      <c r="C797" s="151" t="s">
        <v>1504</v>
      </c>
      <c r="D797" s="151" t="s">
        <v>727</v>
      </c>
      <c r="E797" s="151">
        <v>6.4300000000000004E-5</v>
      </c>
      <c r="F797" s="155">
        <v>541609.63</v>
      </c>
      <c r="G797" s="151">
        <f t="shared" si="36"/>
        <v>34.825499209</v>
      </c>
      <c r="H797" s="151">
        <f t="shared" si="37"/>
        <v>0</v>
      </c>
      <c r="I797" s="151">
        <f t="shared" si="38"/>
        <v>34.825499209</v>
      </c>
      <c r="J797" s="151" t="s">
        <v>707</v>
      </c>
      <c r="K797" s="151" t="str">
        <f>IFERROR(IF(VLOOKUP(B797,comp!$D:$L,1,FALSE)=B797,"",""),"Novo")</f>
        <v/>
      </c>
    </row>
    <row r="798" spans="1:11">
      <c r="A798" s="151">
        <v>5703</v>
      </c>
      <c r="B798" s="152">
        <v>2705</v>
      </c>
      <c r="C798" s="151" t="s">
        <v>1505</v>
      </c>
      <c r="D798" s="151" t="s">
        <v>1506</v>
      </c>
      <c r="E798" s="151">
        <v>23.8</v>
      </c>
      <c r="F798" s="151">
        <v>0.77</v>
      </c>
      <c r="G798" s="151">
        <f t="shared" si="36"/>
        <v>18.326000000000001</v>
      </c>
      <c r="H798" s="151">
        <f t="shared" si="37"/>
        <v>0</v>
      </c>
      <c r="I798" s="151">
        <f t="shared" si="38"/>
        <v>18.326000000000001</v>
      </c>
      <c r="J798" s="151" t="s">
        <v>707</v>
      </c>
      <c r="K798" s="151" t="str">
        <f>IFERROR(IF(VLOOKUP(B798,comp!$D:$L,1,FALSE)=B798,"",""),"Novo")</f>
        <v/>
      </c>
    </row>
    <row r="799" spans="1:11">
      <c r="A799" s="151">
        <v>5705</v>
      </c>
      <c r="B799" s="152">
        <v>37731</v>
      </c>
      <c r="C799" s="151" t="s">
        <v>1507</v>
      </c>
      <c r="D799" s="151" t="s">
        <v>727</v>
      </c>
      <c r="E799" s="151">
        <v>6.8999999999999997E-5</v>
      </c>
      <c r="F799" s="155">
        <v>32227.1</v>
      </c>
      <c r="G799" s="151">
        <f t="shared" si="36"/>
        <v>2.2236699</v>
      </c>
      <c r="H799" s="151">
        <f t="shared" si="37"/>
        <v>0</v>
      </c>
      <c r="I799" s="151">
        <f t="shared" si="38"/>
        <v>2.2236699</v>
      </c>
      <c r="J799" s="151" t="s">
        <v>707</v>
      </c>
      <c r="K799" s="151" t="str">
        <f>IFERROR(IF(VLOOKUP(B799,comp!$D:$L,1,FALSE)=B799,"",""),"Novo")</f>
        <v/>
      </c>
    </row>
    <row r="800" spans="1:11">
      <c r="A800" s="151">
        <v>5705</v>
      </c>
      <c r="B800" s="152">
        <v>37752</v>
      </c>
      <c r="C800" s="151" t="s">
        <v>1508</v>
      </c>
      <c r="D800" s="151" t="s">
        <v>727</v>
      </c>
      <c r="E800" s="151">
        <v>6.4300000000000004E-5</v>
      </c>
      <c r="F800" s="155">
        <v>563990.17000000004</v>
      </c>
      <c r="G800" s="151">
        <f t="shared" si="36"/>
        <v>36.264567931000002</v>
      </c>
      <c r="H800" s="151">
        <f t="shared" si="37"/>
        <v>0</v>
      </c>
      <c r="I800" s="151">
        <f t="shared" si="38"/>
        <v>36.264567931000002</v>
      </c>
      <c r="J800" s="151" t="s">
        <v>707</v>
      </c>
      <c r="K800" s="151" t="str">
        <f>IFERROR(IF(VLOOKUP(B800,comp!$D:$L,1,FALSE)=B800,"",""),"Novo")</f>
        <v/>
      </c>
    </row>
    <row r="801" spans="1:11">
      <c r="A801" s="151">
        <v>5707</v>
      </c>
      <c r="B801" s="152">
        <v>9921</v>
      </c>
      <c r="C801" s="151" t="s">
        <v>1509</v>
      </c>
      <c r="D801" s="151" t="s">
        <v>727</v>
      </c>
      <c r="E801" s="151">
        <v>5.0000000000000002E-5</v>
      </c>
      <c r="F801" s="155">
        <v>1578906.7</v>
      </c>
      <c r="G801" s="151">
        <f t="shared" si="36"/>
        <v>78.945335</v>
      </c>
      <c r="H801" s="151">
        <f t="shared" si="37"/>
        <v>0</v>
      </c>
      <c r="I801" s="151">
        <f t="shared" si="38"/>
        <v>78.945335</v>
      </c>
      <c r="J801" s="151" t="s">
        <v>707</v>
      </c>
      <c r="K801" s="151" t="str">
        <f>IFERROR(IF(VLOOKUP(B801,comp!$D:$L,1,FALSE)=B801,"",""),"Novo")</f>
        <v/>
      </c>
    </row>
    <row r="802" spans="1:11">
      <c r="A802" s="151">
        <v>5710</v>
      </c>
      <c r="B802" s="152">
        <v>10488</v>
      </c>
      <c r="C802" s="151" t="s">
        <v>1510</v>
      </c>
      <c r="D802" s="151" t="s">
        <v>727</v>
      </c>
      <c r="E802" s="151">
        <v>6.4300000000000004E-5</v>
      </c>
      <c r="F802" s="155">
        <v>2152752</v>
      </c>
      <c r="G802" s="151">
        <f t="shared" si="36"/>
        <v>138.42195360000002</v>
      </c>
      <c r="H802" s="151">
        <f t="shared" si="37"/>
        <v>0</v>
      </c>
      <c r="I802" s="151">
        <f t="shared" si="38"/>
        <v>138.42195360000002</v>
      </c>
      <c r="J802" s="151" t="s">
        <v>707</v>
      </c>
      <c r="K802" s="151" t="str">
        <f>IFERROR(IF(VLOOKUP(B802,comp!$D:$L,1,FALSE)=B802,"",""),"Novo")</f>
        <v/>
      </c>
    </row>
    <row r="803" spans="1:11">
      <c r="A803" s="151">
        <v>5714</v>
      </c>
      <c r="B803" s="152">
        <v>7640</v>
      </c>
      <c r="C803" s="151" t="s">
        <v>1511</v>
      </c>
      <c r="D803" s="151" t="s">
        <v>727</v>
      </c>
      <c r="E803" s="151">
        <v>5.8300000000000001E-5</v>
      </c>
      <c r="F803" s="155">
        <v>274500</v>
      </c>
      <c r="G803" s="151">
        <f t="shared" si="36"/>
        <v>16.003350000000001</v>
      </c>
      <c r="H803" s="151">
        <f t="shared" si="37"/>
        <v>0</v>
      </c>
      <c r="I803" s="151">
        <f t="shared" si="38"/>
        <v>16.003350000000001</v>
      </c>
      <c r="J803" s="151" t="s">
        <v>707</v>
      </c>
      <c r="K803" s="151" t="str">
        <f>IFERROR(IF(VLOOKUP(B803,comp!$D:$L,1,FALSE)=B803,"",""),"Novo")</f>
        <v/>
      </c>
    </row>
    <row r="804" spans="1:11">
      <c r="A804" s="151">
        <v>5724</v>
      </c>
      <c r="B804" s="152">
        <v>7622</v>
      </c>
      <c r="C804" s="151" t="s">
        <v>1512</v>
      </c>
      <c r="D804" s="151" t="s">
        <v>727</v>
      </c>
      <c r="E804" s="151">
        <v>5.5600000000000003E-5</v>
      </c>
      <c r="F804" s="155">
        <v>1079918</v>
      </c>
      <c r="G804" s="151">
        <f t="shared" si="36"/>
        <v>60.043440800000006</v>
      </c>
      <c r="H804" s="151">
        <f t="shared" si="37"/>
        <v>0</v>
      </c>
      <c r="I804" s="151">
        <f t="shared" si="38"/>
        <v>60.043440800000006</v>
      </c>
      <c r="J804" s="151" t="s">
        <v>707</v>
      </c>
      <c r="K804" s="151" t="str">
        <f>IFERROR(IF(VLOOKUP(B804,comp!$D:$L,1,FALSE)=B804,"",""),"Novo")</f>
        <v/>
      </c>
    </row>
    <row r="805" spans="1:11">
      <c r="A805" s="151">
        <v>5727</v>
      </c>
      <c r="B805" s="152">
        <v>6069</v>
      </c>
      <c r="C805" s="151" t="s">
        <v>1513</v>
      </c>
      <c r="D805" s="151" t="s">
        <v>727</v>
      </c>
      <c r="E805" s="151">
        <v>6.6699999999999995E-5</v>
      </c>
      <c r="F805" s="155">
        <v>181554.32</v>
      </c>
      <c r="G805" s="151">
        <f t="shared" si="36"/>
        <v>12.109673144</v>
      </c>
      <c r="H805" s="151">
        <f t="shared" si="37"/>
        <v>0</v>
      </c>
      <c r="I805" s="151">
        <f t="shared" si="38"/>
        <v>12.109673144</v>
      </c>
      <c r="J805" s="151" t="s">
        <v>707</v>
      </c>
      <c r="K805" s="151" t="str">
        <f>IFERROR(IF(VLOOKUP(B805,comp!$D:$L,1,FALSE)=B805,"",""),"Novo")</f>
        <v/>
      </c>
    </row>
    <row r="806" spans="1:11">
      <c r="A806" s="151">
        <v>5729</v>
      </c>
      <c r="B806" s="152">
        <v>6067</v>
      </c>
      <c r="C806" s="151" t="s">
        <v>1514</v>
      </c>
      <c r="D806" s="151" t="s">
        <v>727</v>
      </c>
      <c r="E806" s="151">
        <v>6.6699999999999995E-5</v>
      </c>
      <c r="F806" s="155">
        <v>738571.44</v>
      </c>
      <c r="G806" s="151">
        <f t="shared" si="36"/>
        <v>49.26271504799999</v>
      </c>
      <c r="H806" s="151">
        <f t="shared" si="37"/>
        <v>0</v>
      </c>
      <c r="I806" s="151">
        <f t="shared" si="38"/>
        <v>49.26271504799999</v>
      </c>
      <c r="J806" s="151" t="s">
        <v>707</v>
      </c>
      <c r="K806" s="151" t="str">
        <f>IFERROR(IF(VLOOKUP(B806,comp!$D:$L,1,FALSE)=B806,"",""),"Novo")</f>
        <v/>
      </c>
    </row>
    <row r="807" spans="1:11">
      <c r="A807" s="151">
        <v>5735</v>
      </c>
      <c r="B807" s="152">
        <v>6046</v>
      </c>
      <c r="C807" s="151" t="s">
        <v>1515</v>
      </c>
      <c r="D807" s="151" t="s">
        <v>727</v>
      </c>
      <c r="E807" s="151">
        <v>6.9999999999999994E-5</v>
      </c>
      <c r="F807" s="155">
        <v>440000</v>
      </c>
      <c r="G807" s="151">
        <f t="shared" si="36"/>
        <v>30.799999999999997</v>
      </c>
      <c r="H807" s="151">
        <f t="shared" si="37"/>
        <v>0</v>
      </c>
      <c r="I807" s="151">
        <f t="shared" si="38"/>
        <v>30.799999999999997</v>
      </c>
      <c r="J807" s="151" t="s">
        <v>707</v>
      </c>
      <c r="K807" s="151" t="str">
        <f>IFERROR(IF(VLOOKUP(B807,comp!$D:$L,1,FALSE)=B807,"",""),"Novo")</f>
        <v/>
      </c>
    </row>
    <row r="808" spans="1:11">
      <c r="A808" s="151">
        <v>5738</v>
      </c>
      <c r="B808" s="152">
        <v>6070</v>
      </c>
      <c r="C808" s="151" t="s">
        <v>1516</v>
      </c>
      <c r="D808" s="151" t="s">
        <v>727</v>
      </c>
      <c r="E808" s="151">
        <v>5.3300000000000001E-5</v>
      </c>
      <c r="F808" s="155">
        <v>821828.55</v>
      </c>
      <c r="G808" s="151">
        <f t="shared" si="36"/>
        <v>43.803461715000005</v>
      </c>
      <c r="H808" s="151">
        <f t="shared" si="37"/>
        <v>0</v>
      </c>
      <c r="I808" s="151">
        <f t="shared" si="38"/>
        <v>43.803461715000005</v>
      </c>
      <c r="J808" s="151" t="s">
        <v>707</v>
      </c>
      <c r="K808" s="151" t="str">
        <f>IFERROR(IF(VLOOKUP(B808,comp!$D:$L,1,FALSE)=B808,"",""),"Novo")</f>
        <v/>
      </c>
    </row>
    <row r="809" spans="1:11">
      <c r="A809" s="151">
        <v>5741</v>
      </c>
      <c r="B809" s="152">
        <v>36485</v>
      </c>
      <c r="C809" s="151" t="s">
        <v>1517</v>
      </c>
      <c r="D809" s="151" t="s">
        <v>727</v>
      </c>
      <c r="E809" s="151">
        <v>6.4300000000000004E-5</v>
      </c>
      <c r="F809" s="155">
        <v>665336.65</v>
      </c>
      <c r="G809" s="151">
        <f t="shared" si="36"/>
        <v>42.781146595000003</v>
      </c>
      <c r="H809" s="151">
        <f t="shared" si="37"/>
        <v>0</v>
      </c>
      <c r="I809" s="151">
        <f t="shared" si="38"/>
        <v>42.781146595000003</v>
      </c>
      <c r="J809" s="151" t="s">
        <v>707</v>
      </c>
      <c r="K809" s="151" t="str">
        <f>IFERROR(IF(VLOOKUP(B809,comp!$D:$L,1,FALSE)=B809,"",""),"Novo")</f>
        <v/>
      </c>
    </row>
    <row r="810" spans="1:11">
      <c r="A810" s="151">
        <v>5751</v>
      </c>
      <c r="B810" s="152">
        <v>37754</v>
      </c>
      <c r="C810" s="151" t="s">
        <v>1518</v>
      </c>
      <c r="D810" s="151" t="s">
        <v>727</v>
      </c>
      <c r="E810" s="151">
        <v>6.4300000000000004E-5</v>
      </c>
      <c r="F810" s="155">
        <v>513678.69</v>
      </c>
      <c r="G810" s="151">
        <f t="shared" si="36"/>
        <v>33.029539767000003</v>
      </c>
      <c r="H810" s="151">
        <f t="shared" si="37"/>
        <v>0</v>
      </c>
      <c r="I810" s="151">
        <f t="shared" si="38"/>
        <v>33.029539767000003</v>
      </c>
      <c r="J810" s="151" t="s">
        <v>707</v>
      </c>
      <c r="K810" s="151" t="str">
        <f>IFERROR(IF(VLOOKUP(B810,comp!$D:$L,1,FALSE)=B810,"",""),"Novo")</f>
        <v/>
      </c>
    </row>
    <row r="811" spans="1:11">
      <c r="A811" s="151">
        <v>5763</v>
      </c>
      <c r="B811" s="152">
        <v>37736</v>
      </c>
      <c r="C811" s="151" t="s">
        <v>1519</v>
      </c>
      <c r="D811" s="151" t="s">
        <v>727</v>
      </c>
      <c r="E811" s="151">
        <v>6.8899999999999994E-5</v>
      </c>
      <c r="F811" s="155">
        <v>85950</v>
      </c>
      <c r="G811" s="151">
        <f t="shared" si="36"/>
        <v>5.9219549999999996</v>
      </c>
      <c r="H811" s="151">
        <f t="shared" si="37"/>
        <v>0</v>
      </c>
      <c r="I811" s="151">
        <f t="shared" si="38"/>
        <v>5.9219549999999996</v>
      </c>
      <c r="J811" s="151" t="s">
        <v>707</v>
      </c>
      <c r="K811" s="151" t="str">
        <f>IFERROR(IF(VLOOKUP(B811,comp!$D:$L,1,FALSE)=B811,"",""),"Novo")</f>
        <v/>
      </c>
    </row>
    <row r="812" spans="1:11">
      <c r="A812" s="151">
        <v>5763</v>
      </c>
      <c r="B812" s="152">
        <v>37758</v>
      </c>
      <c r="C812" s="151" t="s">
        <v>1520</v>
      </c>
      <c r="D812" s="151" t="s">
        <v>727</v>
      </c>
      <c r="E812" s="151">
        <v>6.4300000000000004E-5</v>
      </c>
      <c r="F812" s="155">
        <v>710806.66</v>
      </c>
      <c r="G812" s="151">
        <f t="shared" si="36"/>
        <v>45.704868238000003</v>
      </c>
      <c r="H812" s="151">
        <f t="shared" si="37"/>
        <v>0</v>
      </c>
      <c r="I812" s="151">
        <f t="shared" si="38"/>
        <v>45.704868238000003</v>
      </c>
      <c r="J812" s="151" t="s">
        <v>707</v>
      </c>
      <c r="K812" s="151" t="str">
        <f>IFERROR(IF(VLOOKUP(B812,comp!$D:$L,1,FALSE)=B812,"",""),"Novo")</f>
        <v/>
      </c>
    </row>
    <row r="813" spans="1:11">
      <c r="A813" s="151">
        <v>5765</v>
      </c>
      <c r="B813" s="152">
        <v>20219</v>
      </c>
      <c r="C813" s="151" t="s">
        <v>1521</v>
      </c>
      <c r="D813" s="151" t="s">
        <v>727</v>
      </c>
      <c r="E813" s="151">
        <v>4.0000000000000003E-5</v>
      </c>
      <c r="F813" s="155">
        <v>116000</v>
      </c>
      <c r="G813" s="151">
        <f t="shared" si="36"/>
        <v>4.6400000000000006</v>
      </c>
      <c r="H813" s="151">
        <f t="shared" si="37"/>
        <v>0</v>
      </c>
      <c r="I813" s="151">
        <f t="shared" si="38"/>
        <v>4.6400000000000006</v>
      </c>
      <c r="J813" s="151" t="s">
        <v>707</v>
      </c>
      <c r="K813" s="151" t="str">
        <f>IFERROR(IF(VLOOKUP(B813,comp!$D:$L,1,FALSE)=B813,"",""),"Novo")</f>
        <v/>
      </c>
    </row>
    <row r="814" spans="1:11">
      <c r="A814" s="151">
        <v>5779</v>
      </c>
      <c r="B814" s="152">
        <v>4090</v>
      </c>
      <c r="C814" s="151" t="s">
        <v>1522</v>
      </c>
      <c r="D814" s="151" t="s">
        <v>727</v>
      </c>
      <c r="E814" s="151">
        <v>6.4300000000000004E-5</v>
      </c>
      <c r="F814" s="155">
        <v>1170000</v>
      </c>
      <c r="G814" s="151">
        <f t="shared" si="36"/>
        <v>75.231000000000009</v>
      </c>
      <c r="H814" s="151">
        <f t="shared" si="37"/>
        <v>0</v>
      </c>
      <c r="I814" s="151">
        <f t="shared" si="38"/>
        <v>75.231000000000009</v>
      </c>
      <c r="J814" s="151" t="s">
        <v>707</v>
      </c>
      <c r="K814" s="151" t="str">
        <f>IFERROR(IF(VLOOKUP(B814,comp!$D:$L,1,FALSE)=B814,"",""),"Novo")</f>
        <v/>
      </c>
    </row>
    <row r="815" spans="1:11">
      <c r="A815" s="151">
        <v>5797</v>
      </c>
      <c r="B815" s="152">
        <v>36522</v>
      </c>
      <c r="C815" s="151" t="s">
        <v>1523</v>
      </c>
      <c r="D815" s="151" t="s">
        <v>727</v>
      </c>
      <c r="E815" s="151">
        <v>6.6699999999999995E-5</v>
      </c>
      <c r="F815" s="155">
        <v>99828.17</v>
      </c>
      <c r="G815" s="151">
        <f t="shared" si="36"/>
        <v>6.6585389389999996</v>
      </c>
      <c r="H815" s="151">
        <f t="shared" si="37"/>
        <v>0</v>
      </c>
      <c r="I815" s="151">
        <f t="shared" si="38"/>
        <v>6.6585389389999996</v>
      </c>
      <c r="J815" s="151" t="s">
        <v>707</v>
      </c>
      <c r="K815" s="151" t="str">
        <f>IFERROR(IF(VLOOKUP(B815,comp!$D:$L,1,FALSE)=B815,"",""),"Novo")</f>
        <v/>
      </c>
    </row>
    <row r="816" spans="1:11">
      <c r="A816" s="151">
        <v>5800</v>
      </c>
      <c r="B816" s="152">
        <v>751</v>
      </c>
      <c r="C816" s="151" t="s">
        <v>1524</v>
      </c>
      <c r="D816" s="151" t="s">
        <v>727</v>
      </c>
      <c r="E816" s="151">
        <v>6.9999999999999994E-5</v>
      </c>
      <c r="F816" s="155">
        <v>6083.43</v>
      </c>
      <c r="G816" s="151">
        <f t="shared" si="36"/>
        <v>0.4258401</v>
      </c>
      <c r="H816" s="151">
        <f t="shared" si="37"/>
        <v>0</v>
      </c>
      <c r="I816" s="151">
        <f t="shared" si="38"/>
        <v>0.4258401</v>
      </c>
      <c r="J816" s="151" t="s">
        <v>707</v>
      </c>
      <c r="K816" s="151" t="str">
        <f>IFERROR(IF(VLOOKUP(B816,comp!$D:$L,1,FALSE)=B816,"",""),"Novo")</f>
        <v/>
      </c>
    </row>
    <row r="817" spans="1:11">
      <c r="A817" s="151">
        <v>7032</v>
      </c>
      <c r="B817" s="152">
        <v>14405</v>
      </c>
      <c r="C817" s="151" t="s">
        <v>1525</v>
      </c>
      <c r="D817" s="151" t="s">
        <v>727</v>
      </c>
      <c r="E817" s="151">
        <v>3.1999999999999999E-5</v>
      </c>
      <c r="F817" s="155">
        <v>147034.85999999999</v>
      </c>
      <c r="G817" s="151">
        <f t="shared" si="36"/>
        <v>4.7051155199999997</v>
      </c>
      <c r="H817" s="151">
        <f t="shared" si="37"/>
        <v>0</v>
      </c>
      <c r="I817" s="151">
        <f t="shared" si="38"/>
        <v>4.7051155199999997</v>
      </c>
      <c r="J817" s="151" t="s">
        <v>707</v>
      </c>
      <c r="K817" s="151" t="str">
        <f>IFERROR(IF(VLOOKUP(B817,comp!$D:$L,1,FALSE)=B817,"",""),"Novo")</f>
        <v/>
      </c>
    </row>
    <row r="818" spans="1:11">
      <c r="A818" s="151">
        <v>7038</v>
      </c>
      <c r="B818" s="152">
        <v>10642</v>
      </c>
      <c r="C818" s="151" t="s">
        <v>1526</v>
      </c>
      <c r="D818" s="151" t="s">
        <v>727</v>
      </c>
      <c r="E818" s="151">
        <v>5.3300000000000001E-5</v>
      </c>
      <c r="F818" s="155">
        <v>940000</v>
      </c>
      <c r="G818" s="151">
        <f t="shared" si="36"/>
        <v>50.102000000000004</v>
      </c>
      <c r="H818" s="151">
        <f t="shared" si="37"/>
        <v>0</v>
      </c>
      <c r="I818" s="151">
        <f t="shared" si="38"/>
        <v>50.102000000000004</v>
      </c>
      <c r="J818" s="151" t="s">
        <v>707</v>
      </c>
      <c r="K818" s="151" t="str">
        <f>IFERROR(IF(VLOOKUP(B818,comp!$D:$L,1,FALSE)=B818,"",""),"Novo")</f>
        <v/>
      </c>
    </row>
    <row r="819" spans="1:11">
      <c r="A819" s="151">
        <v>7044</v>
      </c>
      <c r="B819" s="152">
        <v>36503</v>
      </c>
      <c r="C819" s="151" t="s">
        <v>1527</v>
      </c>
      <c r="D819" s="151" t="s">
        <v>727</v>
      </c>
      <c r="E819" s="151">
        <v>6.3999999999999997E-5</v>
      </c>
      <c r="F819" s="155">
        <v>4863.68</v>
      </c>
      <c r="G819" s="151">
        <f t="shared" si="36"/>
        <v>0.31127552000000003</v>
      </c>
      <c r="H819" s="151">
        <f t="shared" si="37"/>
        <v>0</v>
      </c>
      <c r="I819" s="151">
        <f t="shared" si="38"/>
        <v>0.31127552000000003</v>
      </c>
      <c r="J819" s="151" t="s">
        <v>707</v>
      </c>
      <c r="K819" s="151" t="str">
        <f>IFERROR(IF(VLOOKUP(B819,comp!$D:$L,1,FALSE)=B819,"",""),"Novo")</f>
        <v/>
      </c>
    </row>
    <row r="820" spans="1:11">
      <c r="A820" s="151">
        <v>7051</v>
      </c>
      <c r="B820" s="152">
        <v>14489</v>
      </c>
      <c r="C820" s="151" t="s">
        <v>1528</v>
      </c>
      <c r="D820" s="151" t="s">
        <v>727</v>
      </c>
      <c r="E820" s="151">
        <v>5.3300000000000001E-5</v>
      </c>
      <c r="F820" s="155">
        <v>833762.51</v>
      </c>
      <c r="G820" s="151">
        <f t="shared" si="36"/>
        <v>44.439541783000003</v>
      </c>
      <c r="H820" s="151">
        <f t="shared" si="37"/>
        <v>0</v>
      </c>
      <c r="I820" s="151">
        <f t="shared" si="38"/>
        <v>44.439541783000003</v>
      </c>
      <c r="J820" s="151" t="s">
        <v>707</v>
      </c>
      <c r="K820" s="151" t="str">
        <f>IFERROR(IF(VLOOKUP(B820,comp!$D:$L,1,FALSE)=B820,"",""),"Novo")</f>
        <v/>
      </c>
    </row>
    <row r="821" spans="1:11">
      <c r="A821" s="151">
        <v>7063</v>
      </c>
      <c r="B821" s="152">
        <v>36511</v>
      </c>
      <c r="C821" s="151" t="s">
        <v>1529</v>
      </c>
      <c r="D821" s="151" t="s">
        <v>727</v>
      </c>
      <c r="E821" s="151">
        <v>5.3300000000000001E-5</v>
      </c>
      <c r="F821" s="155">
        <v>374551.37</v>
      </c>
      <c r="G821" s="151">
        <f t="shared" si="36"/>
        <v>19.963588021</v>
      </c>
      <c r="H821" s="151">
        <f t="shared" si="37"/>
        <v>0</v>
      </c>
      <c r="I821" s="151">
        <f t="shared" si="38"/>
        <v>19.963588021</v>
      </c>
      <c r="J821" s="151" t="s">
        <v>707</v>
      </c>
      <c r="K821" s="151" t="str">
        <f>IFERROR(IF(VLOOKUP(B821,comp!$D:$L,1,FALSE)=B821,"",""),"Novo")</f>
        <v/>
      </c>
    </row>
    <row r="822" spans="1:11">
      <c r="A822" s="151">
        <v>53794</v>
      </c>
      <c r="B822" s="152">
        <v>9914</v>
      </c>
      <c r="C822" s="151" t="s">
        <v>1530</v>
      </c>
      <c r="D822" s="151" t="s">
        <v>727</v>
      </c>
      <c r="E822" s="151">
        <v>5.0000000000000002E-5</v>
      </c>
      <c r="F822" s="155">
        <v>712400</v>
      </c>
      <c r="G822" s="151">
        <f t="shared" si="36"/>
        <v>35.620000000000005</v>
      </c>
      <c r="H822" s="151">
        <f t="shared" si="37"/>
        <v>0</v>
      </c>
      <c r="I822" s="151">
        <f t="shared" si="38"/>
        <v>35.620000000000005</v>
      </c>
      <c r="J822" s="151" t="s">
        <v>707</v>
      </c>
      <c r="K822" s="151" t="str">
        <f>IFERROR(IF(VLOOKUP(B822,comp!$D:$L,1,FALSE)=B822,"",""),"Novo")</f>
        <v/>
      </c>
    </row>
    <row r="823" spans="1:11">
      <c r="A823" s="151">
        <v>53804</v>
      </c>
      <c r="B823" s="152">
        <v>13726</v>
      </c>
      <c r="C823" s="151" t="s">
        <v>1531</v>
      </c>
      <c r="D823" s="151" t="s">
        <v>727</v>
      </c>
      <c r="E823" s="151">
        <v>6.9999999999999994E-5</v>
      </c>
      <c r="F823" s="155">
        <v>66385.2</v>
      </c>
      <c r="G823" s="151">
        <f t="shared" si="36"/>
        <v>4.6469639999999997</v>
      </c>
      <c r="H823" s="151">
        <f t="shared" si="37"/>
        <v>0</v>
      </c>
      <c r="I823" s="151">
        <f t="shared" si="38"/>
        <v>4.6469639999999997</v>
      </c>
      <c r="J823" s="151" t="s">
        <v>707</v>
      </c>
      <c r="K823" s="151" t="str">
        <f>IFERROR(IF(VLOOKUP(B823,comp!$D:$L,1,FALSE)=B823,"",""),"Novo")</f>
        <v/>
      </c>
    </row>
    <row r="824" spans="1:11">
      <c r="A824" s="151">
        <v>53806</v>
      </c>
      <c r="B824" s="152">
        <v>7625</v>
      </c>
      <c r="C824" s="151" t="s">
        <v>1532</v>
      </c>
      <c r="D824" s="151" t="s">
        <v>727</v>
      </c>
      <c r="E824" s="151">
        <v>5.5600000000000003E-5</v>
      </c>
      <c r="F824" s="155">
        <v>1391437.18</v>
      </c>
      <c r="G824" s="151">
        <f t="shared" si="36"/>
        <v>77.363907208000001</v>
      </c>
      <c r="H824" s="151">
        <f t="shared" si="37"/>
        <v>0</v>
      </c>
      <c r="I824" s="151">
        <f t="shared" si="38"/>
        <v>77.363907208000001</v>
      </c>
      <c r="J824" s="151" t="s">
        <v>707</v>
      </c>
      <c r="K824" s="151" t="str">
        <f>IFERROR(IF(VLOOKUP(B824,comp!$D:$L,1,FALSE)=B824,"",""),"Novo")</f>
        <v/>
      </c>
    </row>
    <row r="825" spans="1:11">
      <c r="A825" s="151">
        <v>53810</v>
      </c>
      <c r="B825" s="152">
        <v>7624</v>
      </c>
      <c r="C825" s="151" t="s">
        <v>1533</v>
      </c>
      <c r="D825" s="151" t="s">
        <v>727</v>
      </c>
      <c r="E825" s="151">
        <v>5.5600000000000003E-5</v>
      </c>
      <c r="F825" s="155">
        <v>1400000</v>
      </c>
      <c r="G825" s="151">
        <f t="shared" si="36"/>
        <v>77.84</v>
      </c>
      <c r="H825" s="151">
        <f t="shared" si="37"/>
        <v>0</v>
      </c>
      <c r="I825" s="151">
        <f t="shared" si="38"/>
        <v>77.84</v>
      </c>
      <c r="J825" s="151" t="s">
        <v>707</v>
      </c>
      <c r="K825" s="151" t="str">
        <f>IFERROR(IF(VLOOKUP(B825,comp!$D:$L,1,FALSE)=B825,"",""),"Novo")</f>
        <v/>
      </c>
    </row>
    <row r="826" spans="1:11">
      <c r="A826" s="151">
        <v>53814</v>
      </c>
      <c r="B826" s="152">
        <v>7623</v>
      </c>
      <c r="C826" s="151" t="s">
        <v>1534</v>
      </c>
      <c r="D826" s="151" t="s">
        <v>727</v>
      </c>
      <c r="E826" s="151">
        <v>5.5600000000000003E-5</v>
      </c>
      <c r="F826" s="155">
        <v>4585785.54</v>
      </c>
      <c r="G826" s="151">
        <f t="shared" si="36"/>
        <v>254.96967602400002</v>
      </c>
      <c r="H826" s="151">
        <f t="shared" si="37"/>
        <v>0</v>
      </c>
      <c r="I826" s="151">
        <f t="shared" si="38"/>
        <v>254.96967602400002</v>
      </c>
      <c r="J826" s="151" t="s">
        <v>707</v>
      </c>
      <c r="K826" s="151" t="str">
        <f>IFERROR(IF(VLOOKUP(B826,comp!$D:$L,1,FALSE)=B826,"",""),"Novo")</f>
        <v/>
      </c>
    </row>
    <row r="827" spans="1:11">
      <c r="A827" s="151">
        <v>53840</v>
      </c>
      <c r="B827" s="152">
        <v>3318</v>
      </c>
      <c r="C827" s="151" t="s">
        <v>1535</v>
      </c>
      <c r="D827" s="151" t="s">
        <v>727</v>
      </c>
      <c r="E827" s="151">
        <v>5.1400000000000003E-5</v>
      </c>
      <c r="F827" s="155">
        <v>49100</v>
      </c>
      <c r="G827" s="151">
        <f t="shared" si="36"/>
        <v>2.5237400000000001</v>
      </c>
      <c r="H827" s="151">
        <f t="shared" si="37"/>
        <v>0</v>
      </c>
      <c r="I827" s="151">
        <f t="shared" si="38"/>
        <v>2.5237400000000001</v>
      </c>
      <c r="J827" s="151" t="s">
        <v>707</v>
      </c>
      <c r="K827" s="151" t="str">
        <f>IFERROR(IF(VLOOKUP(B827,comp!$D:$L,1,FALSE)=B827,"",""),"Novo")</f>
        <v/>
      </c>
    </row>
    <row r="828" spans="1:11">
      <c r="A828" s="151">
        <v>53857</v>
      </c>
      <c r="B828" s="152">
        <v>4262</v>
      </c>
      <c r="C828" s="151" t="s">
        <v>1536</v>
      </c>
      <c r="D828" s="151" t="s">
        <v>727</v>
      </c>
      <c r="E828" s="151">
        <v>6.9999999999999994E-5</v>
      </c>
      <c r="F828" s="155">
        <v>665000</v>
      </c>
      <c r="G828" s="151">
        <f t="shared" si="36"/>
        <v>46.55</v>
      </c>
      <c r="H828" s="151">
        <f t="shared" si="37"/>
        <v>0</v>
      </c>
      <c r="I828" s="151">
        <f t="shared" si="38"/>
        <v>46.55</v>
      </c>
      <c r="J828" s="151" t="s">
        <v>707</v>
      </c>
      <c r="K828" s="151" t="str">
        <f>IFERROR(IF(VLOOKUP(B828,comp!$D:$L,1,FALSE)=B828,"",""),"Novo")</f>
        <v/>
      </c>
    </row>
    <row r="829" spans="1:11">
      <c r="A829" s="151">
        <v>53861</v>
      </c>
      <c r="B829" s="152">
        <v>4263</v>
      </c>
      <c r="C829" s="151" t="s">
        <v>1537</v>
      </c>
      <c r="D829" s="151" t="s">
        <v>727</v>
      </c>
      <c r="E829" s="151">
        <v>6.9999999999999994E-5</v>
      </c>
      <c r="F829" s="155">
        <v>922133.28</v>
      </c>
      <c r="G829" s="151">
        <f t="shared" si="36"/>
        <v>64.549329599999993</v>
      </c>
      <c r="H829" s="151">
        <f t="shared" si="37"/>
        <v>0</v>
      </c>
      <c r="I829" s="151">
        <f t="shared" si="38"/>
        <v>64.549329599999993</v>
      </c>
      <c r="J829" s="151" t="s">
        <v>707</v>
      </c>
      <c r="K829" s="151" t="str">
        <f>IFERROR(IF(VLOOKUP(B829,comp!$D:$L,1,FALSE)=B829,"",""),"Novo")</f>
        <v/>
      </c>
    </row>
    <row r="830" spans="1:11">
      <c r="A830" s="151">
        <v>53863</v>
      </c>
      <c r="B830" s="152">
        <v>41898</v>
      </c>
      <c r="C830" s="151" t="s">
        <v>1538</v>
      </c>
      <c r="D830" s="151" t="s">
        <v>727</v>
      </c>
      <c r="E830" s="151">
        <v>8.0000000000000007E-5</v>
      </c>
      <c r="F830" s="155">
        <v>27465.01</v>
      </c>
      <c r="G830" s="151">
        <f t="shared" si="36"/>
        <v>2.1972008000000001</v>
      </c>
      <c r="H830" s="151">
        <f t="shared" si="37"/>
        <v>0</v>
      </c>
      <c r="I830" s="151">
        <f t="shared" si="38"/>
        <v>2.1972008000000001</v>
      </c>
      <c r="J830" s="151" t="s">
        <v>707</v>
      </c>
      <c r="K830" s="151" t="str">
        <f>IFERROR(IF(VLOOKUP(B830,comp!$D:$L,1,FALSE)=B830,"",""),"Novo")</f>
        <v/>
      </c>
    </row>
    <row r="831" spans="1:11">
      <c r="A831" s="151">
        <v>53866</v>
      </c>
      <c r="B831" s="152">
        <v>14250</v>
      </c>
      <c r="C831" s="151" t="s">
        <v>1539</v>
      </c>
      <c r="D831" s="151" t="s">
        <v>1506</v>
      </c>
      <c r="E831" s="151">
        <v>1.88</v>
      </c>
      <c r="F831" s="151">
        <v>0.79</v>
      </c>
      <c r="G831" s="151">
        <f t="shared" si="36"/>
        <v>1.4852000000000001</v>
      </c>
      <c r="H831" s="151">
        <f t="shared" si="37"/>
        <v>0</v>
      </c>
      <c r="I831" s="151">
        <f t="shared" si="38"/>
        <v>1.4852000000000001</v>
      </c>
      <c r="J831" s="151" t="s">
        <v>707</v>
      </c>
      <c r="K831" s="151" t="str">
        <f>IFERROR(IF(VLOOKUP(B831,comp!$D:$L,1,FALSE)=B831,"",""),"Novo")</f>
        <v/>
      </c>
    </row>
    <row r="832" spans="1:11">
      <c r="A832" s="151">
        <v>53882</v>
      </c>
      <c r="B832" s="152">
        <v>37738</v>
      </c>
      <c r="C832" s="151" t="s">
        <v>1540</v>
      </c>
      <c r="D832" s="151" t="s">
        <v>727</v>
      </c>
      <c r="E832" s="151">
        <v>6.8899999999999994E-5</v>
      </c>
      <c r="F832" s="155">
        <v>71720.820000000007</v>
      </c>
      <c r="G832" s="151">
        <f t="shared" si="36"/>
        <v>4.941564498</v>
      </c>
      <c r="H832" s="151">
        <f t="shared" si="37"/>
        <v>0</v>
      </c>
      <c r="I832" s="151">
        <f t="shared" si="38"/>
        <v>4.941564498</v>
      </c>
      <c r="J832" s="151" t="s">
        <v>707</v>
      </c>
      <c r="K832" s="151" t="str">
        <f>IFERROR(IF(VLOOKUP(B832,comp!$D:$L,1,FALSE)=B832,"",""),"Novo")</f>
        <v/>
      </c>
    </row>
    <row r="833" spans="1:11">
      <c r="A833" s="151">
        <v>53882</v>
      </c>
      <c r="B833" s="152">
        <v>44057</v>
      </c>
      <c r="C833" s="151" t="s">
        <v>1541</v>
      </c>
      <c r="D833" s="151" t="s">
        <v>727</v>
      </c>
      <c r="E833" s="151">
        <v>6.4300000000000004E-5</v>
      </c>
      <c r="F833" s="155">
        <v>496848.5</v>
      </c>
      <c r="G833" s="151">
        <f t="shared" si="36"/>
        <v>31.947358550000001</v>
      </c>
      <c r="H833" s="151">
        <f t="shared" si="37"/>
        <v>0</v>
      </c>
      <c r="I833" s="151">
        <f t="shared" si="38"/>
        <v>31.947358550000001</v>
      </c>
      <c r="J833" s="151" t="s">
        <v>707</v>
      </c>
      <c r="K833" s="151" t="str">
        <f>IFERROR(IF(VLOOKUP(B833,comp!$D:$L,1,FALSE)=B833,"",""),"Novo")</f>
        <v/>
      </c>
    </row>
    <row r="834" spans="1:11">
      <c r="A834" s="151">
        <v>73303</v>
      </c>
      <c r="B834" s="152">
        <v>25019</v>
      </c>
      <c r="C834" s="151" t="s">
        <v>1542</v>
      </c>
      <c r="D834" s="151" t="s">
        <v>727</v>
      </c>
      <c r="E834" s="151">
        <v>4.0000000000000003E-5</v>
      </c>
      <c r="F834" s="155">
        <v>178755.02</v>
      </c>
      <c r="G834" s="151">
        <f t="shared" si="36"/>
        <v>7.1502008000000004</v>
      </c>
      <c r="H834" s="151">
        <f t="shared" si="37"/>
        <v>0</v>
      </c>
      <c r="I834" s="151">
        <f t="shared" si="38"/>
        <v>7.1502008000000004</v>
      </c>
      <c r="J834" s="151" t="s">
        <v>707</v>
      </c>
      <c r="K834" s="151" t="str">
        <f>IFERROR(IF(VLOOKUP(B834,comp!$D:$L,1,FALSE)=B834,"",""),"Novo")</f>
        <v/>
      </c>
    </row>
    <row r="835" spans="1:11">
      <c r="A835" s="151">
        <v>73335</v>
      </c>
      <c r="B835" s="152">
        <v>37730</v>
      </c>
      <c r="C835" s="151" t="s">
        <v>1543</v>
      </c>
      <c r="D835" s="151" t="s">
        <v>727</v>
      </c>
      <c r="E835" s="151">
        <v>6.8899999999999994E-5</v>
      </c>
      <c r="F835" s="155">
        <v>30096.38</v>
      </c>
      <c r="G835" s="151">
        <f t="shared" si="36"/>
        <v>2.0736405819999999</v>
      </c>
      <c r="H835" s="151">
        <f t="shared" si="37"/>
        <v>0</v>
      </c>
      <c r="I835" s="151">
        <f t="shared" si="38"/>
        <v>2.0736405819999999</v>
      </c>
      <c r="J835" s="151" t="s">
        <v>707</v>
      </c>
      <c r="K835" s="151" t="str">
        <f>IFERROR(IF(VLOOKUP(B835,comp!$D:$L,1,FALSE)=B835,"",""),"Novo")</f>
        <v/>
      </c>
    </row>
    <row r="836" spans="1:11">
      <c r="A836" s="151">
        <v>83361</v>
      </c>
      <c r="B836" s="152">
        <v>36484</v>
      </c>
      <c r="C836" s="151" t="s">
        <v>1544</v>
      </c>
      <c r="D836" s="151" t="s">
        <v>727</v>
      </c>
      <c r="E836" s="151">
        <v>4.0000000000000003E-5</v>
      </c>
      <c r="F836" s="155">
        <v>246246.87</v>
      </c>
      <c r="G836" s="151">
        <f t="shared" si="36"/>
        <v>9.8498748000000003</v>
      </c>
      <c r="H836" s="151">
        <f t="shared" si="37"/>
        <v>0</v>
      </c>
      <c r="I836" s="151">
        <f t="shared" si="38"/>
        <v>9.8498748000000003</v>
      </c>
      <c r="J836" s="151" t="s">
        <v>707</v>
      </c>
      <c r="K836" s="151" t="str">
        <f>IFERROR(IF(VLOOKUP(B836,comp!$D:$L,1,FALSE)=B836,"",""),"Novo")</f>
        <v/>
      </c>
    </row>
    <row r="837" spans="1:11">
      <c r="A837" s="151">
        <v>83761</v>
      </c>
      <c r="B837" s="152">
        <v>13333</v>
      </c>
      <c r="C837" s="151" t="s">
        <v>1545</v>
      </c>
      <c r="D837" s="151" t="s">
        <v>727</v>
      </c>
      <c r="E837" s="151">
        <v>4.0000000000000003E-5</v>
      </c>
      <c r="F837" s="155">
        <v>238170.66</v>
      </c>
      <c r="G837" s="151">
        <f t="shared" ref="G837:G900" si="39">IF(J837="INSUMO",F837*E837,0)</f>
        <v>9.5268264000000009</v>
      </c>
      <c r="H837" s="151">
        <f t="shared" ref="H837:H900" si="40">IF(J837="MÃO DE OBRA",F837*E837,0)</f>
        <v>0</v>
      </c>
      <c r="I837" s="151">
        <f t="shared" ref="I837:I900" si="41">E837*F837</f>
        <v>9.5268264000000009</v>
      </c>
      <c r="J837" s="151" t="s">
        <v>707</v>
      </c>
      <c r="K837" s="151" t="str">
        <f>IFERROR(IF(VLOOKUP(B837,comp!$D:$L,1,FALSE)=B837,"",""),"Novo")</f>
        <v/>
      </c>
    </row>
    <row r="838" spans="1:11">
      <c r="A838" s="151">
        <v>87441</v>
      </c>
      <c r="B838" s="152">
        <v>10537</v>
      </c>
      <c r="C838" s="151" t="s">
        <v>1546</v>
      </c>
      <c r="D838" s="151" t="s">
        <v>727</v>
      </c>
      <c r="E838" s="151">
        <v>6.3999999999999997E-5</v>
      </c>
      <c r="F838" s="155">
        <v>6545.89</v>
      </c>
      <c r="G838" s="151">
        <f t="shared" si="39"/>
        <v>0.41893696000000002</v>
      </c>
      <c r="H838" s="151">
        <f t="shared" si="40"/>
        <v>0</v>
      </c>
      <c r="I838" s="151">
        <f t="shared" si="41"/>
        <v>0.41893696000000002</v>
      </c>
      <c r="J838" s="151" t="s">
        <v>707</v>
      </c>
      <c r="K838" s="151" t="str">
        <f>IFERROR(IF(VLOOKUP(B838,comp!$D:$L,1,FALSE)=B838,"",""),"Novo")</f>
        <v/>
      </c>
    </row>
    <row r="839" spans="1:11">
      <c r="A839" s="151">
        <v>88387</v>
      </c>
      <c r="B839" s="152">
        <v>37544</v>
      </c>
      <c r="C839" s="151" t="s">
        <v>1547</v>
      </c>
      <c r="D839" s="151" t="s">
        <v>727</v>
      </c>
      <c r="E839" s="151">
        <v>6.3999999999999997E-5</v>
      </c>
      <c r="F839" s="155">
        <v>12722.32</v>
      </c>
      <c r="G839" s="151">
        <f t="shared" si="39"/>
        <v>0.81422847999999992</v>
      </c>
      <c r="H839" s="151">
        <f t="shared" si="40"/>
        <v>0</v>
      </c>
      <c r="I839" s="151">
        <f t="shared" si="41"/>
        <v>0.81422847999999992</v>
      </c>
      <c r="J839" s="151" t="s">
        <v>707</v>
      </c>
      <c r="K839" s="151" t="str">
        <f>IFERROR(IF(VLOOKUP(B839,comp!$D:$L,1,FALSE)=B839,"",""),"Novo")</f>
        <v/>
      </c>
    </row>
    <row r="840" spans="1:11">
      <c r="A840" s="151">
        <v>88394</v>
      </c>
      <c r="B840" s="152">
        <v>37545</v>
      </c>
      <c r="C840" s="151" t="s">
        <v>1548</v>
      </c>
      <c r="D840" s="151" t="s">
        <v>727</v>
      </c>
      <c r="E840" s="151">
        <v>6.3999999999999997E-5</v>
      </c>
      <c r="F840" s="155">
        <v>15137.86</v>
      </c>
      <c r="G840" s="151">
        <f t="shared" si="39"/>
        <v>0.96882303999999997</v>
      </c>
      <c r="H840" s="151">
        <f t="shared" si="40"/>
        <v>0</v>
      </c>
      <c r="I840" s="151">
        <f t="shared" si="41"/>
        <v>0.96882303999999997</v>
      </c>
      <c r="J840" s="151" t="s">
        <v>707</v>
      </c>
      <c r="K840" s="151" t="str">
        <f>IFERROR(IF(VLOOKUP(B840,comp!$D:$L,1,FALSE)=B840,"",""),"Novo")</f>
        <v/>
      </c>
    </row>
    <row r="841" spans="1:11">
      <c r="A841" s="151">
        <v>88400</v>
      </c>
      <c r="B841" s="152">
        <v>37546</v>
      </c>
      <c r="C841" s="151" t="s">
        <v>1549</v>
      </c>
      <c r="D841" s="151" t="s">
        <v>727</v>
      </c>
      <c r="E841" s="151">
        <v>6.3999999999999997E-5</v>
      </c>
      <c r="F841" s="155">
        <v>12028.65</v>
      </c>
      <c r="G841" s="151">
        <f t="shared" si="39"/>
        <v>0.7698335999999999</v>
      </c>
      <c r="H841" s="151">
        <f t="shared" si="40"/>
        <v>0</v>
      </c>
      <c r="I841" s="151">
        <f t="shared" si="41"/>
        <v>0.7698335999999999</v>
      </c>
      <c r="J841" s="151" t="s">
        <v>707</v>
      </c>
      <c r="K841" s="151" t="str">
        <f>IFERROR(IF(VLOOKUP(B841,comp!$D:$L,1,FALSE)=B841,"",""),"Novo")</f>
        <v/>
      </c>
    </row>
    <row r="842" spans="1:11">
      <c r="A842" s="151">
        <v>88419</v>
      </c>
      <c r="B842" s="152">
        <v>37540</v>
      </c>
      <c r="C842" s="151" t="s">
        <v>1550</v>
      </c>
      <c r="D842" s="151" t="s">
        <v>727</v>
      </c>
      <c r="E842" s="151">
        <v>6.3999999999999997E-5</v>
      </c>
      <c r="F842" s="155">
        <v>78265.63</v>
      </c>
      <c r="G842" s="151">
        <f t="shared" si="39"/>
        <v>5.0090003200000002</v>
      </c>
      <c r="H842" s="151">
        <f t="shared" si="40"/>
        <v>0</v>
      </c>
      <c r="I842" s="151">
        <f t="shared" si="41"/>
        <v>5.0090003200000002</v>
      </c>
      <c r="J842" s="151" t="s">
        <v>707</v>
      </c>
      <c r="K842" s="151" t="str">
        <f>IFERROR(IF(VLOOKUP(B842,comp!$D:$L,1,FALSE)=B842,"",""),"Novo")</f>
        <v/>
      </c>
    </row>
    <row r="843" spans="1:11">
      <c r="A843" s="151">
        <v>88434</v>
      </c>
      <c r="B843" s="152">
        <v>37548</v>
      </c>
      <c r="C843" s="151" t="s">
        <v>1551</v>
      </c>
      <c r="D843" s="151" t="s">
        <v>727</v>
      </c>
      <c r="E843" s="151">
        <v>6.3999999999999997E-5</v>
      </c>
      <c r="F843" s="155">
        <v>103740.69</v>
      </c>
      <c r="G843" s="151">
        <f t="shared" si="39"/>
        <v>6.6394041599999998</v>
      </c>
      <c r="H843" s="151">
        <f t="shared" si="40"/>
        <v>0</v>
      </c>
      <c r="I843" s="151">
        <f t="shared" si="41"/>
        <v>6.6394041599999998</v>
      </c>
      <c r="J843" s="151" t="s">
        <v>707</v>
      </c>
      <c r="K843" s="151" t="str">
        <f>IFERROR(IF(VLOOKUP(B843,comp!$D:$L,1,FALSE)=B843,"",""),"Novo")</f>
        <v/>
      </c>
    </row>
    <row r="844" spans="1:11">
      <c r="A844" s="151">
        <v>88826</v>
      </c>
      <c r="B844" s="152">
        <v>10535</v>
      </c>
      <c r="C844" s="151" t="s">
        <v>1552</v>
      </c>
      <c r="D844" s="151" t="s">
        <v>727</v>
      </c>
      <c r="E844" s="151">
        <v>6.3999999999999997E-5</v>
      </c>
      <c r="F844" s="155">
        <v>4800</v>
      </c>
      <c r="G844" s="151">
        <f t="shared" si="39"/>
        <v>0.30719999999999997</v>
      </c>
      <c r="H844" s="151">
        <f t="shared" si="40"/>
        <v>0</v>
      </c>
      <c r="I844" s="151">
        <f t="shared" si="41"/>
        <v>0.30719999999999997</v>
      </c>
      <c r="J844" s="151" t="s">
        <v>707</v>
      </c>
      <c r="K844" s="151" t="str">
        <f>IFERROR(IF(VLOOKUP(B844,comp!$D:$L,1,FALSE)=B844,"",""),"Novo")</f>
        <v/>
      </c>
    </row>
    <row r="845" spans="1:11">
      <c r="A845" s="151">
        <v>88839</v>
      </c>
      <c r="B845" s="152">
        <v>36509</v>
      </c>
      <c r="C845" s="151" t="s">
        <v>1553</v>
      </c>
      <c r="D845" s="151" t="s">
        <v>727</v>
      </c>
      <c r="E845" s="151">
        <v>3.1099999999999997E-5</v>
      </c>
      <c r="F845" s="155">
        <v>1130275.1599999999</v>
      </c>
      <c r="G845" s="151">
        <f t="shared" si="39"/>
        <v>35.151557475999994</v>
      </c>
      <c r="H845" s="151">
        <f t="shared" si="40"/>
        <v>0</v>
      </c>
      <c r="I845" s="151">
        <f t="shared" si="41"/>
        <v>35.151557475999994</v>
      </c>
      <c r="J845" s="151" t="s">
        <v>707</v>
      </c>
      <c r="K845" s="151" t="str">
        <f>IFERROR(IF(VLOOKUP(B845,comp!$D:$L,1,FALSE)=B845,"",""),"Novo")</f>
        <v/>
      </c>
    </row>
    <row r="846" spans="1:11">
      <c r="A846" s="151">
        <v>88900</v>
      </c>
      <c r="B846" s="152">
        <v>14525</v>
      </c>
      <c r="C846" s="151" t="s">
        <v>1554</v>
      </c>
      <c r="D846" s="151" t="s">
        <v>727</v>
      </c>
      <c r="E846" s="151">
        <v>5.5999999999999999E-5</v>
      </c>
      <c r="F846" s="155">
        <v>936675.8</v>
      </c>
      <c r="G846" s="151">
        <f t="shared" si="39"/>
        <v>52.453844799999999</v>
      </c>
      <c r="H846" s="151">
        <f t="shared" si="40"/>
        <v>0</v>
      </c>
      <c r="I846" s="151">
        <f t="shared" si="41"/>
        <v>52.453844799999999</v>
      </c>
      <c r="J846" s="151" t="s">
        <v>707</v>
      </c>
      <c r="K846" s="151" t="str">
        <f>IFERROR(IF(VLOOKUP(B846,comp!$D:$L,1,FALSE)=B846,"",""),"Novo")</f>
        <v/>
      </c>
    </row>
    <row r="847" spans="1:11">
      <c r="A847" s="151">
        <v>89023</v>
      </c>
      <c r="B847" s="152">
        <v>25014</v>
      </c>
      <c r="C847" s="151" t="s">
        <v>1555</v>
      </c>
      <c r="D847" s="151" t="s">
        <v>727</v>
      </c>
      <c r="E847" s="151">
        <v>3.1999999999999999E-5</v>
      </c>
      <c r="F847" s="155">
        <v>119510.74</v>
      </c>
      <c r="G847" s="151">
        <f t="shared" si="39"/>
        <v>3.8243436800000001</v>
      </c>
      <c r="H847" s="151">
        <f t="shared" si="40"/>
        <v>0</v>
      </c>
      <c r="I847" s="151">
        <f t="shared" si="41"/>
        <v>3.8243436800000001</v>
      </c>
      <c r="J847" s="151" t="s">
        <v>707</v>
      </c>
      <c r="K847" s="151" t="str">
        <f>IFERROR(IF(VLOOKUP(B847,comp!$D:$L,1,FALSE)=B847,"",""),"Novo")</f>
        <v/>
      </c>
    </row>
    <row r="848" spans="1:11">
      <c r="A848" s="151">
        <v>89212</v>
      </c>
      <c r="B848" s="152">
        <v>37597</v>
      </c>
      <c r="C848" s="151" t="s">
        <v>1556</v>
      </c>
      <c r="D848" s="151" t="s">
        <v>727</v>
      </c>
      <c r="E848" s="151">
        <v>4.57E-5</v>
      </c>
      <c r="F848" s="155">
        <v>656464.84</v>
      </c>
      <c r="G848" s="151">
        <f t="shared" si="39"/>
        <v>30.000443187999998</v>
      </c>
      <c r="H848" s="151">
        <f t="shared" si="40"/>
        <v>0</v>
      </c>
      <c r="I848" s="151">
        <f t="shared" si="41"/>
        <v>30.000443187999998</v>
      </c>
      <c r="J848" s="151" t="s">
        <v>707</v>
      </c>
      <c r="K848" s="151" t="str">
        <f>IFERROR(IF(VLOOKUP(B848,comp!$D:$L,1,FALSE)=B848,"",""),"Novo")</f>
        <v/>
      </c>
    </row>
    <row r="849" spans="1:11">
      <c r="A849" s="151">
        <v>89221</v>
      </c>
      <c r="B849" s="152">
        <v>36397</v>
      </c>
      <c r="C849" s="151" t="s">
        <v>1557</v>
      </c>
      <c r="D849" s="151" t="s">
        <v>727</v>
      </c>
      <c r="E849" s="151">
        <v>6.3999999999999997E-5</v>
      </c>
      <c r="F849" s="155">
        <v>19525.419999999998</v>
      </c>
      <c r="G849" s="151">
        <f t="shared" si="39"/>
        <v>1.2496268799999999</v>
      </c>
      <c r="H849" s="151">
        <f t="shared" si="40"/>
        <v>0</v>
      </c>
      <c r="I849" s="151">
        <f t="shared" si="41"/>
        <v>1.2496268799999999</v>
      </c>
      <c r="J849" s="151" t="s">
        <v>707</v>
      </c>
      <c r="K849" s="151" t="str">
        <f>IFERROR(IF(VLOOKUP(B849,comp!$D:$L,1,FALSE)=B849,"",""),"Novo")</f>
        <v/>
      </c>
    </row>
    <row r="850" spans="1:11">
      <c r="A850" s="151">
        <v>89230</v>
      </c>
      <c r="B850" s="152">
        <v>13877</v>
      </c>
      <c r="C850" s="151" t="s">
        <v>1558</v>
      </c>
      <c r="D850" s="151" t="s">
        <v>727</v>
      </c>
      <c r="E850" s="151">
        <v>4.6699999999999997E-5</v>
      </c>
      <c r="F850" s="155">
        <v>2572052.7599999998</v>
      </c>
      <c r="G850" s="151">
        <f t="shared" si="39"/>
        <v>120.11486389199997</v>
      </c>
      <c r="H850" s="151">
        <f t="shared" si="40"/>
        <v>0</v>
      </c>
      <c r="I850" s="151">
        <f t="shared" si="41"/>
        <v>120.11486389199997</v>
      </c>
      <c r="J850" s="151" t="s">
        <v>707</v>
      </c>
      <c r="K850" s="151" t="str">
        <f>IFERROR(IF(VLOOKUP(B850,comp!$D:$L,1,FALSE)=B850,"",""),"Novo")</f>
        <v/>
      </c>
    </row>
    <row r="851" spans="1:11">
      <c r="A851" s="151">
        <v>89236</v>
      </c>
      <c r="B851" s="152">
        <v>14576</v>
      </c>
      <c r="C851" s="151" t="s">
        <v>1559</v>
      </c>
      <c r="D851" s="151" t="s">
        <v>727</v>
      </c>
      <c r="E851" s="151">
        <v>4.6699999999999997E-5</v>
      </c>
      <c r="F851" s="155">
        <v>6008274.6399999997</v>
      </c>
      <c r="G851" s="151">
        <f t="shared" si="39"/>
        <v>280.58642568799996</v>
      </c>
      <c r="H851" s="151">
        <f t="shared" si="40"/>
        <v>0</v>
      </c>
      <c r="I851" s="151">
        <f t="shared" si="41"/>
        <v>280.58642568799996</v>
      </c>
      <c r="J851" s="151" t="s">
        <v>707</v>
      </c>
      <c r="K851" s="151" t="str">
        <f>IFERROR(IF(VLOOKUP(B851,comp!$D:$L,1,FALSE)=B851,"",""),"Novo")</f>
        <v/>
      </c>
    </row>
    <row r="852" spans="1:11">
      <c r="A852" s="151">
        <v>89246</v>
      </c>
      <c r="B852" s="152">
        <v>14575</v>
      </c>
      <c r="C852" s="151" t="s">
        <v>1560</v>
      </c>
      <c r="D852" s="151" t="s">
        <v>727</v>
      </c>
      <c r="E852" s="151">
        <v>4.6699999999999997E-5</v>
      </c>
      <c r="F852" s="155">
        <v>5220807</v>
      </c>
      <c r="G852" s="151">
        <f t="shared" si="39"/>
        <v>243.81168689999998</v>
      </c>
      <c r="H852" s="151">
        <f t="shared" si="40"/>
        <v>0</v>
      </c>
      <c r="I852" s="151">
        <f t="shared" si="41"/>
        <v>243.81168689999998</v>
      </c>
      <c r="J852" s="151" t="s">
        <v>707</v>
      </c>
      <c r="K852" s="151" t="str">
        <f>IFERROR(IF(VLOOKUP(B852,comp!$D:$L,1,FALSE)=B852,"",""),"Novo")</f>
        <v/>
      </c>
    </row>
    <row r="853" spans="1:11">
      <c r="A853" s="151">
        <v>89253</v>
      </c>
      <c r="B853" s="152">
        <v>44470</v>
      </c>
      <c r="C853" s="151" t="s">
        <v>1561</v>
      </c>
      <c r="D853" s="151" t="s">
        <v>727</v>
      </c>
      <c r="E853" s="151">
        <v>4.0000000000000003E-5</v>
      </c>
      <c r="F853" s="155">
        <v>1764131.61</v>
      </c>
      <c r="G853" s="151">
        <f t="shared" si="39"/>
        <v>70.565264400000004</v>
      </c>
      <c r="H853" s="151">
        <f t="shared" si="40"/>
        <v>0</v>
      </c>
      <c r="I853" s="151">
        <f t="shared" si="41"/>
        <v>70.565264400000004</v>
      </c>
      <c r="J853" s="151" t="s">
        <v>707</v>
      </c>
      <c r="K853" s="151" t="str">
        <f>IFERROR(IF(VLOOKUP(B853,comp!$D:$L,1,FALSE)=B853,"",""),"Novo")</f>
        <v/>
      </c>
    </row>
    <row r="854" spans="1:11">
      <c r="A854" s="151">
        <v>89259</v>
      </c>
      <c r="B854" s="152">
        <v>3363</v>
      </c>
      <c r="C854" s="151" t="s">
        <v>1562</v>
      </c>
      <c r="D854" s="151" t="s">
        <v>727</v>
      </c>
      <c r="E854" s="151">
        <v>5.5099999999999998E-5</v>
      </c>
      <c r="F854" s="155">
        <v>144875</v>
      </c>
      <c r="G854" s="151">
        <f t="shared" si="39"/>
        <v>7.9826124999999992</v>
      </c>
      <c r="H854" s="151">
        <f t="shared" si="40"/>
        <v>0</v>
      </c>
      <c r="I854" s="151">
        <f t="shared" si="41"/>
        <v>7.9826124999999992</v>
      </c>
      <c r="J854" s="151" t="s">
        <v>707</v>
      </c>
      <c r="K854" s="151" t="str">
        <f>IFERROR(IF(VLOOKUP(B854,comp!$D:$L,1,FALSE)=B854,"",""),"Novo")</f>
        <v/>
      </c>
    </row>
    <row r="855" spans="1:11">
      <c r="A855" s="151">
        <v>89267</v>
      </c>
      <c r="B855" s="152">
        <v>44475</v>
      </c>
      <c r="C855" s="151" t="s">
        <v>1563</v>
      </c>
      <c r="D855" s="151" t="s">
        <v>727</v>
      </c>
      <c r="E855" s="151">
        <v>4.0000000000000003E-5</v>
      </c>
      <c r="F855" s="155">
        <v>1305473.1499999999</v>
      </c>
      <c r="G855" s="151">
        <f t="shared" si="39"/>
        <v>52.218926000000003</v>
      </c>
      <c r="H855" s="151">
        <f t="shared" si="40"/>
        <v>0</v>
      </c>
      <c r="I855" s="151">
        <f t="shared" si="41"/>
        <v>52.218926000000003</v>
      </c>
      <c r="J855" s="151" t="s">
        <v>707</v>
      </c>
      <c r="K855" s="151" t="str">
        <f>IFERROR(IF(VLOOKUP(B855,comp!$D:$L,1,FALSE)=B855,"",""),"Novo")</f>
        <v/>
      </c>
    </row>
    <row r="856" spans="1:11">
      <c r="A856" s="151">
        <v>89274</v>
      </c>
      <c r="B856" s="152">
        <v>36398</v>
      </c>
      <c r="C856" s="151" t="s">
        <v>1564</v>
      </c>
      <c r="D856" s="151" t="s">
        <v>727</v>
      </c>
      <c r="E856" s="151">
        <v>6.3999999999999997E-5</v>
      </c>
      <c r="F856" s="155">
        <v>23731.52</v>
      </c>
      <c r="G856" s="151">
        <f t="shared" si="39"/>
        <v>1.5188172799999999</v>
      </c>
      <c r="H856" s="151">
        <f t="shared" si="40"/>
        <v>0</v>
      </c>
      <c r="I856" s="151">
        <f t="shared" si="41"/>
        <v>1.5188172799999999</v>
      </c>
      <c r="J856" s="151" t="s">
        <v>707</v>
      </c>
      <c r="K856" s="151" t="str">
        <f>IFERROR(IF(VLOOKUP(B856,comp!$D:$L,1,FALSE)=B856,"",""),"Novo")</f>
        <v/>
      </c>
    </row>
    <row r="857" spans="1:11">
      <c r="A857" s="151">
        <v>89870</v>
      </c>
      <c r="B857" s="152">
        <v>37743</v>
      </c>
      <c r="C857" s="151" t="s">
        <v>1565</v>
      </c>
      <c r="D857" s="151" t="s">
        <v>727</v>
      </c>
      <c r="E857" s="151">
        <v>6.0300000000000002E-5</v>
      </c>
      <c r="F857" s="155">
        <v>237841.37</v>
      </c>
      <c r="G857" s="151">
        <f t="shared" si="39"/>
        <v>14.341834610999999</v>
      </c>
      <c r="H857" s="151">
        <f t="shared" si="40"/>
        <v>0</v>
      </c>
      <c r="I857" s="151">
        <f t="shared" si="41"/>
        <v>14.341834610999999</v>
      </c>
      <c r="J857" s="151" t="s">
        <v>707</v>
      </c>
      <c r="K857" s="151" t="str">
        <f>IFERROR(IF(VLOOKUP(B857,comp!$D:$L,1,FALSE)=B857,"",""),"Novo")</f>
        <v/>
      </c>
    </row>
    <row r="858" spans="1:11">
      <c r="A858" s="151">
        <v>89870</v>
      </c>
      <c r="B858" s="152">
        <v>37762</v>
      </c>
      <c r="C858" s="151" t="s">
        <v>1566</v>
      </c>
      <c r="D858" s="151" t="s">
        <v>727</v>
      </c>
      <c r="E858" s="151">
        <v>3.4199999999999998E-5</v>
      </c>
      <c r="F858" s="155">
        <v>759839.92</v>
      </c>
      <c r="G858" s="151">
        <f t="shared" si="39"/>
        <v>25.986525264000001</v>
      </c>
      <c r="H858" s="151">
        <f t="shared" si="40"/>
        <v>0</v>
      </c>
      <c r="I858" s="151">
        <f t="shared" si="41"/>
        <v>25.986525264000001</v>
      </c>
      <c r="J858" s="151" t="s">
        <v>707</v>
      </c>
      <c r="K858" s="151" t="str">
        <f>IFERROR(IF(VLOOKUP(B858,comp!$D:$L,1,FALSE)=B858,"",""),"Novo")</f>
        <v/>
      </c>
    </row>
    <row r="859" spans="1:11">
      <c r="A859" s="151">
        <v>89878</v>
      </c>
      <c r="B859" s="152">
        <v>37744</v>
      </c>
      <c r="C859" s="151" t="s">
        <v>1567</v>
      </c>
      <c r="D859" s="151" t="s">
        <v>727</v>
      </c>
      <c r="E859" s="151">
        <v>6.0300000000000002E-5</v>
      </c>
      <c r="F859" s="155">
        <v>279656.7</v>
      </c>
      <c r="G859" s="151">
        <f t="shared" si="39"/>
        <v>16.863299010000002</v>
      </c>
      <c r="H859" s="151">
        <f t="shared" si="40"/>
        <v>0</v>
      </c>
      <c r="I859" s="151">
        <f t="shared" si="41"/>
        <v>16.863299010000002</v>
      </c>
      <c r="J859" s="151" t="s">
        <v>707</v>
      </c>
      <c r="K859" s="151" t="str">
        <f>IFERROR(IF(VLOOKUP(B859,comp!$D:$L,1,FALSE)=B859,"",""),"Novo")</f>
        <v/>
      </c>
    </row>
    <row r="860" spans="1:11">
      <c r="A860" s="151">
        <v>89878</v>
      </c>
      <c r="B860" s="152">
        <v>37763</v>
      </c>
      <c r="C860" s="151" t="s">
        <v>1568</v>
      </c>
      <c r="D860" s="151" t="s">
        <v>727</v>
      </c>
      <c r="E860" s="151">
        <v>3.4199999999999998E-5</v>
      </c>
      <c r="F860" s="155">
        <v>769068.62</v>
      </c>
      <c r="G860" s="151">
        <f t="shared" si="39"/>
        <v>26.302146803999999</v>
      </c>
      <c r="H860" s="151">
        <f t="shared" si="40"/>
        <v>0</v>
      </c>
      <c r="I860" s="151">
        <f t="shared" si="41"/>
        <v>26.302146803999999</v>
      </c>
      <c r="J860" s="151" t="s">
        <v>707</v>
      </c>
      <c r="K860" s="151" t="str">
        <f>IFERROR(IF(VLOOKUP(B860,comp!$D:$L,1,FALSE)=B860,"",""),"Novo")</f>
        <v/>
      </c>
    </row>
    <row r="861" spans="1:11">
      <c r="A861" s="151">
        <v>90582</v>
      </c>
      <c r="B861" s="152">
        <v>13896</v>
      </c>
      <c r="C861" s="151" t="s">
        <v>1569</v>
      </c>
      <c r="D861" s="151" t="s">
        <v>727</v>
      </c>
      <c r="E861" s="151">
        <v>1.2799999999999999E-4</v>
      </c>
      <c r="F861" s="155">
        <v>3390.99</v>
      </c>
      <c r="G861" s="151">
        <f t="shared" si="39"/>
        <v>0.43404671999999994</v>
      </c>
      <c r="H861" s="151">
        <f t="shared" si="40"/>
        <v>0</v>
      </c>
      <c r="I861" s="151">
        <f t="shared" si="41"/>
        <v>0.43404671999999994</v>
      </c>
      <c r="J861" s="151" t="s">
        <v>707</v>
      </c>
      <c r="K861" s="151" t="str">
        <f>IFERROR(IF(VLOOKUP(B861,comp!$D:$L,1,FALSE)=B861,"",""),"Novo")</f>
        <v/>
      </c>
    </row>
    <row r="862" spans="1:11">
      <c r="A862" s="151">
        <v>90621</v>
      </c>
      <c r="B862" s="152">
        <v>40791</v>
      </c>
      <c r="C862" s="151" t="s">
        <v>1570</v>
      </c>
      <c r="D862" s="151" t="s">
        <v>727</v>
      </c>
      <c r="E862" s="151">
        <v>6.3999999999999997E-5</v>
      </c>
      <c r="F862" s="155">
        <v>36597.78</v>
      </c>
      <c r="G862" s="151">
        <f t="shared" si="39"/>
        <v>2.3422579199999998</v>
      </c>
      <c r="H862" s="151">
        <f t="shared" si="40"/>
        <v>0</v>
      </c>
      <c r="I862" s="151">
        <f t="shared" si="41"/>
        <v>2.3422579199999998</v>
      </c>
      <c r="J862" s="151" t="s">
        <v>707</v>
      </c>
      <c r="K862" s="151" t="str">
        <f>IFERROR(IF(VLOOKUP(B862,comp!$D:$L,1,FALSE)=B862,"",""),"Novo")</f>
        <v/>
      </c>
    </row>
    <row r="863" spans="1:11">
      <c r="A863" s="151">
        <v>90627</v>
      </c>
      <c r="B863" s="152">
        <v>39012</v>
      </c>
      <c r="C863" s="151" t="s">
        <v>1571</v>
      </c>
      <c r="D863" s="151" t="s">
        <v>727</v>
      </c>
      <c r="E863" s="151">
        <v>5.3300000000000001E-5</v>
      </c>
      <c r="F863" s="155">
        <v>991862.14</v>
      </c>
      <c r="G863" s="151">
        <f t="shared" si="39"/>
        <v>52.866252062000001</v>
      </c>
      <c r="H863" s="151">
        <f t="shared" si="40"/>
        <v>0</v>
      </c>
      <c r="I863" s="151">
        <f t="shared" si="41"/>
        <v>52.866252062000001</v>
      </c>
      <c r="J863" s="151" t="s">
        <v>707</v>
      </c>
      <c r="K863" s="151" t="str">
        <f>IFERROR(IF(VLOOKUP(B863,comp!$D:$L,1,FALSE)=B863,"",""),"Novo")</f>
        <v/>
      </c>
    </row>
    <row r="864" spans="1:11">
      <c r="A864" s="151">
        <v>90633</v>
      </c>
      <c r="B864" s="152">
        <v>39919</v>
      </c>
      <c r="C864" s="151" t="s">
        <v>1572</v>
      </c>
      <c r="D864" s="151" t="s">
        <v>727</v>
      </c>
      <c r="E864" s="151">
        <v>6.3999999999999997E-5</v>
      </c>
      <c r="F864" s="155">
        <v>60210.080000000002</v>
      </c>
      <c r="G864" s="151">
        <f t="shared" si="39"/>
        <v>3.8534451199999999</v>
      </c>
      <c r="H864" s="151">
        <f t="shared" si="40"/>
        <v>0</v>
      </c>
      <c r="I864" s="151">
        <f t="shared" si="41"/>
        <v>3.8534451199999999</v>
      </c>
      <c r="J864" s="151" t="s">
        <v>707</v>
      </c>
      <c r="K864" s="151" t="str">
        <f>IFERROR(IF(VLOOKUP(B864,comp!$D:$L,1,FALSE)=B864,"",""),"Novo")</f>
        <v/>
      </c>
    </row>
    <row r="865" spans="1:11">
      <c r="A865" s="151">
        <v>90639</v>
      </c>
      <c r="B865" s="152">
        <v>39917</v>
      </c>
      <c r="C865" s="151" t="s">
        <v>1573</v>
      </c>
      <c r="D865" s="151" t="s">
        <v>727</v>
      </c>
      <c r="E865" s="151">
        <v>6.3999999999999997E-5</v>
      </c>
      <c r="F865" s="155">
        <v>89880.9</v>
      </c>
      <c r="G865" s="151">
        <f t="shared" si="39"/>
        <v>5.7523775999999991</v>
      </c>
      <c r="H865" s="151">
        <f t="shared" si="40"/>
        <v>0</v>
      </c>
      <c r="I865" s="151">
        <f t="shared" si="41"/>
        <v>5.7523775999999991</v>
      </c>
      <c r="J865" s="151" t="s">
        <v>707</v>
      </c>
      <c r="K865" s="151" t="str">
        <f>IFERROR(IF(VLOOKUP(B865,comp!$D:$L,1,FALSE)=B865,"",""),"Novo")</f>
        <v/>
      </c>
    </row>
    <row r="866" spans="1:11">
      <c r="A866" s="151">
        <v>90646</v>
      </c>
      <c r="B866" s="152">
        <v>39925</v>
      </c>
      <c r="C866" s="151" t="s">
        <v>1574</v>
      </c>
      <c r="D866" s="151" t="s">
        <v>727</v>
      </c>
      <c r="E866" s="151">
        <v>6.3999999999999997E-5</v>
      </c>
      <c r="F866" s="155">
        <v>13799.66</v>
      </c>
      <c r="G866" s="151">
        <f t="shared" si="39"/>
        <v>0.88317824</v>
      </c>
      <c r="H866" s="151">
        <f t="shared" si="40"/>
        <v>0</v>
      </c>
      <c r="I866" s="151">
        <f t="shared" si="41"/>
        <v>0.88317824</v>
      </c>
      <c r="J866" s="151" t="s">
        <v>707</v>
      </c>
      <c r="K866" s="151" t="str">
        <f>IFERROR(IF(VLOOKUP(B866,comp!$D:$L,1,FALSE)=B866,"",""),"Novo")</f>
        <v/>
      </c>
    </row>
    <row r="867" spans="1:11">
      <c r="A867" s="151">
        <v>90652</v>
      </c>
      <c r="B867" s="152">
        <v>39008</v>
      </c>
      <c r="C867" s="151" t="s">
        <v>1575</v>
      </c>
      <c r="D867" s="151" t="s">
        <v>727</v>
      </c>
      <c r="E867" s="151">
        <v>6.3999999999999997E-5</v>
      </c>
      <c r="F867" s="155">
        <v>58513.46</v>
      </c>
      <c r="G867" s="151">
        <f t="shared" si="39"/>
        <v>3.7448614399999998</v>
      </c>
      <c r="H867" s="151">
        <f t="shared" si="40"/>
        <v>0</v>
      </c>
      <c r="I867" s="151">
        <f t="shared" si="41"/>
        <v>3.7448614399999998</v>
      </c>
      <c r="J867" s="151" t="s">
        <v>707</v>
      </c>
      <c r="K867" s="151" t="str">
        <f>IFERROR(IF(VLOOKUP(B867,comp!$D:$L,1,FALSE)=B867,"",""),"Novo")</f>
        <v/>
      </c>
    </row>
    <row r="868" spans="1:11">
      <c r="A868" s="151">
        <v>90658</v>
      </c>
      <c r="B868" s="152">
        <v>39009</v>
      </c>
      <c r="C868" s="151" t="s">
        <v>1576</v>
      </c>
      <c r="D868" s="151" t="s">
        <v>727</v>
      </c>
      <c r="E868" s="151">
        <v>6.3999999999999997E-5</v>
      </c>
      <c r="F868" s="155">
        <v>62689.919999999998</v>
      </c>
      <c r="G868" s="151">
        <f t="shared" si="39"/>
        <v>4.0121548799999998</v>
      </c>
      <c r="H868" s="151">
        <f t="shared" si="40"/>
        <v>0</v>
      </c>
      <c r="I868" s="151">
        <f t="shared" si="41"/>
        <v>4.0121548799999998</v>
      </c>
      <c r="J868" s="151" t="s">
        <v>707</v>
      </c>
      <c r="K868" s="151" t="str">
        <f>IFERROR(IF(VLOOKUP(B868,comp!$D:$L,1,FALSE)=B868,"",""),"Novo")</f>
        <v/>
      </c>
    </row>
    <row r="869" spans="1:11">
      <c r="A869" s="151">
        <v>90664</v>
      </c>
      <c r="B869" s="152">
        <v>13803</v>
      </c>
      <c r="C869" s="151" t="s">
        <v>1577</v>
      </c>
      <c r="D869" s="151" t="s">
        <v>727</v>
      </c>
      <c r="E869" s="151">
        <v>5.3300000000000001E-5</v>
      </c>
      <c r="F869" s="155">
        <v>133310.69</v>
      </c>
      <c r="G869" s="151">
        <f t="shared" si="39"/>
        <v>7.1054597770000001</v>
      </c>
      <c r="H869" s="151">
        <f t="shared" si="40"/>
        <v>0</v>
      </c>
      <c r="I869" s="151">
        <f t="shared" si="41"/>
        <v>7.1054597770000001</v>
      </c>
      <c r="J869" s="151" t="s">
        <v>707</v>
      </c>
      <c r="K869" s="151" t="str">
        <f>IFERROR(IF(VLOOKUP(B869,comp!$D:$L,1,FALSE)=B869,"",""),"Novo")</f>
        <v/>
      </c>
    </row>
    <row r="870" spans="1:11">
      <c r="A870" s="151">
        <v>90664</v>
      </c>
      <c r="B870" s="152">
        <v>39828</v>
      </c>
      <c r="C870" s="151" t="s">
        <v>1578</v>
      </c>
      <c r="D870" s="151" t="s">
        <v>727</v>
      </c>
      <c r="E870" s="151">
        <v>6.7999999999999999E-5</v>
      </c>
      <c r="F870" s="151">
        <v>622.34</v>
      </c>
      <c r="G870" s="151">
        <f t="shared" si="39"/>
        <v>4.2319120000000002E-2</v>
      </c>
      <c r="H870" s="151">
        <f t="shared" si="40"/>
        <v>0</v>
      </c>
      <c r="I870" s="151">
        <f t="shared" si="41"/>
        <v>4.2319120000000002E-2</v>
      </c>
      <c r="J870" s="151" t="s">
        <v>707</v>
      </c>
      <c r="K870" s="151" t="str">
        <f>IFERROR(IF(VLOOKUP(B870,comp!$D:$L,1,FALSE)=B870,"",""),"Novo")</f>
        <v/>
      </c>
    </row>
    <row r="871" spans="1:11">
      <c r="A871" s="151">
        <v>90670</v>
      </c>
      <c r="B871" s="152">
        <v>38541</v>
      </c>
      <c r="C871" s="151" t="s">
        <v>1579</v>
      </c>
      <c r="D871" s="151" t="s">
        <v>727</v>
      </c>
      <c r="E871" s="151">
        <v>5.3300000000000001E-5</v>
      </c>
      <c r="F871" s="155">
        <v>4474566.04</v>
      </c>
      <c r="G871" s="151">
        <f t="shared" si="39"/>
        <v>238.49436993200001</v>
      </c>
      <c r="H871" s="151">
        <f t="shared" si="40"/>
        <v>0</v>
      </c>
      <c r="I871" s="151">
        <f t="shared" si="41"/>
        <v>238.49436993200001</v>
      </c>
      <c r="J871" s="151" t="s">
        <v>707</v>
      </c>
      <c r="K871" s="151" t="str">
        <f>IFERROR(IF(VLOOKUP(B871,comp!$D:$L,1,FALSE)=B871,"",""),"Novo")</f>
        <v/>
      </c>
    </row>
    <row r="872" spans="1:11">
      <c r="A872" s="151">
        <v>90676</v>
      </c>
      <c r="B872" s="152">
        <v>38543</v>
      </c>
      <c r="C872" s="151" t="s">
        <v>1580</v>
      </c>
      <c r="D872" s="151" t="s">
        <v>727</v>
      </c>
      <c r="E872" s="151">
        <v>5.3300000000000001E-5</v>
      </c>
      <c r="F872" s="155">
        <v>1397064.67</v>
      </c>
      <c r="G872" s="151">
        <f t="shared" si="39"/>
        <v>74.463546910999995</v>
      </c>
      <c r="H872" s="151">
        <f t="shared" si="40"/>
        <v>0</v>
      </c>
      <c r="I872" s="151">
        <f t="shared" si="41"/>
        <v>74.463546910999995</v>
      </c>
      <c r="J872" s="151" t="s">
        <v>707</v>
      </c>
      <c r="K872" s="151" t="str">
        <f>IFERROR(IF(VLOOKUP(B872,comp!$D:$L,1,FALSE)=B872,"",""),"Novo")</f>
        <v/>
      </c>
    </row>
    <row r="873" spans="1:11">
      <c r="A873" s="151">
        <v>90676</v>
      </c>
      <c r="B873" s="152">
        <v>44061</v>
      </c>
      <c r="C873" s="151" t="s">
        <v>1581</v>
      </c>
      <c r="D873" s="151" t="s">
        <v>727</v>
      </c>
      <c r="E873" s="151">
        <v>3.4199999999999998E-5</v>
      </c>
      <c r="F873" s="155">
        <v>674102.58</v>
      </c>
      <c r="G873" s="151">
        <f t="shared" si="39"/>
        <v>23.054308235999997</v>
      </c>
      <c r="H873" s="151">
        <f t="shared" si="40"/>
        <v>0</v>
      </c>
      <c r="I873" s="151">
        <f t="shared" si="41"/>
        <v>23.054308235999997</v>
      </c>
      <c r="J873" s="151" t="s">
        <v>707</v>
      </c>
      <c r="K873" s="151" t="str">
        <f>IFERROR(IF(VLOOKUP(B873,comp!$D:$L,1,FALSE)=B873,"",""),"Novo")</f>
        <v/>
      </c>
    </row>
    <row r="874" spans="1:11">
      <c r="A874" s="151">
        <v>90682</v>
      </c>
      <c r="B874" s="152">
        <v>37515</v>
      </c>
      <c r="C874" s="151" t="s">
        <v>1582</v>
      </c>
      <c r="D874" s="151" t="s">
        <v>727</v>
      </c>
      <c r="E874" s="151">
        <v>6.3999999999999997E-5</v>
      </c>
      <c r="F874" s="155">
        <v>616648.5</v>
      </c>
      <c r="G874" s="151">
        <f t="shared" si="39"/>
        <v>39.465503999999996</v>
      </c>
      <c r="H874" s="151">
        <f t="shared" si="40"/>
        <v>0</v>
      </c>
      <c r="I874" s="151">
        <f t="shared" si="41"/>
        <v>39.465503999999996</v>
      </c>
      <c r="J874" s="151" t="s">
        <v>707</v>
      </c>
      <c r="K874" s="151" t="str">
        <f>IFERROR(IF(VLOOKUP(B874,comp!$D:$L,1,FALSE)=B874,"",""),"Novo")</f>
        <v/>
      </c>
    </row>
    <row r="875" spans="1:11">
      <c r="A875" s="151">
        <v>90688</v>
      </c>
      <c r="B875" s="152">
        <v>37514</v>
      </c>
      <c r="C875" s="151" t="s">
        <v>1583</v>
      </c>
      <c r="D875" s="151" t="s">
        <v>727</v>
      </c>
      <c r="E875" s="151">
        <v>8.0000000000000007E-5</v>
      </c>
      <c r="F875" s="155">
        <v>360000</v>
      </c>
      <c r="G875" s="151">
        <f t="shared" si="39"/>
        <v>28.8</v>
      </c>
      <c r="H875" s="151">
        <f t="shared" si="40"/>
        <v>0</v>
      </c>
      <c r="I875" s="151">
        <f t="shared" si="41"/>
        <v>28.8</v>
      </c>
      <c r="J875" s="151" t="s">
        <v>707</v>
      </c>
      <c r="K875" s="151" t="str">
        <f>IFERROR(IF(VLOOKUP(B875,comp!$D:$L,1,FALSE)=B875,"",""),"Novo")</f>
        <v/>
      </c>
    </row>
    <row r="876" spans="1:11">
      <c r="A876" s="151">
        <v>90968</v>
      </c>
      <c r="B876" s="152">
        <v>36525</v>
      </c>
      <c r="C876" s="151" t="s">
        <v>1584</v>
      </c>
      <c r="D876" s="151" t="s">
        <v>727</v>
      </c>
      <c r="E876" s="151">
        <v>5.3300000000000001E-5</v>
      </c>
      <c r="F876" s="155">
        <v>133693.23000000001</v>
      </c>
      <c r="G876" s="151">
        <f t="shared" si="39"/>
        <v>7.1258491590000004</v>
      </c>
      <c r="H876" s="151">
        <f t="shared" si="40"/>
        <v>0</v>
      </c>
      <c r="I876" s="151">
        <f t="shared" si="41"/>
        <v>7.1258491590000004</v>
      </c>
      <c r="J876" s="151" t="s">
        <v>707</v>
      </c>
      <c r="K876" s="151" t="str">
        <f>IFERROR(IF(VLOOKUP(B876,comp!$D:$L,1,FALSE)=B876,"",""),"Novo")</f>
        <v/>
      </c>
    </row>
    <row r="877" spans="1:11">
      <c r="A877" s="151">
        <v>90975</v>
      </c>
      <c r="B877" s="152">
        <v>36523</v>
      </c>
      <c r="C877" s="151" t="s">
        <v>1585</v>
      </c>
      <c r="D877" s="151" t="s">
        <v>727</v>
      </c>
      <c r="E877" s="151">
        <v>5.3300000000000001E-5</v>
      </c>
      <c r="F877" s="155">
        <v>339417.97</v>
      </c>
      <c r="G877" s="151">
        <f t="shared" si="39"/>
        <v>18.090977800999998</v>
      </c>
      <c r="H877" s="151">
        <f t="shared" si="40"/>
        <v>0</v>
      </c>
      <c r="I877" s="151">
        <f t="shared" si="41"/>
        <v>18.090977800999998</v>
      </c>
      <c r="J877" s="151" t="s">
        <v>707</v>
      </c>
      <c r="K877" s="151" t="str">
        <f>IFERROR(IF(VLOOKUP(B877,comp!$D:$L,1,FALSE)=B877,"",""),"Novo")</f>
        <v/>
      </c>
    </row>
    <row r="878" spans="1:11">
      <c r="A878" s="151">
        <v>90992</v>
      </c>
      <c r="B878" s="152">
        <v>36526</v>
      </c>
      <c r="C878" s="151" t="s">
        <v>1586</v>
      </c>
      <c r="D878" s="151" t="s">
        <v>727</v>
      </c>
      <c r="E878" s="151">
        <v>5.3300000000000001E-5</v>
      </c>
      <c r="F878" s="155">
        <v>158542.44</v>
      </c>
      <c r="G878" s="151">
        <f t="shared" si="39"/>
        <v>8.450312052000001</v>
      </c>
      <c r="H878" s="151">
        <f t="shared" si="40"/>
        <v>0</v>
      </c>
      <c r="I878" s="151">
        <f t="shared" si="41"/>
        <v>8.450312052000001</v>
      </c>
      <c r="J878" s="151" t="s">
        <v>707</v>
      </c>
      <c r="K878" s="151" t="str">
        <f>IFERROR(IF(VLOOKUP(B878,comp!$D:$L,1,FALSE)=B878,"",""),"Novo")</f>
        <v/>
      </c>
    </row>
    <row r="879" spans="1:11">
      <c r="A879" s="151">
        <v>91273</v>
      </c>
      <c r="B879" s="152">
        <v>1442</v>
      </c>
      <c r="C879" s="151" t="s">
        <v>1587</v>
      </c>
      <c r="D879" s="151" t="s">
        <v>727</v>
      </c>
      <c r="E879" s="151">
        <v>5.3300000000000001E-5</v>
      </c>
      <c r="F879" s="155">
        <v>11291.17</v>
      </c>
      <c r="G879" s="151">
        <f t="shared" si="39"/>
        <v>0.601819361</v>
      </c>
      <c r="H879" s="151">
        <f t="shared" si="40"/>
        <v>0</v>
      </c>
      <c r="I879" s="151">
        <f t="shared" si="41"/>
        <v>0.601819361</v>
      </c>
      <c r="J879" s="151" t="s">
        <v>707</v>
      </c>
      <c r="K879" s="151" t="str">
        <f>IFERROR(IF(VLOOKUP(B879,comp!$D:$L,1,FALSE)=B879,"",""),"Novo")</f>
        <v/>
      </c>
    </row>
    <row r="880" spans="1:11">
      <c r="A880" s="151">
        <v>91279</v>
      </c>
      <c r="B880" s="152">
        <v>11280</v>
      </c>
      <c r="C880" s="151" t="s">
        <v>1588</v>
      </c>
      <c r="D880" s="151" t="s">
        <v>727</v>
      </c>
      <c r="E880" s="151">
        <v>6.3999999999999997E-5</v>
      </c>
      <c r="F880" s="155">
        <v>11743.22</v>
      </c>
      <c r="G880" s="151">
        <f t="shared" si="39"/>
        <v>0.75156607999999991</v>
      </c>
      <c r="H880" s="151">
        <f t="shared" si="40"/>
        <v>0</v>
      </c>
      <c r="I880" s="151">
        <f t="shared" si="41"/>
        <v>0.75156607999999991</v>
      </c>
      <c r="J880" s="151" t="s">
        <v>707</v>
      </c>
      <c r="K880" s="151" t="str">
        <f>IFERROR(IF(VLOOKUP(B880,comp!$D:$L,1,FALSE)=B880,"",""),"Novo")</f>
        <v/>
      </c>
    </row>
    <row r="881" spans="1:11">
      <c r="A881" s="151">
        <v>91279</v>
      </c>
      <c r="B881" s="152">
        <v>13887</v>
      </c>
      <c r="C881" s="151" t="s">
        <v>1589</v>
      </c>
      <c r="D881" s="151" t="s">
        <v>727</v>
      </c>
      <c r="E881" s="151">
        <v>6.3999999999999997E-5</v>
      </c>
      <c r="F881" s="151">
        <v>755.25</v>
      </c>
      <c r="G881" s="151">
        <f t="shared" si="39"/>
        <v>4.8335999999999997E-2</v>
      </c>
      <c r="H881" s="151">
        <f t="shared" si="40"/>
        <v>0</v>
      </c>
      <c r="I881" s="151">
        <f t="shared" si="41"/>
        <v>4.8335999999999997E-2</v>
      </c>
      <c r="J881" s="151" t="s">
        <v>707</v>
      </c>
      <c r="K881" s="151" t="str">
        <f>IFERROR(IF(VLOOKUP(B881,comp!$D:$L,1,FALSE)=B881,"",""),"Novo")</f>
        <v/>
      </c>
    </row>
    <row r="882" spans="1:11">
      <c r="A882" s="151">
        <v>91380</v>
      </c>
      <c r="B882" s="152">
        <v>37734</v>
      </c>
      <c r="C882" s="151" t="s">
        <v>1590</v>
      </c>
      <c r="D882" s="151" t="s">
        <v>727</v>
      </c>
      <c r="E882" s="151">
        <v>6.0300000000000002E-5</v>
      </c>
      <c r="F882" s="155">
        <v>81699.7</v>
      </c>
      <c r="G882" s="151">
        <f t="shared" si="39"/>
        <v>4.9264919100000002</v>
      </c>
      <c r="H882" s="151">
        <f t="shared" si="40"/>
        <v>0</v>
      </c>
      <c r="I882" s="151">
        <f t="shared" si="41"/>
        <v>4.9264919100000002</v>
      </c>
      <c r="J882" s="151" t="s">
        <v>707</v>
      </c>
      <c r="K882" s="151" t="str">
        <f>IFERROR(IF(VLOOKUP(B882,comp!$D:$L,1,FALSE)=B882,"",""),"Novo")</f>
        <v/>
      </c>
    </row>
    <row r="883" spans="1:11">
      <c r="A883" s="151">
        <v>91529</v>
      </c>
      <c r="B883" s="152">
        <v>13458</v>
      </c>
      <c r="C883" s="151" t="s">
        <v>1591</v>
      </c>
      <c r="D883" s="151" t="s">
        <v>727</v>
      </c>
      <c r="E883" s="151">
        <v>5.3300000000000001E-5</v>
      </c>
      <c r="F883" s="155">
        <v>16666.3</v>
      </c>
      <c r="G883" s="151">
        <f t="shared" si="39"/>
        <v>0.88831378999999999</v>
      </c>
      <c r="H883" s="151">
        <f t="shared" si="40"/>
        <v>0</v>
      </c>
      <c r="I883" s="151">
        <f t="shared" si="41"/>
        <v>0.88831378999999999</v>
      </c>
      <c r="J883" s="151" t="s">
        <v>707</v>
      </c>
      <c r="K883" s="151" t="str">
        <f>IFERROR(IF(VLOOKUP(B883,comp!$D:$L,1,FALSE)=B883,"",""),"Novo")</f>
        <v/>
      </c>
    </row>
    <row r="884" spans="1:11">
      <c r="A884" s="151">
        <v>91629</v>
      </c>
      <c r="B884" s="152">
        <v>10712</v>
      </c>
      <c r="C884" s="151" t="s">
        <v>1592</v>
      </c>
      <c r="D884" s="151" t="s">
        <v>727</v>
      </c>
      <c r="E884" s="151">
        <v>5.5099999999999998E-5</v>
      </c>
      <c r="F884" s="155">
        <v>102997.07</v>
      </c>
      <c r="G884" s="151">
        <f t="shared" si="39"/>
        <v>5.6751385570000004</v>
      </c>
      <c r="H884" s="151">
        <f t="shared" si="40"/>
        <v>0</v>
      </c>
      <c r="I884" s="151">
        <f t="shared" si="41"/>
        <v>5.6751385570000004</v>
      </c>
      <c r="J884" s="151" t="s">
        <v>707</v>
      </c>
      <c r="K884" s="151" t="str">
        <f>IFERROR(IF(VLOOKUP(B884,comp!$D:$L,1,FALSE)=B884,"",""),"Novo")</f>
        <v/>
      </c>
    </row>
    <row r="885" spans="1:11">
      <c r="A885" s="151">
        <v>91629</v>
      </c>
      <c r="B885" s="152">
        <v>44056</v>
      </c>
      <c r="C885" s="151" t="s">
        <v>1593</v>
      </c>
      <c r="D885" s="151" t="s">
        <v>727</v>
      </c>
      <c r="E885" s="151">
        <v>3.43E-5</v>
      </c>
      <c r="F885" s="155">
        <v>465515.69</v>
      </c>
      <c r="G885" s="151">
        <f t="shared" si="39"/>
        <v>15.967188167</v>
      </c>
      <c r="H885" s="151">
        <f t="shared" si="40"/>
        <v>0</v>
      </c>
      <c r="I885" s="151">
        <f t="shared" si="41"/>
        <v>15.967188167</v>
      </c>
      <c r="J885" s="151" t="s">
        <v>707</v>
      </c>
      <c r="K885" s="151" t="str">
        <f>IFERROR(IF(VLOOKUP(B885,comp!$D:$L,1,FALSE)=B885,"",""),"Novo")</f>
        <v/>
      </c>
    </row>
    <row r="886" spans="1:11">
      <c r="A886" s="151">
        <v>91640</v>
      </c>
      <c r="B886" s="152">
        <v>13215</v>
      </c>
      <c r="C886" s="151" t="s">
        <v>1594</v>
      </c>
      <c r="D886" s="151" t="s">
        <v>727</v>
      </c>
      <c r="E886" s="151">
        <v>3.43E-5</v>
      </c>
      <c r="F886" s="155">
        <v>1072081.68</v>
      </c>
      <c r="G886" s="151">
        <f t="shared" si="39"/>
        <v>36.772401623999997</v>
      </c>
      <c r="H886" s="151">
        <f t="shared" si="40"/>
        <v>0</v>
      </c>
      <c r="I886" s="151">
        <f t="shared" si="41"/>
        <v>36.772401623999997</v>
      </c>
      <c r="J886" s="151" t="s">
        <v>707</v>
      </c>
      <c r="K886" s="151" t="str">
        <f>IFERROR(IF(VLOOKUP(B886,comp!$D:$L,1,FALSE)=B886,"",""),"Novo")</f>
        <v/>
      </c>
    </row>
    <row r="887" spans="1:11">
      <c r="A887" s="151">
        <v>91688</v>
      </c>
      <c r="B887" s="152">
        <v>14618</v>
      </c>
      <c r="C887" s="151" t="s">
        <v>1595</v>
      </c>
      <c r="D887" s="151" t="s">
        <v>727</v>
      </c>
      <c r="E887" s="151">
        <v>7.2000000000000002E-5</v>
      </c>
      <c r="F887" s="155">
        <v>1279.01</v>
      </c>
      <c r="G887" s="151">
        <f t="shared" si="39"/>
        <v>9.2088719999999999E-2</v>
      </c>
      <c r="H887" s="151">
        <f t="shared" si="40"/>
        <v>0</v>
      </c>
      <c r="I887" s="151">
        <f t="shared" si="41"/>
        <v>9.2088719999999999E-2</v>
      </c>
      <c r="J887" s="151" t="s">
        <v>707</v>
      </c>
      <c r="K887" s="151" t="str">
        <f>IFERROR(IF(VLOOKUP(B887,comp!$D:$L,1,FALSE)=B887,"",""),"Novo")</f>
        <v/>
      </c>
    </row>
    <row r="888" spans="1:11">
      <c r="A888" s="151">
        <v>92040</v>
      </c>
      <c r="B888" s="152">
        <v>2401</v>
      </c>
      <c r="C888" s="151" t="s">
        <v>1596</v>
      </c>
      <c r="D888" s="151" t="s">
        <v>727</v>
      </c>
      <c r="E888" s="151">
        <v>7.2000000000000002E-5</v>
      </c>
      <c r="F888" s="155">
        <v>89991.11</v>
      </c>
      <c r="G888" s="151">
        <f t="shared" si="39"/>
        <v>6.4793599200000003</v>
      </c>
      <c r="H888" s="151">
        <f t="shared" si="40"/>
        <v>0</v>
      </c>
      <c r="I888" s="151">
        <f t="shared" si="41"/>
        <v>6.4793599200000003</v>
      </c>
      <c r="J888" s="151" t="s">
        <v>707</v>
      </c>
      <c r="K888" s="151" t="str">
        <f>IFERROR(IF(VLOOKUP(B888,comp!$D:$L,1,FALSE)=B888,"",""),"Novo")</f>
        <v/>
      </c>
    </row>
    <row r="889" spans="1:11">
      <c r="A889" s="151">
        <v>92101</v>
      </c>
      <c r="B889" s="152">
        <v>37768</v>
      </c>
      <c r="C889" s="151" t="s">
        <v>1597</v>
      </c>
      <c r="D889" s="151" t="s">
        <v>727</v>
      </c>
      <c r="E889" s="151">
        <v>7.2000000000000002E-5</v>
      </c>
      <c r="F889" s="155">
        <v>295000</v>
      </c>
      <c r="G889" s="151">
        <f t="shared" si="39"/>
        <v>21.240000000000002</v>
      </c>
      <c r="H889" s="151">
        <f t="shared" si="40"/>
        <v>0</v>
      </c>
      <c r="I889" s="151">
        <f t="shared" si="41"/>
        <v>21.240000000000002</v>
      </c>
      <c r="J889" s="151" t="s">
        <v>707</v>
      </c>
      <c r="K889" s="151" t="str">
        <f>IFERROR(IF(VLOOKUP(B889,comp!$D:$L,1,FALSE)=B889,"",""),"Novo")</f>
        <v/>
      </c>
    </row>
    <row r="890" spans="1:11">
      <c r="A890" s="151">
        <v>92101</v>
      </c>
      <c r="B890" s="152">
        <v>44060</v>
      </c>
      <c r="C890" s="151" t="s">
        <v>1598</v>
      </c>
      <c r="D890" s="151" t="s">
        <v>727</v>
      </c>
      <c r="E890" s="151">
        <v>3.43E-5</v>
      </c>
      <c r="F890" s="155">
        <v>687530.9</v>
      </c>
      <c r="G890" s="151">
        <f t="shared" si="39"/>
        <v>23.58230987</v>
      </c>
      <c r="H890" s="151">
        <f t="shared" si="40"/>
        <v>0</v>
      </c>
      <c r="I890" s="151">
        <f t="shared" si="41"/>
        <v>23.58230987</v>
      </c>
      <c r="J890" s="151" t="s">
        <v>707</v>
      </c>
      <c r="K890" s="151" t="str">
        <f>IFERROR(IF(VLOOKUP(B890,comp!$D:$L,1,FALSE)=B890,"",""),"Novo")</f>
        <v/>
      </c>
    </row>
    <row r="891" spans="1:11">
      <c r="A891" s="151">
        <v>92108</v>
      </c>
      <c r="B891" s="152">
        <v>38410</v>
      </c>
      <c r="C891" s="151" t="s">
        <v>1599</v>
      </c>
      <c r="D891" s="151" t="s">
        <v>727</v>
      </c>
      <c r="E891" s="151">
        <v>6.3999999999999997E-5</v>
      </c>
      <c r="F891" s="155">
        <v>14085.38</v>
      </c>
      <c r="G891" s="151">
        <f t="shared" si="39"/>
        <v>0.90146431999999987</v>
      </c>
      <c r="H891" s="151">
        <f t="shared" si="40"/>
        <v>0</v>
      </c>
      <c r="I891" s="151">
        <f t="shared" si="41"/>
        <v>0.90146431999999987</v>
      </c>
      <c r="J891" s="151" t="s">
        <v>707</v>
      </c>
      <c r="K891" s="151" t="str">
        <f>IFERROR(IF(VLOOKUP(B891,comp!$D:$L,1,FALSE)=B891,"",""),"Novo")</f>
        <v/>
      </c>
    </row>
    <row r="892" spans="1:11">
      <c r="A892" s="151">
        <v>92114</v>
      </c>
      <c r="B892" s="152">
        <v>38411</v>
      </c>
      <c r="C892" s="151" t="s">
        <v>1600</v>
      </c>
      <c r="D892" s="151" t="s">
        <v>727</v>
      </c>
      <c r="E892" s="151">
        <v>1.44E-4</v>
      </c>
      <c r="F892" s="155">
        <v>1590.28</v>
      </c>
      <c r="G892" s="151">
        <f t="shared" si="39"/>
        <v>0.22900032000000001</v>
      </c>
      <c r="H892" s="151">
        <f t="shared" si="40"/>
        <v>0</v>
      </c>
      <c r="I892" s="151">
        <f t="shared" si="41"/>
        <v>0.22900032000000001</v>
      </c>
      <c r="J892" s="151" t="s">
        <v>707</v>
      </c>
      <c r="K892" s="151" t="str">
        <f>IFERROR(IF(VLOOKUP(B892,comp!$D:$L,1,FALSE)=B892,"",""),"Novo")</f>
        <v/>
      </c>
    </row>
    <row r="893" spans="1:11">
      <c r="A893" s="151">
        <v>92133</v>
      </c>
      <c r="B893" s="152">
        <v>1159</v>
      </c>
      <c r="C893" s="151" t="s">
        <v>1601</v>
      </c>
      <c r="D893" s="151" t="s">
        <v>727</v>
      </c>
      <c r="E893" s="151">
        <v>4.8000000000000001E-5</v>
      </c>
      <c r="F893" s="155">
        <v>265590.67</v>
      </c>
      <c r="G893" s="151">
        <f t="shared" si="39"/>
        <v>12.74835216</v>
      </c>
      <c r="H893" s="151">
        <f t="shared" si="40"/>
        <v>0</v>
      </c>
      <c r="I893" s="151">
        <f t="shared" si="41"/>
        <v>12.74835216</v>
      </c>
      <c r="J893" s="151" t="s">
        <v>707</v>
      </c>
      <c r="K893" s="151" t="str">
        <f>IFERROR(IF(VLOOKUP(B893,comp!$D:$L,1,FALSE)=B893,"",""),"Novo")</f>
        <v/>
      </c>
    </row>
    <row r="894" spans="1:11">
      <c r="A894" s="151">
        <v>92140</v>
      </c>
      <c r="B894" s="152">
        <v>13617</v>
      </c>
      <c r="C894" s="151" t="s">
        <v>1602</v>
      </c>
      <c r="D894" s="151" t="s">
        <v>727</v>
      </c>
      <c r="E894" s="151">
        <v>4.8000000000000001E-5</v>
      </c>
      <c r="F894" s="155">
        <v>97316.4</v>
      </c>
      <c r="G894" s="151">
        <f t="shared" si="39"/>
        <v>4.6711871999999994</v>
      </c>
      <c r="H894" s="151">
        <f t="shared" si="40"/>
        <v>0</v>
      </c>
      <c r="I894" s="151">
        <f t="shared" si="41"/>
        <v>4.6711871999999994</v>
      </c>
      <c r="J894" s="151" t="s">
        <v>707</v>
      </c>
      <c r="K894" s="151" t="str">
        <f>IFERROR(IF(VLOOKUP(B894,comp!$D:$L,1,FALSE)=B894,"",""),"Novo")</f>
        <v/>
      </c>
    </row>
    <row r="895" spans="1:11">
      <c r="A895" s="151">
        <v>92712</v>
      </c>
      <c r="B895" s="152">
        <v>13761</v>
      </c>
      <c r="C895" s="151" t="s">
        <v>1603</v>
      </c>
      <c r="D895" s="151" t="s">
        <v>727</v>
      </c>
      <c r="E895" s="151">
        <v>6.3999999999999997E-5</v>
      </c>
      <c r="F895" s="155">
        <v>2201.31</v>
      </c>
      <c r="G895" s="151">
        <f t="shared" si="39"/>
        <v>0.14088383999999998</v>
      </c>
      <c r="H895" s="151">
        <f t="shared" si="40"/>
        <v>0</v>
      </c>
      <c r="I895" s="151">
        <f t="shared" si="41"/>
        <v>0.14088383999999998</v>
      </c>
      <c r="J895" s="151" t="s">
        <v>707</v>
      </c>
      <c r="K895" s="151" t="str">
        <f>IFERROR(IF(VLOOKUP(B895,comp!$D:$L,1,FALSE)=B895,"",""),"Novo")</f>
        <v/>
      </c>
    </row>
    <row r="896" spans="1:11">
      <c r="A896" s="151">
        <v>92715</v>
      </c>
      <c r="B896" s="152">
        <v>1</v>
      </c>
      <c r="C896" s="151" t="s">
        <v>1604</v>
      </c>
      <c r="D896" s="151" t="s">
        <v>828</v>
      </c>
      <c r="E896" s="151">
        <v>0.44051000000000001</v>
      </c>
      <c r="F896" s="151">
        <v>95</v>
      </c>
      <c r="G896" s="151">
        <f t="shared" si="39"/>
        <v>41.84845</v>
      </c>
      <c r="H896" s="151">
        <f t="shared" si="40"/>
        <v>0</v>
      </c>
      <c r="I896" s="151">
        <f t="shared" si="41"/>
        <v>41.84845</v>
      </c>
      <c r="J896" s="151" t="s">
        <v>707</v>
      </c>
      <c r="K896" s="151" t="str">
        <f>IFERROR(IF(VLOOKUP(B896,comp!$D:$L,1,FALSE)=B896,"",""),"Novo")</f>
        <v/>
      </c>
    </row>
    <row r="897" spans="1:11">
      <c r="A897" s="151">
        <v>92715</v>
      </c>
      <c r="B897" s="152">
        <v>2</v>
      </c>
      <c r="C897" s="151" t="s">
        <v>1605</v>
      </c>
      <c r="D897" s="151" t="s">
        <v>1606</v>
      </c>
      <c r="E897" s="151">
        <v>2.75</v>
      </c>
      <c r="F897" s="151">
        <v>20.82</v>
      </c>
      <c r="G897" s="151">
        <f t="shared" si="39"/>
        <v>57.255000000000003</v>
      </c>
      <c r="H897" s="151">
        <f t="shared" si="40"/>
        <v>0</v>
      </c>
      <c r="I897" s="151">
        <f t="shared" si="41"/>
        <v>57.255000000000003</v>
      </c>
      <c r="J897" s="151" t="s">
        <v>707</v>
      </c>
      <c r="K897" s="151" t="str">
        <f>IFERROR(IF(VLOOKUP(B897,comp!$D:$L,1,FALSE)=B897,"",""),"Novo")</f>
        <v/>
      </c>
    </row>
    <row r="898" spans="1:11">
      <c r="A898" s="151">
        <v>92956</v>
      </c>
      <c r="B898" s="152">
        <v>13836</v>
      </c>
      <c r="C898" s="151" t="s">
        <v>1607</v>
      </c>
      <c r="D898" s="151" t="s">
        <v>727</v>
      </c>
      <c r="E898" s="151">
        <v>6.3999999999999997E-5</v>
      </c>
      <c r="F898" s="155">
        <v>67210.86</v>
      </c>
      <c r="G898" s="151">
        <f t="shared" si="39"/>
        <v>4.3014950399999998</v>
      </c>
      <c r="H898" s="151">
        <f t="shared" si="40"/>
        <v>0</v>
      </c>
      <c r="I898" s="151">
        <f t="shared" si="41"/>
        <v>4.3014950399999998</v>
      </c>
      <c r="J898" s="151" t="s">
        <v>707</v>
      </c>
      <c r="K898" s="151" t="str">
        <f>IFERROR(IF(VLOOKUP(B898,comp!$D:$L,1,FALSE)=B898,"",""),"Novo")</f>
        <v/>
      </c>
    </row>
    <row r="899" spans="1:11">
      <c r="A899" s="151">
        <v>92963</v>
      </c>
      <c r="B899" s="152">
        <v>14529</v>
      </c>
      <c r="C899" s="151" t="s">
        <v>1608</v>
      </c>
      <c r="D899" s="151" t="s">
        <v>727</v>
      </c>
      <c r="E899" s="151">
        <v>6.3999999999999997E-5</v>
      </c>
      <c r="F899" s="155">
        <v>28264.34</v>
      </c>
      <c r="G899" s="151">
        <f t="shared" si="39"/>
        <v>1.8089177599999999</v>
      </c>
      <c r="H899" s="151">
        <f t="shared" si="40"/>
        <v>0</v>
      </c>
      <c r="I899" s="151">
        <f t="shared" si="41"/>
        <v>1.8089177599999999</v>
      </c>
      <c r="J899" s="151" t="s">
        <v>707</v>
      </c>
      <c r="K899" s="151" t="str">
        <f>IFERROR(IF(VLOOKUP(B899,comp!$D:$L,1,FALSE)=B899,"",""),"Novo")</f>
        <v/>
      </c>
    </row>
    <row r="900" spans="1:11">
      <c r="A900" s="151">
        <v>93220</v>
      </c>
      <c r="B900" s="152">
        <v>38542</v>
      </c>
      <c r="C900" s="151" t="s">
        <v>1609</v>
      </c>
      <c r="D900" s="151" t="s">
        <v>727</v>
      </c>
      <c r="E900" s="151">
        <v>5.3300000000000001E-5</v>
      </c>
      <c r="F900" s="155">
        <v>6861001.29</v>
      </c>
      <c r="G900" s="151">
        <f t="shared" si="39"/>
        <v>365.69136875700002</v>
      </c>
      <c r="H900" s="151">
        <f t="shared" si="40"/>
        <v>0</v>
      </c>
      <c r="I900" s="151">
        <f t="shared" si="41"/>
        <v>365.69136875700002</v>
      </c>
      <c r="J900" s="151" t="s">
        <v>707</v>
      </c>
      <c r="K900" s="151" t="str">
        <f>IFERROR(IF(VLOOKUP(B900,comp!$D:$L,1,FALSE)=B900,"",""),"Novo")</f>
        <v/>
      </c>
    </row>
    <row r="901" spans="1:11">
      <c r="A901" s="151">
        <v>93229</v>
      </c>
      <c r="B901" s="152">
        <v>13891</v>
      </c>
      <c r="C901" s="151" t="s">
        <v>1610</v>
      </c>
      <c r="D901" s="151" t="s">
        <v>727</v>
      </c>
      <c r="E901" s="151">
        <v>6.3999999999999997E-5</v>
      </c>
      <c r="F901" s="155">
        <v>6004.06</v>
      </c>
      <c r="G901" s="151">
        <f t="shared" ref="G901:G964" si="42">IF(J901="INSUMO",F901*E901,0)</f>
        <v>0.38425984000000002</v>
      </c>
      <c r="H901" s="151">
        <f t="shared" ref="H901:H964" si="43">IF(J901="MÃO DE OBRA",F901*E901,0)</f>
        <v>0</v>
      </c>
      <c r="I901" s="151">
        <f t="shared" ref="I901:I964" si="44">E901*F901</f>
        <v>0.38425984000000002</v>
      </c>
      <c r="J901" s="151" t="s">
        <v>707</v>
      </c>
      <c r="K901" s="151" t="str">
        <f>IFERROR(IF(VLOOKUP(B901,comp!$D:$L,1,FALSE)=B901,"",""),"Novo")</f>
        <v/>
      </c>
    </row>
    <row r="902" spans="1:11">
      <c r="A902" s="151">
        <v>93267</v>
      </c>
      <c r="B902" s="152">
        <v>36494</v>
      </c>
      <c r="C902" s="151" t="s">
        <v>1611</v>
      </c>
      <c r="D902" s="151" t="s">
        <v>727</v>
      </c>
      <c r="E902" s="151">
        <v>3.6000000000000001E-5</v>
      </c>
      <c r="F902" s="155">
        <v>746558.98</v>
      </c>
      <c r="G902" s="151">
        <f t="shared" si="42"/>
        <v>26.876123280000002</v>
      </c>
      <c r="H902" s="151">
        <f t="shared" si="43"/>
        <v>0</v>
      </c>
      <c r="I902" s="151">
        <f t="shared" si="44"/>
        <v>26.876123280000002</v>
      </c>
      <c r="J902" s="151" t="s">
        <v>707</v>
      </c>
      <c r="K902" s="151" t="str">
        <f>IFERROR(IF(VLOOKUP(B902,comp!$D:$L,1,FALSE)=B902,"",""),"Novo")</f>
        <v/>
      </c>
    </row>
    <row r="903" spans="1:11">
      <c r="A903" s="151">
        <v>93277</v>
      </c>
      <c r="B903" s="152">
        <v>36487</v>
      </c>
      <c r="C903" s="151" t="s">
        <v>1612</v>
      </c>
      <c r="D903" s="151" t="s">
        <v>727</v>
      </c>
      <c r="E903" s="151">
        <v>6.3999999999999997E-5</v>
      </c>
      <c r="F903" s="155">
        <v>4469.78</v>
      </c>
      <c r="G903" s="151">
        <f t="shared" si="42"/>
        <v>0.28606591999999997</v>
      </c>
      <c r="H903" s="151">
        <f t="shared" si="43"/>
        <v>0</v>
      </c>
      <c r="I903" s="151">
        <f t="shared" si="44"/>
        <v>0.28606591999999997</v>
      </c>
      <c r="J903" s="151" t="s">
        <v>707</v>
      </c>
      <c r="K903" s="151" t="str">
        <f>IFERROR(IF(VLOOKUP(B903,comp!$D:$L,1,FALSE)=B903,"",""),"Novo")</f>
        <v/>
      </c>
    </row>
    <row r="904" spans="1:11">
      <c r="A904" s="151">
        <v>93283</v>
      </c>
      <c r="B904" s="152">
        <v>44474</v>
      </c>
      <c r="C904" s="151" t="s">
        <v>1613</v>
      </c>
      <c r="D904" s="151" t="s">
        <v>727</v>
      </c>
      <c r="E904" s="151">
        <v>4.0000000000000003E-5</v>
      </c>
      <c r="F904" s="155">
        <v>2510525.2999999998</v>
      </c>
      <c r="G904" s="151">
        <f t="shared" si="42"/>
        <v>100.421012</v>
      </c>
      <c r="H904" s="151">
        <f t="shared" si="43"/>
        <v>0</v>
      </c>
      <c r="I904" s="151">
        <f t="shared" si="44"/>
        <v>100.421012</v>
      </c>
      <c r="J904" s="151" t="s">
        <v>707</v>
      </c>
      <c r="K904" s="151" t="str">
        <f>IFERROR(IF(VLOOKUP(B904,comp!$D:$L,1,FALSE)=B904,"",""),"Novo")</f>
        <v/>
      </c>
    </row>
    <row r="905" spans="1:11">
      <c r="A905" s="151">
        <v>93404</v>
      </c>
      <c r="B905" s="152">
        <v>39813</v>
      </c>
      <c r="C905" s="151" t="s">
        <v>1614</v>
      </c>
      <c r="D905" s="151" t="s">
        <v>727</v>
      </c>
      <c r="E905" s="151">
        <v>6.3999999999999997E-5</v>
      </c>
      <c r="F905" s="155">
        <v>39429.910000000003</v>
      </c>
      <c r="G905" s="151">
        <f t="shared" si="42"/>
        <v>2.5235142399999999</v>
      </c>
      <c r="H905" s="151">
        <f t="shared" si="43"/>
        <v>0</v>
      </c>
      <c r="I905" s="151">
        <f t="shared" si="44"/>
        <v>2.5235142399999999</v>
      </c>
      <c r="J905" s="151" t="s">
        <v>707</v>
      </c>
      <c r="K905" s="151" t="str">
        <f>IFERROR(IF(VLOOKUP(B905,comp!$D:$L,1,FALSE)=B905,"",""),"Novo")</f>
        <v/>
      </c>
    </row>
    <row r="906" spans="1:11">
      <c r="A906" s="151">
        <v>93411</v>
      </c>
      <c r="B906" s="152">
        <v>36498</v>
      </c>
      <c r="C906" s="151" t="s">
        <v>1615</v>
      </c>
      <c r="D906" s="151" t="s">
        <v>727</v>
      </c>
      <c r="E906" s="151">
        <v>4.0000000000000003E-5</v>
      </c>
      <c r="F906" s="155">
        <v>8600.61</v>
      </c>
      <c r="G906" s="151">
        <f t="shared" si="42"/>
        <v>0.34402440000000006</v>
      </c>
      <c r="H906" s="151">
        <f t="shared" si="43"/>
        <v>0</v>
      </c>
      <c r="I906" s="151">
        <f t="shared" si="44"/>
        <v>0.34402440000000006</v>
      </c>
      <c r="J906" s="151" t="s">
        <v>707</v>
      </c>
      <c r="K906" s="151" t="str">
        <f>IFERROR(IF(VLOOKUP(B906,comp!$D:$L,1,FALSE)=B906,"",""),"Novo")</f>
        <v/>
      </c>
    </row>
    <row r="907" spans="1:11">
      <c r="A907" s="151">
        <v>93417</v>
      </c>
      <c r="B907" s="152">
        <v>36500</v>
      </c>
      <c r="C907" s="151" t="s">
        <v>1616</v>
      </c>
      <c r="D907" s="151" t="s">
        <v>727</v>
      </c>
      <c r="E907" s="151">
        <v>4.0000000000000003E-5</v>
      </c>
      <c r="F907" s="155">
        <v>112469.48</v>
      </c>
      <c r="G907" s="151">
        <f t="shared" si="42"/>
        <v>4.4987792000000004</v>
      </c>
      <c r="H907" s="151">
        <f t="shared" si="43"/>
        <v>0</v>
      </c>
      <c r="I907" s="151">
        <f t="shared" si="44"/>
        <v>4.4987792000000004</v>
      </c>
      <c r="J907" s="151" t="s">
        <v>707</v>
      </c>
      <c r="K907" s="151" t="str">
        <f>IFERROR(IF(VLOOKUP(B907,comp!$D:$L,1,FALSE)=B907,"",""),"Novo")</f>
        <v/>
      </c>
    </row>
    <row r="908" spans="1:11">
      <c r="A908" s="151">
        <v>93423</v>
      </c>
      <c r="B908" s="152">
        <v>36501</v>
      </c>
      <c r="C908" s="151" t="s">
        <v>1617</v>
      </c>
      <c r="D908" s="151" t="s">
        <v>727</v>
      </c>
      <c r="E908" s="151">
        <v>4.0000000000000003E-5</v>
      </c>
      <c r="F908" s="155">
        <v>159153.57</v>
      </c>
      <c r="G908" s="151">
        <f t="shared" si="42"/>
        <v>6.3661428000000004</v>
      </c>
      <c r="H908" s="151">
        <f t="shared" si="43"/>
        <v>0</v>
      </c>
      <c r="I908" s="151">
        <f t="shared" si="44"/>
        <v>6.3661428000000004</v>
      </c>
      <c r="J908" s="151" t="s">
        <v>707</v>
      </c>
      <c r="K908" s="151" t="str">
        <f>IFERROR(IF(VLOOKUP(B908,comp!$D:$L,1,FALSE)=B908,"",""),"Novo")</f>
        <v/>
      </c>
    </row>
    <row r="909" spans="1:11">
      <c r="A909" s="151">
        <v>93429</v>
      </c>
      <c r="B909" s="152">
        <v>9912</v>
      </c>
      <c r="C909" s="151" t="s">
        <v>1618</v>
      </c>
      <c r="D909" s="151" t="s">
        <v>727</v>
      </c>
      <c r="E909" s="151">
        <v>5.1400000000000003E-5</v>
      </c>
      <c r="F909" s="155">
        <v>3060802.5</v>
      </c>
      <c r="G909" s="151">
        <f t="shared" si="42"/>
        <v>157.32524850000001</v>
      </c>
      <c r="H909" s="151">
        <f t="shared" si="43"/>
        <v>0</v>
      </c>
      <c r="I909" s="151">
        <f t="shared" si="44"/>
        <v>157.32524850000001</v>
      </c>
      <c r="J909" s="151" t="s">
        <v>707</v>
      </c>
      <c r="K909" s="151" t="str">
        <f>IFERROR(IF(VLOOKUP(B909,comp!$D:$L,1,FALSE)=B909,"",""),"Novo")</f>
        <v/>
      </c>
    </row>
    <row r="910" spans="1:11">
      <c r="A910" s="151">
        <v>93435</v>
      </c>
      <c r="B910" s="152">
        <v>38604</v>
      </c>
      <c r="C910" s="151" t="s">
        <v>1619</v>
      </c>
      <c r="D910" s="151" t="s">
        <v>727</v>
      </c>
      <c r="E910" s="151">
        <v>4.57E-5</v>
      </c>
      <c r="F910" s="155">
        <v>193279.88</v>
      </c>
      <c r="G910" s="151">
        <f t="shared" si="42"/>
        <v>8.8328905160000009</v>
      </c>
      <c r="H910" s="151">
        <f t="shared" si="43"/>
        <v>0</v>
      </c>
      <c r="I910" s="151">
        <f t="shared" si="44"/>
        <v>8.8328905160000009</v>
      </c>
      <c r="J910" s="151" t="s">
        <v>707</v>
      </c>
      <c r="K910" s="151" t="str">
        <f>IFERROR(IF(VLOOKUP(B910,comp!$D:$L,1,FALSE)=B910,"",""),"Novo")</f>
        <v/>
      </c>
    </row>
    <row r="911" spans="1:11">
      <c r="A911" s="151">
        <v>95123</v>
      </c>
      <c r="B911" s="152">
        <v>26039</v>
      </c>
      <c r="C911" s="151" t="s">
        <v>1620</v>
      </c>
      <c r="D911" s="151" t="s">
        <v>727</v>
      </c>
      <c r="E911" s="151">
        <v>4.57E-5</v>
      </c>
      <c r="F911" s="155">
        <v>391246.87</v>
      </c>
      <c r="G911" s="151">
        <f t="shared" si="42"/>
        <v>17.879981958999998</v>
      </c>
      <c r="H911" s="151">
        <f t="shared" si="43"/>
        <v>0</v>
      </c>
      <c r="I911" s="151">
        <f t="shared" si="44"/>
        <v>17.879981958999998</v>
      </c>
      <c r="J911" s="151" t="s">
        <v>707</v>
      </c>
      <c r="K911" s="151" t="str">
        <f>IFERROR(IF(VLOOKUP(B911,comp!$D:$L,1,FALSE)=B911,"",""),"Novo")</f>
        <v/>
      </c>
    </row>
    <row r="912" spans="1:11">
      <c r="A912" s="151">
        <v>95129</v>
      </c>
      <c r="B912" s="152">
        <v>40637</v>
      </c>
      <c r="C912" s="151" t="s">
        <v>1621</v>
      </c>
      <c r="D912" s="151" t="s">
        <v>727</v>
      </c>
      <c r="E912" s="151">
        <v>6.0399999999999998E-5</v>
      </c>
      <c r="F912" s="155">
        <v>793072.01</v>
      </c>
      <c r="G912" s="151">
        <f t="shared" si="42"/>
        <v>47.901549404000001</v>
      </c>
      <c r="H912" s="151">
        <f t="shared" si="43"/>
        <v>0</v>
      </c>
      <c r="I912" s="151">
        <f t="shared" si="44"/>
        <v>47.901549404000001</v>
      </c>
      <c r="J912" s="151" t="s">
        <v>707</v>
      </c>
      <c r="K912" s="151" t="str">
        <f>IFERROR(IF(VLOOKUP(B912,comp!$D:$L,1,FALSE)=B912,"",""),"Novo")</f>
        <v/>
      </c>
    </row>
    <row r="913" spans="1:11">
      <c r="A913" s="151">
        <v>95136</v>
      </c>
      <c r="B913" s="152">
        <v>10742</v>
      </c>
      <c r="C913" s="151" t="s">
        <v>1622</v>
      </c>
      <c r="D913" s="151" t="s">
        <v>727</v>
      </c>
      <c r="E913" s="151">
        <v>3.1999999999999999E-5</v>
      </c>
      <c r="F913" s="155">
        <v>1051.76</v>
      </c>
      <c r="G913" s="151">
        <f t="shared" si="42"/>
        <v>3.3656319999999997E-2</v>
      </c>
      <c r="H913" s="151">
        <f t="shared" si="43"/>
        <v>0</v>
      </c>
      <c r="I913" s="151">
        <f t="shared" si="44"/>
        <v>3.3656319999999997E-2</v>
      </c>
      <c r="J913" s="151" t="s">
        <v>707</v>
      </c>
      <c r="K913" s="151" t="str">
        <f>IFERROR(IF(VLOOKUP(B913,comp!$D:$L,1,FALSE)=B913,"",""),"Novo")</f>
        <v/>
      </c>
    </row>
    <row r="914" spans="1:11">
      <c r="A914" s="151">
        <v>95208</v>
      </c>
      <c r="B914" s="152">
        <v>36493</v>
      </c>
      <c r="C914" s="151" t="s">
        <v>1623</v>
      </c>
      <c r="D914" s="151" t="s">
        <v>727</v>
      </c>
      <c r="E914" s="151">
        <v>6.3999999999999997E-5</v>
      </c>
      <c r="F914" s="155">
        <v>845821</v>
      </c>
      <c r="G914" s="151">
        <f t="shared" si="42"/>
        <v>54.132543999999996</v>
      </c>
      <c r="H914" s="151">
        <f t="shared" si="43"/>
        <v>0</v>
      </c>
      <c r="I914" s="151">
        <f t="shared" si="44"/>
        <v>54.132543999999996</v>
      </c>
      <c r="J914" s="151" t="s">
        <v>707</v>
      </c>
      <c r="K914" s="151" t="str">
        <f>IFERROR(IF(VLOOKUP(B914,comp!$D:$L,1,FALSE)=B914,"",""),"Novo")</f>
        <v/>
      </c>
    </row>
    <row r="915" spans="1:11">
      <c r="A915" s="151">
        <v>95255</v>
      </c>
      <c r="B915" s="152">
        <v>11616</v>
      </c>
      <c r="C915" s="151" t="s">
        <v>1624</v>
      </c>
      <c r="D915" s="151" t="s">
        <v>727</v>
      </c>
      <c r="E915" s="151">
        <v>6.3999999999999997E-5</v>
      </c>
      <c r="F915" s="155">
        <v>24410.39</v>
      </c>
      <c r="G915" s="151">
        <f t="shared" si="42"/>
        <v>1.5622649599999998</v>
      </c>
      <c r="H915" s="151">
        <f t="shared" si="43"/>
        <v>0</v>
      </c>
      <c r="I915" s="151">
        <f t="shared" si="44"/>
        <v>1.5622649599999998</v>
      </c>
      <c r="J915" s="151" t="s">
        <v>707</v>
      </c>
      <c r="K915" s="151" t="str">
        <f>IFERROR(IF(VLOOKUP(B915,comp!$D:$L,1,FALSE)=B915,"",""),"Novo")</f>
        <v/>
      </c>
    </row>
    <row r="916" spans="1:11">
      <c r="A916" s="151">
        <v>95260</v>
      </c>
      <c r="B916" s="152">
        <v>11281</v>
      </c>
      <c r="C916" s="151" t="s">
        <v>1625</v>
      </c>
      <c r="D916" s="151" t="s">
        <v>727</v>
      </c>
      <c r="E916" s="151">
        <v>5.3300000000000001E-5</v>
      </c>
      <c r="F916" s="155">
        <v>13450</v>
      </c>
      <c r="G916" s="151">
        <f t="shared" si="42"/>
        <v>0.71688499999999999</v>
      </c>
      <c r="H916" s="151">
        <f t="shared" si="43"/>
        <v>0</v>
      </c>
      <c r="I916" s="151">
        <f t="shared" si="44"/>
        <v>0.71688499999999999</v>
      </c>
      <c r="J916" s="151" t="s">
        <v>707</v>
      </c>
      <c r="K916" s="151" t="str">
        <f>IFERROR(IF(VLOOKUP(B916,comp!$D:$L,1,FALSE)=B916,"",""),"Novo")</f>
        <v/>
      </c>
    </row>
    <row r="917" spans="1:11">
      <c r="A917" s="151">
        <v>95266</v>
      </c>
      <c r="B917" s="152">
        <v>13897</v>
      </c>
      <c r="C917" s="151" t="s">
        <v>1626</v>
      </c>
      <c r="D917" s="151" t="s">
        <v>727</v>
      </c>
      <c r="E917" s="151">
        <v>7.2000000000000002E-5</v>
      </c>
      <c r="F917" s="155">
        <v>6993.97</v>
      </c>
      <c r="G917" s="151">
        <f t="shared" si="42"/>
        <v>0.50356584000000004</v>
      </c>
      <c r="H917" s="151">
        <f t="shared" si="43"/>
        <v>0</v>
      </c>
      <c r="I917" s="151">
        <f t="shared" si="44"/>
        <v>0.50356584000000004</v>
      </c>
      <c r="J917" s="151" t="s">
        <v>707</v>
      </c>
      <c r="K917" s="151" t="str">
        <f>IFERROR(IF(VLOOKUP(B917,comp!$D:$L,1,FALSE)=B917,"",""),"Novo")</f>
        <v/>
      </c>
    </row>
    <row r="918" spans="1:11">
      <c r="A918" s="151">
        <v>95272</v>
      </c>
      <c r="B918" s="152">
        <v>13954</v>
      </c>
      <c r="C918" s="151" t="s">
        <v>1627</v>
      </c>
      <c r="D918" s="151" t="s">
        <v>727</v>
      </c>
      <c r="E918" s="151">
        <v>6.3999999999999997E-5</v>
      </c>
      <c r="F918" s="155">
        <v>7668.83</v>
      </c>
      <c r="G918" s="151">
        <f t="shared" si="42"/>
        <v>0.49080511999999998</v>
      </c>
      <c r="H918" s="151">
        <f t="shared" si="43"/>
        <v>0</v>
      </c>
      <c r="I918" s="151">
        <f t="shared" si="44"/>
        <v>0.49080511999999998</v>
      </c>
      <c r="J918" s="151" t="s">
        <v>707</v>
      </c>
      <c r="K918" s="151" t="str">
        <f>IFERROR(IF(VLOOKUP(B918,comp!$D:$L,1,FALSE)=B918,"",""),"Novo")</f>
        <v/>
      </c>
    </row>
    <row r="919" spans="1:11">
      <c r="A919" s="151">
        <v>95278</v>
      </c>
      <c r="B919" s="152">
        <v>10658</v>
      </c>
      <c r="C919" s="151" t="s">
        <v>1628</v>
      </c>
      <c r="D919" s="151" t="s">
        <v>727</v>
      </c>
      <c r="E919" s="151">
        <v>7.2000000000000002E-5</v>
      </c>
      <c r="F919" s="155">
        <v>8337.56</v>
      </c>
      <c r="G919" s="151">
        <f t="shared" si="42"/>
        <v>0.60030432</v>
      </c>
      <c r="H919" s="151">
        <f t="shared" si="43"/>
        <v>0</v>
      </c>
      <c r="I919" s="151">
        <f t="shared" si="44"/>
        <v>0.60030432</v>
      </c>
      <c r="J919" s="151" t="s">
        <v>707</v>
      </c>
      <c r="K919" s="151" t="str">
        <f>IFERROR(IF(VLOOKUP(B919,comp!$D:$L,1,FALSE)=B919,"",""),"Novo")</f>
        <v/>
      </c>
    </row>
    <row r="920" spans="1:11">
      <c r="A920" s="151">
        <v>95617</v>
      </c>
      <c r="B920" s="152">
        <v>11651</v>
      </c>
      <c r="C920" s="151" t="s">
        <v>1629</v>
      </c>
      <c r="D920" s="151" t="s">
        <v>727</v>
      </c>
      <c r="E920" s="151">
        <v>6.3999999999999997E-5</v>
      </c>
      <c r="F920" s="155">
        <v>20015.849999999999</v>
      </c>
      <c r="G920" s="151">
        <f t="shared" si="42"/>
        <v>1.2810143999999999</v>
      </c>
      <c r="H920" s="151">
        <f t="shared" si="43"/>
        <v>0</v>
      </c>
      <c r="I920" s="151">
        <f t="shared" si="44"/>
        <v>1.2810143999999999</v>
      </c>
      <c r="J920" s="151" t="s">
        <v>707</v>
      </c>
      <c r="K920" s="151" t="str">
        <f>IFERROR(IF(VLOOKUP(B920,comp!$D:$L,1,FALSE)=B920,"",""),"Novo")</f>
        <v/>
      </c>
    </row>
    <row r="921" spans="1:11">
      <c r="A921" s="151">
        <v>95627</v>
      </c>
      <c r="B921" s="152">
        <v>14626</v>
      </c>
      <c r="C921" s="151" t="s">
        <v>1630</v>
      </c>
      <c r="D921" s="151" t="s">
        <v>727</v>
      </c>
      <c r="E921" s="151">
        <v>5.3300000000000001E-5</v>
      </c>
      <c r="F921" s="155">
        <v>899714.32</v>
      </c>
      <c r="G921" s="151">
        <f t="shared" si="42"/>
        <v>47.954773255999996</v>
      </c>
      <c r="H921" s="151">
        <f t="shared" si="43"/>
        <v>0</v>
      </c>
      <c r="I921" s="151">
        <f t="shared" si="44"/>
        <v>47.954773255999996</v>
      </c>
      <c r="J921" s="151" t="s">
        <v>707</v>
      </c>
      <c r="K921" s="151" t="str">
        <f>IFERROR(IF(VLOOKUP(B921,comp!$D:$L,1,FALSE)=B921,"",""),"Novo")</f>
        <v/>
      </c>
    </row>
    <row r="922" spans="1:11">
      <c r="A922" s="151">
        <v>95698</v>
      </c>
      <c r="B922" s="152">
        <v>40406</v>
      </c>
      <c r="C922" s="151" t="s">
        <v>1631</v>
      </c>
      <c r="D922" s="151" t="s">
        <v>727</v>
      </c>
      <c r="E922" s="151">
        <v>6.3999999999999997E-5</v>
      </c>
      <c r="F922" s="155">
        <v>81125.09</v>
      </c>
      <c r="G922" s="151">
        <f t="shared" si="42"/>
        <v>5.1920057599999998</v>
      </c>
      <c r="H922" s="151">
        <f t="shared" si="43"/>
        <v>0</v>
      </c>
      <c r="I922" s="151">
        <f t="shared" si="44"/>
        <v>5.1920057599999998</v>
      </c>
      <c r="J922" s="151" t="s">
        <v>707</v>
      </c>
      <c r="K922" s="151" t="str">
        <f>IFERROR(IF(VLOOKUP(B922,comp!$D:$L,1,FALSE)=B922,"",""),"Novo")</f>
        <v/>
      </c>
    </row>
    <row r="923" spans="1:11">
      <c r="A923" s="151">
        <v>95704</v>
      </c>
      <c r="B923" s="152">
        <v>40435</v>
      </c>
      <c r="C923" s="151" t="s">
        <v>1632</v>
      </c>
      <c r="D923" s="151" t="s">
        <v>727</v>
      </c>
      <c r="E923" s="151">
        <v>5.3300000000000001E-5</v>
      </c>
      <c r="F923" s="155">
        <v>1001562.98</v>
      </c>
      <c r="G923" s="151">
        <f t="shared" si="42"/>
        <v>53.383306834000003</v>
      </c>
      <c r="H923" s="151">
        <f t="shared" si="43"/>
        <v>0</v>
      </c>
      <c r="I923" s="151">
        <f t="shared" si="44"/>
        <v>53.383306834000003</v>
      </c>
      <c r="J923" s="151" t="s">
        <v>707</v>
      </c>
      <c r="K923" s="151" t="str">
        <f>IFERROR(IF(VLOOKUP(B923,comp!$D:$L,1,FALSE)=B923,"",""),"Novo")</f>
        <v/>
      </c>
    </row>
    <row r="924" spans="1:11">
      <c r="A924" s="151">
        <v>95716</v>
      </c>
      <c r="B924" s="152">
        <v>40636</v>
      </c>
      <c r="C924" s="151" t="s">
        <v>1633</v>
      </c>
      <c r="D924" s="151" t="s">
        <v>727</v>
      </c>
      <c r="E924" s="151">
        <v>5.5999999999999999E-5</v>
      </c>
      <c r="F924" s="155">
        <v>1146287.6599999999</v>
      </c>
      <c r="G924" s="151">
        <f t="shared" si="42"/>
        <v>64.192108959999999</v>
      </c>
      <c r="H924" s="151">
        <f t="shared" si="43"/>
        <v>0</v>
      </c>
      <c r="I924" s="151">
        <f t="shared" si="44"/>
        <v>64.192108959999999</v>
      </c>
      <c r="J924" s="151" t="s">
        <v>707</v>
      </c>
      <c r="K924" s="151" t="str">
        <f>IFERROR(IF(VLOOKUP(B924,comp!$D:$L,1,FALSE)=B924,"",""),"Novo")</f>
        <v/>
      </c>
    </row>
    <row r="925" spans="1:11">
      <c r="A925" s="151">
        <v>95869</v>
      </c>
      <c r="B925" s="152">
        <v>39588</v>
      </c>
      <c r="C925" s="151" t="s">
        <v>1634</v>
      </c>
      <c r="D925" s="151" t="s">
        <v>727</v>
      </c>
      <c r="E925" s="151">
        <v>1.4100000000000001E-5</v>
      </c>
      <c r="F925" s="155">
        <v>254384.16</v>
      </c>
      <c r="G925" s="151">
        <f t="shared" si="42"/>
        <v>3.5868166560000003</v>
      </c>
      <c r="H925" s="151">
        <f t="shared" si="43"/>
        <v>0</v>
      </c>
      <c r="I925" s="151">
        <f t="shared" si="44"/>
        <v>3.5868166560000003</v>
      </c>
      <c r="J925" s="151" t="s">
        <v>707</v>
      </c>
      <c r="K925" s="151" t="str">
        <f>IFERROR(IF(VLOOKUP(B925,comp!$D:$L,1,FALSE)=B925,"",""),"Novo")</f>
        <v/>
      </c>
    </row>
    <row r="926" spans="1:11">
      <c r="A926" s="151">
        <v>96241</v>
      </c>
      <c r="B926" s="152">
        <v>37520</v>
      </c>
      <c r="C926" s="151" t="s">
        <v>1635</v>
      </c>
      <c r="D926" s="151" t="s">
        <v>727</v>
      </c>
      <c r="E926" s="151">
        <v>5.5999999999999999E-5</v>
      </c>
      <c r="F926" s="155">
        <v>546477.66</v>
      </c>
      <c r="G926" s="151">
        <f t="shared" si="42"/>
        <v>30.602748960000003</v>
      </c>
      <c r="H926" s="151">
        <f t="shared" si="43"/>
        <v>0</v>
      </c>
      <c r="I926" s="151">
        <f t="shared" si="44"/>
        <v>30.602748960000003</v>
      </c>
      <c r="J926" s="151" t="s">
        <v>707</v>
      </c>
      <c r="K926" s="151" t="str">
        <f>IFERROR(IF(VLOOKUP(B926,comp!$D:$L,1,FALSE)=B926,"",""),"Novo")</f>
        <v/>
      </c>
    </row>
    <row r="927" spans="1:11">
      <c r="A927" s="151">
        <v>96458</v>
      </c>
      <c r="B927" s="152">
        <v>14511</v>
      </c>
      <c r="C927" s="151" t="s">
        <v>1636</v>
      </c>
      <c r="D927" s="151" t="s">
        <v>727</v>
      </c>
      <c r="E927" s="151">
        <v>6.6699999999999995E-5</v>
      </c>
      <c r="F927" s="155">
        <v>997825.41</v>
      </c>
      <c r="G927" s="151">
        <f t="shared" si="42"/>
        <v>66.554954846999991</v>
      </c>
      <c r="H927" s="151">
        <f t="shared" si="43"/>
        <v>0</v>
      </c>
      <c r="I927" s="151">
        <f t="shared" si="44"/>
        <v>66.554954846999991</v>
      </c>
      <c r="J927" s="151" t="s">
        <v>707</v>
      </c>
      <c r="K927" s="151" t="str">
        <f>IFERROR(IF(VLOOKUP(B927,comp!$D:$L,1,FALSE)=B927,"",""),"Novo")</f>
        <v/>
      </c>
    </row>
    <row r="928" spans="1:11">
      <c r="A928" s="151">
        <v>98760</v>
      </c>
      <c r="B928" s="152">
        <v>38412</v>
      </c>
      <c r="C928" s="151" t="s">
        <v>1637</v>
      </c>
      <c r="D928" s="151" t="s">
        <v>727</v>
      </c>
      <c r="E928" s="151">
        <v>6.3999999999999997E-5</v>
      </c>
      <c r="F928" s="151">
        <v>837.51</v>
      </c>
      <c r="G928" s="151">
        <f t="shared" si="42"/>
        <v>5.3600639999999998E-2</v>
      </c>
      <c r="H928" s="151">
        <f t="shared" si="43"/>
        <v>0</v>
      </c>
      <c r="I928" s="151">
        <f t="shared" si="44"/>
        <v>5.3600639999999998E-2</v>
      </c>
      <c r="J928" s="151" t="s">
        <v>707</v>
      </c>
      <c r="K928" s="151" t="str">
        <f>IFERROR(IF(VLOOKUP(B928,comp!$D:$L,1,FALSE)=B928,"",""),"Novo")</f>
        <v/>
      </c>
    </row>
    <row r="929" spans="1:11">
      <c r="A929" s="151">
        <v>99829</v>
      </c>
      <c r="B929" s="152">
        <v>746</v>
      </c>
      <c r="C929" s="151" t="s">
        <v>1638</v>
      </c>
      <c r="D929" s="151" t="s">
        <v>727</v>
      </c>
      <c r="E929" s="151">
        <v>7.2000000000000002E-5</v>
      </c>
      <c r="F929" s="155">
        <v>3262.27</v>
      </c>
      <c r="G929" s="151">
        <f t="shared" si="42"/>
        <v>0.23488344</v>
      </c>
      <c r="H929" s="151">
        <f t="shared" si="43"/>
        <v>0</v>
      </c>
      <c r="I929" s="151">
        <f t="shared" si="44"/>
        <v>0.23488344</v>
      </c>
      <c r="J929" s="151" t="s">
        <v>707</v>
      </c>
      <c r="K929" s="151" t="str">
        <f>IFERROR(IF(VLOOKUP(B929,comp!$D:$L,1,FALSE)=B929,"",""),"Novo")</f>
        <v/>
      </c>
    </row>
    <row r="930" spans="1:11">
      <c r="A930" s="151">
        <v>100637</v>
      </c>
      <c r="B930" s="152">
        <v>10601</v>
      </c>
      <c r="C930" s="151" t="s">
        <v>1639</v>
      </c>
      <c r="D930" s="151" t="s">
        <v>727</v>
      </c>
      <c r="E930" s="151">
        <v>5.1400000000000003E-5</v>
      </c>
      <c r="F930" s="155">
        <v>3759679.2</v>
      </c>
      <c r="G930" s="151">
        <f t="shared" si="42"/>
        <v>193.24751088000002</v>
      </c>
      <c r="H930" s="151">
        <f t="shared" si="43"/>
        <v>0</v>
      </c>
      <c r="I930" s="151">
        <f t="shared" si="44"/>
        <v>193.24751088000002</v>
      </c>
      <c r="J930" s="151" t="s">
        <v>707</v>
      </c>
      <c r="K930" s="151" t="str">
        <f>IFERROR(IF(VLOOKUP(B930,comp!$D:$L,1,FALSE)=B930,"",""),"Novo")</f>
        <v/>
      </c>
    </row>
    <row r="931" spans="1:11">
      <c r="A931" s="151">
        <v>100643</v>
      </c>
      <c r="B931" s="152">
        <v>44469</v>
      </c>
      <c r="C931" s="151" t="s">
        <v>1640</v>
      </c>
      <c r="D931" s="151" t="s">
        <v>727</v>
      </c>
      <c r="E931" s="151">
        <v>4.0000000000000003E-5</v>
      </c>
      <c r="F931" s="155">
        <v>9899102.6600000001</v>
      </c>
      <c r="G931" s="151">
        <f t="shared" si="42"/>
        <v>395.96410640000005</v>
      </c>
      <c r="H931" s="151">
        <f t="shared" si="43"/>
        <v>0</v>
      </c>
      <c r="I931" s="151">
        <f t="shared" si="44"/>
        <v>395.96410640000005</v>
      </c>
      <c r="J931" s="151" t="s">
        <v>707</v>
      </c>
      <c r="K931" s="151" t="str">
        <f>IFERROR(IF(VLOOKUP(B931,comp!$D:$L,1,FALSE)=B931,"",""),"Novo")</f>
        <v/>
      </c>
    </row>
    <row r="932" spans="1:11" ht="15" customHeight="1">
      <c r="A932" s="151">
        <v>102270</v>
      </c>
      <c r="B932" s="152">
        <v>40703</v>
      </c>
      <c r="C932" s="151" t="s">
        <v>1641</v>
      </c>
      <c r="D932" s="151" t="s">
        <v>727</v>
      </c>
      <c r="E932" s="151">
        <v>6.3999999999999997E-5</v>
      </c>
      <c r="F932" s="155">
        <v>12046.67</v>
      </c>
      <c r="G932" s="151">
        <f t="shared" si="42"/>
        <v>0.77098687999999993</v>
      </c>
      <c r="H932" s="151">
        <f t="shared" si="43"/>
        <v>0</v>
      </c>
      <c r="I932" s="151">
        <f t="shared" si="44"/>
        <v>0.77098687999999993</v>
      </c>
      <c r="J932" s="151" t="s">
        <v>707</v>
      </c>
      <c r="K932" s="151" t="str">
        <f>IFERROR(IF(VLOOKUP(B932,comp!$D:$L,1,FALSE)=B932,"",""),"Novo")</f>
        <v/>
      </c>
    </row>
    <row r="933" spans="1:11">
      <c r="A933" s="151">
        <v>102809</v>
      </c>
      <c r="B933" s="152">
        <v>4226</v>
      </c>
      <c r="C933" s="151" t="s">
        <v>1642</v>
      </c>
      <c r="D933" s="151" t="s">
        <v>828</v>
      </c>
      <c r="E933" s="151">
        <v>2.1252900000000001</v>
      </c>
      <c r="F933" s="151">
        <v>8.35</v>
      </c>
      <c r="G933" s="151">
        <f t="shared" si="42"/>
        <v>17.746171499999999</v>
      </c>
      <c r="H933" s="151">
        <f t="shared" si="43"/>
        <v>0</v>
      </c>
      <c r="I933" s="151">
        <f t="shared" si="44"/>
        <v>17.746171499999999</v>
      </c>
      <c r="J933" s="151" t="s">
        <v>707</v>
      </c>
      <c r="K933" s="151" t="str">
        <f>IFERROR(IF(VLOOKUP(B933,comp!$D:$L,1,FALSE)=B933,"",""),"Novo")</f>
        <v/>
      </c>
    </row>
    <row r="934" spans="1:11">
      <c r="A934" s="151">
        <v>102870</v>
      </c>
      <c r="B934" s="152">
        <v>44002</v>
      </c>
      <c r="C934" s="151" t="s">
        <v>1643</v>
      </c>
      <c r="D934" s="151" t="s">
        <v>727</v>
      </c>
      <c r="E934" s="151">
        <v>5.3300000000000001E-5</v>
      </c>
      <c r="F934" s="155">
        <v>6525607.6699999999</v>
      </c>
      <c r="G934" s="151">
        <f t="shared" si="42"/>
        <v>347.814888811</v>
      </c>
      <c r="H934" s="151">
        <f t="shared" si="43"/>
        <v>0</v>
      </c>
      <c r="I934" s="151">
        <f t="shared" si="44"/>
        <v>347.814888811</v>
      </c>
      <c r="J934" s="151" t="s">
        <v>707</v>
      </c>
      <c r="K934" s="151" t="str">
        <f>IFERROR(IF(VLOOKUP(B934,comp!$D:$L,1,FALSE)=B934,"",""),"Novo")</f>
        <v/>
      </c>
    </row>
    <row r="935" spans="1:11">
      <c r="A935" s="151">
        <v>102876</v>
      </c>
      <c r="B935" s="152">
        <v>44003</v>
      </c>
      <c r="C935" s="151" t="s">
        <v>1644</v>
      </c>
      <c r="D935" s="151" t="s">
        <v>727</v>
      </c>
      <c r="E935" s="151">
        <v>5.3300000000000001E-5</v>
      </c>
      <c r="F935" s="155">
        <v>9068453.9000000004</v>
      </c>
      <c r="G935" s="151">
        <f t="shared" si="42"/>
        <v>483.34859287</v>
      </c>
      <c r="H935" s="151">
        <f t="shared" si="43"/>
        <v>0</v>
      </c>
      <c r="I935" s="151">
        <f t="shared" si="44"/>
        <v>483.34859287</v>
      </c>
      <c r="J935" s="151" t="s">
        <v>707</v>
      </c>
      <c r="K935" s="151" t="str">
        <f>IFERROR(IF(VLOOKUP(B935,comp!$D:$L,1,FALSE)=B935,"",""),"Novo")</f>
        <v/>
      </c>
    </row>
    <row r="936" spans="1:11">
      <c r="A936" s="151">
        <v>102960</v>
      </c>
      <c r="B936" s="152">
        <v>43886</v>
      </c>
      <c r="C936" s="151" t="s">
        <v>1645</v>
      </c>
      <c r="D936" s="151" t="s">
        <v>727</v>
      </c>
      <c r="E936" s="151">
        <v>5.3300000000000001E-5</v>
      </c>
      <c r="F936" s="155">
        <v>3167001.37</v>
      </c>
      <c r="G936" s="151">
        <f t="shared" si="42"/>
        <v>168.80117302100001</v>
      </c>
      <c r="H936" s="151">
        <f t="shared" si="43"/>
        <v>0</v>
      </c>
      <c r="I936" s="151">
        <f t="shared" si="44"/>
        <v>168.80117302100001</v>
      </c>
      <c r="J936" s="151" t="s">
        <v>707</v>
      </c>
      <c r="K936" s="151" t="str">
        <f>IFERROR(IF(VLOOKUP(B936,comp!$D:$L,1,FALSE)=B936,"",""),"Novo")</f>
        <v/>
      </c>
    </row>
    <row r="937" spans="1:11">
      <c r="A937" s="151">
        <v>102972</v>
      </c>
      <c r="B937" s="152">
        <v>41982</v>
      </c>
      <c r="C937" s="151" t="s">
        <v>1646</v>
      </c>
      <c r="D937" s="151" t="s">
        <v>727</v>
      </c>
      <c r="E937" s="151">
        <v>5.3300000000000001E-5</v>
      </c>
      <c r="F937" s="155">
        <v>1690391.58</v>
      </c>
      <c r="G937" s="151">
        <f t="shared" si="42"/>
        <v>90.097871214000008</v>
      </c>
      <c r="H937" s="151">
        <f t="shared" si="43"/>
        <v>0</v>
      </c>
      <c r="I937" s="151">
        <f t="shared" si="44"/>
        <v>90.097871214000008</v>
      </c>
      <c r="J937" s="151" t="s">
        <v>707</v>
      </c>
      <c r="K937" s="151" t="str">
        <f>IFERROR(IF(VLOOKUP(B937,comp!$D:$L,1,FALSE)=B937,"",""),"Novo")</f>
        <v/>
      </c>
    </row>
    <row r="938" spans="1:11">
      <c r="A938" s="151">
        <v>103220</v>
      </c>
      <c r="B938" s="152">
        <v>44548</v>
      </c>
      <c r="C938" s="151" t="s">
        <v>1647</v>
      </c>
      <c r="D938" s="151" t="s">
        <v>727</v>
      </c>
      <c r="E938" s="151">
        <v>5.3300000000000001E-5</v>
      </c>
      <c r="F938" s="155">
        <v>2773345.99</v>
      </c>
      <c r="G938" s="151">
        <f t="shared" si="42"/>
        <v>147.81934126700003</v>
      </c>
      <c r="H938" s="151">
        <f t="shared" si="43"/>
        <v>0</v>
      </c>
      <c r="I938" s="151">
        <f t="shared" si="44"/>
        <v>147.81934126700003</v>
      </c>
      <c r="J938" s="151" t="s">
        <v>707</v>
      </c>
      <c r="K938" s="151" t="str">
        <f>IFERROR(IF(VLOOKUP(B938,comp!$D:$L,1,FALSE)=B938,"",""),"Novo")</f>
        <v/>
      </c>
    </row>
    <row r="939" spans="1:11">
      <c r="A939" s="151">
        <v>103226</v>
      </c>
      <c r="B939" s="152">
        <v>44549</v>
      </c>
      <c r="C939" s="151" t="s">
        <v>1648</v>
      </c>
      <c r="D939" s="151" t="s">
        <v>727</v>
      </c>
      <c r="E939" s="151">
        <v>5.3300000000000001E-5</v>
      </c>
      <c r="F939" s="155">
        <v>6362564.4800000004</v>
      </c>
      <c r="G939" s="151">
        <f t="shared" si="42"/>
        <v>339.124686784</v>
      </c>
      <c r="H939" s="151">
        <f t="shared" si="43"/>
        <v>0</v>
      </c>
      <c r="I939" s="151">
        <f t="shared" si="44"/>
        <v>339.124686784</v>
      </c>
      <c r="J939" s="151" t="s">
        <v>707</v>
      </c>
      <c r="K939" s="151" t="str">
        <f>IFERROR(IF(VLOOKUP(B939,comp!$D:$L,1,FALSE)=B939,"",""),"Novo")</f>
        <v/>
      </c>
    </row>
    <row r="940" spans="1:11">
      <c r="A940" s="151">
        <v>103232</v>
      </c>
      <c r="B940" s="152">
        <v>44550</v>
      </c>
      <c r="C940" s="151" t="s">
        <v>1649</v>
      </c>
      <c r="D940" s="151" t="s">
        <v>727</v>
      </c>
      <c r="E940" s="151">
        <v>5.3300000000000001E-5</v>
      </c>
      <c r="F940" s="155">
        <v>8700942.8499999996</v>
      </c>
      <c r="G940" s="151">
        <f t="shared" si="42"/>
        <v>463.76025390500001</v>
      </c>
      <c r="H940" s="151">
        <f t="shared" si="43"/>
        <v>0</v>
      </c>
      <c r="I940" s="151">
        <f t="shared" si="44"/>
        <v>463.76025390500001</v>
      </c>
      <c r="J940" s="151" t="s">
        <v>707</v>
      </c>
      <c r="K940" s="151" t="str">
        <f>IFERROR(IF(VLOOKUP(B940,comp!$D:$L,1,FALSE)=B940,"",""),"Novo")</f>
        <v/>
      </c>
    </row>
    <row r="941" spans="1:11">
      <c r="A941" s="151">
        <v>104087</v>
      </c>
      <c r="B941" s="152">
        <v>38415</v>
      </c>
      <c r="C941" s="151" t="s">
        <v>1650</v>
      </c>
      <c r="D941" s="151" t="s">
        <v>727</v>
      </c>
      <c r="E941" s="151">
        <v>6.3999999999999997E-5</v>
      </c>
      <c r="F941" s="151">
        <v>948.45</v>
      </c>
      <c r="G941" s="151">
        <f t="shared" si="42"/>
        <v>6.0700799999999999E-2</v>
      </c>
      <c r="H941" s="151">
        <f t="shared" si="43"/>
        <v>0</v>
      </c>
      <c r="I941" s="151">
        <f t="shared" si="44"/>
        <v>6.0700799999999999E-2</v>
      </c>
      <c r="J941" s="151" t="s">
        <v>707</v>
      </c>
      <c r="K941" s="151" t="str">
        <f>IFERROR(IF(VLOOKUP(B941,comp!$D:$L,1,FALSE)=B941,"",""),"Novo")</f>
        <v/>
      </c>
    </row>
    <row r="942" spans="1:11">
      <c r="A942" s="151">
        <v>104093</v>
      </c>
      <c r="B942" s="152">
        <v>38414</v>
      </c>
      <c r="C942" s="151" t="s">
        <v>1651</v>
      </c>
      <c r="D942" s="151" t="s">
        <v>727</v>
      </c>
      <c r="E942" s="151">
        <v>6.3999999999999997E-5</v>
      </c>
      <c r="F942" s="155">
        <v>1331.15</v>
      </c>
      <c r="G942" s="151">
        <f t="shared" si="42"/>
        <v>8.5193600000000008E-2</v>
      </c>
      <c r="H942" s="151">
        <f t="shared" si="43"/>
        <v>0</v>
      </c>
      <c r="I942" s="151">
        <f t="shared" si="44"/>
        <v>8.5193600000000008E-2</v>
      </c>
      <c r="J942" s="151" t="s">
        <v>707</v>
      </c>
      <c r="K942" s="151" t="str">
        <f>IFERROR(IF(VLOOKUP(B942,comp!$D:$L,1,FALSE)=B942,"",""),"Novo")</f>
        <v/>
      </c>
    </row>
    <row r="943" spans="1:11">
      <c r="A943" s="151">
        <v>104691</v>
      </c>
      <c r="B943" s="152">
        <v>45080</v>
      </c>
      <c r="C943" s="151" t="s">
        <v>1652</v>
      </c>
      <c r="D943" s="151" t="s">
        <v>727</v>
      </c>
      <c r="E943" s="151">
        <v>6.3999999999999997E-5</v>
      </c>
      <c r="F943" s="155">
        <v>14858.74</v>
      </c>
      <c r="G943" s="151">
        <f t="shared" si="42"/>
        <v>0.95095935999999992</v>
      </c>
      <c r="H943" s="151">
        <f t="shared" si="43"/>
        <v>0</v>
      </c>
      <c r="I943" s="151">
        <f t="shared" si="44"/>
        <v>0.95095935999999992</v>
      </c>
      <c r="J943" s="151" t="s">
        <v>707</v>
      </c>
      <c r="K943" s="151" t="str">
        <f>IFERROR(IF(VLOOKUP(B943,comp!$D:$L,1,FALSE)=B943,"",""),"Novo")</f>
        <v/>
      </c>
    </row>
    <row r="944" spans="1:11">
      <c r="A944" s="151">
        <v>104712</v>
      </c>
      <c r="B944" s="152">
        <v>45112</v>
      </c>
      <c r="C944" s="151" t="s">
        <v>1653</v>
      </c>
      <c r="D944" s="151" t="s">
        <v>727</v>
      </c>
      <c r="E944" s="151">
        <v>5.5999999999999999E-5</v>
      </c>
      <c r="F944" s="155">
        <v>1077376.06</v>
      </c>
      <c r="G944" s="151">
        <f t="shared" si="42"/>
        <v>60.33305936</v>
      </c>
      <c r="H944" s="151">
        <f t="shared" si="43"/>
        <v>0</v>
      </c>
      <c r="I944" s="151">
        <f t="shared" si="44"/>
        <v>60.33305936</v>
      </c>
      <c r="J944" s="151" t="s">
        <v>707</v>
      </c>
      <c r="K944" s="151" t="str">
        <f>IFERROR(IF(VLOOKUP(B944,comp!$D:$L,1,FALSE)=B944,"",""),"Novo")</f>
        <v/>
      </c>
    </row>
    <row r="945" spans="1:11" ht="15" customHeight="1">
      <c r="A945" s="151">
        <v>92259</v>
      </c>
      <c r="B945" s="152">
        <v>4425</v>
      </c>
      <c r="C945" s="151" t="s">
        <v>1654</v>
      </c>
      <c r="D945" s="151" t="s">
        <v>826</v>
      </c>
      <c r="E945" s="151">
        <v>9</v>
      </c>
      <c r="F945" s="151">
        <v>31.73</v>
      </c>
      <c r="G945" s="151">
        <f t="shared" si="42"/>
        <v>285.57</v>
      </c>
      <c r="H945" s="151">
        <f t="shared" si="43"/>
        <v>0</v>
      </c>
      <c r="I945" s="151">
        <f t="shared" si="44"/>
        <v>285.57</v>
      </c>
      <c r="J945" s="151" t="s">
        <v>707</v>
      </c>
      <c r="K945" s="151" t="str">
        <f>IFERROR(IF(VLOOKUP(B945,comp!$D:$L,1,FALSE)=B945,"",""),"Novo")</f>
        <v/>
      </c>
    </row>
    <row r="946" spans="1:11" ht="15" customHeight="1">
      <c r="A946" s="151">
        <v>92259</v>
      </c>
      <c r="B946" s="152">
        <v>5075</v>
      </c>
      <c r="C946" s="151" t="s">
        <v>1655</v>
      </c>
      <c r="D946" s="151" t="s">
        <v>828</v>
      </c>
      <c r="E946" s="151">
        <v>1.125</v>
      </c>
      <c r="F946" s="151">
        <v>12.2</v>
      </c>
      <c r="G946" s="151">
        <f t="shared" si="42"/>
        <v>13.725</v>
      </c>
      <c r="H946" s="151">
        <f t="shared" si="43"/>
        <v>0</v>
      </c>
      <c r="I946" s="151">
        <f t="shared" si="44"/>
        <v>13.725</v>
      </c>
      <c r="J946" s="151" t="s">
        <v>707</v>
      </c>
      <c r="K946" s="151" t="str">
        <f>IFERROR(IF(VLOOKUP(B946,comp!$D:$L,1,FALSE)=B946,"",""),"Novo")</f>
        <v/>
      </c>
    </row>
    <row r="947" spans="1:11">
      <c r="A947" s="151">
        <v>92259</v>
      </c>
      <c r="B947" s="152">
        <v>40552</v>
      </c>
      <c r="C947" s="151" t="s">
        <v>1656</v>
      </c>
      <c r="D947" s="151" t="s">
        <v>4201</v>
      </c>
      <c r="E947" s="151">
        <v>0.04</v>
      </c>
      <c r="F947" s="151">
        <v>50.86</v>
      </c>
      <c r="G947" s="151">
        <f t="shared" si="42"/>
        <v>2.0344000000000002</v>
      </c>
      <c r="H947" s="151">
        <f t="shared" si="43"/>
        <v>0</v>
      </c>
      <c r="I947" s="151">
        <f t="shared" si="44"/>
        <v>2.0344000000000002</v>
      </c>
      <c r="J947" s="151" t="s">
        <v>707</v>
      </c>
      <c r="K947" s="151" t="str">
        <f>IFERROR(IF(VLOOKUP(B947,comp!$D:$L,1,FALSE)=B947,"",""),"Novo")</f>
        <v/>
      </c>
    </row>
    <row r="948" spans="1:11">
      <c r="A948" s="151">
        <v>92259</v>
      </c>
      <c r="B948" s="152">
        <v>93287</v>
      </c>
      <c r="C948" s="151" t="s">
        <v>1657</v>
      </c>
      <c r="D948" s="151" t="s">
        <v>703</v>
      </c>
      <c r="E948" s="151">
        <v>0.1133</v>
      </c>
      <c r="F948" s="151">
        <v>348.08</v>
      </c>
      <c r="G948" s="151">
        <f t="shared" si="42"/>
        <v>0</v>
      </c>
      <c r="H948" s="151">
        <f t="shared" si="43"/>
        <v>39.437463999999999</v>
      </c>
      <c r="I948" s="151">
        <f t="shared" si="44"/>
        <v>39.437463999999999</v>
      </c>
      <c r="J948" s="151" t="s">
        <v>704</v>
      </c>
      <c r="K948" s="151" t="str">
        <f>IFERROR(IF(VLOOKUP(B948,comp!$D:$L,1,FALSE)=B948,"",""),"Novo")</f>
        <v/>
      </c>
    </row>
    <row r="949" spans="1:11">
      <c r="A949" s="151">
        <v>92259</v>
      </c>
      <c r="B949" s="152">
        <v>93288</v>
      </c>
      <c r="C949" s="151" t="s">
        <v>1658</v>
      </c>
      <c r="D949" s="151" t="s">
        <v>712</v>
      </c>
      <c r="E949" s="151">
        <v>0.157</v>
      </c>
      <c r="F949" s="151">
        <v>176.65</v>
      </c>
      <c r="G949" s="151">
        <f t="shared" si="42"/>
        <v>0</v>
      </c>
      <c r="H949" s="151">
        <f t="shared" si="43"/>
        <v>27.73405</v>
      </c>
      <c r="I949" s="151">
        <f t="shared" si="44"/>
        <v>27.73405</v>
      </c>
      <c r="J949" s="151" t="s">
        <v>704</v>
      </c>
      <c r="K949" s="151" t="str">
        <f>IFERROR(IF(VLOOKUP(B949,comp!$D:$L,1,FALSE)=B949,"",""),"Novo")</f>
        <v/>
      </c>
    </row>
    <row r="950" spans="1:11">
      <c r="A950" s="151">
        <v>92539</v>
      </c>
      <c r="B950" s="152">
        <v>4408</v>
      </c>
      <c r="C950" s="151" t="s">
        <v>1659</v>
      </c>
      <c r="D950" s="151" t="s">
        <v>826</v>
      </c>
      <c r="E950" s="151">
        <v>3.2919999999999998</v>
      </c>
      <c r="F950" s="151">
        <v>2.85</v>
      </c>
      <c r="G950" s="151">
        <f t="shared" si="42"/>
        <v>9.3821999999999992</v>
      </c>
      <c r="H950" s="151">
        <f t="shared" si="43"/>
        <v>0</v>
      </c>
      <c r="I950" s="151">
        <f t="shared" si="44"/>
        <v>9.3821999999999992</v>
      </c>
      <c r="J950" s="151" t="s">
        <v>707</v>
      </c>
      <c r="K950" s="151" t="str">
        <f>IFERROR(IF(VLOOKUP(B950,comp!$D:$L,1,FALSE)=B950,"",""),"Novo")</f>
        <v/>
      </c>
    </row>
    <row r="951" spans="1:11">
      <c r="A951" s="151">
        <v>92539</v>
      </c>
      <c r="B951" s="152">
        <v>4430</v>
      </c>
      <c r="C951" s="151" t="s">
        <v>1660</v>
      </c>
      <c r="D951" s="151" t="s">
        <v>826</v>
      </c>
      <c r="E951" s="151">
        <v>1.956</v>
      </c>
      <c r="F951" s="151">
        <v>15</v>
      </c>
      <c r="G951" s="151">
        <f t="shared" si="42"/>
        <v>29.34</v>
      </c>
      <c r="H951" s="151">
        <f t="shared" si="43"/>
        <v>0</v>
      </c>
      <c r="I951" s="151">
        <f t="shared" si="44"/>
        <v>29.34</v>
      </c>
      <c r="J951" s="151" t="s">
        <v>707</v>
      </c>
      <c r="K951" s="151" t="str">
        <f>IFERROR(IF(VLOOKUP(B951,comp!$D:$L,1,FALSE)=B951,"",""),"Novo")</f>
        <v/>
      </c>
    </row>
    <row r="952" spans="1:11">
      <c r="A952" s="151">
        <v>92539</v>
      </c>
      <c r="B952" s="152">
        <v>20247</v>
      </c>
      <c r="C952" s="151" t="s">
        <v>1661</v>
      </c>
      <c r="D952" s="151" t="s">
        <v>828</v>
      </c>
      <c r="E952" s="151">
        <v>7.0000000000000007E-2</v>
      </c>
      <c r="F952" s="151">
        <v>13.51</v>
      </c>
      <c r="G952" s="151">
        <f t="shared" si="42"/>
        <v>0.9457000000000001</v>
      </c>
      <c r="H952" s="151">
        <f t="shared" si="43"/>
        <v>0</v>
      </c>
      <c r="I952" s="151">
        <f t="shared" si="44"/>
        <v>0.9457000000000001</v>
      </c>
      <c r="J952" s="151" t="s">
        <v>707</v>
      </c>
      <c r="K952" s="151" t="str">
        <f>IFERROR(IF(VLOOKUP(B952,comp!$D:$L,1,FALSE)=B952,"",""),"Novo")</f>
        <v/>
      </c>
    </row>
    <row r="953" spans="1:11">
      <c r="A953" s="151">
        <v>92539</v>
      </c>
      <c r="B953" s="152">
        <v>39027</v>
      </c>
      <c r="C953" s="151" t="s">
        <v>1662</v>
      </c>
      <c r="D953" s="151" t="s">
        <v>828</v>
      </c>
      <c r="E953" s="151">
        <v>0.05</v>
      </c>
      <c r="F953" s="151">
        <v>12.19</v>
      </c>
      <c r="G953" s="151">
        <f t="shared" si="42"/>
        <v>0.60950000000000004</v>
      </c>
      <c r="H953" s="151">
        <f t="shared" si="43"/>
        <v>0</v>
      </c>
      <c r="I953" s="151">
        <f t="shared" si="44"/>
        <v>0.60950000000000004</v>
      </c>
      <c r="J953" s="151" t="s">
        <v>707</v>
      </c>
      <c r="K953" s="151" t="str">
        <f>IFERROR(IF(VLOOKUP(B953,comp!$D:$L,1,FALSE)=B953,"",""),"Novo")</f>
        <v/>
      </c>
    </row>
    <row r="954" spans="1:11" ht="15" customHeight="1">
      <c r="A954" s="151">
        <v>92539</v>
      </c>
      <c r="B954" s="152">
        <v>40568</v>
      </c>
      <c r="C954" s="151" t="s">
        <v>1663</v>
      </c>
      <c r="D954" s="151" t="s">
        <v>828</v>
      </c>
      <c r="E954" s="151">
        <v>0.03</v>
      </c>
      <c r="F954" s="151">
        <v>12.3</v>
      </c>
      <c r="G954" s="151">
        <f t="shared" si="42"/>
        <v>0.36899999999999999</v>
      </c>
      <c r="H954" s="151">
        <f t="shared" si="43"/>
        <v>0</v>
      </c>
      <c r="I954" s="151">
        <f t="shared" si="44"/>
        <v>0.36899999999999999</v>
      </c>
      <c r="J954" s="151" t="s">
        <v>707</v>
      </c>
      <c r="K954" s="151" t="str">
        <f>IFERROR(IF(VLOOKUP(B954,comp!$D:$L,1,FALSE)=B954,"",""),"Novo")</f>
        <v/>
      </c>
    </row>
    <row r="955" spans="1:11" ht="15" customHeight="1">
      <c r="A955" s="151">
        <v>92539</v>
      </c>
      <c r="B955" s="152">
        <v>93281</v>
      </c>
      <c r="C955" s="151" t="s">
        <v>1664</v>
      </c>
      <c r="D955" s="151" t="s">
        <v>703</v>
      </c>
      <c r="E955" s="151">
        <v>4.3099999999999999E-2</v>
      </c>
      <c r="F955" s="151">
        <v>27.1</v>
      </c>
      <c r="G955" s="151">
        <f t="shared" si="42"/>
        <v>0</v>
      </c>
      <c r="H955" s="151">
        <f t="shared" si="43"/>
        <v>1.16801</v>
      </c>
      <c r="I955" s="151">
        <f t="shared" si="44"/>
        <v>1.16801</v>
      </c>
      <c r="J955" s="151" t="s">
        <v>704</v>
      </c>
      <c r="K955" s="151" t="str">
        <f>IFERROR(IF(VLOOKUP(B955,comp!$D:$L,1,FALSE)=B955,"",""),"Novo")</f>
        <v/>
      </c>
    </row>
    <row r="956" spans="1:11">
      <c r="A956" s="151">
        <v>92539</v>
      </c>
      <c r="B956" s="152">
        <v>93282</v>
      </c>
      <c r="C956" s="151" t="s">
        <v>1665</v>
      </c>
      <c r="D956" s="151" t="s">
        <v>712</v>
      </c>
      <c r="E956" s="151">
        <v>5.9799999999999999E-2</v>
      </c>
      <c r="F956" s="151">
        <v>26.24</v>
      </c>
      <c r="G956" s="151">
        <f t="shared" si="42"/>
        <v>0</v>
      </c>
      <c r="H956" s="151">
        <f t="shared" si="43"/>
        <v>1.5691519999999999</v>
      </c>
      <c r="I956" s="151">
        <f t="shared" si="44"/>
        <v>1.5691519999999999</v>
      </c>
      <c r="J956" s="151" t="s">
        <v>704</v>
      </c>
      <c r="K956" s="151" t="str">
        <f>IFERROR(IF(VLOOKUP(B956,comp!$D:$L,1,FALSE)=B956,"",""),"Novo")</f>
        <v/>
      </c>
    </row>
    <row r="957" spans="1:11">
      <c r="A957" s="151">
        <v>92544</v>
      </c>
      <c r="B957" s="152">
        <v>4472</v>
      </c>
      <c r="C957" s="151" t="s">
        <v>1666</v>
      </c>
      <c r="D957" s="151" t="s">
        <v>826</v>
      </c>
      <c r="E957" s="151">
        <v>0.40600000000000003</v>
      </c>
      <c r="F957" s="151">
        <v>39.630000000000003</v>
      </c>
      <c r="G957" s="151">
        <f t="shared" si="42"/>
        <v>16.089780000000001</v>
      </c>
      <c r="H957" s="151">
        <f t="shared" si="43"/>
        <v>0</v>
      </c>
      <c r="I957" s="151">
        <f t="shared" si="44"/>
        <v>16.089780000000001</v>
      </c>
      <c r="J957" s="151" t="s">
        <v>707</v>
      </c>
      <c r="K957" s="151" t="str">
        <f>IFERROR(IF(VLOOKUP(B957,comp!$D:$L,1,FALSE)=B957,"",""),"Novo")</f>
        <v/>
      </c>
    </row>
    <row r="958" spans="1:11">
      <c r="A958" s="151">
        <v>92545</v>
      </c>
      <c r="B958" s="152">
        <v>6193</v>
      </c>
      <c r="C958" s="151" t="s">
        <v>1667</v>
      </c>
      <c r="D958" s="151" t="s">
        <v>826</v>
      </c>
      <c r="E958" s="151">
        <v>3</v>
      </c>
      <c r="F958" s="151">
        <v>21.19</v>
      </c>
      <c r="G958" s="151">
        <f t="shared" si="42"/>
        <v>63.570000000000007</v>
      </c>
      <c r="H958" s="151">
        <f t="shared" si="43"/>
        <v>0</v>
      </c>
      <c r="I958" s="151">
        <f t="shared" si="44"/>
        <v>63.570000000000007</v>
      </c>
      <c r="J958" s="151" t="s">
        <v>707</v>
      </c>
      <c r="K958" s="151" t="str">
        <f>IFERROR(IF(VLOOKUP(B958,comp!$D:$L,1,FALSE)=B958,"",""),"Novo")</f>
        <v/>
      </c>
    </row>
    <row r="959" spans="1:11">
      <c r="A959" s="151">
        <v>92545</v>
      </c>
      <c r="B959" s="152">
        <v>21142</v>
      </c>
      <c r="C959" s="151" t="s">
        <v>1668</v>
      </c>
      <c r="D959" s="151" t="s">
        <v>727</v>
      </c>
      <c r="E959" s="151">
        <v>1</v>
      </c>
      <c r="F959" s="151">
        <v>33.229999999999997</v>
      </c>
      <c r="G959" s="151">
        <f t="shared" si="42"/>
        <v>33.229999999999997</v>
      </c>
      <c r="H959" s="151">
        <f t="shared" si="43"/>
        <v>0</v>
      </c>
      <c r="I959" s="151">
        <f t="shared" si="44"/>
        <v>33.229999999999997</v>
      </c>
      <c r="J959" s="151" t="s">
        <v>707</v>
      </c>
      <c r="K959" s="151" t="str">
        <f>IFERROR(IF(VLOOKUP(B959,comp!$D:$L,1,FALSE)=B959,"",""),"Novo")</f>
        <v/>
      </c>
    </row>
    <row r="960" spans="1:11">
      <c r="A960" s="151">
        <v>92545</v>
      </c>
      <c r="B960" s="152">
        <v>92259</v>
      </c>
      <c r="C960" s="151" t="s">
        <v>1669</v>
      </c>
      <c r="D960" s="151" t="s">
        <v>727</v>
      </c>
      <c r="E960" s="151">
        <v>1</v>
      </c>
      <c r="F960" s="151">
        <v>513</v>
      </c>
      <c r="G960" s="151">
        <f t="shared" si="42"/>
        <v>0</v>
      </c>
      <c r="H960" s="151">
        <f t="shared" si="43"/>
        <v>513</v>
      </c>
      <c r="I960" s="151">
        <f t="shared" si="44"/>
        <v>513</v>
      </c>
      <c r="J960" s="151" t="s">
        <v>704</v>
      </c>
      <c r="K960" s="151" t="str">
        <f>IFERROR(IF(VLOOKUP(B960,comp!$D:$L,1,FALSE)=B960,"",""),"Novo")</f>
        <v/>
      </c>
    </row>
    <row r="961" spans="1:11">
      <c r="A961" s="151">
        <v>92546</v>
      </c>
      <c r="B961" s="152">
        <v>4400</v>
      </c>
      <c r="C961" s="151" t="s">
        <v>1670</v>
      </c>
      <c r="D961" s="151" t="s">
        <v>826</v>
      </c>
      <c r="E961" s="151">
        <v>2.5</v>
      </c>
      <c r="F961" s="151">
        <v>23.87</v>
      </c>
      <c r="G961" s="151">
        <f t="shared" si="42"/>
        <v>59.675000000000004</v>
      </c>
      <c r="H961" s="151">
        <f t="shared" si="43"/>
        <v>0</v>
      </c>
      <c r="I961" s="151">
        <f t="shared" si="44"/>
        <v>59.675000000000004</v>
      </c>
      <c r="J961" s="151" t="s">
        <v>707</v>
      </c>
      <c r="K961" s="151" t="str">
        <f>IFERROR(IF(VLOOKUP(B961,comp!$D:$L,1,FALSE)=B961,"",""),"Novo")</f>
        <v/>
      </c>
    </row>
    <row r="962" spans="1:11">
      <c r="A962" s="151">
        <v>92548</v>
      </c>
      <c r="B962" s="152">
        <v>92260</v>
      </c>
      <c r="C962" s="151" t="s">
        <v>1671</v>
      </c>
      <c r="D962" s="151" t="s">
        <v>727</v>
      </c>
      <c r="E962" s="151">
        <v>1</v>
      </c>
      <c r="F962" s="151">
        <v>585.66</v>
      </c>
      <c r="G962" s="151">
        <f t="shared" si="42"/>
        <v>0</v>
      </c>
      <c r="H962" s="151">
        <f t="shared" si="43"/>
        <v>585.66</v>
      </c>
      <c r="I962" s="151">
        <f t="shared" si="44"/>
        <v>585.66</v>
      </c>
      <c r="J962" s="151" t="s">
        <v>704</v>
      </c>
      <c r="K962" s="151" t="str">
        <f>IFERROR(IF(VLOOKUP(B962,comp!$D:$L,1,FALSE)=B962,"",""),"Novo")</f>
        <v/>
      </c>
    </row>
    <row r="963" spans="1:11">
      <c r="A963" s="151">
        <v>92549</v>
      </c>
      <c r="B963" s="152">
        <v>4415</v>
      </c>
      <c r="C963" s="151" t="s">
        <v>1672</v>
      </c>
      <c r="D963" s="151" t="s">
        <v>826</v>
      </c>
      <c r="E963" s="151">
        <v>3.5</v>
      </c>
      <c r="F963" s="151">
        <v>5.67</v>
      </c>
      <c r="G963" s="151">
        <f t="shared" si="42"/>
        <v>19.844999999999999</v>
      </c>
      <c r="H963" s="151">
        <f t="shared" si="43"/>
        <v>0</v>
      </c>
      <c r="I963" s="151">
        <f t="shared" si="44"/>
        <v>19.844999999999999</v>
      </c>
      <c r="J963" s="151" t="s">
        <v>707</v>
      </c>
      <c r="K963" s="151" t="str">
        <f>IFERROR(IF(VLOOKUP(B963,comp!$D:$L,1,FALSE)=B963,"",""),"Novo")</f>
        <v/>
      </c>
    </row>
    <row r="964" spans="1:11">
      <c r="A964" s="151">
        <v>92550</v>
      </c>
      <c r="B964" s="152">
        <v>4344</v>
      </c>
      <c r="C964" s="151" t="s">
        <v>1673</v>
      </c>
      <c r="D964" s="151" t="s">
        <v>727</v>
      </c>
      <c r="E964" s="151">
        <v>4</v>
      </c>
      <c r="F964" s="151">
        <v>22.27</v>
      </c>
      <c r="G964" s="151">
        <f t="shared" si="42"/>
        <v>89.08</v>
      </c>
      <c r="H964" s="151">
        <f t="shared" si="43"/>
        <v>0</v>
      </c>
      <c r="I964" s="151">
        <f t="shared" si="44"/>
        <v>89.08</v>
      </c>
      <c r="J964" s="151" t="s">
        <v>707</v>
      </c>
      <c r="K964" s="151" t="str">
        <f>IFERROR(IF(VLOOKUP(B964,comp!$D:$L,1,FALSE)=B964,"",""),"Novo")</f>
        <v/>
      </c>
    </row>
    <row r="965" spans="1:11">
      <c r="A965" s="151">
        <v>92550</v>
      </c>
      <c r="B965" s="152">
        <v>40623</v>
      </c>
      <c r="C965" s="151" t="s">
        <v>1674</v>
      </c>
      <c r="D965" s="151" t="s">
        <v>3904</v>
      </c>
      <c r="E965" s="151">
        <v>1</v>
      </c>
      <c r="F965" s="151">
        <v>91.69</v>
      </c>
      <c r="G965" s="151">
        <f t="shared" ref="G965:G1028" si="45">IF(J965="INSUMO",F965*E965,0)</f>
        <v>91.69</v>
      </c>
      <c r="H965" s="151">
        <f t="shared" ref="H965:H1028" si="46">IF(J965="MÃO DE OBRA",F965*E965,0)</f>
        <v>0</v>
      </c>
      <c r="I965" s="151">
        <f t="shared" ref="I965:I1028" si="47">E965*F965</f>
        <v>91.69</v>
      </c>
      <c r="J965" s="151" t="s">
        <v>707</v>
      </c>
      <c r="K965" s="151" t="str">
        <f>IFERROR(IF(VLOOKUP(B965,comp!$D:$L,1,FALSE)=B965,"",""),"Novo")</f>
        <v/>
      </c>
    </row>
    <row r="966" spans="1:11">
      <c r="A966" s="151">
        <v>92550</v>
      </c>
      <c r="B966" s="152">
        <v>92261</v>
      </c>
      <c r="C966" s="151" t="s">
        <v>1675</v>
      </c>
      <c r="D966" s="151" t="s">
        <v>727</v>
      </c>
      <c r="E966" s="151">
        <v>1</v>
      </c>
      <c r="F966" s="151">
        <v>656.11</v>
      </c>
      <c r="G966" s="151">
        <f t="shared" si="45"/>
        <v>0</v>
      </c>
      <c r="H966" s="151">
        <f t="shared" si="46"/>
        <v>656.11</v>
      </c>
      <c r="I966" s="151">
        <f t="shared" si="47"/>
        <v>656.11</v>
      </c>
      <c r="J966" s="151" t="s">
        <v>704</v>
      </c>
      <c r="K966" s="151" t="str">
        <f>IFERROR(IF(VLOOKUP(B966,comp!$D:$L,1,FALSE)=B966,"",""),"Novo")</f>
        <v/>
      </c>
    </row>
    <row r="967" spans="1:11">
      <c r="A967" s="151">
        <v>92552</v>
      </c>
      <c r="B967" s="152">
        <v>92262</v>
      </c>
      <c r="C967" s="151" t="s">
        <v>1676</v>
      </c>
      <c r="D967" s="151" t="s">
        <v>727</v>
      </c>
      <c r="E967" s="151">
        <v>1</v>
      </c>
      <c r="F967" s="151">
        <v>769.53</v>
      </c>
      <c r="G967" s="151">
        <f t="shared" si="45"/>
        <v>0</v>
      </c>
      <c r="H967" s="151">
        <f t="shared" si="46"/>
        <v>769.53</v>
      </c>
      <c r="I967" s="151">
        <f t="shared" si="47"/>
        <v>769.53</v>
      </c>
      <c r="J967" s="151" t="s">
        <v>704</v>
      </c>
      <c r="K967" s="151" t="str">
        <f>IFERROR(IF(VLOOKUP(B967,comp!$D:$L,1,FALSE)=B967,"",""),"Novo")</f>
        <v/>
      </c>
    </row>
    <row r="968" spans="1:11">
      <c r="A968" s="151">
        <v>100380</v>
      </c>
      <c r="B968" s="152">
        <v>93272</v>
      </c>
      <c r="C968" s="151" t="s">
        <v>1677</v>
      </c>
      <c r="D968" s="151" t="s">
        <v>703</v>
      </c>
      <c r="E968" s="151">
        <v>3.7000000000000002E-3</v>
      </c>
      <c r="F968" s="151">
        <v>96.79</v>
      </c>
      <c r="G968" s="151">
        <f t="shared" si="45"/>
        <v>0</v>
      </c>
      <c r="H968" s="151">
        <f t="shared" si="46"/>
        <v>0.35812300000000002</v>
      </c>
      <c r="I968" s="151">
        <f t="shared" si="47"/>
        <v>0.35812300000000002</v>
      </c>
      <c r="J968" s="151" t="s">
        <v>704</v>
      </c>
      <c r="K968" s="151" t="str">
        <f>IFERROR(IF(VLOOKUP(B968,comp!$D:$L,1,FALSE)=B968,"",""),"Novo")</f>
        <v/>
      </c>
    </row>
    <row r="969" spans="1:11">
      <c r="A969" s="151">
        <v>100380</v>
      </c>
      <c r="B969" s="152">
        <v>93274</v>
      </c>
      <c r="C969" s="151" t="s">
        <v>1678</v>
      </c>
      <c r="D969" s="151" t="s">
        <v>712</v>
      </c>
      <c r="E969" s="151">
        <v>4.8999999999999998E-3</v>
      </c>
      <c r="F969" s="151">
        <v>63.48</v>
      </c>
      <c r="G969" s="151">
        <f t="shared" si="45"/>
        <v>0</v>
      </c>
      <c r="H969" s="151">
        <f t="shared" si="46"/>
        <v>0.311052</v>
      </c>
      <c r="I969" s="151">
        <f t="shared" si="47"/>
        <v>0.311052</v>
      </c>
      <c r="J969" s="151" t="s">
        <v>704</v>
      </c>
      <c r="K969" s="151" t="str">
        <f>IFERROR(IF(VLOOKUP(B969,comp!$D:$L,1,FALSE)=B969,"",""),"Novo")</f>
        <v/>
      </c>
    </row>
    <row r="970" spans="1:11" ht="15" customHeight="1">
      <c r="A970" s="151">
        <v>94189</v>
      </c>
      <c r="B970" s="152">
        <v>40741</v>
      </c>
      <c r="C970" s="151" t="s">
        <v>1679</v>
      </c>
      <c r="D970" s="151" t="s">
        <v>727</v>
      </c>
      <c r="E970" s="151">
        <v>11.484</v>
      </c>
      <c r="F970" s="151">
        <v>3.08</v>
      </c>
      <c r="G970" s="151">
        <f t="shared" si="45"/>
        <v>35.370719999999999</v>
      </c>
      <c r="H970" s="151">
        <f t="shared" si="46"/>
        <v>0</v>
      </c>
      <c r="I970" s="151">
        <f t="shared" si="47"/>
        <v>35.370719999999999</v>
      </c>
      <c r="J970" s="151" t="s">
        <v>707</v>
      </c>
      <c r="K970" s="151" t="str">
        <f>IFERROR(IF(VLOOKUP(B970,comp!$D:$L,1,FALSE)=B970,"",""),"Novo")</f>
        <v/>
      </c>
    </row>
    <row r="971" spans="1:11">
      <c r="A971" s="151">
        <v>94189</v>
      </c>
      <c r="B971" s="152">
        <v>88323</v>
      </c>
      <c r="C971" s="151" t="s">
        <v>1680</v>
      </c>
      <c r="D971" s="151" t="s">
        <v>852</v>
      </c>
      <c r="E971" s="151">
        <v>4.2000000000000003E-2</v>
      </c>
      <c r="F971" s="151">
        <v>29.82</v>
      </c>
      <c r="G971" s="151">
        <f t="shared" si="45"/>
        <v>0</v>
      </c>
      <c r="H971" s="151">
        <f t="shared" si="46"/>
        <v>1.25244</v>
      </c>
      <c r="I971" s="151">
        <f t="shared" si="47"/>
        <v>1.25244</v>
      </c>
      <c r="J971" s="151" t="s">
        <v>704</v>
      </c>
      <c r="K971" s="151" t="str">
        <f>IFERROR(IF(VLOOKUP(B971,comp!$D:$L,1,FALSE)=B971,"",""),"Novo")</f>
        <v/>
      </c>
    </row>
    <row r="972" spans="1:11" ht="15" customHeight="1">
      <c r="A972" s="151">
        <v>94195</v>
      </c>
      <c r="B972" s="152">
        <v>7175</v>
      </c>
      <c r="C972" s="151" t="s">
        <v>1681</v>
      </c>
      <c r="D972" s="151" t="s">
        <v>727</v>
      </c>
      <c r="E972" s="151">
        <v>17.748999999999999</v>
      </c>
      <c r="F972" s="151">
        <v>2.95</v>
      </c>
      <c r="G972" s="151">
        <f t="shared" si="45"/>
        <v>52.359549999999999</v>
      </c>
      <c r="H972" s="151">
        <f t="shared" si="46"/>
        <v>0</v>
      </c>
      <c r="I972" s="151">
        <f t="shared" si="47"/>
        <v>52.359549999999999</v>
      </c>
      <c r="J972" s="151" t="s">
        <v>707</v>
      </c>
      <c r="K972" s="151" t="str">
        <f>IFERROR(IF(VLOOKUP(B972,comp!$D:$L,1,FALSE)=B972,"",""),"Novo")</f>
        <v/>
      </c>
    </row>
    <row r="973" spans="1:11" ht="15" customHeight="1">
      <c r="A973" s="151">
        <v>94201</v>
      </c>
      <c r="B973" s="152">
        <v>7173</v>
      </c>
      <c r="C973" s="151" t="s">
        <v>1682</v>
      </c>
      <c r="D973" s="151" t="s">
        <v>4219</v>
      </c>
      <c r="E973" s="151">
        <v>2.75E-2</v>
      </c>
      <c r="F973" s="155">
        <v>2615</v>
      </c>
      <c r="G973" s="151">
        <f t="shared" si="45"/>
        <v>71.912499999999994</v>
      </c>
      <c r="H973" s="151">
        <f t="shared" si="46"/>
        <v>0</v>
      </c>
      <c r="I973" s="151">
        <f t="shared" si="47"/>
        <v>71.912499999999994</v>
      </c>
      <c r="J973" s="151" t="s">
        <v>707</v>
      </c>
      <c r="K973" s="151" t="str">
        <f>IFERROR(IF(VLOOKUP(B973,comp!$D:$L,1,FALSE)=B973,"",""),"Novo")</f>
        <v/>
      </c>
    </row>
    <row r="974" spans="1:11">
      <c r="A974" s="151">
        <v>94224</v>
      </c>
      <c r="B974" s="152">
        <v>87337</v>
      </c>
      <c r="C974" s="151" t="s">
        <v>1683</v>
      </c>
      <c r="D974" s="151" t="s">
        <v>1606</v>
      </c>
      <c r="E974" s="151">
        <v>9.4999999999999998E-3</v>
      </c>
      <c r="F974" s="151">
        <v>473.76</v>
      </c>
      <c r="G974" s="151">
        <f t="shared" si="45"/>
        <v>0</v>
      </c>
      <c r="H974" s="151">
        <f t="shared" si="46"/>
        <v>4.5007199999999994</v>
      </c>
      <c r="I974" s="151">
        <f t="shared" si="47"/>
        <v>4.5007199999999994</v>
      </c>
      <c r="J974" s="151" t="s">
        <v>704</v>
      </c>
      <c r="K974" s="151" t="str">
        <f>IFERROR(IF(VLOOKUP(B974,comp!$D:$L,1,FALSE)=B974,"",""),"Novo")</f>
        <v/>
      </c>
    </row>
    <row r="975" spans="1:11">
      <c r="A975" s="151">
        <v>94226</v>
      </c>
      <c r="B975" s="152">
        <v>42528</v>
      </c>
      <c r="C975" s="151" t="s">
        <v>1684</v>
      </c>
      <c r="D975" s="151" t="s">
        <v>838</v>
      </c>
      <c r="E975" s="151">
        <v>1.18</v>
      </c>
      <c r="F975" s="151">
        <v>9.14</v>
      </c>
      <c r="G975" s="151">
        <f t="shared" si="45"/>
        <v>10.7852</v>
      </c>
      <c r="H975" s="151">
        <f t="shared" si="46"/>
        <v>0</v>
      </c>
      <c r="I975" s="151">
        <f t="shared" si="47"/>
        <v>10.7852</v>
      </c>
      <c r="J975" s="151" t="s">
        <v>707</v>
      </c>
      <c r="K975" s="151" t="str">
        <f>IFERROR(IF(VLOOKUP(B975,comp!$D:$L,1,FALSE)=B975,"",""),"Novo")</f>
        <v/>
      </c>
    </row>
    <row r="976" spans="1:11" ht="15" customHeight="1">
      <c r="A976" s="151">
        <v>94226</v>
      </c>
      <c r="B976" s="152">
        <v>42529</v>
      </c>
      <c r="C976" s="151" t="s">
        <v>1685</v>
      </c>
      <c r="D976" s="151" t="s">
        <v>826</v>
      </c>
      <c r="E976" s="151">
        <v>0.88</v>
      </c>
      <c r="F976" s="151">
        <v>1.35</v>
      </c>
      <c r="G976" s="151">
        <f t="shared" si="45"/>
        <v>1.1880000000000002</v>
      </c>
      <c r="H976" s="151">
        <f t="shared" si="46"/>
        <v>0</v>
      </c>
      <c r="I976" s="151">
        <f t="shared" si="47"/>
        <v>1.1880000000000002</v>
      </c>
      <c r="J976" s="151" t="s">
        <v>707</v>
      </c>
      <c r="K976" s="151" t="str">
        <f>IFERROR(IF(VLOOKUP(B976,comp!$D:$L,1,FALSE)=B976,"",""),"Novo")</f>
        <v/>
      </c>
    </row>
    <row r="977" spans="1:11">
      <c r="A977" s="151">
        <v>94232</v>
      </c>
      <c r="B977" s="152">
        <v>345</v>
      </c>
      <c r="C977" s="151" t="s">
        <v>1686</v>
      </c>
      <c r="D977" s="151" t="s">
        <v>828</v>
      </c>
      <c r="E977" s="151">
        <v>4.0000000000000001E-3</v>
      </c>
      <c r="F977" s="151">
        <v>31.53</v>
      </c>
      <c r="G977" s="151">
        <f t="shared" si="45"/>
        <v>0.12612000000000001</v>
      </c>
      <c r="H977" s="151">
        <f t="shared" si="46"/>
        <v>0</v>
      </c>
      <c r="I977" s="151">
        <f t="shared" si="47"/>
        <v>0.12612000000000001</v>
      </c>
      <c r="J977" s="151" t="s">
        <v>707</v>
      </c>
      <c r="K977" s="151" t="str">
        <f>IFERROR(IF(VLOOKUP(B977,comp!$D:$L,1,FALSE)=B977,"",""),"Novo")</f>
        <v/>
      </c>
    </row>
    <row r="978" spans="1:11">
      <c r="A978" s="151">
        <v>94207</v>
      </c>
      <c r="B978" s="152">
        <v>1607</v>
      </c>
      <c r="C978" s="151" t="s">
        <v>1687</v>
      </c>
      <c r="D978" s="151" t="s">
        <v>1688</v>
      </c>
      <c r="E978" s="151">
        <v>1.27</v>
      </c>
      <c r="F978" s="151">
        <v>0.26</v>
      </c>
      <c r="G978" s="151">
        <f t="shared" si="45"/>
        <v>0.33019999999999999</v>
      </c>
      <c r="H978" s="151">
        <f t="shared" si="46"/>
        <v>0</v>
      </c>
      <c r="I978" s="151">
        <f t="shared" si="47"/>
        <v>0.33019999999999999</v>
      </c>
      <c r="J978" s="151" t="s">
        <v>707</v>
      </c>
      <c r="K978" s="151" t="str">
        <f>IFERROR(IF(VLOOKUP(B978,comp!$D:$L,1,FALSE)=B978,"",""),"Novo")</f>
        <v/>
      </c>
    </row>
    <row r="979" spans="1:11">
      <c r="A979" s="151">
        <v>94207</v>
      </c>
      <c r="B979" s="152">
        <v>4302</v>
      </c>
      <c r="C979" s="151" t="s">
        <v>1689</v>
      </c>
      <c r="D979" s="151" t="s">
        <v>727</v>
      </c>
      <c r="E979" s="151">
        <v>1.27</v>
      </c>
      <c r="F979" s="151">
        <v>4.0199999999999996</v>
      </c>
      <c r="G979" s="151">
        <f t="shared" si="45"/>
        <v>5.1053999999999995</v>
      </c>
      <c r="H979" s="151">
        <f t="shared" si="46"/>
        <v>0</v>
      </c>
      <c r="I979" s="151">
        <f t="shared" si="47"/>
        <v>5.1053999999999995</v>
      </c>
      <c r="J979" s="151" t="s">
        <v>707</v>
      </c>
      <c r="K979" s="151" t="str">
        <f>IFERROR(IF(VLOOKUP(B979,comp!$D:$L,1,FALSE)=B979,"",""),"Novo")</f>
        <v/>
      </c>
    </row>
    <row r="980" spans="1:11">
      <c r="A980" s="151">
        <v>94207</v>
      </c>
      <c r="B980" s="152">
        <v>7194</v>
      </c>
      <c r="C980" s="151" t="s">
        <v>1690</v>
      </c>
      <c r="D980" s="151" t="s">
        <v>838</v>
      </c>
      <c r="E980" s="151">
        <v>1.2749999999999999</v>
      </c>
      <c r="F980" s="151">
        <v>25.21</v>
      </c>
      <c r="G980" s="151">
        <f t="shared" si="45"/>
        <v>32.142749999999999</v>
      </c>
      <c r="H980" s="151">
        <f t="shared" si="46"/>
        <v>0</v>
      </c>
      <c r="I980" s="151">
        <f t="shared" si="47"/>
        <v>32.142749999999999</v>
      </c>
      <c r="J980" s="151" t="s">
        <v>707</v>
      </c>
      <c r="K980" s="151" t="str">
        <f>IFERROR(IF(VLOOKUP(B980,comp!$D:$L,1,FALSE)=B980,"",""),"Novo")</f>
        <v/>
      </c>
    </row>
    <row r="981" spans="1:11">
      <c r="A981" s="151">
        <v>94218</v>
      </c>
      <c r="B981" s="152">
        <v>4312</v>
      </c>
      <c r="C981" s="151" t="s">
        <v>1691</v>
      </c>
      <c r="D981" s="151" t="s">
        <v>727</v>
      </c>
      <c r="E981" s="151">
        <v>0.31</v>
      </c>
      <c r="F981" s="151">
        <v>3.13</v>
      </c>
      <c r="G981" s="151">
        <f t="shared" si="45"/>
        <v>0.97029999999999994</v>
      </c>
      <c r="H981" s="151">
        <f t="shared" si="46"/>
        <v>0</v>
      </c>
      <c r="I981" s="151">
        <f t="shared" si="47"/>
        <v>0.97029999999999994</v>
      </c>
      <c r="J981" s="151" t="s">
        <v>707</v>
      </c>
      <c r="K981" s="151" t="str">
        <f>IFERROR(IF(VLOOKUP(B981,comp!$D:$L,1,FALSE)=B981,"",""),"Novo")</f>
        <v/>
      </c>
    </row>
    <row r="982" spans="1:11">
      <c r="A982" s="151">
        <v>94218</v>
      </c>
      <c r="B982" s="152">
        <v>4315</v>
      </c>
      <c r="C982" s="151" t="s">
        <v>1692</v>
      </c>
      <c r="D982" s="151" t="s">
        <v>727</v>
      </c>
      <c r="E982" s="151">
        <v>0.94</v>
      </c>
      <c r="F982" s="151">
        <v>2.2999999999999998</v>
      </c>
      <c r="G982" s="151">
        <f t="shared" si="45"/>
        <v>2.1619999999999999</v>
      </c>
      <c r="H982" s="151">
        <f t="shared" si="46"/>
        <v>0</v>
      </c>
      <c r="I982" s="151">
        <f t="shared" si="47"/>
        <v>2.1619999999999999</v>
      </c>
      <c r="J982" s="151" t="s">
        <v>707</v>
      </c>
      <c r="K982" s="151" t="str">
        <f>IFERROR(IF(VLOOKUP(B982,comp!$D:$L,1,FALSE)=B982,"",""),"Novo")</f>
        <v/>
      </c>
    </row>
    <row r="983" spans="1:11">
      <c r="A983" s="151">
        <v>94218</v>
      </c>
      <c r="B983" s="152">
        <v>7231</v>
      </c>
      <c r="C983" s="151" t="s">
        <v>1693</v>
      </c>
      <c r="D983" s="151" t="s">
        <v>727</v>
      </c>
      <c r="E983" s="151">
        <v>0.20399999999999999</v>
      </c>
      <c r="F983" s="151">
        <v>496.47</v>
      </c>
      <c r="G983" s="151">
        <f t="shared" si="45"/>
        <v>101.27988000000001</v>
      </c>
      <c r="H983" s="151">
        <f t="shared" si="46"/>
        <v>0</v>
      </c>
      <c r="I983" s="151">
        <f t="shared" si="47"/>
        <v>101.27988000000001</v>
      </c>
      <c r="J983" s="151" t="s">
        <v>707</v>
      </c>
      <c r="K983" s="151" t="str">
        <f>IFERROR(IF(VLOOKUP(B983,comp!$D:$L,1,FALSE)=B983,"",""),"Novo")</f>
        <v/>
      </c>
    </row>
    <row r="984" spans="1:11">
      <c r="A984" s="151">
        <v>94213</v>
      </c>
      <c r="B984" s="152">
        <v>11029</v>
      </c>
      <c r="C984" s="151" t="s">
        <v>1694</v>
      </c>
      <c r="D984" s="151" t="s">
        <v>1688</v>
      </c>
      <c r="E984" s="151">
        <v>4.1500000000000004</v>
      </c>
      <c r="F984" s="151">
        <v>1.99</v>
      </c>
      <c r="G984" s="151">
        <f t="shared" si="45"/>
        <v>8.2585000000000015</v>
      </c>
      <c r="H984" s="151">
        <f t="shared" si="46"/>
        <v>0</v>
      </c>
      <c r="I984" s="151">
        <f t="shared" si="47"/>
        <v>8.2585000000000015</v>
      </c>
      <c r="J984" s="151" t="s">
        <v>707</v>
      </c>
      <c r="K984" s="151" t="str">
        <f>IFERROR(IF(VLOOKUP(B984,comp!$D:$L,1,FALSE)=B984,"",""),"Novo")</f>
        <v/>
      </c>
    </row>
    <row r="985" spans="1:11" ht="15" customHeight="1">
      <c r="A985" s="151">
        <v>94216</v>
      </c>
      <c r="B985" s="152">
        <v>40740</v>
      </c>
      <c r="C985" s="151" t="s">
        <v>1695</v>
      </c>
      <c r="D985" s="151" t="s">
        <v>838</v>
      </c>
      <c r="E985" s="151">
        <v>1.1459999999999999</v>
      </c>
      <c r="F985" s="151">
        <v>167.53</v>
      </c>
      <c r="G985" s="151">
        <f t="shared" si="45"/>
        <v>191.98937999999998</v>
      </c>
      <c r="H985" s="151">
        <f t="shared" si="46"/>
        <v>0</v>
      </c>
      <c r="I985" s="151">
        <f t="shared" si="47"/>
        <v>191.98937999999998</v>
      </c>
      <c r="J985" s="151" t="s">
        <v>707</v>
      </c>
      <c r="K985" s="151" t="str">
        <f>IFERROR(IF(VLOOKUP(B985,comp!$D:$L,1,FALSE)=B985,"",""),"Novo")</f>
        <v/>
      </c>
    </row>
    <row r="986" spans="1:11">
      <c r="A986" s="151">
        <v>94219</v>
      </c>
      <c r="B986" s="152">
        <v>7181</v>
      </c>
      <c r="C986" s="151" t="s">
        <v>1696</v>
      </c>
      <c r="D986" s="151" t="s">
        <v>727</v>
      </c>
      <c r="E986" s="151">
        <v>3</v>
      </c>
      <c r="F986" s="151">
        <v>6.77</v>
      </c>
      <c r="G986" s="151">
        <f t="shared" si="45"/>
        <v>20.309999999999999</v>
      </c>
      <c r="H986" s="151">
        <f t="shared" si="46"/>
        <v>0</v>
      </c>
      <c r="I986" s="151">
        <f t="shared" si="47"/>
        <v>20.309999999999999</v>
      </c>
      <c r="J986" s="151" t="s">
        <v>707</v>
      </c>
      <c r="K986" s="151" t="str">
        <f>IFERROR(IF(VLOOKUP(B986,comp!$D:$L,1,FALSE)=B986,"",""),"Novo")</f>
        <v/>
      </c>
    </row>
    <row r="987" spans="1:11">
      <c r="A987" s="151">
        <v>94220</v>
      </c>
      <c r="B987" s="152">
        <v>40742</v>
      </c>
      <c r="C987" s="151" t="s">
        <v>1697</v>
      </c>
      <c r="D987" s="151" t="s">
        <v>727</v>
      </c>
      <c r="E987" s="151">
        <v>3</v>
      </c>
      <c r="F987" s="151">
        <v>11.11</v>
      </c>
      <c r="G987" s="151">
        <f t="shared" si="45"/>
        <v>33.33</v>
      </c>
      <c r="H987" s="151">
        <f t="shared" si="46"/>
        <v>0</v>
      </c>
      <c r="I987" s="151">
        <f t="shared" si="47"/>
        <v>33.33</v>
      </c>
      <c r="J987" s="151" t="s">
        <v>707</v>
      </c>
      <c r="K987" s="151" t="str">
        <f>IFERROR(IF(VLOOKUP(B987,comp!$D:$L,1,FALSE)=B987,"",""),"Novo")</f>
        <v/>
      </c>
    </row>
    <row r="988" spans="1:11">
      <c r="A988" s="151">
        <v>94223</v>
      </c>
      <c r="B988" s="152">
        <v>7219</v>
      </c>
      <c r="C988" s="151" t="s">
        <v>1698</v>
      </c>
      <c r="D988" s="151" t="s">
        <v>727</v>
      </c>
      <c r="E988" s="151">
        <v>1.0289999999999999</v>
      </c>
      <c r="F988" s="151">
        <v>53.32</v>
      </c>
      <c r="G988" s="151">
        <f t="shared" si="45"/>
        <v>54.866279999999996</v>
      </c>
      <c r="H988" s="151">
        <f t="shared" si="46"/>
        <v>0</v>
      </c>
      <c r="I988" s="151">
        <f t="shared" si="47"/>
        <v>54.866279999999996</v>
      </c>
      <c r="J988" s="151" t="s">
        <v>707</v>
      </c>
      <c r="K988" s="151" t="str">
        <f>IFERROR(IF(VLOOKUP(B988,comp!$D:$L,1,FALSE)=B988,"",""),"Novo")</f>
        <v/>
      </c>
    </row>
    <row r="989" spans="1:11">
      <c r="A989" s="151">
        <v>94451</v>
      </c>
      <c r="B989" s="152">
        <v>7216</v>
      </c>
      <c r="C989" s="151" t="s">
        <v>1699</v>
      </c>
      <c r="D989" s="151" t="s">
        <v>727</v>
      </c>
      <c r="E989" s="151">
        <v>1.0289999999999999</v>
      </c>
      <c r="F989" s="151">
        <v>61.56</v>
      </c>
      <c r="G989" s="151">
        <f t="shared" si="45"/>
        <v>63.345239999999997</v>
      </c>
      <c r="H989" s="151">
        <f t="shared" si="46"/>
        <v>0</v>
      </c>
      <c r="I989" s="151">
        <f t="shared" si="47"/>
        <v>63.345239999999997</v>
      </c>
      <c r="J989" s="151" t="s">
        <v>707</v>
      </c>
      <c r="K989" s="151" t="str">
        <f>IFERROR(IF(VLOOKUP(B989,comp!$D:$L,1,FALSE)=B989,"",""),"Novo")</f>
        <v/>
      </c>
    </row>
    <row r="990" spans="1:11" ht="15" customHeight="1">
      <c r="A990" s="151">
        <v>100325</v>
      </c>
      <c r="B990" s="152">
        <v>7214</v>
      </c>
      <c r="C990" s="151" t="s">
        <v>1700</v>
      </c>
      <c r="D990" s="151" t="s">
        <v>727</v>
      </c>
      <c r="E990" s="151">
        <v>1.0289999999999999</v>
      </c>
      <c r="F990" s="151">
        <v>60.12</v>
      </c>
      <c r="G990" s="151">
        <f t="shared" si="45"/>
        <v>61.863479999999996</v>
      </c>
      <c r="H990" s="151">
        <f t="shared" si="46"/>
        <v>0</v>
      </c>
      <c r="I990" s="151">
        <f t="shared" si="47"/>
        <v>61.863479999999996</v>
      </c>
      <c r="J990" s="151" t="s">
        <v>707</v>
      </c>
      <c r="K990" s="151" t="str">
        <f>IFERROR(IF(VLOOKUP(B990,comp!$D:$L,1,FALSE)=B990,"",""),"Novo")</f>
        <v/>
      </c>
    </row>
    <row r="991" spans="1:11">
      <c r="A991" s="151">
        <v>100327</v>
      </c>
      <c r="B991" s="152">
        <v>142</v>
      </c>
      <c r="C991" s="151" t="s">
        <v>1701</v>
      </c>
      <c r="D991" s="151" t="s">
        <v>1702</v>
      </c>
      <c r="E991" s="151">
        <v>0.21099999999999999</v>
      </c>
      <c r="F991" s="151">
        <v>34.1</v>
      </c>
      <c r="G991" s="151">
        <f t="shared" si="45"/>
        <v>7.1951000000000001</v>
      </c>
      <c r="H991" s="151">
        <f t="shared" si="46"/>
        <v>0</v>
      </c>
      <c r="I991" s="151">
        <f t="shared" si="47"/>
        <v>7.1951000000000001</v>
      </c>
      <c r="J991" s="151" t="s">
        <v>707</v>
      </c>
      <c r="K991" s="151" t="str">
        <f>IFERROR(IF(VLOOKUP(B991,comp!$D:$L,1,FALSE)=B991,"",""),"Novo")</f>
        <v/>
      </c>
    </row>
    <row r="992" spans="1:11" ht="15" customHeight="1">
      <c r="A992" s="151">
        <v>100327</v>
      </c>
      <c r="B992" s="152">
        <v>1113</v>
      </c>
      <c r="C992" s="151" t="s">
        <v>1703</v>
      </c>
      <c r="D992" s="151" t="s">
        <v>826</v>
      </c>
      <c r="E992" s="151">
        <v>1.05</v>
      </c>
      <c r="F992" s="151">
        <v>25.28</v>
      </c>
      <c r="G992" s="151">
        <f t="shared" si="45"/>
        <v>26.544000000000004</v>
      </c>
      <c r="H992" s="151">
        <f t="shared" si="46"/>
        <v>0</v>
      </c>
      <c r="I992" s="151">
        <f t="shared" si="47"/>
        <v>26.544000000000004</v>
      </c>
      <c r="J992" s="151" t="s">
        <v>707</v>
      </c>
      <c r="K992" s="151" t="str">
        <f>IFERROR(IF(VLOOKUP(B992,comp!$D:$L,1,FALSE)=B992,"",""),"Novo")</f>
        <v/>
      </c>
    </row>
    <row r="993" spans="1:11" ht="15" customHeight="1">
      <c r="A993" s="151">
        <v>100327</v>
      </c>
      <c r="B993" s="152">
        <v>5104</v>
      </c>
      <c r="C993" s="151" t="s">
        <v>1704</v>
      </c>
      <c r="D993" s="151" t="s">
        <v>828</v>
      </c>
      <c r="E993" s="151">
        <v>1.6000000000000001E-3</v>
      </c>
      <c r="F993" s="151">
        <v>71.89</v>
      </c>
      <c r="G993" s="151">
        <f t="shared" si="45"/>
        <v>0.115024</v>
      </c>
      <c r="H993" s="151">
        <f t="shared" si="46"/>
        <v>0</v>
      </c>
      <c r="I993" s="151">
        <f t="shared" si="47"/>
        <v>0.115024</v>
      </c>
      <c r="J993" s="151" t="s">
        <v>707</v>
      </c>
      <c r="K993" s="151" t="str">
        <f>IFERROR(IF(VLOOKUP(B993,comp!$D:$L,1,FALSE)=B993,"",""),"Novo")</f>
        <v/>
      </c>
    </row>
    <row r="994" spans="1:11">
      <c r="A994" s="151">
        <v>100327</v>
      </c>
      <c r="B994" s="152">
        <v>13388</v>
      </c>
      <c r="C994" s="151" t="s">
        <v>1705</v>
      </c>
      <c r="D994" s="151" t="s">
        <v>828</v>
      </c>
      <c r="E994" s="151">
        <v>5.8999999999999997E-2</v>
      </c>
      <c r="F994" s="151">
        <v>252.27</v>
      </c>
      <c r="G994" s="151">
        <f t="shared" si="45"/>
        <v>14.883929999999999</v>
      </c>
      <c r="H994" s="151">
        <f t="shared" si="46"/>
        <v>0</v>
      </c>
      <c r="I994" s="151">
        <f t="shared" si="47"/>
        <v>14.883929999999999</v>
      </c>
      <c r="J994" s="151" t="s">
        <v>707</v>
      </c>
      <c r="K994" s="151" t="str">
        <f>IFERROR(IF(VLOOKUP(B994,comp!$D:$L,1,FALSE)=B994,"",""),"Novo")</f>
        <v/>
      </c>
    </row>
    <row r="995" spans="1:11">
      <c r="A995" s="151">
        <v>100434</v>
      </c>
      <c r="B995" s="152">
        <v>11054</v>
      </c>
      <c r="C995" s="151" t="s">
        <v>1706</v>
      </c>
      <c r="D995" s="151" t="s">
        <v>727</v>
      </c>
      <c r="E995" s="151">
        <v>3</v>
      </c>
      <c r="F995" s="151">
        <v>0.05</v>
      </c>
      <c r="G995" s="151">
        <f t="shared" si="45"/>
        <v>0.15000000000000002</v>
      </c>
      <c r="H995" s="151">
        <f t="shared" si="46"/>
        <v>0</v>
      </c>
      <c r="I995" s="151">
        <f t="shared" si="47"/>
        <v>0.15000000000000002</v>
      </c>
      <c r="J995" s="151" t="s">
        <v>707</v>
      </c>
      <c r="K995" s="151" t="str">
        <f>IFERROR(IF(VLOOKUP(B995,comp!$D:$L,1,FALSE)=B995,"",""),"Novo")</f>
        <v/>
      </c>
    </row>
    <row r="996" spans="1:11">
      <c r="A996" s="151">
        <v>100434</v>
      </c>
      <c r="B996" s="152">
        <v>12614</v>
      </c>
      <c r="C996" s="151" t="s">
        <v>1707</v>
      </c>
      <c r="D996" s="151" t="s">
        <v>727</v>
      </c>
      <c r="E996" s="151">
        <v>0.33</v>
      </c>
      <c r="F996" s="151">
        <v>59.16</v>
      </c>
      <c r="G996" s="151">
        <f t="shared" si="45"/>
        <v>19.5228</v>
      </c>
      <c r="H996" s="151">
        <f t="shared" si="46"/>
        <v>0</v>
      </c>
      <c r="I996" s="151">
        <f t="shared" si="47"/>
        <v>19.5228</v>
      </c>
      <c r="J996" s="151" t="s">
        <v>707</v>
      </c>
      <c r="K996" s="151" t="str">
        <f>IFERROR(IF(VLOOKUP(B996,comp!$D:$L,1,FALSE)=B996,"",""),"Novo")</f>
        <v/>
      </c>
    </row>
    <row r="997" spans="1:11">
      <c r="A997" s="151">
        <v>100434</v>
      </c>
      <c r="B997" s="152">
        <v>12616</v>
      </c>
      <c r="C997" s="151" t="s">
        <v>1708</v>
      </c>
      <c r="D997" s="151" t="s">
        <v>727</v>
      </c>
      <c r="E997" s="151">
        <v>0.22</v>
      </c>
      <c r="F997" s="151">
        <v>17.940000000000001</v>
      </c>
      <c r="G997" s="151">
        <f t="shared" si="45"/>
        <v>3.9468000000000001</v>
      </c>
      <c r="H997" s="151">
        <f t="shared" si="46"/>
        <v>0</v>
      </c>
      <c r="I997" s="151">
        <f t="shared" si="47"/>
        <v>3.9468000000000001</v>
      </c>
      <c r="J997" s="151" t="s">
        <v>707</v>
      </c>
      <c r="K997" s="151" t="str">
        <f>IFERROR(IF(VLOOKUP(B997,comp!$D:$L,1,FALSE)=B997,"",""),"Novo")</f>
        <v/>
      </c>
    </row>
    <row r="998" spans="1:11">
      <c r="A998" s="151">
        <v>100434</v>
      </c>
      <c r="B998" s="152">
        <v>12618</v>
      </c>
      <c r="C998" s="151" t="s">
        <v>1709</v>
      </c>
      <c r="D998" s="151" t="s">
        <v>727</v>
      </c>
      <c r="E998" s="151">
        <v>0.35</v>
      </c>
      <c r="F998" s="151">
        <v>183.07</v>
      </c>
      <c r="G998" s="151">
        <f t="shared" si="45"/>
        <v>64.0745</v>
      </c>
      <c r="H998" s="151">
        <f t="shared" si="46"/>
        <v>0</v>
      </c>
      <c r="I998" s="151">
        <f t="shared" si="47"/>
        <v>64.0745</v>
      </c>
      <c r="J998" s="151" t="s">
        <v>707</v>
      </c>
      <c r="K998" s="151" t="str">
        <f>IFERROR(IF(VLOOKUP(B998,comp!$D:$L,1,FALSE)=B998,"",""),"Novo")</f>
        <v/>
      </c>
    </row>
    <row r="999" spans="1:11">
      <c r="A999" s="151">
        <v>100434</v>
      </c>
      <c r="B999" s="152">
        <v>12624</v>
      </c>
      <c r="C999" s="151" t="s">
        <v>1710</v>
      </c>
      <c r="D999" s="151" t="s">
        <v>727</v>
      </c>
      <c r="E999" s="151">
        <v>0.22</v>
      </c>
      <c r="F999" s="151">
        <v>35.15</v>
      </c>
      <c r="G999" s="151">
        <f t="shared" si="45"/>
        <v>7.7329999999999997</v>
      </c>
      <c r="H999" s="151">
        <f t="shared" si="46"/>
        <v>0</v>
      </c>
      <c r="I999" s="151">
        <f t="shared" si="47"/>
        <v>7.7329999999999997</v>
      </c>
      <c r="J999" s="151" t="s">
        <v>707</v>
      </c>
      <c r="K999" s="151" t="str">
        <f>IFERROR(IF(VLOOKUP(B999,comp!$D:$L,1,FALSE)=B999,"",""),"Novo")</f>
        <v/>
      </c>
    </row>
    <row r="1000" spans="1:11">
      <c r="A1000" s="151">
        <v>100434</v>
      </c>
      <c r="B1000" s="152">
        <v>12626</v>
      </c>
      <c r="C1000" s="151" t="s">
        <v>1711</v>
      </c>
      <c r="D1000" s="151" t="s">
        <v>727</v>
      </c>
      <c r="E1000" s="151">
        <v>1.55</v>
      </c>
      <c r="F1000" s="151">
        <v>44.77</v>
      </c>
      <c r="G1000" s="151">
        <f t="shared" si="45"/>
        <v>69.393500000000003</v>
      </c>
      <c r="H1000" s="151">
        <f t="shared" si="46"/>
        <v>0</v>
      </c>
      <c r="I1000" s="151">
        <f t="shared" si="47"/>
        <v>69.393500000000003</v>
      </c>
      <c r="J1000" s="151" t="s">
        <v>707</v>
      </c>
      <c r="K1000" s="151" t="str">
        <f>IFERROR(IF(VLOOKUP(B1000,comp!$D:$L,1,FALSE)=B1000,"",""),"Novo")</f>
        <v/>
      </c>
    </row>
    <row r="1001" spans="1:11">
      <c r="A1001" s="151">
        <v>100434</v>
      </c>
      <c r="B1001" s="152">
        <v>12627</v>
      </c>
      <c r="C1001" s="151" t="s">
        <v>1712</v>
      </c>
      <c r="D1001" s="151" t="s">
        <v>727</v>
      </c>
      <c r="E1001" s="151">
        <v>0.44</v>
      </c>
      <c r="F1001" s="151">
        <v>1.41</v>
      </c>
      <c r="G1001" s="151">
        <f t="shared" si="45"/>
        <v>0.62039999999999995</v>
      </c>
      <c r="H1001" s="151">
        <f t="shared" si="46"/>
        <v>0</v>
      </c>
      <c r="I1001" s="151">
        <f t="shared" si="47"/>
        <v>0.62039999999999995</v>
      </c>
      <c r="J1001" s="151" t="s">
        <v>707</v>
      </c>
      <c r="K1001" s="151" t="str">
        <f>IFERROR(IF(VLOOKUP(B1001,comp!$D:$L,1,FALSE)=B1001,"",""),"Novo")</f>
        <v/>
      </c>
    </row>
    <row r="1002" spans="1:11">
      <c r="A1002" s="151">
        <v>100435</v>
      </c>
      <c r="B1002" s="152">
        <v>7237</v>
      </c>
      <c r="C1002" s="151" t="s">
        <v>1713</v>
      </c>
      <c r="D1002" s="151" t="s">
        <v>727</v>
      </c>
      <c r="E1002" s="151">
        <v>1</v>
      </c>
      <c r="F1002" s="151">
        <v>50.21</v>
      </c>
      <c r="G1002" s="151">
        <f t="shared" si="45"/>
        <v>50.21</v>
      </c>
      <c r="H1002" s="151">
        <f t="shared" si="46"/>
        <v>0</v>
      </c>
      <c r="I1002" s="151">
        <f t="shared" si="47"/>
        <v>50.21</v>
      </c>
      <c r="J1002" s="151" t="s">
        <v>707</v>
      </c>
      <c r="K1002" s="151" t="str">
        <f>IFERROR(IF(VLOOKUP(B1002,comp!$D:$L,1,FALSE)=B1002,"",""),"Novo")</f>
        <v/>
      </c>
    </row>
    <row r="1003" spans="1:11">
      <c r="A1003" s="151">
        <v>94227</v>
      </c>
      <c r="B1003" s="152">
        <v>40782</v>
      </c>
      <c r="C1003" s="151" t="s">
        <v>1714</v>
      </c>
      <c r="D1003" s="151" t="s">
        <v>826</v>
      </c>
      <c r="E1003" s="151">
        <v>1.05</v>
      </c>
      <c r="F1003" s="151">
        <v>32.590000000000003</v>
      </c>
      <c r="G1003" s="151">
        <f t="shared" si="45"/>
        <v>34.219500000000004</v>
      </c>
      <c r="H1003" s="151">
        <f t="shared" si="46"/>
        <v>0</v>
      </c>
      <c r="I1003" s="151">
        <f t="shared" si="47"/>
        <v>34.219500000000004</v>
      </c>
      <c r="J1003" s="151" t="s">
        <v>707</v>
      </c>
      <c r="K1003" s="151" t="str">
        <f>IFERROR(IF(VLOOKUP(B1003,comp!$D:$L,1,FALSE)=B1003,"",""),"Novo")</f>
        <v/>
      </c>
    </row>
    <row r="1004" spans="1:11">
      <c r="A1004" s="151">
        <v>94228</v>
      </c>
      <c r="B1004" s="152">
        <v>40783</v>
      </c>
      <c r="C1004" s="151" t="s">
        <v>1715</v>
      </c>
      <c r="D1004" s="151" t="s">
        <v>826</v>
      </c>
      <c r="E1004" s="151">
        <v>1.05</v>
      </c>
      <c r="F1004" s="151">
        <v>42.45</v>
      </c>
      <c r="G1004" s="151">
        <f t="shared" si="45"/>
        <v>44.572500000000005</v>
      </c>
      <c r="H1004" s="151">
        <f t="shared" si="46"/>
        <v>0</v>
      </c>
      <c r="I1004" s="151">
        <f t="shared" si="47"/>
        <v>44.572500000000005</v>
      </c>
      <c r="J1004" s="151" t="s">
        <v>707</v>
      </c>
      <c r="K1004" s="151" t="str">
        <f>IFERROR(IF(VLOOKUP(B1004,comp!$D:$L,1,FALSE)=B1004,"",""),"Novo")</f>
        <v/>
      </c>
    </row>
    <row r="1005" spans="1:11">
      <c r="A1005" s="151">
        <v>94229</v>
      </c>
      <c r="B1005" s="152">
        <v>40784</v>
      </c>
      <c r="C1005" s="151" t="s">
        <v>1716</v>
      </c>
      <c r="D1005" s="151" t="s">
        <v>826</v>
      </c>
      <c r="E1005" s="151">
        <v>1.05</v>
      </c>
      <c r="F1005" s="151">
        <v>83.05</v>
      </c>
      <c r="G1005" s="151">
        <f t="shared" si="45"/>
        <v>87.202500000000001</v>
      </c>
      <c r="H1005" s="151">
        <f t="shared" si="46"/>
        <v>0</v>
      </c>
      <c r="I1005" s="151">
        <f t="shared" si="47"/>
        <v>87.202500000000001</v>
      </c>
      <c r="J1005" s="151" t="s">
        <v>707</v>
      </c>
      <c r="K1005" s="151" t="str">
        <f>IFERROR(IF(VLOOKUP(B1005,comp!$D:$L,1,FALSE)=B1005,"",""),"Novo")</f>
        <v/>
      </c>
    </row>
    <row r="1006" spans="1:11">
      <c r="A1006" s="151">
        <v>94231</v>
      </c>
      <c r="B1006" s="152">
        <v>40873</v>
      </c>
      <c r="C1006" s="151" t="s">
        <v>1717</v>
      </c>
      <c r="D1006" s="151" t="s">
        <v>826</v>
      </c>
      <c r="E1006" s="151">
        <v>1.05</v>
      </c>
      <c r="F1006" s="151">
        <v>23.56</v>
      </c>
      <c r="G1006" s="151">
        <f t="shared" si="45"/>
        <v>24.738</v>
      </c>
      <c r="H1006" s="151">
        <f t="shared" si="46"/>
        <v>0</v>
      </c>
      <c r="I1006" s="151">
        <f t="shared" si="47"/>
        <v>24.738</v>
      </c>
      <c r="J1006" s="151" t="s">
        <v>707</v>
      </c>
      <c r="K1006" s="151" t="str">
        <f>IFERROR(IF(VLOOKUP(B1006,comp!$D:$L,1,FALSE)=B1006,"",""),"Novo")</f>
        <v/>
      </c>
    </row>
    <row r="1007" spans="1:11" ht="15" customHeight="1">
      <c r="A1007" s="151">
        <v>94449</v>
      </c>
      <c r="B1007" s="152">
        <v>7184</v>
      </c>
      <c r="C1007" s="151" t="s">
        <v>1718</v>
      </c>
      <c r="D1007" s="151" t="s">
        <v>838</v>
      </c>
      <c r="E1007" s="151">
        <v>1.2749999999999999</v>
      </c>
      <c r="F1007" s="151">
        <v>40.98</v>
      </c>
      <c r="G1007" s="151">
        <f t="shared" si="45"/>
        <v>52.249499999999991</v>
      </c>
      <c r="H1007" s="151">
        <f t="shared" si="46"/>
        <v>0</v>
      </c>
      <c r="I1007" s="151">
        <f t="shared" si="47"/>
        <v>52.249499999999991</v>
      </c>
      <c r="J1007" s="151" t="s">
        <v>707</v>
      </c>
      <c r="K1007" s="151" t="str">
        <f>IFERROR(IF(VLOOKUP(B1007,comp!$D:$L,1,FALSE)=B1007,"",""),"Novo")</f>
        <v/>
      </c>
    </row>
    <row r="1008" spans="1:11" ht="15" customHeight="1">
      <c r="A1008" s="151">
        <v>92255</v>
      </c>
      <c r="B1008" s="152">
        <v>11964</v>
      </c>
      <c r="C1008" s="151" t="s">
        <v>1719</v>
      </c>
      <c r="D1008" s="151" t="s">
        <v>727</v>
      </c>
      <c r="E1008" s="151">
        <v>12</v>
      </c>
      <c r="F1008" s="151">
        <v>2.59</v>
      </c>
      <c r="G1008" s="151">
        <f t="shared" si="45"/>
        <v>31.08</v>
      </c>
      <c r="H1008" s="151">
        <f t="shared" si="46"/>
        <v>0</v>
      </c>
      <c r="I1008" s="151">
        <f t="shared" si="47"/>
        <v>31.08</v>
      </c>
      <c r="J1008" s="151" t="s">
        <v>707</v>
      </c>
      <c r="K1008" s="151" t="str">
        <f>IFERROR(IF(VLOOKUP(B1008,comp!$D:$L,1,FALSE)=B1008,"",""),"Novo")</f>
        <v/>
      </c>
    </row>
    <row r="1009" spans="1:11">
      <c r="A1009" s="151">
        <v>92255</v>
      </c>
      <c r="B1009" s="152">
        <v>88278</v>
      </c>
      <c r="C1009" s="151" t="s">
        <v>1720</v>
      </c>
      <c r="D1009" s="151" t="s">
        <v>852</v>
      </c>
      <c r="E1009" s="151">
        <v>2.5529999999999999</v>
      </c>
      <c r="F1009" s="151">
        <v>25.8</v>
      </c>
      <c r="G1009" s="151">
        <f t="shared" si="45"/>
        <v>0</v>
      </c>
      <c r="H1009" s="151">
        <f t="shared" si="46"/>
        <v>65.867400000000004</v>
      </c>
      <c r="I1009" s="151">
        <f t="shared" si="47"/>
        <v>65.867400000000004</v>
      </c>
      <c r="J1009" s="151" t="s">
        <v>704</v>
      </c>
      <c r="K1009" s="151" t="str">
        <f>IFERROR(IF(VLOOKUP(B1009,comp!$D:$L,1,FALSE)=B1009,"",""),"Novo")</f>
        <v/>
      </c>
    </row>
    <row r="1010" spans="1:11">
      <c r="A1010" s="151">
        <v>92568</v>
      </c>
      <c r="B1010" s="152">
        <v>1330</v>
      </c>
      <c r="C1010" s="151" t="s">
        <v>1721</v>
      </c>
      <c r="D1010" s="151" t="s">
        <v>828</v>
      </c>
      <c r="E1010" s="151">
        <v>0.45</v>
      </c>
      <c r="F1010" s="151">
        <v>8.16</v>
      </c>
      <c r="G1010" s="151">
        <f t="shared" si="45"/>
        <v>3.6720000000000002</v>
      </c>
      <c r="H1010" s="151">
        <f t="shared" si="46"/>
        <v>0</v>
      </c>
      <c r="I1010" s="151">
        <f t="shared" si="47"/>
        <v>3.6720000000000002</v>
      </c>
      <c r="J1010" s="151" t="s">
        <v>707</v>
      </c>
      <c r="K1010" s="151" t="str">
        <f>IFERROR(IF(VLOOKUP(B1010,comp!$D:$L,1,FALSE)=B1010,"",""),"Novo")</f>
        <v/>
      </c>
    </row>
    <row r="1011" spans="1:11">
      <c r="A1011" s="151">
        <v>92568</v>
      </c>
      <c r="B1011" s="152">
        <v>40424</v>
      </c>
      <c r="C1011" s="151" t="s">
        <v>1722</v>
      </c>
      <c r="D1011" s="151" t="s">
        <v>828</v>
      </c>
      <c r="E1011" s="151">
        <v>0.2</v>
      </c>
      <c r="F1011" s="151">
        <v>8.35</v>
      </c>
      <c r="G1011" s="151">
        <f t="shared" si="45"/>
        <v>1.67</v>
      </c>
      <c r="H1011" s="151">
        <f t="shared" si="46"/>
        <v>0</v>
      </c>
      <c r="I1011" s="151">
        <f t="shared" si="47"/>
        <v>1.67</v>
      </c>
      <c r="J1011" s="151" t="s">
        <v>707</v>
      </c>
      <c r="K1011" s="151" t="str">
        <f>IFERROR(IF(VLOOKUP(B1011,comp!$D:$L,1,FALSE)=B1011,"",""),"Novo")</f>
        <v/>
      </c>
    </row>
    <row r="1012" spans="1:11" ht="15" customHeight="1">
      <c r="A1012" s="151">
        <v>92568</v>
      </c>
      <c r="B1012" s="152">
        <v>40535</v>
      </c>
      <c r="C1012" s="151" t="s">
        <v>1723</v>
      </c>
      <c r="D1012" s="151" t="s">
        <v>828</v>
      </c>
      <c r="E1012" s="151">
        <v>2.278</v>
      </c>
      <c r="F1012" s="151">
        <v>8.66</v>
      </c>
      <c r="G1012" s="151">
        <f t="shared" si="45"/>
        <v>19.72748</v>
      </c>
      <c r="H1012" s="151">
        <f t="shared" si="46"/>
        <v>0</v>
      </c>
      <c r="I1012" s="151">
        <f t="shared" si="47"/>
        <v>19.72748</v>
      </c>
      <c r="J1012" s="151" t="s">
        <v>707</v>
      </c>
      <c r="K1012" s="151" t="str">
        <f>IFERROR(IF(VLOOKUP(B1012,comp!$D:$L,1,FALSE)=B1012,"",""),"Novo")</f>
        <v/>
      </c>
    </row>
    <row r="1013" spans="1:11">
      <c r="A1013" s="151">
        <v>92568</v>
      </c>
      <c r="B1013" s="152">
        <v>40547</v>
      </c>
      <c r="C1013" s="151" t="s">
        <v>1724</v>
      </c>
      <c r="D1013" s="151" t="s">
        <v>4201</v>
      </c>
      <c r="E1013" s="151">
        <v>0.06</v>
      </c>
      <c r="F1013" s="151">
        <v>29.67</v>
      </c>
      <c r="G1013" s="151">
        <f t="shared" si="45"/>
        <v>1.7802</v>
      </c>
      <c r="H1013" s="151">
        <f t="shared" si="46"/>
        <v>0</v>
      </c>
      <c r="I1013" s="151">
        <f t="shared" si="47"/>
        <v>1.7802</v>
      </c>
      <c r="J1013" s="151" t="s">
        <v>707</v>
      </c>
      <c r="K1013" s="151" t="str">
        <f>IFERROR(IF(VLOOKUP(B1013,comp!$D:$L,1,FALSE)=B1013,"",""),"Novo")</f>
        <v/>
      </c>
    </row>
    <row r="1014" spans="1:11">
      <c r="A1014" s="151">
        <v>92568</v>
      </c>
      <c r="B1014" s="152">
        <v>40549</v>
      </c>
      <c r="C1014" s="151" t="s">
        <v>1725</v>
      </c>
      <c r="D1014" s="151" t="s">
        <v>4201</v>
      </c>
      <c r="E1014" s="151">
        <v>7.0000000000000001E-3</v>
      </c>
      <c r="F1014" s="151">
        <v>201.34</v>
      </c>
      <c r="G1014" s="151">
        <f t="shared" si="45"/>
        <v>1.4093800000000001</v>
      </c>
      <c r="H1014" s="151">
        <f t="shared" si="46"/>
        <v>0</v>
      </c>
      <c r="I1014" s="151">
        <f t="shared" si="47"/>
        <v>1.4093800000000001</v>
      </c>
      <c r="J1014" s="151" t="s">
        <v>707</v>
      </c>
      <c r="K1014" s="151" t="str">
        <f>IFERROR(IF(VLOOKUP(B1014,comp!$D:$L,1,FALSE)=B1014,"",""),"Novo")</f>
        <v/>
      </c>
    </row>
    <row r="1015" spans="1:11">
      <c r="A1015" s="151">
        <v>92568</v>
      </c>
      <c r="B1015" s="152">
        <v>40664</v>
      </c>
      <c r="C1015" s="151" t="s">
        <v>1726</v>
      </c>
      <c r="D1015" s="151" t="s">
        <v>828</v>
      </c>
      <c r="E1015" s="151">
        <v>2.202</v>
      </c>
      <c r="F1015" s="151">
        <v>17.77</v>
      </c>
      <c r="G1015" s="151">
        <f t="shared" si="45"/>
        <v>39.129539999999999</v>
      </c>
      <c r="H1015" s="151">
        <f t="shared" si="46"/>
        <v>0</v>
      </c>
      <c r="I1015" s="151">
        <f t="shared" si="47"/>
        <v>39.129539999999999</v>
      </c>
      <c r="J1015" s="151" t="s">
        <v>707</v>
      </c>
      <c r="K1015" s="151" t="str">
        <f>IFERROR(IF(VLOOKUP(B1015,comp!$D:$L,1,FALSE)=B1015,"",""),"Novo")</f>
        <v/>
      </c>
    </row>
    <row r="1016" spans="1:11">
      <c r="A1016" s="151">
        <v>92568</v>
      </c>
      <c r="B1016" s="152">
        <v>40839</v>
      </c>
      <c r="C1016" s="151" t="s">
        <v>1727</v>
      </c>
      <c r="D1016" s="151" t="s">
        <v>4201</v>
      </c>
      <c r="E1016" s="151">
        <v>5.0000000000000001E-3</v>
      </c>
      <c r="F1016" s="151">
        <v>122.92</v>
      </c>
      <c r="G1016" s="151">
        <f t="shared" si="45"/>
        <v>0.61460000000000004</v>
      </c>
      <c r="H1016" s="151">
        <f t="shared" si="46"/>
        <v>0</v>
      </c>
      <c r="I1016" s="151">
        <f t="shared" si="47"/>
        <v>0.61460000000000004</v>
      </c>
      <c r="J1016" s="151" t="s">
        <v>707</v>
      </c>
      <c r="K1016" s="151" t="str">
        <f>IFERROR(IF(VLOOKUP(B1016,comp!$D:$L,1,FALSE)=B1016,"",""),"Novo")</f>
        <v/>
      </c>
    </row>
    <row r="1017" spans="1:11">
      <c r="A1017" s="151">
        <v>92568</v>
      </c>
      <c r="B1017" s="152">
        <v>43083</v>
      </c>
      <c r="C1017" s="151" t="s">
        <v>1728</v>
      </c>
      <c r="D1017" s="151" t="s">
        <v>828</v>
      </c>
      <c r="E1017" s="151">
        <v>4.835</v>
      </c>
      <c r="F1017" s="151">
        <v>8.66</v>
      </c>
      <c r="G1017" s="151">
        <f t="shared" si="45"/>
        <v>41.871099999999998</v>
      </c>
      <c r="H1017" s="151">
        <f t="shared" si="46"/>
        <v>0</v>
      </c>
      <c r="I1017" s="151">
        <f t="shared" si="47"/>
        <v>41.871099999999998</v>
      </c>
      <c r="J1017" s="151" t="s">
        <v>707</v>
      </c>
      <c r="K1017" s="151" t="str">
        <f>IFERROR(IF(VLOOKUP(B1017,comp!$D:$L,1,FALSE)=B1017,"",""),"Novo")</f>
        <v/>
      </c>
    </row>
    <row r="1018" spans="1:11">
      <c r="A1018" s="151">
        <v>92582</v>
      </c>
      <c r="B1018" s="152">
        <v>4777</v>
      </c>
      <c r="C1018" s="151" t="s">
        <v>1729</v>
      </c>
      <c r="D1018" s="151" t="s">
        <v>828</v>
      </c>
      <c r="E1018" s="151">
        <v>12.98</v>
      </c>
      <c r="F1018" s="151">
        <v>8.02</v>
      </c>
      <c r="G1018" s="151">
        <f t="shared" si="45"/>
        <v>104.0996</v>
      </c>
      <c r="H1018" s="151">
        <f t="shared" si="46"/>
        <v>0</v>
      </c>
      <c r="I1018" s="151">
        <f t="shared" si="47"/>
        <v>104.0996</v>
      </c>
      <c r="J1018" s="151" t="s">
        <v>707</v>
      </c>
      <c r="K1018" s="151" t="str">
        <f>IFERROR(IF(VLOOKUP(B1018,comp!$D:$L,1,FALSE)=B1018,"",""),"Novo")</f>
        <v/>
      </c>
    </row>
    <row r="1019" spans="1:11">
      <c r="A1019" s="151">
        <v>92582</v>
      </c>
      <c r="B1019" s="152">
        <v>40598</v>
      </c>
      <c r="C1019" s="151" t="s">
        <v>1730</v>
      </c>
      <c r="D1019" s="151" t="s">
        <v>828</v>
      </c>
      <c r="E1019" s="151">
        <v>41.04</v>
      </c>
      <c r="F1019" s="151">
        <v>8.4499999999999993</v>
      </c>
      <c r="G1019" s="151">
        <f t="shared" si="45"/>
        <v>346.78799999999995</v>
      </c>
      <c r="H1019" s="151">
        <f t="shared" si="46"/>
        <v>0</v>
      </c>
      <c r="I1019" s="151">
        <f t="shared" si="47"/>
        <v>346.78799999999995</v>
      </c>
      <c r="J1019" s="151" t="s">
        <v>707</v>
      </c>
      <c r="K1019" s="151" t="str">
        <f>IFERROR(IF(VLOOKUP(B1019,comp!$D:$L,1,FALSE)=B1019,"",""),"Novo")</f>
        <v/>
      </c>
    </row>
    <row r="1020" spans="1:11">
      <c r="A1020" s="151">
        <v>92582</v>
      </c>
      <c r="B1020" s="152">
        <v>92255</v>
      </c>
      <c r="C1020" s="151" t="s">
        <v>1731</v>
      </c>
      <c r="D1020" s="151" t="s">
        <v>727</v>
      </c>
      <c r="E1020" s="151">
        <v>1</v>
      </c>
      <c r="F1020" s="151">
        <v>202.14</v>
      </c>
      <c r="G1020" s="151">
        <f t="shared" si="45"/>
        <v>0</v>
      </c>
      <c r="H1020" s="151">
        <f t="shared" si="46"/>
        <v>202.14</v>
      </c>
      <c r="I1020" s="151">
        <f t="shared" si="47"/>
        <v>202.14</v>
      </c>
      <c r="J1020" s="151" t="s">
        <v>704</v>
      </c>
      <c r="K1020" s="151" t="str">
        <f>IFERROR(IF(VLOOKUP(B1020,comp!$D:$L,1,FALSE)=B1020,"",""),"Novo")</f>
        <v/>
      </c>
    </row>
    <row r="1021" spans="1:11">
      <c r="A1021" s="151">
        <v>92588</v>
      </c>
      <c r="B1021" s="152">
        <v>92256</v>
      </c>
      <c r="C1021" s="151" t="s">
        <v>1732</v>
      </c>
      <c r="D1021" s="151" t="s">
        <v>727</v>
      </c>
      <c r="E1021" s="151">
        <v>1</v>
      </c>
      <c r="F1021" s="151">
        <v>249.75</v>
      </c>
      <c r="G1021" s="151">
        <f t="shared" si="45"/>
        <v>0</v>
      </c>
      <c r="H1021" s="151">
        <f t="shared" si="46"/>
        <v>249.75</v>
      </c>
      <c r="I1021" s="151">
        <f t="shared" si="47"/>
        <v>249.75</v>
      </c>
      <c r="J1021" s="151" t="s">
        <v>704</v>
      </c>
      <c r="K1021" s="151" t="str">
        <f>IFERROR(IF(VLOOKUP(B1021,comp!$D:$L,1,FALSE)=B1021,"",""),"Novo")</f>
        <v/>
      </c>
    </row>
    <row r="1022" spans="1:11">
      <c r="A1022" s="151">
        <v>92592</v>
      </c>
      <c r="B1022" s="152">
        <v>92257</v>
      </c>
      <c r="C1022" s="151" t="s">
        <v>1733</v>
      </c>
      <c r="D1022" s="151" t="s">
        <v>727</v>
      </c>
      <c r="E1022" s="151">
        <v>1</v>
      </c>
      <c r="F1022" s="151">
        <v>296.98</v>
      </c>
      <c r="G1022" s="151">
        <f t="shared" si="45"/>
        <v>0</v>
      </c>
      <c r="H1022" s="151">
        <f t="shared" si="46"/>
        <v>296.98</v>
      </c>
      <c r="I1022" s="151">
        <f t="shared" si="47"/>
        <v>296.98</v>
      </c>
      <c r="J1022" s="151" t="s">
        <v>704</v>
      </c>
      <c r="K1022" s="151" t="str">
        <f>IFERROR(IF(VLOOKUP(B1022,comp!$D:$L,1,FALSE)=B1022,"",""),"Novo")</f>
        <v/>
      </c>
    </row>
    <row r="1023" spans="1:11" ht="15" customHeight="1">
      <c r="A1023" s="151">
        <v>92596</v>
      </c>
      <c r="B1023" s="152">
        <v>92258</v>
      </c>
      <c r="C1023" s="151" t="s">
        <v>1734</v>
      </c>
      <c r="D1023" s="151" t="s">
        <v>727</v>
      </c>
      <c r="E1023" s="151">
        <v>1</v>
      </c>
      <c r="F1023" s="151">
        <v>372.91</v>
      </c>
      <c r="G1023" s="151">
        <f t="shared" si="45"/>
        <v>0</v>
      </c>
      <c r="H1023" s="151">
        <f t="shared" si="46"/>
        <v>372.91</v>
      </c>
      <c r="I1023" s="151">
        <f t="shared" si="47"/>
        <v>372.91</v>
      </c>
      <c r="J1023" s="151" t="s">
        <v>704</v>
      </c>
      <c r="K1023" s="151" t="str">
        <f>IFERROR(IF(VLOOKUP(B1023,comp!$D:$L,1,FALSE)=B1023,"",""),"Novo")</f>
        <v/>
      </c>
    </row>
    <row r="1024" spans="1:11">
      <c r="A1024" s="151">
        <v>100363</v>
      </c>
      <c r="B1024" s="152">
        <v>5069</v>
      </c>
      <c r="C1024" s="151" t="s">
        <v>1735</v>
      </c>
      <c r="D1024" s="151" t="s">
        <v>828</v>
      </c>
      <c r="E1024" s="151">
        <v>0.245</v>
      </c>
      <c r="F1024" s="151">
        <v>12.44</v>
      </c>
      <c r="G1024" s="151">
        <f t="shared" si="45"/>
        <v>3.0477999999999996</v>
      </c>
      <c r="H1024" s="151">
        <f t="shared" si="46"/>
        <v>0</v>
      </c>
      <c r="I1024" s="151">
        <f t="shared" si="47"/>
        <v>3.0477999999999996</v>
      </c>
      <c r="J1024" s="151" t="s">
        <v>707</v>
      </c>
      <c r="K1024" s="151" t="str">
        <f>IFERROR(IF(VLOOKUP(B1024,comp!$D:$L,1,FALSE)=B1024,"",""),"Novo")</f>
        <v/>
      </c>
    </row>
    <row r="1025" spans="1:11" ht="15" customHeight="1">
      <c r="A1025" s="151">
        <v>94444</v>
      </c>
      <c r="B1025" s="152">
        <v>7245</v>
      </c>
      <c r="C1025" s="151" t="s">
        <v>1736</v>
      </c>
      <c r="D1025" s="151" t="s">
        <v>727</v>
      </c>
      <c r="E1025" s="151">
        <v>17.748999999999999</v>
      </c>
      <c r="F1025" s="151">
        <v>35.97</v>
      </c>
      <c r="G1025" s="151">
        <f t="shared" si="45"/>
        <v>638.43152999999995</v>
      </c>
      <c r="H1025" s="151">
        <f t="shared" si="46"/>
        <v>0</v>
      </c>
      <c r="I1025" s="151">
        <f t="shared" si="47"/>
        <v>638.43152999999995</v>
      </c>
      <c r="J1025" s="151" t="s">
        <v>707</v>
      </c>
      <c r="K1025" s="151" t="str">
        <f>IFERROR(IF(VLOOKUP(B1025,comp!$D:$L,1,FALSE)=B1025,"",""),"Novo")</f>
        <v/>
      </c>
    </row>
    <row r="1026" spans="1:11">
      <c r="A1026" s="151">
        <v>104482</v>
      </c>
      <c r="B1026" s="152">
        <v>88264</v>
      </c>
      <c r="C1026" s="151" t="s">
        <v>1737</v>
      </c>
      <c r="D1026" s="151" t="s">
        <v>852</v>
      </c>
      <c r="E1026" s="151">
        <v>1</v>
      </c>
      <c r="F1026" s="151">
        <v>38.450000000000003</v>
      </c>
      <c r="G1026" s="151">
        <f t="shared" si="45"/>
        <v>0</v>
      </c>
      <c r="H1026" s="151">
        <f t="shared" si="46"/>
        <v>38.450000000000003</v>
      </c>
      <c r="I1026" s="151">
        <f t="shared" si="47"/>
        <v>38.450000000000003</v>
      </c>
      <c r="J1026" s="151" t="s">
        <v>704</v>
      </c>
      <c r="K1026" s="151" t="str">
        <f>IFERROR(IF(VLOOKUP(B1026,comp!$D:$L,1,FALSE)=B1026,"",""),"Novo")</f>
        <v/>
      </c>
    </row>
    <row r="1027" spans="1:11">
      <c r="A1027" s="151">
        <v>104482</v>
      </c>
      <c r="B1027" s="152">
        <v>89021</v>
      </c>
      <c r="C1027" s="151" t="s">
        <v>1738</v>
      </c>
      <c r="D1027" s="151" t="s">
        <v>703</v>
      </c>
      <c r="E1027" s="151">
        <v>0.25</v>
      </c>
      <c r="F1027" s="151">
        <v>2.37</v>
      </c>
      <c r="G1027" s="151">
        <f t="shared" si="45"/>
        <v>0</v>
      </c>
      <c r="H1027" s="151">
        <f t="shared" si="46"/>
        <v>0.59250000000000003</v>
      </c>
      <c r="I1027" s="151">
        <f t="shared" si="47"/>
        <v>0.59250000000000003</v>
      </c>
      <c r="J1027" s="151" t="s">
        <v>704</v>
      </c>
      <c r="K1027" s="151" t="str">
        <f>IFERROR(IF(VLOOKUP(B1027,comp!$D:$L,1,FALSE)=B1027,"",""),"Novo")</f>
        <v/>
      </c>
    </row>
    <row r="1028" spans="1:11">
      <c r="A1028" s="151">
        <v>104482</v>
      </c>
      <c r="B1028" s="152">
        <v>89022</v>
      </c>
      <c r="C1028" s="151" t="s">
        <v>1739</v>
      </c>
      <c r="D1028" s="151" t="s">
        <v>712</v>
      </c>
      <c r="E1028" s="151">
        <v>0.75</v>
      </c>
      <c r="F1028" s="151">
        <v>0.47</v>
      </c>
      <c r="G1028" s="151">
        <f t="shared" si="45"/>
        <v>0</v>
      </c>
      <c r="H1028" s="151">
        <f t="shared" si="46"/>
        <v>0.35249999999999998</v>
      </c>
      <c r="I1028" s="151">
        <f t="shared" si="47"/>
        <v>0.35249999999999998</v>
      </c>
      <c r="J1028" s="151" t="s">
        <v>704</v>
      </c>
      <c r="K1028" s="151" t="str">
        <f>IFERROR(IF(VLOOKUP(B1028,comp!$D:$L,1,FALSE)=B1028,"",""),"Novo")</f>
        <v/>
      </c>
    </row>
    <row r="1029" spans="1:11" ht="15" customHeight="1">
      <c r="A1029" s="151">
        <v>104184</v>
      </c>
      <c r="B1029" s="152">
        <v>20055</v>
      </c>
      <c r="C1029" s="151" t="s">
        <v>1740</v>
      </c>
      <c r="D1029" s="151" t="s">
        <v>727</v>
      </c>
      <c r="E1029" s="151">
        <v>0.25</v>
      </c>
      <c r="F1029" s="151">
        <v>45.05</v>
      </c>
      <c r="G1029" s="151">
        <f t="shared" ref="G1029:G1092" si="48">IF(J1029="INSUMO",F1029*E1029,0)</f>
        <v>11.262499999999999</v>
      </c>
      <c r="H1029" s="151">
        <f t="shared" ref="H1029:H1092" si="49">IF(J1029="MÃO DE OBRA",F1029*E1029,0)</f>
        <v>0</v>
      </c>
      <c r="I1029" s="151">
        <f t="shared" ref="I1029:I1092" si="50">E1029*F1029</f>
        <v>11.262499999999999</v>
      </c>
      <c r="J1029" s="151" t="s">
        <v>707</v>
      </c>
      <c r="K1029" s="151" t="str">
        <f>IFERROR(IF(VLOOKUP(B1029,comp!$D:$L,1,FALSE)=B1029,"",""),"Novo")</f>
        <v/>
      </c>
    </row>
    <row r="1030" spans="1:11">
      <c r="A1030" s="151">
        <v>104185</v>
      </c>
      <c r="B1030" s="152">
        <v>88247</v>
      </c>
      <c r="C1030" s="151" t="s">
        <v>1741</v>
      </c>
      <c r="D1030" s="151" t="s">
        <v>852</v>
      </c>
      <c r="E1030" s="151">
        <v>0.14299999999999999</v>
      </c>
      <c r="F1030" s="151">
        <v>28.95</v>
      </c>
      <c r="G1030" s="151">
        <f t="shared" si="48"/>
        <v>0</v>
      </c>
      <c r="H1030" s="151">
        <f t="shared" si="49"/>
        <v>4.1398499999999991</v>
      </c>
      <c r="I1030" s="151">
        <f t="shared" si="50"/>
        <v>4.1398499999999991</v>
      </c>
      <c r="J1030" s="151" t="s">
        <v>704</v>
      </c>
      <c r="K1030" s="151" t="str">
        <f>IFERROR(IF(VLOOKUP(B1030,comp!$D:$L,1,FALSE)=B1030,"",""),"Novo")</f>
        <v/>
      </c>
    </row>
    <row r="1031" spans="1:11">
      <c r="A1031" s="151">
        <v>104186</v>
      </c>
      <c r="B1031" s="152">
        <v>90650</v>
      </c>
      <c r="C1031" s="151" t="s">
        <v>1742</v>
      </c>
      <c r="D1031" s="151" t="s">
        <v>703</v>
      </c>
      <c r="E1031" s="151">
        <v>0.77700000000000002</v>
      </c>
      <c r="F1031" s="151">
        <v>9.5500000000000007</v>
      </c>
      <c r="G1031" s="151">
        <f t="shared" si="48"/>
        <v>0</v>
      </c>
      <c r="H1031" s="151">
        <f t="shared" si="49"/>
        <v>7.4203500000000009</v>
      </c>
      <c r="I1031" s="151">
        <f t="shared" si="50"/>
        <v>7.4203500000000009</v>
      </c>
      <c r="J1031" s="151" t="s">
        <v>704</v>
      </c>
      <c r="K1031" s="151" t="str">
        <f>IFERROR(IF(VLOOKUP(B1031,comp!$D:$L,1,FALSE)=B1031,"",""),"Novo")</f>
        <v/>
      </c>
    </row>
    <row r="1032" spans="1:11">
      <c r="A1032" s="151">
        <v>104186</v>
      </c>
      <c r="B1032" s="152">
        <v>90651</v>
      </c>
      <c r="C1032" s="151" t="s">
        <v>1743</v>
      </c>
      <c r="D1032" s="151" t="s">
        <v>712</v>
      </c>
      <c r="E1032" s="151">
        <v>0.19839999999999999</v>
      </c>
      <c r="F1032" s="151">
        <v>1.08</v>
      </c>
      <c r="G1032" s="151">
        <f t="shared" si="48"/>
        <v>0</v>
      </c>
      <c r="H1032" s="151">
        <f t="shared" si="49"/>
        <v>0.21427200000000002</v>
      </c>
      <c r="I1032" s="151">
        <f t="shared" si="50"/>
        <v>0.21427200000000002</v>
      </c>
      <c r="J1032" s="151" t="s">
        <v>704</v>
      </c>
      <c r="K1032" s="151" t="str">
        <f>IFERROR(IF(VLOOKUP(B1032,comp!$D:$L,1,FALSE)=B1032,"",""),"Novo")</f>
        <v/>
      </c>
    </row>
    <row r="1033" spans="1:11">
      <c r="A1033" s="151">
        <v>104186</v>
      </c>
      <c r="B1033" s="152">
        <v>102975</v>
      </c>
      <c r="C1033" s="151" t="s">
        <v>1744</v>
      </c>
      <c r="D1033" s="151" t="s">
        <v>712</v>
      </c>
      <c r="E1033" s="151">
        <v>0.19839999999999999</v>
      </c>
      <c r="F1033" s="151">
        <v>143.85</v>
      </c>
      <c r="G1033" s="151">
        <f t="shared" si="48"/>
        <v>0</v>
      </c>
      <c r="H1033" s="151">
        <f t="shared" si="49"/>
        <v>28.539839999999998</v>
      </c>
      <c r="I1033" s="151">
        <f t="shared" si="50"/>
        <v>28.539839999999998</v>
      </c>
      <c r="J1033" s="151" t="s">
        <v>704</v>
      </c>
      <c r="K1033" s="151" t="str">
        <f>IFERROR(IF(VLOOKUP(B1033,comp!$D:$L,1,FALSE)=B1033,"",""),"Novo")</f>
        <v/>
      </c>
    </row>
    <row r="1034" spans="1:11">
      <c r="A1034" s="151">
        <v>104186</v>
      </c>
      <c r="B1034" s="152">
        <v>102976</v>
      </c>
      <c r="C1034" s="151" t="s">
        <v>1745</v>
      </c>
      <c r="D1034" s="151" t="s">
        <v>703</v>
      </c>
      <c r="E1034" s="151">
        <v>0.77700000000000002</v>
      </c>
      <c r="F1034" s="151">
        <v>277.37</v>
      </c>
      <c r="G1034" s="151">
        <f t="shared" si="48"/>
        <v>0</v>
      </c>
      <c r="H1034" s="151">
        <f t="shared" si="49"/>
        <v>215.51649</v>
      </c>
      <c r="I1034" s="151">
        <f t="shared" si="50"/>
        <v>215.51649</v>
      </c>
      <c r="J1034" s="151" t="s">
        <v>704</v>
      </c>
      <c r="K1034" s="151" t="str">
        <f>IFERROR(IF(VLOOKUP(B1034,comp!$D:$L,1,FALSE)=B1034,"",""),"Novo")</f>
        <v/>
      </c>
    </row>
    <row r="1035" spans="1:11" ht="15" customHeight="1">
      <c r="A1035" s="151">
        <v>104187</v>
      </c>
      <c r="B1035" s="152">
        <v>41987</v>
      </c>
      <c r="C1035" s="151" t="s">
        <v>1746</v>
      </c>
      <c r="D1035" s="151" t="s">
        <v>826</v>
      </c>
      <c r="E1035" s="151">
        <v>0.2833</v>
      </c>
      <c r="F1035" s="155">
        <v>4654.21</v>
      </c>
      <c r="G1035" s="151">
        <f t="shared" si="48"/>
        <v>1318.537693</v>
      </c>
      <c r="H1035" s="151">
        <f t="shared" si="49"/>
        <v>0</v>
      </c>
      <c r="I1035" s="151">
        <f t="shared" si="50"/>
        <v>1318.537693</v>
      </c>
      <c r="J1035" s="151" t="s">
        <v>707</v>
      </c>
      <c r="K1035" s="151" t="str">
        <f>IFERROR(IF(VLOOKUP(B1035,comp!$D:$L,1,FALSE)=B1035,"",""),"Novo")</f>
        <v/>
      </c>
    </row>
    <row r="1036" spans="1:11" ht="15" customHeight="1">
      <c r="A1036" s="151">
        <v>104189</v>
      </c>
      <c r="B1036" s="152">
        <v>370</v>
      </c>
      <c r="C1036" s="151" t="s">
        <v>1747</v>
      </c>
      <c r="D1036" s="151" t="s">
        <v>1606</v>
      </c>
      <c r="E1036" s="151">
        <v>1.1000000000000001</v>
      </c>
      <c r="F1036" s="151">
        <v>78</v>
      </c>
      <c r="G1036" s="151">
        <f t="shared" si="48"/>
        <v>85.800000000000011</v>
      </c>
      <c r="H1036" s="151">
        <f t="shared" si="49"/>
        <v>0</v>
      </c>
      <c r="I1036" s="151">
        <f t="shared" si="50"/>
        <v>85.800000000000011</v>
      </c>
      <c r="J1036" s="151" t="s">
        <v>707</v>
      </c>
      <c r="K1036" s="151" t="str">
        <f>IFERROR(IF(VLOOKUP(B1036,comp!$D:$L,1,FALSE)=B1036,"",""),"Novo")</f>
        <v/>
      </c>
    </row>
    <row r="1037" spans="1:11">
      <c r="A1037" s="151">
        <v>102661</v>
      </c>
      <c r="B1037" s="152">
        <v>367</v>
      </c>
      <c r="C1037" s="151" t="s">
        <v>1748</v>
      </c>
      <c r="D1037" s="151" t="s">
        <v>1606</v>
      </c>
      <c r="E1037" s="151">
        <v>0.16739999999999999</v>
      </c>
      <c r="F1037" s="151">
        <v>79.010000000000005</v>
      </c>
      <c r="G1037" s="151">
        <f t="shared" si="48"/>
        <v>13.226274</v>
      </c>
      <c r="H1037" s="151">
        <f t="shared" si="49"/>
        <v>0</v>
      </c>
      <c r="I1037" s="151">
        <f t="shared" si="50"/>
        <v>13.226274</v>
      </c>
      <c r="J1037" s="151" t="s">
        <v>707</v>
      </c>
      <c r="K1037" s="151" t="str">
        <f>IFERROR(IF(VLOOKUP(B1037,comp!$D:$L,1,FALSE)=B1037,"",""),"Novo")</f>
        <v/>
      </c>
    </row>
    <row r="1038" spans="1:11">
      <c r="A1038" s="151">
        <v>102661</v>
      </c>
      <c r="B1038" s="152">
        <v>38052</v>
      </c>
      <c r="C1038" s="151" t="s">
        <v>1749</v>
      </c>
      <c r="D1038" s="151" t="s">
        <v>826</v>
      </c>
      <c r="E1038" s="151">
        <v>1.0029999999999999</v>
      </c>
      <c r="F1038" s="151">
        <v>11.72</v>
      </c>
      <c r="G1038" s="151">
        <f t="shared" si="48"/>
        <v>11.75516</v>
      </c>
      <c r="H1038" s="151">
        <f t="shared" si="49"/>
        <v>0</v>
      </c>
      <c r="I1038" s="151">
        <f t="shared" si="50"/>
        <v>11.75516</v>
      </c>
      <c r="J1038" s="151" t="s">
        <v>707</v>
      </c>
      <c r="K1038" s="151" t="str">
        <f>IFERROR(IF(VLOOKUP(B1038,comp!$D:$L,1,FALSE)=B1038,"",""),"Novo")</f>
        <v/>
      </c>
    </row>
    <row r="1039" spans="1:11">
      <c r="A1039" s="151">
        <v>102661</v>
      </c>
      <c r="B1039" s="152">
        <v>90106</v>
      </c>
      <c r="C1039" s="151" t="s">
        <v>1750</v>
      </c>
      <c r="D1039" s="151" t="s">
        <v>1606</v>
      </c>
      <c r="E1039" s="151">
        <v>0.16</v>
      </c>
      <c r="F1039" s="151">
        <v>8.58</v>
      </c>
      <c r="G1039" s="151">
        <f t="shared" si="48"/>
        <v>0</v>
      </c>
      <c r="H1039" s="151">
        <f t="shared" si="49"/>
        <v>1.3728</v>
      </c>
      <c r="I1039" s="151">
        <f t="shared" si="50"/>
        <v>1.3728</v>
      </c>
      <c r="J1039" s="151" t="s">
        <v>704</v>
      </c>
      <c r="K1039" s="151" t="str">
        <f>IFERROR(IF(VLOOKUP(B1039,comp!$D:$L,1,FALSE)=B1039,"",""),"Novo")</f>
        <v/>
      </c>
    </row>
    <row r="1040" spans="1:11">
      <c r="A1040" s="151">
        <v>102662</v>
      </c>
      <c r="B1040" s="152">
        <v>3899</v>
      </c>
      <c r="C1040" s="151" t="s">
        <v>1751</v>
      </c>
      <c r="D1040" s="151" t="s">
        <v>727</v>
      </c>
      <c r="E1040" s="151">
        <v>0.16669999999999999</v>
      </c>
      <c r="F1040" s="151">
        <v>7.19</v>
      </c>
      <c r="G1040" s="151">
        <f t="shared" si="48"/>
        <v>1.1985729999999999</v>
      </c>
      <c r="H1040" s="151">
        <f t="shared" si="49"/>
        <v>0</v>
      </c>
      <c r="I1040" s="151">
        <f t="shared" si="50"/>
        <v>1.1985729999999999</v>
      </c>
      <c r="J1040" s="151" t="s">
        <v>707</v>
      </c>
      <c r="K1040" s="151" t="str">
        <f>IFERROR(IF(VLOOKUP(B1040,comp!$D:$L,1,FALSE)=B1040,"",""),"Novo")</f>
        <v/>
      </c>
    </row>
    <row r="1041" spans="1:11">
      <c r="A1041" s="151">
        <v>102662</v>
      </c>
      <c r="B1041" s="152">
        <v>44315</v>
      </c>
      <c r="C1041" s="151" t="s">
        <v>1752</v>
      </c>
      <c r="D1041" s="151" t="s">
        <v>826</v>
      </c>
      <c r="E1041" s="151">
        <v>1.05</v>
      </c>
      <c r="F1041" s="151">
        <v>63.97</v>
      </c>
      <c r="G1041" s="151">
        <f t="shared" si="48"/>
        <v>67.168499999999995</v>
      </c>
      <c r="H1041" s="151">
        <f t="shared" si="49"/>
        <v>0</v>
      </c>
      <c r="I1041" s="151">
        <f t="shared" si="50"/>
        <v>67.168499999999995</v>
      </c>
      <c r="J1041" s="151" t="s">
        <v>707</v>
      </c>
      <c r="K1041" s="151" t="str">
        <f>IFERROR(IF(VLOOKUP(B1041,comp!$D:$L,1,FALSE)=B1041,"",""),"Novo")</f>
        <v/>
      </c>
    </row>
    <row r="1042" spans="1:11">
      <c r="A1042" s="151">
        <v>102663</v>
      </c>
      <c r="B1042" s="152">
        <v>12583</v>
      </c>
      <c r="C1042" s="151" t="s">
        <v>1753</v>
      </c>
      <c r="D1042" s="151" t="s">
        <v>826</v>
      </c>
      <c r="E1042" s="151">
        <v>1.03</v>
      </c>
      <c r="F1042" s="151">
        <v>38.54</v>
      </c>
      <c r="G1042" s="151">
        <f t="shared" si="48"/>
        <v>39.696199999999997</v>
      </c>
      <c r="H1042" s="151">
        <f t="shared" si="49"/>
        <v>0</v>
      </c>
      <c r="I1042" s="151">
        <f t="shared" si="50"/>
        <v>39.696199999999997</v>
      </c>
      <c r="J1042" s="151" t="s">
        <v>707</v>
      </c>
      <c r="K1042" s="151" t="str">
        <f>IFERROR(IF(VLOOKUP(B1042,comp!$D:$L,1,FALSE)=B1042,"",""),"Novo")</f>
        <v/>
      </c>
    </row>
    <row r="1043" spans="1:11" ht="15" customHeight="1">
      <c r="A1043" s="151">
        <v>102664</v>
      </c>
      <c r="B1043" s="152">
        <v>4021</v>
      </c>
      <c r="C1043" s="151" t="s">
        <v>1754</v>
      </c>
      <c r="D1043" s="151" t="s">
        <v>838</v>
      </c>
      <c r="E1043" s="151">
        <v>2.2999999999999998</v>
      </c>
      <c r="F1043" s="151">
        <v>10.039999999999999</v>
      </c>
      <c r="G1043" s="151">
        <f t="shared" si="48"/>
        <v>23.091999999999995</v>
      </c>
      <c r="H1043" s="151">
        <f t="shared" si="49"/>
        <v>0</v>
      </c>
      <c r="I1043" s="151">
        <f t="shared" si="50"/>
        <v>23.091999999999995</v>
      </c>
      <c r="J1043" s="151" t="s">
        <v>707</v>
      </c>
      <c r="K1043" s="151" t="str">
        <f>IFERROR(IF(VLOOKUP(B1043,comp!$D:$L,1,FALSE)=B1043,"",""),"Novo")</f>
        <v/>
      </c>
    </row>
    <row r="1044" spans="1:11">
      <c r="A1044" s="151">
        <v>102664</v>
      </c>
      <c r="B1044" s="152">
        <v>4718</v>
      </c>
      <c r="C1044" s="151" t="s">
        <v>1755</v>
      </c>
      <c r="D1044" s="151" t="s">
        <v>1606</v>
      </c>
      <c r="E1044" s="151">
        <v>0.17599999999999999</v>
      </c>
      <c r="F1044" s="151">
        <v>78.19</v>
      </c>
      <c r="G1044" s="151">
        <f t="shared" si="48"/>
        <v>13.761439999999999</v>
      </c>
      <c r="H1044" s="151">
        <f t="shared" si="49"/>
        <v>0</v>
      </c>
      <c r="I1044" s="151">
        <f t="shared" si="50"/>
        <v>13.761439999999999</v>
      </c>
      <c r="J1044" s="151" t="s">
        <v>707</v>
      </c>
      <c r="K1044" s="151" t="str">
        <f>IFERROR(IF(VLOOKUP(B1044,comp!$D:$L,1,FALSE)=B1044,"",""),"Novo")</f>
        <v/>
      </c>
    </row>
    <row r="1045" spans="1:11" ht="15" customHeight="1">
      <c r="A1045" s="151">
        <v>102670</v>
      </c>
      <c r="B1045" s="152">
        <v>93382</v>
      </c>
      <c r="C1045" s="151" t="s">
        <v>1756</v>
      </c>
      <c r="D1045" s="151" t="s">
        <v>1606</v>
      </c>
      <c r="E1045" s="151">
        <v>0.1</v>
      </c>
      <c r="F1045" s="151">
        <v>29.81</v>
      </c>
      <c r="G1045" s="151">
        <f t="shared" si="48"/>
        <v>0</v>
      </c>
      <c r="H1045" s="151">
        <f t="shared" si="49"/>
        <v>2.9809999999999999</v>
      </c>
      <c r="I1045" s="151">
        <f t="shared" si="50"/>
        <v>2.9809999999999999</v>
      </c>
      <c r="J1045" s="151" t="s">
        <v>704</v>
      </c>
      <c r="K1045" s="151" t="str">
        <f>IFERROR(IF(VLOOKUP(B1045,comp!$D:$L,1,FALSE)=B1045,"",""),"Novo")</f>
        <v/>
      </c>
    </row>
    <row r="1046" spans="1:11">
      <c r="A1046" s="151">
        <v>102688</v>
      </c>
      <c r="B1046" s="152">
        <v>3670</v>
      </c>
      <c r="C1046" s="151" t="s">
        <v>1757</v>
      </c>
      <c r="D1046" s="151" t="s">
        <v>727</v>
      </c>
      <c r="E1046" s="151">
        <v>0.1071</v>
      </c>
      <c r="F1046" s="151">
        <v>26.34</v>
      </c>
      <c r="G1046" s="151">
        <f t="shared" si="48"/>
        <v>2.8210139999999999</v>
      </c>
      <c r="H1046" s="151">
        <f t="shared" si="49"/>
        <v>0</v>
      </c>
      <c r="I1046" s="151">
        <f t="shared" si="50"/>
        <v>2.8210139999999999</v>
      </c>
      <c r="J1046" s="151" t="s">
        <v>707</v>
      </c>
      <c r="K1046" s="151" t="str">
        <f>IFERROR(IF(VLOOKUP(B1046,comp!$D:$L,1,FALSE)=B1046,"",""),"Novo")</f>
        <v/>
      </c>
    </row>
    <row r="1047" spans="1:11">
      <c r="A1047" s="151">
        <v>102711</v>
      </c>
      <c r="B1047" s="152">
        <v>3668</v>
      </c>
      <c r="C1047" s="151" t="s">
        <v>1758</v>
      </c>
      <c r="D1047" s="151" t="s">
        <v>727</v>
      </c>
      <c r="E1047" s="151">
        <v>1</v>
      </c>
      <c r="F1047" s="151">
        <v>45.92</v>
      </c>
      <c r="G1047" s="151">
        <f t="shared" si="48"/>
        <v>45.92</v>
      </c>
      <c r="H1047" s="151">
        <f t="shared" si="49"/>
        <v>0</v>
      </c>
      <c r="I1047" s="151">
        <f t="shared" si="50"/>
        <v>45.92</v>
      </c>
      <c r="J1047" s="151" t="s">
        <v>707</v>
      </c>
      <c r="K1047" s="151" t="str">
        <f>IFERROR(IF(VLOOKUP(B1047,comp!$D:$L,1,FALSE)=B1047,"",""),"Novo")</f>
        <v/>
      </c>
    </row>
    <row r="1048" spans="1:11">
      <c r="A1048" s="151">
        <v>102712</v>
      </c>
      <c r="B1048" s="152">
        <v>4013</v>
      </c>
      <c r="C1048" s="151" t="s">
        <v>1759</v>
      </c>
      <c r="D1048" s="151" t="s">
        <v>838</v>
      </c>
      <c r="E1048" s="151">
        <v>1.2104999999999999</v>
      </c>
      <c r="F1048" s="151">
        <v>7.21</v>
      </c>
      <c r="G1048" s="151">
        <f t="shared" si="48"/>
        <v>8.7277049999999985</v>
      </c>
      <c r="H1048" s="151">
        <f t="shared" si="49"/>
        <v>0</v>
      </c>
      <c r="I1048" s="151">
        <f t="shared" si="50"/>
        <v>8.7277049999999985</v>
      </c>
      <c r="J1048" s="151" t="s">
        <v>707</v>
      </c>
      <c r="K1048" s="151" t="str">
        <f>IFERROR(IF(VLOOKUP(B1048,comp!$D:$L,1,FALSE)=B1048,"",""),"Novo")</f>
        <v/>
      </c>
    </row>
    <row r="1049" spans="1:11" ht="15" customHeight="1">
      <c r="A1049" s="151">
        <v>102715</v>
      </c>
      <c r="B1049" s="152">
        <v>4020</v>
      </c>
      <c r="C1049" s="151" t="s">
        <v>1760</v>
      </c>
      <c r="D1049" s="151" t="s">
        <v>838</v>
      </c>
      <c r="E1049" s="151">
        <v>1.2104999999999999</v>
      </c>
      <c r="F1049" s="151">
        <v>20.23</v>
      </c>
      <c r="G1049" s="151">
        <f t="shared" si="48"/>
        <v>24.488415</v>
      </c>
      <c r="H1049" s="151">
        <f t="shared" si="49"/>
        <v>0</v>
      </c>
      <c r="I1049" s="151">
        <f t="shared" si="50"/>
        <v>24.488415</v>
      </c>
      <c r="J1049" s="151" t="s">
        <v>707</v>
      </c>
      <c r="K1049" s="151" t="str">
        <f>IFERROR(IF(VLOOKUP(B1049,comp!$D:$L,1,FALSE)=B1049,"",""),"Novo")</f>
        <v/>
      </c>
    </row>
    <row r="1050" spans="1:11" ht="15" customHeight="1">
      <c r="A1050" s="151">
        <v>102722</v>
      </c>
      <c r="B1050" s="152">
        <v>93358</v>
      </c>
      <c r="C1050" s="151" t="s">
        <v>1761</v>
      </c>
      <c r="D1050" s="151" t="s">
        <v>1606</v>
      </c>
      <c r="E1050" s="151">
        <v>0.09</v>
      </c>
      <c r="F1050" s="151">
        <v>104.51</v>
      </c>
      <c r="G1050" s="151">
        <f t="shared" si="48"/>
        <v>0</v>
      </c>
      <c r="H1050" s="151">
        <f t="shared" si="49"/>
        <v>9.4059000000000008</v>
      </c>
      <c r="I1050" s="151">
        <f t="shared" si="50"/>
        <v>9.4059000000000008</v>
      </c>
      <c r="J1050" s="151" t="s">
        <v>704</v>
      </c>
      <c r="K1050" s="151" t="str">
        <f>IFERROR(IF(VLOOKUP(B1050,comp!$D:$L,1,FALSE)=B1050,"",""),"Novo")</f>
        <v/>
      </c>
    </row>
    <row r="1051" spans="1:11">
      <c r="A1051" s="151">
        <v>102724</v>
      </c>
      <c r="B1051" s="152">
        <v>4720</v>
      </c>
      <c r="C1051" s="151" t="s">
        <v>1762</v>
      </c>
      <c r="D1051" s="151" t="s">
        <v>1606</v>
      </c>
      <c r="E1051" s="151">
        <v>2.5399999999999999E-2</v>
      </c>
      <c r="F1051" s="151">
        <v>89.8</v>
      </c>
      <c r="G1051" s="151">
        <f t="shared" si="48"/>
        <v>2.2809199999999996</v>
      </c>
      <c r="H1051" s="151">
        <f t="shared" si="49"/>
        <v>0</v>
      </c>
      <c r="I1051" s="151">
        <f t="shared" si="50"/>
        <v>2.2809199999999996</v>
      </c>
      <c r="J1051" s="151" t="s">
        <v>707</v>
      </c>
      <c r="K1051" s="151" t="str">
        <f>IFERROR(IF(VLOOKUP(B1051,comp!$D:$L,1,FALSE)=B1051,"",""),"Novo")</f>
        <v/>
      </c>
    </row>
    <row r="1052" spans="1:11">
      <c r="A1052" s="151">
        <v>102725</v>
      </c>
      <c r="B1052" s="152">
        <v>9837</v>
      </c>
      <c r="C1052" s="151" t="s">
        <v>1763</v>
      </c>
      <c r="D1052" s="151" t="s">
        <v>826</v>
      </c>
      <c r="E1052" s="151">
        <v>0.5</v>
      </c>
      <c r="F1052" s="151">
        <v>15.47</v>
      </c>
      <c r="G1052" s="151">
        <f t="shared" si="48"/>
        <v>7.7350000000000003</v>
      </c>
      <c r="H1052" s="151">
        <f t="shared" si="49"/>
        <v>0</v>
      </c>
      <c r="I1052" s="151">
        <f t="shared" si="50"/>
        <v>7.7350000000000003</v>
      </c>
      <c r="J1052" s="151" t="s">
        <v>707</v>
      </c>
      <c r="K1052" s="151" t="str">
        <f>IFERROR(IF(VLOOKUP(B1052,comp!$D:$L,1,FALSE)=B1052,"",""),"Novo")</f>
        <v/>
      </c>
    </row>
    <row r="1053" spans="1:11">
      <c r="A1053" s="151">
        <v>102726</v>
      </c>
      <c r="B1053" s="152">
        <v>9838</v>
      </c>
      <c r="C1053" s="151" t="s">
        <v>1764</v>
      </c>
      <c r="D1053" s="151" t="s">
        <v>826</v>
      </c>
      <c r="E1053" s="151">
        <v>0.5</v>
      </c>
      <c r="F1053" s="151">
        <v>11.79</v>
      </c>
      <c r="G1053" s="151">
        <f t="shared" si="48"/>
        <v>5.8949999999999996</v>
      </c>
      <c r="H1053" s="151">
        <f t="shared" si="49"/>
        <v>0</v>
      </c>
      <c r="I1053" s="151">
        <f t="shared" si="50"/>
        <v>5.8949999999999996</v>
      </c>
      <c r="J1053" s="151" t="s">
        <v>707</v>
      </c>
      <c r="K1053" s="151" t="str">
        <f>IFERROR(IF(VLOOKUP(B1053,comp!$D:$L,1,FALSE)=B1053,"",""),"Novo")</f>
        <v/>
      </c>
    </row>
    <row r="1054" spans="1:11">
      <c r="A1054" s="151">
        <v>103653</v>
      </c>
      <c r="B1054" s="152">
        <v>4018</v>
      </c>
      <c r="C1054" s="151" t="s">
        <v>1765</v>
      </c>
      <c r="D1054" s="151" t="s">
        <v>838</v>
      </c>
      <c r="E1054" s="151">
        <v>1.2104999999999999</v>
      </c>
      <c r="F1054" s="151">
        <v>24.23</v>
      </c>
      <c r="G1054" s="151">
        <f t="shared" si="48"/>
        <v>29.330414999999999</v>
      </c>
      <c r="H1054" s="151">
        <f t="shared" si="49"/>
        <v>0</v>
      </c>
      <c r="I1054" s="151">
        <f t="shared" si="50"/>
        <v>29.330414999999999</v>
      </c>
      <c r="J1054" s="151" t="s">
        <v>707</v>
      </c>
      <c r="K1054" s="151" t="str">
        <f>IFERROR(IF(VLOOKUP(B1054,comp!$D:$L,1,FALSE)=B1054,"",""),"Novo")</f>
        <v/>
      </c>
    </row>
    <row r="1055" spans="1:11" ht="15" customHeight="1">
      <c r="A1055" s="151">
        <v>92743</v>
      </c>
      <c r="B1055" s="152">
        <v>4011</v>
      </c>
      <c r="C1055" s="151" t="s">
        <v>1766</v>
      </c>
      <c r="D1055" s="151" t="s">
        <v>838</v>
      </c>
      <c r="E1055" s="151">
        <v>0.9143</v>
      </c>
      <c r="F1055" s="151">
        <v>8.0500000000000007</v>
      </c>
      <c r="G1055" s="151">
        <f t="shared" si="48"/>
        <v>7.3601150000000004</v>
      </c>
      <c r="H1055" s="151">
        <f t="shared" si="49"/>
        <v>0</v>
      </c>
      <c r="I1055" s="151">
        <f t="shared" si="50"/>
        <v>7.3601150000000004</v>
      </c>
      <c r="J1055" s="151" t="s">
        <v>707</v>
      </c>
      <c r="K1055" s="151" t="str">
        <f>IFERROR(IF(VLOOKUP(B1055,comp!$D:$L,1,FALSE)=B1055,"",""),"Novo")</f>
        <v/>
      </c>
    </row>
    <row r="1056" spans="1:11">
      <c r="A1056" s="151">
        <v>92743</v>
      </c>
      <c r="B1056" s="152">
        <v>4460</v>
      </c>
      <c r="C1056" s="151" t="s">
        <v>1767</v>
      </c>
      <c r="D1056" s="151" t="s">
        <v>826</v>
      </c>
      <c r="E1056" s="151">
        <v>0.71430000000000005</v>
      </c>
      <c r="F1056" s="151">
        <v>10.58</v>
      </c>
      <c r="G1056" s="151">
        <f t="shared" si="48"/>
        <v>7.5572940000000006</v>
      </c>
      <c r="H1056" s="151">
        <f t="shared" si="49"/>
        <v>0</v>
      </c>
      <c r="I1056" s="151">
        <f t="shared" si="50"/>
        <v>7.5572940000000006</v>
      </c>
      <c r="J1056" s="151" t="s">
        <v>707</v>
      </c>
      <c r="K1056" s="151" t="str">
        <f>IFERROR(IF(VLOOKUP(B1056,comp!$D:$L,1,FALSE)=B1056,"",""),"Novo")</f>
        <v/>
      </c>
    </row>
    <row r="1057" spans="1:11">
      <c r="A1057" s="151">
        <v>92743</v>
      </c>
      <c r="B1057" s="152">
        <v>4730</v>
      </c>
      <c r="C1057" s="151" t="s">
        <v>1768</v>
      </c>
      <c r="D1057" s="151" t="s">
        <v>1606</v>
      </c>
      <c r="E1057" s="151">
        <v>1.3</v>
      </c>
      <c r="F1057" s="151">
        <v>73.11</v>
      </c>
      <c r="G1057" s="151">
        <f t="shared" si="48"/>
        <v>95.043000000000006</v>
      </c>
      <c r="H1057" s="151">
        <f t="shared" si="49"/>
        <v>0</v>
      </c>
      <c r="I1057" s="151">
        <f t="shared" si="50"/>
        <v>95.043000000000006</v>
      </c>
      <c r="J1057" s="151" t="s">
        <v>707</v>
      </c>
      <c r="K1057" s="151" t="str">
        <f>IFERROR(IF(VLOOKUP(B1057,comp!$D:$L,1,FALSE)=B1057,"",""),"Novo")</f>
        <v/>
      </c>
    </row>
    <row r="1058" spans="1:11">
      <c r="A1058" s="151">
        <v>92743</v>
      </c>
      <c r="B1058" s="152">
        <v>5063</v>
      </c>
      <c r="C1058" s="151" t="s">
        <v>1769</v>
      </c>
      <c r="D1058" s="151" t="s">
        <v>828</v>
      </c>
      <c r="E1058" s="151">
        <v>2.3999999999999998E-3</v>
      </c>
      <c r="F1058" s="151">
        <v>14.56</v>
      </c>
      <c r="G1058" s="151">
        <f t="shared" si="48"/>
        <v>3.4943999999999996E-2</v>
      </c>
      <c r="H1058" s="151">
        <f t="shared" si="49"/>
        <v>0</v>
      </c>
      <c r="I1058" s="151">
        <f t="shared" si="50"/>
        <v>3.4943999999999996E-2</v>
      </c>
      <c r="J1058" s="151" t="s">
        <v>707</v>
      </c>
      <c r="K1058" s="151" t="str">
        <f>IFERROR(IF(VLOOKUP(B1058,comp!$D:$L,1,FALSE)=B1058,"",""),"Novo")</f>
        <v/>
      </c>
    </row>
    <row r="1059" spans="1:11">
      <c r="A1059" s="151">
        <v>92743</v>
      </c>
      <c r="B1059" s="152">
        <v>40438</v>
      </c>
      <c r="C1059" s="151" t="s">
        <v>1770</v>
      </c>
      <c r="D1059" s="151" t="s">
        <v>1606</v>
      </c>
      <c r="E1059" s="151">
        <v>1</v>
      </c>
      <c r="F1059" s="151">
        <v>275.29000000000002</v>
      </c>
      <c r="G1059" s="151">
        <f t="shared" si="48"/>
        <v>275.29000000000002</v>
      </c>
      <c r="H1059" s="151">
        <f t="shared" si="49"/>
        <v>0</v>
      </c>
      <c r="I1059" s="151">
        <f t="shared" si="50"/>
        <v>275.29000000000002</v>
      </c>
      <c r="J1059" s="151" t="s">
        <v>707</v>
      </c>
      <c r="K1059" s="151" t="str">
        <f>IFERROR(IF(VLOOKUP(B1059,comp!$D:$L,1,FALSE)=B1059,"",""),"Novo")</f>
        <v/>
      </c>
    </row>
    <row r="1060" spans="1:11">
      <c r="A1060" s="151">
        <v>92744</v>
      </c>
      <c r="B1060" s="152">
        <v>40436</v>
      </c>
      <c r="C1060" s="151" t="s">
        <v>1771</v>
      </c>
      <c r="D1060" s="151" t="s">
        <v>1606</v>
      </c>
      <c r="E1060" s="151">
        <v>1</v>
      </c>
      <c r="F1060" s="151">
        <v>343.26</v>
      </c>
      <c r="G1060" s="151">
        <f t="shared" si="48"/>
        <v>343.26</v>
      </c>
      <c r="H1060" s="151">
        <f t="shared" si="49"/>
        <v>0</v>
      </c>
      <c r="I1060" s="151">
        <f t="shared" si="50"/>
        <v>343.26</v>
      </c>
      <c r="J1060" s="151" t="s">
        <v>707</v>
      </c>
      <c r="K1060" s="151" t="str">
        <f>IFERROR(IF(VLOOKUP(B1060,comp!$D:$L,1,FALSE)=B1060,"",""),"Novo")</f>
        <v/>
      </c>
    </row>
    <row r="1061" spans="1:11">
      <c r="A1061" s="151">
        <v>92745</v>
      </c>
      <c r="B1061" s="152">
        <v>3309</v>
      </c>
      <c r="C1061" s="151" t="s">
        <v>1772</v>
      </c>
      <c r="D1061" s="151" t="s">
        <v>1606</v>
      </c>
      <c r="E1061" s="151">
        <v>0.5333</v>
      </c>
      <c r="F1061" s="151">
        <v>469.39</v>
      </c>
      <c r="G1061" s="151">
        <f t="shared" si="48"/>
        <v>250.32568699999999</v>
      </c>
      <c r="H1061" s="151">
        <f t="shared" si="49"/>
        <v>0</v>
      </c>
      <c r="I1061" s="151">
        <f t="shared" si="50"/>
        <v>250.32568699999999</v>
      </c>
      <c r="J1061" s="151" t="s">
        <v>707</v>
      </c>
      <c r="K1061" s="151" t="str">
        <f>IFERROR(IF(VLOOKUP(B1061,comp!$D:$L,1,FALSE)=B1061,"",""),"Novo")</f>
        <v/>
      </c>
    </row>
    <row r="1062" spans="1:11">
      <c r="A1062" s="151">
        <v>92749</v>
      </c>
      <c r="B1062" s="152">
        <v>40440</v>
      </c>
      <c r="C1062" s="151" t="s">
        <v>1773</v>
      </c>
      <c r="D1062" s="151" t="s">
        <v>1606</v>
      </c>
      <c r="E1062" s="151">
        <v>0.5</v>
      </c>
      <c r="F1062" s="151">
        <v>615.66</v>
      </c>
      <c r="G1062" s="151">
        <f t="shared" si="48"/>
        <v>307.83</v>
      </c>
      <c r="H1062" s="151">
        <f t="shared" si="49"/>
        <v>0</v>
      </c>
      <c r="I1062" s="151">
        <f t="shared" si="50"/>
        <v>307.83</v>
      </c>
      <c r="J1062" s="151" t="s">
        <v>707</v>
      </c>
      <c r="K1062" s="151" t="str">
        <f>IFERROR(IF(VLOOKUP(B1062,comp!$D:$L,1,FALSE)=B1062,"",""),"Novo")</f>
        <v/>
      </c>
    </row>
    <row r="1063" spans="1:11">
      <c r="A1063" s="151">
        <v>92749</v>
      </c>
      <c r="B1063" s="152">
        <v>40441</v>
      </c>
      <c r="C1063" s="151" t="s">
        <v>1774</v>
      </c>
      <c r="D1063" s="151" t="s">
        <v>1606</v>
      </c>
      <c r="E1063" s="151">
        <v>0.5</v>
      </c>
      <c r="F1063" s="151">
        <v>393.06</v>
      </c>
      <c r="G1063" s="151">
        <f t="shared" si="48"/>
        <v>196.53</v>
      </c>
      <c r="H1063" s="151">
        <f t="shared" si="49"/>
        <v>0</v>
      </c>
      <c r="I1063" s="151">
        <f t="shared" si="50"/>
        <v>196.53</v>
      </c>
      <c r="J1063" s="151" t="s">
        <v>707</v>
      </c>
      <c r="K1063" s="151" t="str">
        <f>IFERROR(IF(VLOOKUP(B1063,comp!$D:$L,1,FALSE)=B1063,"",""),"Novo")</f>
        <v/>
      </c>
    </row>
    <row r="1064" spans="1:11">
      <c r="A1064" s="151">
        <v>92750</v>
      </c>
      <c r="B1064" s="152">
        <v>34804</v>
      </c>
      <c r="C1064" s="151" t="s">
        <v>1775</v>
      </c>
      <c r="D1064" s="151" t="s">
        <v>838</v>
      </c>
      <c r="E1064" s="151">
        <v>8</v>
      </c>
      <c r="F1064" s="151">
        <v>49.9</v>
      </c>
      <c r="G1064" s="151">
        <f t="shared" si="48"/>
        <v>399.2</v>
      </c>
      <c r="H1064" s="151">
        <f t="shared" si="49"/>
        <v>0</v>
      </c>
      <c r="I1064" s="151">
        <f t="shared" si="50"/>
        <v>399.2</v>
      </c>
      <c r="J1064" s="151" t="s">
        <v>707</v>
      </c>
      <c r="K1064" s="151" t="str">
        <f>IFERROR(IF(VLOOKUP(B1064,comp!$D:$L,1,FALSE)=B1064,"",""),"Novo")</f>
        <v/>
      </c>
    </row>
    <row r="1065" spans="1:11">
      <c r="A1065" s="151">
        <v>92753</v>
      </c>
      <c r="B1065" s="152">
        <v>40449</v>
      </c>
      <c r="C1065" s="151" t="s">
        <v>1776</v>
      </c>
      <c r="D1065" s="151" t="s">
        <v>1606</v>
      </c>
      <c r="E1065" s="151">
        <v>1</v>
      </c>
      <c r="F1065" s="151">
        <v>330.44</v>
      </c>
      <c r="G1065" s="151">
        <f t="shared" si="48"/>
        <v>330.44</v>
      </c>
      <c r="H1065" s="151">
        <f t="shared" si="49"/>
        <v>0</v>
      </c>
      <c r="I1065" s="151">
        <f t="shared" si="50"/>
        <v>330.44</v>
      </c>
      <c r="J1065" s="151" t="s">
        <v>707</v>
      </c>
      <c r="K1065" s="151" t="str">
        <f>IFERROR(IF(VLOOKUP(B1065,comp!$D:$L,1,FALSE)=B1065,"",""),"Novo")</f>
        <v/>
      </c>
    </row>
    <row r="1066" spans="1:11">
      <c r="A1066" s="151">
        <v>92753</v>
      </c>
      <c r="B1066" s="152">
        <v>40553</v>
      </c>
      <c r="C1066" s="151" t="s">
        <v>1777</v>
      </c>
      <c r="D1066" s="151" t="s">
        <v>1606</v>
      </c>
      <c r="E1066" s="151">
        <v>1.3</v>
      </c>
      <c r="F1066" s="151">
        <v>60</v>
      </c>
      <c r="G1066" s="151">
        <f t="shared" si="48"/>
        <v>78</v>
      </c>
      <c r="H1066" s="151">
        <f t="shared" si="49"/>
        <v>0</v>
      </c>
      <c r="I1066" s="151">
        <f t="shared" si="50"/>
        <v>78</v>
      </c>
      <c r="J1066" s="151" t="s">
        <v>707</v>
      </c>
      <c r="K1066" s="151" t="str">
        <f>IFERROR(IF(VLOOKUP(B1066,comp!$D:$L,1,FALSE)=B1066,"",""),"Novo")</f>
        <v/>
      </c>
    </row>
    <row r="1067" spans="1:11">
      <c r="A1067" s="151">
        <v>92755</v>
      </c>
      <c r="B1067" s="152">
        <v>40451</v>
      </c>
      <c r="C1067" s="151" t="s">
        <v>1778</v>
      </c>
      <c r="D1067" s="151" t="s">
        <v>838</v>
      </c>
      <c r="E1067" s="151">
        <v>1</v>
      </c>
      <c r="F1067" s="151">
        <v>123.67</v>
      </c>
      <c r="G1067" s="151">
        <f t="shared" si="48"/>
        <v>123.67</v>
      </c>
      <c r="H1067" s="151">
        <f t="shared" si="49"/>
        <v>0</v>
      </c>
      <c r="I1067" s="151">
        <f t="shared" si="50"/>
        <v>123.67</v>
      </c>
      <c r="J1067" s="151" t="s">
        <v>707</v>
      </c>
      <c r="K1067" s="151" t="str">
        <f>IFERROR(IF(VLOOKUP(B1067,comp!$D:$L,1,FALSE)=B1067,"",""),"Novo")</f>
        <v/>
      </c>
    </row>
    <row r="1068" spans="1:11">
      <c r="A1068" s="151">
        <v>92756</v>
      </c>
      <c r="B1068" s="152">
        <v>40453</v>
      </c>
      <c r="C1068" s="151" t="s">
        <v>1779</v>
      </c>
      <c r="D1068" s="151" t="s">
        <v>838</v>
      </c>
      <c r="E1068" s="151">
        <v>1</v>
      </c>
      <c r="F1068" s="151">
        <v>133.81</v>
      </c>
      <c r="G1068" s="151">
        <f t="shared" si="48"/>
        <v>133.81</v>
      </c>
      <c r="H1068" s="151">
        <f t="shared" si="49"/>
        <v>0</v>
      </c>
      <c r="I1068" s="151">
        <f t="shared" si="50"/>
        <v>133.81</v>
      </c>
      <c r="J1068" s="151" t="s">
        <v>707</v>
      </c>
      <c r="K1068" s="151" t="str">
        <f>IFERROR(IF(VLOOKUP(B1068,comp!$D:$L,1,FALSE)=B1068,"",""),"Novo")</f>
        <v/>
      </c>
    </row>
    <row r="1069" spans="1:11">
      <c r="A1069" s="151">
        <v>92757</v>
      </c>
      <c r="B1069" s="152">
        <v>40452</v>
      </c>
      <c r="C1069" s="151" t="s">
        <v>1780</v>
      </c>
      <c r="D1069" s="151" t="s">
        <v>838</v>
      </c>
      <c r="E1069" s="151">
        <v>1</v>
      </c>
      <c r="F1069" s="151">
        <v>146.77000000000001</v>
      </c>
      <c r="G1069" s="151">
        <f t="shared" si="48"/>
        <v>146.77000000000001</v>
      </c>
      <c r="H1069" s="151">
        <f t="shared" si="49"/>
        <v>0</v>
      </c>
      <c r="I1069" s="151">
        <f t="shared" si="50"/>
        <v>146.77000000000001</v>
      </c>
      <c r="J1069" s="151" t="s">
        <v>707</v>
      </c>
      <c r="K1069" s="151" t="str">
        <f>IFERROR(IF(VLOOKUP(B1069,comp!$D:$L,1,FALSE)=B1069,"",""),"Novo")</f>
        <v/>
      </c>
    </row>
    <row r="1070" spans="1:11" ht="15" customHeight="1">
      <c r="A1070" s="151">
        <v>92758</v>
      </c>
      <c r="B1070" s="152">
        <v>3311</v>
      </c>
      <c r="C1070" s="151" t="s">
        <v>1781</v>
      </c>
      <c r="D1070" s="151" t="s">
        <v>1606</v>
      </c>
      <c r="E1070" s="151">
        <v>1</v>
      </c>
      <c r="F1070" s="151">
        <v>443.27</v>
      </c>
      <c r="G1070" s="151">
        <f t="shared" si="48"/>
        <v>443.27</v>
      </c>
      <c r="H1070" s="151">
        <f t="shared" si="49"/>
        <v>0</v>
      </c>
      <c r="I1070" s="151">
        <f t="shared" si="50"/>
        <v>443.27</v>
      </c>
      <c r="J1070" s="151" t="s">
        <v>707</v>
      </c>
      <c r="K1070" s="151" t="str">
        <f>IFERROR(IF(VLOOKUP(B1070,comp!$D:$L,1,FALSE)=B1070,"",""),"Novo")</f>
        <v/>
      </c>
    </row>
    <row r="1071" spans="1:11">
      <c r="A1071" s="151">
        <v>91069</v>
      </c>
      <c r="B1071" s="152">
        <v>1379</v>
      </c>
      <c r="C1071" s="151" t="s">
        <v>1782</v>
      </c>
      <c r="D1071" s="151" t="s">
        <v>828</v>
      </c>
      <c r="E1071" s="151">
        <v>43.633600000000001</v>
      </c>
      <c r="F1071" s="151">
        <v>0.6</v>
      </c>
      <c r="G1071" s="151">
        <f t="shared" si="48"/>
        <v>26.180160000000001</v>
      </c>
      <c r="H1071" s="151">
        <f t="shared" si="49"/>
        <v>0</v>
      </c>
      <c r="I1071" s="151">
        <f t="shared" si="50"/>
        <v>26.180160000000001</v>
      </c>
      <c r="J1071" s="151" t="s">
        <v>707</v>
      </c>
      <c r="K1071" s="151" t="str">
        <f>IFERROR(IF(VLOOKUP(B1071,comp!$D:$L,1,FALSE)=B1071,"",""),"Novo")</f>
        <v/>
      </c>
    </row>
    <row r="1072" spans="1:11" ht="15" customHeight="1">
      <c r="A1072" s="151">
        <v>91069</v>
      </c>
      <c r="B1072" s="152">
        <v>7155</v>
      </c>
      <c r="C1072" s="151" t="s">
        <v>1783</v>
      </c>
      <c r="D1072" s="151" t="s">
        <v>838</v>
      </c>
      <c r="E1072" s="151">
        <v>1.1845000000000001</v>
      </c>
      <c r="F1072" s="151">
        <v>18.100000000000001</v>
      </c>
      <c r="G1072" s="151">
        <f t="shared" si="48"/>
        <v>21.439450000000004</v>
      </c>
      <c r="H1072" s="151">
        <f t="shared" si="49"/>
        <v>0</v>
      </c>
      <c r="I1072" s="151">
        <f t="shared" si="50"/>
        <v>21.439450000000004</v>
      </c>
      <c r="J1072" s="151" t="s">
        <v>707</v>
      </c>
      <c r="K1072" s="151" t="str">
        <f>IFERROR(IF(VLOOKUP(B1072,comp!$D:$L,1,FALSE)=B1072,"",""),"Novo")</f>
        <v/>
      </c>
    </row>
    <row r="1073" spans="1:11" ht="15" customHeight="1">
      <c r="A1073" s="151">
        <v>91069</v>
      </c>
      <c r="B1073" s="152">
        <v>88377</v>
      </c>
      <c r="C1073" s="151" t="s">
        <v>1784</v>
      </c>
      <c r="D1073" s="151" t="s">
        <v>852</v>
      </c>
      <c r="E1073" s="151">
        <v>0.31180000000000002</v>
      </c>
      <c r="F1073" s="151">
        <v>25.35</v>
      </c>
      <c r="G1073" s="151">
        <f t="shared" si="48"/>
        <v>0</v>
      </c>
      <c r="H1073" s="151">
        <f t="shared" si="49"/>
        <v>7.9041300000000012</v>
      </c>
      <c r="I1073" s="151">
        <f t="shared" si="50"/>
        <v>7.9041300000000012</v>
      </c>
      <c r="J1073" s="151" t="s">
        <v>704</v>
      </c>
      <c r="K1073" s="151" t="str">
        <f>IFERROR(IF(VLOOKUP(B1073,comp!$D:$L,1,FALSE)=B1073,"",""),"Novo")</f>
        <v/>
      </c>
    </row>
    <row r="1074" spans="1:11" ht="15" customHeight="1">
      <c r="A1074" s="151">
        <v>91069</v>
      </c>
      <c r="B1074" s="152">
        <v>88830</v>
      </c>
      <c r="C1074" s="151" t="s">
        <v>1785</v>
      </c>
      <c r="D1074" s="151" t="s">
        <v>703</v>
      </c>
      <c r="E1074" s="151">
        <v>5.8999999999999997E-2</v>
      </c>
      <c r="F1074" s="151">
        <v>1.66</v>
      </c>
      <c r="G1074" s="151">
        <f t="shared" si="48"/>
        <v>0</v>
      </c>
      <c r="H1074" s="151">
        <f t="shared" si="49"/>
        <v>9.7939999999999985E-2</v>
      </c>
      <c r="I1074" s="151">
        <f t="shared" si="50"/>
        <v>9.7939999999999985E-2</v>
      </c>
      <c r="J1074" s="151" t="s">
        <v>704</v>
      </c>
      <c r="K1074" s="151" t="str">
        <f>IFERROR(IF(VLOOKUP(B1074,comp!$D:$L,1,FALSE)=B1074,"",""),"Novo")</f>
        <v/>
      </c>
    </row>
    <row r="1075" spans="1:11">
      <c r="A1075" s="151">
        <v>91069</v>
      </c>
      <c r="B1075" s="152">
        <v>88831</v>
      </c>
      <c r="C1075" s="151" t="s">
        <v>1786</v>
      </c>
      <c r="D1075" s="151" t="s">
        <v>712</v>
      </c>
      <c r="E1075" s="151">
        <v>0.25280000000000002</v>
      </c>
      <c r="F1075" s="151">
        <v>0.37</v>
      </c>
      <c r="G1075" s="151">
        <f t="shared" si="48"/>
        <v>0</v>
      </c>
      <c r="H1075" s="151">
        <f t="shared" si="49"/>
        <v>9.3536000000000008E-2</v>
      </c>
      <c r="I1075" s="151">
        <f t="shared" si="50"/>
        <v>9.3536000000000008E-2</v>
      </c>
      <c r="J1075" s="151" t="s">
        <v>704</v>
      </c>
      <c r="K1075" s="151" t="str">
        <f>IFERROR(IF(VLOOKUP(B1075,comp!$D:$L,1,FALSE)=B1075,"",""),"Novo")</f>
        <v/>
      </c>
    </row>
    <row r="1076" spans="1:11">
      <c r="A1076" s="151">
        <v>91069</v>
      </c>
      <c r="B1076" s="152">
        <v>90662</v>
      </c>
      <c r="C1076" s="151" t="s">
        <v>1787</v>
      </c>
      <c r="D1076" s="151" t="s">
        <v>703</v>
      </c>
      <c r="E1076" s="151">
        <v>2.3400000000000001E-2</v>
      </c>
      <c r="F1076" s="151">
        <v>14.25</v>
      </c>
      <c r="G1076" s="151">
        <f t="shared" si="48"/>
        <v>0</v>
      </c>
      <c r="H1076" s="151">
        <f t="shared" si="49"/>
        <v>0.33345000000000002</v>
      </c>
      <c r="I1076" s="151">
        <f t="shared" si="50"/>
        <v>0.33345000000000002</v>
      </c>
      <c r="J1076" s="151" t="s">
        <v>704</v>
      </c>
      <c r="K1076" s="151" t="str">
        <f>IFERROR(IF(VLOOKUP(B1076,comp!$D:$L,1,FALSE)=B1076,"",""),"Novo")</f>
        <v/>
      </c>
    </row>
    <row r="1077" spans="1:11">
      <c r="A1077" s="151">
        <v>91069</v>
      </c>
      <c r="B1077" s="152">
        <v>90663</v>
      </c>
      <c r="C1077" s="151" t="s">
        <v>1788</v>
      </c>
      <c r="D1077" s="151" t="s">
        <v>712</v>
      </c>
      <c r="E1077" s="151">
        <v>0.501</v>
      </c>
      <c r="F1077" s="151">
        <v>4.93</v>
      </c>
      <c r="G1077" s="151">
        <f t="shared" si="48"/>
        <v>0</v>
      </c>
      <c r="H1077" s="151">
        <f t="shared" si="49"/>
        <v>2.4699299999999997</v>
      </c>
      <c r="I1077" s="151">
        <f t="shared" si="50"/>
        <v>2.4699299999999997</v>
      </c>
      <c r="J1077" s="151" t="s">
        <v>704</v>
      </c>
      <c r="K1077" s="151" t="str">
        <f>IFERROR(IF(VLOOKUP(B1077,comp!$D:$L,1,FALSE)=B1077,"",""),"Novo")</f>
        <v/>
      </c>
    </row>
    <row r="1078" spans="1:11">
      <c r="A1078" s="151">
        <v>91069</v>
      </c>
      <c r="B1078" s="152">
        <v>90979</v>
      </c>
      <c r="C1078" s="151" t="s">
        <v>1789</v>
      </c>
      <c r="D1078" s="151" t="s">
        <v>703</v>
      </c>
      <c r="E1078" s="151">
        <v>2.3400000000000001E-2</v>
      </c>
      <c r="F1078" s="151">
        <v>202.46</v>
      </c>
      <c r="G1078" s="151">
        <f t="shared" si="48"/>
        <v>0</v>
      </c>
      <c r="H1078" s="151">
        <f t="shared" si="49"/>
        <v>4.7375639999999999</v>
      </c>
      <c r="I1078" s="151">
        <f t="shared" si="50"/>
        <v>4.7375639999999999</v>
      </c>
      <c r="J1078" s="151" t="s">
        <v>704</v>
      </c>
      <c r="K1078" s="151" t="str">
        <f>IFERROR(IF(VLOOKUP(B1078,comp!$D:$L,1,FALSE)=B1078,"",""),"Novo")</f>
        <v/>
      </c>
    </row>
    <row r="1079" spans="1:11">
      <c r="A1079" s="151">
        <v>91069</v>
      </c>
      <c r="B1079" s="152">
        <v>90982</v>
      </c>
      <c r="C1079" s="151" t="s">
        <v>1790</v>
      </c>
      <c r="D1079" s="151" t="s">
        <v>712</v>
      </c>
      <c r="E1079" s="151">
        <v>0.501</v>
      </c>
      <c r="F1079" s="151">
        <v>22.94</v>
      </c>
      <c r="G1079" s="151">
        <f t="shared" si="48"/>
        <v>0</v>
      </c>
      <c r="H1079" s="151">
        <f t="shared" si="49"/>
        <v>11.492940000000001</v>
      </c>
      <c r="I1079" s="151">
        <f t="shared" si="50"/>
        <v>11.492940000000001</v>
      </c>
      <c r="J1079" s="151" t="s">
        <v>704</v>
      </c>
      <c r="K1079" s="151" t="str">
        <f>IFERROR(IF(VLOOKUP(B1079,comp!$D:$L,1,FALSE)=B1079,"",""),"Novo")</f>
        <v/>
      </c>
    </row>
    <row r="1080" spans="1:11">
      <c r="A1080" s="151">
        <v>91069</v>
      </c>
      <c r="B1080" s="152">
        <v>95967</v>
      </c>
      <c r="C1080" s="151" t="s">
        <v>1791</v>
      </c>
      <c r="D1080" s="151" t="s">
        <v>852</v>
      </c>
      <c r="E1080" s="151">
        <v>0.31180000000000002</v>
      </c>
      <c r="F1080" s="151">
        <v>149.75</v>
      </c>
      <c r="G1080" s="151">
        <f t="shared" si="48"/>
        <v>0</v>
      </c>
      <c r="H1080" s="151">
        <f t="shared" si="49"/>
        <v>46.692050000000002</v>
      </c>
      <c r="I1080" s="151">
        <f t="shared" si="50"/>
        <v>46.692050000000002</v>
      </c>
      <c r="J1080" s="151" t="s">
        <v>704</v>
      </c>
      <c r="K1080" s="151" t="str">
        <f>IFERROR(IF(VLOOKUP(B1080,comp!$D:$L,1,FALSE)=B1080,"",""),"Novo")</f>
        <v/>
      </c>
    </row>
    <row r="1081" spans="1:11">
      <c r="A1081" s="151">
        <v>91069</v>
      </c>
      <c r="B1081" s="152">
        <v>102726</v>
      </c>
      <c r="C1081" s="151" t="s">
        <v>1792</v>
      </c>
      <c r="D1081" s="151" t="s">
        <v>727</v>
      </c>
      <c r="E1081" s="151">
        <v>0.25</v>
      </c>
      <c r="F1081" s="151">
        <v>29.34</v>
      </c>
      <c r="G1081" s="151">
        <f t="shared" si="48"/>
        <v>0</v>
      </c>
      <c r="H1081" s="151">
        <f t="shared" si="49"/>
        <v>7.335</v>
      </c>
      <c r="I1081" s="151">
        <f t="shared" si="50"/>
        <v>7.335</v>
      </c>
      <c r="J1081" s="151" t="s">
        <v>704</v>
      </c>
      <c r="K1081" s="151" t="str">
        <f>IFERROR(IF(VLOOKUP(B1081,comp!$D:$L,1,FALSE)=B1081,"",""),"Novo")</f>
        <v/>
      </c>
    </row>
    <row r="1082" spans="1:11">
      <c r="A1082" s="151">
        <v>91073</v>
      </c>
      <c r="B1082" s="152">
        <v>90656</v>
      </c>
      <c r="C1082" s="151" t="s">
        <v>1793</v>
      </c>
      <c r="D1082" s="151" t="s">
        <v>703</v>
      </c>
      <c r="E1082" s="151">
        <v>4.3799999999999999E-2</v>
      </c>
      <c r="F1082" s="151">
        <v>13.63</v>
      </c>
      <c r="G1082" s="151">
        <f t="shared" si="48"/>
        <v>0</v>
      </c>
      <c r="H1082" s="151">
        <f t="shared" si="49"/>
        <v>0.59699400000000002</v>
      </c>
      <c r="I1082" s="151">
        <f t="shared" si="50"/>
        <v>0.59699400000000002</v>
      </c>
      <c r="J1082" s="151" t="s">
        <v>704</v>
      </c>
      <c r="K1082" s="151" t="str">
        <f>IFERROR(IF(VLOOKUP(B1082,comp!$D:$L,1,FALSE)=B1082,"",""),"Novo")</f>
        <v/>
      </c>
    </row>
    <row r="1083" spans="1:11">
      <c r="A1083" s="151">
        <v>91073</v>
      </c>
      <c r="B1083" s="152">
        <v>90657</v>
      </c>
      <c r="C1083" s="151" t="s">
        <v>1794</v>
      </c>
      <c r="D1083" s="151" t="s">
        <v>712</v>
      </c>
      <c r="E1083" s="151">
        <v>0.93779999999999997</v>
      </c>
      <c r="F1083" s="151">
        <v>4.5999999999999996</v>
      </c>
      <c r="G1083" s="151">
        <f t="shared" si="48"/>
        <v>0</v>
      </c>
      <c r="H1083" s="151">
        <f t="shared" si="49"/>
        <v>4.3138799999999993</v>
      </c>
      <c r="I1083" s="151">
        <f t="shared" si="50"/>
        <v>4.3138799999999993</v>
      </c>
      <c r="J1083" s="151" t="s">
        <v>704</v>
      </c>
      <c r="K1083" s="151" t="str">
        <f>IFERROR(IF(VLOOKUP(B1083,comp!$D:$L,1,FALSE)=B1083,"",""),"Novo")</f>
        <v/>
      </c>
    </row>
    <row r="1084" spans="1:11">
      <c r="A1084" s="151">
        <v>91077</v>
      </c>
      <c r="B1084" s="152">
        <v>39014</v>
      </c>
      <c r="C1084" s="151" t="s">
        <v>1795</v>
      </c>
      <c r="D1084" s="151" t="s">
        <v>828</v>
      </c>
      <c r="E1084" s="151">
        <v>5.0033000000000003</v>
      </c>
      <c r="F1084" s="151">
        <v>9.17</v>
      </c>
      <c r="G1084" s="151">
        <f t="shared" si="48"/>
        <v>45.880261000000004</v>
      </c>
      <c r="H1084" s="151">
        <f t="shared" si="49"/>
        <v>0</v>
      </c>
      <c r="I1084" s="151">
        <f t="shared" si="50"/>
        <v>45.880261000000004</v>
      </c>
      <c r="J1084" s="151" t="s">
        <v>707</v>
      </c>
      <c r="K1084" s="151" t="str">
        <f>IFERROR(IF(VLOOKUP(B1084,comp!$D:$L,1,FALSE)=B1084,"",""),"Novo")</f>
        <v/>
      </c>
    </row>
    <row r="1085" spans="1:11">
      <c r="A1085" s="151">
        <v>93957</v>
      </c>
      <c r="B1085" s="152">
        <v>6259</v>
      </c>
      <c r="C1085" s="151" t="s">
        <v>1796</v>
      </c>
      <c r="D1085" s="151" t="s">
        <v>703</v>
      </c>
      <c r="E1085" s="151">
        <v>6.5000000000000002E-2</v>
      </c>
      <c r="F1085" s="151">
        <v>258.75</v>
      </c>
      <c r="G1085" s="151">
        <f t="shared" si="48"/>
        <v>0</v>
      </c>
      <c r="H1085" s="151">
        <f t="shared" si="49"/>
        <v>16.818750000000001</v>
      </c>
      <c r="I1085" s="151">
        <f t="shared" si="50"/>
        <v>16.818750000000001</v>
      </c>
      <c r="J1085" s="151" t="s">
        <v>704</v>
      </c>
      <c r="K1085" s="151" t="str">
        <f>IFERROR(IF(VLOOKUP(B1085,comp!$D:$L,1,FALSE)=B1085,"",""),"Novo")</f>
        <v/>
      </c>
    </row>
    <row r="1086" spans="1:11">
      <c r="A1086" s="151">
        <v>93957</v>
      </c>
      <c r="B1086" s="152">
        <v>6260</v>
      </c>
      <c r="C1086" s="151" t="s">
        <v>1797</v>
      </c>
      <c r="D1086" s="151" t="s">
        <v>712</v>
      </c>
      <c r="E1086" s="151">
        <v>0.46710000000000002</v>
      </c>
      <c r="F1086" s="151">
        <v>64.09</v>
      </c>
      <c r="G1086" s="151">
        <f t="shared" si="48"/>
        <v>0</v>
      </c>
      <c r="H1086" s="151">
        <f t="shared" si="49"/>
        <v>29.936439000000004</v>
      </c>
      <c r="I1086" s="151">
        <f t="shared" si="50"/>
        <v>29.936439000000004</v>
      </c>
      <c r="J1086" s="151" t="s">
        <v>704</v>
      </c>
      <c r="K1086" s="151" t="str">
        <f>IFERROR(IF(VLOOKUP(B1086,comp!$D:$L,1,FALSE)=B1086,"",""),"Novo")</f>
        <v/>
      </c>
    </row>
    <row r="1087" spans="1:11">
      <c r="A1087" s="151">
        <v>93957</v>
      </c>
      <c r="B1087" s="152">
        <v>39013</v>
      </c>
      <c r="C1087" s="151" t="s">
        <v>1798</v>
      </c>
      <c r="D1087" s="151" t="s">
        <v>727</v>
      </c>
      <c r="E1087" s="151">
        <v>0.25</v>
      </c>
      <c r="F1087" s="151">
        <v>1.48</v>
      </c>
      <c r="G1087" s="151">
        <f t="shared" si="48"/>
        <v>0.37</v>
      </c>
      <c r="H1087" s="151">
        <f t="shared" si="49"/>
        <v>0</v>
      </c>
      <c r="I1087" s="151">
        <f t="shared" si="50"/>
        <v>0.37</v>
      </c>
      <c r="J1087" s="151" t="s">
        <v>707</v>
      </c>
      <c r="K1087" s="151" t="str">
        <f>IFERROR(IF(VLOOKUP(B1087,comp!$D:$L,1,FALSE)=B1087,"",""),"Novo")</f>
        <v/>
      </c>
    </row>
    <row r="1088" spans="1:11">
      <c r="A1088" s="151">
        <v>93957</v>
      </c>
      <c r="B1088" s="152">
        <v>39848</v>
      </c>
      <c r="C1088" s="151" t="s">
        <v>1799</v>
      </c>
      <c r="D1088" s="151" t="s">
        <v>826</v>
      </c>
      <c r="E1088" s="151">
        <v>2</v>
      </c>
      <c r="F1088" s="151">
        <v>1.77</v>
      </c>
      <c r="G1088" s="151">
        <f t="shared" si="48"/>
        <v>3.54</v>
      </c>
      <c r="H1088" s="151">
        <f t="shared" si="49"/>
        <v>0</v>
      </c>
      <c r="I1088" s="151">
        <f t="shared" si="50"/>
        <v>3.54</v>
      </c>
      <c r="J1088" s="151" t="s">
        <v>707</v>
      </c>
      <c r="K1088" s="151" t="str">
        <f>IFERROR(IF(VLOOKUP(B1088,comp!$D:$L,1,FALSE)=B1088,"",""),"Novo")</f>
        <v/>
      </c>
    </row>
    <row r="1089" spans="1:11">
      <c r="A1089" s="151">
        <v>93957</v>
      </c>
      <c r="B1089" s="152">
        <v>43056</v>
      </c>
      <c r="C1089" s="151" t="s">
        <v>1800</v>
      </c>
      <c r="D1089" s="151" t="s">
        <v>828</v>
      </c>
      <c r="E1089" s="151">
        <v>2.8740999999999999</v>
      </c>
      <c r="F1089" s="151">
        <v>7.67</v>
      </c>
      <c r="G1089" s="151">
        <f t="shared" si="48"/>
        <v>22.044346999999998</v>
      </c>
      <c r="H1089" s="151">
        <f t="shared" si="49"/>
        <v>0</v>
      </c>
      <c r="I1089" s="151">
        <f t="shared" si="50"/>
        <v>22.044346999999998</v>
      </c>
      <c r="J1089" s="151" t="s">
        <v>707</v>
      </c>
      <c r="K1089" s="151" t="str">
        <f>IFERROR(IF(VLOOKUP(B1089,comp!$D:$L,1,FALSE)=B1089,"",""),"Novo")</f>
        <v/>
      </c>
    </row>
    <row r="1090" spans="1:11" ht="15" customHeight="1">
      <c r="A1090" s="151">
        <v>93957</v>
      </c>
      <c r="B1090" s="152">
        <v>44480</v>
      </c>
      <c r="C1090" s="151" t="s">
        <v>1801</v>
      </c>
      <c r="D1090" s="151" t="s">
        <v>1606</v>
      </c>
      <c r="E1090" s="151">
        <v>1.0713999999999999</v>
      </c>
      <c r="F1090" s="151">
        <v>14.94</v>
      </c>
      <c r="G1090" s="151">
        <f t="shared" si="48"/>
        <v>16.006715999999997</v>
      </c>
      <c r="H1090" s="151">
        <f t="shared" si="49"/>
        <v>0</v>
      </c>
      <c r="I1090" s="151">
        <f t="shared" si="50"/>
        <v>16.006715999999997</v>
      </c>
      <c r="J1090" s="151" t="s">
        <v>707</v>
      </c>
      <c r="K1090" s="151" t="str">
        <f>IFERROR(IF(VLOOKUP(B1090,comp!$D:$L,1,FALSE)=B1090,"",""),"Novo")</f>
        <v/>
      </c>
    </row>
    <row r="1091" spans="1:11">
      <c r="A1091" s="151">
        <v>93957</v>
      </c>
      <c r="B1091" s="152">
        <v>88245</v>
      </c>
      <c r="C1091" s="151" t="s">
        <v>1802</v>
      </c>
      <c r="D1091" s="151" t="s">
        <v>852</v>
      </c>
      <c r="E1091" s="151">
        <v>0.59370000000000001</v>
      </c>
      <c r="F1091" s="151">
        <v>29.96</v>
      </c>
      <c r="G1091" s="151">
        <f t="shared" si="48"/>
        <v>0</v>
      </c>
      <c r="H1091" s="151">
        <f t="shared" si="49"/>
        <v>17.787252000000002</v>
      </c>
      <c r="I1091" s="151">
        <f t="shared" si="50"/>
        <v>17.787252000000002</v>
      </c>
      <c r="J1091" s="151" t="s">
        <v>704</v>
      </c>
      <c r="K1091" s="151" t="str">
        <f>IFERROR(IF(VLOOKUP(B1091,comp!$D:$L,1,FALSE)=B1091,"",""),"Novo")</f>
        <v/>
      </c>
    </row>
    <row r="1092" spans="1:11">
      <c r="A1092" s="151">
        <v>93957</v>
      </c>
      <c r="B1092" s="152">
        <v>90625</v>
      </c>
      <c r="C1092" s="151" t="s">
        <v>1803</v>
      </c>
      <c r="D1092" s="151" t="s">
        <v>703</v>
      </c>
      <c r="E1092" s="151">
        <v>6.5000000000000002E-2</v>
      </c>
      <c r="F1092" s="151">
        <v>8.2100000000000009</v>
      </c>
      <c r="G1092" s="151">
        <f t="shared" si="48"/>
        <v>0</v>
      </c>
      <c r="H1092" s="151">
        <f t="shared" si="49"/>
        <v>0.53365000000000007</v>
      </c>
      <c r="I1092" s="151">
        <f t="shared" si="50"/>
        <v>0.53365000000000007</v>
      </c>
      <c r="J1092" s="151" t="s">
        <v>704</v>
      </c>
      <c r="K1092" s="151" t="str">
        <f>IFERROR(IF(VLOOKUP(B1092,comp!$D:$L,1,FALSE)=B1092,"",""),"Novo")</f>
        <v/>
      </c>
    </row>
    <row r="1093" spans="1:11">
      <c r="A1093" s="151">
        <v>93957</v>
      </c>
      <c r="B1093" s="152">
        <v>90626</v>
      </c>
      <c r="C1093" s="151" t="s">
        <v>1804</v>
      </c>
      <c r="D1093" s="151" t="s">
        <v>712</v>
      </c>
      <c r="E1093" s="151">
        <v>0.46710000000000002</v>
      </c>
      <c r="F1093" s="151">
        <v>2.88</v>
      </c>
      <c r="G1093" s="151">
        <f t="shared" ref="G1093:G1156" si="51">IF(J1093="INSUMO",F1093*E1093,0)</f>
        <v>0</v>
      </c>
      <c r="H1093" s="151">
        <f t="shared" ref="H1093:H1156" si="52">IF(J1093="MÃO DE OBRA",F1093*E1093,0)</f>
        <v>1.345248</v>
      </c>
      <c r="I1093" s="151">
        <f t="shared" ref="I1093:I1156" si="53">E1093*F1093</f>
        <v>1.345248</v>
      </c>
      <c r="J1093" s="151" t="s">
        <v>704</v>
      </c>
      <c r="K1093" s="151" t="str">
        <f>IFERROR(IF(VLOOKUP(B1093,comp!$D:$L,1,FALSE)=B1093,"",""),"Novo")</f>
        <v/>
      </c>
    </row>
    <row r="1094" spans="1:11">
      <c r="A1094" s="151">
        <v>93957</v>
      </c>
      <c r="B1094" s="152">
        <v>90637</v>
      </c>
      <c r="C1094" s="151" t="s">
        <v>1805</v>
      </c>
      <c r="D1094" s="151" t="s">
        <v>703</v>
      </c>
      <c r="E1094" s="151">
        <v>4.3400000000000001E-2</v>
      </c>
      <c r="F1094" s="151">
        <v>13.77</v>
      </c>
      <c r="G1094" s="151">
        <f t="shared" si="51"/>
        <v>0</v>
      </c>
      <c r="H1094" s="151">
        <f t="shared" si="52"/>
        <v>0.59761799999999998</v>
      </c>
      <c r="I1094" s="151">
        <f t="shared" si="53"/>
        <v>0.59761799999999998</v>
      </c>
      <c r="J1094" s="151" t="s">
        <v>704</v>
      </c>
      <c r="K1094" s="151" t="str">
        <f>IFERROR(IF(VLOOKUP(B1094,comp!$D:$L,1,FALSE)=B1094,"",""),"Novo")</f>
        <v/>
      </c>
    </row>
    <row r="1095" spans="1:11">
      <c r="A1095" s="151">
        <v>93957</v>
      </c>
      <c r="B1095" s="152">
        <v>90638</v>
      </c>
      <c r="C1095" s="151" t="s">
        <v>1806</v>
      </c>
      <c r="D1095" s="151" t="s">
        <v>712</v>
      </c>
      <c r="E1095" s="151">
        <v>0.84460000000000002</v>
      </c>
      <c r="F1095" s="151">
        <v>4.74</v>
      </c>
      <c r="G1095" s="151">
        <f t="shared" si="51"/>
        <v>0</v>
      </c>
      <c r="H1095" s="151">
        <f t="shared" si="52"/>
        <v>4.0034040000000006</v>
      </c>
      <c r="I1095" s="151">
        <f t="shared" si="53"/>
        <v>4.0034040000000006</v>
      </c>
      <c r="J1095" s="151" t="s">
        <v>704</v>
      </c>
      <c r="K1095" s="151" t="str">
        <f>IFERROR(IF(VLOOKUP(B1095,comp!$D:$L,1,FALSE)=B1095,"",""),"Novo")</f>
        <v/>
      </c>
    </row>
    <row r="1096" spans="1:11">
      <c r="A1096" s="151">
        <v>93957</v>
      </c>
      <c r="B1096" s="152">
        <v>90643</v>
      </c>
      <c r="C1096" s="151" t="s">
        <v>1807</v>
      </c>
      <c r="D1096" s="151" t="s">
        <v>703</v>
      </c>
      <c r="E1096" s="151">
        <v>3.8800000000000001E-2</v>
      </c>
      <c r="F1096" s="151">
        <v>25.9</v>
      </c>
      <c r="G1096" s="151">
        <f t="shared" si="51"/>
        <v>0</v>
      </c>
      <c r="H1096" s="151">
        <f t="shared" si="52"/>
        <v>1.00492</v>
      </c>
      <c r="I1096" s="151">
        <f t="shared" si="53"/>
        <v>1.00492</v>
      </c>
      <c r="J1096" s="151" t="s">
        <v>704</v>
      </c>
      <c r="K1096" s="151" t="str">
        <f>IFERROR(IF(VLOOKUP(B1096,comp!$D:$L,1,FALSE)=B1096,"",""),"Novo")</f>
        <v/>
      </c>
    </row>
    <row r="1097" spans="1:11">
      <c r="A1097" s="151">
        <v>93957</v>
      </c>
      <c r="B1097" s="152">
        <v>90644</v>
      </c>
      <c r="C1097" s="151" t="s">
        <v>1808</v>
      </c>
      <c r="D1097" s="151" t="s">
        <v>712</v>
      </c>
      <c r="E1097" s="151">
        <v>0.50560000000000005</v>
      </c>
      <c r="F1097" s="151">
        <v>7.08</v>
      </c>
      <c r="G1097" s="151">
        <f t="shared" si="51"/>
        <v>0</v>
      </c>
      <c r="H1097" s="151">
        <f t="shared" si="52"/>
        <v>3.5796480000000006</v>
      </c>
      <c r="I1097" s="151">
        <f t="shared" si="53"/>
        <v>3.5796480000000006</v>
      </c>
      <c r="J1097" s="151" t="s">
        <v>704</v>
      </c>
      <c r="K1097" s="151" t="str">
        <f>IFERROR(IF(VLOOKUP(B1097,comp!$D:$L,1,FALSE)=B1097,"",""),"Novo")</f>
        <v/>
      </c>
    </row>
    <row r="1098" spans="1:11">
      <c r="A1098" s="151">
        <v>93957</v>
      </c>
      <c r="B1098" s="152">
        <v>100726</v>
      </c>
      <c r="C1098" s="151" t="s">
        <v>1809</v>
      </c>
      <c r="D1098" s="151" t="s">
        <v>838</v>
      </c>
      <c r="E1098" s="151">
        <v>6.2799999999999995E-2</v>
      </c>
      <c r="F1098" s="151">
        <v>30.51</v>
      </c>
      <c r="G1098" s="151">
        <f t="shared" si="51"/>
        <v>0</v>
      </c>
      <c r="H1098" s="151">
        <f t="shared" si="52"/>
        <v>1.9160279999999998</v>
      </c>
      <c r="I1098" s="151">
        <f t="shared" si="53"/>
        <v>1.9160279999999998</v>
      </c>
      <c r="J1098" s="151" t="s">
        <v>704</v>
      </c>
      <c r="K1098" s="151" t="str">
        <f>IFERROR(IF(VLOOKUP(B1098,comp!$D:$L,1,FALSE)=B1098,"",""),"Novo")</f>
        <v/>
      </c>
    </row>
    <row r="1099" spans="1:11">
      <c r="A1099" s="151">
        <v>93957</v>
      </c>
      <c r="B1099" s="152">
        <v>100981</v>
      </c>
      <c r="C1099" s="151" t="s">
        <v>1810</v>
      </c>
      <c r="D1099" s="151" t="s">
        <v>1606</v>
      </c>
      <c r="E1099" s="151">
        <v>7.9000000000000008E-3</v>
      </c>
      <c r="F1099" s="151">
        <v>9.64</v>
      </c>
      <c r="G1099" s="151">
        <f t="shared" si="51"/>
        <v>0</v>
      </c>
      <c r="H1099" s="151">
        <f t="shared" si="52"/>
        <v>7.6156000000000015E-2</v>
      </c>
      <c r="I1099" s="151">
        <f t="shared" si="53"/>
        <v>7.6156000000000015E-2</v>
      </c>
      <c r="J1099" s="151" t="s">
        <v>704</v>
      </c>
      <c r="K1099" s="151" t="str">
        <f>IFERROR(IF(VLOOKUP(B1099,comp!$D:$L,1,FALSE)=B1099,"",""),"Novo")</f>
        <v/>
      </c>
    </row>
    <row r="1100" spans="1:11">
      <c r="A1100" s="151">
        <v>95108</v>
      </c>
      <c r="B1100" s="152">
        <v>39397</v>
      </c>
      <c r="C1100" s="151" t="s">
        <v>1811</v>
      </c>
      <c r="D1100" s="151" t="s">
        <v>1496</v>
      </c>
      <c r="E1100" s="151">
        <v>6.7999999999999996E-3</v>
      </c>
      <c r="F1100" s="151">
        <v>16.93</v>
      </c>
      <c r="G1100" s="151">
        <f t="shared" si="51"/>
        <v>0.11512399999999999</v>
      </c>
      <c r="H1100" s="151">
        <f t="shared" si="52"/>
        <v>0</v>
      </c>
      <c r="I1100" s="151">
        <f t="shared" si="53"/>
        <v>0.11512399999999999</v>
      </c>
      <c r="J1100" s="151" t="s">
        <v>707</v>
      </c>
      <c r="K1100" s="151" t="str">
        <f>IFERROR(IF(VLOOKUP(B1100,comp!$D:$L,1,FALSE)=B1100,"",""),"Novo")</f>
        <v/>
      </c>
    </row>
    <row r="1101" spans="1:11">
      <c r="A1101" s="151">
        <v>95108</v>
      </c>
      <c r="B1101" s="152">
        <v>43130</v>
      </c>
      <c r="C1101" s="151" t="s">
        <v>1812</v>
      </c>
      <c r="D1101" s="151" t="s">
        <v>828</v>
      </c>
      <c r="E1101" s="151">
        <v>3.6900000000000002E-2</v>
      </c>
      <c r="F1101" s="151">
        <v>22.11</v>
      </c>
      <c r="G1101" s="151">
        <f t="shared" si="51"/>
        <v>0.815859</v>
      </c>
      <c r="H1101" s="151">
        <f t="shared" si="52"/>
        <v>0</v>
      </c>
      <c r="I1101" s="151">
        <f t="shared" si="53"/>
        <v>0.815859</v>
      </c>
      <c r="J1101" s="151" t="s">
        <v>707</v>
      </c>
      <c r="K1101" s="151" t="str">
        <f>IFERROR(IF(VLOOKUP(B1101,comp!$D:$L,1,FALSE)=B1101,"",""),"Novo")</f>
        <v/>
      </c>
    </row>
    <row r="1102" spans="1:11">
      <c r="A1102" s="151">
        <v>95108</v>
      </c>
      <c r="B1102" s="152">
        <v>92716</v>
      </c>
      <c r="C1102" s="151" t="s">
        <v>1813</v>
      </c>
      <c r="D1102" s="151" t="s">
        <v>703</v>
      </c>
      <c r="E1102" s="151">
        <v>8.6999999999999994E-3</v>
      </c>
      <c r="F1102" s="151">
        <v>99.43</v>
      </c>
      <c r="G1102" s="151">
        <f t="shared" si="51"/>
        <v>0</v>
      </c>
      <c r="H1102" s="151">
        <f t="shared" si="52"/>
        <v>0.86504099999999995</v>
      </c>
      <c r="I1102" s="151">
        <f t="shared" si="53"/>
        <v>0.86504099999999995</v>
      </c>
      <c r="J1102" s="151" t="s">
        <v>704</v>
      </c>
      <c r="K1102" s="151" t="str">
        <f>IFERROR(IF(VLOOKUP(B1102,comp!$D:$L,1,FALSE)=B1102,"",""),"Novo")</f>
        <v/>
      </c>
    </row>
    <row r="1103" spans="1:11">
      <c r="A1103" s="151">
        <v>95108</v>
      </c>
      <c r="B1103" s="152">
        <v>94963</v>
      </c>
      <c r="C1103" s="151" t="s">
        <v>1814</v>
      </c>
      <c r="D1103" s="151" t="s">
        <v>1606</v>
      </c>
      <c r="E1103" s="151">
        <v>1.52E-2</v>
      </c>
      <c r="F1103" s="151">
        <v>371.88</v>
      </c>
      <c r="G1103" s="151">
        <f t="shared" si="51"/>
        <v>0</v>
      </c>
      <c r="H1103" s="151">
        <f t="shared" si="52"/>
        <v>5.6525759999999998</v>
      </c>
      <c r="I1103" s="151">
        <f t="shared" si="53"/>
        <v>5.6525759999999998</v>
      </c>
      <c r="J1103" s="151" t="s">
        <v>704</v>
      </c>
      <c r="K1103" s="151" t="str">
        <f>IFERROR(IF(VLOOKUP(B1103,comp!$D:$L,1,FALSE)=B1103,"",""),"Novo")</f>
        <v/>
      </c>
    </row>
    <row r="1104" spans="1:11">
      <c r="A1104" s="151">
        <v>95108</v>
      </c>
      <c r="B1104" s="152">
        <v>98746</v>
      </c>
      <c r="C1104" s="151" t="s">
        <v>1815</v>
      </c>
      <c r="D1104" s="151" t="s">
        <v>826</v>
      </c>
      <c r="E1104" s="151">
        <v>2.0500000000000001E-2</v>
      </c>
      <c r="F1104" s="151">
        <v>86.17</v>
      </c>
      <c r="G1104" s="151">
        <f t="shared" si="51"/>
        <v>0</v>
      </c>
      <c r="H1104" s="151">
        <f t="shared" si="52"/>
        <v>1.7664850000000001</v>
      </c>
      <c r="I1104" s="151">
        <f t="shared" si="53"/>
        <v>1.7664850000000001</v>
      </c>
      <c r="J1104" s="151" t="s">
        <v>704</v>
      </c>
      <c r="K1104" s="151" t="str">
        <f>IFERROR(IF(VLOOKUP(B1104,comp!$D:$L,1,FALSE)=B1104,"",""),"Novo")</f>
        <v/>
      </c>
    </row>
    <row r="1105" spans="1:11" ht="15" customHeight="1">
      <c r="A1105" s="151">
        <v>100341</v>
      </c>
      <c r="B1105" s="152">
        <v>1345</v>
      </c>
      <c r="C1105" s="151" t="s">
        <v>1816</v>
      </c>
      <c r="D1105" s="151" t="s">
        <v>838</v>
      </c>
      <c r="E1105" s="151">
        <v>0.11025</v>
      </c>
      <c r="F1105" s="151">
        <v>64.290000000000006</v>
      </c>
      <c r="G1105" s="151">
        <f t="shared" si="51"/>
        <v>7.0879725000000011</v>
      </c>
      <c r="H1105" s="151">
        <f t="shared" si="52"/>
        <v>0</v>
      </c>
      <c r="I1105" s="151">
        <f t="shared" si="53"/>
        <v>7.0879725000000011</v>
      </c>
      <c r="J1105" s="151" t="s">
        <v>707</v>
      </c>
      <c r="K1105" s="151" t="str">
        <f>IFERROR(IF(VLOOKUP(B1105,comp!$D:$L,1,FALSE)=B1105,"",""),"Novo")</f>
        <v/>
      </c>
    </row>
    <row r="1106" spans="1:11">
      <c r="A1106" s="151">
        <v>100341</v>
      </c>
      <c r="B1106" s="152">
        <v>2692</v>
      </c>
      <c r="C1106" s="151" t="s">
        <v>1817</v>
      </c>
      <c r="D1106" s="151" t="s">
        <v>1496</v>
      </c>
      <c r="E1106" s="151">
        <v>3.5071999999999998E-3</v>
      </c>
      <c r="F1106" s="151">
        <v>6.83</v>
      </c>
      <c r="G1106" s="151">
        <f t="shared" si="51"/>
        <v>2.3954176000000001E-2</v>
      </c>
      <c r="H1106" s="151">
        <f t="shared" si="52"/>
        <v>0</v>
      </c>
      <c r="I1106" s="151">
        <f t="shared" si="53"/>
        <v>2.3954176000000001E-2</v>
      </c>
      <c r="J1106" s="151" t="s">
        <v>707</v>
      </c>
      <c r="K1106" s="151" t="str">
        <f>IFERROR(IF(VLOOKUP(B1106,comp!$D:$L,1,FALSE)=B1106,"",""),"Novo")</f>
        <v/>
      </c>
    </row>
    <row r="1107" spans="1:11">
      <c r="A1107" s="151">
        <v>100341</v>
      </c>
      <c r="B1107" s="152">
        <v>5068</v>
      </c>
      <c r="C1107" s="151" t="s">
        <v>1818</v>
      </c>
      <c r="D1107" s="151" t="s">
        <v>828</v>
      </c>
      <c r="E1107" s="151">
        <v>8.8727000000000007E-3</v>
      </c>
      <c r="F1107" s="151">
        <v>12.2</v>
      </c>
      <c r="G1107" s="151">
        <f t="shared" si="51"/>
        <v>0.10824694</v>
      </c>
      <c r="H1107" s="151">
        <f t="shared" si="52"/>
        <v>0</v>
      </c>
      <c r="I1107" s="151">
        <f t="shared" si="53"/>
        <v>0.10824694</v>
      </c>
      <c r="J1107" s="151" t="s">
        <v>707</v>
      </c>
      <c r="K1107" s="151" t="str">
        <f>IFERROR(IF(VLOOKUP(B1107,comp!$D:$L,1,FALSE)=B1107,"",""),"Novo")</f>
        <v/>
      </c>
    </row>
    <row r="1108" spans="1:11">
      <c r="A1108" s="151">
        <v>100341</v>
      </c>
      <c r="B1108" s="152">
        <v>40271</v>
      </c>
      <c r="C1108" s="151" t="s">
        <v>1819</v>
      </c>
      <c r="D1108" s="151" t="s">
        <v>5225</v>
      </c>
      <c r="E1108" s="151">
        <v>0.1246753</v>
      </c>
      <c r="F1108" s="151">
        <v>21.43</v>
      </c>
      <c r="G1108" s="151">
        <f t="shared" si="51"/>
        <v>2.671791679</v>
      </c>
      <c r="H1108" s="151">
        <f t="shared" si="52"/>
        <v>0</v>
      </c>
      <c r="I1108" s="151">
        <f t="shared" si="53"/>
        <v>2.671791679</v>
      </c>
      <c r="J1108" s="151" t="s">
        <v>707</v>
      </c>
      <c r="K1108" s="151" t="str">
        <f>IFERROR(IF(VLOOKUP(B1108,comp!$D:$L,1,FALSE)=B1108,"",""),"Novo")</f>
        <v/>
      </c>
    </row>
    <row r="1109" spans="1:11">
      <c r="A1109" s="151">
        <v>100341</v>
      </c>
      <c r="B1109" s="152">
        <v>40275</v>
      </c>
      <c r="C1109" s="151" t="s">
        <v>1820</v>
      </c>
      <c r="D1109" s="151" t="s">
        <v>5225</v>
      </c>
      <c r="E1109" s="151">
        <v>0.13714290000000001</v>
      </c>
      <c r="F1109" s="151">
        <v>22.4</v>
      </c>
      <c r="G1109" s="151">
        <f t="shared" si="51"/>
        <v>3.07200096</v>
      </c>
      <c r="H1109" s="151">
        <f t="shared" si="52"/>
        <v>0</v>
      </c>
      <c r="I1109" s="151">
        <f t="shared" si="53"/>
        <v>3.07200096</v>
      </c>
      <c r="J1109" s="151" t="s">
        <v>707</v>
      </c>
      <c r="K1109" s="151" t="str">
        <f>IFERROR(IF(VLOOKUP(B1109,comp!$D:$L,1,FALSE)=B1109,"",""),"Novo")</f>
        <v/>
      </c>
    </row>
    <row r="1110" spans="1:11" ht="15" customHeight="1">
      <c r="A1110" s="151">
        <v>100341</v>
      </c>
      <c r="B1110" s="152">
        <v>40287</v>
      </c>
      <c r="C1110" s="151" t="s">
        <v>1821</v>
      </c>
      <c r="D1110" s="151" t="s">
        <v>3050</v>
      </c>
      <c r="E1110" s="151">
        <v>0.24935060000000001</v>
      </c>
      <c r="F1110" s="151">
        <v>8.25</v>
      </c>
      <c r="G1110" s="151">
        <f t="shared" si="51"/>
        <v>2.0571424500000002</v>
      </c>
      <c r="H1110" s="151">
        <f t="shared" si="52"/>
        <v>0</v>
      </c>
      <c r="I1110" s="151">
        <f t="shared" si="53"/>
        <v>2.0571424500000002</v>
      </c>
      <c r="J1110" s="151" t="s">
        <v>707</v>
      </c>
      <c r="K1110" s="151" t="str">
        <f>IFERROR(IF(VLOOKUP(B1110,comp!$D:$L,1,FALSE)=B1110,"",""),"Novo")</f>
        <v/>
      </c>
    </row>
    <row r="1111" spans="1:11">
      <c r="A1111" s="151">
        <v>100342</v>
      </c>
      <c r="B1111" s="152">
        <v>39017</v>
      </c>
      <c r="C1111" s="151" t="s">
        <v>1822</v>
      </c>
      <c r="D1111" s="151" t="s">
        <v>727</v>
      </c>
      <c r="E1111" s="151">
        <v>0.97</v>
      </c>
      <c r="F1111" s="151">
        <v>0.22</v>
      </c>
      <c r="G1111" s="151">
        <f t="shared" si="51"/>
        <v>0.21340000000000001</v>
      </c>
      <c r="H1111" s="151">
        <f t="shared" si="52"/>
        <v>0</v>
      </c>
      <c r="I1111" s="151">
        <f t="shared" si="53"/>
        <v>0.21340000000000001</v>
      </c>
      <c r="J1111" s="151" t="s">
        <v>707</v>
      </c>
      <c r="K1111" s="151" t="str">
        <f>IFERROR(IF(VLOOKUP(B1111,comp!$D:$L,1,FALSE)=B1111,"",""),"Novo")</f>
        <v/>
      </c>
    </row>
    <row r="1112" spans="1:11" ht="15" customHeight="1">
      <c r="A1112" s="151">
        <v>100342</v>
      </c>
      <c r="B1112" s="152">
        <v>43132</v>
      </c>
      <c r="C1112" s="151" t="s">
        <v>1823</v>
      </c>
      <c r="D1112" s="151" t="s">
        <v>828</v>
      </c>
      <c r="E1112" s="151">
        <v>2.5000000000000001E-2</v>
      </c>
      <c r="F1112" s="151">
        <v>22.11</v>
      </c>
      <c r="G1112" s="151">
        <f t="shared" si="51"/>
        <v>0.55274999999999996</v>
      </c>
      <c r="H1112" s="151">
        <f t="shared" si="52"/>
        <v>0</v>
      </c>
      <c r="I1112" s="151">
        <f t="shared" si="53"/>
        <v>0.55274999999999996</v>
      </c>
      <c r="J1112" s="151" t="s">
        <v>707</v>
      </c>
      <c r="K1112" s="151" t="str">
        <f>IFERROR(IF(VLOOKUP(B1112,comp!$D:$L,1,FALSE)=B1112,"",""),"Novo")</f>
        <v/>
      </c>
    </row>
    <row r="1113" spans="1:11" ht="15" customHeight="1">
      <c r="A1113" s="151">
        <v>100342</v>
      </c>
      <c r="B1113" s="152">
        <v>92801</v>
      </c>
      <c r="C1113" s="151" t="s">
        <v>1824</v>
      </c>
      <c r="D1113" s="151" t="s">
        <v>828</v>
      </c>
      <c r="E1113" s="151">
        <v>1</v>
      </c>
      <c r="F1113" s="151">
        <v>9.7200000000000006</v>
      </c>
      <c r="G1113" s="151">
        <f t="shared" si="51"/>
        <v>0</v>
      </c>
      <c r="H1113" s="151">
        <f t="shared" si="52"/>
        <v>9.7200000000000006</v>
      </c>
      <c r="I1113" s="151">
        <f t="shared" si="53"/>
        <v>9.7200000000000006</v>
      </c>
      <c r="J1113" s="151" t="s">
        <v>704</v>
      </c>
      <c r="K1113" s="151" t="str">
        <f>IFERROR(IF(VLOOKUP(B1113,comp!$D:$L,1,FALSE)=B1113,"",""),"Novo")</f>
        <v/>
      </c>
    </row>
    <row r="1114" spans="1:11" ht="15" customHeight="1">
      <c r="A1114" s="151">
        <v>100343</v>
      </c>
      <c r="B1114" s="152">
        <v>92802</v>
      </c>
      <c r="C1114" s="151" t="s">
        <v>1825</v>
      </c>
      <c r="D1114" s="151" t="s">
        <v>828</v>
      </c>
      <c r="E1114" s="151">
        <v>1</v>
      </c>
      <c r="F1114" s="151">
        <v>9.58</v>
      </c>
      <c r="G1114" s="151">
        <f t="shared" si="51"/>
        <v>0</v>
      </c>
      <c r="H1114" s="151">
        <f t="shared" si="52"/>
        <v>9.58</v>
      </c>
      <c r="I1114" s="151">
        <f t="shared" si="53"/>
        <v>9.58</v>
      </c>
      <c r="J1114" s="151" t="s">
        <v>704</v>
      </c>
      <c r="K1114" s="151" t="str">
        <f>IFERROR(IF(VLOOKUP(B1114,comp!$D:$L,1,FALSE)=B1114,"",""),"Novo")</f>
        <v/>
      </c>
    </row>
    <row r="1115" spans="1:11" ht="15" customHeight="1">
      <c r="A1115" s="151">
        <v>100344</v>
      </c>
      <c r="B1115" s="152">
        <v>92803</v>
      </c>
      <c r="C1115" s="151" t="s">
        <v>1826</v>
      </c>
      <c r="D1115" s="151" t="s">
        <v>828</v>
      </c>
      <c r="E1115" s="151">
        <v>1</v>
      </c>
      <c r="F1115" s="151">
        <v>8.81</v>
      </c>
      <c r="G1115" s="151">
        <f t="shared" si="51"/>
        <v>0</v>
      </c>
      <c r="H1115" s="151">
        <f t="shared" si="52"/>
        <v>8.81</v>
      </c>
      <c r="I1115" s="151">
        <f t="shared" si="53"/>
        <v>8.81</v>
      </c>
      <c r="J1115" s="151" t="s">
        <v>704</v>
      </c>
      <c r="K1115" s="151" t="str">
        <f>IFERROR(IF(VLOOKUP(B1115,comp!$D:$L,1,FALSE)=B1115,"",""),"Novo")</f>
        <v/>
      </c>
    </row>
    <row r="1116" spans="1:11" ht="15" customHeight="1">
      <c r="A1116" s="151">
        <v>100345</v>
      </c>
      <c r="B1116" s="152">
        <v>92804</v>
      </c>
      <c r="C1116" s="151" t="s">
        <v>1827</v>
      </c>
      <c r="D1116" s="151" t="s">
        <v>828</v>
      </c>
      <c r="E1116" s="151">
        <v>1</v>
      </c>
      <c r="F1116" s="151">
        <v>7.54</v>
      </c>
      <c r="G1116" s="151">
        <f t="shared" si="51"/>
        <v>0</v>
      </c>
      <c r="H1116" s="151">
        <f t="shared" si="52"/>
        <v>7.54</v>
      </c>
      <c r="I1116" s="151">
        <f t="shared" si="53"/>
        <v>7.54</v>
      </c>
      <c r="J1116" s="151" t="s">
        <v>704</v>
      </c>
      <c r="K1116" s="151" t="str">
        <f>IFERROR(IF(VLOOKUP(B1116,comp!$D:$L,1,FALSE)=B1116,"",""),"Novo")</f>
        <v/>
      </c>
    </row>
    <row r="1117" spans="1:11">
      <c r="A1117" s="151">
        <v>100346</v>
      </c>
      <c r="B1117" s="152">
        <v>92805</v>
      </c>
      <c r="C1117" s="151" t="s">
        <v>1828</v>
      </c>
      <c r="D1117" s="151" t="s">
        <v>828</v>
      </c>
      <c r="E1117" s="151">
        <v>1</v>
      </c>
      <c r="F1117" s="151">
        <v>7.45</v>
      </c>
      <c r="G1117" s="151">
        <f t="shared" si="51"/>
        <v>0</v>
      </c>
      <c r="H1117" s="151">
        <f t="shared" si="52"/>
        <v>7.45</v>
      </c>
      <c r="I1117" s="151">
        <f t="shared" si="53"/>
        <v>7.45</v>
      </c>
      <c r="J1117" s="151" t="s">
        <v>704</v>
      </c>
      <c r="K1117" s="151" t="str">
        <f>IFERROR(IF(VLOOKUP(B1117,comp!$D:$L,1,FALSE)=B1117,"",""),"Novo")</f>
        <v/>
      </c>
    </row>
    <row r="1118" spans="1:11">
      <c r="A1118" s="151">
        <v>100347</v>
      </c>
      <c r="B1118" s="152">
        <v>92806</v>
      </c>
      <c r="C1118" s="151" t="s">
        <v>1829</v>
      </c>
      <c r="D1118" s="151" t="s">
        <v>828</v>
      </c>
      <c r="E1118" s="151">
        <v>1</v>
      </c>
      <c r="F1118" s="151">
        <v>8.77</v>
      </c>
      <c r="G1118" s="151">
        <f t="shared" si="51"/>
        <v>0</v>
      </c>
      <c r="H1118" s="151">
        <f t="shared" si="52"/>
        <v>8.77</v>
      </c>
      <c r="I1118" s="151">
        <f t="shared" si="53"/>
        <v>8.77</v>
      </c>
      <c r="J1118" s="151" t="s">
        <v>704</v>
      </c>
      <c r="K1118" s="151" t="str">
        <f>IFERROR(IF(VLOOKUP(B1118,comp!$D:$L,1,FALSE)=B1118,"",""),"Novo")</f>
        <v/>
      </c>
    </row>
    <row r="1119" spans="1:11">
      <c r="A1119" s="151">
        <v>100348</v>
      </c>
      <c r="B1119" s="152">
        <v>92798</v>
      </c>
      <c r="C1119" s="151" t="s">
        <v>1830</v>
      </c>
      <c r="D1119" s="151" t="s">
        <v>828</v>
      </c>
      <c r="E1119" s="151">
        <v>1</v>
      </c>
      <c r="F1119" s="151">
        <v>8.77</v>
      </c>
      <c r="G1119" s="151">
        <f t="shared" si="51"/>
        <v>0</v>
      </c>
      <c r="H1119" s="151">
        <f t="shared" si="52"/>
        <v>8.77</v>
      </c>
      <c r="I1119" s="151">
        <f t="shared" si="53"/>
        <v>8.77</v>
      </c>
      <c r="J1119" s="151" t="s">
        <v>704</v>
      </c>
      <c r="K1119" s="151" t="str">
        <f>IFERROR(IF(VLOOKUP(B1119,comp!$D:$L,1,FALSE)=B1119,"",""),"Novo")</f>
        <v/>
      </c>
    </row>
    <row r="1120" spans="1:11" ht="15" customHeight="1">
      <c r="A1120" s="151">
        <v>100349</v>
      </c>
      <c r="B1120" s="152">
        <v>1525</v>
      </c>
      <c r="C1120" s="151" t="s">
        <v>1831</v>
      </c>
      <c r="D1120" s="151" t="s">
        <v>1606</v>
      </c>
      <c r="E1120" s="151">
        <v>1.103</v>
      </c>
      <c r="F1120" s="151">
        <v>482.21</v>
      </c>
      <c r="G1120" s="151">
        <f t="shared" si="51"/>
        <v>531.87762999999995</v>
      </c>
      <c r="H1120" s="151">
        <f t="shared" si="52"/>
        <v>0</v>
      </c>
      <c r="I1120" s="151">
        <f t="shared" si="53"/>
        <v>531.87762999999995</v>
      </c>
      <c r="J1120" s="151" t="s">
        <v>707</v>
      </c>
      <c r="K1120" s="151" t="str">
        <f>IFERROR(IF(VLOOKUP(B1120,comp!$D:$L,1,FALSE)=B1120,"",""),"Novo")</f>
        <v/>
      </c>
    </row>
    <row r="1121" spans="1:11" ht="15" customHeight="1">
      <c r="A1121" s="151">
        <v>100349</v>
      </c>
      <c r="B1121" s="152">
        <v>90586</v>
      </c>
      <c r="C1121" s="151" t="s">
        <v>1832</v>
      </c>
      <c r="D1121" s="151" t="s">
        <v>703</v>
      </c>
      <c r="E1121" s="151">
        <v>0.1195</v>
      </c>
      <c r="F1121" s="151">
        <v>1.26</v>
      </c>
      <c r="G1121" s="151">
        <f t="shared" si="51"/>
        <v>0</v>
      </c>
      <c r="H1121" s="151">
        <f t="shared" si="52"/>
        <v>0.15056999999999998</v>
      </c>
      <c r="I1121" s="151">
        <f t="shared" si="53"/>
        <v>0.15056999999999998</v>
      </c>
      <c r="J1121" s="151" t="s">
        <v>704</v>
      </c>
      <c r="K1121" s="151" t="str">
        <f>IFERROR(IF(VLOOKUP(B1121,comp!$D:$L,1,FALSE)=B1121,"",""),"Novo")</f>
        <v/>
      </c>
    </row>
    <row r="1122" spans="1:11">
      <c r="A1122" s="151">
        <v>100349</v>
      </c>
      <c r="B1122" s="152">
        <v>90587</v>
      </c>
      <c r="C1122" s="151" t="s">
        <v>1833</v>
      </c>
      <c r="D1122" s="151" t="s">
        <v>712</v>
      </c>
      <c r="E1122" s="151">
        <v>0.14605560000000001</v>
      </c>
      <c r="F1122" s="151">
        <v>0.53</v>
      </c>
      <c r="G1122" s="151">
        <f t="shared" si="51"/>
        <v>0</v>
      </c>
      <c r="H1122" s="151">
        <f t="shared" si="52"/>
        <v>7.7409468000000009E-2</v>
      </c>
      <c r="I1122" s="151">
        <f t="shared" si="53"/>
        <v>7.7409468000000009E-2</v>
      </c>
      <c r="J1122" s="151" t="s">
        <v>704</v>
      </c>
      <c r="K1122" s="151" t="str">
        <f>IFERROR(IF(VLOOKUP(B1122,comp!$D:$L,1,FALSE)=B1122,"",""),"Novo")</f>
        <v/>
      </c>
    </row>
    <row r="1123" spans="1:11">
      <c r="A1123" s="151">
        <v>104841</v>
      </c>
      <c r="B1123" s="152">
        <v>5901</v>
      </c>
      <c r="C1123" s="151" t="s">
        <v>1834</v>
      </c>
      <c r="D1123" s="151" t="s">
        <v>703</v>
      </c>
      <c r="E1123" s="151">
        <v>7.8399999999999997E-2</v>
      </c>
      <c r="F1123" s="151">
        <v>320.33999999999997</v>
      </c>
      <c r="G1123" s="151">
        <f t="shared" si="51"/>
        <v>0</v>
      </c>
      <c r="H1123" s="151">
        <f t="shared" si="52"/>
        <v>25.114655999999997</v>
      </c>
      <c r="I1123" s="151">
        <f t="shared" si="53"/>
        <v>25.114655999999997</v>
      </c>
      <c r="J1123" s="151" t="s">
        <v>704</v>
      </c>
      <c r="K1123" s="151" t="str">
        <f>IFERROR(IF(VLOOKUP(B1123,comp!$D:$L,1,FALSE)=B1123,"",""),"Novo")</f>
        <v/>
      </c>
    </row>
    <row r="1124" spans="1:11">
      <c r="A1124" s="151">
        <v>104841</v>
      </c>
      <c r="B1124" s="152">
        <v>5903</v>
      </c>
      <c r="C1124" s="151" t="s">
        <v>1835</v>
      </c>
      <c r="D1124" s="151" t="s">
        <v>712</v>
      </c>
      <c r="E1124" s="151">
        <v>5.6000000000000001E-2</v>
      </c>
      <c r="F1124" s="151">
        <v>76.73</v>
      </c>
      <c r="G1124" s="151">
        <f t="shared" si="51"/>
        <v>0</v>
      </c>
      <c r="H1124" s="151">
        <f t="shared" si="52"/>
        <v>4.2968800000000007</v>
      </c>
      <c r="I1124" s="151">
        <f t="shared" si="53"/>
        <v>4.2968800000000007</v>
      </c>
      <c r="J1124" s="151" t="s">
        <v>704</v>
      </c>
      <c r="K1124" s="151" t="str">
        <f>IFERROR(IF(VLOOKUP(B1124,comp!$D:$L,1,FALSE)=B1124,"",""),"Novo")</f>
        <v/>
      </c>
    </row>
    <row r="1125" spans="1:11">
      <c r="A1125" s="151">
        <v>104841</v>
      </c>
      <c r="B1125" s="152">
        <v>41697</v>
      </c>
      <c r="C1125" s="151" t="s">
        <v>1836</v>
      </c>
      <c r="D1125" s="151" t="s">
        <v>826</v>
      </c>
      <c r="E1125" s="151">
        <v>1E-4</v>
      </c>
      <c r="F1125" s="155">
        <v>1089.6300000000001</v>
      </c>
      <c r="G1125" s="151">
        <f t="shared" si="51"/>
        <v>0.10896300000000002</v>
      </c>
      <c r="H1125" s="151">
        <f t="shared" si="52"/>
        <v>0</v>
      </c>
      <c r="I1125" s="151">
        <f t="shared" si="53"/>
        <v>0.10896300000000002</v>
      </c>
      <c r="J1125" s="151" t="s">
        <v>707</v>
      </c>
      <c r="K1125" s="151" t="str">
        <f>IFERROR(IF(VLOOKUP(B1125,comp!$D:$L,1,FALSE)=B1125,"",""),"Novo")</f>
        <v/>
      </c>
    </row>
    <row r="1126" spans="1:11">
      <c r="A1126" s="151">
        <v>104841</v>
      </c>
      <c r="B1126" s="152">
        <v>90631</v>
      </c>
      <c r="C1126" s="151" t="s">
        <v>1837</v>
      </c>
      <c r="D1126" s="151" t="s">
        <v>703</v>
      </c>
      <c r="E1126" s="151">
        <v>7.85E-2</v>
      </c>
      <c r="F1126" s="151">
        <v>163.08000000000001</v>
      </c>
      <c r="G1126" s="151">
        <f t="shared" si="51"/>
        <v>0</v>
      </c>
      <c r="H1126" s="151">
        <f t="shared" si="52"/>
        <v>12.801780000000001</v>
      </c>
      <c r="I1126" s="151">
        <f t="shared" si="53"/>
        <v>12.801780000000001</v>
      </c>
      <c r="J1126" s="151" t="s">
        <v>704</v>
      </c>
      <c r="K1126" s="151" t="str">
        <f>IFERROR(IF(VLOOKUP(B1126,comp!$D:$L,1,FALSE)=B1126,"",""),"Novo")</f>
        <v/>
      </c>
    </row>
    <row r="1127" spans="1:11">
      <c r="A1127" s="151">
        <v>104841</v>
      </c>
      <c r="B1127" s="152">
        <v>90632</v>
      </c>
      <c r="C1127" s="151" t="s">
        <v>1838</v>
      </c>
      <c r="D1127" s="151" t="s">
        <v>712</v>
      </c>
      <c r="E1127" s="151">
        <v>5.6000000000000001E-2</v>
      </c>
      <c r="F1127" s="151">
        <v>95.79</v>
      </c>
      <c r="G1127" s="151">
        <f t="shared" si="51"/>
        <v>0</v>
      </c>
      <c r="H1127" s="151">
        <f t="shared" si="52"/>
        <v>5.3642400000000006</v>
      </c>
      <c r="I1127" s="151">
        <f t="shared" si="53"/>
        <v>5.3642400000000006</v>
      </c>
      <c r="J1127" s="151" t="s">
        <v>704</v>
      </c>
      <c r="K1127" s="151" t="str">
        <f>IFERROR(IF(VLOOKUP(B1127,comp!$D:$L,1,FALSE)=B1127,"",""),"Novo")</f>
        <v/>
      </c>
    </row>
    <row r="1128" spans="1:11">
      <c r="A1128" s="151">
        <v>104841</v>
      </c>
      <c r="B1128" s="152">
        <v>90776</v>
      </c>
      <c r="C1128" s="151" t="s">
        <v>1839</v>
      </c>
      <c r="D1128" s="151" t="s">
        <v>852</v>
      </c>
      <c r="E1128" s="151">
        <v>0.1346</v>
      </c>
      <c r="F1128" s="151">
        <v>42.77</v>
      </c>
      <c r="G1128" s="151">
        <f t="shared" si="51"/>
        <v>0</v>
      </c>
      <c r="H1128" s="151">
        <f t="shared" si="52"/>
        <v>5.7568420000000007</v>
      </c>
      <c r="I1128" s="151">
        <f t="shared" si="53"/>
        <v>5.7568420000000007</v>
      </c>
      <c r="J1128" s="151" t="s">
        <v>704</v>
      </c>
      <c r="K1128" s="151" t="str">
        <f>IFERROR(IF(VLOOKUP(B1128,comp!$D:$L,1,FALSE)=B1128,"",""),"Novo")</f>
        <v/>
      </c>
    </row>
    <row r="1129" spans="1:11">
      <c r="A1129" s="151">
        <v>104841</v>
      </c>
      <c r="B1129" s="152">
        <v>90778</v>
      </c>
      <c r="C1129" s="151" t="s">
        <v>1840</v>
      </c>
      <c r="D1129" s="151" t="s">
        <v>852</v>
      </c>
      <c r="E1129" s="151">
        <v>2.52E-2</v>
      </c>
      <c r="F1129" s="151">
        <v>106.98</v>
      </c>
      <c r="G1129" s="151">
        <f t="shared" si="51"/>
        <v>0</v>
      </c>
      <c r="H1129" s="151">
        <f t="shared" si="52"/>
        <v>2.6958960000000003</v>
      </c>
      <c r="I1129" s="151">
        <f t="shared" si="53"/>
        <v>2.6958960000000003</v>
      </c>
      <c r="J1129" s="151" t="s">
        <v>704</v>
      </c>
      <c r="K1129" s="151" t="str">
        <f>IFERROR(IF(VLOOKUP(B1129,comp!$D:$L,1,FALSE)=B1129,"",""),"Novo")</f>
        <v/>
      </c>
    </row>
    <row r="1130" spans="1:11">
      <c r="A1130" s="151">
        <v>104875</v>
      </c>
      <c r="B1130" s="152">
        <v>104695</v>
      </c>
      <c r="C1130" s="151" t="s">
        <v>1841</v>
      </c>
      <c r="D1130" s="151" t="s">
        <v>703</v>
      </c>
      <c r="E1130" s="151">
        <v>1.6345000000000001</v>
      </c>
      <c r="F1130" s="151">
        <v>32.729999999999997</v>
      </c>
      <c r="G1130" s="151">
        <f t="shared" si="51"/>
        <v>0</v>
      </c>
      <c r="H1130" s="151">
        <f t="shared" si="52"/>
        <v>53.497184999999995</v>
      </c>
      <c r="I1130" s="151">
        <f t="shared" si="53"/>
        <v>53.497184999999995</v>
      </c>
      <c r="J1130" s="151" t="s">
        <v>704</v>
      </c>
      <c r="K1130" s="151" t="str">
        <f>IFERROR(IF(VLOOKUP(B1130,comp!$D:$L,1,FALSE)=B1130,"",""),"Novo")</f>
        <v/>
      </c>
    </row>
    <row r="1131" spans="1:11">
      <c r="A1131" s="151">
        <v>104876</v>
      </c>
      <c r="B1131" s="152">
        <v>5795</v>
      </c>
      <c r="C1131" s="151" t="s">
        <v>1842</v>
      </c>
      <c r="D1131" s="151" t="s">
        <v>703</v>
      </c>
      <c r="E1131" s="151">
        <v>0.17530000000000001</v>
      </c>
      <c r="F1131" s="151">
        <v>30.07</v>
      </c>
      <c r="G1131" s="151">
        <f t="shared" si="51"/>
        <v>0</v>
      </c>
      <c r="H1131" s="151">
        <f t="shared" si="52"/>
        <v>5.2712710000000005</v>
      </c>
      <c r="I1131" s="151">
        <f t="shared" si="53"/>
        <v>5.2712710000000005</v>
      </c>
      <c r="J1131" s="151" t="s">
        <v>704</v>
      </c>
      <c r="K1131" s="151" t="str">
        <f>IFERROR(IF(VLOOKUP(B1131,comp!$D:$L,1,FALSE)=B1131,"",""),"Novo")</f>
        <v/>
      </c>
    </row>
    <row r="1132" spans="1:11" ht="15" customHeight="1">
      <c r="A1132" s="151">
        <v>104876</v>
      </c>
      <c r="B1132" s="152">
        <v>5952</v>
      </c>
      <c r="C1132" s="151" t="s">
        <v>1843</v>
      </c>
      <c r="D1132" s="151" t="s">
        <v>712</v>
      </c>
      <c r="E1132" s="151">
        <v>0.26229999999999998</v>
      </c>
      <c r="F1132" s="151">
        <v>27.88</v>
      </c>
      <c r="G1132" s="151">
        <f t="shared" si="51"/>
        <v>0</v>
      </c>
      <c r="H1132" s="151">
        <f t="shared" si="52"/>
        <v>7.3129239999999989</v>
      </c>
      <c r="I1132" s="151">
        <f t="shared" si="53"/>
        <v>7.3129239999999989</v>
      </c>
      <c r="J1132" s="151" t="s">
        <v>704</v>
      </c>
      <c r="K1132" s="151" t="str">
        <f>IFERROR(IF(VLOOKUP(B1132,comp!$D:$L,1,FALSE)=B1132,"",""),"Novo")</f>
        <v/>
      </c>
    </row>
    <row r="1133" spans="1:11">
      <c r="A1133" s="151">
        <v>104877</v>
      </c>
      <c r="B1133" s="152">
        <v>10998</v>
      </c>
      <c r="C1133" s="151" t="s">
        <v>1844</v>
      </c>
      <c r="D1133" s="151" t="s">
        <v>828</v>
      </c>
      <c r="E1133" s="151">
        <v>1.27</v>
      </c>
      <c r="F1133" s="151">
        <v>54.34</v>
      </c>
      <c r="G1133" s="151">
        <f t="shared" si="51"/>
        <v>69.011800000000008</v>
      </c>
      <c r="H1133" s="151">
        <f t="shared" si="52"/>
        <v>0</v>
      </c>
      <c r="I1133" s="151">
        <f t="shared" si="53"/>
        <v>69.011800000000008</v>
      </c>
      <c r="J1133" s="151" t="s">
        <v>707</v>
      </c>
      <c r="K1133" s="151" t="str">
        <f>IFERROR(IF(VLOOKUP(B1133,comp!$D:$L,1,FALSE)=B1133,"",""),"Novo")</f>
        <v/>
      </c>
    </row>
    <row r="1134" spans="1:11">
      <c r="A1134" s="151">
        <v>104877</v>
      </c>
      <c r="B1134" s="152">
        <v>43082</v>
      </c>
      <c r="C1134" s="151" t="s">
        <v>1845</v>
      </c>
      <c r="D1134" s="151" t="s">
        <v>828</v>
      </c>
      <c r="E1134" s="151">
        <v>42.56</v>
      </c>
      <c r="F1134" s="151">
        <v>10</v>
      </c>
      <c r="G1134" s="151">
        <f t="shared" si="51"/>
        <v>425.6</v>
      </c>
      <c r="H1134" s="151">
        <f t="shared" si="52"/>
        <v>0</v>
      </c>
      <c r="I1134" s="151">
        <f t="shared" si="53"/>
        <v>425.6</v>
      </c>
      <c r="J1134" s="151" t="s">
        <v>707</v>
      </c>
      <c r="K1134" s="151" t="str">
        <f>IFERROR(IF(VLOOKUP(B1134,comp!$D:$L,1,FALSE)=B1134,"",""),"Novo")</f>
        <v/>
      </c>
    </row>
    <row r="1135" spans="1:11" ht="15" customHeight="1">
      <c r="A1135" s="151">
        <v>104877</v>
      </c>
      <c r="B1135" s="152">
        <v>92717</v>
      </c>
      <c r="C1135" s="151" t="s">
        <v>1846</v>
      </c>
      <c r="D1135" s="151" t="s">
        <v>712</v>
      </c>
      <c r="E1135" s="151">
        <v>0.17799999999999999</v>
      </c>
      <c r="F1135" s="151">
        <v>0.17</v>
      </c>
      <c r="G1135" s="151">
        <f t="shared" si="51"/>
        <v>0</v>
      </c>
      <c r="H1135" s="151">
        <f t="shared" si="52"/>
        <v>3.0260000000000002E-2</v>
      </c>
      <c r="I1135" s="151">
        <f t="shared" si="53"/>
        <v>3.0260000000000002E-2</v>
      </c>
      <c r="J1135" s="151" t="s">
        <v>704</v>
      </c>
      <c r="K1135" s="151" t="str">
        <f>IFERROR(IF(VLOOKUP(B1135,comp!$D:$L,1,FALSE)=B1135,"",""),"Novo")</f>
        <v/>
      </c>
    </row>
    <row r="1136" spans="1:11">
      <c r="A1136" s="151">
        <v>102989</v>
      </c>
      <c r="B1136" s="152">
        <v>13115</v>
      </c>
      <c r="C1136" s="151" t="s">
        <v>1847</v>
      </c>
      <c r="D1136" s="151" t="s">
        <v>826</v>
      </c>
      <c r="E1136" s="151">
        <v>1.03</v>
      </c>
      <c r="F1136" s="151">
        <v>25.13</v>
      </c>
      <c r="G1136" s="151">
        <f t="shared" si="51"/>
        <v>25.883900000000001</v>
      </c>
      <c r="H1136" s="151">
        <f t="shared" si="52"/>
        <v>0</v>
      </c>
      <c r="I1136" s="151">
        <f t="shared" si="53"/>
        <v>25.883900000000001</v>
      </c>
      <c r="J1136" s="151" t="s">
        <v>707</v>
      </c>
      <c r="K1136" s="151" t="str">
        <f>IFERROR(IF(VLOOKUP(B1136,comp!$D:$L,1,FALSE)=B1136,"",""),"Novo")</f>
        <v/>
      </c>
    </row>
    <row r="1137" spans="1:11">
      <c r="A1137" s="151">
        <v>102990</v>
      </c>
      <c r="B1137" s="152">
        <v>10541</v>
      </c>
      <c r="C1137" s="151" t="s">
        <v>1848</v>
      </c>
      <c r="D1137" s="151" t="s">
        <v>826</v>
      </c>
      <c r="E1137" s="151">
        <v>1.03</v>
      </c>
      <c r="F1137" s="151">
        <v>30.71</v>
      </c>
      <c r="G1137" s="151">
        <f t="shared" si="51"/>
        <v>31.631300000000003</v>
      </c>
      <c r="H1137" s="151">
        <f t="shared" si="52"/>
        <v>0</v>
      </c>
      <c r="I1137" s="151">
        <f t="shared" si="53"/>
        <v>31.631300000000003</v>
      </c>
      <c r="J1137" s="151" t="s">
        <v>707</v>
      </c>
      <c r="K1137" s="151" t="str">
        <f>IFERROR(IF(VLOOKUP(B1137,comp!$D:$L,1,FALSE)=B1137,"",""),"Novo")</f>
        <v/>
      </c>
    </row>
    <row r="1138" spans="1:11">
      <c r="A1138" s="151">
        <v>102991</v>
      </c>
      <c r="B1138" s="152">
        <v>10542</v>
      </c>
      <c r="C1138" s="151" t="s">
        <v>1849</v>
      </c>
      <c r="D1138" s="151" t="s">
        <v>826</v>
      </c>
      <c r="E1138" s="151">
        <v>1.03</v>
      </c>
      <c r="F1138" s="151">
        <v>40.159999999999997</v>
      </c>
      <c r="G1138" s="151">
        <f t="shared" si="51"/>
        <v>41.364799999999995</v>
      </c>
      <c r="H1138" s="151">
        <f t="shared" si="52"/>
        <v>0</v>
      </c>
      <c r="I1138" s="151">
        <f t="shared" si="53"/>
        <v>41.364799999999995</v>
      </c>
      <c r="J1138" s="151" t="s">
        <v>707</v>
      </c>
      <c r="K1138" s="151" t="str">
        <f>IFERROR(IF(VLOOKUP(B1138,comp!$D:$L,1,FALSE)=B1138,"",""),"Novo")</f>
        <v/>
      </c>
    </row>
    <row r="1139" spans="1:11">
      <c r="A1139" s="151">
        <v>102992</v>
      </c>
      <c r="B1139" s="152">
        <v>10543</v>
      </c>
      <c r="C1139" s="151" t="s">
        <v>1850</v>
      </c>
      <c r="D1139" s="151" t="s">
        <v>826</v>
      </c>
      <c r="E1139" s="151">
        <v>1.03</v>
      </c>
      <c r="F1139" s="151">
        <v>65.16</v>
      </c>
      <c r="G1139" s="151">
        <f t="shared" si="51"/>
        <v>67.114800000000002</v>
      </c>
      <c r="H1139" s="151">
        <f t="shared" si="52"/>
        <v>0</v>
      </c>
      <c r="I1139" s="151">
        <f t="shared" si="53"/>
        <v>67.114800000000002</v>
      </c>
      <c r="J1139" s="151" t="s">
        <v>707</v>
      </c>
      <c r="K1139" s="151" t="str">
        <f>IFERROR(IF(VLOOKUP(B1139,comp!$D:$L,1,FALSE)=B1139,"",""),"Novo")</f>
        <v/>
      </c>
    </row>
    <row r="1140" spans="1:11">
      <c r="A1140" s="151">
        <v>102993</v>
      </c>
      <c r="B1140" s="152">
        <v>10544</v>
      </c>
      <c r="C1140" s="151" t="s">
        <v>1851</v>
      </c>
      <c r="D1140" s="151" t="s">
        <v>826</v>
      </c>
      <c r="E1140" s="151">
        <v>1.03</v>
      </c>
      <c r="F1140" s="151">
        <v>84.28</v>
      </c>
      <c r="G1140" s="151">
        <f t="shared" si="51"/>
        <v>86.808400000000006</v>
      </c>
      <c r="H1140" s="151">
        <f t="shared" si="52"/>
        <v>0</v>
      </c>
      <c r="I1140" s="151">
        <f t="shared" si="53"/>
        <v>86.808400000000006</v>
      </c>
      <c r="J1140" s="151" t="s">
        <v>707</v>
      </c>
      <c r="K1140" s="151" t="str">
        <f>IFERROR(IF(VLOOKUP(B1140,comp!$D:$L,1,FALSE)=B1140,"",""),"Novo")</f>
        <v/>
      </c>
    </row>
    <row r="1141" spans="1:11" ht="15" customHeight="1">
      <c r="A1141" s="151">
        <v>102994</v>
      </c>
      <c r="B1141" s="152">
        <v>10545</v>
      </c>
      <c r="C1141" s="151" t="s">
        <v>1852</v>
      </c>
      <c r="D1141" s="151" t="s">
        <v>826</v>
      </c>
      <c r="E1141" s="151">
        <v>1.03</v>
      </c>
      <c r="F1141" s="151">
        <v>157.51</v>
      </c>
      <c r="G1141" s="151">
        <f t="shared" si="51"/>
        <v>162.2353</v>
      </c>
      <c r="H1141" s="151">
        <f t="shared" si="52"/>
        <v>0</v>
      </c>
      <c r="I1141" s="151">
        <f t="shared" si="53"/>
        <v>162.2353</v>
      </c>
      <c r="J1141" s="151" t="s">
        <v>707</v>
      </c>
      <c r="K1141" s="151" t="str">
        <f>IFERROR(IF(VLOOKUP(B1141,comp!$D:$L,1,FALSE)=B1141,"",""),"Novo")</f>
        <v/>
      </c>
    </row>
    <row r="1142" spans="1:11">
      <c r="A1142" s="151">
        <v>102995</v>
      </c>
      <c r="B1142" s="152">
        <v>4517</v>
      </c>
      <c r="C1142" s="151" t="s">
        <v>1853</v>
      </c>
      <c r="D1142" s="151" t="s">
        <v>826</v>
      </c>
      <c r="E1142" s="151">
        <v>0.5585</v>
      </c>
      <c r="F1142" s="151">
        <v>2.57</v>
      </c>
      <c r="G1142" s="151">
        <f t="shared" si="51"/>
        <v>1.4353449999999999</v>
      </c>
      <c r="H1142" s="151">
        <f t="shared" si="52"/>
        <v>0</v>
      </c>
      <c r="I1142" s="151">
        <f t="shared" si="53"/>
        <v>1.4353449999999999</v>
      </c>
      <c r="J1142" s="151" t="s">
        <v>707</v>
      </c>
      <c r="K1142" s="151" t="str">
        <f>IFERROR(IF(VLOOKUP(B1142,comp!$D:$L,1,FALSE)=B1142,"",""),"Novo")</f>
        <v/>
      </c>
    </row>
    <row r="1143" spans="1:11">
      <c r="A1143" s="151">
        <v>102995</v>
      </c>
      <c r="B1143" s="152">
        <v>94964</v>
      </c>
      <c r="C1143" s="151" t="s">
        <v>1854</v>
      </c>
      <c r="D1143" s="151" t="s">
        <v>1606</v>
      </c>
      <c r="E1143" s="151">
        <v>7.6700000000000004E-2</v>
      </c>
      <c r="F1143" s="151">
        <v>407.64</v>
      </c>
      <c r="G1143" s="151">
        <f t="shared" si="51"/>
        <v>0</v>
      </c>
      <c r="H1143" s="151">
        <f t="shared" si="52"/>
        <v>31.265988</v>
      </c>
      <c r="I1143" s="151">
        <f t="shared" si="53"/>
        <v>31.265988</v>
      </c>
      <c r="J1143" s="151" t="s">
        <v>704</v>
      </c>
      <c r="K1143" s="151" t="str">
        <f>IFERROR(IF(VLOOKUP(B1143,comp!$D:$L,1,FALSE)=B1143,"",""),"Novo")</f>
        <v/>
      </c>
    </row>
    <row r="1144" spans="1:11">
      <c r="A1144" s="151">
        <v>102995</v>
      </c>
      <c r="B1144" s="152">
        <v>97114</v>
      </c>
      <c r="C1144" s="151" t="s">
        <v>1855</v>
      </c>
      <c r="D1144" s="151" t="s">
        <v>826</v>
      </c>
      <c r="E1144" s="151">
        <v>8.4599999999999995E-2</v>
      </c>
      <c r="F1144" s="151">
        <v>0.43</v>
      </c>
      <c r="G1144" s="151">
        <f t="shared" si="51"/>
        <v>0</v>
      </c>
      <c r="H1144" s="151">
        <f t="shared" si="52"/>
        <v>3.6377999999999994E-2</v>
      </c>
      <c r="I1144" s="151">
        <f t="shared" si="53"/>
        <v>3.6377999999999994E-2</v>
      </c>
      <c r="J1144" s="151" t="s">
        <v>704</v>
      </c>
      <c r="K1144" s="151" t="str">
        <f>IFERROR(IF(VLOOKUP(B1144,comp!$D:$L,1,FALSE)=B1144,"",""),"Novo")</f>
        <v/>
      </c>
    </row>
    <row r="1145" spans="1:11">
      <c r="A1145" s="151">
        <v>102995</v>
      </c>
      <c r="B1145" s="152">
        <v>100205</v>
      </c>
      <c r="C1145" s="151" t="s">
        <v>1856</v>
      </c>
      <c r="D1145" s="151" t="s">
        <v>6611</v>
      </c>
      <c r="E1145" s="151">
        <v>8.0000000000000004E-4</v>
      </c>
      <c r="F1145" s="155">
        <v>1804.65</v>
      </c>
      <c r="G1145" s="151">
        <f t="shared" si="51"/>
        <v>0</v>
      </c>
      <c r="H1145" s="151">
        <f t="shared" si="52"/>
        <v>1.4437200000000001</v>
      </c>
      <c r="I1145" s="151">
        <f t="shared" si="53"/>
        <v>1.4437200000000001</v>
      </c>
      <c r="J1145" s="151" t="s">
        <v>704</v>
      </c>
      <c r="K1145" s="151" t="str">
        <f>IFERROR(IF(VLOOKUP(B1145,comp!$D:$L,1,FALSE)=B1145,"",""),"Novo")</f>
        <v/>
      </c>
    </row>
    <row r="1146" spans="1:11">
      <c r="A1146" s="151">
        <v>102997</v>
      </c>
      <c r="B1146" s="152">
        <v>4509</v>
      </c>
      <c r="C1146" s="151" t="s">
        <v>1857</v>
      </c>
      <c r="D1146" s="151" t="s">
        <v>826</v>
      </c>
      <c r="E1146" s="151">
        <v>0.85060000000000002</v>
      </c>
      <c r="F1146" s="151">
        <v>3.73</v>
      </c>
      <c r="G1146" s="151">
        <f t="shared" si="51"/>
        <v>3.1727380000000003</v>
      </c>
      <c r="H1146" s="151">
        <f t="shared" si="52"/>
        <v>0</v>
      </c>
      <c r="I1146" s="151">
        <f t="shared" si="53"/>
        <v>3.1727380000000003</v>
      </c>
      <c r="J1146" s="151" t="s">
        <v>707</v>
      </c>
      <c r="K1146" s="151" t="str">
        <f>IFERROR(IF(VLOOKUP(B1146,comp!$D:$L,1,FALSE)=B1146,"",""),"Novo")</f>
        <v/>
      </c>
    </row>
    <row r="1147" spans="1:11" ht="15" customHeight="1">
      <c r="A1147" s="151">
        <v>103001</v>
      </c>
      <c r="B1147" s="152">
        <v>11235</v>
      </c>
      <c r="C1147" s="151" t="s">
        <v>1858</v>
      </c>
      <c r="D1147" s="151" t="s">
        <v>727</v>
      </c>
      <c r="E1147" s="151">
        <v>1</v>
      </c>
      <c r="F1147" s="151">
        <v>137.66999999999999</v>
      </c>
      <c r="G1147" s="151">
        <f t="shared" si="51"/>
        <v>137.66999999999999</v>
      </c>
      <c r="H1147" s="151">
        <f t="shared" si="52"/>
        <v>0</v>
      </c>
      <c r="I1147" s="151">
        <f t="shared" si="53"/>
        <v>137.66999999999999</v>
      </c>
      <c r="J1147" s="151" t="s">
        <v>707</v>
      </c>
      <c r="K1147" s="151" t="str">
        <f>IFERROR(IF(VLOOKUP(B1147,comp!$D:$L,1,FALSE)=B1147,"",""),"Novo")</f>
        <v/>
      </c>
    </row>
    <row r="1148" spans="1:11">
      <c r="A1148" s="151">
        <v>103002</v>
      </c>
      <c r="B1148" s="152">
        <v>11236</v>
      </c>
      <c r="C1148" s="151" t="s">
        <v>1859</v>
      </c>
      <c r="D1148" s="151" t="s">
        <v>727</v>
      </c>
      <c r="E1148" s="151">
        <v>1</v>
      </c>
      <c r="F1148" s="151">
        <v>174.96</v>
      </c>
      <c r="G1148" s="151">
        <f t="shared" si="51"/>
        <v>174.96</v>
      </c>
      <c r="H1148" s="151">
        <f t="shared" si="52"/>
        <v>0</v>
      </c>
      <c r="I1148" s="151">
        <f t="shared" si="53"/>
        <v>174.96</v>
      </c>
      <c r="J1148" s="151" t="s">
        <v>707</v>
      </c>
      <c r="K1148" s="151" t="str">
        <f>IFERROR(IF(VLOOKUP(B1148,comp!$D:$L,1,FALSE)=B1148,"",""),"Novo")</f>
        <v/>
      </c>
    </row>
    <row r="1149" spans="1:11">
      <c r="A1149" s="151">
        <v>103003</v>
      </c>
      <c r="B1149" s="152">
        <v>11245</v>
      </c>
      <c r="C1149" s="151" t="s">
        <v>1860</v>
      </c>
      <c r="D1149" s="151" t="s">
        <v>727</v>
      </c>
      <c r="E1149" s="151">
        <v>1</v>
      </c>
      <c r="F1149" s="151">
        <v>249.53</v>
      </c>
      <c r="G1149" s="151">
        <f t="shared" si="51"/>
        <v>249.53</v>
      </c>
      <c r="H1149" s="151">
        <f t="shared" si="52"/>
        <v>0</v>
      </c>
      <c r="I1149" s="151">
        <f t="shared" si="53"/>
        <v>249.53</v>
      </c>
      <c r="J1149" s="151" t="s">
        <v>707</v>
      </c>
      <c r="K1149" s="151" t="str">
        <f>IFERROR(IF(VLOOKUP(B1149,comp!$D:$L,1,FALSE)=B1149,"",""),"Novo")</f>
        <v/>
      </c>
    </row>
    <row r="1150" spans="1:11">
      <c r="A1150" s="151">
        <v>103005</v>
      </c>
      <c r="B1150" s="152">
        <v>7258</v>
      </c>
      <c r="C1150" s="151" t="s">
        <v>1861</v>
      </c>
      <c r="D1150" s="151" t="s">
        <v>727</v>
      </c>
      <c r="E1150" s="151">
        <v>97.386899999999997</v>
      </c>
      <c r="F1150" s="151">
        <v>0.55000000000000004</v>
      </c>
      <c r="G1150" s="151">
        <f t="shared" si="51"/>
        <v>53.562795000000001</v>
      </c>
      <c r="H1150" s="151">
        <f t="shared" si="52"/>
        <v>0</v>
      </c>
      <c r="I1150" s="151">
        <f t="shared" si="53"/>
        <v>53.562795000000001</v>
      </c>
      <c r="J1150" s="151" t="s">
        <v>707</v>
      </c>
      <c r="K1150" s="151" t="str">
        <f>IFERROR(IF(VLOOKUP(B1150,comp!$D:$L,1,FALSE)=B1150,"",""),"Novo")</f>
        <v/>
      </c>
    </row>
    <row r="1151" spans="1:11">
      <c r="A1151" s="151">
        <v>103005</v>
      </c>
      <c r="B1151" s="152">
        <v>87316</v>
      </c>
      <c r="C1151" s="151" t="s">
        <v>1862</v>
      </c>
      <c r="D1151" s="151" t="s">
        <v>1606</v>
      </c>
      <c r="E1151" s="151">
        <v>8.3000000000000001E-3</v>
      </c>
      <c r="F1151" s="151">
        <v>407.42</v>
      </c>
      <c r="G1151" s="151">
        <f t="shared" si="51"/>
        <v>0</v>
      </c>
      <c r="H1151" s="151">
        <f t="shared" si="52"/>
        <v>3.381586</v>
      </c>
      <c r="I1151" s="151">
        <f t="shared" si="53"/>
        <v>3.381586</v>
      </c>
      <c r="J1151" s="151" t="s">
        <v>704</v>
      </c>
      <c r="K1151" s="151" t="str">
        <f>IFERROR(IF(VLOOKUP(B1151,comp!$D:$L,1,FALSE)=B1151,"",""),"Novo")</f>
        <v/>
      </c>
    </row>
    <row r="1152" spans="1:11">
      <c r="A1152" s="151">
        <v>103005</v>
      </c>
      <c r="B1152" s="152">
        <v>88628</v>
      </c>
      <c r="C1152" s="151" t="s">
        <v>1863</v>
      </c>
      <c r="D1152" s="151" t="s">
        <v>1606</v>
      </c>
      <c r="E1152" s="151">
        <v>8.4699999999999998E-2</v>
      </c>
      <c r="F1152" s="151">
        <v>462.65</v>
      </c>
      <c r="G1152" s="151">
        <f t="shared" si="51"/>
        <v>0</v>
      </c>
      <c r="H1152" s="151">
        <f t="shared" si="52"/>
        <v>39.186454999999995</v>
      </c>
      <c r="I1152" s="151">
        <f t="shared" si="53"/>
        <v>39.186454999999995</v>
      </c>
      <c r="J1152" s="151" t="s">
        <v>704</v>
      </c>
      <c r="K1152" s="151" t="str">
        <f>IFERROR(IF(VLOOKUP(B1152,comp!$D:$L,1,FALSE)=B1152,"",""),"Novo")</f>
        <v/>
      </c>
    </row>
    <row r="1153" spans="1:11">
      <c r="A1153" s="151">
        <v>103005</v>
      </c>
      <c r="B1153" s="152">
        <v>89995</v>
      </c>
      <c r="C1153" s="151" t="s">
        <v>1864</v>
      </c>
      <c r="D1153" s="151" t="s">
        <v>1606</v>
      </c>
      <c r="E1153" s="151">
        <v>0.02</v>
      </c>
      <c r="F1153" s="151">
        <v>930.85</v>
      </c>
      <c r="G1153" s="151">
        <f t="shared" si="51"/>
        <v>0</v>
      </c>
      <c r="H1153" s="151">
        <f t="shared" si="52"/>
        <v>18.617000000000001</v>
      </c>
      <c r="I1153" s="151">
        <f t="shared" si="53"/>
        <v>18.617000000000001</v>
      </c>
      <c r="J1153" s="151" t="s">
        <v>704</v>
      </c>
      <c r="K1153" s="151" t="str">
        <f>IFERROR(IF(VLOOKUP(B1153,comp!$D:$L,1,FALSE)=B1153,"",""),"Novo")</f>
        <v/>
      </c>
    </row>
    <row r="1154" spans="1:11">
      <c r="A1154" s="151">
        <v>103005</v>
      </c>
      <c r="B1154" s="152">
        <v>89998</v>
      </c>
      <c r="C1154" s="151" t="s">
        <v>1865</v>
      </c>
      <c r="D1154" s="151" t="s">
        <v>828</v>
      </c>
      <c r="E1154" s="151">
        <v>1.9127000000000001</v>
      </c>
      <c r="F1154" s="151">
        <v>10.06</v>
      </c>
      <c r="G1154" s="151">
        <f t="shared" si="51"/>
        <v>0</v>
      </c>
      <c r="H1154" s="151">
        <f t="shared" si="52"/>
        <v>19.241762000000001</v>
      </c>
      <c r="I1154" s="151">
        <f t="shared" si="53"/>
        <v>19.241762000000001</v>
      </c>
      <c r="J1154" s="151" t="s">
        <v>704</v>
      </c>
      <c r="K1154" s="151" t="str">
        <f>IFERROR(IF(VLOOKUP(B1154,comp!$D:$L,1,FALSE)=B1154,"",""),"Novo")</f>
        <v/>
      </c>
    </row>
    <row r="1155" spans="1:11">
      <c r="A1155" s="151">
        <v>103005</v>
      </c>
      <c r="B1155" s="152">
        <v>94970</v>
      </c>
      <c r="C1155" s="151" t="s">
        <v>1866</v>
      </c>
      <c r="D1155" s="151" t="s">
        <v>1606</v>
      </c>
      <c r="E1155" s="151">
        <v>8.9599999999999999E-2</v>
      </c>
      <c r="F1155" s="151">
        <v>390.41</v>
      </c>
      <c r="G1155" s="151">
        <f t="shared" si="51"/>
        <v>0</v>
      </c>
      <c r="H1155" s="151">
        <f t="shared" si="52"/>
        <v>34.980736</v>
      </c>
      <c r="I1155" s="151">
        <f t="shared" si="53"/>
        <v>34.980736</v>
      </c>
      <c r="J1155" s="151" t="s">
        <v>704</v>
      </c>
      <c r="K1155" s="151" t="str">
        <f>IFERROR(IF(VLOOKUP(B1155,comp!$D:$L,1,FALSE)=B1155,"",""),"Novo")</f>
        <v/>
      </c>
    </row>
    <row r="1156" spans="1:11">
      <c r="A1156" s="151">
        <v>103005</v>
      </c>
      <c r="B1156" s="152">
        <v>96536</v>
      </c>
      <c r="C1156" s="151" t="s">
        <v>1867</v>
      </c>
      <c r="D1156" s="151" t="s">
        <v>838</v>
      </c>
      <c r="E1156" s="151">
        <v>0.62</v>
      </c>
      <c r="F1156" s="151">
        <v>68.75</v>
      </c>
      <c r="G1156" s="151">
        <f t="shared" si="51"/>
        <v>0</v>
      </c>
      <c r="H1156" s="151">
        <f t="shared" si="52"/>
        <v>42.625</v>
      </c>
      <c r="I1156" s="151">
        <f t="shared" si="53"/>
        <v>42.625</v>
      </c>
      <c r="J1156" s="151" t="s">
        <v>704</v>
      </c>
      <c r="K1156" s="151" t="str">
        <f>IFERROR(IF(VLOOKUP(B1156,comp!$D:$L,1,FALSE)=B1156,"",""),"Novo")</f>
        <v/>
      </c>
    </row>
    <row r="1157" spans="1:11">
      <c r="A1157" s="151">
        <v>103005</v>
      </c>
      <c r="B1157" s="152">
        <v>101616</v>
      </c>
      <c r="C1157" s="151" t="s">
        <v>1868</v>
      </c>
      <c r="D1157" s="151" t="s">
        <v>838</v>
      </c>
      <c r="E1157" s="151">
        <v>0.58499999999999996</v>
      </c>
      <c r="F1157" s="151">
        <v>7.34</v>
      </c>
      <c r="G1157" s="151">
        <f t="shared" ref="G1157:G1220" si="54">IF(J1157="INSUMO",F1157*E1157,0)</f>
        <v>0</v>
      </c>
      <c r="H1157" s="151">
        <f t="shared" ref="H1157:H1220" si="55">IF(J1157="MÃO DE OBRA",F1157*E1157,0)</f>
        <v>4.2938999999999998</v>
      </c>
      <c r="I1157" s="151">
        <f t="shared" ref="I1157:I1220" si="56">E1157*F1157</f>
        <v>4.2938999999999998</v>
      </c>
      <c r="J1157" s="151" t="s">
        <v>704</v>
      </c>
      <c r="K1157" s="151" t="str">
        <f>IFERROR(IF(VLOOKUP(B1157,comp!$D:$L,1,FALSE)=B1157,"",""),"Novo")</f>
        <v/>
      </c>
    </row>
    <row r="1158" spans="1:11">
      <c r="A1158" s="151">
        <v>103005</v>
      </c>
      <c r="B1158" s="152">
        <v>103001</v>
      </c>
      <c r="C1158" s="151" t="s">
        <v>1869</v>
      </c>
      <c r="D1158" s="151" t="s">
        <v>727</v>
      </c>
      <c r="E1158" s="151">
        <v>1</v>
      </c>
      <c r="F1158" s="151">
        <v>166.53</v>
      </c>
      <c r="G1158" s="151">
        <f t="shared" si="54"/>
        <v>0</v>
      </c>
      <c r="H1158" s="151">
        <f t="shared" si="55"/>
        <v>166.53</v>
      </c>
      <c r="I1158" s="151">
        <f t="shared" si="56"/>
        <v>166.53</v>
      </c>
      <c r="J1158" s="151" t="s">
        <v>704</v>
      </c>
      <c r="K1158" s="151" t="str">
        <f>IFERROR(IF(VLOOKUP(B1158,comp!$D:$L,1,FALSE)=B1158,"",""),"Novo")</f>
        <v/>
      </c>
    </row>
    <row r="1159" spans="1:11">
      <c r="A1159" s="151">
        <v>103006</v>
      </c>
      <c r="B1159" s="152">
        <v>103002</v>
      </c>
      <c r="C1159" s="151" t="s">
        <v>1870</v>
      </c>
      <c r="D1159" s="151" t="s">
        <v>727</v>
      </c>
      <c r="E1159" s="151">
        <v>1</v>
      </c>
      <c r="F1159" s="151">
        <v>205.03</v>
      </c>
      <c r="G1159" s="151">
        <f t="shared" si="54"/>
        <v>0</v>
      </c>
      <c r="H1159" s="151">
        <f t="shared" si="55"/>
        <v>205.03</v>
      </c>
      <c r="I1159" s="151">
        <f t="shared" si="56"/>
        <v>205.03</v>
      </c>
      <c r="J1159" s="151" t="s">
        <v>704</v>
      </c>
      <c r="K1159" s="151" t="str">
        <f>IFERROR(IF(VLOOKUP(B1159,comp!$D:$L,1,FALSE)=B1159,"",""),"Novo")</f>
        <v/>
      </c>
    </row>
    <row r="1160" spans="1:11">
      <c r="A1160" s="151">
        <v>103007</v>
      </c>
      <c r="B1160" s="152">
        <v>103003</v>
      </c>
      <c r="C1160" s="151" t="s">
        <v>1871</v>
      </c>
      <c r="D1160" s="151" t="s">
        <v>727</v>
      </c>
      <c r="E1160" s="151">
        <v>1</v>
      </c>
      <c r="F1160" s="151">
        <v>282.08999999999997</v>
      </c>
      <c r="G1160" s="151">
        <f t="shared" si="54"/>
        <v>0</v>
      </c>
      <c r="H1160" s="151">
        <f t="shared" si="55"/>
        <v>282.08999999999997</v>
      </c>
      <c r="I1160" s="151">
        <f t="shared" si="56"/>
        <v>282.08999999999997</v>
      </c>
      <c r="J1160" s="151" t="s">
        <v>704</v>
      </c>
      <c r="K1160" s="151" t="str">
        <f>IFERROR(IF(VLOOKUP(B1160,comp!$D:$L,1,FALSE)=B1160,"",""),"Novo")</f>
        <v/>
      </c>
    </row>
    <row r="1161" spans="1:11">
      <c r="A1161" s="151">
        <v>97933</v>
      </c>
      <c r="B1161" s="152">
        <v>43439</v>
      </c>
      <c r="C1161" s="151" t="s">
        <v>1872</v>
      </c>
      <c r="D1161" s="151" t="s">
        <v>727</v>
      </c>
      <c r="E1161" s="151">
        <v>1</v>
      </c>
      <c r="F1161" s="151">
        <v>574.11</v>
      </c>
      <c r="G1161" s="151">
        <f t="shared" si="54"/>
        <v>574.11</v>
      </c>
      <c r="H1161" s="151">
        <f t="shared" si="55"/>
        <v>0</v>
      </c>
      <c r="I1161" s="151">
        <f t="shared" si="56"/>
        <v>574.11</v>
      </c>
      <c r="J1161" s="151" t="s">
        <v>707</v>
      </c>
      <c r="K1161" s="151" t="str">
        <f>IFERROR(IF(VLOOKUP(B1161,comp!$D:$L,1,FALSE)=B1161,"",""),"Novo")</f>
        <v/>
      </c>
    </row>
    <row r="1162" spans="1:11">
      <c r="A1162" s="151">
        <v>97933</v>
      </c>
      <c r="B1162" s="152">
        <v>43440</v>
      </c>
      <c r="C1162" s="151" t="s">
        <v>1873</v>
      </c>
      <c r="D1162" s="151" t="s">
        <v>727</v>
      </c>
      <c r="E1162" s="151">
        <v>1</v>
      </c>
      <c r="F1162" s="151">
        <v>495.17</v>
      </c>
      <c r="G1162" s="151">
        <f t="shared" si="54"/>
        <v>495.17</v>
      </c>
      <c r="H1162" s="151">
        <f t="shared" si="55"/>
        <v>0</v>
      </c>
      <c r="I1162" s="151">
        <f t="shared" si="56"/>
        <v>495.17</v>
      </c>
      <c r="J1162" s="151" t="s">
        <v>707</v>
      </c>
      <c r="K1162" s="151" t="str">
        <f>IFERROR(IF(VLOOKUP(B1162,comp!$D:$L,1,FALSE)=B1162,"",""),"Novo")</f>
        <v/>
      </c>
    </row>
    <row r="1163" spans="1:11">
      <c r="A1163" s="151">
        <v>97933</v>
      </c>
      <c r="B1163" s="152">
        <v>101622</v>
      </c>
      <c r="C1163" s="151" t="s">
        <v>1874</v>
      </c>
      <c r="D1163" s="151" t="s">
        <v>1606</v>
      </c>
      <c r="E1163" s="151">
        <v>5.8500000000000003E-2</v>
      </c>
      <c r="F1163" s="151">
        <v>192.42</v>
      </c>
      <c r="G1163" s="151">
        <f t="shared" si="54"/>
        <v>0</v>
      </c>
      <c r="H1163" s="151">
        <f t="shared" si="55"/>
        <v>11.25657</v>
      </c>
      <c r="I1163" s="151">
        <f t="shared" si="56"/>
        <v>11.25657</v>
      </c>
      <c r="J1163" s="151" t="s">
        <v>704</v>
      </c>
      <c r="K1163" s="151" t="str">
        <f>IFERROR(IF(VLOOKUP(B1163,comp!$D:$L,1,FALSE)=B1163,"",""),"Novo")</f>
        <v/>
      </c>
    </row>
    <row r="1164" spans="1:11">
      <c r="A1164" s="151">
        <v>97934</v>
      </c>
      <c r="B1164" s="152">
        <v>97734</v>
      </c>
      <c r="C1164" s="151" t="s">
        <v>1875</v>
      </c>
      <c r="D1164" s="151" t="s">
        <v>1606</v>
      </c>
      <c r="E1164" s="151">
        <v>2.8000000000000001E-2</v>
      </c>
      <c r="F1164" s="155">
        <v>3066.45</v>
      </c>
      <c r="G1164" s="151">
        <f t="shared" si="54"/>
        <v>0</v>
      </c>
      <c r="H1164" s="151">
        <f t="shared" si="55"/>
        <v>85.860599999999991</v>
      </c>
      <c r="I1164" s="151">
        <f t="shared" si="56"/>
        <v>85.860599999999991</v>
      </c>
      <c r="J1164" s="151" t="s">
        <v>704</v>
      </c>
      <c r="K1164" s="151" t="str">
        <f>IFERROR(IF(VLOOKUP(B1164,comp!$D:$L,1,FALSE)=B1164,"",""),"Novo")</f>
        <v/>
      </c>
    </row>
    <row r="1165" spans="1:11">
      <c r="A1165" s="151">
        <v>97934</v>
      </c>
      <c r="B1165" s="152">
        <v>97736</v>
      </c>
      <c r="C1165" s="151" t="s">
        <v>1876</v>
      </c>
      <c r="D1165" s="151" t="s">
        <v>1606</v>
      </c>
      <c r="E1165" s="151">
        <v>0.77939999999999998</v>
      </c>
      <c r="F1165" s="155">
        <v>1416.16</v>
      </c>
      <c r="G1165" s="151">
        <f t="shared" si="54"/>
        <v>0</v>
      </c>
      <c r="H1165" s="151">
        <f t="shared" si="55"/>
        <v>1103.7551040000001</v>
      </c>
      <c r="I1165" s="151">
        <f t="shared" si="56"/>
        <v>1103.7551040000001</v>
      </c>
      <c r="J1165" s="151" t="s">
        <v>704</v>
      </c>
      <c r="K1165" s="151" t="str">
        <f>IFERROR(IF(VLOOKUP(B1165,comp!$D:$L,1,FALSE)=B1165,"",""),"Novo")</f>
        <v/>
      </c>
    </row>
    <row r="1166" spans="1:11">
      <c r="A1166" s="151">
        <v>97934</v>
      </c>
      <c r="B1166" s="152">
        <v>101625</v>
      </c>
      <c r="C1166" s="151" t="s">
        <v>1877</v>
      </c>
      <c r="D1166" s="151" t="s">
        <v>1606</v>
      </c>
      <c r="E1166" s="151">
        <v>0.1125</v>
      </c>
      <c r="F1166" s="151">
        <v>148.52000000000001</v>
      </c>
      <c r="G1166" s="151">
        <f t="shared" si="54"/>
        <v>0</v>
      </c>
      <c r="H1166" s="151">
        <f t="shared" si="55"/>
        <v>16.708500000000001</v>
      </c>
      <c r="I1166" s="151">
        <f t="shared" si="56"/>
        <v>16.708500000000001</v>
      </c>
      <c r="J1166" s="151" t="s">
        <v>704</v>
      </c>
      <c r="K1166" s="151" t="str">
        <f>IFERROR(IF(VLOOKUP(B1166,comp!$D:$L,1,FALSE)=B1166,"",""),"Novo")</f>
        <v/>
      </c>
    </row>
    <row r="1167" spans="1:11">
      <c r="A1167" s="151">
        <v>97935</v>
      </c>
      <c r="B1167" s="152">
        <v>43386</v>
      </c>
      <c r="C1167" s="151" t="s">
        <v>1878</v>
      </c>
      <c r="D1167" s="151" t="s">
        <v>727</v>
      </c>
      <c r="E1167" s="151">
        <v>1</v>
      </c>
      <c r="F1167" s="151">
        <v>41.7</v>
      </c>
      <c r="G1167" s="151">
        <f t="shared" si="54"/>
        <v>41.7</v>
      </c>
      <c r="H1167" s="151">
        <f t="shared" si="55"/>
        <v>0</v>
      </c>
      <c r="I1167" s="151">
        <f t="shared" si="56"/>
        <v>41.7</v>
      </c>
      <c r="J1167" s="151" t="s">
        <v>707</v>
      </c>
      <c r="K1167" s="151" t="str">
        <f>IFERROR(IF(VLOOKUP(B1167,comp!$D:$L,1,FALSE)=B1167,"",""),"Novo")</f>
        <v/>
      </c>
    </row>
    <row r="1168" spans="1:11">
      <c r="A1168" s="151">
        <v>97935</v>
      </c>
      <c r="B1168" s="152">
        <v>97735</v>
      </c>
      <c r="C1168" s="151" t="s">
        <v>1879</v>
      </c>
      <c r="D1168" s="151" t="s">
        <v>1606</v>
      </c>
      <c r="E1168" s="151">
        <v>4.8399999999999999E-2</v>
      </c>
      <c r="F1168" s="155">
        <v>2468.6799999999998</v>
      </c>
      <c r="G1168" s="151">
        <f t="shared" si="54"/>
        <v>0</v>
      </c>
      <c r="H1168" s="151">
        <f t="shared" si="55"/>
        <v>119.48411199999998</v>
      </c>
      <c r="I1168" s="151">
        <f t="shared" si="56"/>
        <v>119.48411199999998</v>
      </c>
      <c r="J1168" s="151" t="s">
        <v>704</v>
      </c>
      <c r="K1168" s="151" t="str">
        <f>IFERROR(IF(VLOOKUP(B1168,comp!$D:$L,1,FALSE)=B1168,"",""),"Novo")</f>
        <v/>
      </c>
    </row>
    <row r="1169" spans="1:11">
      <c r="A1169" s="151">
        <v>97948</v>
      </c>
      <c r="B1169" s="152">
        <v>97737</v>
      </c>
      <c r="C1169" s="151" t="s">
        <v>1880</v>
      </c>
      <c r="D1169" s="151" t="s">
        <v>1606</v>
      </c>
      <c r="E1169" s="151">
        <v>3.5999999999999997E-2</v>
      </c>
      <c r="F1169" s="155">
        <v>3227.7</v>
      </c>
      <c r="G1169" s="151">
        <f t="shared" si="54"/>
        <v>0</v>
      </c>
      <c r="H1169" s="151">
        <f t="shared" si="55"/>
        <v>116.19719999999998</v>
      </c>
      <c r="I1169" s="151">
        <f t="shared" si="56"/>
        <v>116.19719999999998</v>
      </c>
      <c r="J1169" s="151" t="s">
        <v>704</v>
      </c>
      <c r="K1169" s="151" t="str">
        <f>IFERROR(IF(VLOOKUP(B1169,comp!$D:$L,1,FALSE)=B1169,"",""),"Novo")</f>
        <v/>
      </c>
    </row>
    <row r="1170" spans="1:11">
      <c r="A1170" s="151">
        <v>97948</v>
      </c>
      <c r="B1170" s="152">
        <v>101617</v>
      </c>
      <c r="C1170" s="151" t="s">
        <v>1881</v>
      </c>
      <c r="D1170" s="151" t="s">
        <v>838</v>
      </c>
      <c r="E1170" s="151">
        <v>2</v>
      </c>
      <c r="F1170" s="151">
        <v>3.62</v>
      </c>
      <c r="G1170" s="151">
        <f t="shared" si="54"/>
        <v>0</v>
      </c>
      <c r="H1170" s="151">
        <f t="shared" si="55"/>
        <v>7.24</v>
      </c>
      <c r="I1170" s="151">
        <f t="shared" si="56"/>
        <v>7.24</v>
      </c>
      <c r="J1170" s="151" t="s">
        <v>704</v>
      </c>
      <c r="K1170" s="151" t="str">
        <f>IFERROR(IF(VLOOKUP(B1170,comp!$D:$L,1,FALSE)=B1170,"",""),"Novo")</f>
        <v/>
      </c>
    </row>
    <row r="1171" spans="1:11">
      <c r="A1171" s="151">
        <v>97953</v>
      </c>
      <c r="B1171" s="152">
        <v>660</v>
      </c>
      <c r="C1171" s="151" t="s">
        <v>1882</v>
      </c>
      <c r="D1171" s="151" t="s">
        <v>727</v>
      </c>
      <c r="E1171" s="151">
        <v>19.95</v>
      </c>
      <c r="F1171" s="151">
        <v>3.29</v>
      </c>
      <c r="G1171" s="151">
        <f t="shared" si="54"/>
        <v>65.635499999999993</v>
      </c>
      <c r="H1171" s="151">
        <f t="shared" si="55"/>
        <v>0</v>
      </c>
      <c r="I1171" s="151">
        <f t="shared" si="56"/>
        <v>65.635499999999993</v>
      </c>
      <c r="J1171" s="151" t="s">
        <v>707</v>
      </c>
      <c r="K1171" s="151" t="str">
        <f>IFERROR(IF(VLOOKUP(B1171,comp!$D:$L,1,FALSE)=B1171,"",""),"Novo")</f>
        <v/>
      </c>
    </row>
    <row r="1172" spans="1:11">
      <c r="A1172" s="151">
        <v>97953</v>
      </c>
      <c r="B1172" s="152">
        <v>25067</v>
      </c>
      <c r="C1172" s="151" t="s">
        <v>1883</v>
      </c>
      <c r="D1172" s="151" t="s">
        <v>727</v>
      </c>
      <c r="E1172" s="151">
        <v>38.250700000000002</v>
      </c>
      <c r="F1172" s="151">
        <v>5.3</v>
      </c>
      <c r="G1172" s="151">
        <f t="shared" si="54"/>
        <v>202.72871000000001</v>
      </c>
      <c r="H1172" s="151">
        <f t="shared" si="55"/>
        <v>0</v>
      </c>
      <c r="I1172" s="151">
        <f t="shared" si="56"/>
        <v>202.72871000000001</v>
      </c>
      <c r="J1172" s="151" t="s">
        <v>707</v>
      </c>
      <c r="K1172" s="151" t="str">
        <f>IFERROR(IF(VLOOKUP(B1172,comp!$D:$L,1,FALSE)=B1172,"",""),"Novo")</f>
        <v/>
      </c>
    </row>
    <row r="1173" spans="1:11">
      <c r="A1173" s="151">
        <v>97955</v>
      </c>
      <c r="B1173" s="152">
        <v>89993</v>
      </c>
      <c r="C1173" s="151" t="s">
        <v>1884</v>
      </c>
      <c r="D1173" s="151" t="s">
        <v>1606</v>
      </c>
      <c r="E1173" s="151">
        <v>5.2299999999999999E-2</v>
      </c>
      <c r="F1173" s="151">
        <v>973.04</v>
      </c>
      <c r="G1173" s="151">
        <f t="shared" si="54"/>
        <v>0</v>
      </c>
      <c r="H1173" s="151">
        <f t="shared" si="55"/>
        <v>50.889991999999999</v>
      </c>
      <c r="I1173" s="151">
        <f t="shared" si="56"/>
        <v>50.889991999999999</v>
      </c>
      <c r="J1173" s="151" t="s">
        <v>704</v>
      </c>
      <c r="K1173" s="151" t="str">
        <f>IFERROR(IF(VLOOKUP(B1173,comp!$D:$L,1,FALSE)=B1173,"",""),"Novo")</f>
        <v/>
      </c>
    </row>
    <row r="1174" spans="1:11">
      <c r="A1174" s="151">
        <v>97955</v>
      </c>
      <c r="B1174" s="152">
        <v>89996</v>
      </c>
      <c r="C1174" s="151" t="s">
        <v>1885</v>
      </c>
      <c r="D1174" s="151" t="s">
        <v>828</v>
      </c>
      <c r="E1174" s="151">
        <v>1.7276</v>
      </c>
      <c r="F1174" s="151">
        <v>10.68</v>
      </c>
      <c r="G1174" s="151">
        <f t="shared" si="54"/>
        <v>0</v>
      </c>
      <c r="H1174" s="151">
        <f t="shared" si="55"/>
        <v>18.450768</v>
      </c>
      <c r="I1174" s="151">
        <f t="shared" si="56"/>
        <v>18.450768</v>
      </c>
      <c r="J1174" s="151" t="s">
        <v>704</v>
      </c>
      <c r="K1174" s="151" t="str">
        <f>IFERROR(IF(VLOOKUP(B1174,comp!$D:$L,1,FALSE)=B1174,"",""),"Novo")</f>
        <v/>
      </c>
    </row>
    <row r="1175" spans="1:11">
      <c r="A1175" s="151">
        <v>97974</v>
      </c>
      <c r="B1175" s="152">
        <v>43423</v>
      </c>
      <c r="C1175" s="151" t="s">
        <v>1886</v>
      </c>
      <c r="D1175" s="151" t="s">
        <v>727</v>
      </c>
      <c r="E1175" s="151">
        <v>1</v>
      </c>
      <c r="F1175" s="151">
        <v>86.11</v>
      </c>
      <c r="G1175" s="151">
        <f t="shared" si="54"/>
        <v>86.11</v>
      </c>
      <c r="H1175" s="151">
        <f t="shared" si="55"/>
        <v>0</v>
      </c>
      <c r="I1175" s="151">
        <f t="shared" si="56"/>
        <v>86.11</v>
      </c>
      <c r="J1175" s="151" t="s">
        <v>707</v>
      </c>
      <c r="K1175" s="151" t="str">
        <f>IFERROR(IF(VLOOKUP(B1175,comp!$D:$L,1,FALSE)=B1175,"",""),"Novo")</f>
        <v/>
      </c>
    </row>
    <row r="1176" spans="1:11">
      <c r="A1176" s="151">
        <v>97974</v>
      </c>
      <c r="B1176" s="152">
        <v>43441</v>
      </c>
      <c r="C1176" s="151" t="s">
        <v>1887</v>
      </c>
      <c r="D1176" s="151" t="s">
        <v>727</v>
      </c>
      <c r="E1176" s="151">
        <v>1</v>
      </c>
      <c r="F1176" s="151">
        <v>184.53</v>
      </c>
      <c r="G1176" s="151">
        <f t="shared" si="54"/>
        <v>184.53</v>
      </c>
      <c r="H1176" s="151">
        <f t="shared" si="55"/>
        <v>0</v>
      </c>
      <c r="I1176" s="151">
        <f t="shared" si="56"/>
        <v>184.53</v>
      </c>
      <c r="J1176" s="151" t="s">
        <v>707</v>
      </c>
      <c r="K1176" s="151" t="str">
        <f>IFERROR(IF(VLOOKUP(B1176,comp!$D:$L,1,FALSE)=B1176,"",""),"Novo")</f>
        <v/>
      </c>
    </row>
    <row r="1177" spans="1:11">
      <c r="A1177" s="151">
        <v>97974</v>
      </c>
      <c r="B1177" s="152">
        <v>97738</v>
      </c>
      <c r="C1177" s="151" t="s">
        <v>1888</v>
      </c>
      <c r="D1177" s="151" t="s">
        <v>1606</v>
      </c>
      <c r="E1177" s="151">
        <v>2.2100000000000002E-2</v>
      </c>
      <c r="F1177" s="155">
        <v>3906.47</v>
      </c>
      <c r="G1177" s="151">
        <f t="shared" si="54"/>
        <v>0</v>
      </c>
      <c r="H1177" s="151">
        <f t="shared" si="55"/>
        <v>86.332987000000003</v>
      </c>
      <c r="I1177" s="151">
        <f t="shared" si="56"/>
        <v>86.332987000000003</v>
      </c>
      <c r="J1177" s="151" t="s">
        <v>704</v>
      </c>
      <c r="K1177" s="151" t="str">
        <f>IFERROR(IF(VLOOKUP(B1177,comp!$D:$L,1,FALSE)=B1177,"",""),"Novo")</f>
        <v/>
      </c>
    </row>
    <row r="1178" spans="1:11">
      <c r="A1178" s="151">
        <v>97974</v>
      </c>
      <c r="B1178" s="152">
        <v>100475</v>
      </c>
      <c r="C1178" s="151" t="s">
        <v>1889</v>
      </c>
      <c r="D1178" s="151" t="s">
        <v>1606</v>
      </c>
      <c r="E1178" s="151">
        <v>2.9000000000000001E-2</v>
      </c>
      <c r="F1178" s="151">
        <v>611.61</v>
      </c>
      <c r="G1178" s="151">
        <f t="shared" si="54"/>
        <v>0</v>
      </c>
      <c r="H1178" s="151">
        <f t="shared" si="55"/>
        <v>17.736690000000003</v>
      </c>
      <c r="I1178" s="151">
        <f t="shared" si="56"/>
        <v>17.736690000000003</v>
      </c>
      <c r="J1178" s="151" t="s">
        <v>704</v>
      </c>
      <c r="K1178" s="151" t="str">
        <f>IFERROR(IF(VLOOKUP(B1178,comp!$D:$L,1,FALSE)=B1178,"",""),"Novo")</f>
        <v/>
      </c>
    </row>
    <row r="1179" spans="1:11">
      <c r="A1179" s="151">
        <v>97974</v>
      </c>
      <c r="B1179" s="152">
        <v>101623</v>
      </c>
      <c r="C1179" s="151" t="s">
        <v>1890</v>
      </c>
      <c r="D1179" s="151" t="s">
        <v>1606</v>
      </c>
      <c r="E1179" s="151">
        <v>0.2535</v>
      </c>
      <c r="F1179" s="151">
        <v>229.21</v>
      </c>
      <c r="G1179" s="151">
        <f t="shared" si="54"/>
        <v>0</v>
      </c>
      <c r="H1179" s="151">
        <f t="shared" si="55"/>
        <v>58.104735000000005</v>
      </c>
      <c r="I1179" s="151">
        <f t="shared" si="56"/>
        <v>58.104735000000005</v>
      </c>
      <c r="J1179" s="151" t="s">
        <v>704</v>
      </c>
      <c r="K1179" s="151" t="str">
        <f>IFERROR(IF(VLOOKUP(B1179,comp!$D:$L,1,FALSE)=B1179,"",""),"Novo")</f>
        <v/>
      </c>
    </row>
    <row r="1180" spans="1:11">
      <c r="A1180" s="151">
        <v>97975</v>
      </c>
      <c r="B1180" s="152">
        <v>12532</v>
      </c>
      <c r="C1180" s="151" t="s">
        <v>1891</v>
      </c>
      <c r="D1180" s="151" t="s">
        <v>727</v>
      </c>
      <c r="E1180" s="151">
        <v>1</v>
      </c>
      <c r="F1180" s="151">
        <v>132.81</v>
      </c>
      <c r="G1180" s="151">
        <f t="shared" si="54"/>
        <v>132.81</v>
      </c>
      <c r="H1180" s="151">
        <f t="shared" si="55"/>
        <v>0</v>
      </c>
      <c r="I1180" s="151">
        <f t="shared" si="56"/>
        <v>132.81</v>
      </c>
      <c r="J1180" s="151" t="s">
        <v>707</v>
      </c>
      <c r="K1180" s="151" t="str">
        <f>IFERROR(IF(VLOOKUP(B1180,comp!$D:$L,1,FALSE)=B1180,"",""),"Novo")</f>
        <v/>
      </c>
    </row>
    <row r="1181" spans="1:11">
      <c r="A1181" s="151">
        <v>97976</v>
      </c>
      <c r="B1181" s="152">
        <v>92767</v>
      </c>
      <c r="C1181" s="151" t="s">
        <v>1892</v>
      </c>
      <c r="D1181" s="151" t="s">
        <v>828</v>
      </c>
      <c r="E1181" s="151">
        <v>5.7870999999999997</v>
      </c>
      <c r="F1181" s="151">
        <v>15.78</v>
      </c>
      <c r="G1181" s="151">
        <f t="shared" si="54"/>
        <v>0</v>
      </c>
      <c r="H1181" s="151">
        <f t="shared" si="55"/>
        <v>91.320437999999996</v>
      </c>
      <c r="I1181" s="151">
        <f t="shared" si="56"/>
        <v>91.320437999999996</v>
      </c>
      <c r="J1181" s="151" t="s">
        <v>704</v>
      </c>
      <c r="K1181" s="151" t="str">
        <f>IFERROR(IF(VLOOKUP(B1181,comp!$D:$L,1,FALSE)=B1181,"",""),"Novo")</f>
        <v/>
      </c>
    </row>
    <row r="1182" spans="1:11">
      <c r="A1182" s="151">
        <v>97978</v>
      </c>
      <c r="B1182" s="152">
        <v>12544</v>
      </c>
      <c r="C1182" s="151" t="s">
        <v>1893</v>
      </c>
      <c r="D1182" s="151" t="s">
        <v>727</v>
      </c>
      <c r="E1182" s="151">
        <v>1</v>
      </c>
      <c r="F1182" s="151">
        <v>174.28</v>
      </c>
      <c r="G1182" s="151">
        <f t="shared" si="54"/>
        <v>174.28</v>
      </c>
      <c r="H1182" s="151">
        <f t="shared" si="55"/>
        <v>0</v>
      </c>
      <c r="I1182" s="151">
        <f t="shared" si="56"/>
        <v>174.28</v>
      </c>
      <c r="J1182" s="151" t="s">
        <v>707</v>
      </c>
      <c r="K1182" s="151" t="str">
        <f>IFERROR(IF(VLOOKUP(B1182,comp!$D:$L,1,FALSE)=B1182,"",""),"Novo")</f>
        <v/>
      </c>
    </row>
    <row r="1183" spans="1:11">
      <c r="A1183" s="151">
        <v>97978</v>
      </c>
      <c r="B1183" s="152">
        <v>43442</v>
      </c>
      <c r="C1183" s="151" t="s">
        <v>1894</v>
      </c>
      <c r="D1183" s="151" t="s">
        <v>727</v>
      </c>
      <c r="E1183" s="151">
        <v>1</v>
      </c>
      <c r="F1183" s="151">
        <v>246.05</v>
      </c>
      <c r="G1183" s="151">
        <f t="shared" si="54"/>
        <v>246.05</v>
      </c>
      <c r="H1183" s="151">
        <f t="shared" si="55"/>
        <v>0</v>
      </c>
      <c r="I1183" s="151">
        <f t="shared" si="56"/>
        <v>246.05</v>
      </c>
      <c r="J1183" s="151" t="s">
        <v>707</v>
      </c>
      <c r="K1183" s="151" t="str">
        <f>IFERROR(IF(VLOOKUP(B1183,comp!$D:$L,1,FALSE)=B1183,"",""),"Novo")</f>
        <v/>
      </c>
    </row>
    <row r="1184" spans="1:11">
      <c r="A1184" s="151">
        <v>97978</v>
      </c>
      <c r="B1184" s="152">
        <v>97739</v>
      </c>
      <c r="C1184" s="151" t="s">
        <v>1895</v>
      </c>
      <c r="D1184" s="151" t="s">
        <v>1606</v>
      </c>
      <c r="E1184" s="151">
        <v>6.6199999999999995E-2</v>
      </c>
      <c r="F1184" s="155">
        <v>2818.11</v>
      </c>
      <c r="G1184" s="151">
        <f t="shared" si="54"/>
        <v>0</v>
      </c>
      <c r="H1184" s="151">
        <f t="shared" si="55"/>
        <v>186.55888199999998</v>
      </c>
      <c r="I1184" s="151">
        <f t="shared" si="56"/>
        <v>186.55888199999998</v>
      </c>
      <c r="J1184" s="151" t="s">
        <v>704</v>
      </c>
      <c r="K1184" s="151" t="str">
        <f>IFERROR(IF(VLOOKUP(B1184,comp!$D:$L,1,FALSE)=B1184,"",""),"Novo")</f>
        <v/>
      </c>
    </row>
    <row r="1185" spans="1:11">
      <c r="A1185" s="151">
        <v>97980</v>
      </c>
      <c r="B1185" s="152">
        <v>97740</v>
      </c>
      <c r="C1185" s="151" t="s">
        <v>1896</v>
      </c>
      <c r="D1185" s="151" t="s">
        <v>1606</v>
      </c>
      <c r="E1185" s="151">
        <v>0.12720000000000001</v>
      </c>
      <c r="F1185" s="155">
        <v>1913.8</v>
      </c>
      <c r="G1185" s="151">
        <f t="shared" si="54"/>
        <v>0</v>
      </c>
      <c r="H1185" s="151">
        <f t="shared" si="55"/>
        <v>243.43536</v>
      </c>
      <c r="I1185" s="151">
        <f t="shared" si="56"/>
        <v>243.43536</v>
      </c>
      <c r="J1185" s="151" t="s">
        <v>704</v>
      </c>
      <c r="K1185" s="151" t="str">
        <f>IFERROR(IF(VLOOKUP(B1185,comp!$D:$L,1,FALSE)=B1185,"",""),"Novo")</f>
        <v/>
      </c>
    </row>
    <row r="1186" spans="1:11">
      <c r="A1186" s="151">
        <v>97983</v>
      </c>
      <c r="B1186" s="152">
        <v>12547</v>
      </c>
      <c r="C1186" s="151" t="s">
        <v>1897</v>
      </c>
      <c r="D1186" s="151" t="s">
        <v>727</v>
      </c>
      <c r="E1186" s="151">
        <v>2</v>
      </c>
      <c r="F1186" s="151">
        <v>234.4</v>
      </c>
      <c r="G1186" s="151">
        <f t="shared" si="54"/>
        <v>468.8</v>
      </c>
      <c r="H1186" s="151">
        <f t="shared" si="55"/>
        <v>0</v>
      </c>
      <c r="I1186" s="151">
        <f t="shared" si="56"/>
        <v>468.8</v>
      </c>
      <c r="J1186" s="151" t="s">
        <v>707</v>
      </c>
      <c r="K1186" s="151" t="str">
        <f>IFERROR(IF(VLOOKUP(B1186,comp!$D:$L,1,FALSE)=B1186,"",""),"Novo")</f>
        <v/>
      </c>
    </row>
    <row r="1187" spans="1:11">
      <c r="A1187" s="151">
        <v>97987</v>
      </c>
      <c r="B1187" s="152">
        <v>12551</v>
      </c>
      <c r="C1187" s="151" t="s">
        <v>1898</v>
      </c>
      <c r="D1187" s="151" t="s">
        <v>727</v>
      </c>
      <c r="E1187" s="151">
        <v>2</v>
      </c>
      <c r="F1187" s="151">
        <v>318.18</v>
      </c>
      <c r="G1187" s="151">
        <f t="shared" si="54"/>
        <v>636.36</v>
      </c>
      <c r="H1187" s="151">
        <f t="shared" si="55"/>
        <v>0</v>
      </c>
      <c r="I1187" s="151">
        <f t="shared" si="56"/>
        <v>636.36</v>
      </c>
      <c r="J1187" s="151" t="s">
        <v>707</v>
      </c>
      <c r="K1187" s="151" t="str">
        <f>IFERROR(IF(VLOOKUP(B1187,comp!$D:$L,1,FALSE)=B1187,"",""),"Novo")</f>
        <v/>
      </c>
    </row>
    <row r="1188" spans="1:11">
      <c r="A1188" s="151">
        <v>97991</v>
      </c>
      <c r="B1188" s="152">
        <v>12563</v>
      </c>
      <c r="C1188" s="151" t="s">
        <v>1899</v>
      </c>
      <c r="D1188" s="151" t="s">
        <v>727</v>
      </c>
      <c r="E1188" s="151">
        <v>2</v>
      </c>
      <c r="F1188" s="151">
        <v>440.1</v>
      </c>
      <c r="G1188" s="151">
        <f t="shared" si="54"/>
        <v>880.2</v>
      </c>
      <c r="H1188" s="151">
        <f t="shared" si="55"/>
        <v>0</v>
      </c>
      <c r="I1188" s="151">
        <f t="shared" si="56"/>
        <v>880.2</v>
      </c>
      <c r="J1188" s="151" t="s">
        <v>707</v>
      </c>
      <c r="K1188" s="151" t="str">
        <f>IFERROR(IF(VLOOKUP(B1188,comp!$D:$L,1,FALSE)=B1188,"",""),"Novo")</f>
        <v/>
      </c>
    </row>
    <row r="1189" spans="1:11">
      <c r="A1189" s="151">
        <v>97994</v>
      </c>
      <c r="B1189" s="152">
        <v>101624</v>
      </c>
      <c r="C1189" s="151" t="s">
        <v>1900</v>
      </c>
      <c r="D1189" s="151" t="s">
        <v>1606</v>
      </c>
      <c r="E1189" s="151">
        <v>0.63480000000000003</v>
      </c>
      <c r="F1189" s="151">
        <v>178.96</v>
      </c>
      <c r="G1189" s="151">
        <f t="shared" si="54"/>
        <v>0</v>
      </c>
      <c r="H1189" s="151">
        <f t="shared" si="55"/>
        <v>113.60380800000001</v>
      </c>
      <c r="I1189" s="151">
        <f t="shared" si="56"/>
        <v>113.60380800000001</v>
      </c>
      <c r="J1189" s="151" t="s">
        <v>704</v>
      </c>
      <c r="K1189" s="151" t="str">
        <f>IFERROR(IF(VLOOKUP(B1189,comp!$D:$L,1,FALSE)=B1189,"",""),"Novo")</f>
        <v/>
      </c>
    </row>
    <row r="1190" spans="1:11">
      <c r="A1190" s="151">
        <v>98410</v>
      </c>
      <c r="B1190" s="152">
        <v>43443</v>
      </c>
      <c r="C1190" s="151" t="s">
        <v>1901</v>
      </c>
      <c r="D1190" s="151" t="s">
        <v>727</v>
      </c>
      <c r="E1190" s="151">
        <v>1</v>
      </c>
      <c r="F1190" s="151">
        <v>322.94</v>
      </c>
      <c r="G1190" s="151">
        <f t="shared" si="54"/>
        <v>322.94</v>
      </c>
      <c r="H1190" s="151">
        <f t="shared" si="55"/>
        <v>0</v>
      </c>
      <c r="I1190" s="151">
        <f t="shared" si="56"/>
        <v>322.94</v>
      </c>
      <c r="J1190" s="151" t="s">
        <v>707</v>
      </c>
      <c r="K1190" s="151" t="str">
        <f>IFERROR(IF(VLOOKUP(B1190,comp!$D:$L,1,FALSE)=B1190,"",""),"Novo")</f>
        <v/>
      </c>
    </row>
    <row r="1191" spans="1:11">
      <c r="A1191" s="151">
        <v>101806</v>
      </c>
      <c r="B1191" s="152">
        <v>97733</v>
      </c>
      <c r="C1191" s="151" t="s">
        <v>1902</v>
      </c>
      <c r="D1191" s="151" t="s">
        <v>1606</v>
      </c>
      <c r="E1191" s="151">
        <v>4.7999999999999996E-3</v>
      </c>
      <c r="F1191" s="155">
        <v>3492.38</v>
      </c>
      <c r="G1191" s="151">
        <f t="shared" si="54"/>
        <v>0</v>
      </c>
      <c r="H1191" s="151">
        <f t="shared" si="55"/>
        <v>16.763424000000001</v>
      </c>
      <c r="I1191" s="151">
        <f t="shared" si="56"/>
        <v>16.763424000000001</v>
      </c>
      <c r="J1191" s="151" t="s">
        <v>704</v>
      </c>
      <c r="K1191" s="151" t="str">
        <f>IFERROR(IF(VLOOKUP(B1191,comp!$D:$L,1,FALSE)=B1191,"",""),"Novo")</f>
        <v/>
      </c>
    </row>
    <row r="1192" spans="1:11">
      <c r="A1192" s="151">
        <v>101807</v>
      </c>
      <c r="B1192" s="152">
        <v>650</v>
      </c>
      <c r="C1192" s="151" t="s">
        <v>1903</v>
      </c>
      <c r="D1192" s="151" t="s">
        <v>727</v>
      </c>
      <c r="E1192" s="151">
        <v>21.637699999999999</v>
      </c>
      <c r="F1192" s="151">
        <v>2.97</v>
      </c>
      <c r="G1192" s="151">
        <f t="shared" si="54"/>
        <v>64.263969000000003</v>
      </c>
      <c r="H1192" s="151">
        <f t="shared" si="55"/>
        <v>0</v>
      </c>
      <c r="I1192" s="151">
        <f t="shared" si="56"/>
        <v>64.263969000000003</v>
      </c>
      <c r="J1192" s="151" t="s">
        <v>707</v>
      </c>
      <c r="K1192" s="151" t="str">
        <f>IFERROR(IF(VLOOKUP(B1192,comp!$D:$L,1,FALSE)=B1192,"",""),"Novo")</f>
        <v/>
      </c>
    </row>
    <row r="1193" spans="1:11">
      <c r="A1193" s="151">
        <v>101808</v>
      </c>
      <c r="B1193" s="152">
        <v>41629</v>
      </c>
      <c r="C1193" s="151" t="s">
        <v>1904</v>
      </c>
      <c r="D1193" s="151" t="s">
        <v>727</v>
      </c>
      <c r="E1193" s="151">
        <v>1</v>
      </c>
      <c r="F1193" s="151">
        <v>442.89</v>
      </c>
      <c r="G1193" s="151">
        <f t="shared" si="54"/>
        <v>442.89</v>
      </c>
      <c r="H1193" s="151">
        <f t="shared" si="55"/>
        <v>0</v>
      </c>
      <c r="I1193" s="151">
        <f t="shared" si="56"/>
        <v>442.89</v>
      </c>
      <c r="J1193" s="151" t="s">
        <v>707</v>
      </c>
      <c r="K1193" s="151" t="str">
        <f>IFERROR(IF(VLOOKUP(B1193,comp!$D:$L,1,FALSE)=B1193,"",""),"Novo")</f>
        <v/>
      </c>
    </row>
    <row r="1194" spans="1:11">
      <c r="A1194" s="151">
        <v>102139</v>
      </c>
      <c r="B1194" s="152">
        <v>43444</v>
      </c>
      <c r="C1194" s="151" t="s">
        <v>1905</v>
      </c>
      <c r="D1194" s="151" t="s">
        <v>727</v>
      </c>
      <c r="E1194" s="151">
        <v>1</v>
      </c>
      <c r="F1194" s="151">
        <v>445.96</v>
      </c>
      <c r="G1194" s="151">
        <f t="shared" si="54"/>
        <v>445.96</v>
      </c>
      <c r="H1194" s="151">
        <f t="shared" si="55"/>
        <v>0</v>
      </c>
      <c r="I1194" s="151">
        <f t="shared" si="56"/>
        <v>445.96</v>
      </c>
      <c r="J1194" s="151" t="s">
        <v>707</v>
      </c>
      <c r="K1194" s="151" t="str">
        <f>IFERROR(IF(VLOOKUP(B1194,comp!$D:$L,1,FALSE)=B1194,"",""),"Novo")</f>
        <v/>
      </c>
    </row>
    <row r="1195" spans="1:11">
      <c r="A1195" s="151">
        <v>102141</v>
      </c>
      <c r="B1195" s="152">
        <v>41610</v>
      </c>
      <c r="C1195" s="151" t="s">
        <v>1906</v>
      </c>
      <c r="D1195" s="151" t="s">
        <v>727</v>
      </c>
      <c r="E1195" s="151">
        <v>1</v>
      </c>
      <c r="F1195" s="151">
        <v>753.2</v>
      </c>
      <c r="G1195" s="151">
        <f t="shared" si="54"/>
        <v>753.2</v>
      </c>
      <c r="H1195" s="151">
        <f t="shared" si="55"/>
        <v>0</v>
      </c>
      <c r="I1195" s="151">
        <f t="shared" si="56"/>
        <v>753.2</v>
      </c>
      <c r="J1195" s="151" t="s">
        <v>707</v>
      </c>
      <c r="K1195" s="151" t="str">
        <f>IFERROR(IF(VLOOKUP(B1195,comp!$D:$L,1,FALSE)=B1195,"",""),"Novo")</f>
        <v/>
      </c>
    </row>
    <row r="1196" spans="1:11">
      <c r="A1196" s="151">
        <v>94263</v>
      </c>
      <c r="B1196" s="152">
        <v>88243</v>
      </c>
      <c r="C1196" s="151" t="s">
        <v>1907</v>
      </c>
      <c r="D1196" s="151" t="s">
        <v>852</v>
      </c>
      <c r="E1196" s="151">
        <v>8.6699999999999999E-2</v>
      </c>
      <c r="F1196" s="151">
        <v>27.49</v>
      </c>
      <c r="G1196" s="151">
        <f t="shared" si="54"/>
        <v>0</v>
      </c>
      <c r="H1196" s="151">
        <f t="shared" si="55"/>
        <v>2.3833829999999998</v>
      </c>
      <c r="I1196" s="151">
        <f t="shared" si="56"/>
        <v>2.3833829999999998</v>
      </c>
      <c r="J1196" s="151" t="s">
        <v>704</v>
      </c>
      <c r="K1196" s="151" t="str">
        <f>IFERROR(IF(VLOOKUP(B1196,comp!$D:$L,1,FALSE)=B1196,"",""),"Novo")</f>
        <v/>
      </c>
    </row>
    <row r="1197" spans="1:11">
      <c r="A1197" s="151">
        <v>94263</v>
      </c>
      <c r="B1197" s="152">
        <v>88631</v>
      </c>
      <c r="C1197" s="151" t="s">
        <v>1908</v>
      </c>
      <c r="D1197" s="151" t="s">
        <v>1606</v>
      </c>
      <c r="E1197" s="151">
        <v>1.6000000000000001E-3</v>
      </c>
      <c r="F1197" s="151">
        <v>542.44000000000005</v>
      </c>
      <c r="G1197" s="151">
        <f t="shared" si="54"/>
        <v>0</v>
      </c>
      <c r="H1197" s="151">
        <f t="shared" si="55"/>
        <v>0.86790400000000012</v>
      </c>
      <c r="I1197" s="151">
        <f t="shared" si="56"/>
        <v>0.86790400000000012</v>
      </c>
      <c r="J1197" s="151" t="s">
        <v>704</v>
      </c>
      <c r="K1197" s="151" t="str">
        <f>IFERROR(IF(VLOOKUP(B1197,comp!$D:$L,1,FALSE)=B1197,"",""),"Novo")</f>
        <v/>
      </c>
    </row>
    <row r="1198" spans="1:11">
      <c r="A1198" s="151">
        <v>94263</v>
      </c>
      <c r="B1198" s="152">
        <v>92960</v>
      </c>
      <c r="C1198" s="151" t="s">
        <v>1909</v>
      </c>
      <c r="D1198" s="151" t="s">
        <v>703</v>
      </c>
      <c r="E1198" s="151">
        <v>1.44E-2</v>
      </c>
      <c r="F1198" s="151">
        <v>19.239999999999998</v>
      </c>
      <c r="G1198" s="151">
        <f t="shared" si="54"/>
        <v>0</v>
      </c>
      <c r="H1198" s="151">
        <f t="shared" si="55"/>
        <v>0.27705599999999997</v>
      </c>
      <c r="I1198" s="151">
        <f t="shared" si="56"/>
        <v>0.27705599999999997</v>
      </c>
      <c r="J1198" s="151" t="s">
        <v>704</v>
      </c>
      <c r="K1198" s="151" t="str">
        <f>IFERROR(IF(VLOOKUP(B1198,comp!$D:$L,1,FALSE)=B1198,"",""),"Novo")</f>
        <v/>
      </c>
    </row>
    <row r="1199" spans="1:11">
      <c r="A1199" s="151">
        <v>94263</v>
      </c>
      <c r="B1199" s="152">
        <v>92961</v>
      </c>
      <c r="C1199" s="151" t="s">
        <v>1910</v>
      </c>
      <c r="D1199" s="151" t="s">
        <v>712</v>
      </c>
      <c r="E1199" s="151">
        <v>7.22E-2</v>
      </c>
      <c r="F1199" s="151">
        <v>5.29</v>
      </c>
      <c r="G1199" s="151">
        <f t="shared" si="54"/>
        <v>0</v>
      </c>
      <c r="H1199" s="151">
        <f t="shared" si="55"/>
        <v>0.381938</v>
      </c>
      <c r="I1199" s="151">
        <f t="shared" si="56"/>
        <v>0.381938</v>
      </c>
      <c r="J1199" s="151" t="s">
        <v>704</v>
      </c>
      <c r="K1199" s="151" t="str">
        <f>IFERROR(IF(VLOOKUP(B1199,comp!$D:$L,1,FALSE)=B1199,"",""),"Novo")</f>
        <v/>
      </c>
    </row>
    <row r="1200" spans="1:11">
      <c r="A1200" s="151">
        <v>94273</v>
      </c>
      <c r="B1200" s="152">
        <v>4059</v>
      </c>
      <c r="C1200" s="151" t="s">
        <v>1911</v>
      </c>
      <c r="D1200" s="151" t="s">
        <v>826</v>
      </c>
      <c r="E1200" s="151">
        <v>1.0049999999999999</v>
      </c>
      <c r="F1200" s="151">
        <v>29.47</v>
      </c>
      <c r="G1200" s="151">
        <f t="shared" si="54"/>
        <v>29.617349999999995</v>
      </c>
      <c r="H1200" s="151">
        <f t="shared" si="55"/>
        <v>0</v>
      </c>
      <c r="I1200" s="151">
        <f t="shared" si="56"/>
        <v>29.617349999999995</v>
      </c>
      <c r="J1200" s="151" t="s">
        <v>707</v>
      </c>
      <c r="K1200" s="151" t="str">
        <f>IFERROR(IF(VLOOKUP(B1200,comp!$D:$L,1,FALSE)=B1200,"",""),"Novo")</f>
        <v/>
      </c>
    </row>
    <row r="1201" spans="1:11">
      <c r="A1201" s="151">
        <v>94275</v>
      </c>
      <c r="B1201" s="152">
        <v>41679</v>
      </c>
      <c r="C1201" s="151" t="s">
        <v>1912</v>
      </c>
      <c r="D1201" s="151" t="s">
        <v>727</v>
      </c>
      <c r="E1201" s="151">
        <v>1.0049999999999999</v>
      </c>
      <c r="F1201" s="151">
        <v>26.69</v>
      </c>
      <c r="G1201" s="151">
        <f t="shared" si="54"/>
        <v>26.823449999999998</v>
      </c>
      <c r="H1201" s="151">
        <f t="shared" si="55"/>
        <v>0</v>
      </c>
      <c r="I1201" s="151">
        <f t="shared" si="56"/>
        <v>26.823449999999998</v>
      </c>
      <c r="J1201" s="151" t="s">
        <v>707</v>
      </c>
      <c r="K1201" s="151" t="str">
        <f>IFERROR(IF(VLOOKUP(B1201,comp!$D:$L,1,FALSE)=B1201,"",""),"Novo")</f>
        <v/>
      </c>
    </row>
    <row r="1202" spans="1:11">
      <c r="A1202" s="151">
        <v>94277</v>
      </c>
      <c r="B1202" s="152">
        <v>41681</v>
      </c>
      <c r="C1202" s="151" t="s">
        <v>1913</v>
      </c>
      <c r="D1202" s="151" t="s">
        <v>727</v>
      </c>
      <c r="E1202" s="151">
        <v>1.2563</v>
      </c>
      <c r="F1202" s="151">
        <v>18.260000000000002</v>
      </c>
      <c r="G1202" s="151">
        <f t="shared" si="54"/>
        <v>22.940038000000001</v>
      </c>
      <c r="H1202" s="151">
        <f t="shared" si="55"/>
        <v>0</v>
      </c>
      <c r="I1202" s="151">
        <f t="shared" si="56"/>
        <v>22.940038000000001</v>
      </c>
      <c r="J1202" s="151" t="s">
        <v>707</v>
      </c>
      <c r="K1202" s="151" t="str">
        <f>IFERROR(IF(VLOOKUP(B1202,comp!$D:$L,1,FALSE)=B1202,"",""),"Novo")</f>
        <v/>
      </c>
    </row>
    <row r="1203" spans="1:11">
      <c r="A1203" s="151">
        <v>94279</v>
      </c>
      <c r="B1203" s="152">
        <v>41680</v>
      </c>
      <c r="C1203" s="151" t="s">
        <v>1914</v>
      </c>
      <c r="D1203" s="151" t="s">
        <v>727</v>
      </c>
      <c r="E1203" s="151">
        <v>2.5769000000000002</v>
      </c>
      <c r="F1203" s="151">
        <v>11.67</v>
      </c>
      <c r="G1203" s="151">
        <f t="shared" si="54"/>
        <v>30.072423000000001</v>
      </c>
      <c r="H1203" s="151">
        <f t="shared" si="55"/>
        <v>0</v>
      </c>
      <c r="I1203" s="151">
        <f t="shared" si="56"/>
        <v>30.072423000000001</v>
      </c>
      <c r="J1203" s="151" t="s">
        <v>707</v>
      </c>
      <c r="K1203" s="151" t="str">
        <f>IFERROR(IF(VLOOKUP(B1203,comp!$D:$L,1,FALSE)=B1203,"",""),"Novo")</f>
        <v/>
      </c>
    </row>
    <row r="1204" spans="1:11">
      <c r="A1204" s="151">
        <v>94294</v>
      </c>
      <c r="B1204" s="152">
        <v>94969</v>
      </c>
      <c r="C1204" s="151" t="s">
        <v>1915</v>
      </c>
      <c r="D1204" s="151" t="s">
        <v>1606</v>
      </c>
      <c r="E1204" s="151">
        <v>1.5599999999999999E-2</v>
      </c>
      <c r="F1204" s="151">
        <v>362.77</v>
      </c>
      <c r="G1204" s="151">
        <f t="shared" si="54"/>
        <v>0</v>
      </c>
      <c r="H1204" s="151">
        <f t="shared" si="55"/>
        <v>5.6592119999999992</v>
      </c>
      <c r="I1204" s="151">
        <f t="shared" si="56"/>
        <v>5.6592119999999992</v>
      </c>
      <c r="J1204" s="151" t="s">
        <v>704</v>
      </c>
      <c r="K1204" s="151" t="str">
        <f>IFERROR(IF(VLOOKUP(B1204,comp!$D:$L,1,FALSE)=B1204,"",""),"Novo")</f>
        <v/>
      </c>
    </row>
    <row r="1205" spans="1:11">
      <c r="A1205" s="151">
        <v>104491</v>
      </c>
      <c r="B1205" s="152">
        <v>5940</v>
      </c>
      <c r="C1205" s="151" t="s">
        <v>1916</v>
      </c>
      <c r="D1205" s="151" t="s">
        <v>703</v>
      </c>
      <c r="E1205" s="151">
        <v>4.99E-2</v>
      </c>
      <c r="F1205" s="151">
        <v>166.44</v>
      </c>
      <c r="G1205" s="151">
        <f t="shared" si="54"/>
        <v>0</v>
      </c>
      <c r="H1205" s="151">
        <f t="shared" si="55"/>
        <v>8.3053559999999997</v>
      </c>
      <c r="I1205" s="151">
        <f t="shared" si="56"/>
        <v>8.3053559999999997</v>
      </c>
      <c r="J1205" s="151" t="s">
        <v>704</v>
      </c>
      <c r="K1205" s="151" t="str">
        <f>IFERROR(IF(VLOOKUP(B1205,comp!$D:$L,1,FALSE)=B1205,"",""),"Novo")</f>
        <v/>
      </c>
    </row>
    <row r="1206" spans="1:11">
      <c r="A1206" s="151">
        <v>104491</v>
      </c>
      <c r="B1206" s="152">
        <v>5942</v>
      </c>
      <c r="C1206" s="151" t="s">
        <v>1917</v>
      </c>
      <c r="D1206" s="151" t="s">
        <v>712</v>
      </c>
      <c r="E1206" s="151">
        <v>8.2000000000000003E-2</v>
      </c>
      <c r="F1206" s="151">
        <v>74.28</v>
      </c>
      <c r="G1206" s="151">
        <f t="shared" si="54"/>
        <v>0</v>
      </c>
      <c r="H1206" s="151">
        <f t="shared" si="55"/>
        <v>6.0909599999999999</v>
      </c>
      <c r="I1206" s="151">
        <f t="shared" si="56"/>
        <v>6.0909599999999999</v>
      </c>
      <c r="J1206" s="151" t="s">
        <v>704</v>
      </c>
      <c r="K1206" s="151" t="str">
        <f>IFERROR(IF(VLOOKUP(B1206,comp!$D:$L,1,FALSE)=B1206,"",""),"Novo")</f>
        <v/>
      </c>
    </row>
    <row r="1207" spans="1:11">
      <c r="A1207" s="151">
        <v>104491</v>
      </c>
      <c r="B1207" s="152">
        <v>37476</v>
      </c>
      <c r="C1207" s="151" t="s">
        <v>1918</v>
      </c>
      <c r="D1207" s="151" t="s">
        <v>727</v>
      </c>
      <c r="E1207" s="151">
        <v>1</v>
      </c>
      <c r="F1207" s="155">
        <v>4059.83</v>
      </c>
      <c r="G1207" s="151">
        <f t="shared" si="54"/>
        <v>4059.83</v>
      </c>
      <c r="H1207" s="151">
        <f t="shared" si="55"/>
        <v>0</v>
      </c>
      <c r="I1207" s="151">
        <f t="shared" si="56"/>
        <v>4059.83</v>
      </c>
      <c r="J1207" s="151" t="s">
        <v>707</v>
      </c>
      <c r="K1207" s="151" t="str">
        <f>IFERROR(IF(VLOOKUP(B1207,comp!$D:$L,1,FALSE)=B1207,"",""),"Novo")</f>
        <v/>
      </c>
    </row>
    <row r="1208" spans="1:11">
      <c r="A1208" s="151">
        <v>104492</v>
      </c>
      <c r="B1208" s="152">
        <v>37478</v>
      </c>
      <c r="C1208" s="151" t="s">
        <v>1919</v>
      </c>
      <c r="D1208" s="151" t="s">
        <v>727</v>
      </c>
      <c r="E1208" s="151">
        <v>1</v>
      </c>
      <c r="F1208" s="155">
        <v>5085.04</v>
      </c>
      <c r="G1208" s="151">
        <f t="shared" si="54"/>
        <v>5085.04</v>
      </c>
      <c r="H1208" s="151">
        <f t="shared" si="55"/>
        <v>0</v>
      </c>
      <c r="I1208" s="151">
        <f t="shared" si="56"/>
        <v>5085.04</v>
      </c>
      <c r="J1208" s="151" t="s">
        <v>707</v>
      </c>
      <c r="K1208" s="151" t="str">
        <f>IFERROR(IF(VLOOKUP(B1208,comp!$D:$L,1,FALSE)=B1208,"",""),"Novo")</f>
        <v/>
      </c>
    </row>
    <row r="1209" spans="1:11">
      <c r="A1209" s="151">
        <v>104494</v>
      </c>
      <c r="B1209" s="152">
        <v>5944</v>
      </c>
      <c r="C1209" s="151" t="s">
        <v>1920</v>
      </c>
      <c r="D1209" s="151" t="s">
        <v>703</v>
      </c>
      <c r="E1209" s="151">
        <v>4.99E-2</v>
      </c>
      <c r="F1209" s="151">
        <v>227.21</v>
      </c>
      <c r="G1209" s="151">
        <f t="shared" si="54"/>
        <v>0</v>
      </c>
      <c r="H1209" s="151">
        <f t="shared" si="55"/>
        <v>11.337779000000001</v>
      </c>
      <c r="I1209" s="151">
        <f t="shared" si="56"/>
        <v>11.337779000000001</v>
      </c>
      <c r="J1209" s="151" t="s">
        <v>704</v>
      </c>
      <c r="K1209" s="151" t="str">
        <f>IFERROR(IF(VLOOKUP(B1209,comp!$D:$L,1,FALSE)=B1209,"",""),"Novo")</f>
        <v/>
      </c>
    </row>
    <row r="1210" spans="1:11">
      <c r="A1210" s="151">
        <v>104494</v>
      </c>
      <c r="B1210" s="152">
        <v>5946</v>
      </c>
      <c r="C1210" s="151" t="s">
        <v>1921</v>
      </c>
      <c r="D1210" s="151" t="s">
        <v>712</v>
      </c>
      <c r="E1210" s="151">
        <v>8.2000000000000003E-2</v>
      </c>
      <c r="F1210" s="151">
        <v>92.47</v>
      </c>
      <c r="G1210" s="151">
        <f t="shared" si="54"/>
        <v>0</v>
      </c>
      <c r="H1210" s="151">
        <f t="shared" si="55"/>
        <v>7.5825399999999998</v>
      </c>
      <c r="I1210" s="151">
        <f t="shared" si="56"/>
        <v>7.5825399999999998</v>
      </c>
      <c r="J1210" s="151" t="s">
        <v>704</v>
      </c>
      <c r="K1210" s="151" t="str">
        <f>IFERROR(IF(VLOOKUP(B1210,comp!$D:$L,1,FALSE)=B1210,"",""),"Novo")</f>
        <v/>
      </c>
    </row>
    <row r="1211" spans="1:11">
      <c r="A1211" s="151">
        <v>104494</v>
      </c>
      <c r="B1211" s="152">
        <v>37477</v>
      </c>
      <c r="C1211" s="151" t="s">
        <v>1922</v>
      </c>
      <c r="D1211" s="151" t="s">
        <v>727</v>
      </c>
      <c r="E1211" s="151">
        <v>1</v>
      </c>
      <c r="F1211" s="155">
        <v>6889.41</v>
      </c>
      <c r="G1211" s="151">
        <f t="shared" si="54"/>
        <v>6889.41</v>
      </c>
      <c r="H1211" s="151">
        <f t="shared" si="55"/>
        <v>0</v>
      </c>
      <c r="I1211" s="151">
        <f t="shared" si="56"/>
        <v>6889.41</v>
      </c>
      <c r="J1211" s="151" t="s">
        <v>707</v>
      </c>
      <c r="K1211" s="151" t="str">
        <f>IFERROR(IF(VLOOKUP(B1211,comp!$D:$L,1,FALSE)=B1211,"",""),"Novo")</f>
        <v/>
      </c>
    </row>
    <row r="1212" spans="1:11">
      <c r="A1212" s="151">
        <v>104497</v>
      </c>
      <c r="B1212" s="152">
        <v>37479</v>
      </c>
      <c r="C1212" s="151" t="s">
        <v>1923</v>
      </c>
      <c r="D1212" s="151" t="s">
        <v>727</v>
      </c>
      <c r="E1212" s="151">
        <v>1</v>
      </c>
      <c r="F1212" s="155">
        <v>8170.92</v>
      </c>
      <c r="G1212" s="151">
        <f t="shared" si="54"/>
        <v>8170.92</v>
      </c>
      <c r="H1212" s="151">
        <f t="shared" si="55"/>
        <v>0</v>
      </c>
      <c r="I1212" s="151">
        <f t="shared" si="56"/>
        <v>8170.92</v>
      </c>
      <c r="J1212" s="151" t="s">
        <v>707</v>
      </c>
      <c r="K1212" s="151" t="str">
        <f>IFERROR(IF(VLOOKUP(B1212,comp!$D:$L,1,FALSE)=B1212,"",""),"Novo")</f>
        <v/>
      </c>
    </row>
    <row r="1213" spans="1:11">
      <c r="A1213" s="151">
        <v>104515</v>
      </c>
      <c r="B1213" s="152">
        <v>39323</v>
      </c>
      <c r="C1213" s="151" t="s">
        <v>1924</v>
      </c>
      <c r="D1213" s="151" t="s">
        <v>838</v>
      </c>
      <c r="E1213" s="151">
        <v>1</v>
      </c>
      <c r="F1213" s="151">
        <v>25.31</v>
      </c>
      <c r="G1213" s="151">
        <f t="shared" si="54"/>
        <v>25.31</v>
      </c>
      <c r="H1213" s="151">
        <f t="shared" si="55"/>
        <v>0</v>
      </c>
      <c r="I1213" s="151">
        <f t="shared" si="56"/>
        <v>25.31</v>
      </c>
      <c r="J1213" s="151" t="s">
        <v>707</v>
      </c>
      <c r="K1213" s="151" t="str">
        <f>IFERROR(IF(VLOOKUP(B1213,comp!$D:$L,1,FALSE)=B1213,"",""),"Novo")</f>
        <v/>
      </c>
    </row>
    <row r="1214" spans="1:11">
      <c r="A1214" s="151">
        <v>102727</v>
      </c>
      <c r="B1214" s="152">
        <v>1358</v>
      </c>
      <c r="C1214" s="151" t="s">
        <v>1925</v>
      </c>
      <c r="D1214" s="151" t="s">
        <v>838</v>
      </c>
      <c r="E1214" s="151">
        <v>0.55130000000000001</v>
      </c>
      <c r="F1214" s="151">
        <v>37.96</v>
      </c>
      <c r="G1214" s="151">
        <f t="shared" si="54"/>
        <v>20.927348000000002</v>
      </c>
      <c r="H1214" s="151">
        <f t="shared" si="55"/>
        <v>0</v>
      </c>
      <c r="I1214" s="151">
        <f t="shared" si="56"/>
        <v>20.927348000000002</v>
      </c>
      <c r="J1214" s="151" t="s">
        <v>707</v>
      </c>
      <c r="K1214" s="151" t="str">
        <f>IFERROR(IF(VLOOKUP(B1214,comp!$D:$L,1,FALSE)=B1214,"",""),"Novo")</f>
        <v/>
      </c>
    </row>
    <row r="1215" spans="1:11">
      <c r="A1215" s="151">
        <v>102727</v>
      </c>
      <c r="B1215" s="152">
        <v>40304</v>
      </c>
      <c r="C1215" s="151" t="s">
        <v>1926</v>
      </c>
      <c r="D1215" s="151" t="s">
        <v>828</v>
      </c>
      <c r="E1215" s="151">
        <v>3.1199999999999999E-2</v>
      </c>
      <c r="F1215" s="151">
        <v>15.06</v>
      </c>
      <c r="G1215" s="151">
        <f t="shared" si="54"/>
        <v>0.46987200000000001</v>
      </c>
      <c r="H1215" s="151">
        <f t="shared" si="55"/>
        <v>0</v>
      </c>
      <c r="I1215" s="151">
        <f t="shared" si="56"/>
        <v>0.46987200000000001</v>
      </c>
      <c r="J1215" s="151" t="s">
        <v>707</v>
      </c>
      <c r="K1215" s="151" t="str">
        <f>IFERROR(IF(VLOOKUP(B1215,comp!$D:$L,1,FALSE)=B1215,"",""),"Novo")</f>
        <v/>
      </c>
    </row>
    <row r="1216" spans="1:11">
      <c r="A1216" s="151">
        <v>102728</v>
      </c>
      <c r="B1216" s="152">
        <v>88238</v>
      </c>
      <c r="C1216" s="151" t="s">
        <v>1927</v>
      </c>
      <c r="D1216" s="151" t="s">
        <v>852</v>
      </c>
      <c r="E1216" s="151">
        <v>1.9699999999999999E-2</v>
      </c>
      <c r="F1216" s="151">
        <v>28.38</v>
      </c>
      <c r="G1216" s="151">
        <f t="shared" si="54"/>
        <v>0</v>
      </c>
      <c r="H1216" s="151">
        <f t="shared" si="55"/>
        <v>0.55908599999999997</v>
      </c>
      <c r="I1216" s="151">
        <f t="shared" si="56"/>
        <v>0.55908599999999997</v>
      </c>
      <c r="J1216" s="151" t="s">
        <v>704</v>
      </c>
      <c r="K1216" s="151" t="str">
        <f>IFERROR(IF(VLOOKUP(B1216,comp!$D:$L,1,FALSE)=B1216,"",""),"Novo")</f>
        <v/>
      </c>
    </row>
    <row r="1217" spans="1:11">
      <c r="A1217" s="151">
        <v>102734</v>
      </c>
      <c r="B1217" s="152">
        <v>39016</v>
      </c>
      <c r="C1217" s="151" t="s">
        <v>1928</v>
      </c>
      <c r="D1217" s="151" t="s">
        <v>727</v>
      </c>
      <c r="E1217" s="151">
        <v>1.333</v>
      </c>
      <c r="F1217" s="151">
        <v>0.36</v>
      </c>
      <c r="G1217" s="151">
        <f t="shared" si="54"/>
        <v>0.47987999999999997</v>
      </c>
      <c r="H1217" s="151">
        <f t="shared" si="55"/>
        <v>0</v>
      </c>
      <c r="I1217" s="151">
        <f t="shared" si="56"/>
        <v>0.47987999999999997</v>
      </c>
      <c r="J1217" s="151" t="s">
        <v>707</v>
      </c>
      <c r="K1217" s="151" t="str">
        <f>IFERROR(IF(VLOOKUP(B1217,comp!$D:$L,1,FALSE)=B1217,"",""),"Novo")</f>
        <v/>
      </c>
    </row>
    <row r="1218" spans="1:11">
      <c r="A1218" s="151">
        <v>102736</v>
      </c>
      <c r="B1218" s="152">
        <v>1524</v>
      </c>
      <c r="C1218" s="151" t="s">
        <v>1929</v>
      </c>
      <c r="D1218" s="151" t="s">
        <v>1606</v>
      </c>
      <c r="E1218" s="151">
        <v>1.103</v>
      </c>
      <c r="F1218" s="151">
        <v>453.43</v>
      </c>
      <c r="G1218" s="151">
        <f t="shared" si="54"/>
        <v>500.13328999999999</v>
      </c>
      <c r="H1218" s="151">
        <f t="shared" si="55"/>
        <v>0</v>
      </c>
      <c r="I1218" s="151">
        <f t="shared" si="56"/>
        <v>500.13328999999999</v>
      </c>
      <c r="J1218" s="151" t="s">
        <v>707</v>
      </c>
      <c r="K1218" s="151" t="str">
        <f>IFERROR(IF(VLOOKUP(B1218,comp!$D:$L,1,FALSE)=B1218,"",""),"Novo")</f>
        <v/>
      </c>
    </row>
    <row r="1219" spans="1:11">
      <c r="A1219" s="151">
        <v>102737</v>
      </c>
      <c r="B1219" s="152">
        <v>96620</v>
      </c>
      <c r="C1219" s="151" t="s">
        <v>1930</v>
      </c>
      <c r="D1219" s="151" t="s">
        <v>1606</v>
      </c>
      <c r="E1219" s="151">
        <v>0.10349999999999999</v>
      </c>
      <c r="F1219" s="151">
        <v>660.03</v>
      </c>
      <c r="G1219" s="151">
        <f t="shared" si="54"/>
        <v>0</v>
      </c>
      <c r="H1219" s="151">
        <f t="shared" si="55"/>
        <v>68.313104999999993</v>
      </c>
      <c r="I1219" s="151">
        <f t="shared" si="56"/>
        <v>68.313104999999993</v>
      </c>
      <c r="J1219" s="151" t="s">
        <v>704</v>
      </c>
      <c r="K1219" s="151" t="str">
        <f>IFERROR(IF(VLOOKUP(B1219,comp!$D:$L,1,FALSE)=B1219,"",""),"Novo")</f>
        <v/>
      </c>
    </row>
    <row r="1220" spans="1:11">
      <c r="A1220" s="151">
        <v>102737</v>
      </c>
      <c r="B1220" s="152">
        <v>102727</v>
      </c>
      <c r="C1220" s="151" t="s">
        <v>1931</v>
      </c>
      <c r="D1220" s="151" t="s">
        <v>838</v>
      </c>
      <c r="E1220" s="151">
        <v>3.3812000000000002</v>
      </c>
      <c r="F1220" s="151">
        <v>92.94</v>
      </c>
      <c r="G1220" s="151">
        <f t="shared" si="54"/>
        <v>0</v>
      </c>
      <c r="H1220" s="151">
        <f t="shared" si="55"/>
        <v>314.24872800000003</v>
      </c>
      <c r="I1220" s="151">
        <f t="shared" si="56"/>
        <v>314.24872800000003</v>
      </c>
      <c r="J1220" s="151" t="s">
        <v>704</v>
      </c>
      <c r="K1220" s="151" t="str">
        <f>IFERROR(IF(VLOOKUP(B1220,comp!$D:$L,1,FALSE)=B1220,"",""),"Novo")</f>
        <v/>
      </c>
    </row>
    <row r="1221" spans="1:11">
      <c r="A1221" s="151">
        <v>102737</v>
      </c>
      <c r="B1221" s="152">
        <v>102728</v>
      </c>
      <c r="C1221" s="151" t="s">
        <v>1932</v>
      </c>
      <c r="D1221" s="151" t="s">
        <v>828</v>
      </c>
      <c r="E1221" s="151">
        <v>16.985800000000001</v>
      </c>
      <c r="F1221" s="151">
        <v>14.64</v>
      </c>
      <c r="G1221" s="151">
        <f t="shared" ref="G1221:G1284" si="57">IF(J1221="INSUMO",F1221*E1221,0)</f>
        <v>0</v>
      </c>
      <c r="H1221" s="151">
        <f t="shared" ref="H1221:H1284" si="58">IF(J1221="MÃO DE OBRA",F1221*E1221,0)</f>
        <v>248.67211200000003</v>
      </c>
      <c r="I1221" s="151">
        <f t="shared" ref="I1221:I1284" si="59">E1221*F1221</f>
        <v>248.67211200000003</v>
      </c>
      <c r="J1221" s="151" t="s">
        <v>704</v>
      </c>
      <c r="K1221" s="151" t="str">
        <f>IFERROR(IF(VLOOKUP(B1221,comp!$D:$L,1,FALSE)=B1221,"",""),"Novo")</f>
        <v/>
      </c>
    </row>
    <row r="1222" spans="1:11">
      <c r="A1222" s="151">
        <v>102737</v>
      </c>
      <c r="B1222" s="152">
        <v>102729</v>
      </c>
      <c r="C1222" s="151" t="s">
        <v>1933</v>
      </c>
      <c r="D1222" s="151" t="s">
        <v>828</v>
      </c>
      <c r="E1222" s="151">
        <v>0.97470000000000001</v>
      </c>
      <c r="F1222" s="151">
        <v>13.39</v>
      </c>
      <c r="G1222" s="151">
        <f t="shared" si="57"/>
        <v>0</v>
      </c>
      <c r="H1222" s="151">
        <f t="shared" si="58"/>
        <v>13.051233</v>
      </c>
      <c r="I1222" s="151">
        <f t="shared" si="59"/>
        <v>13.051233</v>
      </c>
      <c r="J1222" s="151" t="s">
        <v>704</v>
      </c>
      <c r="K1222" s="151" t="str">
        <f>IFERROR(IF(VLOOKUP(B1222,comp!$D:$L,1,FALSE)=B1222,"",""),"Novo")</f>
        <v/>
      </c>
    </row>
    <row r="1223" spans="1:11">
      <c r="A1223" s="151">
        <v>102737</v>
      </c>
      <c r="B1223" s="152">
        <v>102730</v>
      </c>
      <c r="C1223" s="151" t="s">
        <v>1934</v>
      </c>
      <c r="D1223" s="151" t="s">
        <v>828</v>
      </c>
      <c r="E1223" s="151">
        <v>2.7911999999999999</v>
      </c>
      <c r="F1223" s="151">
        <v>11.79</v>
      </c>
      <c r="G1223" s="151">
        <f t="shared" si="57"/>
        <v>0</v>
      </c>
      <c r="H1223" s="151">
        <f t="shared" si="58"/>
        <v>32.908247999999993</v>
      </c>
      <c r="I1223" s="151">
        <f t="shared" si="59"/>
        <v>32.908247999999993</v>
      </c>
      <c r="J1223" s="151" t="s">
        <v>704</v>
      </c>
      <c r="K1223" s="151" t="str">
        <f>IFERROR(IF(VLOOKUP(B1223,comp!$D:$L,1,FALSE)=B1223,"",""),"Novo")</f>
        <v/>
      </c>
    </row>
    <row r="1224" spans="1:11">
      <c r="A1224" s="151">
        <v>102737</v>
      </c>
      <c r="B1224" s="152">
        <v>102731</v>
      </c>
      <c r="C1224" s="151" t="s">
        <v>1935</v>
      </c>
      <c r="D1224" s="151" t="s">
        <v>828</v>
      </c>
      <c r="E1224" s="151">
        <v>6.8773</v>
      </c>
      <c r="F1224" s="151">
        <v>9.86</v>
      </c>
      <c r="G1224" s="151">
        <f t="shared" si="57"/>
        <v>0</v>
      </c>
      <c r="H1224" s="151">
        <f t="shared" si="58"/>
        <v>67.810177999999993</v>
      </c>
      <c r="I1224" s="151">
        <f t="shared" si="59"/>
        <v>67.810177999999993</v>
      </c>
      <c r="J1224" s="151" t="s">
        <v>704</v>
      </c>
      <c r="K1224" s="151" t="str">
        <f>IFERROR(IF(VLOOKUP(B1224,comp!$D:$L,1,FALSE)=B1224,"",""),"Novo")</f>
        <v/>
      </c>
    </row>
    <row r="1225" spans="1:11">
      <c r="A1225" s="151">
        <v>102737</v>
      </c>
      <c r="B1225" s="152">
        <v>102734</v>
      </c>
      <c r="C1225" s="151" t="s">
        <v>1936</v>
      </c>
      <c r="D1225" s="151" t="s">
        <v>828</v>
      </c>
      <c r="E1225" s="151">
        <v>3.0114999999999998</v>
      </c>
      <c r="F1225" s="151">
        <v>13.58</v>
      </c>
      <c r="G1225" s="151">
        <f t="shared" si="57"/>
        <v>0</v>
      </c>
      <c r="H1225" s="151">
        <f t="shared" si="58"/>
        <v>40.896169999999998</v>
      </c>
      <c r="I1225" s="151">
        <f t="shared" si="59"/>
        <v>40.896169999999998</v>
      </c>
      <c r="J1225" s="151" t="s">
        <v>704</v>
      </c>
      <c r="K1225" s="151" t="str">
        <f>IFERROR(IF(VLOOKUP(B1225,comp!$D:$L,1,FALSE)=B1225,"",""),"Novo")</f>
        <v/>
      </c>
    </row>
    <row r="1226" spans="1:11">
      <c r="A1226" s="151">
        <v>102737</v>
      </c>
      <c r="B1226" s="152">
        <v>102736</v>
      </c>
      <c r="C1226" s="151" t="s">
        <v>1937</v>
      </c>
      <c r="D1226" s="151" t="s">
        <v>1606</v>
      </c>
      <c r="E1226" s="151">
        <v>0.42309999999999998</v>
      </c>
      <c r="F1226" s="151">
        <v>553.38</v>
      </c>
      <c r="G1226" s="151">
        <f t="shared" si="57"/>
        <v>0</v>
      </c>
      <c r="H1226" s="151">
        <f t="shared" si="58"/>
        <v>234.13507799999999</v>
      </c>
      <c r="I1226" s="151">
        <f t="shared" si="59"/>
        <v>234.13507799999999</v>
      </c>
      <c r="J1226" s="151" t="s">
        <v>704</v>
      </c>
      <c r="K1226" s="151" t="str">
        <f>IFERROR(IF(VLOOKUP(B1226,comp!$D:$L,1,FALSE)=B1226,"",""),"Novo")</f>
        <v/>
      </c>
    </row>
    <row r="1227" spans="1:11">
      <c r="A1227" s="151">
        <v>102762</v>
      </c>
      <c r="B1227" s="152">
        <v>102732</v>
      </c>
      <c r="C1227" s="151" t="s">
        <v>1938</v>
      </c>
      <c r="D1227" s="151" t="s">
        <v>828</v>
      </c>
      <c r="E1227" s="151">
        <v>10.4148</v>
      </c>
      <c r="F1227" s="151">
        <v>9.18</v>
      </c>
      <c r="G1227" s="151">
        <f t="shared" si="57"/>
        <v>0</v>
      </c>
      <c r="H1227" s="151">
        <f t="shared" si="58"/>
        <v>95.607863999999992</v>
      </c>
      <c r="I1227" s="151">
        <f t="shared" si="59"/>
        <v>95.607863999999992</v>
      </c>
      <c r="J1227" s="151" t="s">
        <v>704</v>
      </c>
      <c r="K1227" s="151" t="str">
        <f>IFERROR(IF(VLOOKUP(B1227,comp!$D:$L,1,FALSE)=B1227,"",""),"Novo")</f>
        <v/>
      </c>
    </row>
    <row r="1228" spans="1:11">
      <c r="A1228" s="151">
        <v>102764</v>
      </c>
      <c r="B1228" s="152">
        <v>102733</v>
      </c>
      <c r="C1228" s="151" t="s">
        <v>1939</v>
      </c>
      <c r="D1228" s="151" t="s">
        <v>828</v>
      </c>
      <c r="E1228" s="151">
        <v>44.387999999999998</v>
      </c>
      <c r="F1228" s="151">
        <v>10.09</v>
      </c>
      <c r="G1228" s="151">
        <f t="shared" si="57"/>
        <v>0</v>
      </c>
      <c r="H1228" s="151">
        <f t="shared" si="58"/>
        <v>447.87491999999997</v>
      </c>
      <c r="I1228" s="151">
        <f t="shared" si="59"/>
        <v>447.87491999999997</v>
      </c>
      <c r="J1228" s="151" t="s">
        <v>704</v>
      </c>
      <c r="K1228" s="151" t="str">
        <f>IFERROR(IF(VLOOKUP(B1228,comp!$D:$L,1,FALSE)=B1228,"",""),"Novo")</f>
        <v/>
      </c>
    </row>
    <row r="1229" spans="1:11">
      <c r="A1229" s="151">
        <v>102764</v>
      </c>
      <c r="B1229" s="152">
        <v>102735</v>
      </c>
      <c r="C1229" s="151" t="s">
        <v>1940</v>
      </c>
      <c r="D1229" s="151" t="s">
        <v>828</v>
      </c>
      <c r="E1229" s="151">
        <v>223.36199999999999</v>
      </c>
      <c r="F1229" s="151">
        <v>12.48</v>
      </c>
      <c r="G1229" s="151">
        <f t="shared" si="57"/>
        <v>0</v>
      </c>
      <c r="H1229" s="151">
        <f t="shared" si="58"/>
        <v>2787.5577600000001</v>
      </c>
      <c r="I1229" s="151">
        <f t="shared" si="59"/>
        <v>2787.5577600000001</v>
      </c>
      <c r="J1229" s="151" t="s">
        <v>704</v>
      </c>
      <c r="K1229" s="151" t="str">
        <f>IFERROR(IF(VLOOKUP(B1229,comp!$D:$L,1,FALSE)=B1229,"",""),"Novo")</f>
        <v/>
      </c>
    </row>
    <row r="1230" spans="1:11">
      <c r="A1230" s="151">
        <v>102773</v>
      </c>
      <c r="B1230" s="152">
        <v>92743</v>
      </c>
      <c r="C1230" s="151" t="s">
        <v>1941</v>
      </c>
      <c r="D1230" s="151" t="s">
        <v>1606</v>
      </c>
      <c r="E1230" s="151">
        <v>8</v>
      </c>
      <c r="F1230" s="151">
        <v>654.47</v>
      </c>
      <c r="G1230" s="151">
        <f t="shared" si="57"/>
        <v>0</v>
      </c>
      <c r="H1230" s="151">
        <f t="shared" si="58"/>
        <v>5235.76</v>
      </c>
      <c r="I1230" s="151">
        <f t="shared" si="59"/>
        <v>5235.76</v>
      </c>
      <c r="J1230" s="151" t="s">
        <v>704</v>
      </c>
      <c r="K1230" s="151" t="str">
        <f>IFERROR(IF(VLOOKUP(B1230,comp!$D:$L,1,FALSE)=B1230,"",""),"Novo")</f>
        <v/>
      </c>
    </row>
    <row r="1231" spans="1:11">
      <c r="A1231" s="151">
        <v>102773</v>
      </c>
      <c r="B1231" s="152">
        <v>92756</v>
      </c>
      <c r="C1231" s="151" t="s">
        <v>1942</v>
      </c>
      <c r="D1231" s="151" t="s">
        <v>838</v>
      </c>
      <c r="E1231" s="151">
        <v>10</v>
      </c>
      <c r="F1231" s="151">
        <v>280.57</v>
      </c>
      <c r="G1231" s="151">
        <f t="shared" si="57"/>
        <v>0</v>
      </c>
      <c r="H1231" s="151">
        <f t="shared" si="58"/>
        <v>2805.7</v>
      </c>
      <c r="I1231" s="151">
        <f t="shared" si="59"/>
        <v>2805.7</v>
      </c>
      <c r="J1231" s="151" t="s">
        <v>704</v>
      </c>
      <c r="K1231" s="151" t="str">
        <f>IFERROR(IF(VLOOKUP(B1231,comp!$D:$L,1,FALSE)=B1231,"",""),"Novo")</f>
        <v/>
      </c>
    </row>
    <row r="1232" spans="1:11">
      <c r="A1232" s="151">
        <v>102778</v>
      </c>
      <c r="B1232" s="152">
        <v>92744</v>
      </c>
      <c r="C1232" s="151" t="s">
        <v>1943</v>
      </c>
      <c r="D1232" s="151" t="s">
        <v>1606</v>
      </c>
      <c r="E1232" s="151">
        <v>25</v>
      </c>
      <c r="F1232" s="151">
        <v>601.57000000000005</v>
      </c>
      <c r="G1232" s="151">
        <f t="shared" si="57"/>
        <v>0</v>
      </c>
      <c r="H1232" s="151">
        <f t="shared" si="58"/>
        <v>15039.250000000002</v>
      </c>
      <c r="I1232" s="151">
        <f t="shared" si="59"/>
        <v>15039.250000000002</v>
      </c>
      <c r="J1232" s="151" t="s">
        <v>704</v>
      </c>
      <c r="K1232" s="151" t="str">
        <f>IFERROR(IF(VLOOKUP(B1232,comp!$D:$L,1,FALSE)=B1232,"",""),"Novo")</f>
        <v/>
      </c>
    </row>
    <row r="1233" spans="1:11">
      <c r="A1233" s="151">
        <v>101570</v>
      </c>
      <c r="B1233" s="152">
        <v>6189</v>
      </c>
      <c r="C1233" s="151" t="s">
        <v>1944</v>
      </c>
      <c r="D1233" s="151" t="s">
        <v>826</v>
      </c>
      <c r="E1233" s="151">
        <v>0.21729999999999999</v>
      </c>
      <c r="F1233" s="151">
        <v>30.93</v>
      </c>
      <c r="G1233" s="151">
        <f t="shared" si="57"/>
        <v>6.7210890000000001</v>
      </c>
      <c r="H1233" s="151">
        <f t="shared" si="58"/>
        <v>0</v>
      </c>
      <c r="I1233" s="151">
        <f t="shared" si="59"/>
        <v>6.7210890000000001</v>
      </c>
      <c r="J1233" s="151" t="s">
        <v>707</v>
      </c>
      <c r="K1233" s="151" t="str">
        <f>IFERROR(IF(VLOOKUP(B1233,comp!$D:$L,1,FALSE)=B1233,"",""),"Novo")</f>
        <v/>
      </c>
    </row>
    <row r="1234" spans="1:11">
      <c r="A1234" s="151">
        <v>101570</v>
      </c>
      <c r="B1234" s="152">
        <v>21138</v>
      </c>
      <c r="C1234" s="151" t="s">
        <v>1945</v>
      </c>
      <c r="D1234" s="151" t="s">
        <v>826</v>
      </c>
      <c r="E1234" s="151">
        <v>5.4300000000000001E-2</v>
      </c>
      <c r="F1234" s="151">
        <v>9.39</v>
      </c>
      <c r="G1234" s="151">
        <f t="shared" si="57"/>
        <v>0.50987700000000002</v>
      </c>
      <c r="H1234" s="151">
        <f t="shared" si="58"/>
        <v>0</v>
      </c>
      <c r="I1234" s="151">
        <f t="shared" si="59"/>
        <v>0.50987700000000002</v>
      </c>
      <c r="J1234" s="151" t="s">
        <v>707</v>
      </c>
      <c r="K1234" s="151" t="str">
        <f>IFERROR(IF(VLOOKUP(B1234,comp!$D:$L,1,FALSE)=B1234,"",""),"Novo")</f>
        <v/>
      </c>
    </row>
    <row r="1235" spans="1:11">
      <c r="A1235" s="151">
        <v>101588</v>
      </c>
      <c r="B1235" s="152">
        <v>43692</v>
      </c>
      <c r="C1235" s="151" t="s">
        <v>1946</v>
      </c>
      <c r="D1235" s="151" t="s">
        <v>828</v>
      </c>
      <c r="E1235" s="151">
        <v>6.7900000000000002E-2</v>
      </c>
      <c r="F1235" s="151">
        <v>9.1199999999999992</v>
      </c>
      <c r="G1235" s="151">
        <f t="shared" si="57"/>
        <v>0.61924800000000002</v>
      </c>
      <c r="H1235" s="151">
        <f t="shared" si="58"/>
        <v>0</v>
      </c>
      <c r="I1235" s="151">
        <f t="shared" si="59"/>
        <v>0.61924800000000002</v>
      </c>
      <c r="J1235" s="151" t="s">
        <v>707</v>
      </c>
      <c r="K1235" s="151" t="str">
        <f>IFERROR(IF(VLOOKUP(B1235,comp!$D:$L,1,FALSE)=B1235,"",""),"Novo")</f>
        <v/>
      </c>
    </row>
    <row r="1236" spans="1:11">
      <c r="A1236" s="151">
        <v>90788</v>
      </c>
      <c r="B1236" s="152">
        <v>38124</v>
      </c>
      <c r="C1236" s="151" t="s">
        <v>1947</v>
      </c>
      <c r="D1236" s="151" t="s">
        <v>727</v>
      </c>
      <c r="E1236" s="151">
        <v>0.38600000000000001</v>
      </c>
      <c r="F1236" s="151">
        <v>28</v>
      </c>
      <c r="G1236" s="151">
        <f t="shared" si="57"/>
        <v>10.808</v>
      </c>
      <c r="H1236" s="151">
        <f t="shared" si="58"/>
        <v>0</v>
      </c>
      <c r="I1236" s="151">
        <f t="shared" si="59"/>
        <v>10.808</v>
      </c>
      <c r="J1236" s="151" t="s">
        <v>707</v>
      </c>
      <c r="K1236" s="151" t="str">
        <f>IFERROR(IF(VLOOKUP(B1236,comp!$D:$L,1,FALSE)=B1236,"",""),"Novo")</f>
        <v/>
      </c>
    </row>
    <row r="1237" spans="1:11">
      <c r="A1237" s="151">
        <v>90788</v>
      </c>
      <c r="B1237" s="152">
        <v>39490</v>
      </c>
      <c r="C1237" s="151" t="s">
        <v>1948</v>
      </c>
      <c r="D1237" s="151" t="s">
        <v>727</v>
      </c>
      <c r="E1237" s="151">
        <v>1</v>
      </c>
      <c r="F1237" s="151">
        <v>866.84</v>
      </c>
      <c r="G1237" s="151">
        <f t="shared" si="57"/>
        <v>866.84</v>
      </c>
      <c r="H1237" s="151">
        <f t="shared" si="58"/>
        <v>0</v>
      </c>
      <c r="I1237" s="151">
        <f t="shared" si="59"/>
        <v>866.84</v>
      </c>
      <c r="J1237" s="151" t="s">
        <v>707</v>
      </c>
      <c r="K1237" s="151" t="str">
        <f>IFERROR(IF(VLOOKUP(B1237,comp!$D:$L,1,FALSE)=B1237,"",""),"Novo")</f>
        <v/>
      </c>
    </row>
    <row r="1238" spans="1:11">
      <c r="A1238" s="151">
        <v>90788</v>
      </c>
      <c r="B1238" s="152">
        <v>88261</v>
      </c>
      <c r="C1238" s="151" t="s">
        <v>1949</v>
      </c>
      <c r="D1238" s="151" t="s">
        <v>852</v>
      </c>
      <c r="E1238" s="151">
        <v>0.46</v>
      </c>
      <c r="F1238" s="151">
        <v>29.9</v>
      </c>
      <c r="G1238" s="151">
        <f t="shared" si="57"/>
        <v>0</v>
      </c>
      <c r="H1238" s="151">
        <f t="shared" si="58"/>
        <v>13.754</v>
      </c>
      <c r="I1238" s="151">
        <f t="shared" si="59"/>
        <v>13.754</v>
      </c>
      <c r="J1238" s="151" t="s">
        <v>704</v>
      </c>
      <c r="K1238" s="151" t="str">
        <f>IFERROR(IF(VLOOKUP(B1238,comp!$D:$L,1,FALSE)=B1238,"",""),"Novo")</f>
        <v/>
      </c>
    </row>
    <row r="1239" spans="1:11">
      <c r="A1239" s="151">
        <v>90790</v>
      </c>
      <c r="B1239" s="152">
        <v>39492</v>
      </c>
      <c r="C1239" s="151" t="s">
        <v>1950</v>
      </c>
      <c r="D1239" s="151" t="s">
        <v>727</v>
      </c>
      <c r="E1239" s="151">
        <v>1</v>
      </c>
      <c r="F1239" s="151">
        <v>893.27</v>
      </c>
      <c r="G1239" s="151">
        <f t="shared" si="57"/>
        <v>893.27</v>
      </c>
      <c r="H1239" s="151">
        <f t="shared" si="58"/>
        <v>0</v>
      </c>
      <c r="I1239" s="151">
        <f t="shared" si="59"/>
        <v>893.27</v>
      </c>
      <c r="J1239" s="151" t="s">
        <v>707</v>
      </c>
      <c r="K1239" s="151" t="str">
        <f>IFERROR(IF(VLOOKUP(B1239,comp!$D:$L,1,FALSE)=B1239,"",""),"Novo")</f>
        <v/>
      </c>
    </row>
    <row r="1240" spans="1:11">
      <c r="A1240" s="151">
        <v>90791</v>
      </c>
      <c r="B1240" s="152">
        <v>39500</v>
      </c>
      <c r="C1240" s="151" t="s">
        <v>1951</v>
      </c>
      <c r="D1240" s="151" t="s">
        <v>727</v>
      </c>
      <c r="E1240" s="151">
        <v>1</v>
      </c>
      <c r="F1240" s="155">
        <v>1045.3900000000001</v>
      </c>
      <c r="G1240" s="151">
        <f t="shared" si="57"/>
        <v>1045.3900000000001</v>
      </c>
      <c r="H1240" s="151">
        <f t="shared" si="58"/>
        <v>0</v>
      </c>
      <c r="I1240" s="151">
        <f t="shared" si="59"/>
        <v>1045.3900000000001</v>
      </c>
      <c r="J1240" s="151" t="s">
        <v>707</v>
      </c>
      <c r="K1240" s="151" t="str">
        <f>IFERROR(IF(VLOOKUP(B1240,comp!$D:$L,1,FALSE)=B1240,"",""),"Novo")</f>
        <v/>
      </c>
    </row>
    <row r="1241" spans="1:11">
      <c r="A1241" s="151">
        <v>90793</v>
      </c>
      <c r="B1241" s="152">
        <v>39501</v>
      </c>
      <c r="C1241" s="151" t="s">
        <v>1952</v>
      </c>
      <c r="D1241" s="151" t="s">
        <v>727</v>
      </c>
      <c r="E1241" s="151">
        <v>1</v>
      </c>
      <c r="F1241" s="155">
        <v>1073.7</v>
      </c>
      <c r="G1241" s="151">
        <f t="shared" si="57"/>
        <v>1073.7</v>
      </c>
      <c r="H1241" s="151">
        <f t="shared" si="58"/>
        <v>0</v>
      </c>
      <c r="I1241" s="151">
        <f t="shared" si="59"/>
        <v>1073.7</v>
      </c>
      <c r="J1241" s="151" t="s">
        <v>707</v>
      </c>
      <c r="K1241" s="151" t="str">
        <f>IFERROR(IF(VLOOKUP(B1241,comp!$D:$L,1,FALSE)=B1241,"",""),"Novo")</f>
        <v/>
      </c>
    </row>
    <row r="1242" spans="1:11">
      <c r="A1242" s="151">
        <v>90794</v>
      </c>
      <c r="B1242" s="152">
        <v>39482</v>
      </c>
      <c r="C1242" s="151" t="s">
        <v>1953</v>
      </c>
      <c r="D1242" s="151" t="s">
        <v>727</v>
      </c>
      <c r="E1242" s="151">
        <v>1</v>
      </c>
      <c r="F1242" s="151">
        <v>689.6</v>
      </c>
      <c r="G1242" s="151">
        <f t="shared" si="57"/>
        <v>689.6</v>
      </c>
      <c r="H1242" s="151">
        <f t="shared" si="58"/>
        <v>0</v>
      </c>
      <c r="I1242" s="151">
        <f t="shared" si="59"/>
        <v>689.6</v>
      </c>
      <c r="J1242" s="151" t="s">
        <v>707</v>
      </c>
      <c r="K1242" s="151" t="str">
        <f>IFERROR(IF(VLOOKUP(B1242,comp!$D:$L,1,FALSE)=B1242,"",""),"Novo")</f>
        <v/>
      </c>
    </row>
    <row r="1243" spans="1:11">
      <c r="A1243" s="151">
        <v>90796</v>
      </c>
      <c r="B1243" s="152">
        <v>39484</v>
      </c>
      <c r="C1243" s="151" t="s">
        <v>1954</v>
      </c>
      <c r="D1243" s="151" t="s">
        <v>727</v>
      </c>
      <c r="E1243" s="151">
        <v>1</v>
      </c>
      <c r="F1243" s="151">
        <v>689.6</v>
      </c>
      <c r="G1243" s="151">
        <f t="shared" si="57"/>
        <v>689.6</v>
      </c>
      <c r="H1243" s="151">
        <f t="shared" si="58"/>
        <v>0</v>
      </c>
      <c r="I1243" s="151">
        <f t="shared" si="59"/>
        <v>689.6</v>
      </c>
      <c r="J1243" s="151" t="s">
        <v>707</v>
      </c>
      <c r="K1243" s="151" t="str">
        <f>IFERROR(IF(VLOOKUP(B1243,comp!$D:$L,1,FALSE)=B1243,"",""),"Novo")</f>
        <v/>
      </c>
    </row>
    <row r="1244" spans="1:11">
      <c r="A1244" s="151">
        <v>90797</v>
      </c>
      <c r="B1244" s="152">
        <v>39485</v>
      </c>
      <c r="C1244" s="151" t="s">
        <v>1955</v>
      </c>
      <c r="D1244" s="151" t="s">
        <v>727</v>
      </c>
      <c r="E1244" s="151">
        <v>1</v>
      </c>
      <c r="F1244" s="151">
        <v>689.6</v>
      </c>
      <c r="G1244" s="151">
        <f t="shared" si="57"/>
        <v>689.6</v>
      </c>
      <c r="H1244" s="151">
        <f t="shared" si="58"/>
        <v>0</v>
      </c>
      <c r="I1244" s="151">
        <f t="shared" si="59"/>
        <v>689.6</v>
      </c>
      <c r="J1244" s="151" t="s">
        <v>707</v>
      </c>
      <c r="K1244" s="151" t="str">
        <f>IFERROR(IF(VLOOKUP(B1244,comp!$D:$L,1,FALSE)=B1244,"",""),"Novo")</f>
        <v/>
      </c>
    </row>
    <row r="1245" spans="1:11">
      <c r="A1245" s="151">
        <v>90801</v>
      </c>
      <c r="B1245" s="152">
        <v>183</v>
      </c>
      <c r="C1245" s="151" t="s">
        <v>1956</v>
      </c>
      <c r="D1245" s="151" t="s">
        <v>1957</v>
      </c>
      <c r="E1245" s="151">
        <v>1</v>
      </c>
      <c r="F1245" s="151">
        <v>280</v>
      </c>
      <c r="G1245" s="151">
        <f t="shared" si="57"/>
        <v>280</v>
      </c>
      <c r="H1245" s="151">
        <f t="shared" si="58"/>
        <v>0</v>
      </c>
      <c r="I1245" s="151">
        <f t="shared" si="59"/>
        <v>280</v>
      </c>
      <c r="J1245" s="151" t="s">
        <v>707</v>
      </c>
      <c r="K1245" s="151" t="str">
        <f>IFERROR(IF(VLOOKUP(B1245,comp!$D:$L,1,FALSE)=B1245,"",""),"Novo")</f>
        <v/>
      </c>
    </row>
    <row r="1246" spans="1:11">
      <c r="A1246" s="151">
        <v>90801</v>
      </c>
      <c r="B1246" s="152">
        <v>5066</v>
      </c>
      <c r="C1246" s="151" t="s">
        <v>1958</v>
      </c>
      <c r="D1246" s="151" t="s">
        <v>828</v>
      </c>
      <c r="E1246" s="151">
        <v>1.0999999999999999E-2</v>
      </c>
      <c r="F1246" s="151">
        <v>16.079999999999998</v>
      </c>
      <c r="G1246" s="151">
        <f t="shared" si="57"/>
        <v>0.17687999999999998</v>
      </c>
      <c r="H1246" s="151">
        <f t="shared" si="58"/>
        <v>0</v>
      </c>
      <c r="I1246" s="151">
        <f t="shared" si="59"/>
        <v>0.17687999999999998</v>
      </c>
      <c r="J1246" s="151" t="s">
        <v>707</v>
      </c>
      <c r="K1246" s="151" t="str">
        <f>IFERROR(IF(VLOOKUP(B1246,comp!$D:$L,1,FALSE)=B1246,"",""),"Novo")</f>
        <v/>
      </c>
    </row>
    <row r="1247" spans="1:11">
      <c r="A1247" s="151">
        <v>90806</v>
      </c>
      <c r="B1247" s="152">
        <v>7319</v>
      </c>
      <c r="C1247" s="151" t="s">
        <v>1959</v>
      </c>
      <c r="D1247" s="151" t="s">
        <v>1496</v>
      </c>
      <c r="E1247" s="151">
        <v>0.1671</v>
      </c>
      <c r="F1247" s="151">
        <v>11.44</v>
      </c>
      <c r="G1247" s="151">
        <f t="shared" si="57"/>
        <v>1.911624</v>
      </c>
      <c r="H1247" s="151">
        <f t="shared" si="58"/>
        <v>0</v>
      </c>
      <c r="I1247" s="151">
        <f t="shared" si="59"/>
        <v>1.911624</v>
      </c>
      <c r="J1247" s="151" t="s">
        <v>707</v>
      </c>
      <c r="K1247" s="151" t="str">
        <f>IFERROR(IF(VLOOKUP(B1247,comp!$D:$L,1,FALSE)=B1247,"",""),"Novo")</f>
        <v/>
      </c>
    </row>
    <row r="1248" spans="1:11">
      <c r="A1248" s="151">
        <v>90806</v>
      </c>
      <c r="B1248" s="152">
        <v>90801</v>
      </c>
      <c r="C1248" s="151" t="s">
        <v>1960</v>
      </c>
      <c r="D1248" s="151" t="s">
        <v>727</v>
      </c>
      <c r="E1248" s="151">
        <v>1</v>
      </c>
      <c r="F1248" s="151">
        <v>398.26</v>
      </c>
      <c r="G1248" s="151">
        <f t="shared" si="57"/>
        <v>0</v>
      </c>
      <c r="H1248" s="151">
        <f t="shared" si="58"/>
        <v>398.26</v>
      </c>
      <c r="I1248" s="151">
        <f t="shared" si="59"/>
        <v>398.26</v>
      </c>
      <c r="J1248" s="151" t="s">
        <v>704</v>
      </c>
      <c r="K1248" s="151" t="str">
        <f>IFERROR(IF(VLOOKUP(B1248,comp!$D:$L,1,FALSE)=B1248,"",""),"Novo")</f>
        <v/>
      </c>
    </row>
    <row r="1249" spans="1:11">
      <c r="A1249" s="151">
        <v>90820</v>
      </c>
      <c r="B1249" s="152">
        <v>2432</v>
      </c>
      <c r="C1249" s="151" t="s">
        <v>1961</v>
      </c>
      <c r="D1249" s="151" t="s">
        <v>727</v>
      </c>
      <c r="E1249" s="151">
        <v>3</v>
      </c>
      <c r="F1249" s="151">
        <v>35.85</v>
      </c>
      <c r="G1249" s="151">
        <f t="shared" si="57"/>
        <v>107.55000000000001</v>
      </c>
      <c r="H1249" s="151">
        <f t="shared" si="58"/>
        <v>0</v>
      </c>
      <c r="I1249" s="151">
        <f t="shared" si="59"/>
        <v>107.55000000000001</v>
      </c>
      <c r="J1249" s="151" t="s">
        <v>707</v>
      </c>
      <c r="K1249" s="151" t="str">
        <f>IFERROR(IF(VLOOKUP(B1249,comp!$D:$L,1,FALSE)=B1249,"",""),"Novo")</f>
        <v/>
      </c>
    </row>
    <row r="1250" spans="1:11">
      <c r="A1250" s="151">
        <v>90820</v>
      </c>
      <c r="B1250" s="152">
        <v>10553</v>
      </c>
      <c r="C1250" s="151" t="s">
        <v>1962</v>
      </c>
      <c r="D1250" s="151" t="s">
        <v>727</v>
      </c>
      <c r="E1250" s="151">
        <v>1</v>
      </c>
      <c r="F1250" s="151">
        <v>225.19</v>
      </c>
      <c r="G1250" s="151">
        <f t="shared" si="57"/>
        <v>225.19</v>
      </c>
      <c r="H1250" s="151">
        <f t="shared" si="58"/>
        <v>0</v>
      </c>
      <c r="I1250" s="151">
        <f t="shared" si="59"/>
        <v>225.19</v>
      </c>
      <c r="J1250" s="151" t="s">
        <v>707</v>
      </c>
      <c r="K1250" s="151" t="str">
        <f>IFERROR(IF(VLOOKUP(B1250,comp!$D:$L,1,FALSE)=B1250,"",""),"Novo")</f>
        <v/>
      </c>
    </row>
    <row r="1251" spans="1:11">
      <c r="A1251" s="151">
        <v>90820</v>
      </c>
      <c r="B1251" s="152">
        <v>11055</v>
      </c>
      <c r="C1251" s="151" t="s">
        <v>1963</v>
      </c>
      <c r="D1251" s="151" t="s">
        <v>727</v>
      </c>
      <c r="E1251" s="151">
        <v>19.8</v>
      </c>
      <c r="F1251" s="151">
        <v>0.08</v>
      </c>
      <c r="G1251" s="151">
        <f t="shared" si="57"/>
        <v>1.5840000000000001</v>
      </c>
      <c r="H1251" s="151">
        <f t="shared" si="58"/>
        <v>0</v>
      </c>
      <c r="I1251" s="151">
        <f t="shared" si="59"/>
        <v>1.5840000000000001</v>
      </c>
      <c r="J1251" s="151" t="s">
        <v>707</v>
      </c>
      <c r="K1251" s="151" t="str">
        <f>IFERROR(IF(VLOOKUP(B1251,comp!$D:$L,1,FALSE)=B1251,"",""),"Novo")</f>
        <v/>
      </c>
    </row>
    <row r="1252" spans="1:11">
      <c r="A1252" s="151">
        <v>90821</v>
      </c>
      <c r="B1252" s="152">
        <v>10554</v>
      </c>
      <c r="C1252" s="151" t="s">
        <v>1964</v>
      </c>
      <c r="D1252" s="151" t="s">
        <v>727</v>
      </c>
      <c r="E1252" s="151">
        <v>1</v>
      </c>
      <c r="F1252" s="151">
        <v>227.19</v>
      </c>
      <c r="G1252" s="151">
        <f t="shared" si="57"/>
        <v>227.19</v>
      </c>
      <c r="H1252" s="151">
        <f t="shared" si="58"/>
        <v>0</v>
      </c>
      <c r="I1252" s="151">
        <f t="shared" si="59"/>
        <v>227.19</v>
      </c>
      <c r="J1252" s="151" t="s">
        <v>707</v>
      </c>
      <c r="K1252" s="151" t="str">
        <f>IFERROR(IF(VLOOKUP(B1252,comp!$D:$L,1,FALSE)=B1252,"",""),"Novo")</f>
        <v/>
      </c>
    </row>
    <row r="1253" spans="1:11">
      <c r="A1253" s="151">
        <v>90822</v>
      </c>
      <c r="B1253" s="152">
        <v>10555</v>
      </c>
      <c r="C1253" s="151" t="s">
        <v>1965</v>
      </c>
      <c r="D1253" s="151" t="s">
        <v>727</v>
      </c>
      <c r="E1253" s="151">
        <v>1</v>
      </c>
      <c r="F1253" s="151">
        <v>247.76</v>
      </c>
      <c r="G1253" s="151">
        <f t="shared" si="57"/>
        <v>247.76</v>
      </c>
      <c r="H1253" s="151">
        <f t="shared" si="58"/>
        <v>0</v>
      </c>
      <c r="I1253" s="151">
        <f t="shared" si="59"/>
        <v>247.76</v>
      </c>
      <c r="J1253" s="151" t="s">
        <v>707</v>
      </c>
      <c r="K1253" s="151" t="str">
        <f>IFERROR(IF(VLOOKUP(B1253,comp!$D:$L,1,FALSE)=B1253,"",""),"Novo")</f>
        <v/>
      </c>
    </row>
    <row r="1254" spans="1:11">
      <c r="A1254" s="151">
        <v>90823</v>
      </c>
      <c r="B1254" s="152">
        <v>10556</v>
      </c>
      <c r="C1254" s="151" t="s">
        <v>1966</v>
      </c>
      <c r="D1254" s="151" t="s">
        <v>727</v>
      </c>
      <c r="E1254" s="151">
        <v>1</v>
      </c>
      <c r="F1254" s="151">
        <v>329.42</v>
      </c>
      <c r="G1254" s="151">
        <f t="shared" si="57"/>
        <v>329.42</v>
      </c>
      <c r="H1254" s="151">
        <f t="shared" si="58"/>
        <v>0</v>
      </c>
      <c r="I1254" s="151">
        <f t="shared" si="59"/>
        <v>329.42</v>
      </c>
      <c r="J1254" s="151" t="s">
        <v>707</v>
      </c>
      <c r="K1254" s="151" t="str">
        <f>IFERROR(IF(VLOOKUP(B1254,comp!$D:$L,1,FALSE)=B1254,"",""),"Novo")</f>
        <v/>
      </c>
    </row>
    <row r="1255" spans="1:11">
      <c r="A1255" s="151">
        <v>90824</v>
      </c>
      <c r="B1255" s="152">
        <v>39504</v>
      </c>
      <c r="C1255" s="151" t="s">
        <v>1967</v>
      </c>
      <c r="D1255" s="151" t="s">
        <v>727</v>
      </c>
      <c r="E1255" s="151">
        <v>1</v>
      </c>
      <c r="F1255" s="151">
        <v>511.53</v>
      </c>
      <c r="G1255" s="151">
        <f t="shared" si="57"/>
        <v>511.53</v>
      </c>
      <c r="H1255" s="151">
        <f t="shared" si="58"/>
        <v>0</v>
      </c>
      <c r="I1255" s="151">
        <f t="shared" si="59"/>
        <v>511.53</v>
      </c>
      <c r="J1255" s="151" t="s">
        <v>707</v>
      </c>
      <c r="K1255" s="151" t="str">
        <f>IFERROR(IF(VLOOKUP(B1255,comp!$D:$L,1,FALSE)=B1255,"",""),"Novo")</f>
        <v/>
      </c>
    </row>
    <row r="1256" spans="1:11">
      <c r="A1256" s="151">
        <v>90825</v>
      </c>
      <c r="B1256" s="152">
        <v>39505</v>
      </c>
      <c r="C1256" s="151" t="s">
        <v>1968</v>
      </c>
      <c r="D1256" s="151" t="s">
        <v>727</v>
      </c>
      <c r="E1256" s="151">
        <v>1</v>
      </c>
      <c r="F1256" s="151">
        <v>580.16999999999996</v>
      </c>
      <c r="G1256" s="151">
        <f t="shared" si="57"/>
        <v>580.16999999999996</v>
      </c>
      <c r="H1256" s="151">
        <f t="shared" si="58"/>
        <v>0</v>
      </c>
      <c r="I1256" s="151">
        <f t="shared" si="59"/>
        <v>580.16999999999996</v>
      </c>
      <c r="J1256" s="151" t="s">
        <v>707</v>
      </c>
      <c r="K1256" s="151" t="str">
        <f>IFERROR(IF(VLOOKUP(B1256,comp!$D:$L,1,FALSE)=B1256,"",""),"Novo")</f>
        <v/>
      </c>
    </row>
    <row r="1257" spans="1:11">
      <c r="A1257" s="151">
        <v>90830</v>
      </c>
      <c r="B1257" s="152">
        <v>3081</v>
      </c>
      <c r="C1257" s="151" t="s">
        <v>1969</v>
      </c>
      <c r="D1257" s="151" t="s">
        <v>1688</v>
      </c>
      <c r="E1257" s="151">
        <v>1</v>
      </c>
      <c r="F1257" s="151">
        <v>154.32</v>
      </c>
      <c r="G1257" s="151">
        <f t="shared" si="57"/>
        <v>154.32</v>
      </c>
      <c r="H1257" s="151">
        <f t="shared" si="58"/>
        <v>0</v>
      </c>
      <c r="I1257" s="151">
        <f t="shared" si="59"/>
        <v>154.32</v>
      </c>
      <c r="J1257" s="151" t="s">
        <v>707</v>
      </c>
      <c r="K1257" s="151" t="str">
        <f>IFERROR(IF(VLOOKUP(B1257,comp!$D:$L,1,FALSE)=B1257,"",""),"Novo")</f>
        <v/>
      </c>
    </row>
    <row r="1258" spans="1:11">
      <c r="A1258" s="151">
        <v>90831</v>
      </c>
      <c r="B1258" s="152">
        <v>3099</v>
      </c>
      <c r="C1258" s="151" t="s">
        <v>1970</v>
      </c>
      <c r="D1258" s="151" t="s">
        <v>1688</v>
      </c>
      <c r="E1258" s="151">
        <v>1</v>
      </c>
      <c r="F1258" s="151">
        <v>139.84</v>
      </c>
      <c r="G1258" s="151">
        <f t="shared" si="57"/>
        <v>139.84</v>
      </c>
      <c r="H1258" s="151">
        <f t="shared" si="58"/>
        <v>0</v>
      </c>
      <c r="I1258" s="151">
        <f t="shared" si="59"/>
        <v>139.84</v>
      </c>
      <c r="J1258" s="151" t="s">
        <v>707</v>
      </c>
      <c r="K1258" s="151" t="str">
        <f>IFERROR(IF(VLOOKUP(B1258,comp!$D:$L,1,FALSE)=B1258,"",""),"Novo")</f>
        <v/>
      </c>
    </row>
    <row r="1259" spans="1:11">
      <c r="A1259" s="151">
        <v>90841</v>
      </c>
      <c r="B1259" s="152">
        <v>90806</v>
      </c>
      <c r="C1259" s="151" t="s">
        <v>1971</v>
      </c>
      <c r="D1259" s="151" t="s">
        <v>727</v>
      </c>
      <c r="E1259" s="151">
        <v>1</v>
      </c>
      <c r="F1259" s="151">
        <v>498.86</v>
      </c>
      <c r="G1259" s="151">
        <f t="shared" si="57"/>
        <v>0</v>
      </c>
      <c r="H1259" s="151">
        <f t="shared" si="58"/>
        <v>498.86</v>
      </c>
      <c r="I1259" s="151">
        <f t="shared" si="59"/>
        <v>498.86</v>
      </c>
      <c r="J1259" s="151" t="s">
        <v>704</v>
      </c>
      <c r="K1259" s="151" t="str">
        <f>IFERROR(IF(VLOOKUP(B1259,comp!$D:$L,1,FALSE)=B1259,"",""),"Novo")</f>
        <v/>
      </c>
    </row>
    <row r="1260" spans="1:11">
      <c r="A1260" s="151">
        <v>90841</v>
      </c>
      <c r="B1260" s="152">
        <v>90820</v>
      </c>
      <c r="C1260" s="151" t="s">
        <v>1972</v>
      </c>
      <c r="D1260" s="151" t="s">
        <v>727</v>
      </c>
      <c r="E1260" s="151">
        <v>1</v>
      </c>
      <c r="F1260" s="151">
        <v>389.58</v>
      </c>
      <c r="G1260" s="151">
        <f t="shared" si="57"/>
        <v>0</v>
      </c>
      <c r="H1260" s="151">
        <f t="shared" si="58"/>
        <v>389.58</v>
      </c>
      <c r="I1260" s="151">
        <f t="shared" si="59"/>
        <v>389.58</v>
      </c>
      <c r="J1260" s="151" t="s">
        <v>704</v>
      </c>
      <c r="K1260" s="151" t="str">
        <f>IFERROR(IF(VLOOKUP(B1260,comp!$D:$L,1,FALSE)=B1260,"",""),"Novo")</f>
        <v/>
      </c>
    </row>
    <row r="1261" spans="1:11">
      <c r="A1261" s="151">
        <v>90841</v>
      </c>
      <c r="B1261" s="152">
        <v>90831</v>
      </c>
      <c r="C1261" s="151" t="s">
        <v>1973</v>
      </c>
      <c r="D1261" s="151" t="s">
        <v>727</v>
      </c>
      <c r="E1261" s="151">
        <v>1</v>
      </c>
      <c r="F1261" s="151">
        <v>172.91</v>
      </c>
      <c r="G1261" s="151">
        <f t="shared" si="57"/>
        <v>0</v>
      </c>
      <c r="H1261" s="151">
        <f t="shared" si="58"/>
        <v>172.91</v>
      </c>
      <c r="I1261" s="151">
        <f t="shared" si="59"/>
        <v>172.91</v>
      </c>
      <c r="J1261" s="151" t="s">
        <v>704</v>
      </c>
      <c r="K1261" s="151" t="str">
        <f>IFERROR(IF(VLOOKUP(B1261,comp!$D:$L,1,FALSE)=B1261,"",""),"Novo")</f>
        <v/>
      </c>
    </row>
    <row r="1262" spans="1:11">
      <c r="A1262" s="151">
        <v>90841</v>
      </c>
      <c r="B1262" s="152">
        <v>100659</v>
      </c>
      <c r="C1262" s="151" t="s">
        <v>1974</v>
      </c>
      <c r="D1262" s="151" t="s">
        <v>826</v>
      </c>
      <c r="E1262" s="151">
        <v>9.6</v>
      </c>
      <c r="F1262" s="151">
        <v>14.83</v>
      </c>
      <c r="G1262" s="151">
        <f t="shared" si="57"/>
        <v>0</v>
      </c>
      <c r="H1262" s="151">
        <f t="shared" si="58"/>
        <v>142.36799999999999</v>
      </c>
      <c r="I1262" s="151">
        <f t="shared" si="59"/>
        <v>142.36799999999999</v>
      </c>
      <c r="J1262" s="151" t="s">
        <v>704</v>
      </c>
      <c r="K1262" s="151" t="str">
        <f>IFERROR(IF(VLOOKUP(B1262,comp!$D:$L,1,FALSE)=B1262,"",""),"Novo")</f>
        <v/>
      </c>
    </row>
    <row r="1263" spans="1:11">
      <c r="A1263" s="151">
        <v>90842</v>
      </c>
      <c r="B1263" s="152">
        <v>90821</v>
      </c>
      <c r="C1263" s="151" t="s">
        <v>1975</v>
      </c>
      <c r="D1263" s="151" t="s">
        <v>727</v>
      </c>
      <c r="E1263" s="151">
        <v>1</v>
      </c>
      <c r="F1263" s="151">
        <v>397.26</v>
      </c>
      <c r="G1263" s="151">
        <f t="shared" si="57"/>
        <v>0</v>
      </c>
      <c r="H1263" s="151">
        <f t="shared" si="58"/>
        <v>397.26</v>
      </c>
      <c r="I1263" s="151">
        <f t="shared" si="59"/>
        <v>397.26</v>
      </c>
      <c r="J1263" s="151" t="s">
        <v>704</v>
      </c>
      <c r="K1263" s="151" t="str">
        <f>IFERROR(IF(VLOOKUP(B1263,comp!$D:$L,1,FALSE)=B1263,"",""),"Novo")</f>
        <v/>
      </c>
    </row>
    <row r="1264" spans="1:11">
      <c r="A1264" s="151">
        <v>90842</v>
      </c>
      <c r="B1264" s="152">
        <v>91306</v>
      </c>
      <c r="C1264" s="151" t="s">
        <v>1976</v>
      </c>
      <c r="D1264" s="151" t="s">
        <v>727</v>
      </c>
      <c r="E1264" s="151">
        <v>1</v>
      </c>
      <c r="F1264" s="151">
        <v>172.91</v>
      </c>
      <c r="G1264" s="151">
        <f t="shared" si="57"/>
        <v>0</v>
      </c>
      <c r="H1264" s="151">
        <f t="shared" si="58"/>
        <v>172.91</v>
      </c>
      <c r="I1264" s="151">
        <f t="shared" si="59"/>
        <v>172.91</v>
      </c>
      <c r="J1264" s="151" t="s">
        <v>704</v>
      </c>
      <c r="K1264" s="151" t="str">
        <f>IFERROR(IF(VLOOKUP(B1264,comp!$D:$L,1,FALSE)=B1264,"",""),"Novo")</f>
        <v/>
      </c>
    </row>
    <row r="1265" spans="1:11">
      <c r="A1265" s="151">
        <v>90843</v>
      </c>
      <c r="B1265" s="152">
        <v>90822</v>
      </c>
      <c r="C1265" s="151" t="s">
        <v>1977</v>
      </c>
      <c r="D1265" s="151" t="s">
        <v>727</v>
      </c>
      <c r="E1265" s="151">
        <v>1</v>
      </c>
      <c r="F1265" s="151">
        <v>423.53</v>
      </c>
      <c r="G1265" s="151">
        <f t="shared" si="57"/>
        <v>0</v>
      </c>
      <c r="H1265" s="151">
        <f t="shared" si="58"/>
        <v>423.53</v>
      </c>
      <c r="I1265" s="151">
        <f t="shared" si="59"/>
        <v>423.53</v>
      </c>
      <c r="J1265" s="151" t="s">
        <v>704</v>
      </c>
      <c r="K1265" s="151" t="str">
        <f>IFERROR(IF(VLOOKUP(B1265,comp!$D:$L,1,FALSE)=B1265,"",""),"Novo")</f>
        <v/>
      </c>
    </row>
    <row r="1266" spans="1:11">
      <c r="A1266" s="151">
        <v>90843</v>
      </c>
      <c r="B1266" s="152">
        <v>90830</v>
      </c>
      <c r="C1266" s="151" t="s">
        <v>1978</v>
      </c>
      <c r="D1266" s="151" t="s">
        <v>727</v>
      </c>
      <c r="E1266" s="151">
        <v>1</v>
      </c>
      <c r="F1266" s="151">
        <v>197.5</v>
      </c>
      <c r="G1266" s="151">
        <f t="shared" si="57"/>
        <v>0</v>
      </c>
      <c r="H1266" s="151">
        <f t="shared" si="58"/>
        <v>197.5</v>
      </c>
      <c r="I1266" s="151">
        <f t="shared" si="59"/>
        <v>197.5</v>
      </c>
      <c r="J1266" s="151" t="s">
        <v>704</v>
      </c>
      <c r="K1266" s="151" t="str">
        <f>IFERROR(IF(VLOOKUP(B1266,comp!$D:$L,1,FALSE)=B1266,"",""),"Novo")</f>
        <v/>
      </c>
    </row>
    <row r="1267" spans="1:11">
      <c r="A1267" s="151">
        <v>90844</v>
      </c>
      <c r="B1267" s="152">
        <v>90823</v>
      </c>
      <c r="C1267" s="151" t="s">
        <v>1979</v>
      </c>
      <c r="D1267" s="151" t="s">
        <v>727</v>
      </c>
      <c r="E1267" s="151">
        <v>1</v>
      </c>
      <c r="F1267" s="151">
        <v>510.88</v>
      </c>
      <c r="G1267" s="151">
        <f t="shared" si="57"/>
        <v>0</v>
      </c>
      <c r="H1267" s="151">
        <f t="shared" si="58"/>
        <v>510.88</v>
      </c>
      <c r="I1267" s="151">
        <f t="shared" si="59"/>
        <v>510.88</v>
      </c>
      <c r="J1267" s="151" t="s">
        <v>704</v>
      </c>
      <c r="K1267" s="151" t="str">
        <f>IFERROR(IF(VLOOKUP(B1267,comp!$D:$L,1,FALSE)=B1267,"",""),"Novo")</f>
        <v/>
      </c>
    </row>
    <row r="1268" spans="1:11">
      <c r="A1268" s="151">
        <v>90845</v>
      </c>
      <c r="B1268" s="152">
        <v>90824</v>
      </c>
      <c r="C1268" s="151" t="s">
        <v>1980</v>
      </c>
      <c r="D1268" s="151" t="s">
        <v>727</v>
      </c>
      <c r="E1268" s="151">
        <v>1</v>
      </c>
      <c r="F1268" s="151">
        <v>713.13</v>
      </c>
      <c r="G1268" s="151">
        <f t="shared" si="57"/>
        <v>0</v>
      </c>
      <c r="H1268" s="151">
        <f t="shared" si="58"/>
        <v>713.13</v>
      </c>
      <c r="I1268" s="151">
        <f t="shared" si="59"/>
        <v>713.13</v>
      </c>
      <c r="J1268" s="151" t="s">
        <v>704</v>
      </c>
      <c r="K1268" s="151" t="str">
        <f>IFERROR(IF(VLOOKUP(B1268,comp!$D:$L,1,FALSE)=B1268,"",""),"Novo")</f>
        <v/>
      </c>
    </row>
    <row r="1269" spans="1:11">
      <c r="A1269" s="151">
        <v>90846</v>
      </c>
      <c r="B1269" s="152">
        <v>90825</v>
      </c>
      <c r="C1269" s="151" t="s">
        <v>1981</v>
      </c>
      <c r="D1269" s="151" t="s">
        <v>727</v>
      </c>
      <c r="E1269" s="151">
        <v>1</v>
      </c>
      <c r="F1269" s="151">
        <v>789.65</v>
      </c>
      <c r="G1269" s="151">
        <f t="shared" si="57"/>
        <v>0</v>
      </c>
      <c r="H1269" s="151">
        <f t="shared" si="58"/>
        <v>789.65</v>
      </c>
      <c r="I1269" s="151">
        <f t="shared" si="59"/>
        <v>789.65</v>
      </c>
      <c r="J1269" s="151" t="s">
        <v>704</v>
      </c>
      <c r="K1269" s="151" t="str">
        <f>IFERROR(IF(VLOOKUP(B1269,comp!$D:$L,1,FALSE)=B1269,"",""),"Novo")</f>
        <v/>
      </c>
    </row>
    <row r="1270" spans="1:11">
      <c r="A1270" s="151">
        <v>91009</v>
      </c>
      <c r="B1270" s="152">
        <v>5020</v>
      </c>
      <c r="C1270" s="151" t="s">
        <v>1982</v>
      </c>
      <c r="D1270" s="151" t="s">
        <v>727</v>
      </c>
      <c r="E1270" s="151">
        <v>1</v>
      </c>
      <c r="F1270" s="151">
        <v>237.42</v>
      </c>
      <c r="G1270" s="151">
        <f t="shared" si="57"/>
        <v>237.42</v>
      </c>
      <c r="H1270" s="151">
        <f t="shared" si="58"/>
        <v>0</v>
      </c>
      <c r="I1270" s="151">
        <f t="shared" si="59"/>
        <v>237.42</v>
      </c>
      <c r="J1270" s="151" t="s">
        <v>707</v>
      </c>
      <c r="K1270" s="151" t="str">
        <f>IFERROR(IF(VLOOKUP(B1270,comp!$D:$L,1,FALSE)=B1270,"",""),"Novo")</f>
        <v/>
      </c>
    </row>
    <row r="1271" spans="1:11">
      <c r="A1271" s="151">
        <v>91010</v>
      </c>
      <c r="B1271" s="152">
        <v>4981</v>
      </c>
      <c r="C1271" s="151" t="s">
        <v>1983</v>
      </c>
      <c r="D1271" s="151" t="s">
        <v>727</v>
      </c>
      <c r="E1271" s="151">
        <v>1</v>
      </c>
      <c r="F1271" s="151">
        <v>240</v>
      </c>
      <c r="G1271" s="151">
        <f t="shared" si="57"/>
        <v>240</v>
      </c>
      <c r="H1271" s="151">
        <f t="shared" si="58"/>
        <v>0</v>
      </c>
      <c r="I1271" s="151">
        <f t="shared" si="59"/>
        <v>240</v>
      </c>
      <c r="J1271" s="151" t="s">
        <v>707</v>
      </c>
      <c r="K1271" s="151" t="str">
        <f>IFERROR(IF(VLOOKUP(B1271,comp!$D:$L,1,FALSE)=B1271,"",""),"Novo")</f>
        <v/>
      </c>
    </row>
    <row r="1272" spans="1:11">
      <c r="A1272" s="151">
        <v>91011</v>
      </c>
      <c r="B1272" s="152">
        <v>4992</v>
      </c>
      <c r="C1272" s="151" t="s">
        <v>1984</v>
      </c>
      <c r="D1272" s="151" t="s">
        <v>727</v>
      </c>
      <c r="E1272" s="151">
        <v>1</v>
      </c>
      <c r="F1272" s="151">
        <v>297.41000000000003</v>
      </c>
      <c r="G1272" s="151">
        <f t="shared" si="57"/>
        <v>297.41000000000003</v>
      </c>
      <c r="H1272" s="151">
        <f t="shared" si="58"/>
        <v>0</v>
      </c>
      <c r="I1272" s="151">
        <f t="shared" si="59"/>
        <v>297.41000000000003</v>
      </c>
      <c r="J1272" s="151" t="s">
        <v>707</v>
      </c>
      <c r="K1272" s="151" t="str">
        <f>IFERROR(IF(VLOOKUP(B1272,comp!$D:$L,1,FALSE)=B1272,"",""),"Novo")</f>
        <v/>
      </c>
    </row>
    <row r="1273" spans="1:11">
      <c r="A1273" s="151">
        <v>91012</v>
      </c>
      <c r="B1273" s="152">
        <v>4987</v>
      </c>
      <c r="C1273" s="151" t="s">
        <v>1985</v>
      </c>
      <c r="D1273" s="151" t="s">
        <v>727</v>
      </c>
      <c r="E1273" s="151">
        <v>1</v>
      </c>
      <c r="F1273" s="151">
        <v>340.26</v>
      </c>
      <c r="G1273" s="151">
        <f t="shared" si="57"/>
        <v>340.26</v>
      </c>
      <c r="H1273" s="151">
        <f t="shared" si="58"/>
        <v>0</v>
      </c>
      <c r="I1273" s="151">
        <f t="shared" si="59"/>
        <v>340.26</v>
      </c>
      <c r="J1273" s="151" t="s">
        <v>707</v>
      </c>
      <c r="K1273" s="151" t="str">
        <f>IFERROR(IF(VLOOKUP(B1273,comp!$D:$L,1,FALSE)=B1273,"",""),"Novo")</f>
        <v/>
      </c>
    </row>
    <row r="1274" spans="1:11">
      <c r="A1274" s="151">
        <v>91013</v>
      </c>
      <c r="B1274" s="152">
        <v>91009</v>
      </c>
      <c r="C1274" s="151" t="s">
        <v>1986</v>
      </c>
      <c r="D1274" s="151" t="s">
        <v>727</v>
      </c>
      <c r="E1274" s="151">
        <v>1</v>
      </c>
      <c r="F1274" s="151">
        <v>401.81</v>
      </c>
      <c r="G1274" s="151">
        <f t="shared" si="57"/>
        <v>0</v>
      </c>
      <c r="H1274" s="151">
        <f t="shared" si="58"/>
        <v>401.81</v>
      </c>
      <c r="I1274" s="151">
        <f t="shared" si="59"/>
        <v>401.81</v>
      </c>
      <c r="J1274" s="151" t="s">
        <v>704</v>
      </c>
      <c r="K1274" s="151" t="str">
        <f>IFERROR(IF(VLOOKUP(B1274,comp!$D:$L,1,FALSE)=B1274,"",""),"Novo")</f>
        <v/>
      </c>
    </row>
    <row r="1275" spans="1:11">
      <c r="A1275" s="151">
        <v>91014</v>
      </c>
      <c r="B1275" s="152">
        <v>91010</v>
      </c>
      <c r="C1275" s="151" t="s">
        <v>1987</v>
      </c>
      <c r="D1275" s="151" t="s">
        <v>727</v>
      </c>
      <c r="E1275" s="151">
        <v>1</v>
      </c>
      <c r="F1275" s="151">
        <v>410.07</v>
      </c>
      <c r="G1275" s="151">
        <f t="shared" si="57"/>
        <v>0</v>
      </c>
      <c r="H1275" s="151">
        <f t="shared" si="58"/>
        <v>410.07</v>
      </c>
      <c r="I1275" s="151">
        <f t="shared" si="59"/>
        <v>410.07</v>
      </c>
      <c r="J1275" s="151" t="s">
        <v>704</v>
      </c>
      <c r="K1275" s="151" t="str">
        <f>IFERROR(IF(VLOOKUP(B1275,comp!$D:$L,1,FALSE)=B1275,"",""),"Novo")</f>
        <v/>
      </c>
    </row>
    <row r="1276" spans="1:11">
      <c r="A1276" s="151">
        <v>91015</v>
      </c>
      <c r="B1276" s="152">
        <v>91011</v>
      </c>
      <c r="C1276" s="151" t="s">
        <v>1988</v>
      </c>
      <c r="D1276" s="151" t="s">
        <v>727</v>
      </c>
      <c r="E1276" s="151">
        <v>1</v>
      </c>
      <c r="F1276" s="151">
        <v>473.18</v>
      </c>
      <c r="G1276" s="151">
        <f t="shared" si="57"/>
        <v>0</v>
      </c>
      <c r="H1276" s="151">
        <f t="shared" si="58"/>
        <v>473.18</v>
      </c>
      <c r="I1276" s="151">
        <f t="shared" si="59"/>
        <v>473.18</v>
      </c>
      <c r="J1276" s="151" t="s">
        <v>704</v>
      </c>
      <c r="K1276" s="151" t="str">
        <f>IFERROR(IF(VLOOKUP(B1276,comp!$D:$L,1,FALSE)=B1276,"",""),"Novo")</f>
        <v/>
      </c>
    </row>
    <row r="1277" spans="1:11">
      <c r="A1277" s="151">
        <v>91016</v>
      </c>
      <c r="B1277" s="152">
        <v>91012</v>
      </c>
      <c r="C1277" s="151" t="s">
        <v>1989</v>
      </c>
      <c r="D1277" s="151" t="s">
        <v>727</v>
      </c>
      <c r="E1277" s="151">
        <v>1</v>
      </c>
      <c r="F1277" s="151">
        <v>521.72</v>
      </c>
      <c r="G1277" s="151">
        <f t="shared" si="57"/>
        <v>0</v>
      </c>
      <c r="H1277" s="151">
        <f t="shared" si="58"/>
        <v>521.72</v>
      </c>
      <c r="I1277" s="151">
        <f t="shared" si="59"/>
        <v>521.72</v>
      </c>
      <c r="J1277" s="151" t="s">
        <v>704</v>
      </c>
      <c r="K1277" s="151" t="str">
        <f>IFERROR(IF(VLOOKUP(B1277,comp!$D:$L,1,FALSE)=B1277,"",""),"Novo")</f>
        <v/>
      </c>
    </row>
    <row r="1278" spans="1:11">
      <c r="A1278" s="151">
        <v>91287</v>
      </c>
      <c r="B1278" s="152">
        <v>184</v>
      </c>
      <c r="C1278" s="151" t="s">
        <v>1990</v>
      </c>
      <c r="D1278" s="151" t="s">
        <v>1957</v>
      </c>
      <c r="E1278" s="151">
        <v>1</v>
      </c>
      <c r="F1278" s="151">
        <v>173.41</v>
      </c>
      <c r="G1278" s="151">
        <f t="shared" si="57"/>
        <v>173.41</v>
      </c>
      <c r="H1278" s="151">
        <f t="shared" si="58"/>
        <v>0</v>
      </c>
      <c r="I1278" s="151">
        <f t="shared" si="59"/>
        <v>173.41</v>
      </c>
      <c r="J1278" s="151" t="s">
        <v>707</v>
      </c>
      <c r="K1278" s="151" t="str">
        <f>IFERROR(IF(VLOOKUP(B1278,comp!$D:$L,1,FALSE)=B1278,"",""),"Novo")</f>
        <v/>
      </c>
    </row>
    <row r="1279" spans="1:11">
      <c r="A1279" s="151">
        <v>91292</v>
      </c>
      <c r="B1279" s="152">
        <v>91287</v>
      </c>
      <c r="C1279" s="151" t="s">
        <v>1991</v>
      </c>
      <c r="D1279" s="151" t="s">
        <v>727</v>
      </c>
      <c r="E1279" s="151">
        <v>1</v>
      </c>
      <c r="F1279" s="151">
        <v>292.14</v>
      </c>
      <c r="G1279" s="151">
        <f t="shared" si="57"/>
        <v>0</v>
      </c>
      <c r="H1279" s="151">
        <f t="shared" si="58"/>
        <v>292.14</v>
      </c>
      <c r="I1279" s="151">
        <f t="shared" si="59"/>
        <v>292.14</v>
      </c>
      <c r="J1279" s="151" t="s">
        <v>704</v>
      </c>
      <c r="K1279" s="151" t="str">
        <f>IFERROR(IF(VLOOKUP(B1279,comp!$D:$L,1,FALSE)=B1279,"",""),"Novo")</f>
        <v/>
      </c>
    </row>
    <row r="1280" spans="1:11">
      <c r="A1280" s="151">
        <v>91295</v>
      </c>
      <c r="B1280" s="152">
        <v>20322</v>
      </c>
      <c r="C1280" s="151" t="s">
        <v>1992</v>
      </c>
      <c r="D1280" s="151" t="s">
        <v>727</v>
      </c>
      <c r="E1280" s="151">
        <v>1</v>
      </c>
      <c r="F1280" s="151">
        <v>248.01</v>
      </c>
      <c r="G1280" s="151">
        <f t="shared" si="57"/>
        <v>248.01</v>
      </c>
      <c r="H1280" s="151">
        <f t="shared" si="58"/>
        <v>0</v>
      </c>
      <c r="I1280" s="151">
        <f t="shared" si="59"/>
        <v>248.01</v>
      </c>
      <c r="J1280" s="151" t="s">
        <v>707</v>
      </c>
      <c r="K1280" s="151" t="str">
        <f>IFERROR(IF(VLOOKUP(B1280,comp!$D:$L,1,FALSE)=B1280,"",""),"Novo")</f>
        <v/>
      </c>
    </row>
    <row r="1281" spans="1:11">
      <c r="A1281" s="151">
        <v>91296</v>
      </c>
      <c r="B1281" s="152">
        <v>4962</v>
      </c>
      <c r="C1281" s="151" t="s">
        <v>1993</v>
      </c>
      <c r="D1281" s="151" t="s">
        <v>727</v>
      </c>
      <c r="E1281" s="151">
        <v>1</v>
      </c>
      <c r="F1281" s="151">
        <v>269.58999999999997</v>
      </c>
      <c r="G1281" s="151">
        <f t="shared" si="57"/>
        <v>269.58999999999997</v>
      </c>
      <c r="H1281" s="151">
        <f t="shared" si="58"/>
        <v>0</v>
      </c>
      <c r="I1281" s="151">
        <f t="shared" si="59"/>
        <v>269.58999999999997</v>
      </c>
      <c r="J1281" s="151" t="s">
        <v>707</v>
      </c>
      <c r="K1281" s="151" t="str">
        <f>IFERROR(IF(VLOOKUP(B1281,comp!$D:$L,1,FALSE)=B1281,"",""),"Novo")</f>
        <v/>
      </c>
    </row>
    <row r="1282" spans="1:11">
      <c r="A1282" s="151">
        <v>91297</v>
      </c>
      <c r="B1282" s="152">
        <v>4964</v>
      </c>
      <c r="C1282" s="151" t="s">
        <v>1994</v>
      </c>
      <c r="D1282" s="151" t="s">
        <v>727</v>
      </c>
      <c r="E1282" s="151">
        <v>1</v>
      </c>
      <c r="F1282" s="151">
        <v>304.47000000000003</v>
      </c>
      <c r="G1282" s="151">
        <f t="shared" si="57"/>
        <v>304.47000000000003</v>
      </c>
      <c r="H1282" s="151">
        <f t="shared" si="58"/>
        <v>0</v>
      </c>
      <c r="I1282" s="151">
        <f t="shared" si="59"/>
        <v>304.47000000000003</v>
      </c>
      <c r="J1282" s="151" t="s">
        <v>707</v>
      </c>
      <c r="K1282" s="151" t="str">
        <f>IFERROR(IF(VLOOKUP(B1282,comp!$D:$L,1,FALSE)=B1282,"",""),"Novo")</f>
        <v/>
      </c>
    </row>
    <row r="1283" spans="1:11">
      <c r="A1283" s="151">
        <v>91298</v>
      </c>
      <c r="B1283" s="152">
        <v>4969</v>
      </c>
      <c r="C1283" s="151" t="s">
        <v>1995</v>
      </c>
      <c r="D1283" s="151" t="s">
        <v>838</v>
      </c>
      <c r="E1283" s="151">
        <v>1.68</v>
      </c>
      <c r="F1283" s="151">
        <v>455.8</v>
      </c>
      <c r="G1283" s="151">
        <f t="shared" si="57"/>
        <v>765.74400000000003</v>
      </c>
      <c r="H1283" s="151">
        <f t="shared" si="58"/>
        <v>0</v>
      </c>
      <c r="I1283" s="151">
        <f t="shared" si="59"/>
        <v>765.74400000000003</v>
      </c>
      <c r="J1283" s="151" t="s">
        <v>707</v>
      </c>
      <c r="K1283" s="151" t="str">
        <f>IFERROR(IF(VLOOKUP(B1283,comp!$D:$L,1,FALSE)=B1283,"",""),"Novo")</f>
        <v/>
      </c>
    </row>
    <row r="1284" spans="1:11">
      <c r="A1284" s="151">
        <v>91299</v>
      </c>
      <c r="B1284" s="152">
        <v>4998</v>
      </c>
      <c r="C1284" s="151" t="s">
        <v>1996</v>
      </c>
      <c r="D1284" s="151" t="s">
        <v>838</v>
      </c>
      <c r="E1284" s="151">
        <v>1.68</v>
      </c>
      <c r="F1284" s="151">
        <v>654.91999999999996</v>
      </c>
      <c r="G1284" s="151">
        <f t="shared" si="57"/>
        <v>1100.2655999999999</v>
      </c>
      <c r="H1284" s="151">
        <f t="shared" si="58"/>
        <v>0</v>
      </c>
      <c r="I1284" s="151">
        <f t="shared" si="59"/>
        <v>1100.2655999999999</v>
      </c>
      <c r="J1284" s="151" t="s">
        <v>707</v>
      </c>
      <c r="K1284" s="151" t="str">
        <f>IFERROR(IF(VLOOKUP(B1284,comp!$D:$L,1,FALSE)=B1284,"",""),"Novo")</f>
        <v/>
      </c>
    </row>
    <row r="1285" spans="1:11">
      <c r="A1285" s="151">
        <v>91304</v>
      </c>
      <c r="B1285" s="152">
        <v>3080</v>
      </c>
      <c r="C1285" s="151" t="s">
        <v>1997</v>
      </c>
      <c r="D1285" s="151" t="s">
        <v>1688</v>
      </c>
      <c r="E1285" s="151">
        <v>1</v>
      </c>
      <c r="F1285" s="151">
        <v>78</v>
      </c>
      <c r="G1285" s="151">
        <f t="shared" ref="G1285:G1348" si="60">IF(J1285="INSUMO",F1285*E1285,0)</f>
        <v>78</v>
      </c>
      <c r="H1285" s="151">
        <f t="shared" ref="H1285:H1348" si="61">IF(J1285="MÃO DE OBRA",F1285*E1285,0)</f>
        <v>0</v>
      </c>
      <c r="I1285" s="151">
        <f t="shared" ref="I1285:I1348" si="62">E1285*F1285</f>
        <v>78</v>
      </c>
      <c r="J1285" s="151" t="s">
        <v>707</v>
      </c>
      <c r="K1285" s="151" t="str">
        <f>IFERROR(IF(VLOOKUP(B1285,comp!$D:$L,1,FALSE)=B1285,"",""),"Novo")</f>
        <v/>
      </c>
    </row>
    <row r="1286" spans="1:11">
      <c r="A1286" s="151">
        <v>91305</v>
      </c>
      <c r="B1286" s="152">
        <v>3097</v>
      </c>
      <c r="C1286" s="151" t="s">
        <v>1998</v>
      </c>
      <c r="D1286" s="151" t="s">
        <v>1688</v>
      </c>
      <c r="E1286" s="151">
        <v>1</v>
      </c>
      <c r="F1286" s="151">
        <v>87.33</v>
      </c>
      <c r="G1286" s="151">
        <f t="shared" si="60"/>
        <v>87.33</v>
      </c>
      <c r="H1286" s="151">
        <f t="shared" si="61"/>
        <v>0</v>
      </c>
      <c r="I1286" s="151">
        <f t="shared" si="62"/>
        <v>87.33</v>
      </c>
      <c r="J1286" s="151" t="s">
        <v>707</v>
      </c>
      <c r="K1286" s="151" t="str">
        <f>IFERROR(IF(VLOOKUP(B1286,comp!$D:$L,1,FALSE)=B1286,"",""),"Novo")</f>
        <v/>
      </c>
    </row>
    <row r="1287" spans="1:11">
      <c r="A1287" s="151">
        <v>91306</v>
      </c>
      <c r="B1287" s="152">
        <v>3093</v>
      </c>
      <c r="C1287" s="151" t="s">
        <v>1999</v>
      </c>
      <c r="D1287" s="151" t="s">
        <v>1688</v>
      </c>
      <c r="E1287" s="151">
        <v>1</v>
      </c>
      <c r="F1287" s="151">
        <v>139.84</v>
      </c>
      <c r="G1287" s="151">
        <f t="shared" si="60"/>
        <v>139.84</v>
      </c>
      <c r="H1287" s="151">
        <f t="shared" si="61"/>
        <v>0</v>
      </c>
      <c r="I1287" s="151">
        <f t="shared" si="62"/>
        <v>139.84</v>
      </c>
      <c r="J1287" s="151" t="s">
        <v>707</v>
      </c>
      <c r="K1287" s="151" t="str">
        <f>IFERROR(IF(VLOOKUP(B1287,comp!$D:$L,1,FALSE)=B1287,"",""),"Novo")</f>
        <v/>
      </c>
    </row>
    <row r="1288" spans="1:11">
      <c r="A1288" s="151">
        <v>91307</v>
      </c>
      <c r="B1288" s="152">
        <v>3090</v>
      </c>
      <c r="C1288" s="151" t="s">
        <v>2000</v>
      </c>
      <c r="D1288" s="151" t="s">
        <v>1688</v>
      </c>
      <c r="E1288" s="151">
        <v>1</v>
      </c>
      <c r="F1288" s="151">
        <v>69.62</v>
      </c>
      <c r="G1288" s="151">
        <f t="shared" si="60"/>
        <v>69.62</v>
      </c>
      <c r="H1288" s="151">
        <f t="shared" si="61"/>
        <v>0</v>
      </c>
      <c r="I1288" s="151">
        <f t="shared" si="62"/>
        <v>69.62</v>
      </c>
      <c r="J1288" s="151" t="s">
        <v>707</v>
      </c>
      <c r="K1288" s="151" t="str">
        <f>IFERROR(IF(VLOOKUP(B1288,comp!$D:$L,1,FALSE)=B1288,"",""),"Novo")</f>
        <v/>
      </c>
    </row>
    <row r="1289" spans="1:11">
      <c r="A1289" s="151">
        <v>91312</v>
      </c>
      <c r="B1289" s="152">
        <v>91292</v>
      </c>
      <c r="C1289" s="151" t="s">
        <v>2001</v>
      </c>
      <c r="D1289" s="151" t="s">
        <v>727</v>
      </c>
      <c r="E1289" s="151">
        <v>1</v>
      </c>
      <c r="F1289" s="151">
        <v>392.74</v>
      </c>
      <c r="G1289" s="151">
        <f t="shared" si="60"/>
        <v>0</v>
      </c>
      <c r="H1289" s="151">
        <f t="shared" si="61"/>
        <v>392.74</v>
      </c>
      <c r="I1289" s="151">
        <f t="shared" si="62"/>
        <v>392.74</v>
      </c>
      <c r="J1289" s="151" t="s">
        <v>704</v>
      </c>
      <c r="K1289" s="151" t="str">
        <f>IFERROR(IF(VLOOKUP(B1289,comp!$D:$L,1,FALSE)=B1289,"",""),"Novo")</f>
        <v/>
      </c>
    </row>
    <row r="1290" spans="1:11">
      <c r="A1290" s="151">
        <v>91312</v>
      </c>
      <c r="B1290" s="152">
        <v>91305</v>
      </c>
      <c r="C1290" s="151" t="s">
        <v>2002</v>
      </c>
      <c r="D1290" s="151" t="s">
        <v>727</v>
      </c>
      <c r="E1290" s="151">
        <v>1</v>
      </c>
      <c r="F1290" s="151">
        <v>120.4</v>
      </c>
      <c r="G1290" s="151">
        <f t="shared" si="60"/>
        <v>0</v>
      </c>
      <c r="H1290" s="151">
        <f t="shared" si="61"/>
        <v>120.4</v>
      </c>
      <c r="I1290" s="151">
        <f t="shared" si="62"/>
        <v>120.4</v>
      </c>
      <c r="J1290" s="151" t="s">
        <v>704</v>
      </c>
      <c r="K1290" s="151" t="str">
        <f>IFERROR(IF(VLOOKUP(B1290,comp!$D:$L,1,FALSE)=B1290,"",""),"Novo")</f>
        <v/>
      </c>
    </row>
    <row r="1291" spans="1:11">
      <c r="A1291" s="151">
        <v>91312</v>
      </c>
      <c r="B1291" s="152">
        <v>100660</v>
      </c>
      <c r="C1291" s="151" t="s">
        <v>2003</v>
      </c>
      <c r="D1291" s="151" t="s">
        <v>826</v>
      </c>
      <c r="E1291" s="151">
        <v>9.6</v>
      </c>
      <c r="F1291" s="151">
        <v>10.050000000000001</v>
      </c>
      <c r="G1291" s="151">
        <f t="shared" si="60"/>
        <v>0</v>
      </c>
      <c r="H1291" s="151">
        <f t="shared" si="61"/>
        <v>96.48</v>
      </c>
      <c r="I1291" s="151">
        <f t="shared" si="62"/>
        <v>96.48</v>
      </c>
      <c r="J1291" s="151" t="s">
        <v>704</v>
      </c>
      <c r="K1291" s="151" t="str">
        <f>IFERROR(IF(VLOOKUP(B1291,comp!$D:$L,1,FALSE)=B1291,"",""),"Novo")</f>
        <v/>
      </c>
    </row>
    <row r="1292" spans="1:11">
      <c r="A1292" s="151">
        <v>91313</v>
      </c>
      <c r="B1292" s="152">
        <v>91307</v>
      </c>
      <c r="C1292" s="151" t="s">
        <v>2004</v>
      </c>
      <c r="D1292" s="151" t="s">
        <v>727</v>
      </c>
      <c r="E1292" s="151">
        <v>1</v>
      </c>
      <c r="F1292" s="151">
        <v>102.69</v>
      </c>
      <c r="G1292" s="151">
        <f t="shared" si="60"/>
        <v>0</v>
      </c>
      <c r="H1292" s="151">
        <f t="shared" si="61"/>
        <v>102.69</v>
      </c>
      <c r="I1292" s="151">
        <f t="shared" si="62"/>
        <v>102.69</v>
      </c>
      <c r="J1292" s="151" t="s">
        <v>704</v>
      </c>
      <c r="K1292" s="151" t="str">
        <f>IFERROR(IF(VLOOKUP(B1292,comp!$D:$L,1,FALSE)=B1292,"",""),"Novo")</f>
        <v/>
      </c>
    </row>
    <row r="1293" spans="1:11">
      <c r="A1293" s="151">
        <v>91314</v>
      </c>
      <c r="B1293" s="152">
        <v>91304</v>
      </c>
      <c r="C1293" s="151" t="s">
        <v>2005</v>
      </c>
      <c r="D1293" s="151" t="s">
        <v>727</v>
      </c>
      <c r="E1293" s="151">
        <v>1</v>
      </c>
      <c r="F1293" s="151">
        <v>121.18</v>
      </c>
      <c r="G1293" s="151">
        <f t="shared" si="60"/>
        <v>0</v>
      </c>
      <c r="H1293" s="151">
        <f t="shared" si="61"/>
        <v>121.18</v>
      </c>
      <c r="I1293" s="151">
        <f t="shared" si="62"/>
        <v>121.18</v>
      </c>
      <c r="J1293" s="151" t="s">
        <v>704</v>
      </c>
      <c r="K1293" s="151" t="str">
        <f>IFERROR(IF(VLOOKUP(B1293,comp!$D:$L,1,FALSE)=B1293,"",""),"Novo")</f>
        <v/>
      </c>
    </row>
    <row r="1294" spans="1:11">
      <c r="A1294" s="151">
        <v>91328</v>
      </c>
      <c r="B1294" s="152">
        <v>91295</v>
      </c>
      <c r="C1294" s="151" t="s">
        <v>2006</v>
      </c>
      <c r="D1294" s="151" t="s">
        <v>727</v>
      </c>
      <c r="E1294" s="151">
        <v>1</v>
      </c>
      <c r="F1294" s="151">
        <v>412.4</v>
      </c>
      <c r="G1294" s="151">
        <f t="shared" si="60"/>
        <v>0</v>
      </c>
      <c r="H1294" s="151">
        <f t="shared" si="61"/>
        <v>412.4</v>
      </c>
      <c r="I1294" s="151">
        <f t="shared" si="62"/>
        <v>412.4</v>
      </c>
      <c r="J1294" s="151" t="s">
        <v>704</v>
      </c>
      <c r="K1294" s="151" t="str">
        <f>IFERROR(IF(VLOOKUP(B1294,comp!$D:$L,1,FALSE)=B1294,"",""),"Novo")</f>
        <v/>
      </c>
    </row>
    <row r="1295" spans="1:11">
      <c r="A1295" s="151">
        <v>91330</v>
      </c>
      <c r="B1295" s="152">
        <v>91296</v>
      </c>
      <c r="C1295" s="151" t="s">
        <v>2007</v>
      </c>
      <c r="D1295" s="151" t="s">
        <v>727</v>
      </c>
      <c r="E1295" s="151">
        <v>1</v>
      </c>
      <c r="F1295" s="151">
        <v>439.66</v>
      </c>
      <c r="G1295" s="151">
        <f t="shared" si="60"/>
        <v>0</v>
      </c>
      <c r="H1295" s="151">
        <f t="shared" si="61"/>
        <v>439.66</v>
      </c>
      <c r="I1295" s="151">
        <f t="shared" si="62"/>
        <v>439.66</v>
      </c>
      <c r="J1295" s="151" t="s">
        <v>704</v>
      </c>
      <c r="K1295" s="151" t="str">
        <f>IFERROR(IF(VLOOKUP(B1295,comp!$D:$L,1,FALSE)=B1295,"",""),"Novo")</f>
        <v/>
      </c>
    </row>
    <row r="1296" spans="1:11">
      <c r="A1296" s="151">
        <v>91332</v>
      </c>
      <c r="B1296" s="152">
        <v>91297</v>
      </c>
      <c r="C1296" s="151" t="s">
        <v>2008</v>
      </c>
      <c r="D1296" s="151" t="s">
        <v>727</v>
      </c>
      <c r="E1296" s="151">
        <v>1</v>
      </c>
      <c r="F1296" s="151">
        <v>480.24</v>
      </c>
      <c r="G1296" s="151">
        <f t="shared" si="60"/>
        <v>0</v>
      </c>
      <c r="H1296" s="151">
        <f t="shared" si="61"/>
        <v>480.24</v>
      </c>
      <c r="I1296" s="151">
        <f t="shared" si="62"/>
        <v>480.24</v>
      </c>
      <c r="J1296" s="151" t="s">
        <v>704</v>
      </c>
      <c r="K1296" s="151" t="str">
        <f>IFERROR(IF(VLOOKUP(B1296,comp!$D:$L,1,FALSE)=B1296,"",""),"Novo")</f>
        <v/>
      </c>
    </row>
    <row r="1297" spans="1:11">
      <c r="A1297" s="151">
        <v>91334</v>
      </c>
      <c r="B1297" s="152">
        <v>91298</v>
      </c>
      <c r="C1297" s="151" t="s">
        <v>2009</v>
      </c>
      <c r="D1297" s="151" t="s">
        <v>727</v>
      </c>
      <c r="E1297" s="151">
        <v>1</v>
      </c>
      <c r="F1297" s="151">
        <v>941.51</v>
      </c>
      <c r="G1297" s="151">
        <f t="shared" si="60"/>
        <v>0</v>
      </c>
      <c r="H1297" s="151">
        <f t="shared" si="61"/>
        <v>941.51</v>
      </c>
      <c r="I1297" s="151">
        <f t="shared" si="62"/>
        <v>941.51</v>
      </c>
      <c r="J1297" s="151" t="s">
        <v>704</v>
      </c>
      <c r="K1297" s="151" t="str">
        <f>IFERROR(IF(VLOOKUP(B1297,comp!$D:$L,1,FALSE)=B1297,"",""),"Novo")</f>
        <v/>
      </c>
    </row>
    <row r="1298" spans="1:11">
      <c r="A1298" s="151">
        <v>91336</v>
      </c>
      <c r="B1298" s="152">
        <v>91299</v>
      </c>
      <c r="C1298" s="151" t="s">
        <v>2010</v>
      </c>
      <c r="D1298" s="151" t="s">
        <v>727</v>
      </c>
      <c r="E1298" s="151">
        <v>1</v>
      </c>
      <c r="F1298" s="155">
        <v>1301.8599999999999</v>
      </c>
      <c r="G1298" s="151">
        <f t="shared" si="60"/>
        <v>0</v>
      </c>
      <c r="H1298" s="151">
        <f t="shared" si="61"/>
        <v>1301.8599999999999</v>
      </c>
      <c r="I1298" s="151">
        <f t="shared" si="62"/>
        <v>1301.8599999999999</v>
      </c>
      <c r="J1298" s="151" t="s">
        <v>704</v>
      </c>
      <c r="K1298" s="151" t="str">
        <f>IFERROR(IF(VLOOKUP(B1298,comp!$D:$L,1,FALSE)=B1298,"",""),"Novo")</f>
        <v/>
      </c>
    </row>
    <row r="1299" spans="1:11">
      <c r="A1299" s="151">
        <v>100659</v>
      </c>
      <c r="B1299" s="152">
        <v>20017</v>
      </c>
      <c r="C1299" s="151" t="s">
        <v>2011</v>
      </c>
      <c r="D1299" s="151" t="s">
        <v>826</v>
      </c>
      <c r="E1299" s="151">
        <v>1.163</v>
      </c>
      <c r="F1299" s="151">
        <v>10.18</v>
      </c>
      <c r="G1299" s="151">
        <f t="shared" si="60"/>
        <v>11.83934</v>
      </c>
      <c r="H1299" s="151">
        <f t="shared" si="61"/>
        <v>0</v>
      </c>
      <c r="I1299" s="151">
        <f t="shared" si="62"/>
        <v>11.83934</v>
      </c>
      <c r="J1299" s="151" t="s">
        <v>707</v>
      </c>
      <c r="K1299" s="151" t="str">
        <f>IFERROR(IF(VLOOKUP(B1299,comp!$D:$L,1,FALSE)=B1299,"",""),"Novo")</f>
        <v/>
      </c>
    </row>
    <row r="1300" spans="1:11">
      <c r="A1300" s="151">
        <v>100659</v>
      </c>
      <c r="B1300" s="152">
        <v>39026</v>
      </c>
      <c r="C1300" s="151" t="s">
        <v>2012</v>
      </c>
      <c r="D1300" s="151" t="s">
        <v>828</v>
      </c>
      <c r="E1300" s="151">
        <v>6.0000000000000001E-3</v>
      </c>
      <c r="F1300" s="151">
        <v>13.72</v>
      </c>
      <c r="G1300" s="151">
        <f t="shared" si="60"/>
        <v>8.2320000000000004E-2</v>
      </c>
      <c r="H1300" s="151">
        <f t="shared" si="61"/>
        <v>0</v>
      </c>
      <c r="I1300" s="151">
        <f t="shared" si="62"/>
        <v>8.2320000000000004E-2</v>
      </c>
      <c r="J1300" s="151" t="s">
        <v>707</v>
      </c>
      <c r="K1300" s="151" t="str">
        <f>IFERROR(IF(VLOOKUP(B1300,comp!$D:$L,1,FALSE)=B1300,"",""),"Novo")</f>
        <v/>
      </c>
    </row>
    <row r="1301" spans="1:11">
      <c r="A1301" s="151">
        <v>100660</v>
      </c>
      <c r="B1301" s="152">
        <v>20007</v>
      </c>
      <c r="C1301" s="151" t="s">
        <v>2013</v>
      </c>
      <c r="D1301" s="151" t="s">
        <v>826</v>
      </c>
      <c r="E1301" s="151">
        <v>1.163</v>
      </c>
      <c r="F1301" s="151">
        <v>6.07</v>
      </c>
      <c r="G1301" s="151">
        <f t="shared" si="60"/>
        <v>7.0594100000000006</v>
      </c>
      <c r="H1301" s="151">
        <f t="shared" si="61"/>
        <v>0</v>
      </c>
      <c r="I1301" s="151">
        <f t="shared" si="62"/>
        <v>7.0594100000000006</v>
      </c>
      <c r="J1301" s="151" t="s">
        <v>707</v>
      </c>
      <c r="K1301" s="151" t="str">
        <f>IFERROR(IF(VLOOKUP(B1301,comp!$D:$L,1,FALSE)=B1301,"",""),"Novo")</f>
        <v/>
      </c>
    </row>
    <row r="1302" spans="1:11">
      <c r="A1302" s="151">
        <v>100675</v>
      </c>
      <c r="B1302" s="152">
        <v>39493</v>
      </c>
      <c r="C1302" s="151" t="s">
        <v>2014</v>
      </c>
      <c r="D1302" s="151" t="s">
        <v>727</v>
      </c>
      <c r="E1302" s="151">
        <v>1</v>
      </c>
      <c r="F1302" s="151">
        <v>958.12</v>
      </c>
      <c r="G1302" s="151">
        <f t="shared" si="60"/>
        <v>958.12</v>
      </c>
      <c r="H1302" s="151">
        <f t="shared" si="61"/>
        <v>0</v>
      </c>
      <c r="I1302" s="151">
        <f t="shared" si="62"/>
        <v>958.12</v>
      </c>
      <c r="J1302" s="151" t="s">
        <v>707</v>
      </c>
      <c r="K1302" s="151" t="str">
        <f>IFERROR(IF(VLOOKUP(B1302,comp!$D:$L,1,FALSE)=B1302,"",""),"Novo")</f>
        <v/>
      </c>
    </row>
    <row r="1303" spans="1:11">
      <c r="A1303" s="151">
        <v>100700</v>
      </c>
      <c r="B1303" s="152">
        <v>2433</v>
      </c>
      <c r="C1303" s="151" t="s">
        <v>2015</v>
      </c>
      <c r="D1303" s="151" t="s">
        <v>727</v>
      </c>
      <c r="E1303" s="151">
        <v>6</v>
      </c>
      <c r="F1303" s="151">
        <v>12.14</v>
      </c>
      <c r="G1303" s="151">
        <f t="shared" si="60"/>
        <v>72.84</v>
      </c>
      <c r="H1303" s="151">
        <f t="shared" si="61"/>
        <v>0</v>
      </c>
      <c r="I1303" s="151">
        <f t="shared" si="62"/>
        <v>72.84</v>
      </c>
      <c r="J1303" s="151" t="s">
        <v>707</v>
      </c>
      <c r="K1303" s="151" t="str">
        <f>IFERROR(IF(VLOOKUP(B1303,comp!$D:$L,1,FALSE)=B1303,"",""),"Novo")</f>
        <v/>
      </c>
    </row>
    <row r="1304" spans="1:11">
      <c r="A1304" s="151">
        <v>100700</v>
      </c>
      <c r="B1304" s="152">
        <v>88627</v>
      </c>
      <c r="C1304" s="151" t="s">
        <v>2016</v>
      </c>
      <c r="D1304" s="151" t="s">
        <v>1606</v>
      </c>
      <c r="E1304" s="151">
        <v>2.5000000000000001E-2</v>
      </c>
      <c r="F1304" s="151">
        <v>595.55999999999995</v>
      </c>
      <c r="G1304" s="151">
        <f t="shared" si="60"/>
        <v>0</v>
      </c>
      <c r="H1304" s="151">
        <f t="shared" si="61"/>
        <v>14.888999999999999</v>
      </c>
      <c r="I1304" s="151">
        <f t="shared" si="62"/>
        <v>14.888999999999999</v>
      </c>
      <c r="J1304" s="151" t="s">
        <v>704</v>
      </c>
      <c r="K1304" s="151" t="str">
        <f>IFERROR(IF(VLOOKUP(B1304,comp!$D:$L,1,FALSE)=B1304,"",""),"Novo")</f>
        <v/>
      </c>
    </row>
    <row r="1305" spans="1:11">
      <c r="A1305" s="151">
        <v>100665</v>
      </c>
      <c r="B1305" s="152">
        <v>3421</v>
      </c>
      <c r="C1305" s="151" t="s">
        <v>2017</v>
      </c>
      <c r="D1305" s="151" t="s">
        <v>838</v>
      </c>
      <c r="E1305" s="151">
        <v>1</v>
      </c>
      <c r="F1305" s="151">
        <v>667.8</v>
      </c>
      <c r="G1305" s="151">
        <f t="shared" si="60"/>
        <v>667.8</v>
      </c>
      <c r="H1305" s="151">
        <f t="shared" si="61"/>
        <v>0</v>
      </c>
      <c r="I1305" s="151">
        <f t="shared" si="62"/>
        <v>667.8</v>
      </c>
      <c r="J1305" s="151" t="s">
        <v>707</v>
      </c>
      <c r="K1305" s="151" t="str">
        <f>IFERROR(IF(VLOOKUP(B1305,comp!$D:$L,1,FALSE)=B1305,"",""),"Novo")</f>
        <v/>
      </c>
    </row>
    <row r="1306" spans="1:11">
      <c r="A1306" s="151">
        <v>100665</v>
      </c>
      <c r="B1306" s="152">
        <v>39961</v>
      </c>
      <c r="C1306" s="151" t="s">
        <v>2018</v>
      </c>
      <c r="D1306" s="151" t="s">
        <v>727</v>
      </c>
      <c r="E1306" s="151">
        <v>0.8014</v>
      </c>
      <c r="F1306" s="151">
        <v>22.53</v>
      </c>
      <c r="G1306" s="151">
        <f t="shared" si="60"/>
        <v>18.055542000000003</v>
      </c>
      <c r="H1306" s="151">
        <f t="shared" si="61"/>
        <v>0</v>
      </c>
      <c r="I1306" s="151">
        <f t="shared" si="62"/>
        <v>18.055542000000003</v>
      </c>
      <c r="J1306" s="151" t="s">
        <v>707</v>
      </c>
      <c r="K1306" s="151" t="str">
        <f>IFERROR(IF(VLOOKUP(B1306,comp!$D:$L,1,FALSE)=B1306,"",""),"Novo")</f>
        <v/>
      </c>
    </row>
    <row r="1307" spans="1:11">
      <c r="A1307" s="151">
        <v>100666</v>
      </c>
      <c r="B1307" s="152">
        <v>3429</v>
      </c>
      <c r="C1307" s="151" t="s">
        <v>2019</v>
      </c>
      <c r="D1307" s="151" t="s">
        <v>838</v>
      </c>
      <c r="E1307" s="151">
        <v>1</v>
      </c>
      <c r="F1307" s="151">
        <v>509.45</v>
      </c>
      <c r="G1307" s="151">
        <f t="shared" si="60"/>
        <v>509.45</v>
      </c>
      <c r="H1307" s="151">
        <f t="shared" si="61"/>
        <v>0</v>
      </c>
      <c r="I1307" s="151">
        <f t="shared" si="62"/>
        <v>509.45</v>
      </c>
      <c r="J1307" s="151" t="s">
        <v>707</v>
      </c>
      <c r="K1307" s="151" t="str">
        <f>IFERROR(IF(VLOOKUP(B1307,comp!$D:$L,1,FALSE)=B1307,"",""),"Novo")</f>
        <v/>
      </c>
    </row>
    <row r="1308" spans="1:11">
      <c r="A1308" s="151">
        <v>100667</v>
      </c>
      <c r="B1308" s="152">
        <v>3428</v>
      </c>
      <c r="C1308" s="151" t="s">
        <v>2020</v>
      </c>
      <c r="D1308" s="151" t="s">
        <v>838</v>
      </c>
      <c r="E1308" s="151">
        <v>1</v>
      </c>
      <c r="F1308" s="151">
        <v>891.67</v>
      </c>
      <c r="G1308" s="151">
        <f t="shared" si="60"/>
        <v>891.67</v>
      </c>
      <c r="H1308" s="151">
        <f t="shared" si="61"/>
        <v>0</v>
      </c>
      <c r="I1308" s="151">
        <f t="shared" si="62"/>
        <v>891.67</v>
      </c>
      <c r="J1308" s="151" t="s">
        <v>707</v>
      </c>
      <c r="K1308" s="151" t="str">
        <f>IFERROR(IF(VLOOKUP(B1308,comp!$D:$L,1,FALSE)=B1308,"",""),"Novo")</f>
        <v/>
      </c>
    </row>
    <row r="1309" spans="1:11">
      <c r="A1309" s="151">
        <v>100668</v>
      </c>
      <c r="B1309" s="152">
        <v>3423</v>
      </c>
      <c r="C1309" s="151" t="s">
        <v>2021</v>
      </c>
      <c r="D1309" s="151" t="s">
        <v>838</v>
      </c>
      <c r="E1309" s="151">
        <v>1</v>
      </c>
      <c r="F1309" s="151">
        <v>941.76</v>
      </c>
      <c r="G1309" s="151">
        <f t="shared" si="60"/>
        <v>941.76</v>
      </c>
      <c r="H1309" s="151">
        <f t="shared" si="61"/>
        <v>0</v>
      </c>
      <c r="I1309" s="151">
        <f t="shared" si="62"/>
        <v>941.76</v>
      </c>
      <c r="J1309" s="151" t="s">
        <v>707</v>
      </c>
      <c r="K1309" s="151" t="str">
        <f>IFERROR(IF(VLOOKUP(B1309,comp!$D:$L,1,FALSE)=B1309,"",""),"Novo")</f>
        <v/>
      </c>
    </row>
    <row r="1310" spans="1:11">
      <c r="A1310" s="151">
        <v>100669</v>
      </c>
      <c r="B1310" s="152">
        <v>3437</v>
      </c>
      <c r="C1310" s="151" t="s">
        <v>2022</v>
      </c>
      <c r="D1310" s="151" t="s">
        <v>838</v>
      </c>
      <c r="E1310" s="151">
        <v>1</v>
      </c>
      <c r="F1310" s="151">
        <v>601.13</v>
      </c>
      <c r="G1310" s="151">
        <f t="shared" si="60"/>
        <v>601.13</v>
      </c>
      <c r="H1310" s="151">
        <f t="shared" si="61"/>
        <v>0</v>
      </c>
      <c r="I1310" s="151">
        <f t="shared" si="62"/>
        <v>601.13</v>
      </c>
      <c r="J1310" s="151" t="s">
        <v>707</v>
      </c>
      <c r="K1310" s="151" t="str">
        <f>IFERROR(IF(VLOOKUP(B1310,comp!$D:$L,1,FALSE)=B1310,"",""),"Novo")</f>
        <v/>
      </c>
    </row>
    <row r="1311" spans="1:11">
      <c r="A1311" s="151">
        <v>100670</v>
      </c>
      <c r="B1311" s="152">
        <v>40659</v>
      </c>
      <c r="C1311" s="151" t="s">
        <v>2023</v>
      </c>
      <c r="D1311" s="151" t="s">
        <v>838</v>
      </c>
      <c r="E1311" s="151">
        <v>1</v>
      </c>
      <c r="F1311" s="151">
        <v>850.51</v>
      </c>
      <c r="G1311" s="151">
        <f t="shared" si="60"/>
        <v>850.51</v>
      </c>
      <c r="H1311" s="151">
        <f t="shared" si="61"/>
        <v>0</v>
      </c>
      <c r="I1311" s="151">
        <f t="shared" si="62"/>
        <v>850.51</v>
      </c>
      <c r="J1311" s="151" t="s">
        <v>707</v>
      </c>
      <c r="K1311" s="151" t="str">
        <f>IFERROR(IF(VLOOKUP(B1311,comp!$D:$L,1,FALSE)=B1311,"",""),"Novo")</f>
        <v/>
      </c>
    </row>
    <row r="1312" spans="1:11">
      <c r="A1312" s="151">
        <v>100671</v>
      </c>
      <c r="B1312" s="152">
        <v>40660</v>
      </c>
      <c r="C1312" s="151" t="s">
        <v>2024</v>
      </c>
      <c r="D1312" s="151" t="s">
        <v>838</v>
      </c>
      <c r="E1312" s="151">
        <v>1</v>
      </c>
      <c r="F1312" s="155">
        <v>1077.92</v>
      </c>
      <c r="G1312" s="151">
        <f t="shared" si="60"/>
        <v>1077.92</v>
      </c>
      <c r="H1312" s="151">
        <f t="shared" si="61"/>
        <v>0</v>
      </c>
      <c r="I1312" s="151">
        <f t="shared" si="62"/>
        <v>1077.92</v>
      </c>
      <c r="J1312" s="151" t="s">
        <v>707</v>
      </c>
      <c r="K1312" s="151" t="str">
        <f>IFERROR(IF(VLOOKUP(B1312,comp!$D:$L,1,FALSE)=B1312,"",""),"Novo")</f>
        <v/>
      </c>
    </row>
    <row r="1313" spans="1:11">
      <c r="A1313" s="151">
        <v>100672</v>
      </c>
      <c r="B1313" s="152">
        <v>40661</v>
      </c>
      <c r="C1313" s="151" t="s">
        <v>2025</v>
      </c>
      <c r="D1313" s="151" t="s">
        <v>838</v>
      </c>
      <c r="E1313" s="151">
        <v>1</v>
      </c>
      <c r="F1313" s="151">
        <v>662.73</v>
      </c>
      <c r="G1313" s="151">
        <f t="shared" si="60"/>
        <v>662.73</v>
      </c>
      <c r="H1313" s="151">
        <f t="shared" si="61"/>
        <v>0</v>
      </c>
      <c r="I1313" s="151">
        <f t="shared" si="62"/>
        <v>662.73</v>
      </c>
      <c r="J1313" s="151" t="s">
        <v>707</v>
      </c>
      <c r="K1313" s="151" t="str">
        <f>IFERROR(IF(VLOOKUP(B1313,comp!$D:$L,1,FALSE)=B1313,"",""),"Novo")</f>
        <v/>
      </c>
    </row>
    <row r="1314" spans="1:11">
      <c r="A1314" s="151">
        <v>100701</v>
      </c>
      <c r="B1314" s="152">
        <v>4930</v>
      </c>
      <c r="C1314" s="151" t="s">
        <v>2026</v>
      </c>
      <c r="D1314" s="151" t="s">
        <v>838</v>
      </c>
      <c r="E1314" s="151">
        <v>1</v>
      </c>
      <c r="F1314" s="151">
        <v>613.20000000000005</v>
      </c>
      <c r="G1314" s="151">
        <f t="shared" si="60"/>
        <v>613.20000000000005</v>
      </c>
      <c r="H1314" s="151">
        <f t="shared" si="61"/>
        <v>0</v>
      </c>
      <c r="I1314" s="151">
        <f t="shared" si="62"/>
        <v>613.20000000000005</v>
      </c>
      <c r="J1314" s="151" t="s">
        <v>707</v>
      </c>
      <c r="K1314" s="151" t="str">
        <f>IFERROR(IF(VLOOKUP(B1314,comp!$D:$L,1,FALSE)=B1314,"",""),"Novo")</f>
        <v/>
      </c>
    </row>
    <row r="1315" spans="1:11">
      <c r="A1315" s="151">
        <v>94559</v>
      </c>
      <c r="B1315" s="152">
        <v>11190</v>
      </c>
      <c r="C1315" s="151" t="s">
        <v>2027</v>
      </c>
      <c r="D1315" s="151" t="s">
        <v>727</v>
      </c>
      <c r="E1315" s="151">
        <v>2.778</v>
      </c>
      <c r="F1315" s="151">
        <v>174.93</v>
      </c>
      <c r="G1315" s="151">
        <f t="shared" si="60"/>
        <v>485.95554000000004</v>
      </c>
      <c r="H1315" s="151">
        <f t="shared" si="61"/>
        <v>0</v>
      </c>
      <c r="I1315" s="151">
        <f t="shared" si="62"/>
        <v>485.95554000000004</v>
      </c>
      <c r="J1315" s="151" t="s">
        <v>707</v>
      </c>
      <c r="K1315" s="151" t="str">
        <f>IFERROR(IF(VLOOKUP(B1315,comp!$D:$L,1,FALSE)=B1315,"",""),"Novo")</f>
        <v/>
      </c>
    </row>
    <row r="1316" spans="1:11">
      <c r="A1316" s="151">
        <v>94562</v>
      </c>
      <c r="B1316" s="152">
        <v>11199</v>
      </c>
      <c r="C1316" s="151" t="s">
        <v>2028</v>
      </c>
      <c r="D1316" s="151" t="s">
        <v>727</v>
      </c>
      <c r="E1316" s="151">
        <v>0.55579999999999996</v>
      </c>
      <c r="F1316" s="151">
        <v>966.1</v>
      </c>
      <c r="G1316" s="151">
        <f t="shared" si="60"/>
        <v>536.95837999999992</v>
      </c>
      <c r="H1316" s="151">
        <f t="shared" si="61"/>
        <v>0</v>
      </c>
      <c r="I1316" s="151">
        <f t="shared" si="62"/>
        <v>536.95837999999992</v>
      </c>
      <c r="J1316" s="151" t="s">
        <v>707</v>
      </c>
      <c r="K1316" s="151" t="str">
        <f>IFERROR(IF(VLOOKUP(B1316,comp!$D:$L,1,FALSE)=B1316,"",""),"Novo")</f>
        <v/>
      </c>
    </row>
    <row r="1317" spans="1:11">
      <c r="A1317" s="151">
        <v>94588</v>
      </c>
      <c r="B1317" s="152">
        <v>11950</v>
      </c>
      <c r="C1317" s="151" t="s">
        <v>2029</v>
      </c>
      <c r="D1317" s="151" t="s">
        <v>727</v>
      </c>
      <c r="E1317" s="151">
        <v>2.6949999999999998</v>
      </c>
      <c r="F1317" s="151">
        <v>0.12</v>
      </c>
      <c r="G1317" s="151">
        <f t="shared" si="60"/>
        <v>0.32339999999999997</v>
      </c>
      <c r="H1317" s="151">
        <f t="shared" si="61"/>
        <v>0</v>
      </c>
      <c r="I1317" s="151">
        <f t="shared" si="62"/>
        <v>0.32339999999999997</v>
      </c>
      <c r="J1317" s="151" t="s">
        <v>707</v>
      </c>
      <c r="K1317" s="151" t="str">
        <f>IFERROR(IF(VLOOKUP(B1317,comp!$D:$L,1,FALSE)=B1317,"",""),"Novo")</f>
        <v/>
      </c>
    </row>
    <row r="1318" spans="1:11">
      <c r="A1318" s="151">
        <v>105813</v>
      </c>
      <c r="B1318" s="152">
        <v>34797</v>
      </c>
      <c r="C1318" s="151" t="s">
        <v>2030</v>
      </c>
      <c r="D1318" s="151" t="s">
        <v>727</v>
      </c>
      <c r="E1318" s="151">
        <v>2.0833333000000001</v>
      </c>
      <c r="F1318" s="151">
        <v>381.02</v>
      </c>
      <c r="G1318" s="151">
        <f t="shared" si="60"/>
        <v>793.79165396600001</v>
      </c>
      <c r="H1318" s="151">
        <f t="shared" si="61"/>
        <v>0</v>
      </c>
      <c r="I1318" s="151">
        <f t="shared" si="62"/>
        <v>793.79165396600001</v>
      </c>
      <c r="J1318" s="151" t="s">
        <v>707</v>
      </c>
      <c r="K1318" s="151" t="str">
        <f>IFERROR(IF(VLOOKUP(B1318,comp!$D:$L,1,FALSE)=B1318,"",""),"Novo")</f>
        <v/>
      </c>
    </row>
    <row r="1319" spans="1:11">
      <c r="A1319" s="151">
        <v>99837</v>
      </c>
      <c r="B1319" s="152">
        <v>1332</v>
      </c>
      <c r="C1319" s="151" t="s">
        <v>2031</v>
      </c>
      <c r="D1319" s="151" t="s">
        <v>828</v>
      </c>
      <c r="E1319" s="151">
        <v>0.89600000000000002</v>
      </c>
      <c r="F1319" s="151">
        <v>8.3699999999999992</v>
      </c>
      <c r="G1319" s="151">
        <f t="shared" si="60"/>
        <v>7.4995199999999995</v>
      </c>
      <c r="H1319" s="151">
        <f t="shared" si="61"/>
        <v>0</v>
      </c>
      <c r="I1319" s="151">
        <f t="shared" si="62"/>
        <v>7.4995199999999995</v>
      </c>
      <c r="J1319" s="151" t="s">
        <v>707</v>
      </c>
      <c r="K1319" s="151" t="str">
        <f>IFERROR(IF(VLOOKUP(B1319,comp!$D:$L,1,FALSE)=B1319,"",""),"Novo")</f>
        <v/>
      </c>
    </row>
    <row r="1320" spans="1:11">
      <c r="A1320" s="151">
        <v>99837</v>
      </c>
      <c r="B1320" s="152">
        <v>11002</v>
      </c>
      <c r="C1320" s="151" t="s">
        <v>2032</v>
      </c>
      <c r="D1320" s="151" t="s">
        <v>828</v>
      </c>
      <c r="E1320" s="151">
        <v>6.5000000000000002E-2</v>
      </c>
      <c r="F1320" s="151">
        <v>49.78</v>
      </c>
      <c r="G1320" s="151">
        <f t="shared" si="60"/>
        <v>3.2357</v>
      </c>
      <c r="H1320" s="151">
        <f t="shared" si="61"/>
        <v>0</v>
      </c>
      <c r="I1320" s="151">
        <f t="shared" si="62"/>
        <v>3.2357</v>
      </c>
      <c r="J1320" s="151" t="s">
        <v>707</v>
      </c>
      <c r="K1320" s="151" t="str">
        <f>IFERROR(IF(VLOOKUP(B1320,comp!$D:$L,1,FALSE)=B1320,"",""),"Novo")</f>
        <v/>
      </c>
    </row>
    <row r="1321" spans="1:11">
      <c r="A1321" s="151">
        <v>99837</v>
      </c>
      <c r="B1321" s="152">
        <v>21009</v>
      </c>
      <c r="C1321" s="151" t="s">
        <v>2033</v>
      </c>
      <c r="D1321" s="151" t="s">
        <v>826</v>
      </c>
      <c r="E1321" s="151">
        <v>6.25</v>
      </c>
      <c r="F1321" s="151">
        <v>24.09</v>
      </c>
      <c r="G1321" s="151">
        <f t="shared" si="60"/>
        <v>150.5625</v>
      </c>
      <c r="H1321" s="151">
        <f t="shared" si="61"/>
        <v>0</v>
      </c>
      <c r="I1321" s="151">
        <f t="shared" si="62"/>
        <v>150.5625</v>
      </c>
      <c r="J1321" s="151" t="s">
        <v>707</v>
      </c>
      <c r="K1321" s="151" t="str">
        <f>IFERROR(IF(VLOOKUP(B1321,comp!$D:$L,1,FALSE)=B1321,"",""),"Novo")</f>
        <v/>
      </c>
    </row>
    <row r="1322" spans="1:11">
      <c r="A1322" s="151">
        <v>99837</v>
      </c>
      <c r="B1322" s="152">
        <v>21010</v>
      </c>
      <c r="C1322" s="151" t="s">
        <v>2034</v>
      </c>
      <c r="D1322" s="151" t="s">
        <v>826</v>
      </c>
      <c r="E1322" s="151">
        <v>2.0230000000000001</v>
      </c>
      <c r="F1322" s="151">
        <v>32.35</v>
      </c>
      <c r="G1322" s="151">
        <f t="shared" si="60"/>
        <v>65.444050000000004</v>
      </c>
      <c r="H1322" s="151">
        <f t="shared" si="61"/>
        <v>0</v>
      </c>
      <c r="I1322" s="151">
        <f t="shared" si="62"/>
        <v>65.444050000000004</v>
      </c>
      <c r="J1322" s="151" t="s">
        <v>707</v>
      </c>
      <c r="K1322" s="151" t="str">
        <f>IFERROR(IF(VLOOKUP(B1322,comp!$D:$L,1,FALSE)=B1322,"",""),"Novo")</f>
        <v/>
      </c>
    </row>
    <row r="1323" spans="1:11">
      <c r="A1323" s="151">
        <v>99837</v>
      </c>
      <c r="B1323" s="152">
        <v>21011</v>
      </c>
      <c r="C1323" s="151" t="s">
        <v>2035</v>
      </c>
      <c r="D1323" s="151" t="s">
        <v>826</v>
      </c>
      <c r="E1323" s="151">
        <v>0.92600000000000005</v>
      </c>
      <c r="F1323" s="151">
        <v>47.15</v>
      </c>
      <c r="G1323" s="151">
        <f t="shared" si="60"/>
        <v>43.660899999999998</v>
      </c>
      <c r="H1323" s="151">
        <f t="shared" si="61"/>
        <v>0</v>
      </c>
      <c r="I1323" s="151">
        <f t="shared" si="62"/>
        <v>43.660899999999998</v>
      </c>
      <c r="J1323" s="151" t="s">
        <v>707</v>
      </c>
      <c r="K1323" s="151" t="str">
        <f>IFERROR(IF(VLOOKUP(B1323,comp!$D:$L,1,FALSE)=B1323,"",""),"Novo")</f>
        <v/>
      </c>
    </row>
    <row r="1324" spans="1:11">
      <c r="A1324" s="151">
        <v>99837</v>
      </c>
      <c r="B1324" s="152">
        <v>21012</v>
      </c>
      <c r="C1324" s="151" t="s">
        <v>2036</v>
      </c>
      <c r="D1324" s="151" t="s">
        <v>826</v>
      </c>
      <c r="E1324" s="151">
        <v>1.0289999999999999</v>
      </c>
      <c r="F1324" s="151">
        <v>52.1</v>
      </c>
      <c r="G1324" s="151">
        <f t="shared" si="60"/>
        <v>53.610899999999994</v>
      </c>
      <c r="H1324" s="151">
        <f t="shared" si="61"/>
        <v>0</v>
      </c>
      <c r="I1324" s="151">
        <f t="shared" si="62"/>
        <v>53.610899999999994</v>
      </c>
      <c r="J1324" s="151" t="s">
        <v>707</v>
      </c>
      <c r="K1324" s="151" t="str">
        <f>IFERROR(IF(VLOOKUP(B1324,comp!$D:$L,1,FALSE)=B1324,"",""),"Novo")</f>
        <v/>
      </c>
    </row>
    <row r="1325" spans="1:11">
      <c r="A1325" s="151">
        <v>99837</v>
      </c>
      <c r="B1325" s="152">
        <v>88251</v>
      </c>
      <c r="C1325" s="151" t="s">
        <v>2037</v>
      </c>
      <c r="D1325" s="151" t="s">
        <v>852</v>
      </c>
      <c r="E1325" s="151">
        <v>4.5259999999999998</v>
      </c>
      <c r="F1325" s="151">
        <v>28.38</v>
      </c>
      <c r="G1325" s="151">
        <f t="shared" si="60"/>
        <v>0</v>
      </c>
      <c r="H1325" s="151">
        <f t="shared" si="61"/>
        <v>128.44788</v>
      </c>
      <c r="I1325" s="151">
        <f t="shared" si="62"/>
        <v>128.44788</v>
      </c>
      <c r="J1325" s="151" t="s">
        <v>704</v>
      </c>
      <c r="K1325" s="151" t="str">
        <f>IFERROR(IF(VLOOKUP(B1325,comp!$D:$L,1,FALSE)=B1325,"",""),"Novo")</f>
        <v/>
      </c>
    </row>
    <row r="1326" spans="1:11">
      <c r="A1326" s="151">
        <v>99837</v>
      </c>
      <c r="B1326" s="152">
        <v>88315</v>
      </c>
      <c r="C1326" s="151" t="s">
        <v>2038</v>
      </c>
      <c r="D1326" s="151" t="s">
        <v>852</v>
      </c>
      <c r="E1326" s="151">
        <v>5.51</v>
      </c>
      <c r="F1326" s="151">
        <v>30.52</v>
      </c>
      <c r="G1326" s="151">
        <f t="shared" si="60"/>
        <v>0</v>
      </c>
      <c r="H1326" s="151">
        <f t="shared" si="61"/>
        <v>168.1652</v>
      </c>
      <c r="I1326" s="151">
        <f t="shared" si="62"/>
        <v>168.1652</v>
      </c>
      <c r="J1326" s="151" t="s">
        <v>704</v>
      </c>
      <c r="K1326" s="151" t="str">
        <f>IFERROR(IF(VLOOKUP(B1326,comp!$D:$L,1,FALSE)=B1326,"",""),"Novo")</f>
        <v/>
      </c>
    </row>
    <row r="1327" spans="1:11">
      <c r="A1327" s="151">
        <v>99839</v>
      </c>
      <c r="B1327" s="152">
        <v>546</v>
      </c>
      <c r="C1327" s="151" t="s">
        <v>2039</v>
      </c>
      <c r="D1327" s="151" t="s">
        <v>828</v>
      </c>
      <c r="E1327" s="151">
        <v>9.2240000000000002</v>
      </c>
      <c r="F1327" s="151">
        <v>9.34</v>
      </c>
      <c r="G1327" s="151">
        <f t="shared" si="60"/>
        <v>86.152159999999995</v>
      </c>
      <c r="H1327" s="151">
        <f t="shared" si="61"/>
        <v>0</v>
      </c>
      <c r="I1327" s="151">
        <f t="shared" si="62"/>
        <v>86.152159999999995</v>
      </c>
      <c r="J1327" s="151" t="s">
        <v>707</v>
      </c>
      <c r="K1327" s="151" t="str">
        <f>IFERROR(IF(VLOOKUP(B1327,comp!$D:$L,1,FALSE)=B1327,"",""),"Novo")</f>
        <v/>
      </c>
    </row>
    <row r="1328" spans="1:11">
      <c r="A1328" s="151">
        <v>99839</v>
      </c>
      <c r="B1328" s="152">
        <v>21013</v>
      </c>
      <c r="C1328" s="151" t="s">
        <v>2040</v>
      </c>
      <c r="D1328" s="151" t="s">
        <v>826</v>
      </c>
      <c r="E1328" s="151">
        <v>1.0289999999999999</v>
      </c>
      <c r="F1328" s="151">
        <v>67.989999999999995</v>
      </c>
      <c r="G1328" s="151">
        <f t="shared" si="60"/>
        <v>69.961709999999982</v>
      </c>
      <c r="H1328" s="151">
        <f t="shared" si="61"/>
        <v>0</v>
      </c>
      <c r="I1328" s="151">
        <f t="shared" si="62"/>
        <v>69.961709999999982</v>
      </c>
      <c r="J1328" s="151" t="s">
        <v>707</v>
      </c>
      <c r="K1328" s="151" t="str">
        <f>IFERROR(IF(VLOOKUP(B1328,comp!$D:$L,1,FALSE)=B1328,"",""),"Novo")</f>
        <v/>
      </c>
    </row>
    <row r="1329" spans="1:11">
      <c r="A1329" s="151">
        <v>99841</v>
      </c>
      <c r="B1329" s="152">
        <v>13246</v>
      </c>
      <c r="C1329" s="151" t="s">
        <v>2041</v>
      </c>
      <c r="D1329" s="151" t="s">
        <v>727</v>
      </c>
      <c r="E1329" s="151">
        <v>5</v>
      </c>
      <c r="F1329" s="151">
        <v>0.49</v>
      </c>
      <c r="G1329" s="151">
        <f t="shared" si="60"/>
        <v>2.4500000000000002</v>
      </c>
      <c r="H1329" s="151">
        <f t="shared" si="61"/>
        <v>0</v>
      </c>
      <c r="I1329" s="151">
        <f t="shared" si="62"/>
        <v>2.4500000000000002</v>
      </c>
      <c r="J1329" s="151" t="s">
        <v>707</v>
      </c>
      <c r="K1329" s="151" t="str">
        <f>IFERROR(IF(VLOOKUP(B1329,comp!$D:$L,1,FALSE)=B1329,"",""),"Novo")</f>
        <v/>
      </c>
    </row>
    <row r="1330" spans="1:11">
      <c r="A1330" s="151">
        <v>99841</v>
      </c>
      <c r="B1330" s="152">
        <v>20259</v>
      </c>
      <c r="C1330" s="151" t="s">
        <v>2042</v>
      </c>
      <c r="D1330" s="151" t="s">
        <v>826</v>
      </c>
      <c r="E1330" s="151">
        <v>3.149</v>
      </c>
      <c r="F1330" s="151">
        <v>13.3</v>
      </c>
      <c r="G1330" s="151">
        <f t="shared" si="60"/>
        <v>41.881700000000002</v>
      </c>
      <c r="H1330" s="151">
        <f t="shared" si="61"/>
        <v>0</v>
      </c>
      <c r="I1330" s="151">
        <f t="shared" si="62"/>
        <v>41.881700000000002</v>
      </c>
      <c r="J1330" s="151" t="s">
        <v>707</v>
      </c>
      <c r="K1330" s="151" t="str">
        <f>IFERROR(IF(VLOOKUP(B1330,comp!$D:$L,1,FALSE)=B1330,"",""),"Novo")</f>
        <v/>
      </c>
    </row>
    <row r="1331" spans="1:11">
      <c r="A1331" s="151">
        <v>99841</v>
      </c>
      <c r="B1331" s="152">
        <v>34360</v>
      </c>
      <c r="C1331" s="151" t="s">
        <v>2043</v>
      </c>
      <c r="D1331" s="151" t="s">
        <v>828</v>
      </c>
      <c r="E1331" s="151">
        <v>3.4089999999999998</v>
      </c>
      <c r="F1331" s="151">
        <v>44.09</v>
      </c>
      <c r="G1331" s="151">
        <f t="shared" si="60"/>
        <v>150.30280999999999</v>
      </c>
      <c r="H1331" s="151">
        <f t="shared" si="61"/>
        <v>0</v>
      </c>
      <c r="I1331" s="151">
        <f t="shared" si="62"/>
        <v>150.30280999999999</v>
      </c>
      <c r="J1331" s="151" t="s">
        <v>707</v>
      </c>
      <c r="K1331" s="151" t="str">
        <f>IFERROR(IF(VLOOKUP(B1331,comp!$D:$L,1,FALSE)=B1331,"",""),"Novo")</f>
        <v/>
      </c>
    </row>
    <row r="1332" spans="1:11">
      <c r="A1332" s="151">
        <v>99841</v>
      </c>
      <c r="B1332" s="152">
        <v>34391</v>
      </c>
      <c r="C1332" s="151" t="s">
        <v>2044</v>
      </c>
      <c r="D1332" s="151" t="s">
        <v>838</v>
      </c>
      <c r="E1332" s="151">
        <v>0.998</v>
      </c>
      <c r="F1332" s="151">
        <v>861.75</v>
      </c>
      <c r="G1332" s="151">
        <f t="shared" si="60"/>
        <v>860.02649999999994</v>
      </c>
      <c r="H1332" s="151">
        <f t="shared" si="61"/>
        <v>0</v>
      </c>
      <c r="I1332" s="151">
        <f t="shared" si="62"/>
        <v>860.02649999999994</v>
      </c>
      <c r="J1332" s="151" t="s">
        <v>707</v>
      </c>
      <c r="K1332" s="151" t="str">
        <f>IFERROR(IF(VLOOKUP(B1332,comp!$D:$L,1,FALSE)=B1332,"",""),"Novo")</f>
        <v/>
      </c>
    </row>
    <row r="1333" spans="1:11">
      <c r="A1333" s="151">
        <v>99855</v>
      </c>
      <c r="B1333" s="152">
        <v>11033</v>
      </c>
      <c r="C1333" s="151" t="s">
        <v>2045</v>
      </c>
      <c r="D1333" s="151" t="s">
        <v>727</v>
      </c>
      <c r="E1333" s="151">
        <v>1.091</v>
      </c>
      <c r="F1333" s="151">
        <v>7.38</v>
      </c>
      <c r="G1333" s="151">
        <f t="shared" si="60"/>
        <v>8.0515799999999995</v>
      </c>
      <c r="H1333" s="151">
        <f t="shared" si="61"/>
        <v>0</v>
      </c>
      <c r="I1333" s="151">
        <f t="shared" si="62"/>
        <v>8.0515799999999995</v>
      </c>
      <c r="J1333" s="151" t="s">
        <v>707</v>
      </c>
      <c r="K1333" s="151" t="str">
        <f>IFERROR(IF(VLOOKUP(B1333,comp!$D:$L,1,FALSE)=B1333,"",""),"Novo")</f>
        <v/>
      </c>
    </row>
    <row r="1334" spans="1:11">
      <c r="A1334" s="151">
        <v>99861</v>
      </c>
      <c r="B1334" s="152">
        <v>565</v>
      </c>
      <c r="C1334" s="151" t="s">
        <v>2046</v>
      </c>
      <c r="D1334" s="151" t="s">
        <v>826</v>
      </c>
      <c r="E1334" s="151">
        <v>9.17</v>
      </c>
      <c r="F1334" s="151">
        <v>16.149999999999999</v>
      </c>
      <c r="G1334" s="151">
        <f t="shared" si="60"/>
        <v>148.09549999999999</v>
      </c>
      <c r="H1334" s="151">
        <f t="shared" si="61"/>
        <v>0</v>
      </c>
      <c r="I1334" s="151">
        <f t="shared" si="62"/>
        <v>148.09549999999999</v>
      </c>
      <c r="J1334" s="151" t="s">
        <v>707</v>
      </c>
      <c r="K1334" s="151" t="str">
        <f>IFERROR(IF(VLOOKUP(B1334,comp!$D:$L,1,FALSE)=B1334,"",""),"Novo")</f>
        <v/>
      </c>
    </row>
    <row r="1335" spans="1:11">
      <c r="A1335" s="151">
        <v>90838</v>
      </c>
      <c r="B1335" s="152">
        <v>11154</v>
      </c>
      <c r="C1335" s="151" t="s">
        <v>2047</v>
      </c>
      <c r="D1335" s="151" t="s">
        <v>727</v>
      </c>
      <c r="E1335" s="151">
        <v>1</v>
      </c>
      <c r="F1335" s="155">
        <v>1447.71</v>
      </c>
      <c r="G1335" s="151">
        <f t="shared" si="60"/>
        <v>1447.71</v>
      </c>
      <c r="H1335" s="151">
        <f t="shared" si="61"/>
        <v>0</v>
      </c>
      <c r="I1335" s="151">
        <f t="shared" si="62"/>
        <v>1447.71</v>
      </c>
      <c r="J1335" s="151" t="s">
        <v>707</v>
      </c>
      <c r="K1335" s="151" t="str">
        <f>IFERROR(IF(VLOOKUP(B1335,comp!$D:$L,1,FALSE)=B1335,"",""),"Novo")</f>
        <v/>
      </c>
    </row>
    <row r="1336" spans="1:11">
      <c r="A1336" s="151">
        <v>91338</v>
      </c>
      <c r="B1336" s="152">
        <v>4914</v>
      </c>
      <c r="C1336" s="151" t="s">
        <v>2048</v>
      </c>
      <c r="D1336" s="151" t="s">
        <v>838</v>
      </c>
      <c r="E1336" s="151">
        <v>1</v>
      </c>
      <c r="F1336" s="151">
        <v>607.72</v>
      </c>
      <c r="G1336" s="151">
        <f t="shared" si="60"/>
        <v>607.72</v>
      </c>
      <c r="H1336" s="151">
        <f t="shared" si="61"/>
        <v>0</v>
      </c>
      <c r="I1336" s="151">
        <f t="shared" si="62"/>
        <v>607.72</v>
      </c>
      <c r="J1336" s="151" t="s">
        <v>707</v>
      </c>
      <c r="K1336" s="151" t="str">
        <f>IFERROR(IF(VLOOKUP(B1336,comp!$D:$L,1,FALSE)=B1336,"",""),"Novo")</f>
        <v/>
      </c>
    </row>
    <row r="1337" spans="1:11">
      <c r="A1337" s="151">
        <v>91338</v>
      </c>
      <c r="B1337" s="152">
        <v>36888</v>
      </c>
      <c r="C1337" s="151" t="s">
        <v>2049</v>
      </c>
      <c r="D1337" s="151" t="s">
        <v>826</v>
      </c>
      <c r="E1337" s="151">
        <v>6.8503999999999996</v>
      </c>
      <c r="F1337" s="151">
        <v>29.25</v>
      </c>
      <c r="G1337" s="151">
        <f t="shared" si="60"/>
        <v>200.3742</v>
      </c>
      <c r="H1337" s="151">
        <f t="shared" si="61"/>
        <v>0</v>
      </c>
      <c r="I1337" s="151">
        <f t="shared" si="62"/>
        <v>200.3742</v>
      </c>
      <c r="J1337" s="151" t="s">
        <v>707</v>
      </c>
      <c r="K1337" s="151" t="str">
        <f>IFERROR(IF(VLOOKUP(B1337,comp!$D:$L,1,FALSE)=B1337,"",""),"Novo")</f>
        <v/>
      </c>
    </row>
    <row r="1338" spans="1:11">
      <c r="A1338" s="151">
        <v>91341</v>
      </c>
      <c r="B1338" s="152">
        <v>39025</v>
      </c>
      <c r="C1338" s="151" t="s">
        <v>2050</v>
      </c>
      <c r="D1338" s="151" t="s">
        <v>727</v>
      </c>
      <c r="E1338" s="151">
        <v>0.54730000000000001</v>
      </c>
      <c r="F1338" s="151">
        <v>768.55</v>
      </c>
      <c r="G1338" s="151">
        <f t="shared" si="60"/>
        <v>420.62741499999998</v>
      </c>
      <c r="H1338" s="151">
        <f t="shared" si="61"/>
        <v>0</v>
      </c>
      <c r="I1338" s="151">
        <f t="shared" si="62"/>
        <v>420.62741499999998</v>
      </c>
      <c r="J1338" s="151" t="s">
        <v>707</v>
      </c>
      <c r="K1338" s="151" t="str">
        <f>IFERROR(IF(VLOOKUP(B1338,comp!$D:$L,1,FALSE)=B1338,"",""),"Novo")</f>
        <v/>
      </c>
    </row>
    <row r="1339" spans="1:11">
      <c r="A1339" s="151">
        <v>94805</v>
      </c>
      <c r="B1339" s="152">
        <v>39024</v>
      </c>
      <c r="C1339" s="151" t="s">
        <v>2051</v>
      </c>
      <c r="D1339" s="151" t="s">
        <v>727</v>
      </c>
      <c r="E1339" s="151">
        <v>1</v>
      </c>
      <c r="F1339" s="151">
        <v>749.51</v>
      </c>
      <c r="G1339" s="151">
        <f t="shared" si="60"/>
        <v>749.51</v>
      </c>
      <c r="H1339" s="151">
        <f t="shared" si="61"/>
        <v>0</v>
      </c>
      <c r="I1339" s="151">
        <f t="shared" si="62"/>
        <v>749.51</v>
      </c>
      <c r="J1339" s="151" t="s">
        <v>707</v>
      </c>
      <c r="K1339" s="151" t="str">
        <f>IFERROR(IF(VLOOKUP(B1339,comp!$D:$L,1,FALSE)=B1339,"",""),"Novo")</f>
        <v/>
      </c>
    </row>
    <row r="1340" spans="1:11">
      <c r="A1340" s="151">
        <v>94806</v>
      </c>
      <c r="B1340" s="152">
        <v>39021</v>
      </c>
      <c r="C1340" s="151" t="s">
        <v>2052</v>
      </c>
      <c r="D1340" s="151" t="s">
        <v>727</v>
      </c>
      <c r="E1340" s="151">
        <v>1</v>
      </c>
      <c r="F1340" s="151">
        <v>651.98</v>
      </c>
      <c r="G1340" s="151">
        <f t="shared" si="60"/>
        <v>651.98</v>
      </c>
      <c r="H1340" s="151">
        <f t="shared" si="61"/>
        <v>0</v>
      </c>
      <c r="I1340" s="151">
        <f t="shared" si="62"/>
        <v>651.98</v>
      </c>
      <c r="J1340" s="151" t="s">
        <v>707</v>
      </c>
      <c r="K1340" s="151" t="str">
        <f>IFERROR(IF(VLOOKUP(B1340,comp!$D:$L,1,FALSE)=B1340,"",""),"Novo")</f>
        <v/>
      </c>
    </row>
    <row r="1341" spans="1:11">
      <c r="A1341" s="151">
        <v>94807</v>
      </c>
      <c r="B1341" s="152">
        <v>39022</v>
      </c>
      <c r="C1341" s="151" t="s">
        <v>2053</v>
      </c>
      <c r="D1341" s="151" t="s">
        <v>727</v>
      </c>
      <c r="E1341" s="151">
        <v>1</v>
      </c>
      <c r="F1341" s="151">
        <v>584</v>
      </c>
      <c r="G1341" s="151">
        <f t="shared" si="60"/>
        <v>584</v>
      </c>
      <c r="H1341" s="151">
        <f t="shared" si="61"/>
        <v>0</v>
      </c>
      <c r="I1341" s="151">
        <f t="shared" si="62"/>
        <v>584</v>
      </c>
      <c r="J1341" s="151" t="s">
        <v>707</v>
      </c>
      <c r="K1341" s="151" t="str">
        <f>IFERROR(IF(VLOOKUP(B1341,comp!$D:$L,1,FALSE)=B1341,"",""),"Novo")</f>
        <v/>
      </c>
    </row>
    <row r="1342" spans="1:11">
      <c r="A1342" s="151">
        <v>100702</v>
      </c>
      <c r="B1342" s="152">
        <v>4922</v>
      </c>
      <c r="C1342" s="151" t="s">
        <v>2054</v>
      </c>
      <c r="D1342" s="151" t="s">
        <v>838</v>
      </c>
      <c r="E1342" s="151">
        <v>1</v>
      </c>
      <c r="F1342" s="151">
        <v>389.31</v>
      </c>
      <c r="G1342" s="151">
        <f t="shared" si="60"/>
        <v>389.31</v>
      </c>
      <c r="H1342" s="151">
        <f t="shared" si="61"/>
        <v>0</v>
      </c>
      <c r="I1342" s="151">
        <f t="shared" si="62"/>
        <v>389.31</v>
      </c>
      <c r="J1342" s="151" t="s">
        <v>707</v>
      </c>
      <c r="K1342" s="151" t="str">
        <f>IFERROR(IF(VLOOKUP(B1342,comp!$D:$L,1,FALSE)=B1342,"",""),"Novo")</f>
        <v/>
      </c>
    </row>
    <row r="1343" spans="1:11">
      <c r="A1343" s="151">
        <v>102188</v>
      </c>
      <c r="B1343" s="152">
        <v>11499</v>
      </c>
      <c r="C1343" s="151" t="s">
        <v>2055</v>
      </c>
      <c r="D1343" s="151" t="s">
        <v>727</v>
      </c>
      <c r="E1343" s="151">
        <v>1</v>
      </c>
      <c r="F1343" s="151">
        <v>968.84</v>
      </c>
      <c r="G1343" s="151">
        <f t="shared" si="60"/>
        <v>968.84</v>
      </c>
      <c r="H1343" s="151">
        <f t="shared" si="61"/>
        <v>0</v>
      </c>
      <c r="I1343" s="151">
        <f t="shared" si="62"/>
        <v>968.84</v>
      </c>
      <c r="J1343" s="151" t="s">
        <v>707</v>
      </c>
      <c r="K1343" s="151" t="str">
        <f>IFERROR(IF(VLOOKUP(B1343,comp!$D:$L,1,FALSE)=B1343,"",""),"Novo")</f>
        <v/>
      </c>
    </row>
    <row r="1344" spans="1:11">
      <c r="A1344" s="151">
        <v>102188</v>
      </c>
      <c r="B1344" s="152">
        <v>88325</v>
      </c>
      <c r="C1344" s="151" t="s">
        <v>2056</v>
      </c>
      <c r="D1344" s="151" t="s">
        <v>852</v>
      </c>
      <c r="E1344" s="151">
        <v>1.8180000000000001</v>
      </c>
      <c r="F1344" s="151">
        <v>26.18</v>
      </c>
      <c r="G1344" s="151">
        <f t="shared" si="60"/>
        <v>0</v>
      </c>
      <c r="H1344" s="151">
        <f t="shared" si="61"/>
        <v>47.595240000000004</v>
      </c>
      <c r="I1344" s="151">
        <f t="shared" si="62"/>
        <v>47.595240000000004</v>
      </c>
      <c r="J1344" s="151" t="s">
        <v>704</v>
      </c>
      <c r="K1344" s="151" t="str">
        <f>IFERROR(IF(VLOOKUP(B1344,comp!$D:$L,1,FALSE)=B1344,"",""),"Novo")</f>
        <v/>
      </c>
    </row>
    <row r="1345" spans="1:11">
      <c r="A1345" s="151">
        <v>102189</v>
      </c>
      <c r="B1345" s="152">
        <v>3104</v>
      </c>
      <c r="C1345" s="151" t="s">
        <v>2057</v>
      </c>
      <c r="D1345" s="151" t="s">
        <v>1688</v>
      </c>
      <c r="E1345" s="151">
        <v>1</v>
      </c>
      <c r="F1345" s="151">
        <v>179.78</v>
      </c>
      <c r="G1345" s="151">
        <f t="shared" si="60"/>
        <v>179.78</v>
      </c>
      <c r="H1345" s="151">
        <f t="shared" si="61"/>
        <v>0</v>
      </c>
      <c r="I1345" s="151">
        <f t="shared" si="62"/>
        <v>179.78</v>
      </c>
      <c r="J1345" s="151" t="s">
        <v>707</v>
      </c>
      <c r="K1345" s="151" t="str">
        <f>IFERROR(IF(VLOOKUP(B1345,comp!$D:$L,1,FALSE)=B1345,"",""),"Novo")</f>
        <v/>
      </c>
    </row>
    <row r="1346" spans="1:11">
      <c r="A1346" s="151">
        <v>100703</v>
      </c>
      <c r="B1346" s="152">
        <v>5080</v>
      </c>
      <c r="C1346" s="151" t="s">
        <v>2058</v>
      </c>
      <c r="D1346" s="151" t="s">
        <v>727</v>
      </c>
      <c r="E1346" s="151">
        <v>1</v>
      </c>
      <c r="F1346" s="151">
        <v>19.46</v>
      </c>
      <c r="G1346" s="151">
        <f t="shared" si="60"/>
        <v>19.46</v>
      </c>
      <c r="H1346" s="151">
        <f t="shared" si="61"/>
        <v>0</v>
      </c>
      <c r="I1346" s="151">
        <f t="shared" si="62"/>
        <v>19.46</v>
      </c>
      <c r="J1346" s="151" t="s">
        <v>707</v>
      </c>
      <c r="K1346" s="151" t="str">
        <f>IFERROR(IF(VLOOKUP(B1346,comp!$D:$L,1,FALSE)=B1346,"",""),"Novo")</f>
        <v/>
      </c>
    </row>
    <row r="1347" spans="1:11">
      <c r="A1347" s="151">
        <v>100704</v>
      </c>
      <c r="B1347" s="152">
        <v>5088</v>
      </c>
      <c r="C1347" s="151" t="s">
        <v>2059</v>
      </c>
      <c r="D1347" s="151" t="s">
        <v>727</v>
      </c>
      <c r="E1347" s="151">
        <v>1</v>
      </c>
      <c r="F1347" s="151">
        <v>6.43</v>
      </c>
      <c r="G1347" s="151">
        <f t="shared" si="60"/>
        <v>6.43</v>
      </c>
      <c r="H1347" s="151">
        <f t="shared" si="61"/>
        <v>0</v>
      </c>
      <c r="I1347" s="151">
        <f t="shared" si="62"/>
        <v>6.43</v>
      </c>
      <c r="J1347" s="151" t="s">
        <v>707</v>
      </c>
      <c r="K1347" s="151" t="str">
        <f>IFERROR(IF(VLOOKUP(B1347,comp!$D:$L,1,FALSE)=B1347,"",""),"Novo")</f>
        <v/>
      </c>
    </row>
    <row r="1348" spans="1:11">
      <c r="A1348" s="151">
        <v>100704</v>
      </c>
      <c r="B1348" s="152">
        <v>43603</v>
      </c>
      <c r="C1348" s="151" t="s">
        <v>2060</v>
      </c>
      <c r="D1348" s="151" t="s">
        <v>727</v>
      </c>
      <c r="E1348" s="151">
        <v>1</v>
      </c>
      <c r="F1348" s="151">
        <v>40.81</v>
      </c>
      <c r="G1348" s="151">
        <f t="shared" si="60"/>
        <v>40.81</v>
      </c>
      <c r="H1348" s="151">
        <f t="shared" si="61"/>
        <v>0</v>
      </c>
      <c r="I1348" s="151">
        <f t="shared" si="62"/>
        <v>40.81</v>
      </c>
      <c r="J1348" s="151" t="s">
        <v>707</v>
      </c>
      <c r="K1348" s="151" t="str">
        <f>IFERROR(IF(VLOOKUP(B1348,comp!$D:$L,1,FALSE)=B1348,"",""),"Novo")</f>
        <v/>
      </c>
    </row>
    <row r="1349" spans="1:11">
      <c r="A1349" s="151">
        <v>100705</v>
      </c>
      <c r="B1349" s="152">
        <v>11457</v>
      </c>
      <c r="C1349" s="151" t="s">
        <v>2061</v>
      </c>
      <c r="D1349" s="151" t="s">
        <v>727</v>
      </c>
      <c r="E1349" s="151">
        <v>1</v>
      </c>
      <c r="F1349" s="151">
        <v>43.94</v>
      </c>
      <c r="G1349" s="151">
        <f t="shared" ref="G1349:G1412" si="63">IF(J1349="INSUMO",F1349*E1349,0)</f>
        <v>43.94</v>
      </c>
      <c r="H1349" s="151">
        <f t="shared" ref="H1349:H1412" si="64">IF(J1349="MÃO DE OBRA",F1349*E1349,0)</f>
        <v>0</v>
      </c>
      <c r="I1349" s="151">
        <f t="shared" ref="I1349:I1412" si="65">E1349*F1349</f>
        <v>43.94</v>
      </c>
      <c r="J1349" s="151" t="s">
        <v>707</v>
      </c>
      <c r="K1349" s="151" t="str">
        <f>IFERROR(IF(VLOOKUP(B1349,comp!$D:$L,1,FALSE)=B1349,"",""),"Novo")</f>
        <v/>
      </c>
    </row>
    <row r="1350" spans="1:11">
      <c r="A1350" s="151">
        <v>100706</v>
      </c>
      <c r="B1350" s="152">
        <v>43589</v>
      </c>
      <c r="C1350" s="151" t="s">
        <v>2062</v>
      </c>
      <c r="D1350" s="151" t="s">
        <v>727</v>
      </c>
      <c r="E1350" s="151">
        <v>1</v>
      </c>
      <c r="F1350" s="151">
        <v>26.41</v>
      </c>
      <c r="G1350" s="151">
        <f t="shared" si="63"/>
        <v>26.41</v>
      </c>
      <c r="H1350" s="151">
        <f t="shared" si="64"/>
        <v>0</v>
      </c>
      <c r="I1350" s="151">
        <f t="shared" si="65"/>
        <v>26.41</v>
      </c>
      <c r="J1350" s="151" t="s">
        <v>707</v>
      </c>
      <c r="K1350" s="151" t="str">
        <f>IFERROR(IF(VLOOKUP(B1350,comp!$D:$L,1,FALSE)=B1350,"",""),"Novo")</f>
        <v/>
      </c>
    </row>
    <row r="1351" spans="1:11">
      <c r="A1351" s="151">
        <v>100707</v>
      </c>
      <c r="B1351" s="152">
        <v>3108</v>
      </c>
      <c r="C1351" s="151" t="s">
        <v>2063</v>
      </c>
      <c r="D1351" s="151" t="s">
        <v>727</v>
      </c>
      <c r="E1351" s="151">
        <v>1</v>
      </c>
      <c r="F1351" s="151">
        <v>99.8</v>
      </c>
      <c r="G1351" s="151">
        <f t="shared" si="63"/>
        <v>99.8</v>
      </c>
      <c r="H1351" s="151">
        <f t="shared" si="64"/>
        <v>0</v>
      </c>
      <c r="I1351" s="151">
        <f t="shared" si="65"/>
        <v>99.8</v>
      </c>
      <c r="J1351" s="151" t="s">
        <v>707</v>
      </c>
      <c r="K1351" s="151" t="str">
        <f>IFERROR(IF(VLOOKUP(B1351,comp!$D:$L,1,FALSE)=B1351,"",""),"Novo")</f>
        <v/>
      </c>
    </row>
    <row r="1352" spans="1:11">
      <c r="A1352" s="151">
        <v>100708</v>
      </c>
      <c r="B1352" s="152">
        <v>3105</v>
      </c>
      <c r="C1352" s="151" t="s">
        <v>2064</v>
      </c>
      <c r="D1352" s="151" t="s">
        <v>727</v>
      </c>
      <c r="E1352" s="151">
        <v>1</v>
      </c>
      <c r="F1352" s="151">
        <v>130.53</v>
      </c>
      <c r="G1352" s="151">
        <f t="shared" si="63"/>
        <v>130.53</v>
      </c>
      <c r="H1352" s="151">
        <f t="shared" si="64"/>
        <v>0</v>
      </c>
      <c r="I1352" s="151">
        <f t="shared" si="65"/>
        <v>130.53</v>
      </c>
      <c r="J1352" s="151" t="s">
        <v>707</v>
      </c>
      <c r="K1352" s="151" t="str">
        <f>IFERROR(IF(VLOOKUP(B1352,comp!$D:$L,1,FALSE)=B1352,"",""),"Novo")</f>
        <v/>
      </c>
    </row>
    <row r="1353" spans="1:11">
      <c r="A1353" s="151">
        <v>100709</v>
      </c>
      <c r="B1353" s="152">
        <v>2420</v>
      </c>
      <c r="C1353" s="151" t="s">
        <v>2065</v>
      </c>
      <c r="D1353" s="151" t="s">
        <v>727</v>
      </c>
      <c r="E1353" s="151">
        <v>1</v>
      </c>
      <c r="F1353" s="151">
        <v>20.86</v>
      </c>
      <c r="G1353" s="151">
        <f t="shared" si="63"/>
        <v>20.86</v>
      </c>
      <c r="H1353" s="151">
        <f t="shared" si="64"/>
        <v>0</v>
      </c>
      <c r="I1353" s="151">
        <f t="shared" si="65"/>
        <v>20.86</v>
      </c>
      <c r="J1353" s="151" t="s">
        <v>707</v>
      </c>
      <c r="K1353" s="151" t="str">
        <f>IFERROR(IF(VLOOKUP(B1353,comp!$D:$L,1,FALSE)=B1353,"",""),"Novo")</f>
        <v/>
      </c>
    </row>
    <row r="1354" spans="1:11">
      <c r="A1354" s="151">
        <v>100710</v>
      </c>
      <c r="B1354" s="152">
        <v>11451</v>
      </c>
      <c r="C1354" s="151" t="s">
        <v>2066</v>
      </c>
      <c r="D1354" s="151" t="s">
        <v>727</v>
      </c>
      <c r="E1354" s="151">
        <v>1</v>
      </c>
      <c r="F1354" s="151">
        <v>110.5</v>
      </c>
      <c r="G1354" s="151">
        <f t="shared" si="63"/>
        <v>110.5</v>
      </c>
      <c r="H1354" s="151">
        <f t="shared" si="64"/>
        <v>0</v>
      </c>
      <c r="I1354" s="151">
        <f t="shared" si="65"/>
        <v>110.5</v>
      </c>
      <c r="J1354" s="151" t="s">
        <v>707</v>
      </c>
      <c r="K1354" s="151" t="str">
        <f>IFERROR(IF(VLOOKUP(B1354,comp!$D:$L,1,FALSE)=B1354,"",""),"Novo")</f>
        <v/>
      </c>
    </row>
    <row r="1355" spans="1:11">
      <c r="A1355" s="151">
        <v>102151</v>
      </c>
      <c r="B1355" s="152">
        <v>10490</v>
      </c>
      <c r="C1355" s="151" t="s">
        <v>2067</v>
      </c>
      <c r="D1355" s="151" t="s">
        <v>838</v>
      </c>
      <c r="E1355" s="151">
        <v>1</v>
      </c>
      <c r="F1355" s="151">
        <v>157.5</v>
      </c>
      <c r="G1355" s="151">
        <f t="shared" si="63"/>
        <v>157.5</v>
      </c>
      <c r="H1355" s="151">
        <f t="shared" si="64"/>
        <v>0</v>
      </c>
      <c r="I1355" s="151">
        <f t="shared" si="65"/>
        <v>157.5</v>
      </c>
      <c r="J1355" s="151" t="s">
        <v>707</v>
      </c>
      <c r="K1355" s="151" t="str">
        <f>IFERROR(IF(VLOOKUP(B1355,comp!$D:$L,1,FALSE)=B1355,"",""),"Novo")</f>
        <v/>
      </c>
    </row>
    <row r="1356" spans="1:11">
      <c r="A1356" s="151">
        <v>102152</v>
      </c>
      <c r="B1356" s="152">
        <v>10492</v>
      </c>
      <c r="C1356" s="151" t="s">
        <v>2068</v>
      </c>
      <c r="D1356" s="151" t="s">
        <v>838</v>
      </c>
      <c r="E1356" s="151">
        <v>1</v>
      </c>
      <c r="F1356" s="151">
        <v>180</v>
      </c>
      <c r="G1356" s="151">
        <f t="shared" si="63"/>
        <v>180</v>
      </c>
      <c r="H1356" s="151">
        <f t="shared" si="64"/>
        <v>0</v>
      </c>
      <c r="I1356" s="151">
        <f t="shared" si="65"/>
        <v>180</v>
      </c>
      <c r="J1356" s="151" t="s">
        <v>707</v>
      </c>
      <c r="K1356" s="151" t="str">
        <f>IFERROR(IF(VLOOKUP(B1356,comp!$D:$L,1,FALSE)=B1356,"",""),"Novo")</f>
        <v/>
      </c>
    </row>
    <row r="1357" spans="1:11">
      <c r="A1357" s="151">
        <v>102153</v>
      </c>
      <c r="B1357" s="152">
        <v>11188</v>
      </c>
      <c r="C1357" s="151" t="s">
        <v>2069</v>
      </c>
      <c r="D1357" s="151" t="s">
        <v>838</v>
      </c>
      <c r="E1357" s="151">
        <v>1</v>
      </c>
      <c r="F1357" s="151">
        <v>239.99</v>
      </c>
      <c r="G1357" s="151">
        <f t="shared" si="63"/>
        <v>239.99</v>
      </c>
      <c r="H1357" s="151">
        <f t="shared" si="64"/>
        <v>0</v>
      </c>
      <c r="I1357" s="151">
        <f t="shared" si="65"/>
        <v>239.99</v>
      </c>
      <c r="J1357" s="151" t="s">
        <v>707</v>
      </c>
      <c r="K1357" s="151" t="str">
        <f>IFERROR(IF(VLOOKUP(B1357,comp!$D:$L,1,FALSE)=B1357,"",""),"Novo")</f>
        <v/>
      </c>
    </row>
    <row r="1358" spans="1:11">
      <c r="A1358" s="151">
        <v>102154</v>
      </c>
      <c r="B1358" s="152">
        <v>10493</v>
      </c>
      <c r="C1358" s="151" t="s">
        <v>2070</v>
      </c>
      <c r="D1358" s="151" t="s">
        <v>838</v>
      </c>
      <c r="E1358" s="151">
        <v>1</v>
      </c>
      <c r="F1358" s="151">
        <v>210</v>
      </c>
      <c r="G1358" s="151">
        <f t="shared" si="63"/>
        <v>210</v>
      </c>
      <c r="H1358" s="151">
        <f t="shared" si="64"/>
        <v>0</v>
      </c>
      <c r="I1358" s="151">
        <f t="shared" si="65"/>
        <v>210</v>
      </c>
      <c r="J1358" s="151" t="s">
        <v>707</v>
      </c>
      <c r="K1358" s="151" t="str">
        <f>IFERROR(IF(VLOOKUP(B1358,comp!$D:$L,1,FALSE)=B1358,"",""),"Novo")</f>
        <v/>
      </c>
    </row>
    <row r="1359" spans="1:11">
      <c r="A1359" s="151">
        <v>102155</v>
      </c>
      <c r="B1359" s="152">
        <v>21107</v>
      </c>
      <c r="C1359" s="151" t="s">
        <v>2071</v>
      </c>
      <c r="D1359" s="151" t="s">
        <v>838</v>
      </c>
      <c r="E1359" s="151">
        <v>1</v>
      </c>
      <c r="F1359" s="151">
        <v>259.07</v>
      </c>
      <c r="G1359" s="151">
        <f t="shared" si="63"/>
        <v>259.07</v>
      </c>
      <c r="H1359" s="151">
        <f t="shared" si="64"/>
        <v>0</v>
      </c>
      <c r="I1359" s="151">
        <f t="shared" si="65"/>
        <v>259.07</v>
      </c>
      <c r="J1359" s="151" t="s">
        <v>707</v>
      </c>
      <c r="K1359" s="151" t="str">
        <f>IFERROR(IF(VLOOKUP(B1359,comp!$D:$L,1,FALSE)=B1359,"",""),"Novo")</f>
        <v/>
      </c>
    </row>
    <row r="1360" spans="1:11">
      <c r="A1360" s="151">
        <v>102156</v>
      </c>
      <c r="B1360" s="152">
        <v>10491</v>
      </c>
      <c r="C1360" s="151" t="s">
        <v>2072</v>
      </c>
      <c r="D1360" s="151" t="s">
        <v>838</v>
      </c>
      <c r="E1360" s="151">
        <v>1</v>
      </c>
      <c r="F1360" s="151">
        <v>255</v>
      </c>
      <c r="G1360" s="151">
        <f t="shared" si="63"/>
        <v>255</v>
      </c>
      <c r="H1360" s="151">
        <f t="shared" si="64"/>
        <v>0</v>
      </c>
      <c r="I1360" s="151">
        <f t="shared" si="65"/>
        <v>255</v>
      </c>
      <c r="J1360" s="151" t="s">
        <v>707</v>
      </c>
      <c r="K1360" s="151" t="str">
        <f>IFERROR(IF(VLOOKUP(B1360,comp!$D:$L,1,FALSE)=B1360,"",""),"Novo")</f>
        <v/>
      </c>
    </row>
    <row r="1361" spans="1:11">
      <c r="A1361" s="151">
        <v>102157</v>
      </c>
      <c r="B1361" s="152">
        <v>11189</v>
      </c>
      <c r="C1361" s="151" t="s">
        <v>2073</v>
      </c>
      <c r="D1361" s="151" t="s">
        <v>838</v>
      </c>
      <c r="E1361" s="151">
        <v>1</v>
      </c>
      <c r="F1361" s="151">
        <v>360</v>
      </c>
      <c r="G1361" s="151">
        <f t="shared" si="63"/>
        <v>360</v>
      </c>
      <c r="H1361" s="151">
        <f t="shared" si="64"/>
        <v>0</v>
      </c>
      <c r="I1361" s="151">
        <f t="shared" si="65"/>
        <v>360</v>
      </c>
      <c r="J1361" s="151" t="s">
        <v>707</v>
      </c>
      <c r="K1361" s="151" t="str">
        <f>IFERROR(IF(VLOOKUP(B1361,comp!$D:$L,1,FALSE)=B1361,"",""),"Novo")</f>
        <v/>
      </c>
    </row>
    <row r="1362" spans="1:11">
      <c r="A1362" s="151">
        <v>102158</v>
      </c>
      <c r="B1362" s="152">
        <v>34385</v>
      </c>
      <c r="C1362" s="151" t="s">
        <v>2074</v>
      </c>
      <c r="D1362" s="151" t="s">
        <v>838</v>
      </c>
      <c r="E1362" s="151">
        <v>1</v>
      </c>
      <c r="F1362" s="151">
        <v>372</v>
      </c>
      <c r="G1362" s="151">
        <f t="shared" si="63"/>
        <v>372</v>
      </c>
      <c r="H1362" s="151">
        <f t="shared" si="64"/>
        <v>0</v>
      </c>
      <c r="I1362" s="151">
        <f t="shared" si="65"/>
        <v>372</v>
      </c>
      <c r="J1362" s="151" t="s">
        <v>707</v>
      </c>
      <c r="K1362" s="151" t="str">
        <f>IFERROR(IF(VLOOKUP(B1362,comp!$D:$L,1,FALSE)=B1362,"",""),"Novo")</f>
        <v/>
      </c>
    </row>
    <row r="1363" spans="1:11">
      <c r="A1363" s="151">
        <v>102159</v>
      </c>
      <c r="B1363" s="152">
        <v>34386</v>
      </c>
      <c r="C1363" s="151" t="s">
        <v>2075</v>
      </c>
      <c r="D1363" s="151" t="s">
        <v>838</v>
      </c>
      <c r="E1363" s="151">
        <v>1</v>
      </c>
      <c r="F1363" s="151">
        <v>450</v>
      </c>
      <c r="G1363" s="151">
        <f t="shared" si="63"/>
        <v>450</v>
      </c>
      <c r="H1363" s="151">
        <f t="shared" si="64"/>
        <v>0</v>
      </c>
      <c r="I1363" s="151">
        <f t="shared" si="65"/>
        <v>450</v>
      </c>
      <c r="J1363" s="151" t="s">
        <v>707</v>
      </c>
      <c r="K1363" s="151" t="str">
        <f>IFERROR(IF(VLOOKUP(B1363,comp!$D:$L,1,FALSE)=B1363,"",""),"Novo")</f>
        <v/>
      </c>
    </row>
    <row r="1364" spans="1:11">
      <c r="A1364" s="151">
        <v>102160</v>
      </c>
      <c r="B1364" s="152">
        <v>10499</v>
      </c>
      <c r="C1364" s="151" t="s">
        <v>2076</v>
      </c>
      <c r="D1364" s="151" t="s">
        <v>838</v>
      </c>
      <c r="E1364" s="151">
        <v>1</v>
      </c>
      <c r="F1364" s="151">
        <v>149.99</v>
      </c>
      <c r="G1364" s="151">
        <f t="shared" si="63"/>
        <v>149.99</v>
      </c>
      <c r="H1364" s="151">
        <f t="shared" si="64"/>
        <v>0</v>
      </c>
      <c r="I1364" s="151">
        <f t="shared" si="65"/>
        <v>149.99</v>
      </c>
      <c r="J1364" s="151" t="s">
        <v>707</v>
      </c>
      <c r="K1364" s="151" t="str">
        <f>IFERROR(IF(VLOOKUP(B1364,comp!$D:$L,1,FALSE)=B1364,"",""),"Novo")</f>
        <v/>
      </c>
    </row>
    <row r="1365" spans="1:11">
      <c r="A1365" s="151">
        <v>102161</v>
      </c>
      <c r="B1365" s="152">
        <v>39432</v>
      </c>
      <c r="C1365" s="151" t="s">
        <v>2077</v>
      </c>
      <c r="D1365" s="151" t="s">
        <v>826</v>
      </c>
      <c r="E1365" s="151">
        <v>6.3810000000000002</v>
      </c>
      <c r="F1365" s="151">
        <v>2.71</v>
      </c>
      <c r="G1365" s="151">
        <f t="shared" si="63"/>
        <v>17.29251</v>
      </c>
      <c r="H1365" s="151">
        <f t="shared" si="64"/>
        <v>0</v>
      </c>
      <c r="I1365" s="151">
        <f t="shared" si="65"/>
        <v>17.29251</v>
      </c>
      <c r="J1365" s="151" t="s">
        <v>707</v>
      </c>
      <c r="K1365" s="151" t="str">
        <f>IFERROR(IF(VLOOKUP(B1365,comp!$D:$L,1,FALSE)=B1365,"",""),"Novo")</f>
        <v/>
      </c>
    </row>
    <row r="1366" spans="1:11">
      <c r="A1366" s="151">
        <v>102171</v>
      </c>
      <c r="B1366" s="152">
        <v>34384</v>
      </c>
      <c r="C1366" s="151" t="s">
        <v>2078</v>
      </c>
      <c r="D1366" s="151" t="s">
        <v>838</v>
      </c>
      <c r="E1366" s="151">
        <v>1</v>
      </c>
      <c r="F1366" s="151">
        <v>450</v>
      </c>
      <c r="G1366" s="151">
        <f t="shared" si="63"/>
        <v>450</v>
      </c>
      <c r="H1366" s="151">
        <f t="shared" si="64"/>
        <v>0</v>
      </c>
      <c r="I1366" s="151">
        <f t="shared" si="65"/>
        <v>450</v>
      </c>
      <c r="J1366" s="151" t="s">
        <v>707</v>
      </c>
      <c r="K1366" s="151" t="str">
        <f>IFERROR(IF(VLOOKUP(B1366,comp!$D:$L,1,FALSE)=B1366,"",""),"Novo")</f>
        <v/>
      </c>
    </row>
    <row r="1367" spans="1:11">
      <c r="A1367" s="151">
        <v>102172</v>
      </c>
      <c r="B1367" s="152">
        <v>11185</v>
      </c>
      <c r="C1367" s="151" t="s">
        <v>2079</v>
      </c>
      <c r="D1367" s="151" t="s">
        <v>838</v>
      </c>
      <c r="E1367" s="151">
        <v>1</v>
      </c>
      <c r="F1367" s="151">
        <v>464.99</v>
      </c>
      <c r="G1367" s="151">
        <f t="shared" si="63"/>
        <v>464.99</v>
      </c>
      <c r="H1367" s="151">
        <f t="shared" si="64"/>
        <v>0</v>
      </c>
      <c r="I1367" s="151">
        <f t="shared" si="65"/>
        <v>464.99</v>
      </c>
      <c r="J1367" s="151" t="s">
        <v>707</v>
      </c>
      <c r="K1367" s="151" t="str">
        <f>IFERROR(IF(VLOOKUP(B1367,comp!$D:$L,1,FALSE)=B1367,"",""),"Novo")</f>
        <v/>
      </c>
    </row>
    <row r="1368" spans="1:11">
      <c r="A1368" s="151">
        <v>102177</v>
      </c>
      <c r="B1368" s="152">
        <v>10497</v>
      </c>
      <c r="C1368" s="151" t="s">
        <v>2080</v>
      </c>
      <c r="D1368" s="151" t="s">
        <v>838</v>
      </c>
      <c r="E1368" s="151">
        <v>1</v>
      </c>
      <c r="F1368" s="155">
        <v>1949.99</v>
      </c>
      <c r="G1368" s="151">
        <f t="shared" si="63"/>
        <v>1949.99</v>
      </c>
      <c r="H1368" s="151">
        <f t="shared" si="64"/>
        <v>0</v>
      </c>
      <c r="I1368" s="151">
        <f t="shared" si="65"/>
        <v>1949.99</v>
      </c>
      <c r="J1368" s="151" t="s">
        <v>707</v>
      </c>
      <c r="K1368" s="151" t="str">
        <f>IFERROR(IF(VLOOKUP(B1368,comp!$D:$L,1,FALSE)=B1368,"",""),"Novo")</f>
        <v/>
      </c>
    </row>
    <row r="1369" spans="1:11">
      <c r="A1369" s="151">
        <v>102178</v>
      </c>
      <c r="B1369" s="152">
        <v>10504</v>
      </c>
      <c r="C1369" s="151" t="s">
        <v>2081</v>
      </c>
      <c r="D1369" s="151" t="s">
        <v>838</v>
      </c>
      <c r="E1369" s="151">
        <v>1</v>
      </c>
      <c r="F1369" s="155">
        <v>2280</v>
      </c>
      <c r="G1369" s="151">
        <f t="shared" si="63"/>
        <v>2280</v>
      </c>
      <c r="H1369" s="151">
        <f t="shared" si="64"/>
        <v>0</v>
      </c>
      <c r="I1369" s="151">
        <f t="shared" si="65"/>
        <v>2280</v>
      </c>
      <c r="J1369" s="151" t="s">
        <v>707</v>
      </c>
      <c r="K1369" s="151" t="str">
        <f>IFERROR(IF(VLOOKUP(B1369,comp!$D:$L,1,FALSE)=B1369,"",""),"Novo")</f>
        <v/>
      </c>
    </row>
    <row r="1370" spans="1:11">
      <c r="A1370" s="151">
        <v>102179</v>
      </c>
      <c r="B1370" s="152">
        <v>10505</v>
      </c>
      <c r="C1370" s="151" t="s">
        <v>2082</v>
      </c>
      <c r="D1370" s="151" t="s">
        <v>838</v>
      </c>
      <c r="E1370" s="151">
        <v>1</v>
      </c>
      <c r="F1370" s="151">
        <v>272.77</v>
      </c>
      <c r="G1370" s="151">
        <f t="shared" si="63"/>
        <v>272.77</v>
      </c>
      <c r="H1370" s="151">
        <f t="shared" si="64"/>
        <v>0</v>
      </c>
      <c r="I1370" s="151">
        <f t="shared" si="65"/>
        <v>272.77</v>
      </c>
      <c r="J1370" s="151" t="s">
        <v>707</v>
      </c>
      <c r="K1370" s="151" t="str">
        <f>IFERROR(IF(VLOOKUP(B1370,comp!$D:$L,1,FALSE)=B1370,"",""),"Novo")</f>
        <v/>
      </c>
    </row>
    <row r="1371" spans="1:11">
      <c r="A1371" s="151">
        <v>102180</v>
      </c>
      <c r="B1371" s="152">
        <v>10506</v>
      </c>
      <c r="C1371" s="151" t="s">
        <v>2083</v>
      </c>
      <c r="D1371" s="151" t="s">
        <v>838</v>
      </c>
      <c r="E1371" s="151">
        <v>1</v>
      </c>
      <c r="F1371" s="151">
        <v>356.08</v>
      </c>
      <c r="G1371" s="151">
        <f t="shared" si="63"/>
        <v>356.08</v>
      </c>
      <c r="H1371" s="151">
        <f t="shared" si="64"/>
        <v>0</v>
      </c>
      <c r="I1371" s="151">
        <f t="shared" si="65"/>
        <v>356.08</v>
      </c>
      <c r="J1371" s="151" t="s">
        <v>707</v>
      </c>
      <c r="K1371" s="151" t="str">
        <f>IFERROR(IF(VLOOKUP(B1371,comp!$D:$L,1,FALSE)=B1371,"",""),"Novo")</f>
        <v/>
      </c>
    </row>
    <row r="1372" spans="1:11">
      <c r="A1372" s="151">
        <v>102181</v>
      </c>
      <c r="B1372" s="152">
        <v>10507</v>
      </c>
      <c r="C1372" s="151" t="s">
        <v>2084</v>
      </c>
      <c r="D1372" s="151" t="s">
        <v>838</v>
      </c>
      <c r="E1372" s="151">
        <v>1</v>
      </c>
      <c r="F1372" s="151">
        <v>462.27</v>
      </c>
      <c r="G1372" s="151">
        <f t="shared" si="63"/>
        <v>462.27</v>
      </c>
      <c r="H1372" s="151">
        <f t="shared" si="64"/>
        <v>0</v>
      </c>
      <c r="I1372" s="151">
        <f t="shared" si="65"/>
        <v>462.27</v>
      </c>
      <c r="J1372" s="151" t="s">
        <v>707</v>
      </c>
      <c r="K1372" s="151" t="str">
        <f>IFERROR(IF(VLOOKUP(B1372,comp!$D:$L,1,FALSE)=B1372,"",""),"Novo")</f>
        <v/>
      </c>
    </row>
    <row r="1373" spans="1:11">
      <c r="A1373" s="151">
        <v>102182</v>
      </c>
      <c r="B1373" s="152">
        <v>5031</v>
      </c>
      <c r="C1373" s="151" t="s">
        <v>2085</v>
      </c>
      <c r="D1373" s="151" t="s">
        <v>838</v>
      </c>
      <c r="E1373" s="151">
        <v>1.89</v>
      </c>
      <c r="F1373" s="151">
        <v>500</v>
      </c>
      <c r="G1373" s="151">
        <f t="shared" si="63"/>
        <v>945</v>
      </c>
      <c r="H1373" s="151">
        <f t="shared" si="64"/>
        <v>0</v>
      </c>
      <c r="I1373" s="151">
        <f t="shared" si="65"/>
        <v>945</v>
      </c>
      <c r="J1373" s="151" t="s">
        <v>707</v>
      </c>
      <c r="K1373" s="151" t="str">
        <f>IFERROR(IF(VLOOKUP(B1373,comp!$D:$L,1,FALSE)=B1373,"",""),"Novo")</f>
        <v/>
      </c>
    </row>
    <row r="1374" spans="1:11">
      <c r="A1374" s="151">
        <v>94569</v>
      </c>
      <c r="B1374" s="152">
        <v>4377</v>
      </c>
      <c r="C1374" s="151" t="s">
        <v>2086</v>
      </c>
      <c r="D1374" s="151" t="s">
        <v>727</v>
      </c>
      <c r="E1374" s="151">
        <v>24.4</v>
      </c>
      <c r="F1374" s="151">
        <v>0.2</v>
      </c>
      <c r="G1374" s="151">
        <f t="shared" si="63"/>
        <v>4.88</v>
      </c>
      <c r="H1374" s="151">
        <f t="shared" si="64"/>
        <v>0</v>
      </c>
      <c r="I1374" s="151">
        <f t="shared" si="65"/>
        <v>4.88</v>
      </c>
      <c r="J1374" s="151" t="s">
        <v>707</v>
      </c>
      <c r="K1374" s="151" t="str">
        <f>IFERROR(IF(VLOOKUP(B1374,comp!$D:$L,1,FALSE)=B1374,"",""),"Novo")</f>
        <v/>
      </c>
    </row>
    <row r="1375" spans="1:11">
      <c r="A1375" s="151">
        <v>94569</v>
      </c>
      <c r="B1375" s="152">
        <v>34381</v>
      </c>
      <c r="C1375" s="151" t="s">
        <v>2087</v>
      </c>
      <c r="D1375" s="151" t="s">
        <v>727</v>
      </c>
      <c r="E1375" s="151">
        <v>2.0832999999999999</v>
      </c>
      <c r="F1375" s="151">
        <v>293.82</v>
      </c>
      <c r="G1375" s="151">
        <f t="shared" si="63"/>
        <v>612.11520599999994</v>
      </c>
      <c r="H1375" s="151">
        <f t="shared" si="64"/>
        <v>0</v>
      </c>
      <c r="I1375" s="151">
        <f t="shared" si="65"/>
        <v>612.11520599999994</v>
      </c>
      <c r="J1375" s="151" t="s">
        <v>707</v>
      </c>
      <c r="K1375" s="151" t="str">
        <f>IFERROR(IF(VLOOKUP(B1375,comp!$D:$L,1,FALSE)=B1375,"",""),"Novo")</f>
        <v/>
      </c>
    </row>
    <row r="1376" spans="1:11">
      <c r="A1376" s="151">
        <v>94570</v>
      </c>
      <c r="B1376" s="152">
        <v>36896</v>
      </c>
      <c r="C1376" s="151" t="s">
        <v>2088</v>
      </c>
      <c r="D1376" s="151" t="s">
        <v>727</v>
      </c>
      <c r="E1376" s="151">
        <v>0.83330000000000004</v>
      </c>
      <c r="F1376" s="151">
        <v>399</v>
      </c>
      <c r="G1376" s="151">
        <f t="shared" si="63"/>
        <v>332.48670000000004</v>
      </c>
      <c r="H1376" s="151">
        <f t="shared" si="64"/>
        <v>0</v>
      </c>
      <c r="I1376" s="151">
        <f t="shared" si="65"/>
        <v>332.48670000000004</v>
      </c>
      <c r="J1376" s="151" t="s">
        <v>707</v>
      </c>
      <c r="K1376" s="151" t="str">
        <f>IFERROR(IF(VLOOKUP(B1376,comp!$D:$L,1,FALSE)=B1376,"",""),"Novo")</f>
        <v/>
      </c>
    </row>
    <row r="1377" spans="1:11">
      <c r="A1377" s="151">
        <v>94572</v>
      </c>
      <c r="B1377" s="152">
        <v>44054</v>
      </c>
      <c r="C1377" s="151" t="s">
        <v>2089</v>
      </c>
      <c r="D1377" s="151" t="s">
        <v>727</v>
      </c>
      <c r="E1377" s="151">
        <v>0.83279999999999998</v>
      </c>
      <c r="F1377" s="151">
        <v>579.41</v>
      </c>
      <c r="G1377" s="151">
        <f t="shared" si="63"/>
        <v>482.53264799999994</v>
      </c>
      <c r="H1377" s="151">
        <f t="shared" si="64"/>
        <v>0</v>
      </c>
      <c r="I1377" s="151">
        <f t="shared" si="65"/>
        <v>482.53264799999994</v>
      </c>
      <c r="J1377" s="151" t="s">
        <v>707</v>
      </c>
      <c r="K1377" s="151" t="str">
        <f>IFERROR(IF(VLOOKUP(B1377,comp!$D:$L,1,FALSE)=B1377,"",""),"Novo")</f>
        <v/>
      </c>
    </row>
    <row r="1378" spans="1:11">
      <c r="A1378" s="151">
        <v>94573</v>
      </c>
      <c r="B1378" s="152">
        <v>34364</v>
      </c>
      <c r="C1378" s="151" t="s">
        <v>2090</v>
      </c>
      <c r="D1378" s="151" t="s">
        <v>727</v>
      </c>
      <c r="E1378" s="151">
        <v>0.55600000000000005</v>
      </c>
      <c r="F1378" s="151">
        <v>675.96</v>
      </c>
      <c r="G1378" s="151">
        <f t="shared" si="63"/>
        <v>375.83376000000004</v>
      </c>
      <c r="H1378" s="151">
        <f t="shared" si="64"/>
        <v>0</v>
      </c>
      <c r="I1378" s="151">
        <f t="shared" si="65"/>
        <v>375.83376000000004</v>
      </c>
      <c r="J1378" s="151" t="s">
        <v>707</v>
      </c>
      <c r="K1378" s="151" t="str">
        <f>IFERROR(IF(VLOOKUP(B1378,comp!$D:$L,1,FALSE)=B1378,"",""),"Novo")</f>
        <v/>
      </c>
    </row>
    <row r="1379" spans="1:11">
      <c r="A1379" s="151">
        <v>94589</v>
      </c>
      <c r="B1379" s="152">
        <v>43657</v>
      </c>
      <c r="C1379" s="151" t="s">
        <v>2091</v>
      </c>
      <c r="D1379" s="151" t="s">
        <v>826</v>
      </c>
      <c r="E1379" s="151">
        <v>1</v>
      </c>
      <c r="F1379" s="151">
        <v>7.67</v>
      </c>
      <c r="G1379" s="151">
        <f t="shared" si="63"/>
        <v>7.67</v>
      </c>
      <c r="H1379" s="151">
        <f t="shared" si="64"/>
        <v>0</v>
      </c>
      <c r="I1379" s="151">
        <f t="shared" si="65"/>
        <v>7.67</v>
      </c>
      <c r="J1379" s="151" t="s">
        <v>707</v>
      </c>
      <c r="K1379" s="151" t="str">
        <f>IFERROR(IF(VLOOKUP(B1379,comp!$D:$L,1,FALSE)=B1379,"",""),"Novo")</f>
        <v/>
      </c>
    </row>
    <row r="1380" spans="1:11">
      <c r="A1380" s="151">
        <v>100674</v>
      </c>
      <c r="B1380" s="152">
        <v>599</v>
      </c>
      <c r="C1380" s="151" t="s">
        <v>2092</v>
      </c>
      <c r="D1380" s="151" t="s">
        <v>838</v>
      </c>
      <c r="E1380" s="151">
        <v>1</v>
      </c>
      <c r="F1380" s="151">
        <v>727.69</v>
      </c>
      <c r="G1380" s="151">
        <f t="shared" si="63"/>
        <v>727.69</v>
      </c>
      <c r="H1380" s="151">
        <f t="shared" si="64"/>
        <v>0</v>
      </c>
      <c r="I1380" s="151">
        <f t="shared" si="65"/>
        <v>727.69</v>
      </c>
      <c r="J1380" s="151" t="s">
        <v>707</v>
      </c>
      <c r="K1380" s="151" t="str">
        <f>IFERROR(IF(VLOOKUP(B1380,comp!$D:$L,1,FALSE)=B1380,"",""),"Novo")</f>
        <v/>
      </c>
    </row>
    <row r="1381" spans="1:11">
      <c r="A1381" s="151">
        <v>101096</v>
      </c>
      <c r="B1381" s="152">
        <v>88313</v>
      </c>
      <c r="C1381" s="151" t="s">
        <v>2093</v>
      </c>
      <c r="D1381" s="151" t="s">
        <v>852</v>
      </c>
      <c r="E1381" s="151">
        <v>10.019</v>
      </c>
      <c r="F1381" s="151">
        <v>26</v>
      </c>
      <c r="G1381" s="151">
        <f t="shared" si="63"/>
        <v>0</v>
      </c>
      <c r="H1381" s="151">
        <f t="shared" si="64"/>
        <v>260.49400000000003</v>
      </c>
      <c r="I1381" s="151">
        <f t="shared" si="65"/>
        <v>260.49400000000003</v>
      </c>
      <c r="J1381" s="151" t="s">
        <v>704</v>
      </c>
      <c r="K1381" s="151" t="str">
        <f>IFERROR(IF(VLOOKUP(B1381,comp!$D:$L,1,FALSE)=B1381,"",""),"Novo")</f>
        <v/>
      </c>
    </row>
    <row r="1382" spans="1:11">
      <c r="A1382" s="151">
        <v>101096</v>
      </c>
      <c r="B1382" s="152">
        <v>94971</v>
      </c>
      <c r="C1382" s="151" t="s">
        <v>2094</v>
      </c>
      <c r="D1382" s="151" t="s">
        <v>1606</v>
      </c>
      <c r="E1382" s="151">
        <v>1.22</v>
      </c>
      <c r="F1382" s="151">
        <v>410.13</v>
      </c>
      <c r="G1382" s="151">
        <f t="shared" si="63"/>
        <v>0</v>
      </c>
      <c r="H1382" s="151">
        <f t="shared" si="64"/>
        <v>500.35859999999997</v>
      </c>
      <c r="I1382" s="151">
        <f t="shared" si="65"/>
        <v>500.35859999999997</v>
      </c>
      <c r="J1382" s="151" t="s">
        <v>704</v>
      </c>
      <c r="K1382" s="151" t="str">
        <f>IFERROR(IF(VLOOKUP(B1382,comp!$D:$L,1,FALSE)=B1382,"",""),"Novo")</f>
        <v/>
      </c>
    </row>
    <row r="1383" spans="1:11">
      <c r="A1383" s="151">
        <v>101096</v>
      </c>
      <c r="B1383" s="152">
        <v>95576</v>
      </c>
      <c r="C1383" s="151" t="s">
        <v>2095</v>
      </c>
      <c r="D1383" s="151" t="s">
        <v>828</v>
      </c>
      <c r="E1383" s="151">
        <v>2.585</v>
      </c>
      <c r="F1383" s="151">
        <v>12.47</v>
      </c>
      <c r="G1383" s="151">
        <f t="shared" si="63"/>
        <v>0</v>
      </c>
      <c r="H1383" s="151">
        <f t="shared" si="64"/>
        <v>32.234949999999998</v>
      </c>
      <c r="I1383" s="151">
        <f t="shared" si="65"/>
        <v>32.234949999999998</v>
      </c>
      <c r="J1383" s="151" t="s">
        <v>704</v>
      </c>
      <c r="K1383" s="151" t="str">
        <f>IFERROR(IF(VLOOKUP(B1383,comp!$D:$L,1,FALSE)=B1383,"",""),"Novo")</f>
        <v/>
      </c>
    </row>
    <row r="1384" spans="1:11">
      <c r="A1384" s="151">
        <v>101096</v>
      </c>
      <c r="B1384" s="152">
        <v>95579</v>
      </c>
      <c r="C1384" s="151" t="s">
        <v>2096</v>
      </c>
      <c r="D1384" s="151" t="s">
        <v>828</v>
      </c>
      <c r="E1384" s="151">
        <v>12.301</v>
      </c>
      <c r="F1384" s="151">
        <v>8.2899999999999991</v>
      </c>
      <c r="G1384" s="151">
        <f t="shared" si="63"/>
        <v>0</v>
      </c>
      <c r="H1384" s="151">
        <f t="shared" si="64"/>
        <v>101.97528999999999</v>
      </c>
      <c r="I1384" s="151">
        <f t="shared" si="65"/>
        <v>101.97528999999999</v>
      </c>
      <c r="J1384" s="151" t="s">
        <v>704</v>
      </c>
      <c r="K1384" s="151" t="str">
        <f>IFERROR(IF(VLOOKUP(B1384,comp!$D:$L,1,FALSE)=B1384,"",""),"Novo")</f>
        <v/>
      </c>
    </row>
    <row r="1385" spans="1:11">
      <c r="A1385" s="151">
        <v>101096</v>
      </c>
      <c r="B1385" s="152">
        <v>97913</v>
      </c>
      <c r="C1385" s="151" t="s">
        <v>2097</v>
      </c>
      <c r="D1385" s="151" t="s">
        <v>6611</v>
      </c>
      <c r="E1385" s="151">
        <v>0.375</v>
      </c>
      <c r="F1385" s="151">
        <v>3.34</v>
      </c>
      <c r="G1385" s="151">
        <f t="shared" si="63"/>
        <v>0</v>
      </c>
      <c r="H1385" s="151">
        <f t="shared" si="64"/>
        <v>1.2524999999999999</v>
      </c>
      <c r="I1385" s="151">
        <f t="shared" si="65"/>
        <v>1.2524999999999999</v>
      </c>
      <c r="J1385" s="151" t="s">
        <v>704</v>
      </c>
      <c r="K1385" s="151" t="str">
        <f>IFERROR(IF(VLOOKUP(B1385,comp!$D:$L,1,FALSE)=B1385,"",""),"Novo")</f>
        <v/>
      </c>
    </row>
    <row r="1386" spans="1:11">
      <c r="A1386" s="151">
        <v>101096</v>
      </c>
      <c r="B1386" s="152">
        <v>100206</v>
      </c>
      <c r="C1386" s="151" t="s">
        <v>2098</v>
      </c>
      <c r="D1386" s="151" t="s">
        <v>6611</v>
      </c>
      <c r="E1386" s="151">
        <v>3.7499999999999999E-2</v>
      </c>
      <c r="F1386" s="155">
        <v>1304.46</v>
      </c>
      <c r="G1386" s="151">
        <f t="shared" si="63"/>
        <v>0</v>
      </c>
      <c r="H1386" s="151">
        <f t="shared" si="64"/>
        <v>48.917250000000003</v>
      </c>
      <c r="I1386" s="151">
        <f t="shared" si="65"/>
        <v>48.917250000000003</v>
      </c>
      <c r="J1386" s="151" t="s">
        <v>704</v>
      </c>
      <c r="K1386" s="151" t="str">
        <f>IFERROR(IF(VLOOKUP(B1386,comp!$D:$L,1,FALSE)=B1386,"",""),"Novo")</f>
        <v/>
      </c>
    </row>
    <row r="1387" spans="1:11">
      <c r="A1387" s="151">
        <v>101096</v>
      </c>
      <c r="B1387" s="152">
        <v>100973</v>
      </c>
      <c r="C1387" s="151" t="s">
        <v>2099</v>
      </c>
      <c r="D1387" s="151" t="s">
        <v>1606</v>
      </c>
      <c r="E1387" s="151">
        <v>1.25</v>
      </c>
      <c r="F1387" s="151">
        <v>8.9700000000000006</v>
      </c>
      <c r="G1387" s="151">
        <f t="shared" si="63"/>
        <v>0</v>
      </c>
      <c r="H1387" s="151">
        <f t="shared" si="64"/>
        <v>11.2125</v>
      </c>
      <c r="I1387" s="151">
        <f t="shared" si="65"/>
        <v>11.2125</v>
      </c>
      <c r="J1387" s="151" t="s">
        <v>704</v>
      </c>
      <c r="K1387" s="151" t="str">
        <f>IFERROR(IF(VLOOKUP(B1387,comp!$D:$L,1,FALSE)=B1387,"",""),"Novo")</f>
        <v/>
      </c>
    </row>
    <row r="1388" spans="1:11">
      <c r="A1388" s="151">
        <v>101098</v>
      </c>
      <c r="B1388" s="152">
        <v>95580</v>
      </c>
      <c r="C1388" s="151" t="s">
        <v>2100</v>
      </c>
      <c r="D1388" s="151" t="s">
        <v>828</v>
      </c>
      <c r="E1388" s="151">
        <v>13.186999999999999</v>
      </c>
      <c r="F1388" s="151">
        <v>9.52</v>
      </c>
      <c r="G1388" s="151">
        <f t="shared" si="63"/>
        <v>0</v>
      </c>
      <c r="H1388" s="151">
        <f t="shared" si="64"/>
        <v>125.54023999999998</v>
      </c>
      <c r="I1388" s="151">
        <f t="shared" si="65"/>
        <v>125.54023999999998</v>
      </c>
      <c r="J1388" s="151" t="s">
        <v>704</v>
      </c>
      <c r="K1388" s="151" t="str">
        <f>IFERROR(IF(VLOOKUP(B1388,comp!$D:$L,1,FALSE)=B1388,"",""),"Novo")</f>
        <v/>
      </c>
    </row>
    <row r="1389" spans="1:11">
      <c r="A1389" s="151">
        <v>101100</v>
      </c>
      <c r="B1389" s="152">
        <v>90680</v>
      </c>
      <c r="C1389" s="151" t="s">
        <v>2101</v>
      </c>
      <c r="D1389" s="151" t="s">
        <v>703</v>
      </c>
      <c r="E1389" s="151">
        <v>0.151</v>
      </c>
      <c r="F1389" s="151">
        <v>395.64</v>
      </c>
      <c r="G1389" s="151">
        <f t="shared" si="63"/>
        <v>0</v>
      </c>
      <c r="H1389" s="151">
        <f t="shared" si="64"/>
        <v>59.741639999999997</v>
      </c>
      <c r="I1389" s="151">
        <f t="shared" si="65"/>
        <v>59.741639999999997</v>
      </c>
      <c r="J1389" s="151" t="s">
        <v>704</v>
      </c>
      <c r="K1389" s="151" t="str">
        <f>IFERROR(IF(VLOOKUP(B1389,comp!$D:$L,1,FALSE)=B1389,"",""),"Novo")</f>
        <v/>
      </c>
    </row>
    <row r="1390" spans="1:11">
      <c r="A1390" s="151">
        <v>101100</v>
      </c>
      <c r="B1390" s="152">
        <v>90681</v>
      </c>
      <c r="C1390" s="151" t="s">
        <v>2102</v>
      </c>
      <c r="D1390" s="151" t="s">
        <v>712</v>
      </c>
      <c r="E1390" s="151">
        <v>0.22800000000000001</v>
      </c>
      <c r="F1390" s="151">
        <v>167.67</v>
      </c>
      <c r="G1390" s="151">
        <f t="shared" si="63"/>
        <v>0</v>
      </c>
      <c r="H1390" s="151">
        <f t="shared" si="64"/>
        <v>38.228760000000001</v>
      </c>
      <c r="I1390" s="151">
        <f t="shared" si="65"/>
        <v>38.228760000000001</v>
      </c>
      <c r="J1390" s="151" t="s">
        <v>704</v>
      </c>
      <c r="K1390" s="151" t="str">
        <f>IFERROR(IF(VLOOKUP(B1390,comp!$D:$L,1,FALSE)=B1390,"",""),"Novo")</f>
        <v/>
      </c>
    </row>
    <row r="1391" spans="1:11">
      <c r="A1391" s="151">
        <v>101104</v>
      </c>
      <c r="B1391" s="152">
        <v>38405</v>
      </c>
      <c r="C1391" s="151" t="s">
        <v>2103</v>
      </c>
      <c r="D1391" s="151" t="s">
        <v>1606</v>
      </c>
      <c r="E1391" s="151">
        <v>1.22</v>
      </c>
      <c r="F1391" s="151">
        <v>448.45</v>
      </c>
      <c r="G1391" s="151">
        <f t="shared" si="63"/>
        <v>547.10899999999992</v>
      </c>
      <c r="H1391" s="151">
        <f t="shared" si="64"/>
        <v>0</v>
      </c>
      <c r="I1391" s="151">
        <f t="shared" si="65"/>
        <v>547.10899999999992</v>
      </c>
      <c r="J1391" s="151" t="s">
        <v>707</v>
      </c>
      <c r="K1391" s="151" t="str">
        <f>IFERROR(IF(VLOOKUP(B1391,comp!$D:$L,1,FALSE)=B1391,"",""),"Novo")</f>
        <v/>
      </c>
    </row>
    <row r="1392" spans="1:11">
      <c r="A1392" s="151">
        <v>95601</v>
      </c>
      <c r="B1392" s="152">
        <v>102274</v>
      </c>
      <c r="C1392" s="151" t="s">
        <v>2104</v>
      </c>
      <c r="D1392" s="151" t="s">
        <v>712</v>
      </c>
      <c r="E1392" s="151">
        <v>0.20030000000000001</v>
      </c>
      <c r="F1392" s="151">
        <v>26.67</v>
      </c>
      <c r="G1392" s="151">
        <f t="shared" si="63"/>
        <v>0</v>
      </c>
      <c r="H1392" s="151">
        <f t="shared" si="64"/>
        <v>5.3420010000000007</v>
      </c>
      <c r="I1392" s="151">
        <f t="shared" si="65"/>
        <v>5.3420010000000007</v>
      </c>
      <c r="J1392" s="151" t="s">
        <v>704</v>
      </c>
      <c r="K1392" s="151" t="str">
        <f>IFERROR(IF(VLOOKUP(B1392,comp!$D:$L,1,FALSE)=B1392,"",""),"Novo")</f>
        <v/>
      </c>
    </row>
    <row r="1393" spans="1:11">
      <c r="A1393" s="151">
        <v>95601</v>
      </c>
      <c r="B1393" s="152">
        <v>102275</v>
      </c>
      <c r="C1393" s="151" t="s">
        <v>2105</v>
      </c>
      <c r="D1393" s="151" t="s">
        <v>703</v>
      </c>
      <c r="E1393" s="151">
        <v>0.16270000000000001</v>
      </c>
      <c r="F1393" s="151">
        <v>28.93</v>
      </c>
      <c r="G1393" s="151">
        <f t="shared" si="63"/>
        <v>0</v>
      </c>
      <c r="H1393" s="151">
        <f t="shared" si="64"/>
        <v>4.7069109999999998</v>
      </c>
      <c r="I1393" s="151">
        <f t="shared" si="65"/>
        <v>4.7069109999999998</v>
      </c>
      <c r="J1393" s="151" t="s">
        <v>704</v>
      </c>
      <c r="K1393" s="151" t="str">
        <f>IFERROR(IF(VLOOKUP(B1393,comp!$D:$L,1,FALSE)=B1393,"",""),"Novo")</f>
        <v/>
      </c>
    </row>
    <row r="1394" spans="1:11">
      <c r="A1394" s="151">
        <v>100651</v>
      </c>
      <c r="B1394" s="152">
        <v>43360</v>
      </c>
      <c r="C1394" s="151" t="s">
        <v>2106</v>
      </c>
      <c r="D1394" s="151" t="s">
        <v>1606</v>
      </c>
      <c r="E1394" s="151">
        <v>0.1133</v>
      </c>
      <c r="F1394" s="151">
        <v>521.12</v>
      </c>
      <c r="G1394" s="151">
        <f t="shared" si="63"/>
        <v>59.042895999999999</v>
      </c>
      <c r="H1394" s="151">
        <f t="shared" si="64"/>
        <v>0</v>
      </c>
      <c r="I1394" s="151">
        <f t="shared" si="65"/>
        <v>59.042895999999999</v>
      </c>
      <c r="J1394" s="151" t="s">
        <v>707</v>
      </c>
      <c r="K1394" s="151" t="str">
        <f>IFERROR(IF(VLOOKUP(B1394,comp!$D:$L,1,FALSE)=B1394,"",""),"Novo")</f>
        <v/>
      </c>
    </row>
    <row r="1395" spans="1:11">
      <c r="A1395" s="151">
        <v>100651</v>
      </c>
      <c r="B1395" s="152">
        <v>90674</v>
      </c>
      <c r="C1395" s="151" t="s">
        <v>2107</v>
      </c>
      <c r="D1395" s="151" t="s">
        <v>703</v>
      </c>
      <c r="E1395" s="151">
        <v>2.4199999999999999E-2</v>
      </c>
      <c r="F1395" s="151">
        <v>749.01</v>
      </c>
      <c r="G1395" s="151">
        <f t="shared" si="63"/>
        <v>0</v>
      </c>
      <c r="H1395" s="151">
        <f t="shared" si="64"/>
        <v>18.126041999999998</v>
      </c>
      <c r="I1395" s="151">
        <f t="shared" si="65"/>
        <v>18.126041999999998</v>
      </c>
      <c r="J1395" s="151" t="s">
        <v>704</v>
      </c>
      <c r="K1395" s="151" t="str">
        <f>IFERROR(IF(VLOOKUP(B1395,comp!$D:$L,1,FALSE)=B1395,"",""),"Novo")</f>
        <v/>
      </c>
    </row>
    <row r="1396" spans="1:11">
      <c r="A1396" s="151">
        <v>100651</v>
      </c>
      <c r="B1396" s="152">
        <v>90675</v>
      </c>
      <c r="C1396" s="151" t="s">
        <v>2108</v>
      </c>
      <c r="D1396" s="151" t="s">
        <v>712</v>
      </c>
      <c r="E1396" s="151">
        <v>5.9400000000000001E-2</v>
      </c>
      <c r="F1396" s="151">
        <v>331.22</v>
      </c>
      <c r="G1396" s="151">
        <f t="shared" si="63"/>
        <v>0</v>
      </c>
      <c r="H1396" s="151">
        <f t="shared" si="64"/>
        <v>19.674468000000001</v>
      </c>
      <c r="I1396" s="151">
        <f t="shared" si="65"/>
        <v>19.674468000000001</v>
      </c>
      <c r="J1396" s="151" t="s">
        <v>704</v>
      </c>
      <c r="K1396" s="151" t="str">
        <f>IFERROR(IF(VLOOKUP(B1396,comp!$D:$L,1,FALSE)=B1396,"",""),"Novo")</f>
        <v/>
      </c>
    </row>
    <row r="1397" spans="1:11">
      <c r="A1397" s="151">
        <v>100651</v>
      </c>
      <c r="B1397" s="152">
        <v>95584</v>
      </c>
      <c r="C1397" s="151" t="s">
        <v>2109</v>
      </c>
      <c r="D1397" s="151" t="s">
        <v>828</v>
      </c>
      <c r="E1397" s="151">
        <v>0.2185</v>
      </c>
      <c r="F1397" s="151">
        <v>14.07</v>
      </c>
      <c r="G1397" s="151">
        <f t="shared" si="63"/>
        <v>0</v>
      </c>
      <c r="H1397" s="151">
        <f t="shared" si="64"/>
        <v>3.0742950000000002</v>
      </c>
      <c r="I1397" s="151">
        <f t="shared" si="65"/>
        <v>3.0742950000000002</v>
      </c>
      <c r="J1397" s="151" t="s">
        <v>704</v>
      </c>
      <c r="K1397" s="151" t="str">
        <f>IFERROR(IF(VLOOKUP(B1397,comp!$D:$L,1,FALSE)=B1397,"",""),"Novo")</f>
        <v/>
      </c>
    </row>
    <row r="1398" spans="1:11">
      <c r="A1398" s="151">
        <v>100655</v>
      </c>
      <c r="B1398" s="152">
        <v>93224</v>
      </c>
      <c r="C1398" s="151" t="s">
        <v>2110</v>
      </c>
      <c r="D1398" s="151" t="s">
        <v>703</v>
      </c>
      <c r="E1398" s="151">
        <v>2.9600000000000001E-2</v>
      </c>
      <c r="F1398" s="155">
        <v>1106.04</v>
      </c>
      <c r="G1398" s="151">
        <f t="shared" si="63"/>
        <v>0</v>
      </c>
      <c r="H1398" s="151">
        <f t="shared" si="64"/>
        <v>32.738784000000003</v>
      </c>
      <c r="I1398" s="151">
        <f t="shared" si="65"/>
        <v>32.738784000000003</v>
      </c>
      <c r="J1398" s="151" t="s">
        <v>704</v>
      </c>
      <c r="K1398" s="151" t="str">
        <f>IFERROR(IF(VLOOKUP(B1398,comp!$D:$L,1,FALSE)=B1398,"",""),"Novo")</f>
        <v/>
      </c>
    </row>
    <row r="1399" spans="1:11">
      <c r="A1399" s="151">
        <v>100655</v>
      </c>
      <c r="B1399" s="152">
        <v>93225</v>
      </c>
      <c r="C1399" s="151" t="s">
        <v>2111</v>
      </c>
      <c r="D1399" s="151" t="s">
        <v>712</v>
      </c>
      <c r="E1399" s="151">
        <v>7.2700000000000001E-2</v>
      </c>
      <c r="F1399" s="151">
        <v>492.55</v>
      </c>
      <c r="G1399" s="151">
        <f t="shared" si="63"/>
        <v>0</v>
      </c>
      <c r="H1399" s="151">
        <f t="shared" si="64"/>
        <v>35.808385000000001</v>
      </c>
      <c r="I1399" s="151">
        <f t="shared" si="65"/>
        <v>35.808385000000001</v>
      </c>
      <c r="J1399" s="151" t="s">
        <v>704</v>
      </c>
      <c r="K1399" s="151" t="str">
        <f>IFERROR(IF(VLOOKUP(B1399,comp!$D:$L,1,FALSE)=B1399,"",""),"Novo")</f>
        <v/>
      </c>
    </row>
    <row r="1400" spans="1:11">
      <c r="A1400" s="151">
        <v>100656</v>
      </c>
      <c r="B1400" s="152">
        <v>38538</v>
      </c>
      <c r="C1400" s="151" t="s">
        <v>2112</v>
      </c>
      <c r="D1400" s="151" t="s">
        <v>826</v>
      </c>
      <c r="E1400" s="151">
        <v>1.099</v>
      </c>
      <c r="F1400" s="151">
        <v>79</v>
      </c>
      <c r="G1400" s="151">
        <f t="shared" si="63"/>
        <v>86.820999999999998</v>
      </c>
      <c r="H1400" s="151">
        <f t="shared" si="64"/>
        <v>0</v>
      </c>
      <c r="I1400" s="151">
        <f t="shared" si="65"/>
        <v>86.820999999999998</v>
      </c>
      <c r="J1400" s="151" t="s">
        <v>707</v>
      </c>
      <c r="K1400" s="151" t="str">
        <f>IFERROR(IF(VLOOKUP(B1400,comp!$D:$L,1,FALSE)=B1400,"",""),"Novo")</f>
        <v/>
      </c>
    </row>
    <row r="1401" spans="1:11">
      <c r="A1401" s="151">
        <v>100656</v>
      </c>
      <c r="B1401" s="152">
        <v>89218</v>
      </c>
      <c r="C1401" s="151" t="s">
        <v>2113</v>
      </c>
      <c r="D1401" s="151" t="s">
        <v>712</v>
      </c>
      <c r="E1401" s="151">
        <v>0.09</v>
      </c>
      <c r="F1401" s="151">
        <v>97.11</v>
      </c>
      <c r="G1401" s="151">
        <f t="shared" si="63"/>
        <v>0</v>
      </c>
      <c r="H1401" s="151">
        <f t="shared" si="64"/>
        <v>8.7399000000000004</v>
      </c>
      <c r="I1401" s="151">
        <f t="shared" si="65"/>
        <v>8.7399000000000004</v>
      </c>
      <c r="J1401" s="151" t="s">
        <v>704</v>
      </c>
      <c r="K1401" s="151" t="str">
        <f>IFERROR(IF(VLOOKUP(B1401,comp!$D:$L,1,FALSE)=B1401,"",""),"Novo")</f>
        <v/>
      </c>
    </row>
    <row r="1402" spans="1:11">
      <c r="A1402" s="151">
        <v>100656</v>
      </c>
      <c r="B1402" s="152">
        <v>89843</v>
      </c>
      <c r="C1402" s="151" t="s">
        <v>2114</v>
      </c>
      <c r="D1402" s="151" t="s">
        <v>703</v>
      </c>
      <c r="E1402" s="151">
        <v>4.3999999999999997E-2</v>
      </c>
      <c r="F1402" s="151">
        <v>217.92</v>
      </c>
      <c r="G1402" s="151">
        <f t="shared" si="63"/>
        <v>0</v>
      </c>
      <c r="H1402" s="151">
        <f t="shared" si="64"/>
        <v>9.5884799999999988</v>
      </c>
      <c r="I1402" s="151">
        <f t="shared" si="65"/>
        <v>9.5884799999999988</v>
      </c>
      <c r="J1402" s="151" t="s">
        <v>704</v>
      </c>
      <c r="K1402" s="151" t="str">
        <f>IFERROR(IF(VLOOKUP(B1402,comp!$D:$L,1,FALSE)=B1402,"",""),"Novo")</f>
        <v/>
      </c>
    </row>
    <row r="1403" spans="1:11">
      <c r="A1403" s="151">
        <v>100657</v>
      </c>
      <c r="B1403" s="152">
        <v>38539</v>
      </c>
      <c r="C1403" s="151" t="s">
        <v>2115</v>
      </c>
      <c r="D1403" s="151" t="s">
        <v>826</v>
      </c>
      <c r="E1403" s="151">
        <v>1.099</v>
      </c>
      <c r="F1403" s="151">
        <v>107.43</v>
      </c>
      <c r="G1403" s="151">
        <f t="shared" si="63"/>
        <v>118.06557000000001</v>
      </c>
      <c r="H1403" s="151">
        <f t="shared" si="64"/>
        <v>0</v>
      </c>
      <c r="I1403" s="151">
        <f t="shared" si="65"/>
        <v>118.06557000000001</v>
      </c>
      <c r="J1403" s="151" t="s">
        <v>707</v>
      </c>
      <c r="K1403" s="151" t="str">
        <f>IFERROR(IF(VLOOKUP(B1403,comp!$D:$L,1,FALSE)=B1403,"",""),"Novo")</f>
        <v/>
      </c>
    </row>
    <row r="1404" spans="1:11">
      <c r="A1404" s="151">
        <v>100658</v>
      </c>
      <c r="B1404" s="152">
        <v>38540</v>
      </c>
      <c r="C1404" s="151" t="s">
        <v>2116</v>
      </c>
      <c r="D1404" s="151" t="s">
        <v>826</v>
      </c>
      <c r="E1404" s="151">
        <v>1.099</v>
      </c>
      <c r="F1404" s="151">
        <v>275.32</v>
      </c>
      <c r="G1404" s="151">
        <f t="shared" si="63"/>
        <v>302.57668000000001</v>
      </c>
      <c r="H1404" s="151">
        <f t="shared" si="64"/>
        <v>0</v>
      </c>
      <c r="I1404" s="151">
        <f t="shared" si="65"/>
        <v>302.57668000000001</v>
      </c>
      <c r="J1404" s="151" t="s">
        <v>707</v>
      </c>
      <c r="K1404" s="151" t="str">
        <f>IFERROR(IF(VLOOKUP(B1404,comp!$D:$L,1,FALSE)=B1404,"",""),"Novo")</f>
        <v/>
      </c>
    </row>
    <row r="1405" spans="1:11">
      <c r="A1405" s="151">
        <v>100896</v>
      </c>
      <c r="B1405" s="152">
        <v>95578</v>
      </c>
      <c r="C1405" s="151" t="s">
        <v>2117</v>
      </c>
      <c r="D1405" s="151" t="s">
        <v>828</v>
      </c>
      <c r="E1405" s="151">
        <v>0.84909999999999997</v>
      </c>
      <c r="F1405" s="151">
        <v>8.65</v>
      </c>
      <c r="G1405" s="151">
        <f t="shared" si="63"/>
        <v>0</v>
      </c>
      <c r="H1405" s="151">
        <f t="shared" si="64"/>
        <v>7.3447149999999999</v>
      </c>
      <c r="I1405" s="151">
        <f t="shared" si="65"/>
        <v>7.3447149999999999</v>
      </c>
      <c r="J1405" s="151" t="s">
        <v>704</v>
      </c>
      <c r="K1405" s="151" t="str">
        <f>IFERROR(IF(VLOOKUP(B1405,comp!$D:$L,1,FALSE)=B1405,"",""),"Novo")</f>
        <v/>
      </c>
    </row>
    <row r="1406" spans="1:11">
      <c r="A1406" s="151">
        <v>101176</v>
      </c>
      <c r="B1406" s="152">
        <v>95583</v>
      </c>
      <c r="C1406" s="151" t="s">
        <v>2118</v>
      </c>
      <c r="D1406" s="151" t="s">
        <v>828</v>
      </c>
      <c r="E1406" s="151">
        <v>0.63300000000000001</v>
      </c>
      <c r="F1406" s="151">
        <v>16.329999999999998</v>
      </c>
      <c r="G1406" s="151">
        <f t="shared" si="63"/>
        <v>0</v>
      </c>
      <c r="H1406" s="151">
        <f t="shared" si="64"/>
        <v>10.336889999999999</v>
      </c>
      <c r="I1406" s="151">
        <f t="shared" si="65"/>
        <v>10.336889999999999</v>
      </c>
      <c r="J1406" s="151" t="s">
        <v>704</v>
      </c>
      <c r="K1406" s="151" t="str">
        <f>IFERROR(IF(VLOOKUP(B1406,comp!$D:$L,1,FALSE)=B1406,"",""),"Novo")</f>
        <v/>
      </c>
    </row>
    <row r="1407" spans="1:11">
      <c r="A1407" s="151">
        <v>95240</v>
      </c>
      <c r="B1407" s="152">
        <v>94968</v>
      </c>
      <c r="C1407" s="151" t="s">
        <v>2119</v>
      </c>
      <c r="D1407" s="151" t="s">
        <v>1606</v>
      </c>
      <c r="E1407" s="151">
        <v>3.39E-2</v>
      </c>
      <c r="F1407" s="151">
        <v>331.91</v>
      </c>
      <c r="G1407" s="151">
        <f t="shared" si="63"/>
        <v>0</v>
      </c>
      <c r="H1407" s="151">
        <f t="shared" si="64"/>
        <v>11.251749</v>
      </c>
      <c r="I1407" s="151">
        <f t="shared" si="65"/>
        <v>11.251749</v>
      </c>
      <c r="J1407" s="151" t="s">
        <v>704</v>
      </c>
      <c r="K1407" s="151" t="str">
        <f>IFERROR(IF(VLOOKUP(B1407,comp!$D:$L,1,FALSE)=B1407,"",""),"Novo")</f>
        <v/>
      </c>
    </row>
    <row r="1408" spans="1:11">
      <c r="A1408" s="151">
        <v>96621</v>
      </c>
      <c r="B1408" s="152">
        <v>91277</v>
      </c>
      <c r="C1408" s="151" t="s">
        <v>2120</v>
      </c>
      <c r="D1408" s="151" t="s">
        <v>703</v>
      </c>
      <c r="E1408" s="151">
        <v>7.1999999999999995E-2</v>
      </c>
      <c r="F1408" s="151">
        <v>10.09</v>
      </c>
      <c r="G1408" s="151">
        <f t="shared" si="63"/>
        <v>0</v>
      </c>
      <c r="H1408" s="151">
        <f t="shared" si="64"/>
        <v>0.7264799999999999</v>
      </c>
      <c r="I1408" s="151">
        <f t="shared" si="65"/>
        <v>0.7264799999999999</v>
      </c>
      <c r="J1408" s="151" t="s">
        <v>704</v>
      </c>
      <c r="K1408" s="151" t="str">
        <f>IFERROR(IF(VLOOKUP(B1408,comp!$D:$L,1,FALSE)=B1408,"",""),"Novo")</f>
        <v/>
      </c>
    </row>
    <row r="1409" spans="1:11">
      <c r="A1409" s="151">
        <v>96621</v>
      </c>
      <c r="B1409" s="152">
        <v>91278</v>
      </c>
      <c r="C1409" s="151" t="s">
        <v>2121</v>
      </c>
      <c r="D1409" s="151" t="s">
        <v>712</v>
      </c>
      <c r="E1409" s="151">
        <v>6.7000000000000004E-2</v>
      </c>
      <c r="F1409" s="151">
        <v>0.76</v>
      </c>
      <c r="G1409" s="151">
        <f t="shared" si="63"/>
        <v>0</v>
      </c>
      <c r="H1409" s="151">
        <f t="shared" si="64"/>
        <v>5.0920000000000007E-2</v>
      </c>
      <c r="I1409" s="151">
        <f t="shared" si="65"/>
        <v>5.0920000000000007E-2</v>
      </c>
      <c r="J1409" s="151" t="s">
        <v>704</v>
      </c>
      <c r="K1409" s="151" t="str">
        <f>IFERROR(IF(VLOOKUP(B1409,comp!$D:$L,1,FALSE)=B1409,"",""),"Novo")</f>
        <v/>
      </c>
    </row>
    <row r="1410" spans="1:11">
      <c r="A1410" s="151">
        <v>97083</v>
      </c>
      <c r="B1410" s="152">
        <v>95264</v>
      </c>
      <c r="C1410" s="151" t="s">
        <v>2122</v>
      </c>
      <c r="D1410" s="151" t="s">
        <v>703</v>
      </c>
      <c r="E1410" s="151">
        <v>2.5000000000000001E-2</v>
      </c>
      <c r="F1410" s="151">
        <v>6.43</v>
      </c>
      <c r="G1410" s="151">
        <f t="shared" si="63"/>
        <v>0</v>
      </c>
      <c r="H1410" s="151">
        <f t="shared" si="64"/>
        <v>0.16075</v>
      </c>
      <c r="I1410" s="151">
        <f t="shared" si="65"/>
        <v>0.16075</v>
      </c>
      <c r="J1410" s="151" t="s">
        <v>704</v>
      </c>
      <c r="K1410" s="151" t="str">
        <f>IFERROR(IF(VLOOKUP(B1410,comp!$D:$L,1,FALSE)=B1410,"",""),"Novo")</f>
        <v/>
      </c>
    </row>
    <row r="1411" spans="1:11">
      <c r="A1411" s="151">
        <v>97083</v>
      </c>
      <c r="B1411" s="152">
        <v>95265</v>
      </c>
      <c r="C1411" s="151" t="s">
        <v>2123</v>
      </c>
      <c r="D1411" s="151" t="s">
        <v>712</v>
      </c>
      <c r="E1411" s="151">
        <v>4.2000000000000003E-2</v>
      </c>
      <c r="F1411" s="151">
        <v>0.9</v>
      </c>
      <c r="G1411" s="151">
        <f t="shared" si="63"/>
        <v>0</v>
      </c>
      <c r="H1411" s="151">
        <f t="shared" si="64"/>
        <v>3.78E-2</v>
      </c>
      <c r="I1411" s="151">
        <f t="shared" si="65"/>
        <v>3.78E-2</v>
      </c>
      <c r="J1411" s="151" t="s">
        <v>704</v>
      </c>
      <c r="K1411" s="151" t="str">
        <f>IFERROR(IF(VLOOKUP(B1411,comp!$D:$L,1,FALSE)=B1411,"",""),"Novo")</f>
        <v/>
      </c>
    </row>
    <row r="1412" spans="1:11">
      <c r="A1412" s="151">
        <v>97087</v>
      </c>
      <c r="B1412" s="152">
        <v>42408</v>
      </c>
      <c r="C1412" s="151" t="s">
        <v>2124</v>
      </c>
      <c r="D1412" s="151" t="s">
        <v>838</v>
      </c>
      <c r="E1412" s="151">
        <v>1.04</v>
      </c>
      <c r="F1412" s="151">
        <v>1.1499999999999999</v>
      </c>
      <c r="G1412" s="151">
        <f t="shared" si="63"/>
        <v>1.196</v>
      </c>
      <c r="H1412" s="151">
        <f t="shared" si="64"/>
        <v>0</v>
      </c>
      <c r="I1412" s="151">
        <f t="shared" si="65"/>
        <v>1.196</v>
      </c>
      <c r="J1412" s="151" t="s">
        <v>707</v>
      </c>
      <c r="K1412" s="151" t="str">
        <f>IFERROR(IF(VLOOKUP(B1412,comp!$D:$L,1,FALSE)=B1412,"",""),"Novo")</f>
        <v/>
      </c>
    </row>
    <row r="1413" spans="1:11">
      <c r="A1413" s="151">
        <v>97088</v>
      </c>
      <c r="B1413" s="152">
        <v>21141</v>
      </c>
      <c r="C1413" s="151" t="s">
        <v>2125</v>
      </c>
      <c r="D1413" s="151" t="s">
        <v>838</v>
      </c>
      <c r="E1413" s="151">
        <v>0.82399999999999995</v>
      </c>
      <c r="F1413" s="151">
        <v>12.14</v>
      </c>
      <c r="G1413" s="151">
        <f t="shared" ref="G1413:G1476" si="66">IF(J1413="INSUMO",F1413*E1413,0)</f>
        <v>10.003360000000001</v>
      </c>
      <c r="H1413" s="151">
        <f t="shared" ref="H1413:H1476" si="67">IF(J1413="MÃO DE OBRA",F1413*E1413,0)</f>
        <v>0</v>
      </c>
      <c r="I1413" s="151">
        <f t="shared" ref="I1413:I1476" si="68">E1413*F1413</f>
        <v>10.003360000000001</v>
      </c>
      <c r="J1413" s="151" t="s">
        <v>707</v>
      </c>
      <c r="K1413" s="151" t="str">
        <f>IFERROR(IF(VLOOKUP(B1413,comp!$D:$L,1,FALSE)=B1413,"",""),"Novo")</f>
        <v/>
      </c>
    </row>
    <row r="1414" spans="1:11">
      <c r="A1414" s="151">
        <v>97088</v>
      </c>
      <c r="B1414" s="152">
        <v>42407</v>
      </c>
      <c r="C1414" s="151" t="s">
        <v>2126</v>
      </c>
      <c r="D1414" s="151" t="s">
        <v>826</v>
      </c>
      <c r="E1414" s="151">
        <v>0.67600000000000005</v>
      </c>
      <c r="F1414" s="151">
        <v>5.92</v>
      </c>
      <c r="G1414" s="151">
        <f t="shared" si="66"/>
        <v>4.0019200000000001</v>
      </c>
      <c r="H1414" s="151">
        <f t="shared" si="67"/>
        <v>0</v>
      </c>
      <c r="I1414" s="151">
        <f t="shared" si="68"/>
        <v>4.0019200000000001</v>
      </c>
      <c r="J1414" s="151" t="s">
        <v>707</v>
      </c>
      <c r="K1414" s="151" t="str">
        <f>IFERROR(IF(VLOOKUP(B1414,comp!$D:$L,1,FALSE)=B1414,"",""),"Novo")</f>
        <v/>
      </c>
    </row>
    <row r="1415" spans="1:11">
      <c r="A1415" s="151">
        <v>97089</v>
      </c>
      <c r="B1415" s="152">
        <v>39507</v>
      </c>
      <c r="C1415" s="151" t="s">
        <v>2127</v>
      </c>
      <c r="D1415" s="151" t="s">
        <v>838</v>
      </c>
      <c r="E1415" s="151">
        <v>0.67800000000000005</v>
      </c>
      <c r="F1415" s="151">
        <v>14.1</v>
      </c>
      <c r="G1415" s="151">
        <f t="shared" si="66"/>
        <v>9.559800000000001</v>
      </c>
      <c r="H1415" s="151">
        <f t="shared" si="67"/>
        <v>0</v>
      </c>
      <c r="I1415" s="151">
        <f t="shared" si="68"/>
        <v>9.559800000000001</v>
      </c>
      <c r="J1415" s="151" t="s">
        <v>707</v>
      </c>
      <c r="K1415" s="151" t="str">
        <f>IFERROR(IF(VLOOKUP(B1415,comp!$D:$L,1,FALSE)=B1415,"",""),"Novo")</f>
        <v/>
      </c>
    </row>
    <row r="1416" spans="1:11">
      <c r="A1416" s="151">
        <v>97091</v>
      </c>
      <c r="B1416" s="152">
        <v>42406</v>
      </c>
      <c r="C1416" s="151" t="s">
        <v>2128</v>
      </c>
      <c r="D1416" s="151" t="s">
        <v>838</v>
      </c>
      <c r="E1416" s="151">
        <v>0.48399999999999999</v>
      </c>
      <c r="F1416" s="151">
        <v>20.75</v>
      </c>
      <c r="G1416" s="151">
        <f t="shared" si="66"/>
        <v>10.042999999999999</v>
      </c>
      <c r="H1416" s="151">
        <f t="shared" si="67"/>
        <v>0</v>
      </c>
      <c r="I1416" s="151">
        <f t="shared" si="68"/>
        <v>10.042999999999999</v>
      </c>
      <c r="J1416" s="151" t="s">
        <v>707</v>
      </c>
      <c r="K1416" s="151" t="str">
        <f>IFERROR(IF(VLOOKUP(B1416,comp!$D:$L,1,FALSE)=B1416,"",""),"Novo")</f>
        <v/>
      </c>
    </row>
    <row r="1417" spans="1:11">
      <c r="A1417" s="151">
        <v>97092</v>
      </c>
      <c r="B1417" s="152">
        <v>7156</v>
      </c>
      <c r="C1417" s="151" t="s">
        <v>2129</v>
      </c>
      <c r="D1417" s="151" t="s">
        <v>838</v>
      </c>
      <c r="E1417" s="151">
        <v>0.39200000000000002</v>
      </c>
      <c r="F1417" s="151">
        <v>25.97</v>
      </c>
      <c r="G1417" s="151">
        <f t="shared" si="66"/>
        <v>10.18024</v>
      </c>
      <c r="H1417" s="151">
        <f t="shared" si="67"/>
        <v>0</v>
      </c>
      <c r="I1417" s="151">
        <f t="shared" si="68"/>
        <v>10.18024</v>
      </c>
      <c r="J1417" s="151" t="s">
        <v>707</v>
      </c>
      <c r="K1417" s="151" t="str">
        <f>IFERROR(IF(VLOOKUP(B1417,comp!$D:$L,1,FALSE)=B1417,"",""),"Novo")</f>
        <v/>
      </c>
    </row>
    <row r="1418" spans="1:11">
      <c r="A1418" s="151">
        <v>97093</v>
      </c>
      <c r="B1418" s="152">
        <v>43127</v>
      </c>
      <c r="C1418" s="151" t="s">
        <v>2130</v>
      </c>
      <c r="D1418" s="151" t="s">
        <v>838</v>
      </c>
      <c r="E1418" s="151">
        <v>0.27200000000000002</v>
      </c>
      <c r="F1418" s="151">
        <v>37.159999999999997</v>
      </c>
      <c r="G1418" s="151">
        <f t="shared" si="66"/>
        <v>10.107519999999999</v>
      </c>
      <c r="H1418" s="151">
        <f t="shared" si="67"/>
        <v>0</v>
      </c>
      <c r="I1418" s="151">
        <f t="shared" si="68"/>
        <v>10.107519999999999</v>
      </c>
      <c r="J1418" s="151" t="s">
        <v>707</v>
      </c>
      <c r="K1418" s="151" t="str">
        <f>IFERROR(IF(VLOOKUP(B1418,comp!$D:$L,1,FALSE)=B1418,"",""),"Novo")</f>
        <v/>
      </c>
    </row>
    <row r="1419" spans="1:11">
      <c r="A1419" s="151">
        <v>97097</v>
      </c>
      <c r="B1419" s="152">
        <v>43146</v>
      </c>
      <c r="C1419" s="151" t="s">
        <v>2131</v>
      </c>
      <c r="D1419" s="151" t="s">
        <v>828</v>
      </c>
      <c r="E1419" s="151">
        <v>4</v>
      </c>
      <c r="F1419" s="151">
        <v>8.75</v>
      </c>
      <c r="G1419" s="151">
        <f t="shared" si="66"/>
        <v>35</v>
      </c>
      <c r="H1419" s="151">
        <f t="shared" si="67"/>
        <v>0</v>
      </c>
      <c r="I1419" s="151">
        <f t="shared" si="68"/>
        <v>35</v>
      </c>
      <c r="J1419" s="151" t="s">
        <v>707</v>
      </c>
      <c r="K1419" s="151" t="str">
        <f>IFERROR(IF(VLOOKUP(B1419,comp!$D:$L,1,FALSE)=B1419,"",""),"Novo")</f>
        <v/>
      </c>
    </row>
    <row r="1420" spans="1:11">
      <c r="A1420" s="151">
        <v>97097</v>
      </c>
      <c r="B1420" s="152">
        <v>95282</v>
      </c>
      <c r="C1420" s="151" t="s">
        <v>2132</v>
      </c>
      <c r="D1420" s="151" t="s">
        <v>703</v>
      </c>
      <c r="E1420" s="151">
        <v>7.0000000000000001E-3</v>
      </c>
      <c r="F1420" s="151">
        <v>9.8800000000000008</v>
      </c>
      <c r="G1420" s="151">
        <f t="shared" si="66"/>
        <v>0</v>
      </c>
      <c r="H1420" s="151">
        <f t="shared" si="67"/>
        <v>6.9160000000000013E-2</v>
      </c>
      <c r="I1420" s="151">
        <f t="shared" si="68"/>
        <v>6.9160000000000013E-2</v>
      </c>
      <c r="J1420" s="151" t="s">
        <v>704</v>
      </c>
      <c r="K1420" s="151" t="str">
        <f>IFERROR(IF(VLOOKUP(B1420,comp!$D:$L,1,FALSE)=B1420,"",""),"Novo")</f>
        <v/>
      </c>
    </row>
    <row r="1421" spans="1:11">
      <c r="A1421" s="151">
        <v>97101</v>
      </c>
      <c r="B1421" s="152">
        <v>96624</v>
      </c>
      <c r="C1421" s="151" t="s">
        <v>2133</v>
      </c>
      <c r="D1421" s="151" t="s">
        <v>1606</v>
      </c>
      <c r="E1421" s="151">
        <v>0.1</v>
      </c>
      <c r="F1421" s="151">
        <v>157.80000000000001</v>
      </c>
      <c r="G1421" s="151">
        <f t="shared" si="66"/>
        <v>0</v>
      </c>
      <c r="H1421" s="151">
        <f t="shared" si="67"/>
        <v>15.780000000000001</v>
      </c>
      <c r="I1421" s="151">
        <f t="shared" si="68"/>
        <v>15.780000000000001</v>
      </c>
      <c r="J1421" s="151" t="s">
        <v>704</v>
      </c>
      <c r="K1421" s="151" t="str">
        <f>IFERROR(IF(VLOOKUP(B1421,comp!$D:$L,1,FALSE)=B1421,"",""),"Novo")</f>
        <v/>
      </c>
    </row>
    <row r="1422" spans="1:11">
      <c r="A1422" s="151">
        <v>97101</v>
      </c>
      <c r="B1422" s="152">
        <v>97082</v>
      </c>
      <c r="C1422" s="151" t="s">
        <v>2134</v>
      </c>
      <c r="D1422" s="151" t="s">
        <v>1606</v>
      </c>
      <c r="E1422" s="151">
        <v>3.5000000000000003E-2</v>
      </c>
      <c r="F1422" s="151">
        <v>76.72</v>
      </c>
      <c r="G1422" s="151">
        <f t="shared" si="66"/>
        <v>0</v>
      </c>
      <c r="H1422" s="151">
        <f t="shared" si="67"/>
        <v>2.6852</v>
      </c>
      <c r="I1422" s="151">
        <f t="shared" si="68"/>
        <v>2.6852</v>
      </c>
      <c r="J1422" s="151" t="s">
        <v>704</v>
      </c>
      <c r="K1422" s="151" t="str">
        <f>IFERROR(IF(VLOOKUP(B1422,comp!$D:$L,1,FALSE)=B1422,"",""),"Novo")</f>
        <v/>
      </c>
    </row>
    <row r="1423" spans="1:11">
      <c r="A1423" s="151">
        <v>97101</v>
      </c>
      <c r="B1423" s="152">
        <v>97083</v>
      </c>
      <c r="C1423" s="151" t="s">
        <v>2135</v>
      </c>
      <c r="D1423" s="151" t="s">
        <v>838</v>
      </c>
      <c r="E1423" s="151">
        <v>1</v>
      </c>
      <c r="F1423" s="151">
        <v>3.89</v>
      </c>
      <c r="G1423" s="151">
        <f t="shared" si="66"/>
        <v>0</v>
      </c>
      <c r="H1423" s="151">
        <f t="shared" si="67"/>
        <v>3.89</v>
      </c>
      <c r="I1423" s="151">
        <f t="shared" si="68"/>
        <v>3.89</v>
      </c>
      <c r="J1423" s="151" t="s">
        <v>704</v>
      </c>
      <c r="K1423" s="151" t="str">
        <f>IFERROR(IF(VLOOKUP(B1423,comp!$D:$L,1,FALSE)=B1423,"",""),"Novo")</f>
        <v/>
      </c>
    </row>
    <row r="1424" spans="1:11">
      <c r="A1424" s="151">
        <v>97101</v>
      </c>
      <c r="B1424" s="152">
        <v>97086</v>
      </c>
      <c r="C1424" s="151" t="s">
        <v>2136</v>
      </c>
      <c r="D1424" s="151" t="s">
        <v>838</v>
      </c>
      <c r="E1424" s="151">
        <v>0.08</v>
      </c>
      <c r="F1424" s="151">
        <v>145.5</v>
      </c>
      <c r="G1424" s="151">
        <f t="shared" si="66"/>
        <v>0</v>
      </c>
      <c r="H1424" s="151">
        <f t="shared" si="67"/>
        <v>11.64</v>
      </c>
      <c r="I1424" s="151">
        <f t="shared" si="68"/>
        <v>11.64</v>
      </c>
      <c r="J1424" s="151" t="s">
        <v>704</v>
      </c>
      <c r="K1424" s="151" t="str">
        <f>IFERROR(IF(VLOOKUP(B1424,comp!$D:$L,1,FALSE)=B1424,"",""),"Novo")</f>
        <v/>
      </c>
    </row>
    <row r="1425" spans="1:11">
      <c r="A1425" s="151">
        <v>97101</v>
      </c>
      <c r="B1425" s="152">
        <v>97087</v>
      </c>
      <c r="C1425" s="151" t="s">
        <v>2137</v>
      </c>
      <c r="D1425" s="151" t="s">
        <v>838</v>
      </c>
      <c r="E1425" s="151">
        <v>1.24</v>
      </c>
      <c r="F1425" s="151">
        <v>1.74</v>
      </c>
      <c r="G1425" s="151">
        <f t="shared" si="66"/>
        <v>0</v>
      </c>
      <c r="H1425" s="151">
        <f t="shared" si="67"/>
        <v>2.1576</v>
      </c>
      <c r="I1425" s="151">
        <f t="shared" si="68"/>
        <v>2.1576</v>
      </c>
      <c r="J1425" s="151" t="s">
        <v>704</v>
      </c>
      <c r="K1425" s="151" t="str">
        <f>IFERROR(IF(VLOOKUP(B1425,comp!$D:$L,1,FALSE)=B1425,"",""),"Novo")</f>
        <v/>
      </c>
    </row>
    <row r="1426" spans="1:11">
      <c r="A1426" s="151">
        <v>97101</v>
      </c>
      <c r="B1426" s="152">
        <v>97089</v>
      </c>
      <c r="C1426" s="151" t="s">
        <v>2138</v>
      </c>
      <c r="D1426" s="151" t="s">
        <v>828</v>
      </c>
      <c r="E1426" s="151">
        <v>3.6</v>
      </c>
      <c r="F1426" s="151">
        <v>14.51</v>
      </c>
      <c r="G1426" s="151">
        <f t="shared" si="66"/>
        <v>0</v>
      </c>
      <c r="H1426" s="151">
        <f t="shared" si="67"/>
        <v>52.235999999999997</v>
      </c>
      <c r="I1426" s="151">
        <f t="shared" si="68"/>
        <v>52.235999999999997</v>
      </c>
      <c r="J1426" s="151" t="s">
        <v>704</v>
      </c>
      <c r="K1426" s="151" t="str">
        <f>IFERROR(IF(VLOOKUP(B1426,comp!$D:$L,1,FALSE)=B1426,"",""),"Novo")</f>
        <v/>
      </c>
    </row>
    <row r="1427" spans="1:11">
      <c r="A1427" s="151">
        <v>97101</v>
      </c>
      <c r="B1427" s="152">
        <v>97096</v>
      </c>
      <c r="C1427" s="151" t="s">
        <v>2139</v>
      </c>
      <c r="D1427" s="151" t="s">
        <v>1606</v>
      </c>
      <c r="E1427" s="151">
        <v>0.13500000000000001</v>
      </c>
      <c r="F1427" s="151">
        <v>534.47</v>
      </c>
      <c r="G1427" s="151">
        <f t="shared" si="66"/>
        <v>0</v>
      </c>
      <c r="H1427" s="151">
        <f t="shared" si="67"/>
        <v>72.153450000000007</v>
      </c>
      <c r="I1427" s="151">
        <f t="shared" si="68"/>
        <v>72.153450000000007</v>
      </c>
      <c r="J1427" s="151" t="s">
        <v>704</v>
      </c>
      <c r="K1427" s="151" t="str">
        <f>IFERROR(IF(VLOOKUP(B1427,comp!$D:$L,1,FALSE)=B1427,"",""),"Novo")</f>
        <v/>
      </c>
    </row>
    <row r="1428" spans="1:11">
      <c r="A1428" s="151">
        <v>97102</v>
      </c>
      <c r="B1428" s="152">
        <v>97090</v>
      </c>
      <c r="C1428" s="151" t="s">
        <v>2140</v>
      </c>
      <c r="D1428" s="151" t="s">
        <v>828</v>
      </c>
      <c r="E1428" s="151">
        <v>4.4000000000000004</v>
      </c>
      <c r="F1428" s="151">
        <v>14.2</v>
      </c>
      <c r="G1428" s="151">
        <f t="shared" si="66"/>
        <v>0</v>
      </c>
      <c r="H1428" s="151">
        <f t="shared" si="67"/>
        <v>62.480000000000004</v>
      </c>
      <c r="I1428" s="151">
        <f t="shared" si="68"/>
        <v>62.480000000000004</v>
      </c>
      <c r="J1428" s="151" t="s">
        <v>704</v>
      </c>
      <c r="K1428" s="151" t="str">
        <f>IFERROR(IF(VLOOKUP(B1428,comp!$D:$L,1,FALSE)=B1428,"",""),"Novo")</f>
        <v/>
      </c>
    </row>
    <row r="1429" spans="1:11">
      <c r="A1429" s="151">
        <v>97103</v>
      </c>
      <c r="B1429" s="152">
        <v>97091</v>
      </c>
      <c r="C1429" s="151" t="s">
        <v>2141</v>
      </c>
      <c r="D1429" s="151" t="s">
        <v>828</v>
      </c>
      <c r="E1429" s="151">
        <v>5.04</v>
      </c>
      <c r="F1429" s="151">
        <v>13.74</v>
      </c>
      <c r="G1429" s="151">
        <f t="shared" si="66"/>
        <v>0</v>
      </c>
      <c r="H1429" s="151">
        <f t="shared" si="67"/>
        <v>69.249600000000001</v>
      </c>
      <c r="I1429" s="151">
        <f t="shared" si="68"/>
        <v>69.249600000000001</v>
      </c>
      <c r="J1429" s="151" t="s">
        <v>704</v>
      </c>
      <c r="K1429" s="151" t="str">
        <f>IFERROR(IF(VLOOKUP(B1429,comp!$D:$L,1,FALSE)=B1429,"",""),"Novo")</f>
        <v/>
      </c>
    </row>
    <row r="1430" spans="1:11">
      <c r="A1430" s="151">
        <v>100322</v>
      </c>
      <c r="B1430" s="152">
        <v>4722</v>
      </c>
      <c r="C1430" s="151" t="s">
        <v>2142</v>
      </c>
      <c r="D1430" s="151" t="s">
        <v>1606</v>
      </c>
      <c r="E1430" s="151">
        <v>1.19</v>
      </c>
      <c r="F1430" s="151">
        <v>73.47</v>
      </c>
      <c r="G1430" s="151">
        <f t="shared" si="66"/>
        <v>87.429299999999998</v>
      </c>
      <c r="H1430" s="151">
        <f t="shared" si="67"/>
        <v>0</v>
      </c>
      <c r="I1430" s="151">
        <f t="shared" si="68"/>
        <v>87.429299999999998</v>
      </c>
      <c r="J1430" s="151" t="s">
        <v>707</v>
      </c>
      <c r="K1430" s="151" t="str">
        <f>IFERROR(IF(VLOOKUP(B1430,comp!$D:$L,1,FALSE)=B1430,"",""),"Novo")</f>
        <v/>
      </c>
    </row>
    <row r="1431" spans="1:11">
      <c r="A1431" s="151">
        <v>100324</v>
      </c>
      <c r="B1431" s="152">
        <v>4721</v>
      </c>
      <c r="C1431" s="151" t="s">
        <v>2143</v>
      </c>
      <c r="D1431" s="151" t="s">
        <v>1606</v>
      </c>
      <c r="E1431" s="151">
        <v>0.59499999999999997</v>
      </c>
      <c r="F1431" s="151">
        <v>77.78</v>
      </c>
      <c r="G1431" s="151">
        <f t="shared" si="66"/>
        <v>46.2791</v>
      </c>
      <c r="H1431" s="151">
        <f t="shared" si="67"/>
        <v>0</v>
      </c>
      <c r="I1431" s="151">
        <f t="shared" si="68"/>
        <v>46.2791</v>
      </c>
      <c r="J1431" s="151" t="s">
        <v>707</v>
      </c>
      <c r="K1431" s="151" t="str">
        <f>IFERROR(IF(VLOOKUP(B1431,comp!$D:$L,1,FALSE)=B1431,"",""),"Novo")</f>
        <v/>
      </c>
    </row>
    <row r="1432" spans="1:11">
      <c r="A1432" s="151">
        <v>103072</v>
      </c>
      <c r="B1432" s="152">
        <v>97092</v>
      </c>
      <c r="C1432" s="151" t="s">
        <v>2144</v>
      </c>
      <c r="D1432" s="151" t="s">
        <v>828</v>
      </c>
      <c r="E1432" s="151">
        <v>6.22</v>
      </c>
      <c r="F1432" s="151">
        <v>13.25</v>
      </c>
      <c r="G1432" s="151">
        <f t="shared" si="66"/>
        <v>0</v>
      </c>
      <c r="H1432" s="151">
        <f t="shared" si="67"/>
        <v>82.414999999999992</v>
      </c>
      <c r="I1432" s="151">
        <f t="shared" si="68"/>
        <v>82.414999999999992</v>
      </c>
      <c r="J1432" s="151" t="s">
        <v>704</v>
      </c>
      <c r="K1432" s="151" t="str">
        <f>IFERROR(IF(VLOOKUP(B1432,comp!$D:$L,1,FALSE)=B1432,"",""),"Novo")</f>
        <v/>
      </c>
    </row>
    <row r="1433" spans="1:11">
      <c r="A1433" s="151">
        <v>103073</v>
      </c>
      <c r="B1433" s="152">
        <v>97093</v>
      </c>
      <c r="C1433" s="151" t="s">
        <v>2145</v>
      </c>
      <c r="D1433" s="151" t="s">
        <v>828</v>
      </c>
      <c r="E1433" s="151">
        <v>8.9600000000000009</v>
      </c>
      <c r="F1433" s="151">
        <v>12.38</v>
      </c>
      <c r="G1433" s="151">
        <f t="shared" si="66"/>
        <v>0</v>
      </c>
      <c r="H1433" s="151">
        <f t="shared" si="67"/>
        <v>110.92480000000002</v>
      </c>
      <c r="I1433" s="151">
        <f t="shared" si="68"/>
        <v>110.92480000000002</v>
      </c>
      <c r="J1433" s="151" t="s">
        <v>704</v>
      </c>
      <c r="K1433" s="151" t="str">
        <f>IFERROR(IF(VLOOKUP(B1433,comp!$D:$L,1,FALSE)=B1433,"",""),"Novo")</f>
        <v/>
      </c>
    </row>
    <row r="1434" spans="1:11">
      <c r="A1434" s="151">
        <v>103075</v>
      </c>
      <c r="B1434" s="152">
        <v>97097</v>
      </c>
      <c r="C1434" s="151" t="s">
        <v>2146</v>
      </c>
      <c r="D1434" s="151" t="s">
        <v>838</v>
      </c>
      <c r="E1434" s="151">
        <v>1</v>
      </c>
      <c r="F1434" s="151">
        <v>37.71</v>
      </c>
      <c r="G1434" s="151">
        <f t="shared" si="66"/>
        <v>0</v>
      </c>
      <c r="H1434" s="151">
        <f t="shared" si="67"/>
        <v>37.71</v>
      </c>
      <c r="I1434" s="151">
        <f t="shared" si="68"/>
        <v>37.71</v>
      </c>
      <c r="J1434" s="151" t="s">
        <v>704</v>
      </c>
      <c r="K1434" s="151" t="str">
        <f>IFERROR(IF(VLOOKUP(B1434,comp!$D:$L,1,FALSE)=B1434,"",""),"Novo")</f>
        <v/>
      </c>
    </row>
    <row r="1435" spans="1:11">
      <c r="A1435" s="151">
        <v>92409</v>
      </c>
      <c r="B1435" s="152">
        <v>92269</v>
      </c>
      <c r="C1435" s="151" t="s">
        <v>2147</v>
      </c>
      <c r="D1435" s="151" t="s">
        <v>838</v>
      </c>
      <c r="E1435" s="151">
        <v>1.02</v>
      </c>
      <c r="F1435" s="151">
        <v>121.58</v>
      </c>
      <c r="G1435" s="151">
        <f t="shared" si="66"/>
        <v>0</v>
      </c>
      <c r="H1435" s="151">
        <f t="shared" si="67"/>
        <v>124.0116</v>
      </c>
      <c r="I1435" s="151">
        <f t="shared" si="68"/>
        <v>124.0116</v>
      </c>
      <c r="J1435" s="151" t="s">
        <v>704</v>
      </c>
      <c r="K1435" s="151" t="str">
        <f>IFERROR(IF(VLOOKUP(B1435,comp!$D:$L,1,FALSE)=B1435,"",""),"Novo")</f>
        <v/>
      </c>
    </row>
    <row r="1436" spans="1:11">
      <c r="A1436" s="151">
        <v>92415</v>
      </c>
      <c r="B1436" s="152">
        <v>92263</v>
      </c>
      <c r="C1436" s="151" t="s">
        <v>2148</v>
      </c>
      <c r="D1436" s="151" t="s">
        <v>838</v>
      </c>
      <c r="E1436" s="151">
        <v>0.52500000000000002</v>
      </c>
      <c r="F1436" s="151">
        <v>145.43</v>
      </c>
      <c r="G1436" s="151">
        <f t="shared" si="66"/>
        <v>0</v>
      </c>
      <c r="H1436" s="151">
        <f t="shared" si="67"/>
        <v>76.350750000000005</v>
      </c>
      <c r="I1436" s="151">
        <f t="shared" si="68"/>
        <v>76.350750000000005</v>
      </c>
      <c r="J1436" s="151" t="s">
        <v>704</v>
      </c>
      <c r="K1436" s="151" t="str">
        <f>IFERROR(IF(VLOOKUP(B1436,comp!$D:$L,1,FALSE)=B1436,"",""),"Novo")</f>
        <v/>
      </c>
    </row>
    <row r="1437" spans="1:11">
      <c r="A1437" s="151">
        <v>92431</v>
      </c>
      <c r="B1437" s="152">
        <v>92264</v>
      </c>
      <c r="C1437" s="151" t="s">
        <v>2149</v>
      </c>
      <c r="D1437" s="151" t="s">
        <v>838</v>
      </c>
      <c r="E1437" s="151">
        <v>0.105</v>
      </c>
      <c r="F1437" s="151">
        <v>180.61</v>
      </c>
      <c r="G1437" s="151">
        <f t="shared" si="66"/>
        <v>0</v>
      </c>
      <c r="H1437" s="151">
        <f t="shared" si="67"/>
        <v>18.96405</v>
      </c>
      <c r="I1437" s="151">
        <f t="shared" si="68"/>
        <v>18.96405</v>
      </c>
      <c r="J1437" s="151" t="s">
        <v>704</v>
      </c>
      <c r="K1437" s="151" t="str">
        <f>IFERROR(IF(VLOOKUP(B1437,comp!$D:$L,1,FALSE)=B1437,"",""),"Novo")</f>
        <v/>
      </c>
    </row>
    <row r="1438" spans="1:11">
      <c r="A1438" s="151">
        <v>92446</v>
      </c>
      <c r="B1438" s="152">
        <v>92270</v>
      </c>
      <c r="C1438" s="151" t="s">
        <v>2150</v>
      </c>
      <c r="D1438" s="151" t="s">
        <v>838</v>
      </c>
      <c r="E1438" s="151">
        <v>1.02</v>
      </c>
      <c r="F1438" s="151">
        <v>186.79</v>
      </c>
      <c r="G1438" s="151">
        <f t="shared" si="66"/>
        <v>0</v>
      </c>
      <c r="H1438" s="151">
        <f t="shared" si="67"/>
        <v>190.5258</v>
      </c>
      <c r="I1438" s="151">
        <f t="shared" si="68"/>
        <v>190.5258</v>
      </c>
      <c r="J1438" s="151" t="s">
        <v>704</v>
      </c>
      <c r="K1438" s="151" t="str">
        <f>IFERROR(IF(VLOOKUP(B1438,comp!$D:$L,1,FALSE)=B1438,"",""),"Novo")</f>
        <v/>
      </c>
    </row>
    <row r="1439" spans="1:11">
      <c r="A1439" s="151">
        <v>92446</v>
      </c>
      <c r="B1439" s="152">
        <v>92273</v>
      </c>
      <c r="C1439" s="151" t="s">
        <v>2151</v>
      </c>
      <c r="D1439" s="151" t="s">
        <v>826</v>
      </c>
      <c r="E1439" s="151">
        <v>1.68</v>
      </c>
      <c r="F1439" s="151">
        <v>14.28</v>
      </c>
      <c r="G1439" s="151">
        <f t="shared" si="66"/>
        <v>0</v>
      </c>
      <c r="H1439" s="151">
        <f t="shared" si="67"/>
        <v>23.990399999999998</v>
      </c>
      <c r="I1439" s="151">
        <f t="shared" si="68"/>
        <v>23.990399999999998</v>
      </c>
      <c r="J1439" s="151" t="s">
        <v>704</v>
      </c>
      <c r="K1439" s="151" t="str">
        <f>IFERROR(IF(VLOOKUP(B1439,comp!$D:$L,1,FALSE)=B1439,"",""),"Novo")</f>
        <v/>
      </c>
    </row>
    <row r="1440" spans="1:11">
      <c r="A1440" s="151">
        <v>92449</v>
      </c>
      <c r="B1440" s="152">
        <v>92265</v>
      </c>
      <c r="C1440" s="151" t="s">
        <v>2152</v>
      </c>
      <c r="D1440" s="151" t="s">
        <v>838</v>
      </c>
      <c r="E1440" s="151">
        <v>0.626</v>
      </c>
      <c r="F1440" s="151">
        <v>105.7</v>
      </c>
      <c r="G1440" s="151">
        <f t="shared" si="66"/>
        <v>0</v>
      </c>
      <c r="H1440" s="151">
        <f t="shared" si="67"/>
        <v>66.168199999999999</v>
      </c>
      <c r="I1440" s="151">
        <f t="shared" si="68"/>
        <v>66.168199999999999</v>
      </c>
      <c r="J1440" s="151" t="s">
        <v>704</v>
      </c>
      <c r="K1440" s="151" t="str">
        <f>IFERROR(IF(VLOOKUP(B1440,comp!$D:$L,1,FALSE)=B1440,"",""),"Novo")</f>
        <v/>
      </c>
    </row>
    <row r="1441" spans="1:11">
      <c r="A1441" s="151">
        <v>92449</v>
      </c>
      <c r="B1441" s="152">
        <v>92272</v>
      </c>
      <c r="C1441" s="151" t="s">
        <v>2153</v>
      </c>
      <c r="D1441" s="151" t="s">
        <v>826</v>
      </c>
      <c r="E1441" s="151">
        <v>3.6309999999999998</v>
      </c>
      <c r="F1441" s="151">
        <v>32.659999999999997</v>
      </c>
      <c r="G1441" s="151">
        <f t="shared" si="66"/>
        <v>0</v>
      </c>
      <c r="H1441" s="151">
        <f t="shared" si="67"/>
        <v>118.58845999999998</v>
      </c>
      <c r="I1441" s="151">
        <f t="shared" si="68"/>
        <v>118.58845999999998</v>
      </c>
      <c r="J1441" s="151" t="s">
        <v>704</v>
      </c>
      <c r="K1441" s="151" t="str">
        <f>IFERROR(IF(VLOOKUP(B1441,comp!$D:$L,1,FALSE)=B1441,"",""),"Novo")</f>
        <v/>
      </c>
    </row>
    <row r="1442" spans="1:11">
      <c r="A1442" s="151">
        <v>92450</v>
      </c>
      <c r="B1442" s="152">
        <v>40291</v>
      </c>
      <c r="C1442" s="151" t="s">
        <v>2154</v>
      </c>
      <c r="D1442" s="151" t="s">
        <v>5225</v>
      </c>
      <c r="E1442" s="151">
        <v>0.19800000000000001</v>
      </c>
      <c r="F1442" s="151">
        <v>700</v>
      </c>
      <c r="G1442" s="151">
        <f t="shared" si="66"/>
        <v>138.6</v>
      </c>
      <c r="H1442" s="151">
        <f t="shared" si="67"/>
        <v>0</v>
      </c>
      <c r="I1442" s="151">
        <f t="shared" si="68"/>
        <v>138.6</v>
      </c>
      <c r="J1442" s="151" t="s">
        <v>707</v>
      </c>
      <c r="K1442" s="151" t="str">
        <f>IFERROR(IF(VLOOKUP(B1442,comp!$D:$L,1,FALSE)=B1442,"",""),"Novo")</f>
        <v/>
      </c>
    </row>
    <row r="1443" spans="1:11">
      <c r="A1443" s="151">
        <v>92452</v>
      </c>
      <c r="B1443" s="152">
        <v>10749</v>
      </c>
      <c r="C1443" s="151" t="s">
        <v>2155</v>
      </c>
      <c r="D1443" s="151" t="s">
        <v>5225</v>
      </c>
      <c r="E1443" s="151">
        <v>1.1859999999999999</v>
      </c>
      <c r="F1443" s="151">
        <v>24.85</v>
      </c>
      <c r="G1443" s="151">
        <f t="shared" si="66"/>
        <v>29.472100000000001</v>
      </c>
      <c r="H1443" s="151">
        <f t="shared" si="67"/>
        <v>0</v>
      </c>
      <c r="I1443" s="151">
        <f t="shared" si="68"/>
        <v>29.472100000000001</v>
      </c>
      <c r="J1443" s="151" t="s">
        <v>707</v>
      </c>
      <c r="K1443" s="151" t="str">
        <f>IFERROR(IF(VLOOKUP(B1443,comp!$D:$L,1,FALSE)=B1443,"",""),"Novo")</f>
        <v/>
      </c>
    </row>
    <row r="1444" spans="1:11">
      <c r="A1444" s="151">
        <v>92452</v>
      </c>
      <c r="B1444" s="152">
        <v>40339</v>
      </c>
      <c r="C1444" s="151" t="s">
        <v>2156</v>
      </c>
      <c r="D1444" s="151" t="s">
        <v>5225</v>
      </c>
      <c r="E1444" s="151">
        <v>1.1859999999999999</v>
      </c>
      <c r="F1444" s="151">
        <v>7.51</v>
      </c>
      <c r="G1444" s="151">
        <f t="shared" si="66"/>
        <v>8.90686</v>
      </c>
      <c r="H1444" s="151">
        <f t="shared" si="67"/>
        <v>0</v>
      </c>
      <c r="I1444" s="151">
        <f t="shared" si="68"/>
        <v>8.90686</v>
      </c>
      <c r="J1444" s="151" t="s">
        <v>707</v>
      </c>
      <c r="K1444" s="151" t="str">
        <f>IFERROR(IF(VLOOKUP(B1444,comp!$D:$L,1,FALSE)=B1444,"",""),"Novo")</f>
        <v/>
      </c>
    </row>
    <row r="1445" spans="1:11">
      <c r="A1445" s="151">
        <v>92465</v>
      </c>
      <c r="B1445" s="152">
        <v>92266</v>
      </c>
      <c r="C1445" s="151" t="s">
        <v>2157</v>
      </c>
      <c r="D1445" s="151" t="s">
        <v>838</v>
      </c>
      <c r="E1445" s="151">
        <v>0.16500000000000001</v>
      </c>
      <c r="F1445" s="151">
        <v>135.87</v>
      </c>
      <c r="G1445" s="151">
        <f t="shared" si="66"/>
        <v>0</v>
      </c>
      <c r="H1445" s="151">
        <f t="shared" si="67"/>
        <v>22.418550000000003</v>
      </c>
      <c r="I1445" s="151">
        <f t="shared" si="68"/>
        <v>22.418550000000003</v>
      </c>
      <c r="J1445" s="151" t="s">
        <v>704</v>
      </c>
      <c r="K1445" s="151" t="str">
        <f>IFERROR(IF(VLOOKUP(B1445,comp!$D:$L,1,FALSE)=B1445,"",""),"Novo")</f>
        <v/>
      </c>
    </row>
    <row r="1446" spans="1:11">
      <c r="A1446" s="151">
        <v>92482</v>
      </c>
      <c r="B1446" s="152">
        <v>92271</v>
      </c>
      <c r="C1446" s="151" t="s">
        <v>2158</v>
      </c>
      <c r="D1446" s="151" t="s">
        <v>838</v>
      </c>
      <c r="E1446" s="151">
        <v>1.02</v>
      </c>
      <c r="F1446" s="151">
        <v>119.77</v>
      </c>
      <c r="G1446" s="151">
        <f t="shared" si="66"/>
        <v>0</v>
      </c>
      <c r="H1446" s="151">
        <f t="shared" si="67"/>
        <v>122.16539999999999</v>
      </c>
      <c r="I1446" s="151">
        <f t="shared" si="68"/>
        <v>122.16539999999999</v>
      </c>
      <c r="J1446" s="151" t="s">
        <v>704</v>
      </c>
      <c r="K1446" s="151" t="str">
        <f>IFERROR(IF(VLOOKUP(B1446,comp!$D:$L,1,FALSE)=B1446,"",""),"Novo")</f>
        <v/>
      </c>
    </row>
    <row r="1447" spans="1:11">
      <c r="A1447" s="151">
        <v>92488</v>
      </c>
      <c r="B1447" s="152">
        <v>40270</v>
      </c>
      <c r="C1447" s="151" t="s">
        <v>2159</v>
      </c>
      <c r="D1447" s="151" t="s">
        <v>826</v>
      </c>
      <c r="E1447" s="151">
        <v>3.7999999999999999E-2</v>
      </c>
      <c r="F1447" s="151">
        <v>118.03</v>
      </c>
      <c r="G1447" s="151">
        <f t="shared" si="66"/>
        <v>4.4851400000000003</v>
      </c>
      <c r="H1447" s="151">
        <f t="shared" si="67"/>
        <v>0</v>
      </c>
      <c r="I1447" s="151">
        <f t="shared" si="68"/>
        <v>4.4851400000000003</v>
      </c>
      <c r="J1447" s="151" t="s">
        <v>707</v>
      </c>
      <c r="K1447" s="151" t="str">
        <f>IFERROR(IF(VLOOKUP(B1447,comp!$D:$L,1,FALSE)=B1447,"",""),"Novo")</f>
        <v/>
      </c>
    </row>
    <row r="1448" spans="1:11">
      <c r="A1448" s="151">
        <v>92488</v>
      </c>
      <c r="B1448" s="152">
        <v>40290</v>
      </c>
      <c r="C1448" s="151" t="s">
        <v>2160</v>
      </c>
      <c r="D1448" s="151" t="s">
        <v>5225</v>
      </c>
      <c r="E1448" s="151">
        <v>1.03</v>
      </c>
      <c r="F1448" s="151">
        <v>13.44</v>
      </c>
      <c r="G1448" s="151">
        <f t="shared" si="66"/>
        <v>13.8432</v>
      </c>
      <c r="H1448" s="151">
        <f t="shared" si="67"/>
        <v>0</v>
      </c>
      <c r="I1448" s="151">
        <f t="shared" si="68"/>
        <v>13.8432</v>
      </c>
      <c r="J1448" s="151" t="s">
        <v>707</v>
      </c>
      <c r="K1448" s="151" t="str">
        <f>IFERROR(IF(VLOOKUP(B1448,comp!$D:$L,1,FALSE)=B1448,"",""),"Novo")</f>
        <v/>
      </c>
    </row>
    <row r="1449" spans="1:11">
      <c r="A1449" s="151">
        <v>92488</v>
      </c>
      <c r="B1449" s="152">
        <v>92267</v>
      </c>
      <c r="C1449" s="151" t="s">
        <v>2161</v>
      </c>
      <c r="D1449" s="151" t="s">
        <v>838</v>
      </c>
      <c r="E1449" s="151">
        <v>0.183</v>
      </c>
      <c r="F1449" s="151">
        <v>40.9</v>
      </c>
      <c r="G1449" s="151">
        <f t="shared" si="66"/>
        <v>0</v>
      </c>
      <c r="H1449" s="151">
        <f t="shared" si="67"/>
        <v>7.4846999999999992</v>
      </c>
      <c r="I1449" s="151">
        <f t="shared" si="68"/>
        <v>7.4846999999999992</v>
      </c>
      <c r="J1449" s="151" t="s">
        <v>704</v>
      </c>
      <c r="K1449" s="151" t="str">
        <f>IFERROR(IF(VLOOKUP(B1449,comp!$D:$L,1,FALSE)=B1449,"",""),"Novo")</f>
        <v/>
      </c>
    </row>
    <row r="1450" spans="1:11">
      <c r="A1450" s="151">
        <v>92524</v>
      </c>
      <c r="B1450" s="152">
        <v>92268</v>
      </c>
      <c r="C1450" s="151" t="s">
        <v>2162</v>
      </c>
      <c r="D1450" s="151" t="s">
        <v>838</v>
      </c>
      <c r="E1450" s="151">
        <v>0.13600000000000001</v>
      </c>
      <c r="F1450" s="151">
        <v>68.55</v>
      </c>
      <c r="G1450" s="151">
        <f t="shared" si="66"/>
        <v>0</v>
      </c>
      <c r="H1450" s="151">
        <f t="shared" si="67"/>
        <v>9.3228000000000009</v>
      </c>
      <c r="I1450" s="151">
        <f t="shared" si="68"/>
        <v>9.3228000000000009</v>
      </c>
      <c r="J1450" s="151" t="s">
        <v>704</v>
      </c>
      <c r="K1450" s="151" t="str">
        <f>IFERROR(IF(VLOOKUP(B1450,comp!$D:$L,1,FALSE)=B1450,"",""),"Novo")</f>
        <v/>
      </c>
    </row>
    <row r="1451" spans="1:11">
      <c r="A1451" s="151">
        <v>96252</v>
      </c>
      <c r="B1451" s="152">
        <v>4512</v>
      </c>
      <c r="C1451" s="151" t="s">
        <v>2163</v>
      </c>
      <c r="D1451" s="151" t="s">
        <v>826</v>
      </c>
      <c r="E1451" s="151">
        <v>22.175999999999998</v>
      </c>
      <c r="F1451" s="151">
        <v>1.78</v>
      </c>
      <c r="G1451" s="151">
        <f t="shared" si="66"/>
        <v>39.473279999999995</v>
      </c>
      <c r="H1451" s="151">
        <f t="shared" si="67"/>
        <v>0</v>
      </c>
      <c r="I1451" s="151">
        <f t="shared" si="68"/>
        <v>39.473279999999995</v>
      </c>
      <c r="J1451" s="151" t="s">
        <v>707</v>
      </c>
      <c r="K1451" s="151" t="str">
        <f>IFERROR(IF(VLOOKUP(B1451,comp!$D:$L,1,FALSE)=B1451,"",""),"Novo")</f>
        <v/>
      </c>
    </row>
    <row r="1452" spans="1:11">
      <c r="A1452" s="151">
        <v>96252</v>
      </c>
      <c r="B1452" s="152">
        <v>43682</v>
      </c>
      <c r="C1452" s="151" t="s">
        <v>2164</v>
      </c>
      <c r="D1452" s="151" t="s">
        <v>838</v>
      </c>
      <c r="E1452" s="151">
        <v>1.05</v>
      </c>
      <c r="F1452" s="151">
        <v>14.44</v>
      </c>
      <c r="G1452" s="151">
        <f t="shared" si="66"/>
        <v>15.162000000000001</v>
      </c>
      <c r="H1452" s="151">
        <f t="shared" si="67"/>
        <v>0</v>
      </c>
      <c r="I1452" s="151">
        <f t="shared" si="68"/>
        <v>15.162000000000001</v>
      </c>
      <c r="J1452" s="151" t="s">
        <v>707</v>
      </c>
      <c r="K1452" s="151" t="str">
        <f>IFERROR(IF(VLOOKUP(B1452,comp!$D:$L,1,FALSE)=B1452,"",""),"Novo")</f>
        <v/>
      </c>
    </row>
    <row r="1453" spans="1:11">
      <c r="A1453" s="151">
        <v>96258</v>
      </c>
      <c r="B1453" s="152">
        <v>96252</v>
      </c>
      <c r="C1453" s="151" t="s">
        <v>2165</v>
      </c>
      <c r="D1453" s="151" t="s">
        <v>838</v>
      </c>
      <c r="E1453" s="151">
        <v>0.52500000000000002</v>
      </c>
      <c r="F1453" s="151">
        <v>131.1</v>
      </c>
      <c r="G1453" s="151">
        <f t="shared" si="66"/>
        <v>0</v>
      </c>
      <c r="H1453" s="151">
        <f t="shared" si="67"/>
        <v>68.827500000000001</v>
      </c>
      <c r="I1453" s="151">
        <f t="shared" si="68"/>
        <v>68.827500000000001</v>
      </c>
      <c r="J1453" s="151" t="s">
        <v>704</v>
      </c>
      <c r="K1453" s="151" t="str">
        <f>IFERROR(IF(VLOOKUP(B1453,comp!$D:$L,1,FALSE)=B1453,"",""),"Novo")</f>
        <v/>
      </c>
    </row>
    <row r="1454" spans="1:11">
      <c r="A1454" s="151">
        <v>96529</v>
      </c>
      <c r="B1454" s="152">
        <v>5073</v>
      </c>
      <c r="C1454" s="151" t="s">
        <v>2166</v>
      </c>
      <c r="D1454" s="151" t="s">
        <v>828</v>
      </c>
      <c r="E1454" s="151">
        <v>0.14099999999999999</v>
      </c>
      <c r="F1454" s="151">
        <v>12.44</v>
      </c>
      <c r="G1454" s="151">
        <f t="shared" si="66"/>
        <v>1.7540399999999998</v>
      </c>
      <c r="H1454" s="151">
        <f t="shared" si="67"/>
        <v>0</v>
      </c>
      <c r="I1454" s="151">
        <f t="shared" si="68"/>
        <v>1.7540399999999998</v>
      </c>
      <c r="J1454" s="151" t="s">
        <v>707</v>
      </c>
      <c r="K1454" s="151" t="str">
        <f>IFERROR(IF(VLOOKUP(B1454,comp!$D:$L,1,FALSE)=B1454,"",""),"Novo")</f>
        <v/>
      </c>
    </row>
    <row r="1455" spans="1:11">
      <c r="A1455" s="151">
        <v>96529</v>
      </c>
      <c r="B1455" s="152">
        <v>5074</v>
      </c>
      <c r="C1455" s="151" t="s">
        <v>2167</v>
      </c>
      <c r="D1455" s="151" t="s">
        <v>828</v>
      </c>
      <c r="E1455" s="151">
        <v>1.7000000000000001E-2</v>
      </c>
      <c r="F1455" s="151">
        <v>13.67</v>
      </c>
      <c r="G1455" s="151">
        <f t="shared" si="66"/>
        <v>0.23239000000000001</v>
      </c>
      <c r="H1455" s="151">
        <f t="shared" si="67"/>
        <v>0</v>
      </c>
      <c r="I1455" s="151">
        <f t="shared" si="68"/>
        <v>0.23239000000000001</v>
      </c>
      <c r="J1455" s="151" t="s">
        <v>707</v>
      </c>
      <c r="K1455" s="151" t="str">
        <f>IFERROR(IF(VLOOKUP(B1455,comp!$D:$L,1,FALSE)=B1455,"",""),"Novo")</f>
        <v/>
      </c>
    </row>
    <row r="1456" spans="1:11">
      <c r="A1456" s="151">
        <v>96543</v>
      </c>
      <c r="B1456" s="152">
        <v>92800</v>
      </c>
      <c r="C1456" s="151" t="s">
        <v>2168</v>
      </c>
      <c r="D1456" s="151" t="s">
        <v>828</v>
      </c>
      <c r="E1456" s="151">
        <v>1</v>
      </c>
      <c r="F1456" s="151">
        <v>9.76</v>
      </c>
      <c r="G1456" s="151">
        <f t="shared" si="66"/>
        <v>0</v>
      </c>
      <c r="H1456" s="151">
        <f t="shared" si="67"/>
        <v>9.76</v>
      </c>
      <c r="I1456" s="151">
        <f t="shared" si="68"/>
        <v>9.76</v>
      </c>
      <c r="J1456" s="151" t="s">
        <v>704</v>
      </c>
      <c r="K1456" s="151" t="str">
        <f>IFERROR(IF(VLOOKUP(B1456,comp!$D:$L,1,FALSE)=B1456,"",""),"Novo")</f>
        <v/>
      </c>
    </row>
    <row r="1457" spans="1:11">
      <c r="A1457" s="151">
        <v>101791</v>
      </c>
      <c r="B1457" s="152">
        <v>4448</v>
      </c>
      <c r="C1457" s="151" t="s">
        <v>2169</v>
      </c>
      <c r="D1457" s="151" t="s">
        <v>826</v>
      </c>
      <c r="E1457" s="151">
        <v>1.006</v>
      </c>
      <c r="F1457" s="151">
        <v>19.5</v>
      </c>
      <c r="G1457" s="151">
        <f t="shared" si="66"/>
        <v>19.617000000000001</v>
      </c>
      <c r="H1457" s="151">
        <f t="shared" si="67"/>
        <v>0</v>
      </c>
      <c r="I1457" s="151">
        <f t="shared" si="68"/>
        <v>19.617000000000001</v>
      </c>
      <c r="J1457" s="151" t="s">
        <v>707</v>
      </c>
      <c r="K1457" s="151" t="str">
        <f>IFERROR(IF(VLOOKUP(B1457,comp!$D:$L,1,FALSE)=B1457,"",""),"Novo")</f>
        <v/>
      </c>
    </row>
    <row r="1458" spans="1:11">
      <c r="A1458" s="151">
        <v>101793</v>
      </c>
      <c r="B1458" s="152">
        <v>101791</v>
      </c>
      <c r="C1458" s="151" t="s">
        <v>2170</v>
      </c>
      <c r="D1458" s="151" t="s">
        <v>826</v>
      </c>
      <c r="E1458" s="151">
        <v>0.54500000000000004</v>
      </c>
      <c r="F1458" s="151">
        <v>23.64</v>
      </c>
      <c r="G1458" s="151">
        <f t="shared" si="66"/>
        <v>0</v>
      </c>
      <c r="H1458" s="151">
        <f t="shared" si="67"/>
        <v>12.883800000000001</v>
      </c>
      <c r="I1458" s="151">
        <f t="shared" si="68"/>
        <v>12.883800000000001</v>
      </c>
      <c r="J1458" s="151" t="s">
        <v>704</v>
      </c>
      <c r="K1458" s="151" t="str">
        <f>IFERROR(IF(VLOOKUP(B1458,comp!$D:$L,1,FALSE)=B1458,"",""),"Novo")</f>
        <v/>
      </c>
    </row>
    <row r="1459" spans="1:11">
      <c r="A1459" s="151">
        <v>101974</v>
      </c>
      <c r="B1459" s="152">
        <v>101973</v>
      </c>
      <c r="C1459" s="151" t="s">
        <v>2171</v>
      </c>
      <c r="D1459" s="151" t="s">
        <v>838</v>
      </c>
      <c r="E1459" s="151">
        <v>1.02</v>
      </c>
      <c r="F1459" s="151">
        <v>227.49</v>
      </c>
      <c r="G1459" s="151">
        <f t="shared" si="66"/>
        <v>0</v>
      </c>
      <c r="H1459" s="151">
        <f t="shared" si="67"/>
        <v>232.03980000000001</v>
      </c>
      <c r="I1459" s="151">
        <f t="shared" si="68"/>
        <v>232.03980000000001</v>
      </c>
      <c r="J1459" s="151" t="s">
        <v>704</v>
      </c>
      <c r="K1459" s="151" t="str">
        <f>IFERROR(IF(VLOOKUP(B1459,comp!$D:$L,1,FALSE)=B1459,"",""),"Novo")</f>
        <v/>
      </c>
    </row>
    <row r="1460" spans="1:11">
      <c r="A1460" s="151">
        <v>101977</v>
      </c>
      <c r="B1460" s="152">
        <v>101971</v>
      </c>
      <c r="C1460" s="151" t="s">
        <v>2172</v>
      </c>
      <c r="D1460" s="151" t="s">
        <v>838</v>
      </c>
      <c r="E1460" s="151">
        <v>0.91</v>
      </c>
      <c r="F1460" s="151">
        <v>130.68</v>
      </c>
      <c r="G1460" s="151">
        <f t="shared" si="66"/>
        <v>0</v>
      </c>
      <c r="H1460" s="151">
        <f t="shared" si="67"/>
        <v>118.9188</v>
      </c>
      <c r="I1460" s="151">
        <f t="shared" si="68"/>
        <v>118.9188</v>
      </c>
      <c r="J1460" s="151" t="s">
        <v>704</v>
      </c>
      <c r="K1460" s="151" t="str">
        <f>IFERROR(IF(VLOOKUP(B1460,comp!$D:$L,1,FALSE)=B1460,"",""),"Novo")</f>
        <v/>
      </c>
    </row>
    <row r="1461" spans="1:11">
      <c r="A1461" s="151">
        <v>101981</v>
      </c>
      <c r="B1461" s="152">
        <v>101969</v>
      </c>
      <c r="C1461" s="151" t="s">
        <v>2173</v>
      </c>
      <c r="D1461" s="151" t="s">
        <v>838</v>
      </c>
      <c r="E1461" s="151">
        <v>0.56000000000000005</v>
      </c>
      <c r="F1461" s="151">
        <v>162.22</v>
      </c>
      <c r="G1461" s="151">
        <f t="shared" si="66"/>
        <v>0</v>
      </c>
      <c r="H1461" s="151">
        <f t="shared" si="67"/>
        <v>90.84320000000001</v>
      </c>
      <c r="I1461" s="151">
        <f t="shared" si="68"/>
        <v>90.84320000000001</v>
      </c>
      <c r="J1461" s="151" t="s">
        <v>704</v>
      </c>
      <c r="K1461" s="151" t="str">
        <f>IFERROR(IF(VLOOKUP(B1461,comp!$D:$L,1,FALSE)=B1461,"",""),"Novo")</f>
        <v/>
      </c>
    </row>
    <row r="1462" spans="1:11">
      <c r="A1462" s="151">
        <v>102000</v>
      </c>
      <c r="B1462" s="152">
        <v>101987</v>
      </c>
      <c r="C1462" s="151" t="s">
        <v>2174</v>
      </c>
      <c r="D1462" s="151" t="s">
        <v>838</v>
      </c>
      <c r="E1462" s="151">
        <v>1.02</v>
      </c>
      <c r="F1462" s="151">
        <v>269.45999999999998</v>
      </c>
      <c r="G1462" s="151">
        <f t="shared" si="66"/>
        <v>0</v>
      </c>
      <c r="H1462" s="151">
        <f t="shared" si="67"/>
        <v>274.8492</v>
      </c>
      <c r="I1462" s="151">
        <f t="shared" si="68"/>
        <v>274.8492</v>
      </c>
      <c r="J1462" s="151" t="s">
        <v>704</v>
      </c>
      <c r="K1462" s="151" t="str">
        <f>IFERROR(IF(VLOOKUP(B1462,comp!$D:$L,1,FALSE)=B1462,"",""),"Novo")</f>
        <v/>
      </c>
    </row>
    <row r="1463" spans="1:11">
      <c r="A1463" s="151">
        <v>102002</v>
      </c>
      <c r="B1463" s="152">
        <v>101986</v>
      </c>
      <c r="C1463" s="151" t="s">
        <v>2175</v>
      </c>
      <c r="D1463" s="151" t="s">
        <v>838</v>
      </c>
      <c r="E1463" s="151">
        <v>0.93</v>
      </c>
      <c r="F1463" s="151">
        <v>127.17</v>
      </c>
      <c r="G1463" s="151">
        <f t="shared" si="66"/>
        <v>0</v>
      </c>
      <c r="H1463" s="151">
        <f t="shared" si="67"/>
        <v>118.2681</v>
      </c>
      <c r="I1463" s="151">
        <f t="shared" si="68"/>
        <v>118.2681</v>
      </c>
      <c r="J1463" s="151" t="s">
        <v>704</v>
      </c>
      <c r="K1463" s="151" t="str">
        <f>IFERROR(IF(VLOOKUP(B1463,comp!$D:$L,1,FALSE)=B1463,"",""),"Novo")</f>
        <v/>
      </c>
    </row>
    <row r="1464" spans="1:11">
      <c r="A1464" s="151">
        <v>102004</v>
      </c>
      <c r="B1464" s="152">
        <v>101985</v>
      </c>
      <c r="C1464" s="151" t="s">
        <v>2176</v>
      </c>
      <c r="D1464" s="151" t="s">
        <v>838</v>
      </c>
      <c r="E1464" s="151">
        <v>0.57999999999999996</v>
      </c>
      <c r="F1464" s="151">
        <v>167.27</v>
      </c>
      <c r="G1464" s="151">
        <f t="shared" si="66"/>
        <v>0</v>
      </c>
      <c r="H1464" s="151">
        <f t="shared" si="67"/>
        <v>97.016599999999997</v>
      </c>
      <c r="I1464" s="151">
        <f t="shared" si="68"/>
        <v>97.016599999999997</v>
      </c>
      <c r="J1464" s="151" t="s">
        <v>704</v>
      </c>
      <c r="K1464" s="151" t="str">
        <f>IFERROR(IF(VLOOKUP(B1464,comp!$D:$L,1,FALSE)=B1464,"",""),"Novo")</f>
        <v/>
      </c>
    </row>
    <row r="1465" spans="1:11">
      <c r="A1465" s="151">
        <v>102007</v>
      </c>
      <c r="B1465" s="152">
        <v>101990</v>
      </c>
      <c r="C1465" s="151" t="s">
        <v>2177</v>
      </c>
      <c r="D1465" s="151" t="s">
        <v>838</v>
      </c>
      <c r="E1465" s="151">
        <v>1.02</v>
      </c>
      <c r="F1465" s="151">
        <v>244.94</v>
      </c>
      <c r="G1465" s="151">
        <f t="shared" si="66"/>
        <v>0</v>
      </c>
      <c r="H1465" s="151">
        <f t="shared" si="67"/>
        <v>249.83879999999999</v>
      </c>
      <c r="I1465" s="151">
        <f t="shared" si="68"/>
        <v>249.83879999999999</v>
      </c>
      <c r="J1465" s="151" t="s">
        <v>704</v>
      </c>
      <c r="K1465" s="151" t="str">
        <f>IFERROR(IF(VLOOKUP(B1465,comp!$D:$L,1,FALSE)=B1465,"",""),"Novo")</f>
        <v/>
      </c>
    </row>
    <row r="1466" spans="1:11">
      <c r="A1466" s="151">
        <v>102009</v>
      </c>
      <c r="B1466" s="152">
        <v>101989</v>
      </c>
      <c r="C1466" s="151" t="s">
        <v>2178</v>
      </c>
      <c r="D1466" s="151" t="s">
        <v>838</v>
      </c>
      <c r="E1466" s="151">
        <v>0.89</v>
      </c>
      <c r="F1466" s="151">
        <v>139.13999999999999</v>
      </c>
      <c r="G1466" s="151">
        <f t="shared" si="66"/>
        <v>0</v>
      </c>
      <c r="H1466" s="151">
        <f t="shared" si="67"/>
        <v>123.83459999999999</v>
      </c>
      <c r="I1466" s="151">
        <f t="shared" si="68"/>
        <v>123.83459999999999</v>
      </c>
      <c r="J1466" s="151" t="s">
        <v>704</v>
      </c>
      <c r="K1466" s="151" t="str">
        <f>IFERROR(IF(VLOOKUP(B1466,comp!$D:$L,1,FALSE)=B1466,"",""),"Novo")</f>
        <v/>
      </c>
    </row>
    <row r="1467" spans="1:11">
      <c r="A1467" s="151">
        <v>102011</v>
      </c>
      <c r="B1467" s="152">
        <v>101988</v>
      </c>
      <c r="C1467" s="151" t="s">
        <v>2179</v>
      </c>
      <c r="D1467" s="151" t="s">
        <v>838</v>
      </c>
      <c r="E1467" s="151">
        <v>0.54</v>
      </c>
      <c r="F1467" s="151">
        <v>170.29</v>
      </c>
      <c r="G1467" s="151">
        <f t="shared" si="66"/>
        <v>0</v>
      </c>
      <c r="H1467" s="151">
        <f t="shared" si="67"/>
        <v>91.956600000000009</v>
      </c>
      <c r="I1467" s="151">
        <f t="shared" si="68"/>
        <v>91.956600000000009</v>
      </c>
      <c r="J1467" s="151" t="s">
        <v>704</v>
      </c>
      <c r="K1467" s="151" t="str">
        <f>IFERROR(IF(VLOOKUP(B1467,comp!$D:$L,1,FALSE)=B1467,"",""),"Novo")</f>
        <v/>
      </c>
    </row>
    <row r="1468" spans="1:11">
      <c r="A1468" s="151">
        <v>102014</v>
      </c>
      <c r="B1468" s="152">
        <v>101993</v>
      </c>
      <c r="C1468" s="151" t="s">
        <v>2180</v>
      </c>
      <c r="D1468" s="151" t="s">
        <v>838</v>
      </c>
      <c r="E1468" s="151">
        <v>1.02</v>
      </c>
      <c r="F1468" s="151">
        <v>316.75</v>
      </c>
      <c r="G1468" s="151">
        <f t="shared" si="66"/>
        <v>0</v>
      </c>
      <c r="H1468" s="151">
        <f t="shared" si="67"/>
        <v>323.08499999999998</v>
      </c>
      <c r="I1468" s="151">
        <f t="shared" si="68"/>
        <v>323.08499999999998</v>
      </c>
      <c r="J1468" s="151" t="s">
        <v>704</v>
      </c>
      <c r="K1468" s="151" t="str">
        <f>IFERROR(IF(VLOOKUP(B1468,comp!$D:$L,1,FALSE)=B1468,"",""),"Novo")</f>
        <v/>
      </c>
    </row>
    <row r="1469" spans="1:11">
      <c r="A1469" s="151">
        <v>102016</v>
      </c>
      <c r="B1469" s="152">
        <v>101992</v>
      </c>
      <c r="C1469" s="151" t="s">
        <v>2181</v>
      </c>
      <c r="D1469" s="151" t="s">
        <v>838</v>
      </c>
      <c r="E1469" s="151">
        <v>0.91</v>
      </c>
      <c r="F1469" s="151">
        <v>131.1</v>
      </c>
      <c r="G1469" s="151">
        <f t="shared" si="66"/>
        <v>0</v>
      </c>
      <c r="H1469" s="151">
        <f t="shared" si="67"/>
        <v>119.301</v>
      </c>
      <c r="I1469" s="151">
        <f t="shared" si="68"/>
        <v>119.301</v>
      </c>
      <c r="J1469" s="151" t="s">
        <v>704</v>
      </c>
      <c r="K1469" s="151" t="str">
        <f>IFERROR(IF(VLOOKUP(B1469,comp!$D:$L,1,FALSE)=B1469,"",""),"Novo")</f>
        <v/>
      </c>
    </row>
    <row r="1470" spans="1:11">
      <c r="A1470" s="151">
        <v>102036</v>
      </c>
      <c r="B1470" s="152">
        <v>101991</v>
      </c>
      <c r="C1470" s="151" t="s">
        <v>2182</v>
      </c>
      <c r="D1470" s="151" t="s">
        <v>838</v>
      </c>
      <c r="E1470" s="151">
        <v>0.56000000000000005</v>
      </c>
      <c r="F1470" s="151">
        <v>169.44</v>
      </c>
      <c r="G1470" s="151">
        <f t="shared" si="66"/>
        <v>0</v>
      </c>
      <c r="H1470" s="151">
        <f t="shared" si="67"/>
        <v>94.886400000000009</v>
      </c>
      <c r="I1470" s="151">
        <f t="shared" si="68"/>
        <v>94.886400000000009</v>
      </c>
      <c r="J1470" s="151" t="s">
        <v>704</v>
      </c>
      <c r="K1470" s="151" t="str">
        <f>IFERROR(IF(VLOOKUP(B1470,comp!$D:$L,1,FALSE)=B1470,"",""),"Novo")</f>
        <v/>
      </c>
    </row>
    <row r="1471" spans="1:11">
      <c r="A1471" s="151">
        <v>102039</v>
      </c>
      <c r="B1471" s="152">
        <v>101996</v>
      </c>
      <c r="C1471" s="151" t="s">
        <v>2183</v>
      </c>
      <c r="D1471" s="151" t="s">
        <v>838</v>
      </c>
      <c r="E1471" s="151">
        <v>1.02</v>
      </c>
      <c r="F1471" s="151">
        <v>263.39</v>
      </c>
      <c r="G1471" s="151">
        <f t="shared" si="66"/>
        <v>0</v>
      </c>
      <c r="H1471" s="151">
        <f t="shared" si="67"/>
        <v>268.65780000000001</v>
      </c>
      <c r="I1471" s="151">
        <f t="shared" si="68"/>
        <v>268.65780000000001</v>
      </c>
      <c r="J1471" s="151" t="s">
        <v>704</v>
      </c>
      <c r="K1471" s="151" t="str">
        <f>IFERROR(IF(VLOOKUP(B1471,comp!$D:$L,1,FALSE)=B1471,"",""),"Novo")</f>
        <v/>
      </c>
    </row>
    <row r="1472" spans="1:11">
      <c r="A1472" s="151">
        <v>102041</v>
      </c>
      <c r="B1472" s="152">
        <v>101995</v>
      </c>
      <c r="C1472" s="151" t="s">
        <v>2184</v>
      </c>
      <c r="D1472" s="151" t="s">
        <v>838</v>
      </c>
      <c r="E1472" s="151">
        <v>0.87</v>
      </c>
      <c r="F1472" s="151">
        <v>143.85</v>
      </c>
      <c r="G1472" s="151">
        <f t="shared" si="66"/>
        <v>0</v>
      </c>
      <c r="H1472" s="151">
        <f t="shared" si="67"/>
        <v>125.14949999999999</v>
      </c>
      <c r="I1472" s="151">
        <f t="shared" si="68"/>
        <v>125.14949999999999</v>
      </c>
      <c r="J1472" s="151" t="s">
        <v>704</v>
      </c>
      <c r="K1472" s="151" t="str">
        <f>IFERROR(IF(VLOOKUP(B1472,comp!$D:$L,1,FALSE)=B1472,"",""),"Novo")</f>
        <v/>
      </c>
    </row>
    <row r="1473" spans="1:11">
      <c r="A1473" s="151">
        <v>102043</v>
      </c>
      <c r="B1473" s="152">
        <v>101994</v>
      </c>
      <c r="C1473" s="151" t="s">
        <v>2185</v>
      </c>
      <c r="D1473" s="151" t="s">
        <v>838</v>
      </c>
      <c r="E1473" s="151">
        <v>0.52</v>
      </c>
      <c r="F1473" s="151">
        <v>178.81</v>
      </c>
      <c r="G1473" s="151">
        <f t="shared" si="66"/>
        <v>0</v>
      </c>
      <c r="H1473" s="151">
        <f t="shared" si="67"/>
        <v>92.981200000000001</v>
      </c>
      <c r="I1473" s="151">
        <f t="shared" si="68"/>
        <v>92.981200000000001</v>
      </c>
      <c r="J1473" s="151" t="s">
        <v>704</v>
      </c>
      <c r="K1473" s="151" t="str">
        <f>IFERROR(IF(VLOOKUP(B1473,comp!$D:$L,1,FALSE)=B1473,"",""),"Novo")</f>
        <v/>
      </c>
    </row>
    <row r="1474" spans="1:11">
      <c r="A1474" s="151">
        <v>102046</v>
      </c>
      <c r="B1474" s="152">
        <v>101999</v>
      </c>
      <c r="C1474" s="151" t="s">
        <v>2186</v>
      </c>
      <c r="D1474" s="151" t="s">
        <v>838</v>
      </c>
      <c r="E1474" s="151">
        <v>1.02</v>
      </c>
      <c r="F1474" s="151">
        <v>339.56</v>
      </c>
      <c r="G1474" s="151">
        <f t="shared" si="66"/>
        <v>0</v>
      </c>
      <c r="H1474" s="151">
        <f t="shared" si="67"/>
        <v>346.35120000000001</v>
      </c>
      <c r="I1474" s="151">
        <f t="shared" si="68"/>
        <v>346.35120000000001</v>
      </c>
      <c r="J1474" s="151" t="s">
        <v>704</v>
      </c>
      <c r="K1474" s="151" t="str">
        <f>IFERROR(IF(VLOOKUP(B1474,comp!$D:$L,1,FALSE)=B1474,"",""),"Novo")</f>
        <v/>
      </c>
    </row>
    <row r="1475" spans="1:11">
      <c r="A1475" s="151">
        <v>102048</v>
      </c>
      <c r="B1475" s="152">
        <v>101998</v>
      </c>
      <c r="C1475" s="151" t="s">
        <v>2187</v>
      </c>
      <c r="D1475" s="151" t="s">
        <v>838</v>
      </c>
      <c r="E1475" s="151">
        <v>0.9</v>
      </c>
      <c r="F1475" s="151">
        <v>129.47</v>
      </c>
      <c r="G1475" s="151">
        <f t="shared" si="66"/>
        <v>0</v>
      </c>
      <c r="H1475" s="151">
        <f t="shared" si="67"/>
        <v>116.523</v>
      </c>
      <c r="I1475" s="151">
        <f t="shared" si="68"/>
        <v>116.523</v>
      </c>
      <c r="J1475" s="151" t="s">
        <v>704</v>
      </c>
      <c r="K1475" s="151" t="str">
        <f>IFERROR(IF(VLOOKUP(B1475,comp!$D:$L,1,FALSE)=B1475,"",""),"Novo")</f>
        <v/>
      </c>
    </row>
    <row r="1476" spans="1:11">
      <c r="A1476" s="151">
        <v>102050</v>
      </c>
      <c r="B1476" s="152">
        <v>101997</v>
      </c>
      <c r="C1476" s="151" t="s">
        <v>2188</v>
      </c>
      <c r="D1476" s="151" t="s">
        <v>838</v>
      </c>
      <c r="E1476" s="151">
        <v>0.55000000000000004</v>
      </c>
      <c r="F1476" s="151">
        <v>168.67</v>
      </c>
      <c r="G1476" s="151">
        <f t="shared" si="66"/>
        <v>0</v>
      </c>
      <c r="H1476" s="151">
        <f t="shared" si="67"/>
        <v>92.768500000000003</v>
      </c>
      <c r="I1476" s="151">
        <f t="shared" si="68"/>
        <v>92.768500000000003</v>
      </c>
      <c r="J1476" s="151" t="s">
        <v>704</v>
      </c>
      <c r="K1476" s="151" t="str">
        <f>IFERROR(IF(VLOOKUP(B1476,comp!$D:$L,1,FALSE)=B1476,"",""),"Novo")</f>
        <v/>
      </c>
    </row>
    <row r="1477" spans="1:11">
      <c r="A1477" s="151">
        <v>102059</v>
      </c>
      <c r="B1477" s="152">
        <v>102088</v>
      </c>
      <c r="C1477" s="151" t="s">
        <v>2189</v>
      </c>
      <c r="D1477" s="151" t="s">
        <v>838</v>
      </c>
      <c r="E1477" s="151">
        <v>1.02</v>
      </c>
      <c r="F1477" s="151">
        <v>245.07</v>
      </c>
      <c r="G1477" s="151">
        <f t="shared" ref="G1477:G1540" si="69">IF(J1477="INSUMO",F1477*E1477,0)</f>
        <v>0</v>
      </c>
      <c r="H1477" s="151">
        <f t="shared" ref="H1477:H1540" si="70">IF(J1477="MÃO DE OBRA",F1477*E1477,0)</f>
        <v>249.97139999999999</v>
      </c>
      <c r="I1477" s="151">
        <f t="shared" ref="I1477:I1540" si="71">E1477*F1477</f>
        <v>249.97139999999999</v>
      </c>
      <c r="J1477" s="151" t="s">
        <v>704</v>
      </c>
      <c r="K1477" s="151" t="str">
        <f>IFERROR(IF(VLOOKUP(B1477,comp!$D:$L,1,FALSE)=B1477,"",""),"Novo")</f>
        <v/>
      </c>
    </row>
    <row r="1478" spans="1:11">
      <c r="A1478" s="151">
        <v>102061</v>
      </c>
      <c r="B1478" s="152">
        <v>102087</v>
      </c>
      <c r="C1478" s="151" t="s">
        <v>2190</v>
      </c>
      <c r="D1478" s="151" t="s">
        <v>838</v>
      </c>
      <c r="E1478" s="151">
        <v>0.89</v>
      </c>
      <c r="F1478" s="151">
        <v>139.46</v>
      </c>
      <c r="G1478" s="151">
        <f t="shared" si="69"/>
        <v>0</v>
      </c>
      <c r="H1478" s="151">
        <f t="shared" si="70"/>
        <v>124.11940000000001</v>
      </c>
      <c r="I1478" s="151">
        <f t="shared" si="71"/>
        <v>124.11940000000001</v>
      </c>
      <c r="J1478" s="151" t="s">
        <v>704</v>
      </c>
      <c r="K1478" s="151" t="str">
        <f>IFERROR(IF(VLOOKUP(B1478,comp!$D:$L,1,FALSE)=B1478,"",""),"Novo")</f>
        <v/>
      </c>
    </row>
    <row r="1479" spans="1:11">
      <c r="A1479" s="151">
        <v>102063</v>
      </c>
      <c r="B1479" s="152">
        <v>102086</v>
      </c>
      <c r="C1479" s="151" t="s">
        <v>2191</v>
      </c>
      <c r="D1479" s="151" t="s">
        <v>838</v>
      </c>
      <c r="E1479" s="151">
        <v>0.54</v>
      </c>
      <c r="F1479" s="151">
        <v>172.16</v>
      </c>
      <c r="G1479" s="151">
        <f t="shared" si="69"/>
        <v>0</v>
      </c>
      <c r="H1479" s="151">
        <f t="shared" si="70"/>
        <v>92.966400000000007</v>
      </c>
      <c r="I1479" s="151">
        <f t="shared" si="71"/>
        <v>92.966400000000007</v>
      </c>
      <c r="J1479" s="151" t="s">
        <v>704</v>
      </c>
      <c r="K1479" s="151" t="str">
        <f>IFERROR(IF(VLOOKUP(B1479,comp!$D:$L,1,FALSE)=B1479,"",""),"Novo")</f>
        <v/>
      </c>
    </row>
    <row r="1480" spans="1:11">
      <c r="A1480" s="151">
        <v>102066</v>
      </c>
      <c r="B1480" s="152">
        <v>102091</v>
      </c>
      <c r="C1480" s="151" t="s">
        <v>2192</v>
      </c>
      <c r="D1480" s="151" t="s">
        <v>838</v>
      </c>
      <c r="E1480" s="151">
        <v>1.02</v>
      </c>
      <c r="F1480" s="151">
        <v>286.95999999999998</v>
      </c>
      <c r="G1480" s="151">
        <f t="shared" si="69"/>
        <v>0</v>
      </c>
      <c r="H1480" s="151">
        <f t="shared" si="70"/>
        <v>292.69919999999996</v>
      </c>
      <c r="I1480" s="151">
        <f t="shared" si="71"/>
        <v>292.69919999999996</v>
      </c>
      <c r="J1480" s="151" t="s">
        <v>704</v>
      </c>
      <c r="K1480" s="151" t="str">
        <f>IFERROR(IF(VLOOKUP(B1480,comp!$D:$L,1,FALSE)=B1480,"",""),"Novo")</f>
        <v/>
      </c>
    </row>
    <row r="1481" spans="1:11">
      <c r="A1481" s="151">
        <v>102068</v>
      </c>
      <c r="B1481" s="152">
        <v>102090</v>
      </c>
      <c r="C1481" s="151" t="s">
        <v>2193</v>
      </c>
      <c r="D1481" s="151" t="s">
        <v>838</v>
      </c>
      <c r="E1481" s="151">
        <v>0.91</v>
      </c>
      <c r="F1481" s="151">
        <v>122.78</v>
      </c>
      <c r="G1481" s="151">
        <f t="shared" si="69"/>
        <v>0</v>
      </c>
      <c r="H1481" s="151">
        <f t="shared" si="70"/>
        <v>111.72980000000001</v>
      </c>
      <c r="I1481" s="151">
        <f t="shared" si="71"/>
        <v>111.72980000000001</v>
      </c>
      <c r="J1481" s="151" t="s">
        <v>704</v>
      </c>
      <c r="K1481" s="151" t="str">
        <f>IFERROR(IF(VLOOKUP(B1481,comp!$D:$L,1,FALSE)=B1481,"",""),"Novo")</f>
        <v/>
      </c>
    </row>
    <row r="1482" spans="1:11">
      <c r="A1482" s="151">
        <v>102070</v>
      </c>
      <c r="B1482" s="152">
        <v>102089</v>
      </c>
      <c r="C1482" s="151" t="s">
        <v>2194</v>
      </c>
      <c r="D1482" s="151" t="s">
        <v>838</v>
      </c>
      <c r="E1482" s="151">
        <v>0.56000000000000005</v>
      </c>
      <c r="F1482" s="151">
        <v>159.88</v>
      </c>
      <c r="G1482" s="151">
        <f t="shared" si="69"/>
        <v>0</v>
      </c>
      <c r="H1482" s="151">
        <f t="shared" si="70"/>
        <v>89.532800000000009</v>
      </c>
      <c r="I1482" s="151">
        <f t="shared" si="71"/>
        <v>89.532800000000009</v>
      </c>
      <c r="J1482" s="151" t="s">
        <v>704</v>
      </c>
      <c r="K1482" s="151" t="str">
        <f>IFERROR(IF(VLOOKUP(B1482,comp!$D:$L,1,FALSE)=B1482,"",""),"Novo")</f>
        <v/>
      </c>
    </row>
    <row r="1483" spans="1:11">
      <c r="A1483" s="151">
        <v>102073</v>
      </c>
      <c r="B1483" s="152">
        <v>95943</v>
      </c>
      <c r="C1483" s="151" t="s">
        <v>2195</v>
      </c>
      <c r="D1483" s="151" t="s">
        <v>828</v>
      </c>
      <c r="E1483" s="151">
        <v>13.2</v>
      </c>
      <c r="F1483" s="151">
        <v>23.13</v>
      </c>
      <c r="G1483" s="151">
        <f t="shared" si="69"/>
        <v>0</v>
      </c>
      <c r="H1483" s="151">
        <f t="shared" si="70"/>
        <v>305.31599999999997</v>
      </c>
      <c r="I1483" s="151">
        <f t="shared" si="71"/>
        <v>305.31599999999997</v>
      </c>
      <c r="J1483" s="151" t="s">
        <v>704</v>
      </c>
      <c r="K1483" s="151" t="str">
        <f>IFERROR(IF(VLOOKUP(B1483,comp!$D:$L,1,FALSE)=B1483,"",""),"Novo")</f>
        <v/>
      </c>
    </row>
    <row r="1484" spans="1:11">
      <c r="A1484" s="151">
        <v>102073</v>
      </c>
      <c r="B1484" s="152">
        <v>95946</v>
      </c>
      <c r="C1484" s="151" t="s">
        <v>2196</v>
      </c>
      <c r="D1484" s="151" t="s">
        <v>828</v>
      </c>
      <c r="E1484" s="151">
        <v>16.5</v>
      </c>
      <c r="F1484" s="151">
        <v>12.68</v>
      </c>
      <c r="G1484" s="151">
        <f t="shared" si="69"/>
        <v>0</v>
      </c>
      <c r="H1484" s="151">
        <f t="shared" si="70"/>
        <v>209.22</v>
      </c>
      <c r="I1484" s="151">
        <f t="shared" si="71"/>
        <v>209.22</v>
      </c>
      <c r="J1484" s="151" t="s">
        <v>704</v>
      </c>
      <c r="K1484" s="151" t="str">
        <f>IFERROR(IF(VLOOKUP(B1484,comp!$D:$L,1,FALSE)=B1484,"",""),"Novo")</f>
        <v/>
      </c>
    </row>
    <row r="1485" spans="1:11">
      <c r="A1485" s="151">
        <v>102073</v>
      </c>
      <c r="B1485" s="152">
        <v>95947</v>
      </c>
      <c r="C1485" s="151" t="s">
        <v>2197</v>
      </c>
      <c r="D1485" s="151" t="s">
        <v>828</v>
      </c>
      <c r="E1485" s="151">
        <v>36.299999999999997</v>
      </c>
      <c r="F1485" s="151">
        <v>9.59</v>
      </c>
      <c r="G1485" s="151">
        <f t="shared" si="69"/>
        <v>0</v>
      </c>
      <c r="H1485" s="151">
        <f t="shared" si="70"/>
        <v>348.11699999999996</v>
      </c>
      <c r="I1485" s="151">
        <f t="shared" si="71"/>
        <v>348.11699999999996</v>
      </c>
      <c r="J1485" s="151" t="s">
        <v>704</v>
      </c>
      <c r="K1485" s="151" t="str">
        <f>IFERROR(IF(VLOOKUP(B1485,comp!$D:$L,1,FALSE)=B1485,"",""),"Novo")</f>
        <v/>
      </c>
    </row>
    <row r="1486" spans="1:11">
      <c r="A1486" s="151">
        <v>102073</v>
      </c>
      <c r="B1486" s="152">
        <v>102042</v>
      </c>
      <c r="C1486" s="151" t="s">
        <v>2198</v>
      </c>
      <c r="D1486" s="151" t="s">
        <v>838</v>
      </c>
      <c r="E1486" s="151">
        <v>7.72</v>
      </c>
      <c r="F1486" s="151">
        <v>279.58999999999997</v>
      </c>
      <c r="G1486" s="151">
        <f t="shared" si="69"/>
        <v>0</v>
      </c>
      <c r="H1486" s="151">
        <f t="shared" si="70"/>
        <v>2158.4347999999995</v>
      </c>
      <c r="I1486" s="151">
        <f t="shared" si="71"/>
        <v>2158.4347999999995</v>
      </c>
      <c r="J1486" s="151" t="s">
        <v>704</v>
      </c>
      <c r="K1486" s="151" t="str">
        <f>IFERROR(IF(VLOOKUP(B1486,comp!$D:$L,1,FALSE)=B1486,"",""),"Novo")</f>
        <v/>
      </c>
    </row>
    <row r="1487" spans="1:11">
      <c r="A1487" s="151">
        <v>102073</v>
      </c>
      <c r="B1487" s="152">
        <v>103675</v>
      </c>
      <c r="C1487" s="151" t="s">
        <v>2199</v>
      </c>
      <c r="D1487" s="151" t="s">
        <v>1606</v>
      </c>
      <c r="E1487" s="151">
        <v>1</v>
      </c>
      <c r="F1487" s="151">
        <v>564.48</v>
      </c>
      <c r="G1487" s="151">
        <f t="shared" si="69"/>
        <v>0</v>
      </c>
      <c r="H1487" s="151">
        <f t="shared" si="70"/>
        <v>564.48</v>
      </c>
      <c r="I1487" s="151">
        <f t="shared" si="71"/>
        <v>564.48</v>
      </c>
      <c r="J1487" s="151" t="s">
        <v>704</v>
      </c>
      <c r="K1487" s="151" t="str">
        <f>IFERROR(IF(VLOOKUP(B1487,comp!$D:$L,1,FALSE)=B1487,"",""),"Novo")</f>
        <v/>
      </c>
    </row>
    <row r="1488" spans="1:11">
      <c r="A1488" s="151">
        <v>102074</v>
      </c>
      <c r="B1488" s="152">
        <v>101980</v>
      </c>
      <c r="C1488" s="151" t="s">
        <v>2200</v>
      </c>
      <c r="D1488" s="151" t="s">
        <v>838</v>
      </c>
      <c r="E1488" s="151">
        <v>7.85</v>
      </c>
      <c r="F1488" s="151">
        <v>285.49</v>
      </c>
      <c r="G1488" s="151">
        <f t="shared" si="69"/>
        <v>0</v>
      </c>
      <c r="H1488" s="151">
        <f t="shared" si="70"/>
        <v>2241.0965000000001</v>
      </c>
      <c r="I1488" s="151">
        <f t="shared" si="71"/>
        <v>2241.0965000000001</v>
      </c>
      <c r="J1488" s="151" t="s">
        <v>704</v>
      </c>
      <c r="K1488" s="151" t="str">
        <f>IFERROR(IF(VLOOKUP(B1488,comp!$D:$L,1,FALSE)=B1488,"",""),"Novo")</f>
        <v/>
      </c>
    </row>
    <row r="1489" spans="1:11">
      <c r="A1489" s="151">
        <v>102075</v>
      </c>
      <c r="B1489" s="152">
        <v>102010</v>
      </c>
      <c r="C1489" s="151" t="s">
        <v>2201</v>
      </c>
      <c r="D1489" s="151" t="s">
        <v>838</v>
      </c>
      <c r="E1489" s="151">
        <v>7.57</v>
      </c>
      <c r="F1489" s="151">
        <v>284.24</v>
      </c>
      <c r="G1489" s="151">
        <f t="shared" si="69"/>
        <v>0</v>
      </c>
      <c r="H1489" s="151">
        <f t="shared" si="70"/>
        <v>2151.6968000000002</v>
      </c>
      <c r="I1489" s="151">
        <f t="shared" si="71"/>
        <v>2151.6968000000002</v>
      </c>
      <c r="J1489" s="151" t="s">
        <v>704</v>
      </c>
      <c r="K1489" s="151" t="str">
        <f>IFERROR(IF(VLOOKUP(B1489,comp!$D:$L,1,FALSE)=B1489,"",""),"Novo")</f>
        <v/>
      </c>
    </row>
    <row r="1490" spans="1:11">
      <c r="A1490" s="151">
        <v>102076</v>
      </c>
      <c r="B1490" s="152">
        <v>102062</v>
      </c>
      <c r="C1490" s="151" t="s">
        <v>2202</v>
      </c>
      <c r="D1490" s="151" t="s">
        <v>838</v>
      </c>
      <c r="E1490" s="151">
        <v>8.5</v>
      </c>
      <c r="F1490" s="151">
        <v>265.02</v>
      </c>
      <c r="G1490" s="151">
        <f t="shared" si="69"/>
        <v>0</v>
      </c>
      <c r="H1490" s="151">
        <f t="shared" si="70"/>
        <v>2252.67</v>
      </c>
      <c r="I1490" s="151">
        <f t="shared" si="71"/>
        <v>2252.67</v>
      </c>
      <c r="J1490" s="151" t="s">
        <v>704</v>
      </c>
      <c r="K1490" s="151" t="str">
        <f>IFERROR(IF(VLOOKUP(B1490,comp!$D:$L,1,FALSE)=B1490,"",""),"Novo")</f>
        <v/>
      </c>
    </row>
    <row r="1491" spans="1:11">
      <c r="A1491" s="151">
        <v>102077</v>
      </c>
      <c r="B1491" s="152">
        <v>102049</v>
      </c>
      <c r="C1491" s="151" t="s">
        <v>2203</v>
      </c>
      <c r="D1491" s="151" t="s">
        <v>838</v>
      </c>
      <c r="E1491" s="151">
        <v>10.11</v>
      </c>
      <c r="F1491" s="151">
        <v>256.27</v>
      </c>
      <c r="G1491" s="151">
        <f t="shared" si="69"/>
        <v>0</v>
      </c>
      <c r="H1491" s="151">
        <f t="shared" si="70"/>
        <v>2590.8896999999997</v>
      </c>
      <c r="I1491" s="151">
        <f t="shared" si="71"/>
        <v>2590.8896999999997</v>
      </c>
      <c r="J1491" s="151" t="s">
        <v>704</v>
      </c>
      <c r="K1491" s="151" t="str">
        <f>IFERROR(IF(VLOOKUP(B1491,comp!$D:$L,1,FALSE)=B1491,"",""),"Novo")</f>
        <v/>
      </c>
    </row>
    <row r="1492" spans="1:11">
      <c r="A1492" s="151">
        <v>102078</v>
      </c>
      <c r="B1492" s="152">
        <v>102003</v>
      </c>
      <c r="C1492" s="151" t="s">
        <v>2204</v>
      </c>
      <c r="D1492" s="151" t="s">
        <v>838</v>
      </c>
      <c r="E1492" s="151">
        <v>10.63</v>
      </c>
      <c r="F1492" s="151">
        <v>271.86</v>
      </c>
      <c r="G1492" s="151">
        <f t="shared" si="69"/>
        <v>0</v>
      </c>
      <c r="H1492" s="151">
        <f t="shared" si="70"/>
        <v>2889.8718000000003</v>
      </c>
      <c r="I1492" s="151">
        <f t="shared" si="71"/>
        <v>2889.8718000000003</v>
      </c>
      <c r="J1492" s="151" t="s">
        <v>704</v>
      </c>
      <c r="K1492" s="151" t="str">
        <f>IFERROR(IF(VLOOKUP(B1492,comp!$D:$L,1,FALSE)=B1492,"",""),"Novo")</f>
        <v/>
      </c>
    </row>
    <row r="1493" spans="1:11">
      <c r="A1493" s="151">
        <v>102079</v>
      </c>
      <c r="B1493" s="152">
        <v>102017</v>
      </c>
      <c r="C1493" s="151" t="s">
        <v>2205</v>
      </c>
      <c r="D1493" s="151" t="s">
        <v>838</v>
      </c>
      <c r="E1493" s="151">
        <v>9.33</v>
      </c>
      <c r="F1493" s="151">
        <v>269.06</v>
      </c>
      <c r="G1493" s="151">
        <f t="shared" si="69"/>
        <v>0</v>
      </c>
      <c r="H1493" s="151">
        <f t="shared" si="70"/>
        <v>2510.3298</v>
      </c>
      <c r="I1493" s="151">
        <f t="shared" si="71"/>
        <v>2510.3298</v>
      </c>
      <c r="J1493" s="151" t="s">
        <v>704</v>
      </c>
      <c r="K1493" s="151" t="str">
        <f>IFERROR(IF(VLOOKUP(B1493,comp!$D:$L,1,FALSE)=B1493,"",""),"Novo")</f>
        <v/>
      </c>
    </row>
    <row r="1494" spans="1:11">
      <c r="A1494" s="151">
        <v>102080</v>
      </c>
      <c r="B1494" s="152">
        <v>102069</v>
      </c>
      <c r="C1494" s="151" t="s">
        <v>2206</v>
      </c>
      <c r="D1494" s="151" t="s">
        <v>838</v>
      </c>
      <c r="E1494" s="151">
        <v>7.78</v>
      </c>
      <c r="F1494" s="151">
        <v>241.96</v>
      </c>
      <c r="G1494" s="151">
        <f t="shared" si="69"/>
        <v>0</v>
      </c>
      <c r="H1494" s="151">
        <f t="shared" si="70"/>
        <v>1882.4488000000001</v>
      </c>
      <c r="I1494" s="151">
        <f t="shared" si="71"/>
        <v>1882.4488000000001</v>
      </c>
      <c r="J1494" s="151" t="s">
        <v>704</v>
      </c>
      <c r="K1494" s="151" t="str">
        <f>IFERROR(IF(VLOOKUP(B1494,comp!$D:$L,1,FALSE)=B1494,"",""),"Novo")</f>
        <v/>
      </c>
    </row>
    <row r="1495" spans="1:11">
      <c r="A1495" s="151">
        <v>103760</v>
      </c>
      <c r="B1495" s="152">
        <v>4433</v>
      </c>
      <c r="C1495" s="151" t="s">
        <v>2207</v>
      </c>
      <c r="D1495" s="151" t="s">
        <v>826</v>
      </c>
      <c r="E1495" s="151">
        <v>0.77500000000000002</v>
      </c>
      <c r="F1495" s="151">
        <v>29.33</v>
      </c>
      <c r="G1495" s="151">
        <f t="shared" si="69"/>
        <v>22.73075</v>
      </c>
      <c r="H1495" s="151">
        <f t="shared" si="70"/>
        <v>0</v>
      </c>
      <c r="I1495" s="151">
        <f t="shared" si="71"/>
        <v>22.73075</v>
      </c>
      <c r="J1495" s="151" t="s">
        <v>707</v>
      </c>
      <c r="K1495" s="151" t="str">
        <f>IFERROR(IF(VLOOKUP(B1495,comp!$D:$L,1,FALSE)=B1495,"",""),"Novo")</f>
        <v/>
      </c>
    </row>
    <row r="1496" spans="1:11">
      <c r="A1496" s="151">
        <v>105406</v>
      </c>
      <c r="B1496" s="152">
        <v>105403</v>
      </c>
      <c r="C1496" s="151" t="s">
        <v>2208</v>
      </c>
      <c r="D1496" s="151" t="s">
        <v>838</v>
      </c>
      <c r="E1496" s="151">
        <v>0.52500000000000002</v>
      </c>
      <c r="F1496" s="151">
        <v>157.35</v>
      </c>
      <c r="G1496" s="151">
        <f t="shared" si="69"/>
        <v>0</v>
      </c>
      <c r="H1496" s="151">
        <f t="shared" si="70"/>
        <v>82.608750000000001</v>
      </c>
      <c r="I1496" s="151">
        <f t="shared" si="71"/>
        <v>82.608750000000001</v>
      </c>
      <c r="J1496" s="151" t="s">
        <v>704</v>
      </c>
      <c r="K1496" s="151" t="str">
        <f>IFERROR(IF(VLOOKUP(B1496,comp!$D:$L,1,FALSE)=B1496,"",""),"Novo")</f>
        <v/>
      </c>
    </row>
    <row r="1497" spans="1:11">
      <c r="A1497" s="151">
        <v>89996</v>
      </c>
      <c r="B1497" s="152">
        <v>34</v>
      </c>
      <c r="C1497" s="151" t="s">
        <v>2209</v>
      </c>
      <c r="D1497" s="151" t="s">
        <v>828</v>
      </c>
      <c r="E1497" s="151">
        <v>1</v>
      </c>
      <c r="F1497" s="151">
        <v>7.68</v>
      </c>
      <c r="G1497" s="151">
        <f t="shared" si="69"/>
        <v>7.68</v>
      </c>
      <c r="H1497" s="151">
        <f t="shared" si="70"/>
        <v>0</v>
      </c>
      <c r="I1497" s="151">
        <f t="shared" si="71"/>
        <v>7.68</v>
      </c>
      <c r="J1497" s="151" t="s">
        <v>707</v>
      </c>
      <c r="K1497" s="151" t="str">
        <f>IFERROR(IF(VLOOKUP(B1497,comp!$D:$L,1,FALSE)=B1497,"",""),"Novo")</f>
        <v/>
      </c>
    </row>
    <row r="1498" spans="1:11">
      <c r="A1498" s="151">
        <v>89997</v>
      </c>
      <c r="B1498" s="152">
        <v>43055</v>
      </c>
      <c r="C1498" s="151" t="s">
        <v>2210</v>
      </c>
      <c r="D1498" s="151" t="s">
        <v>828</v>
      </c>
      <c r="E1498" s="151">
        <v>1</v>
      </c>
      <c r="F1498" s="151">
        <v>6.65</v>
      </c>
      <c r="G1498" s="151">
        <f t="shared" si="69"/>
        <v>6.65</v>
      </c>
      <c r="H1498" s="151">
        <f t="shared" si="70"/>
        <v>0</v>
      </c>
      <c r="I1498" s="151">
        <f t="shared" si="71"/>
        <v>6.65</v>
      </c>
      <c r="J1498" s="151" t="s">
        <v>707</v>
      </c>
      <c r="K1498" s="151" t="str">
        <f>IFERROR(IF(VLOOKUP(B1498,comp!$D:$L,1,FALSE)=B1498,"",""),"Novo")</f>
        <v/>
      </c>
    </row>
    <row r="1499" spans="1:11">
      <c r="A1499" s="151">
        <v>89999</v>
      </c>
      <c r="B1499" s="152">
        <v>33</v>
      </c>
      <c r="C1499" s="151" t="s">
        <v>2211</v>
      </c>
      <c r="D1499" s="151" t="s">
        <v>828</v>
      </c>
      <c r="E1499" s="151">
        <v>1</v>
      </c>
      <c r="F1499" s="151">
        <v>8.14</v>
      </c>
      <c r="G1499" s="151">
        <f t="shared" si="69"/>
        <v>8.14</v>
      </c>
      <c r="H1499" s="151">
        <f t="shared" si="70"/>
        <v>0</v>
      </c>
      <c r="I1499" s="151">
        <f t="shared" si="71"/>
        <v>8.14</v>
      </c>
      <c r="J1499" s="151" t="s">
        <v>707</v>
      </c>
      <c r="K1499" s="151" t="str">
        <f>IFERROR(IF(VLOOKUP(B1499,comp!$D:$L,1,FALSE)=B1499,"",""),"Novo")</f>
        <v/>
      </c>
    </row>
    <row r="1500" spans="1:11">
      <c r="A1500" s="151">
        <v>91595</v>
      </c>
      <c r="B1500" s="152">
        <v>10917</v>
      </c>
      <c r="C1500" s="151" t="s">
        <v>2212</v>
      </c>
      <c r="D1500" s="151" t="s">
        <v>838</v>
      </c>
      <c r="E1500" s="151">
        <v>1.1782032</v>
      </c>
      <c r="F1500" s="151">
        <v>7.84</v>
      </c>
      <c r="G1500" s="151">
        <f t="shared" si="69"/>
        <v>9.2371130879999992</v>
      </c>
      <c r="H1500" s="151">
        <f t="shared" si="70"/>
        <v>0</v>
      </c>
      <c r="I1500" s="151">
        <f t="shared" si="71"/>
        <v>9.2371130879999992</v>
      </c>
      <c r="J1500" s="151" t="s">
        <v>707</v>
      </c>
      <c r="K1500" s="151" t="str">
        <f>IFERROR(IF(VLOOKUP(B1500,comp!$D:$L,1,FALSE)=B1500,"",""),"Novo")</f>
        <v/>
      </c>
    </row>
    <row r="1501" spans="1:11">
      <c r="A1501" s="151">
        <v>91596</v>
      </c>
      <c r="B1501" s="152">
        <v>39315</v>
      </c>
      <c r="C1501" s="151" t="s">
        <v>2213</v>
      </c>
      <c r="D1501" s="151" t="s">
        <v>727</v>
      </c>
      <c r="E1501" s="151">
        <v>0.99750000000000005</v>
      </c>
      <c r="F1501" s="151">
        <v>0.35</v>
      </c>
      <c r="G1501" s="151">
        <f t="shared" si="69"/>
        <v>0.34912500000000002</v>
      </c>
      <c r="H1501" s="151">
        <f t="shared" si="70"/>
        <v>0</v>
      </c>
      <c r="I1501" s="151">
        <f t="shared" si="71"/>
        <v>0.34912500000000002</v>
      </c>
      <c r="J1501" s="151" t="s">
        <v>707</v>
      </c>
      <c r="K1501" s="151" t="str">
        <f>IFERROR(IF(VLOOKUP(B1501,comp!$D:$L,1,FALSE)=B1501,"",""),"Novo")</f>
        <v/>
      </c>
    </row>
    <row r="1502" spans="1:11">
      <c r="A1502" s="151">
        <v>91597</v>
      </c>
      <c r="B1502" s="152">
        <v>39481</v>
      </c>
      <c r="C1502" s="151" t="s">
        <v>2214</v>
      </c>
      <c r="D1502" s="151" t="s">
        <v>727</v>
      </c>
      <c r="E1502" s="151">
        <v>0.47180090000000002</v>
      </c>
      <c r="F1502" s="151">
        <v>1.74</v>
      </c>
      <c r="G1502" s="151">
        <f t="shared" si="69"/>
        <v>0.820933566</v>
      </c>
      <c r="H1502" s="151">
        <f t="shared" si="70"/>
        <v>0</v>
      </c>
      <c r="I1502" s="151">
        <f t="shared" si="71"/>
        <v>0.820933566</v>
      </c>
      <c r="J1502" s="151" t="s">
        <v>707</v>
      </c>
      <c r="K1502" s="151" t="str">
        <f>IFERROR(IF(VLOOKUP(B1502,comp!$D:$L,1,FALSE)=B1502,"",""),"Novo")</f>
        <v/>
      </c>
    </row>
    <row r="1503" spans="1:11">
      <c r="A1503" s="151">
        <v>91597</v>
      </c>
      <c r="B1503" s="152">
        <v>39509</v>
      </c>
      <c r="C1503" s="151" t="s">
        <v>2215</v>
      </c>
      <c r="D1503" s="151" t="s">
        <v>838</v>
      </c>
      <c r="E1503" s="151">
        <v>0.54163850000000002</v>
      </c>
      <c r="F1503" s="151">
        <v>11.68</v>
      </c>
      <c r="G1503" s="151">
        <f t="shared" si="69"/>
        <v>6.32633768</v>
      </c>
      <c r="H1503" s="151">
        <f t="shared" si="70"/>
        <v>0</v>
      </c>
      <c r="I1503" s="151">
        <f t="shared" si="71"/>
        <v>6.32633768</v>
      </c>
      <c r="J1503" s="151" t="s">
        <v>707</v>
      </c>
      <c r="K1503" s="151" t="str">
        <f>IFERROR(IF(VLOOKUP(B1503,comp!$D:$L,1,FALSE)=B1503,"",""),"Novo")</f>
        <v/>
      </c>
    </row>
    <row r="1504" spans="1:11">
      <c r="A1504" s="151">
        <v>91599</v>
      </c>
      <c r="B1504" s="152">
        <v>39508</v>
      </c>
      <c r="C1504" s="151" t="s">
        <v>2216</v>
      </c>
      <c r="D1504" s="151" t="s">
        <v>838</v>
      </c>
      <c r="E1504" s="151">
        <v>0.67624680000000004</v>
      </c>
      <c r="F1504" s="151">
        <v>9.4499999999999993</v>
      </c>
      <c r="G1504" s="151">
        <f t="shared" si="69"/>
        <v>6.3905322599999996</v>
      </c>
      <c r="H1504" s="151">
        <f t="shared" si="70"/>
        <v>0</v>
      </c>
      <c r="I1504" s="151">
        <f t="shared" si="71"/>
        <v>6.3905322599999996</v>
      </c>
      <c r="J1504" s="151" t="s">
        <v>707</v>
      </c>
      <c r="K1504" s="151" t="str">
        <f>IFERROR(IF(VLOOKUP(B1504,comp!$D:$L,1,FALSE)=B1504,"",""),"Novo")</f>
        <v/>
      </c>
    </row>
    <row r="1505" spans="1:11">
      <c r="A1505" s="151">
        <v>91601</v>
      </c>
      <c r="B1505" s="152">
        <v>32</v>
      </c>
      <c r="C1505" s="151" t="s">
        <v>2217</v>
      </c>
      <c r="D1505" s="151" t="s">
        <v>828</v>
      </c>
      <c r="E1505" s="151">
        <v>1.1100000000000001</v>
      </c>
      <c r="F1505" s="151">
        <v>8.1</v>
      </c>
      <c r="G1505" s="151">
        <f t="shared" si="69"/>
        <v>8.9909999999999997</v>
      </c>
      <c r="H1505" s="151">
        <f t="shared" si="70"/>
        <v>0</v>
      </c>
      <c r="I1505" s="151">
        <f t="shared" si="71"/>
        <v>8.9909999999999997</v>
      </c>
      <c r="J1505" s="151" t="s">
        <v>707</v>
      </c>
      <c r="K1505" s="151" t="str">
        <f>IFERROR(IF(VLOOKUP(B1505,comp!$D:$L,1,FALSE)=B1505,"",""),"Novo")</f>
        <v/>
      </c>
    </row>
    <row r="1506" spans="1:11">
      <c r="A1506" s="151">
        <v>92767</v>
      </c>
      <c r="B1506" s="152">
        <v>92799</v>
      </c>
      <c r="C1506" s="151" t="s">
        <v>2218</v>
      </c>
      <c r="D1506" s="151" t="s">
        <v>828</v>
      </c>
      <c r="E1506" s="151">
        <v>1</v>
      </c>
      <c r="F1506" s="151">
        <v>10.98</v>
      </c>
      <c r="G1506" s="151">
        <f t="shared" si="69"/>
        <v>0</v>
      </c>
      <c r="H1506" s="151">
        <f t="shared" si="70"/>
        <v>10.98</v>
      </c>
      <c r="I1506" s="151">
        <f t="shared" si="71"/>
        <v>10.98</v>
      </c>
      <c r="J1506" s="151" t="s">
        <v>704</v>
      </c>
      <c r="K1506" s="151" t="str">
        <f>IFERROR(IF(VLOOKUP(B1506,comp!$D:$L,1,FALSE)=B1506,"",""),"Novo")</f>
        <v/>
      </c>
    </row>
    <row r="1507" spans="1:11">
      <c r="A1507" s="151">
        <v>92799</v>
      </c>
      <c r="B1507" s="152">
        <v>43059</v>
      </c>
      <c r="C1507" s="151" t="s">
        <v>2219</v>
      </c>
      <c r="D1507" s="151" t="s">
        <v>828</v>
      </c>
      <c r="E1507" s="151">
        <v>1.07</v>
      </c>
      <c r="F1507" s="151">
        <v>7.26</v>
      </c>
      <c r="G1507" s="151">
        <f t="shared" si="69"/>
        <v>7.7682000000000002</v>
      </c>
      <c r="H1507" s="151">
        <f t="shared" si="70"/>
        <v>0</v>
      </c>
      <c r="I1507" s="151">
        <f t="shared" si="71"/>
        <v>7.7682000000000002</v>
      </c>
      <c r="J1507" s="151" t="s">
        <v>707</v>
      </c>
      <c r="K1507" s="151" t="str">
        <f>IFERROR(IF(VLOOKUP(B1507,comp!$D:$L,1,FALSE)=B1507,"",""),"Novo")</f>
        <v/>
      </c>
    </row>
    <row r="1508" spans="1:11">
      <c r="A1508" s="151">
        <v>92875</v>
      </c>
      <c r="B1508" s="152">
        <v>43053</v>
      </c>
      <c r="C1508" s="151" t="s">
        <v>2220</v>
      </c>
      <c r="D1508" s="151" t="s">
        <v>828</v>
      </c>
      <c r="E1508" s="151">
        <v>1.07</v>
      </c>
      <c r="F1508" s="151">
        <v>7.37</v>
      </c>
      <c r="G1508" s="151">
        <f t="shared" si="69"/>
        <v>7.8859000000000004</v>
      </c>
      <c r="H1508" s="151">
        <f t="shared" si="70"/>
        <v>0</v>
      </c>
      <c r="I1508" s="151">
        <f t="shared" si="71"/>
        <v>7.8859000000000004</v>
      </c>
      <c r="J1508" s="151" t="s">
        <v>707</v>
      </c>
      <c r="K1508" s="151" t="str">
        <f>IFERROR(IF(VLOOKUP(B1508,comp!$D:$L,1,FALSE)=B1508,"",""),"Novo")</f>
        <v/>
      </c>
    </row>
    <row r="1509" spans="1:11">
      <c r="A1509" s="151">
        <v>92877</v>
      </c>
      <c r="B1509" s="152">
        <v>43054</v>
      </c>
      <c r="C1509" s="151" t="s">
        <v>2221</v>
      </c>
      <c r="D1509" s="151" t="s">
        <v>828</v>
      </c>
      <c r="E1509" s="151">
        <v>1.1100000000000001</v>
      </c>
      <c r="F1509" s="151">
        <v>8.25</v>
      </c>
      <c r="G1509" s="151">
        <f t="shared" si="69"/>
        <v>9.1575000000000006</v>
      </c>
      <c r="H1509" s="151">
        <f t="shared" si="70"/>
        <v>0</v>
      </c>
      <c r="I1509" s="151">
        <f t="shared" si="71"/>
        <v>9.1575000000000006</v>
      </c>
      <c r="J1509" s="151" t="s">
        <v>707</v>
      </c>
      <c r="K1509" s="151" t="str">
        <f>IFERROR(IF(VLOOKUP(B1509,comp!$D:$L,1,FALSE)=B1509,"",""),"Novo")</f>
        <v/>
      </c>
    </row>
    <row r="1510" spans="1:11">
      <c r="A1510" s="151">
        <v>92882</v>
      </c>
      <c r="B1510" s="152">
        <v>92875</v>
      </c>
      <c r="C1510" s="151" t="s">
        <v>2222</v>
      </c>
      <c r="D1510" s="151" t="s">
        <v>828</v>
      </c>
      <c r="E1510" s="151">
        <v>1</v>
      </c>
      <c r="F1510" s="151">
        <v>9.2899999999999991</v>
      </c>
      <c r="G1510" s="151">
        <f t="shared" si="69"/>
        <v>0</v>
      </c>
      <c r="H1510" s="151">
        <f t="shared" si="70"/>
        <v>9.2899999999999991</v>
      </c>
      <c r="I1510" s="151">
        <f t="shared" si="71"/>
        <v>9.2899999999999991</v>
      </c>
      <c r="J1510" s="151" t="s">
        <v>704</v>
      </c>
      <c r="K1510" s="151" t="str">
        <f>IFERROR(IF(VLOOKUP(B1510,comp!$D:$L,1,FALSE)=B1510,"",""),"Novo")</f>
        <v/>
      </c>
    </row>
    <row r="1511" spans="1:11">
      <c r="A1511" s="151">
        <v>92883</v>
      </c>
      <c r="B1511" s="152">
        <v>92876</v>
      </c>
      <c r="C1511" s="151" t="s">
        <v>2223</v>
      </c>
      <c r="D1511" s="151" t="s">
        <v>828</v>
      </c>
      <c r="E1511" s="151">
        <v>1</v>
      </c>
      <c r="F1511" s="151">
        <v>8.94</v>
      </c>
      <c r="G1511" s="151">
        <f t="shared" si="69"/>
        <v>0</v>
      </c>
      <c r="H1511" s="151">
        <f t="shared" si="70"/>
        <v>8.94</v>
      </c>
      <c r="I1511" s="151">
        <f t="shared" si="71"/>
        <v>8.94</v>
      </c>
      <c r="J1511" s="151" t="s">
        <v>704</v>
      </c>
      <c r="K1511" s="151" t="str">
        <f>IFERROR(IF(VLOOKUP(B1511,comp!$D:$L,1,FALSE)=B1511,"",""),"Novo")</f>
        <v/>
      </c>
    </row>
    <row r="1512" spans="1:11">
      <c r="A1512" s="151">
        <v>92884</v>
      </c>
      <c r="B1512" s="152">
        <v>92877</v>
      </c>
      <c r="C1512" s="151" t="s">
        <v>2224</v>
      </c>
      <c r="D1512" s="151" t="s">
        <v>828</v>
      </c>
      <c r="E1512" s="151">
        <v>1</v>
      </c>
      <c r="F1512" s="151">
        <v>9.57</v>
      </c>
      <c r="G1512" s="151">
        <f t="shared" si="69"/>
        <v>0</v>
      </c>
      <c r="H1512" s="151">
        <f t="shared" si="70"/>
        <v>9.57</v>
      </c>
      <c r="I1512" s="151">
        <f t="shared" si="71"/>
        <v>9.57</v>
      </c>
      <c r="J1512" s="151" t="s">
        <v>704</v>
      </c>
      <c r="K1512" s="151" t="str">
        <f>IFERROR(IF(VLOOKUP(B1512,comp!$D:$L,1,FALSE)=B1512,"",""),"Novo")</f>
        <v/>
      </c>
    </row>
    <row r="1513" spans="1:11">
      <c r="A1513" s="151">
        <v>92885</v>
      </c>
      <c r="B1513" s="152">
        <v>92878</v>
      </c>
      <c r="C1513" s="151" t="s">
        <v>2225</v>
      </c>
      <c r="D1513" s="151" t="s">
        <v>828</v>
      </c>
      <c r="E1513" s="151">
        <v>1</v>
      </c>
      <c r="F1513" s="151">
        <v>9.3699999999999992</v>
      </c>
      <c r="G1513" s="151">
        <f t="shared" si="69"/>
        <v>0</v>
      </c>
      <c r="H1513" s="151">
        <f t="shared" si="70"/>
        <v>9.3699999999999992</v>
      </c>
      <c r="I1513" s="151">
        <f t="shared" si="71"/>
        <v>9.3699999999999992</v>
      </c>
      <c r="J1513" s="151" t="s">
        <v>704</v>
      </c>
      <c r="K1513" s="151" t="str">
        <f>IFERROR(IF(VLOOKUP(B1513,comp!$D:$L,1,FALSE)=B1513,"",""),"Novo")</f>
        <v/>
      </c>
    </row>
    <row r="1514" spans="1:11">
      <c r="A1514" s="151">
        <v>92886</v>
      </c>
      <c r="B1514" s="152">
        <v>92879</v>
      </c>
      <c r="C1514" s="151" t="s">
        <v>2226</v>
      </c>
      <c r="D1514" s="151" t="s">
        <v>828</v>
      </c>
      <c r="E1514" s="151">
        <v>1</v>
      </c>
      <c r="F1514" s="151">
        <v>9.26</v>
      </c>
      <c r="G1514" s="151">
        <f t="shared" si="69"/>
        <v>0</v>
      </c>
      <c r="H1514" s="151">
        <f t="shared" si="70"/>
        <v>9.26</v>
      </c>
      <c r="I1514" s="151">
        <f t="shared" si="71"/>
        <v>9.26</v>
      </c>
      <c r="J1514" s="151" t="s">
        <v>704</v>
      </c>
      <c r="K1514" s="151" t="str">
        <f>IFERROR(IF(VLOOKUP(B1514,comp!$D:$L,1,FALSE)=B1514,"",""),"Novo")</f>
        <v/>
      </c>
    </row>
    <row r="1515" spans="1:11">
      <c r="A1515" s="151">
        <v>92887</v>
      </c>
      <c r="B1515" s="152">
        <v>92880</v>
      </c>
      <c r="C1515" s="151" t="s">
        <v>2227</v>
      </c>
      <c r="D1515" s="151" t="s">
        <v>828</v>
      </c>
      <c r="E1515" s="151">
        <v>1</v>
      </c>
      <c r="F1515" s="151">
        <v>9.4499999999999993</v>
      </c>
      <c r="G1515" s="151">
        <f t="shared" si="69"/>
        <v>0</v>
      </c>
      <c r="H1515" s="151">
        <f t="shared" si="70"/>
        <v>9.4499999999999993</v>
      </c>
      <c r="I1515" s="151">
        <f t="shared" si="71"/>
        <v>9.4499999999999993</v>
      </c>
      <c r="J1515" s="151" t="s">
        <v>704</v>
      </c>
      <c r="K1515" s="151" t="str">
        <f>IFERROR(IF(VLOOKUP(B1515,comp!$D:$L,1,FALSE)=B1515,"",""),"Novo")</f>
        <v/>
      </c>
    </row>
    <row r="1516" spans="1:11">
      <c r="A1516" s="151">
        <v>92888</v>
      </c>
      <c r="B1516" s="152">
        <v>92881</v>
      </c>
      <c r="C1516" s="151" t="s">
        <v>2228</v>
      </c>
      <c r="D1516" s="151" t="s">
        <v>828</v>
      </c>
      <c r="E1516" s="151">
        <v>1</v>
      </c>
      <c r="F1516" s="151">
        <v>9.43</v>
      </c>
      <c r="G1516" s="151">
        <f t="shared" si="69"/>
        <v>0</v>
      </c>
      <c r="H1516" s="151">
        <f t="shared" si="70"/>
        <v>9.43</v>
      </c>
      <c r="I1516" s="151">
        <f t="shared" si="71"/>
        <v>9.43</v>
      </c>
      <c r="J1516" s="151" t="s">
        <v>704</v>
      </c>
      <c r="K1516" s="151" t="str">
        <f>IFERROR(IF(VLOOKUP(B1516,comp!$D:$L,1,FALSE)=B1516,"",""),"Novo")</f>
        <v/>
      </c>
    </row>
    <row r="1517" spans="1:11">
      <c r="A1517" s="151">
        <v>95448</v>
      </c>
      <c r="B1517" s="152">
        <v>43057</v>
      </c>
      <c r="C1517" s="151" t="s">
        <v>2229</v>
      </c>
      <c r="D1517" s="151" t="s">
        <v>828</v>
      </c>
      <c r="E1517" s="151">
        <v>1.1399999999999999</v>
      </c>
      <c r="F1517" s="151">
        <v>8.42</v>
      </c>
      <c r="G1517" s="151">
        <f t="shared" si="69"/>
        <v>9.5987999999999989</v>
      </c>
      <c r="H1517" s="151">
        <f t="shared" si="70"/>
        <v>0</v>
      </c>
      <c r="I1517" s="151">
        <f t="shared" si="71"/>
        <v>9.5987999999999989</v>
      </c>
      <c r="J1517" s="151" t="s">
        <v>707</v>
      </c>
      <c r="K1517" s="151" t="str">
        <f>IFERROR(IF(VLOOKUP(B1517,comp!$D:$L,1,FALSE)=B1517,"",""),"Novo")</f>
        <v/>
      </c>
    </row>
    <row r="1518" spans="1:11">
      <c r="A1518" s="151">
        <v>95582</v>
      </c>
      <c r="B1518" s="152">
        <v>95448</v>
      </c>
      <c r="C1518" s="151" t="s">
        <v>2230</v>
      </c>
      <c r="D1518" s="151" t="s">
        <v>828</v>
      </c>
      <c r="E1518" s="151">
        <v>1</v>
      </c>
      <c r="F1518" s="151">
        <v>9.6</v>
      </c>
      <c r="G1518" s="151">
        <f t="shared" si="69"/>
        <v>0</v>
      </c>
      <c r="H1518" s="151">
        <f t="shared" si="70"/>
        <v>9.6</v>
      </c>
      <c r="I1518" s="151">
        <f t="shared" si="71"/>
        <v>9.6</v>
      </c>
      <c r="J1518" s="151" t="s">
        <v>704</v>
      </c>
      <c r="K1518" s="151" t="str">
        <f>IFERROR(IF(VLOOKUP(B1518,comp!$D:$L,1,FALSE)=B1518,"",""),"Novo")</f>
        <v/>
      </c>
    </row>
    <row r="1519" spans="1:11">
      <c r="A1519" s="151">
        <v>89993</v>
      </c>
      <c r="B1519" s="152">
        <v>90279</v>
      </c>
      <c r="C1519" s="151" t="s">
        <v>2231</v>
      </c>
      <c r="D1519" s="151" t="s">
        <v>1606</v>
      </c>
      <c r="E1519" s="151">
        <v>1.2030000000000001</v>
      </c>
      <c r="F1519" s="151">
        <v>479.15</v>
      </c>
      <c r="G1519" s="151">
        <f t="shared" si="69"/>
        <v>0</v>
      </c>
      <c r="H1519" s="151">
        <f t="shared" si="70"/>
        <v>576.41745000000003</v>
      </c>
      <c r="I1519" s="151">
        <f t="shared" si="71"/>
        <v>576.41745000000003</v>
      </c>
      <c r="J1519" s="151" t="s">
        <v>704</v>
      </c>
      <c r="K1519" s="151" t="str">
        <f>IFERROR(IF(VLOOKUP(B1519,comp!$D:$L,1,FALSE)=B1519,"",""),"Novo")</f>
        <v/>
      </c>
    </row>
    <row r="1520" spans="1:11">
      <c r="A1520" s="151">
        <v>90278</v>
      </c>
      <c r="B1520" s="152">
        <v>1106</v>
      </c>
      <c r="C1520" s="151" t="s">
        <v>2232</v>
      </c>
      <c r="D1520" s="151" t="s">
        <v>828</v>
      </c>
      <c r="E1520" s="151">
        <v>12.8119</v>
      </c>
      <c r="F1520" s="151">
        <v>0.95</v>
      </c>
      <c r="G1520" s="151">
        <f t="shared" si="69"/>
        <v>12.171304999999998</v>
      </c>
      <c r="H1520" s="151">
        <f t="shared" si="70"/>
        <v>0</v>
      </c>
      <c r="I1520" s="151">
        <f t="shared" si="71"/>
        <v>12.171304999999998</v>
      </c>
      <c r="J1520" s="151" t="s">
        <v>707</v>
      </c>
      <c r="K1520" s="151" t="str">
        <f>IFERROR(IF(VLOOKUP(B1520,comp!$D:$L,1,FALSE)=B1520,"",""),"Novo")</f>
        <v/>
      </c>
    </row>
    <row r="1521" spans="1:11">
      <c r="A1521" s="151">
        <v>90282</v>
      </c>
      <c r="B1521" s="152">
        <v>132</v>
      </c>
      <c r="C1521" s="151" t="s">
        <v>2233</v>
      </c>
      <c r="D1521" s="151" t="s">
        <v>1496</v>
      </c>
      <c r="E1521" s="151">
        <v>0.56069999999999998</v>
      </c>
      <c r="F1521" s="151">
        <v>7.31</v>
      </c>
      <c r="G1521" s="151">
        <f t="shared" si="69"/>
        <v>4.0987169999999997</v>
      </c>
      <c r="H1521" s="151">
        <f t="shared" si="70"/>
        <v>0</v>
      </c>
      <c r="I1521" s="151">
        <f t="shared" si="71"/>
        <v>4.0987169999999997</v>
      </c>
      <c r="J1521" s="151" t="s">
        <v>707</v>
      </c>
      <c r="K1521" s="151" t="str">
        <f>IFERROR(IF(VLOOKUP(B1521,comp!$D:$L,1,FALSE)=B1521,"",""),"Novo")</f>
        <v/>
      </c>
    </row>
    <row r="1522" spans="1:11">
      <c r="A1522" s="151">
        <v>94968</v>
      </c>
      <c r="B1522" s="152">
        <v>89225</v>
      </c>
      <c r="C1522" s="151" t="s">
        <v>2234</v>
      </c>
      <c r="D1522" s="151" t="s">
        <v>703</v>
      </c>
      <c r="E1522" s="151">
        <v>0.68530000000000002</v>
      </c>
      <c r="F1522" s="151">
        <v>4.8</v>
      </c>
      <c r="G1522" s="151">
        <f t="shared" si="69"/>
        <v>0</v>
      </c>
      <c r="H1522" s="151">
        <f t="shared" si="70"/>
        <v>3.2894399999999999</v>
      </c>
      <c r="I1522" s="151">
        <f t="shared" si="71"/>
        <v>3.2894399999999999</v>
      </c>
      <c r="J1522" s="151" t="s">
        <v>704</v>
      </c>
      <c r="K1522" s="151" t="str">
        <f>IFERROR(IF(VLOOKUP(B1522,comp!$D:$L,1,FALSE)=B1522,"",""),"Novo")</f>
        <v/>
      </c>
    </row>
    <row r="1523" spans="1:11">
      <c r="A1523" s="151">
        <v>94968</v>
      </c>
      <c r="B1523" s="152">
        <v>89226</v>
      </c>
      <c r="C1523" s="151" t="s">
        <v>2235</v>
      </c>
      <c r="D1523" s="151" t="s">
        <v>712</v>
      </c>
      <c r="E1523" s="151">
        <v>0.6462</v>
      </c>
      <c r="F1523" s="151">
        <v>1.52</v>
      </c>
      <c r="G1523" s="151">
        <f t="shared" si="69"/>
        <v>0</v>
      </c>
      <c r="H1523" s="151">
        <f t="shared" si="70"/>
        <v>0.98222399999999999</v>
      </c>
      <c r="I1523" s="151">
        <f t="shared" si="71"/>
        <v>0.98222399999999999</v>
      </c>
      <c r="J1523" s="151" t="s">
        <v>704</v>
      </c>
      <c r="K1523" s="151" t="str">
        <f>IFERROR(IF(VLOOKUP(B1523,comp!$D:$L,1,FALSE)=B1523,"",""),"Novo")</f>
        <v/>
      </c>
    </row>
    <row r="1524" spans="1:11">
      <c r="A1524" s="151">
        <v>96555</v>
      </c>
      <c r="B1524" s="152">
        <v>94972</v>
      </c>
      <c r="C1524" s="151" t="s">
        <v>2236</v>
      </c>
      <c r="D1524" s="151" t="s">
        <v>1606</v>
      </c>
      <c r="E1524" s="151">
        <v>1.1599999999999999</v>
      </c>
      <c r="F1524" s="151">
        <v>423.58</v>
      </c>
      <c r="G1524" s="151">
        <f t="shared" si="69"/>
        <v>0</v>
      </c>
      <c r="H1524" s="151">
        <f t="shared" si="70"/>
        <v>491.35279999999995</v>
      </c>
      <c r="I1524" s="151">
        <f t="shared" si="71"/>
        <v>491.35279999999995</v>
      </c>
      <c r="J1524" s="151" t="s">
        <v>704</v>
      </c>
      <c r="K1524" s="151" t="str">
        <f>IFERROR(IF(VLOOKUP(B1524,comp!$D:$L,1,FALSE)=B1524,"",""),"Novo")</f>
        <v/>
      </c>
    </row>
    <row r="1525" spans="1:11">
      <c r="A1525" s="151">
        <v>99235</v>
      </c>
      <c r="B1525" s="152">
        <v>34872</v>
      </c>
      <c r="C1525" s="151" t="s">
        <v>2237</v>
      </c>
      <c r="D1525" s="151" t="s">
        <v>1606</v>
      </c>
      <c r="E1525" s="151">
        <v>1.089</v>
      </c>
      <c r="F1525" s="151">
        <v>496.61</v>
      </c>
      <c r="G1525" s="151">
        <f t="shared" si="69"/>
        <v>540.80828999999994</v>
      </c>
      <c r="H1525" s="151">
        <f t="shared" si="70"/>
        <v>0</v>
      </c>
      <c r="I1525" s="151">
        <f t="shared" si="71"/>
        <v>540.80828999999994</v>
      </c>
      <c r="J1525" s="151" t="s">
        <v>707</v>
      </c>
      <c r="K1525" s="151" t="str">
        <f>IFERROR(IF(VLOOKUP(B1525,comp!$D:$L,1,FALSE)=B1525,"",""),"Novo")</f>
        <v/>
      </c>
    </row>
    <row r="1526" spans="1:11">
      <c r="A1526" s="151">
        <v>99431</v>
      </c>
      <c r="B1526" s="152">
        <v>38408</v>
      </c>
      <c r="C1526" s="151" t="s">
        <v>2238</v>
      </c>
      <c r="D1526" s="151" t="s">
        <v>1606</v>
      </c>
      <c r="E1526" s="151">
        <v>1.105</v>
      </c>
      <c r="F1526" s="151">
        <v>496.39</v>
      </c>
      <c r="G1526" s="151">
        <f t="shared" si="69"/>
        <v>548.51094999999998</v>
      </c>
      <c r="H1526" s="151">
        <f t="shared" si="70"/>
        <v>0</v>
      </c>
      <c r="I1526" s="151">
        <f t="shared" si="71"/>
        <v>548.51094999999998</v>
      </c>
      <c r="J1526" s="151" t="s">
        <v>707</v>
      </c>
      <c r="K1526" s="151" t="str">
        <f>IFERROR(IF(VLOOKUP(B1526,comp!$D:$L,1,FALSE)=B1526,"",""),"Novo")</f>
        <v/>
      </c>
    </row>
    <row r="1527" spans="1:11">
      <c r="A1527" s="151">
        <v>99431</v>
      </c>
      <c r="B1527" s="152">
        <v>44535</v>
      </c>
      <c r="C1527" s="151" t="s">
        <v>2239</v>
      </c>
      <c r="D1527" s="151" t="s">
        <v>1606</v>
      </c>
      <c r="E1527" s="151">
        <v>1.105</v>
      </c>
      <c r="F1527" s="151">
        <v>43.18</v>
      </c>
      <c r="G1527" s="151">
        <f t="shared" si="69"/>
        <v>47.713900000000002</v>
      </c>
      <c r="H1527" s="151">
        <f t="shared" si="70"/>
        <v>0</v>
      </c>
      <c r="I1527" s="151">
        <f t="shared" si="71"/>
        <v>47.713900000000002</v>
      </c>
      <c r="J1527" s="151" t="s">
        <v>707</v>
      </c>
      <c r="K1527" s="151" t="str">
        <f>IFERROR(IF(VLOOKUP(B1527,comp!$D:$L,1,FALSE)=B1527,"",""),"Novo")</f>
        <v/>
      </c>
    </row>
    <row r="1528" spans="1:11">
      <c r="A1528" s="151">
        <v>102473</v>
      </c>
      <c r="B1528" s="152">
        <v>4734</v>
      </c>
      <c r="C1528" s="151" t="s">
        <v>2240</v>
      </c>
      <c r="D1528" s="151" t="s">
        <v>1606</v>
      </c>
      <c r="E1528" s="151">
        <v>0.59919999999999995</v>
      </c>
      <c r="F1528" s="151">
        <v>255.68</v>
      </c>
      <c r="G1528" s="151">
        <f t="shared" si="69"/>
        <v>153.20345599999999</v>
      </c>
      <c r="H1528" s="151">
        <f t="shared" si="70"/>
        <v>0</v>
      </c>
      <c r="I1528" s="151">
        <f t="shared" si="71"/>
        <v>153.20345599999999</v>
      </c>
      <c r="J1528" s="151" t="s">
        <v>707</v>
      </c>
      <c r="K1528" s="151" t="str">
        <f>IFERROR(IF(VLOOKUP(B1528,comp!$D:$L,1,FALSE)=B1528,"",""),"Novo")</f>
        <v/>
      </c>
    </row>
    <row r="1529" spans="1:11">
      <c r="A1529" s="151">
        <v>103672</v>
      </c>
      <c r="B1529" s="152">
        <v>1527</v>
      </c>
      <c r="C1529" s="151" t="s">
        <v>2241</v>
      </c>
      <c r="D1529" s="151" t="s">
        <v>1606</v>
      </c>
      <c r="E1529" s="151">
        <v>1.103</v>
      </c>
      <c r="F1529" s="151">
        <v>467.82</v>
      </c>
      <c r="G1529" s="151">
        <f t="shared" si="69"/>
        <v>516.00545999999997</v>
      </c>
      <c r="H1529" s="151">
        <f t="shared" si="70"/>
        <v>0</v>
      </c>
      <c r="I1529" s="151">
        <f t="shared" si="71"/>
        <v>516.00545999999997</v>
      </c>
      <c r="J1529" s="151" t="s">
        <v>707</v>
      </c>
      <c r="K1529" s="151" t="str">
        <f>IFERROR(IF(VLOOKUP(B1529,comp!$D:$L,1,FALSE)=B1529,"",""),"Novo")</f>
        <v/>
      </c>
    </row>
    <row r="1530" spans="1:11">
      <c r="A1530" s="151">
        <v>101963</v>
      </c>
      <c r="B1530" s="152">
        <v>3743</v>
      </c>
      <c r="C1530" s="151" t="s">
        <v>2242</v>
      </c>
      <c r="D1530" s="151" t="s">
        <v>838</v>
      </c>
      <c r="E1530" s="151">
        <v>1</v>
      </c>
      <c r="F1530" s="151">
        <v>49.65</v>
      </c>
      <c r="G1530" s="151">
        <f t="shared" si="69"/>
        <v>49.65</v>
      </c>
      <c r="H1530" s="151">
        <f t="shared" si="70"/>
        <v>0</v>
      </c>
      <c r="I1530" s="151">
        <f t="shared" si="71"/>
        <v>49.65</v>
      </c>
      <c r="J1530" s="151" t="s">
        <v>707</v>
      </c>
      <c r="K1530" s="151" t="str">
        <f>IFERROR(IF(VLOOKUP(B1530,comp!$D:$L,1,FALSE)=B1530,"",""),"Novo")</f>
        <v/>
      </c>
    </row>
    <row r="1531" spans="1:11">
      <c r="A1531" s="151">
        <v>101963</v>
      </c>
      <c r="B1531" s="152">
        <v>103674</v>
      </c>
      <c r="C1531" s="151" t="s">
        <v>2243</v>
      </c>
      <c r="D1531" s="151" t="s">
        <v>1606</v>
      </c>
      <c r="E1531" s="151">
        <v>5.3999999999999999E-2</v>
      </c>
      <c r="F1531" s="151">
        <v>587.14</v>
      </c>
      <c r="G1531" s="151">
        <f t="shared" si="69"/>
        <v>0</v>
      </c>
      <c r="H1531" s="151">
        <f t="shared" si="70"/>
        <v>31.705559999999998</v>
      </c>
      <c r="I1531" s="151">
        <f t="shared" si="71"/>
        <v>31.705559999999998</v>
      </c>
      <c r="J1531" s="151" t="s">
        <v>704</v>
      </c>
      <c r="K1531" s="151" t="str">
        <f>IFERROR(IF(VLOOKUP(B1531,comp!$D:$L,1,FALSE)=B1531,"",""),"Novo")</f>
        <v/>
      </c>
    </row>
    <row r="1532" spans="1:11">
      <c r="A1532" s="151">
        <v>101964</v>
      </c>
      <c r="B1532" s="152">
        <v>3736</v>
      </c>
      <c r="C1532" s="151" t="s">
        <v>2244</v>
      </c>
      <c r="D1532" s="151" t="s">
        <v>838</v>
      </c>
      <c r="E1532" s="151">
        <v>1</v>
      </c>
      <c r="F1532" s="151">
        <v>47.8</v>
      </c>
      <c r="G1532" s="151">
        <f t="shared" si="69"/>
        <v>47.8</v>
      </c>
      <c r="H1532" s="151">
        <f t="shared" si="70"/>
        <v>0</v>
      </c>
      <c r="I1532" s="151">
        <f t="shared" si="71"/>
        <v>47.8</v>
      </c>
      <c r="J1532" s="151" t="s">
        <v>707</v>
      </c>
      <c r="K1532" s="151" t="str">
        <f>IFERROR(IF(VLOOKUP(B1532,comp!$D:$L,1,FALSE)=B1532,"",""),"Novo")</f>
        <v/>
      </c>
    </row>
    <row r="1533" spans="1:11">
      <c r="A1533" s="151">
        <v>101165</v>
      </c>
      <c r="B1533" s="152">
        <v>34566</v>
      </c>
      <c r="C1533" s="151" t="s">
        <v>2245</v>
      </c>
      <c r="D1533" s="151" t="s">
        <v>727</v>
      </c>
      <c r="E1533" s="151">
        <v>122.27</v>
      </c>
      <c r="F1533" s="151">
        <v>4.03</v>
      </c>
      <c r="G1533" s="151">
        <f t="shared" si="69"/>
        <v>492.74810000000002</v>
      </c>
      <c r="H1533" s="151">
        <f t="shared" si="70"/>
        <v>0</v>
      </c>
      <c r="I1533" s="151">
        <f t="shared" si="71"/>
        <v>492.74810000000002</v>
      </c>
      <c r="J1533" s="151" t="s">
        <v>707</v>
      </c>
      <c r="K1533" s="151" t="str">
        <f>IFERROR(IF(VLOOKUP(B1533,comp!$D:$L,1,FALSE)=B1533,"",""),"Novo")</f>
        <v/>
      </c>
    </row>
    <row r="1534" spans="1:11">
      <c r="A1534" s="151">
        <v>101165</v>
      </c>
      <c r="B1534" s="152">
        <v>87292</v>
      </c>
      <c r="C1534" s="151" t="s">
        <v>2246</v>
      </c>
      <c r="D1534" s="151" t="s">
        <v>1606</v>
      </c>
      <c r="E1534" s="151">
        <v>0.13</v>
      </c>
      <c r="F1534" s="151">
        <v>490.46</v>
      </c>
      <c r="G1534" s="151">
        <f t="shared" si="69"/>
        <v>0</v>
      </c>
      <c r="H1534" s="151">
        <f t="shared" si="70"/>
        <v>63.759799999999998</v>
      </c>
      <c r="I1534" s="151">
        <f t="shared" si="71"/>
        <v>63.759799999999998</v>
      </c>
      <c r="J1534" s="151" t="s">
        <v>704</v>
      </c>
      <c r="K1534" s="151" t="str">
        <f>IFERROR(IF(VLOOKUP(B1534,comp!$D:$L,1,FALSE)=B1534,"",""),"Novo")</f>
        <v/>
      </c>
    </row>
    <row r="1535" spans="1:11">
      <c r="A1535" s="151">
        <v>101166</v>
      </c>
      <c r="B1535" s="152">
        <v>34586</v>
      </c>
      <c r="C1535" s="151" t="s">
        <v>2247</v>
      </c>
      <c r="D1535" s="151" t="s">
        <v>727</v>
      </c>
      <c r="E1535" s="151">
        <v>122.27</v>
      </c>
      <c r="F1535" s="151">
        <v>2</v>
      </c>
      <c r="G1535" s="151">
        <f t="shared" si="69"/>
        <v>244.54</v>
      </c>
      <c r="H1535" s="151">
        <f t="shared" si="70"/>
        <v>0</v>
      </c>
      <c r="I1535" s="151">
        <f t="shared" si="71"/>
        <v>244.54</v>
      </c>
      <c r="J1535" s="151" t="s">
        <v>707</v>
      </c>
      <c r="K1535" s="151" t="str">
        <f>IFERROR(IF(VLOOKUP(B1535,comp!$D:$L,1,FALSE)=B1535,"",""),"Novo")</f>
        <v/>
      </c>
    </row>
    <row r="1536" spans="1:11">
      <c r="A1536" s="151">
        <v>98575</v>
      </c>
      <c r="B1536" s="152">
        <v>44073</v>
      </c>
      <c r="C1536" s="151" t="s">
        <v>2248</v>
      </c>
      <c r="D1536" s="151" t="s">
        <v>826</v>
      </c>
      <c r="E1536" s="151">
        <v>1</v>
      </c>
      <c r="F1536" s="151">
        <v>0.74</v>
      </c>
      <c r="G1536" s="151">
        <f t="shared" si="69"/>
        <v>0.74</v>
      </c>
      <c r="H1536" s="151">
        <f t="shared" si="70"/>
        <v>0</v>
      </c>
      <c r="I1536" s="151">
        <f t="shared" si="71"/>
        <v>0.74</v>
      </c>
      <c r="J1536" s="151" t="s">
        <v>707</v>
      </c>
      <c r="K1536" s="151" t="str">
        <f>IFERROR(IF(VLOOKUP(B1536,comp!$D:$L,1,FALSE)=B1536,"",""),"Novo")</f>
        <v/>
      </c>
    </row>
    <row r="1537" spans="1:11">
      <c r="A1537" s="151">
        <v>98575</v>
      </c>
      <c r="B1537" s="152">
        <v>44074</v>
      </c>
      <c r="C1537" s="151" t="s">
        <v>2249</v>
      </c>
      <c r="D1537" s="151" t="s">
        <v>1496</v>
      </c>
      <c r="E1537" s="151">
        <v>6.0000000000000001E-3</v>
      </c>
      <c r="F1537" s="151">
        <v>553.09</v>
      </c>
      <c r="G1537" s="151">
        <f t="shared" si="69"/>
        <v>3.31854</v>
      </c>
      <c r="H1537" s="151">
        <f t="shared" si="70"/>
        <v>0</v>
      </c>
      <c r="I1537" s="151">
        <f t="shared" si="71"/>
        <v>3.31854</v>
      </c>
      <c r="J1537" s="151" t="s">
        <v>707</v>
      </c>
      <c r="K1537" s="151" t="str">
        <f>IFERROR(IF(VLOOKUP(B1537,comp!$D:$L,1,FALSE)=B1537,"",""),"Novo")</f>
        <v/>
      </c>
    </row>
    <row r="1538" spans="1:11">
      <c r="A1538" s="151">
        <v>98576</v>
      </c>
      <c r="B1538" s="152">
        <v>511</v>
      </c>
      <c r="C1538" s="151" t="s">
        <v>2250</v>
      </c>
      <c r="D1538" s="151" t="s">
        <v>1496</v>
      </c>
      <c r="E1538" s="151">
        <v>0.1762</v>
      </c>
      <c r="F1538" s="151">
        <v>18.52</v>
      </c>
      <c r="G1538" s="151">
        <f t="shared" si="69"/>
        <v>3.2632239999999997</v>
      </c>
      <c r="H1538" s="151">
        <f t="shared" si="70"/>
        <v>0</v>
      </c>
      <c r="I1538" s="151">
        <f t="shared" si="71"/>
        <v>3.2632239999999997</v>
      </c>
      <c r="J1538" s="151" t="s">
        <v>707</v>
      </c>
      <c r="K1538" s="151" t="str">
        <f>IFERROR(IF(VLOOKUP(B1538,comp!$D:$L,1,FALSE)=B1538,"",""),"Novo")</f>
        <v/>
      </c>
    </row>
    <row r="1539" spans="1:11">
      <c r="A1539" s="151">
        <v>98576</v>
      </c>
      <c r="B1539" s="152">
        <v>11621</v>
      </c>
      <c r="C1539" s="151" t="s">
        <v>2251</v>
      </c>
      <c r="D1539" s="151" t="s">
        <v>838</v>
      </c>
      <c r="E1539" s="151">
        <v>0.33960000000000001</v>
      </c>
      <c r="F1539" s="151">
        <v>55.11</v>
      </c>
      <c r="G1539" s="151">
        <f t="shared" si="69"/>
        <v>18.715356</v>
      </c>
      <c r="H1539" s="151">
        <f t="shared" si="70"/>
        <v>0</v>
      </c>
      <c r="I1539" s="151">
        <f t="shared" si="71"/>
        <v>18.715356</v>
      </c>
      <c r="J1539" s="151" t="s">
        <v>707</v>
      </c>
      <c r="K1539" s="151" t="str">
        <f>IFERROR(IF(VLOOKUP(B1539,comp!$D:$L,1,FALSE)=B1539,"",""),"Novo")</f>
        <v/>
      </c>
    </row>
    <row r="1540" spans="1:11">
      <c r="A1540" s="151">
        <v>98576</v>
      </c>
      <c r="B1540" s="152">
        <v>88270</v>
      </c>
      <c r="C1540" s="151" t="s">
        <v>2252</v>
      </c>
      <c r="D1540" s="151" t="s">
        <v>852</v>
      </c>
      <c r="E1540" s="151">
        <v>2.9100000000000001E-2</v>
      </c>
      <c r="F1540" s="151">
        <v>30.19</v>
      </c>
      <c r="G1540" s="151">
        <f t="shared" si="69"/>
        <v>0</v>
      </c>
      <c r="H1540" s="151">
        <f t="shared" si="70"/>
        <v>0.87852900000000012</v>
      </c>
      <c r="I1540" s="151">
        <f t="shared" si="71"/>
        <v>0.87852900000000012</v>
      </c>
      <c r="J1540" s="151" t="s">
        <v>704</v>
      </c>
      <c r="K1540" s="151" t="str">
        <f>IFERROR(IF(VLOOKUP(B1540,comp!$D:$L,1,FALSE)=B1540,"",""),"Novo")</f>
        <v/>
      </c>
    </row>
    <row r="1541" spans="1:11">
      <c r="A1541" s="151">
        <v>98577</v>
      </c>
      <c r="B1541" s="152">
        <v>43142</v>
      </c>
      <c r="C1541" s="151" t="s">
        <v>2253</v>
      </c>
      <c r="D1541" s="151" t="s">
        <v>1496</v>
      </c>
      <c r="E1541" s="151">
        <v>5.3999999999999999E-2</v>
      </c>
      <c r="F1541" s="151">
        <v>154.88999999999999</v>
      </c>
      <c r="G1541" s="151">
        <f t="shared" ref="G1541:G1604" si="72">IF(J1541="INSUMO",F1541*E1541,0)</f>
        <v>8.3640599999999985</v>
      </c>
      <c r="H1541" s="151">
        <f t="shared" ref="H1541:H1604" si="73">IF(J1541="MÃO DE OBRA",F1541*E1541,0)</f>
        <v>0</v>
      </c>
      <c r="I1541" s="151">
        <f t="shared" ref="I1541:I1604" si="74">E1541*F1541</f>
        <v>8.3640599999999985</v>
      </c>
      <c r="J1541" s="151" t="s">
        <v>707</v>
      </c>
      <c r="K1541" s="151" t="str">
        <f>IFERROR(IF(VLOOKUP(B1541,comp!$D:$L,1,FALSE)=B1541,"",""),"Novo")</f>
        <v/>
      </c>
    </row>
    <row r="1542" spans="1:11">
      <c r="A1542" s="151">
        <v>93184</v>
      </c>
      <c r="B1542" s="152">
        <v>87294</v>
      </c>
      <c r="C1542" s="151" t="s">
        <v>2254</v>
      </c>
      <c r="D1542" s="151" t="s">
        <v>1606</v>
      </c>
      <c r="E1542" s="151">
        <v>1.9E-3</v>
      </c>
      <c r="F1542" s="151">
        <v>469.59</v>
      </c>
      <c r="G1542" s="151">
        <f t="shared" si="72"/>
        <v>0</v>
      </c>
      <c r="H1542" s="151">
        <f t="shared" si="73"/>
        <v>0.89222099999999993</v>
      </c>
      <c r="I1542" s="151">
        <f t="shared" si="74"/>
        <v>0.89222099999999993</v>
      </c>
      <c r="J1542" s="151" t="s">
        <v>704</v>
      </c>
      <c r="K1542" s="151" t="str">
        <f>IFERROR(IF(VLOOKUP(B1542,comp!$D:$L,1,FALSE)=B1542,"",""),"Novo")</f>
        <v/>
      </c>
    </row>
    <row r="1543" spans="1:11">
      <c r="A1543" s="151">
        <v>93199</v>
      </c>
      <c r="B1543" s="152">
        <v>658</v>
      </c>
      <c r="C1543" s="151" t="s">
        <v>2255</v>
      </c>
      <c r="D1543" s="151" t="s">
        <v>727</v>
      </c>
      <c r="E1543" s="151">
        <v>5.34</v>
      </c>
      <c r="F1543" s="151">
        <v>1.85</v>
      </c>
      <c r="G1543" s="151">
        <f t="shared" si="72"/>
        <v>9.8789999999999996</v>
      </c>
      <c r="H1543" s="151">
        <f t="shared" si="73"/>
        <v>0</v>
      </c>
      <c r="I1543" s="151">
        <f t="shared" si="74"/>
        <v>9.8789999999999996</v>
      </c>
      <c r="J1543" s="151" t="s">
        <v>707</v>
      </c>
      <c r="K1543" s="151" t="str">
        <f>IFERROR(IF(VLOOKUP(B1543,comp!$D:$L,1,FALSE)=B1543,"",""),"Novo")</f>
        <v/>
      </c>
    </row>
    <row r="1544" spans="1:11">
      <c r="A1544" s="151">
        <v>93199</v>
      </c>
      <c r="B1544" s="152">
        <v>89994</v>
      </c>
      <c r="C1544" s="151" t="s">
        <v>2256</v>
      </c>
      <c r="D1544" s="151" t="s">
        <v>1606</v>
      </c>
      <c r="E1544" s="151">
        <v>2.8000000000000001E-2</v>
      </c>
      <c r="F1544" s="151">
        <v>808.1</v>
      </c>
      <c r="G1544" s="151">
        <f t="shared" si="72"/>
        <v>0</v>
      </c>
      <c r="H1544" s="151">
        <f t="shared" si="73"/>
        <v>22.626799999999999</v>
      </c>
      <c r="I1544" s="151">
        <f t="shared" si="74"/>
        <v>22.626799999999999</v>
      </c>
      <c r="J1544" s="151" t="s">
        <v>704</v>
      </c>
      <c r="K1544" s="151" t="str">
        <f>IFERROR(IF(VLOOKUP(B1544,comp!$D:$L,1,FALSE)=B1544,"",""),"Novo")</f>
        <v/>
      </c>
    </row>
    <row r="1545" spans="1:11">
      <c r="A1545" s="151">
        <v>105025</v>
      </c>
      <c r="B1545" s="152">
        <v>659</v>
      </c>
      <c r="C1545" s="151" t="s">
        <v>2257</v>
      </c>
      <c r="D1545" s="151" t="s">
        <v>727</v>
      </c>
      <c r="E1545" s="151">
        <v>5.34</v>
      </c>
      <c r="F1545" s="151">
        <v>2.74</v>
      </c>
      <c r="G1545" s="151">
        <f t="shared" si="72"/>
        <v>14.631600000000001</v>
      </c>
      <c r="H1545" s="151">
        <f t="shared" si="73"/>
        <v>0</v>
      </c>
      <c r="I1545" s="151">
        <f t="shared" si="74"/>
        <v>14.631600000000001</v>
      </c>
      <c r="J1545" s="151" t="s">
        <v>707</v>
      </c>
      <c r="K1545" s="151" t="str">
        <f>IFERROR(IF(VLOOKUP(B1545,comp!$D:$L,1,FALSE)=B1545,"",""),"Novo")</f>
        <v/>
      </c>
    </row>
    <row r="1546" spans="1:11">
      <c r="A1546" s="151">
        <v>97736</v>
      </c>
      <c r="B1546" s="152">
        <v>39995</v>
      </c>
      <c r="C1546" s="151" t="s">
        <v>2258</v>
      </c>
      <c r="D1546" s="151" t="s">
        <v>1606</v>
      </c>
      <c r="E1546" s="151">
        <v>0.18540000000000001</v>
      </c>
      <c r="F1546" s="151">
        <v>434.15</v>
      </c>
      <c r="G1546" s="151">
        <f t="shared" si="72"/>
        <v>80.491410000000002</v>
      </c>
      <c r="H1546" s="151">
        <f t="shared" si="73"/>
        <v>0</v>
      </c>
      <c r="I1546" s="151">
        <f t="shared" si="74"/>
        <v>80.491410000000002</v>
      </c>
      <c r="J1546" s="151" t="s">
        <v>707</v>
      </c>
      <c r="K1546" s="151" t="str">
        <f>IFERROR(IF(VLOOKUP(B1546,comp!$D:$L,1,FALSE)=B1546,"",""),"Novo")</f>
        <v/>
      </c>
    </row>
    <row r="1547" spans="1:11">
      <c r="A1547" s="151">
        <v>97736</v>
      </c>
      <c r="B1547" s="152">
        <v>92768</v>
      </c>
      <c r="C1547" s="151" t="s">
        <v>2259</v>
      </c>
      <c r="D1547" s="151" t="s">
        <v>828</v>
      </c>
      <c r="E1547" s="151">
        <v>31.7318</v>
      </c>
      <c r="F1547" s="151">
        <v>13.65</v>
      </c>
      <c r="G1547" s="151">
        <f t="shared" si="72"/>
        <v>0</v>
      </c>
      <c r="H1547" s="151">
        <f t="shared" si="73"/>
        <v>433.13907</v>
      </c>
      <c r="I1547" s="151">
        <f t="shared" si="74"/>
        <v>433.13907</v>
      </c>
      <c r="J1547" s="151" t="s">
        <v>704</v>
      </c>
      <c r="K1547" s="151" t="str">
        <f>IFERROR(IF(VLOOKUP(B1547,comp!$D:$L,1,FALSE)=B1547,"",""),"Novo")</f>
        <v/>
      </c>
    </row>
    <row r="1548" spans="1:11">
      <c r="A1548" s="151">
        <v>97737</v>
      </c>
      <c r="B1548" s="152">
        <v>92759</v>
      </c>
      <c r="C1548" s="151" t="s">
        <v>2260</v>
      </c>
      <c r="D1548" s="151" t="s">
        <v>828</v>
      </c>
      <c r="E1548" s="151">
        <v>50.472200000000001</v>
      </c>
      <c r="F1548" s="151">
        <v>14.26</v>
      </c>
      <c r="G1548" s="151">
        <f t="shared" si="72"/>
        <v>0</v>
      </c>
      <c r="H1548" s="151">
        <f t="shared" si="73"/>
        <v>719.73357199999998</v>
      </c>
      <c r="I1548" s="151">
        <f t="shared" si="74"/>
        <v>719.73357199999998</v>
      </c>
      <c r="J1548" s="151" t="s">
        <v>704</v>
      </c>
      <c r="K1548" s="151" t="str">
        <f>IFERROR(IF(VLOOKUP(B1548,comp!$D:$L,1,FALSE)=B1548,"",""),"Novo")</f>
        <v/>
      </c>
    </row>
    <row r="1549" spans="1:11">
      <c r="A1549" s="151">
        <v>97737</v>
      </c>
      <c r="B1549" s="152">
        <v>92761</v>
      </c>
      <c r="C1549" s="151" t="s">
        <v>2261</v>
      </c>
      <c r="D1549" s="151" t="s">
        <v>828</v>
      </c>
      <c r="E1549" s="151">
        <v>19.506699999999999</v>
      </c>
      <c r="F1549" s="151">
        <v>12.23</v>
      </c>
      <c r="G1549" s="151">
        <f t="shared" si="72"/>
        <v>0</v>
      </c>
      <c r="H1549" s="151">
        <f t="shared" si="73"/>
        <v>238.56694099999999</v>
      </c>
      <c r="I1549" s="151">
        <f t="shared" si="74"/>
        <v>238.56694099999999</v>
      </c>
      <c r="J1549" s="151" t="s">
        <v>704</v>
      </c>
      <c r="K1549" s="151" t="str">
        <f>IFERROR(IF(VLOOKUP(B1549,comp!$D:$L,1,FALSE)=B1549,"",""),"Novo")</f>
        <v/>
      </c>
    </row>
    <row r="1550" spans="1:11">
      <c r="A1550" s="151">
        <v>97738</v>
      </c>
      <c r="B1550" s="152">
        <v>43677</v>
      </c>
      <c r="C1550" s="151" t="s">
        <v>2262</v>
      </c>
      <c r="D1550" s="151" t="s">
        <v>838</v>
      </c>
      <c r="E1550" s="151">
        <v>13.051399999999999</v>
      </c>
      <c r="F1550" s="151">
        <v>47.1</v>
      </c>
      <c r="G1550" s="151">
        <f t="shared" si="72"/>
        <v>614.72093999999993</v>
      </c>
      <c r="H1550" s="151">
        <f t="shared" si="73"/>
        <v>0</v>
      </c>
      <c r="I1550" s="151">
        <f t="shared" si="74"/>
        <v>614.72093999999993</v>
      </c>
      <c r="J1550" s="151" t="s">
        <v>707</v>
      </c>
      <c r="K1550" s="151" t="str">
        <f>IFERROR(IF(VLOOKUP(B1550,comp!$D:$L,1,FALSE)=B1550,"",""),"Novo")</f>
        <v/>
      </c>
    </row>
    <row r="1551" spans="1:11">
      <c r="A1551" s="151">
        <v>98615</v>
      </c>
      <c r="B1551" s="152">
        <v>34493</v>
      </c>
      <c r="C1551" s="151" t="s">
        <v>2263</v>
      </c>
      <c r="D1551" s="151" t="s">
        <v>1606</v>
      </c>
      <c r="E1551" s="151">
        <v>0.14460000000000001</v>
      </c>
      <c r="F1551" s="151">
        <v>431.83</v>
      </c>
      <c r="G1551" s="151">
        <f t="shared" si="72"/>
        <v>62.442618000000003</v>
      </c>
      <c r="H1551" s="151">
        <f t="shared" si="73"/>
        <v>0</v>
      </c>
      <c r="I1551" s="151">
        <f t="shared" si="74"/>
        <v>62.442618000000003</v>
      </c>
      <c r="J1551" s="151" t="s">
        <v>707</v>
      </c>
      <c r="K1551" s="151" t="str">
        <f>IFERROR(IF(VLOOKUP(B1551,comp!$D:$L,1,FALSE)=B1551,"",""),"Novo")</f>
        <v/>
      </c>
    </row>
    <row r="1552" spans="1:11">
      <c r="A1552" s="151">
        <v>98615</v>
      </c>
      <c r="B1552" s="152">
        <v>91634</v>
      </c>
      <c r="C1552" s="151" t="s">
        <v>2264</v>
      </c>
      <c r="D1552" s="151" t="s">
        <v>703</v>
      </c>
      <c r="E1552" s="151">
        <v>7.0000000000000007E-2</v>
      </c>
      <c r="F1552" s="151">
        <v>238.62</v>
      </c>
      <c r="G1552" s="151">
        <f t="shared" si="72"/>
        <v>0</v>
      </c>
      <c r="H1552" s="151">
        <f t="shared" si="73"/>
        <v>16.703400000000002</v>
      </c>
      <c r="I1552" s="151">
        <f t="shared" si="74"/>
        <v>16.703400000000002</v>
      </c>
      <c r="J1552" s="151" t="s">
        <v>704</v>
      </c>
      <c r="K1552" s="151" t="str">
        <f>IFERROR(IF(VLOOKUP(B1552,comp!$D:$L,1,FALSE)=B1552,"",""),"Novo")</f>
        <v/>
      </c>
    </row>
    <row r="1553" spans="1:11">
      <c r="A1553" s="151">
        <v>98615</v>
      </c>
      <c r="B1553" s="152">
        <v>91635</v>
      </c>
      <c r="C1553" s="151" t="s">
        <v>2265</v>
      </c>
      <c r="D1553" s="151" t="s">
        <v>712</v>
      </c>
      <c r="E1553" s="151">
        <v>0.1163</v>
      </c>
      <c r="F1553" s="151">
        <v>68.06</v>
      </c>
      <c r="G1553" s="151">
        <f t="shared" si="72"/>
        <v>0</v>
      </c>
      <c r="H1553" s="151">
        <f t="shared" si="73"/>
        <v>7.9153780000000005</v>
      </c>
      <c r="I1553" s="151">
        <f t="shared" si="74"/>
        <v>7.9153780000000005</v>
      </c>
      <c r="J1553" s="151" t="s">
        <v>704</v>
      </c>
      <c r="K1553" s="151" t="str">
        <f>IFERROR(IF(VLOOKUP(B1553,comp!$D:$L,1,FALSE)=B1553,"",""),"Novo")</f>
        <v/>
      </c>
    </row>
    <row r="1554" spans="1:11">
      <c r="A1554" s="151">
        <v>98627</v>
      </c>
      <c r="B1554" s="152">
        <v>102880</v>
      </c>
      <c r="C1554" s="151" t="s">
        <v>2266</v>
      </c>
      <c r="D1554" s="151" t="s">
        <v>703</v>
      </c>
      <c r="E1554" s="151">
        <v>0.1507</v>
      </c>
      <c r="F1554" s="155">
        <v>1426.63</v>
      </c>
      <c r="G1554" s="151">
        <f t="shared" si="72"/>
        <v>0</v>
      </c>
      <c r="H1554" s="151">
        <f t="shared" si="73"/>
        <v>214.99314100000001</v>
      </c>
      <c r="I1554" s="151">
        <f t="shared" si="74"/>
        <v>214.99314100000001</v>
      </c>
      <c r="J1554" s="151" t="s">
        <v>704</v>
      </c>
      <c r="K1554" s="151" t="str">
        <f>IFERROR(IF(VLOOKUP(B1554,comp!$D:$L,1,FALSE)=B1554,"",""),"Novo")</f>
        <v/>
      </c>
    </row>
    <row r="1555" spans="1:11">
      <c r="A1555" s="151">
        <v>98627</v>
      </c>
      <c r="B1555" s="152">
        <v>102881</v>
      </c>
      <c r="C1555" s="151" t="s">
        <v>2267</v>
      </c>
      <c r="D1555" s="151" t="s">
        <v>712</v>
      </c>
      <c r="E1555" s="151">
        <v>8.6199999999999999E-2</v>
      </c>
      <c r="F1555" s="151">
        <v>642.66999999999996</v>
      </c>
      <c r="G1555" s="151">
        <f t="shared" si="72"/>
        <v>0</v>
      </c>
      <c r="H1555" s="151">
        <f t="shared" si="73"/>
        <v>55.398153999999998</v>
      </c>
      <c r="I1555" s="151">
        <f t="shared" si="74"/>
        <v>55.398153999999998</v>
      </c>
      <c r="J1555" s="151" t="s">
        <v>704</v>
      </c>
      <c r="K1555" s="151" t="str">
        <f>IFERROR(IF(VLOOKUP(B1555,comp!$D:$L,1,FALSE)=B1555,"",""),"Novo")</f>
        <v/>
      </c>
    </row>
    <row r="1556" spans="1:11">
      <c r="A1556" s="151">
        <v>98627</v>
      </c>
      <c r="B1556" s="152">
        <v>105515</v>
      </c>
      <c r="C1556" s="151" t="s">
        <v>2268</v>
      </c>
      <c r="D1556" s="151" t="s">
        <v>1606</v>
      </c>
      <c r="E1556" s="151">
        <v>0.40560000000000002</v>
      </c>
      <c r="F1556" s="151">
        <v>717.52</v>
      </c>
      <c r="G1556" s="151">
        <f t="shared" si="72"/>
        <v>0</v>
      </c>
      <c r="H1556" s="151">
        <f t="shared" si="73"/>
        <v>291.02611200000001</v>
      </c>
      <c r="I1556" s="151">
        <f t="shared" si="74"/>
        <v>291.02611200000001</v>
      </c>
      <c r="J1556" s="151" t="s">
        <v>704</v>
      </c>
      <c r="K1556" s="151" t="str">
        <f>IFERROR(IF(VLOOKUP(B1556,comp!$D:$L,1,FALSE)=B1556,"",""),"Novo")</f>
        <v/>
      </c>
    </row>
    <row r="1557" spans="1:11">
      <c r="A1557" s="151">
        <v>98655</v>
      </c>
      <c r="B1557" s="152">
        <v>96525</v>
      </c>
      <c r="C1557" s="151" t="s">
        <v>2269</v>
      </c>
      <c r="D1557" s="151" t="s">
        <v>1606</v>
      </c>
      <c r="E1557" s="151">
        <v>0.69359999999999999</v>
      </c>
      <c r="F1557" s="151">
        <v>60.16</v>
      </c>
      <c r="G1557" s="151">
        <f t="shared" si="72"/>
        <v>0</v>
      </c>
      <c r="H1557" s="151">
        <f t="shared" si="73"/>
        <v>41.726976000000001</v>
      </c>
      <c r="I1557" s="151">
        <f t="shared" si="74"/>
        <v>41.726976000000001</v>
      </c>
      <c r="J1557" s="151" t="s">
        <v>704</v>
      </c>
      <c r="K1557" s="151" t="str">
        <f>IFERROR(IF(VLOOKUP(B1557,comp!$D:$L,1,FALSE)=B1557,"",""),"Novo")</f>
        <v/>
      </c>
    </row>
    <row r="1558" spans="1:11">
      <c r="A1558" s="151">
        <v>98655</v>
      </c>
      <c r="B1558" s="152">
        <v>96544</v>
      </c>
      <c r="C1558" s="151" t="s">
        <v>2270</v>
      </c>
      <c r="D1558" s="151" t="s">
        <v>828</v>
      </c>
      <c r="E1558" s="151">
        <v>13.327199999999999</v>
      </c>
      <c r="F1558" s="151">
        <v>18.440000000000001</v>
      </c>
      <c r="G1558" s="151">
        <f t="shared" si="72"/>
        <v>0</v>
      </c>
      <c r="H1558" s="151">
        <f t="shared" si="73"/>
        <v>245.753568</v>
      </c>
      <c r="I1558" s="151">
        <f t="shared" si="74"/>
        <v>245.753568</v>
      </c>
      <c r="J1558" s="151" t="s">
        <v>704</v>
      </c>
      <c r="K1558" s="151" t="str">
        <f>IFERROR(IF(VLOOKUP(B1558,comp!$D:$L,1,FALSE)=B1558,"",""),"Novo")</f>
        <v/>
      </c>
    </row>
    <row r="1559" spans="1:11">
      <c r="A1559" s="151">
        <v>98655</v>
      </c>
      <c r="B1559" s="152">
        <v>96546</v>
      </c>
      <c r="C1559" s="151" t="s">
        <v>2271</v>
      </c>
      <c r="D1559" s="151" t="s">
        <v>828</v>
      </c>
      <c r="E1559" s="151">
        <v>5.88</v>
      </c>
      <c r="F1559" s="151">
        <v>14.17</v>
      </c>
      <c r="G1559" s="151">
        <f t="shared" si="72"/>
        <v>0</v>
      </c>
      <c r="H1559" s="151">
        <f t="shared" si="73"/>
        <v>83.319599999999994</v>
      </c>
      <c r="I1559" s="151">
        <f t="shared" si="74"/>
        <v>83.319599999999994</v>
      </c>
      <c r="J1559" s="151" t="s">
        <v>704</v>
      </c>
      <c r="K1559" s="151" t="str">
        <f>IFERROR(IF(VLOOKUP(B1559,comp!$D:$L,1,FALSE)=B1559,"",""),"Novo")</f>
        <v/>
      </c>
    </row>
    <row r="1560" spans="1:11">
      <c r="A1560" s="151">
        <v>100763</v>
      </c>
      <c r="B1560" s="152">
        <v>442</v>
      </c>
      <c r="C1560" s="151" t="s">
        <v>2272</v>
      </c>
      <c r="D1560" s="151" t="s">
        <v>727</v>
      </c>
      <c r="E1560" s="151">
        <v>5.0999999999999997E-2</v>
      </c>
      <c r="F1560" s="151">
        <v>7.17</v>
      </c>
      <c r="G1560" s="151">
        <f t="shared" si="72"/>
        <v>0.36567</v>
      </c>
      <c r="H1560" s="151">
        <f t="shared" si="73"/>
        <v>0</v>
      </c>
      <c r="I1560" s="151">
        <f t="shared" si="74"/>
        <v>0.36567</v>
      </c>
      <c r="J1560" s="151" t="s">
        <v>707</v>
      </c>
      <c r="K1560" s="151" t="str">
        <f>IFERROR(IF(VLOOKUP(B1560,comp!$D:$L,1,FALSE)=B1560,"",""),"Novo")</f>
        <v/>
      </c>
    </row>
    <row r="1561" spans="1:11">
      <c r="A1561" s="151">
        <v>100763</v>
      </c>
      <c r="B1561" s="152">
        <v>88240</v>
      </c>
      <c r="C1561" s="151" t="s">
        <v>2273</v>
      </c>
      <c r="D1561" s="151" t="s">
        <v>852</v>
      </c>
      <c r="E1561" s="151">
        <v>4.7000000000000002E-3</v>
      </c>
      <c r="F1561" s="151">
        <v>27.19</v>
      </c>
      <c r="G1561" s="151">
        <f t="shared" si="72"/>
        <v>0</v>
      </c>
      <c r="H1561" s="151">
        <f t="shared" si="73"/>
        <v>0.12779300000000002</v>
      </c>
      <c r="I1561" s="151">
        <f t="shared" si="74"/>
        <v>0.12779300000000002</v>
      </c>
      <c r="J1561" s="151" t="s">
        <v>704</v>
      </c>
      <c r="K1561" s="151" t="str">
        <f>IFERROR(IF(VLOOKUP(B1561,comp!$D:$L,1,FALSE)=B1561,"",""),"Novo")</f>
        <v/>
      </c>
    </row>
    <row r="1562" spans="1:11">
      <c r="A1562" s="151">
        <v>100763</v>
      </c>
      <c r="B1562" s="152">
        <v>100716</v>
      </c>
      <c r="C1562" s="151" t="s">
        <v>2274</v>
      </c>
      <c r="D1562" s="151" t="s">
        <v>838</v>
      </c>
      <c r="E1562" s="151">
        <v>3.5842400000000003E-2</v>
      </c>
      <c r="F1562" s="151">
        <v>26.7</v>
      </c>
      <c r="G1562" s="151">
        <f t="shared" si="72"/>
        <v>0</v>
      </c>
      <c r="H1562" s="151">
        <f t="shared" si="73"/>
        <v>0.95699208000000002</v>
      </c>
      <c r="I1562" s="151">
        <f t="shared" si="74"/>
        <v>0.95699208000000002</v>
      </c>
      <c r="J1562" s="151" t="s">
        <v>704</v>
      </c>
      <c r="K1562" s="151" t="str">
        <f>IFERROR(IF(VLOOKUP(B1562,comp!$D:$L,1,FALSE)=B1562,"",""),"Novo")</f>
        <v/>
      </c>
    </row>
    <row r="1563" spans="1:11">
      <c r="A1563" s="151">
        <v>100763</v>
      </c>
      <c r="B1563" s="152">
        <v>100719</v>
      </c>
      <c r="C1563" s="151" t="s">
        <v>2275</v>
      </c>
      <c r="D1563" s="151" t="s">
        <v>838</v>
      </c>
      <c r="E1563" s="151">
        <v>3.5842400000000003E-2</v>
      </c>
      <c r="F1563" s="151">
        <v>11.97</v>
      </c>
      <c r="G1563" s="151">
        <f t="shared" si="72"/>
        <v>0</v>
      </c>
      <c r="H1563" s="151">
        <f t="shared" si="73"/>
        <v>0.42903352800000005</v>
      </c>
      <c r="I1563" s="151">
        <f t="shared" si="74"/>
        <v>0.42903352800000005</v>
      </c>
      <c r="J1563" s="151" t="s">
        <v>704</v>
      </c>
      <c r="K1563" s="151" t="str">
        <f>IFERROR(IF(VLOOKUP(B1563,comp!$D:$L,1,FALSE)=B1563,"",""),"Novo")</f>
        <v/>
      </c>
    </row>
    <row r="1564" spans="1:11">
      <c r="A1564" s="151">
        <v>100765</v>
      </c>
      <c r="B1564" s="152">
        <v>1333</v>
      </c>
      <c r="C1564" s="151" t="s">
        <v>2276</v>
      </c>
      <c r="D1564" s="151" t="s">
        <v>828</v>
      </c>
      <c r="E1564" s="151">
        <v>6.0005000000000003E-2</v>
      </c>
      <c r="F1564" s="151">
        <v>8.24</v>
      </c>
      <c r="G1564" s="151">
        <f t="shared" si="72"/>
        <v>0.49444120000000003</v>
      </c>
      <c r="H1564" s="151">
        <f t="shared" si="73"/>
        <v>0</v>
      </c>
      <c r="I1564" s="151">
        <f t="shared" si="74"/>
        <v>0.49444120000000003</v>
      </c>
      <c r="J1564" s="151" t="s">
        <v>707</v>
      </c>
      <c r="K1564" s="151" t="str">
        <f>IFERROR(IF(VLOOKUP(B1564,comp!$D:$L,1,FALSE)=B1564,"",""),"Novo")</f>
        <v/>
      </c>
    </row>
    <row r="1565" spans="1:11">
      <c r="A1565" s="151">
        <v>100771</v>
      </c>
      <c r="B1565" s="152">
        <v>95212</v>
      </c>
      <c r="C1565" s="151" t="s">
        <v>2277</v>
      </c>
      <c r="D1565" s="151" t="s">
        <v>703</v>
      </c>
      <c r="E1565" s="151">
        <v>8.5000000000000006E-3</v>
      </c>
      <c r="F1565" s="151">
        <v>159.57</v>
      </c>
      <c r="G1565" s="151">
        <f t="shared" si="72"/>
        <v>0</v>
      </c>
      <c r="H1565" s="151">
        <f t="shared" si="73"/>
        <v>1.3563450000000001</v>
      </c>
      <c r="I1565" s="151">
        <f t="shared" si="74"/>
        <v>1.3563450000000001</v>
      </c>
      <c r="J1565" s="151" t="s">
        <v>704</v>
      </c>
      <c r="K1565" s="151" t="str">
        <f>IFERROR(IF(VLOOKUP(B1565,comp!$D:$L,1,FALSE)=B1565,"",""),"Novo")</f>
        <v/>
      </c>
    </row>
    <row r="1566" spans="1:11">
      <c r="A1566" s="151">
        <v>100771</v>
      </c>
      <c r="B1566" s="152">
        <v>95213</v>
      </c>
      <c r="C1566" s="151" t="s">
        <v>2278</v>
      </c>
      <c r="D1566" s="151" t="s">
        <v>712</v>
      </c>
      <c r="E1566" s="151">
        <v>1.26E-2</v>
      </c>
      <c r="F1566" s="151">
        <v>93.18</v>
      </c>
      <c r="G1566" s="151">
        <f t="shared" si="72"/>
        <v>0</v>
      </c>
      <c r="H1566" s="151">
        <f t="shared" si="73"/>
        <v>1.1740680000000001</v>
      </c>
      <c r="I1566" s="151">
        <f t="shared" si="74"/>
        <v>1.1740680000000001</v>
      </c>
      <c r="J1566" s="151" t="s">
        <v>704</v>
      </c>
      <c r="K1566" s="151" t="str">
        <f>IFERROR(IF(VLOOKUP(B1566,comp!$D:$L,1,FALSE)=B1566,"",""),"Novo")</f>
        <v/>
      </c>
    </row>
    <row r="1567" spans="1:11">
      <c r="A1567" s="151">
        <v>100773</v>
      </c>
      <c r="B1567" s="152">
        <v>1334</v>
      </c>
      <c r="C1567" s="151" t="s">
        <v>2279</v>
      </c>
      <c r="D1567" s="151" t="s">
        <v>828</v>
      </c>
      <c r="E1567" s="151">
        <v>7.4439199999999997E-2</v>
      </c>
      <c r="F1567" s="151">
        <v>9.2799999999999994</v>
      </c>
      <c r="G1567" s="151">
        <f t="shared" si="72"/>
        <v>0.69079577599999997</v>
      </c>
      <c r="H1567" s="151">
        <f t="shared" si="73"/>
        <v>0</v>
      </c>
      <c r="I1567" s="151">
        <f t="shared" si="74"/>
        <v>0.69079577599999997</v>
      </c>
      <c r="J1567" s="151" t="s">
        <v>707</v>
      </c>
      <c r="K1567" s="151" t="str">
        <f>IFERROR(IF(VLOOKUP(B1567,comp!$D:$L,1,FALSE)=B1567,"",""),"Novo")</f>
        <v/>
      </c>
    </row>
    <row r="1568" spans="1:11">
      <c r="A1568" s="151">
        <v>100773</v>
      </c>
      <c r="B1568" s="152">
        <v>10966</v>
      </c>
      <c r="C1568" s="151" t="s">
        <v>2280</v>
      </c>
      <c r="D1568" s="151" t="s">
        <v>828</v>
      </c>
      <c r="E1568" s="151">
        <v>0.83134600000000003</v>
      </c>
      <c r="F1568" s="151">
        <v>9.1199999999999992</v>
      </c>
      <c r="G1568" s="151">
        <f t="shared" si="72"/>
        <v>7.5818755199999996</v>
      </c>
      <c r="H1568" s="151">
        <f t="shared" si="73"/>
        <v>0</v>
      </c>
      <c r="I1568" s="151">
        <f t="shared" si="74"/>
        <v>7.5818755199999996</v>
      </c>
      <c r="J1568" s="151" t="s">
        <v>707</v>
      </c>
      <c r="K1568" s="151" t="str">
        <f>IFERROR(IF(VLOOKUP(B1568,comp!$D:$L,1,FALSE)=B1568,"",""),"Novo")</f>
        <v/>
      </c>
    </row>
    <row r="1569" spans="1:11">
      <c r="A1569" s="151">
        <v>100776</v>
      </c>
      <c r="B1569" s="152">
        <v>11977</v>
      </c>
      <c r="C1569" s="151" t="s">
        <v>2281</v>
      </c>
      <c r="D1569" s="151" t="s">
        <v>727</v>
      </c>
      <c r="E1569" s="151">
        <v>1.6908400000000001E-2</v>
      </c>
      <c r="F1569" s="151">
        <v>11.64</v>
      </c>
      <c r="G1569" s="151">
        <f t="shared" si="72"/>
        <v>0.19681377600000002</v>
      </c>
      <c r="H1569" s="151">
        <f t="shared" si="73"/>
        <v>0</v>
      </c>
      <c r="I1569" s="151">
        <f t="shared" si="74"/>
        <v>0.19681377600000002</v>
      </c>
      <c r="J1569" s="151" t="s">
        <v>707</v>
      </c>
      <c r="K1569" s="151" t="str">
        <f>IFERROR(IF(VLOOKUP(B1569,comp!$D:$L,1,FALSE)=B1569,"",""),"Novo")</f>
        <v/>
      </c>
    </row>
    <row r="1570" spans="1:11">
      <c r="A1570" s="151">
        <v>103925</v>
      </c>
      <c r="B1570" s="152">
        <v>98576</v>
      </c>
      <c r="C1570" s="151" t="s">
        <v>2282</v>
      </c>
      <c r="D1570" s="151" t="s">
        <v>826</v>
      </c>
      <c r="E1570" s="151">
        <v>0.435</v>
      </c>
      <c r="F1570" s="151">
        <v>23.65</v>
      </c>
      <c r="G1570" s="151">
        <f t="shared" si="72"/>
        <v>0</v>
      </c>
      <c r="H1570" s="151">
        <f t="shared" si="73"/>
        <v>10.287749999999999</v>
      </c>
      <c r="I1570" s="151">
        <f t="shared" si="74"/>
        <v>10.287749999999999</v>
      </c>
      <c r="J1570" s="151" t="s">
        <v>704</v>
      </c>
      <c r="K1570" s="151" t="str">
        <f>IFERROR(IF(VLOOKUP(B1570,comp!$D:$L,1,FALSE)=B1570,"",""),"Novo")</f>
        <v/>
      </c>
    </row>
    <row r="1571" spans="1:11">
      <c r="A1571" s="151">
        <v>103925</v>
      </c>
      <c r="B1571" s="152">
        <v>103795</v>
      </c>
      <c r="C1571" s="151" t="s">
        <v>2283</v>
      </c>
      <c r="D1571" s="151" t="s">
        <v>838</v>
      </c>
      <c r="E1571" s="151">
        <v>7.4255000000000004</v>
      </c>
      <c r="F1571" s="151">
        <v>82.58</v>
      </c>
      <c r="G1571" s="151">
        <f t="shared" si="72"/>
        <v>0</v>
      </c>
      <c r="H1571" s="151">
        <f t="shared" si="73"/>
        <v>613.19779000000005</v>
      </c>
      <c r="I1571" s="151">
        <f t="shared" si="74"/>
        <v>613.19779000000005</v>
      </c>
      <c r="J1571" s="151" t="s">
        <v>704</v>
      </c>
      <c r="K1571" s="151" t="str">
        <f>IFERROR(IF(VLOOKUP(B1571,comp!$D:$L,1,FALSE)=B1571,"",""),"Novo")</f>
        <v/>
      </c>
    </row>
    <row r="1572" spans="1:11">
      <c r="A1572" s="151">
        <v>103925</v>
      </c>
      <c r="B1572" s="152">
        <v>103797</v>
      </c>
      <c r="C1572" s="151" t="s">
        <v>2284</v>
      </c>
      <c r="D1572" s="151" t="s">
        <v>828</v>
      </c>
      <c r="E1572" s="151">
        <v>24.698</v>
      </c>
      <c r="F1572" s="151">
        <v>16.75</v>
      </c>
      <c r="G1572" s="151">
        <f t="shared" si="72"/>
        <v>0</v>
      </c>
      <c r="H1572" s="151">
        <f t="shared" si="73"/>
        <v>413.69150000000002</v>
      </c>
      <c r="I1572" s="151">
        <f t="shared" si="74"/>
        <v>413.69150000000002</v>
      </c>
      <c r="J1572" s="151" t="s">
        <v>704</v>
      </c>
      <c r="K1572" s="151" t="str">
        <f>IFERROR(IF(VLOOKUP(B1572,comp!$D:$L,1,FALSE)=B1572,"",""),"Novo")</f>
        <v/>
      </c>
    </row>
    <row r="1573" spans="1:11">
      <c r="A1573" s="151">
        <v>103925</v>
      </c>
      <c r="B1573" s="152">
        <v>103798</v>
      </c>
      <c r="C1573" s="151" t="s">
        <v>2285</v>
      </c>
      <c r="D1573" s="151" t="s">
        <v>1606</v>
      </c>
      <c r="E1573" s="151">
        <v>1</v>
      </c>
      <c r="F1573" s="151">
        <v>574.48</v>
      </c>
      <c r="G1573" s="151">
        <f t="shared" si="72"/>
        <v>0</v>
      </c>
      <c r="H1573" s="151">
        <f t="shared" si="73"/>
        <v>574.48</v>
      </c>
      <c r="I1573" s="151">
        <f t="shared" si="74"/>
        <v>574.48</v>
      </c>
      <c r="J1573" s="151" t="s">
        <v>704</v>
      </c>
      <c r="K1573" s="151" t="str">
        <f>IFERROR(IF(VLOOKUP(B1573,comp!$D:$L,1,FALSE)=B1573,"",""),"Novo")</f>
        <v/>
      </c>
    </row>
    <row r="1574" spans="1:11">
      <c r="A1574" s="151">
        <v>103928</v>
      </c>
      <c r="B1574" s="152">
        <v>103800</v>
      </c>
      <c r="C1574" s="151" t="s">
        <v>2286</v>
      </c>
      <c r="D1574" s="151" t="s">
        <v>1606</v>
      </c>
      <c r="E1574" s="151">
        <v>1</v>
      </c>
      <c r="F1574" s="151">
        <v>479.82</v>
      </c>
      <c r="G1574" s="151">
        <f t="shared" si="72"/>
        <v>0</v>
      </c>
      <c r="H1574" s="151">
        <f t="shared" si="73"/>
        <v>479.82</v>
      </c>
      <c r="I1574" s="151">
        <f t="shared" si="74"/>
        <v>479.82</v>
      </c>
      <c r="J1574" s="151" t="s">
        <v>704</v>
      </c>
      <c r="K1574" s="151" t="str">
        <f>IFERROR(IF(VLOOKUP(B1574,comp!$D:$L,1,FALSE)=B1574,"",""),"Novo")</f>
        <v/>
      </c>
    </row>
    <row r="1575" spans="1:11">
      <c r="A1575" s="151">
        <v>103929</v>
      </c>
      <c r="B1575" s="152">
        <v>103796</v>
      </c>
      <c r="C1575" s="151" t="s">
        <v>2287</v>
      </c>
      <c r="D1575" s="151" t="s">
        <v>838</v>
      </c>
      <c r="E1575" s="151">
        <v>10.001099999999999</v>
      </c>
      <c r="F1575" s="151">
        <v>54.97</v>
      </c>
      <c r="G1575" s="151">
        <f t="shared" si="72"/>
        <v>0</v>
      </c>
      <c r="H1575" s="151">
        <f t="shared" si="73"/>
        <v>549.76046699999995</v>
      </c>
      <c r="I1575" s="151">
        <f t="shared" si="74"/>
        <v>549.76046699999995</v>
      </c>
      <c r="J1575" s="151" t="s">
        <v>704</v>
      </c>
      <c r="K1575" s="151" t="str">
        <f>IFERROR(IF(VLOOKUP(B1575,comp!$D:$L,1,FALSE)=B1575,"",""),"Novo")</f>
        <v/>
      </c>
    </row>
    <row r="1576" spans="1:11">
      <c r="A1576" s="151">
        <v>103929</v>
      </c>
      <c r="B1576" s="152">
        <v>103801</v>
      </c>
      <c r="C1576" s="151" t="s">
        <v>2288</v>
      </c>
      <c r="D1576" s="151" t="s">
        <v>1606</v>
      </c>
      <c r="E1576" s="151">
        <v>1</v>
      </c>
      <c r="F1576" s="151">
        <v>584.54</v>
      </c>
      <c r="G1576" s="151">
        <f t="shared" si="72"/>
        <v>0</v>
      </c>
      <c r="H1576" s="151">
        <f t="shared" si="73"/>
        <v>584.54</v>
      </c>
      <c r="I1576" s="151">
        <f t="shared" si="74"/>
        <v>584.54</v>
      </c>
      <c r="J1576" s="151" t="s">
        <v>704</v>
      </c>
      <c r="K1576" s="151" t="str">
        <f>IFERROR(IF(VLOOKUP(B1576,comp!$D:$L,1,FALSE)=B1576,"",""),"Novo")</f>
        <v/>
      </c>
    </row>
    <row r="1577" spans="1:11">
      <c r="A1577" s="151">
        <v>103930</v>
      </c>
      <c r="B1577" s="152">
        <v>103799</v>
      </c>
      <c r="C1577" s="151" t="s">
        <v>2289</v>
      </c>
      <c r="D1577" s="151" t="s">
        <v>1606</v>
      </c>
      <c r="E1577" s="151">
        <v>0.53869999999999996</v>
      </c>
      <c r="F1577" s="151">
        <v>387.5</v>
      </c>
      <c r="G1577" s="151">
        <f t="shared" si="72"/>
        <v>0</v>
      </c>
      <c r="H1577" s="151">
        <f t="shared" si="73"/>
        <v>208.74624999999997</v>
      </c>
      <c r="I1577" s="151">
        <f t="shared" si="74"/>
        <v>208.74624999999997</v>
      </c>
      <c r="J1577" s="151" t="s">
        <v>704</v>
      </c>
      <c r="K1577" s="151" t="str">
        <f>IFERROR(IF(VLOOKUP(B1577,comp!$D:$L,1,FALSE)=B1577,"",""),"Novo")</f>
        <v/>
      </c>
    </row>
    <row r="1578" spans="1:11">
      <c r="A1578" s="151">
        <v>105041</v>
      </c>
      <c r="B1578" s="152">
        <v>4335</v>
      </c>
      <c r="C1578" s="151" t="s">
        <v>2290</v>
      </c>
      <c r="D1578" s="151" t="s">
        <v>727</v>
      </c>
      <c r="E1578" s="151">
        <v>1.1000000000000001</v>
      </c>
      <c r="F1578" s="151">
        <v>14.95</v>
      </c>
      <c r="G1578" s="151">
        <f t="shared" si="72"/>
        <v>16.445</v>
      </c>
      <c r="H1578" s="151">
        <f t="shared" si="73"/>
        <v>0</v>
      </c>
      <c r="I1578" s="151">
        <f t="shared" si="74"/>
        <v>16.445</v>
      </c>
      <c r="J1578" s="151" t="s">
        <v>707</v>
      </c>
      <c r="K1578" s="151" t="str">
        <f>IFERROR(IF(VLOOKUP(B1578,comp!$D:$L,1,FALSE)=B1578,"",""),"Novo")</f>
        <v/>
      </c>
    </row>
    <row r="1579" spans="1:11">
      <c r="A1579" s="151">
        <v>105041</v>
      </c>
      <c r="B1579" s="152">
        <v>4500</v>
      </c>
      <c r="C1579" s="151" t="s">
        <v>2291</v>
      </c>
      <c r="D1579" s="151" t="s">
        <v>826</v>
      </c>
      <c r="E1579" s="151">
        <v>1.0915900000000001</v>
      </c>
      <c r="F1579" s="151">
        <v>14.19</v>
      </c>
      <c r="G1579" s="151">
        <f t="shared" si="72"/>
        <v>15.4896621</v>
      </c>
      <c r="H1579" s="151">
        <f t="shared" si="73"/>
        <v>0</v>
      </c>
      <c r="I1579" s="151">
        <f t="shared" si="74"/>
        <v>15.4896621</v>
      </c>
      <c r="J1579" s="151" t="s">
        <v>707</v>
      </c>
      <c r="K1579" s="151" t="str">
        <f>IFERROR(IF(VLOOKUP(B1579,comp!$D:$L,1,FALSE)=B1579,"",""),"Novo")</f>
        <v/>
      </c>
    </row>
    <row r="1580" spans="1:11">
      <c r="A1580" s="151">
        <v>105041</v>
      </c>
      <c r="B1580" s="152">
        <v>10527</v>
      </c>
      <c r="C1580" s="151" t="s">
        <v>2292</v>
      </c>
      <c r="D1580" s="151" t="s">
        <v>5224</v>
      </c>
      <c r="E1580" s="151">
        <v>7.2900000000000005E-4</v>
      </c>
      <c r="F1580" s="151">
        <v>28</v>
      </c>
      <c r="G1580" s="151">
        <f t="shared" si="72"/>
        <v>2.0412E-2</v>
      </c>
      <c r="H1580" s="151">
        <f t="shared" si="73"/>
        <v>0</v>
      </c>
      <c r="I1580" s="151">
        <f t="shared" si="74"/>
        <v>2.0412E-2</v>
      </c>
      <c r="J1580" s="151" t="s">
        <v>707</v>
      </c>
      <c r="K1580" s="151" t="str">
        <f>IFERROR(IF(VLOOKUP(B1580,comp!$D:$L,1,FALSE)=B1580,"",""),"Novo")</f>
        <v/>
      </c>
    </row>
    <row r="1581" spans="1:11">
      <c r="A1581" s="151">
        <v>105041</v>
      </c>
      <c r="B1581" s="152">
        <v>95140</v>
      </c>
      <c r="C1581" s="151" t="s">
        <v>2293</v>
      </c>
      <c r="D1581" s="151" t="s">
        <v>712</v>
      </c>
      <c r="E1581" s="151">
        <v>0.28105999999999998</v>
      </c>
      <c r="F1581" s="151">
        <v>0.04</v>
      </c>
      <c r="G1581" s="151">
        <f t="shared" si="72"/>
        <v>0</v>
      </c>
      <c r="H1581" s="151">
        <f t="shared" si="73"/>
        <v>1.12424E-2</v>
      </c>
      <c r="I1581" s="151">
        <f t="shared" si="74"/>
        <v>1.12424E-2</v>
      </c>
      <c r="J1581" s="151" t="s">
        <v>704</v>
      </c>
      <c r="K1581" s="151" t="str">
        <f>IFERROR(IF(VLOOKUP(B1581,comp!$D:$L,1,FALSE)=B1581,"",""),"Novo")</f>
        <v/>
      </c>
    </row>
    <row r="1582" spans="1:11">
      <c r="A1582" s="151">
        <v>105042</v>
      </c>
      <c r="B1582" s="152">
        <v>4115</v>
      </c>
      <c r="C1582" s="151" t="s">
        <v>2294</v>
      </c>
      <c r="D1582" s="151" t="s">
        <v>826</v>
      </c>
      <c r="E1582" s="151">
        <v>1.0915900000000001</v>
      </c>
      <c r="F1582" s="151">
        <v>26.13</v>
      </c>
      <c r="G1582" s="151">
        <f t="shared" si="72"/>
        <v>28.523246700000001</v>
      </c>
      <c r="H1582" s="151">
        <f t="shared" si="73"/>
        <v>0</v>
      </c>
      <c r="I1582" s="151">
        <f t="shared" si="74"/>
        <v>28.523246700000001</v>
      </c>
      <c r="J1582" s="151" t="s">
        <v>707</v>
      </c>
      <c r="K1582" s="151" t="str">
        <f>IFERROR(IF(VLOOKUP(B1582,comp!$D:$L,1,FALSE)=B1582,"",""),"Novo")</f>
        <v/>
      </c>
    </row>
    <row r="1583" spans="1:11">
      <c r="A1583" s="151">
        <v>105042</v>
      </c>
      <c r="B1583" s="152">
        <v>14439</v>
      </c>
      <c r="C1583" s="151" t="s">
        <v>2295</v>
      </c>
      <c r="D1583" s="151" t="s">
        <v>826</v>
      </c>
      <c r="E1583" s="151">
        <v>1.5437399999999999</v>
      </c>
      <c r="F1583" s="151">
        <v>4.28</v>
      </c>
      <c r="G1583" s="151">
        <f t="shared" si="72"/>
        <v>6.6072071999999995</v>
      </c>
      <c r="H1583" s="151">
        <f t="shared" si="73"/>
        <v>0</v>
      </c>
      <c r="I1583" s="151">
        <f t="shared" si="74"/>
        <v>6.6072071999999995</v>
      </c>
      <c r="J1583" s="151" t="s">
        <v>707</v>
      </c>
      <c r="K1583" s="151" t="str">
        <f>IFERROR(IF(VLOOKUP(B1583,comp!$D:$L,1,FALSE)=B1583,"",""),"Novo")</f>
        <v/>
      </c>
    </row>
    <row r="1584" spans="1:11">
      <c r="A1584" s="151">
        <v>105050</v>
      </c>
      <c r="B1584" s="152">
        <v>2794</v>
      </c>
      <c r="C1584" s="151" t="s">
        <v>2296</v>
      </c>
      <c r="D1584" s="151" t="s">
        <v>826</v>
      </c>
      <c r="E1584" s="151">
        <v>1.0915900000000001</v>
      </c>
      <c r="F1584" s="151">
        <v>140.02000000000001</v>
      </c>
      <c r="G1584" s="151">
        <f t="shared" si="72"/>
        <v>152.84443180000002</v>
      </c>
      <c r="H1584" s="151">
        <f t="shared" si="73"/>
        <v>0</v>
      </c>
      <c r="I1584" s="151">
        <f t="shared" si="74"/>
        <v>152.84443180000002</v>
      </c>
      <c r="J1584" s="151" t="s">
        <v>707</v>
      </c>
      <c r="K1584" s="151" t="str">
        <f>IFERROR(IF(VLOOKUP(B1584,comp!$D:$L,1,FALSE)=B1584,"",""),"Novo")</f>
        <v/>
      </c>
    </row>
    <row r="1585" spans="1:11">
      <c r="A1585" s="151">
        <v>105056</v>
      </c>
      <c r="B1585" s="152">
        <v>2788</v>
      </c>
      <c r="C1585" s="151" t="s">
        <v>2297</v>
      </c>
      <c r="D1585" s="151" t="s">
        <v>826</v>
      </c>
      <c r="E1585" s="151">
        <v>1.0915900000000001</v>
      </c>
      <c r="F1585" s="151">
        <v>203.98</v>
      </c>
      <c r="G1585" s="151">
        <f t="shared" si="72"/>
        <v>222.6625282</v>
      </c>
      <c r="H1585" s="151">
        <f t="shared" si="73"/>
        <v>0</v>
      </c>
      <c r="I1585" s="151">
        <f t="shared" si="74"/>
        <v>222.6625282</v>
      </c>
      <c r="J1585" s="151" t="s">
        <v>707</v>
      </c>
      <c r="K1585" s="151" t="str">
        <f>IFERROR(IF(VLOOKUP(B1585,comp!$D:$L,1,FALSE)=B1585,"",""),"Novo")</f>
        <v/>
      </c>
    </row>
    <row r="1586" spans="1:11">
      <c r="A1586" s="151">
        <v>105061</v>
      </c>
      <c r="B1586" s="152">
        <v>35274</v>
      </c>
      <c r="C1586" s="151" t="s">
        <v>2298</v>
      </c>
      <c r="D1586" s="151" t="s">
        <v>826</v>
      </c>
      <c r="E1586" s="151">
        <v>1.0915900000000001</v>
      </c>
      <c r="F1586" s="151">
        <v>57.09</v>
      </c>
      <c r="G1586" s="151">
        <f t="shared" si="72"/>
        <v>62.318873100000005</v>
      </c>
      <c r="H1586" s="151">
        <f t="shared" si="73"/>
        <v>0</v>
      </c>
      <c r="I1586" s="151">
        <f t="shared" si="74"/>
        <v>62.318873100000005</v>
      </c>
      <c r="J1586" s="151" t="s">
        <v>707</v>
      </c>
      <c r="K1586" s="151" t="str">
        <f>IFERROR(IF(VLOOKUP(B1586,comp!$D:$L,1,FALSE)=B1586,"",""),"Novo")</f>
        <v/>
      </c>
    </row>
    <row r="1587" spans="1:11">
      <c r="A1587" s="151">
        <v>105068</v>
      </c>
      <c r="B1587" s="152">
        <v>35275</v>
      </c>
      <c r="C1587" s="151" t="s">
        <v>2299</v>
      </c>
      <c r="D1587" s="151" t="s">
        <v>826</v>
      </c>
      <c r="E1587" s="151">
        <v>1.0915900000000001</v>
      </c>
      <c r="F1587" s="151">
        <v>121.18</v>
      </c>
      <c r="G1587" s="151">
        <f t="shared" si="72"/>
        <v>132.27887620000001</v>
      </c>
      <c r="H1587" s="151">
        <f t="shared" si="73"/>
        <v>0</v>
      </c>
      <c r="I1587" s="151">
        <f t="shared" si="74"/>
        <v>132.27887620000001</v>
      </c>
      <c r="J1587" s="151" t="s">
        <v>707</v>
      </c>
      <c r="K1587" s="151" t="str">
        <f>IFERROR(IF(VLOOKUP(B1587,comp!$D:$L,1,FALSE)=B1587,"",""),"Novo")</f>
        <v/>
      </c>
    </row>
    <row r="1588" spans="1:11">
      <c r="A1588" s="151">
        <v>105074</v>
      </c>
      <c r="B1588" s="152">
        <v>35276</v>
      </c>
      <c r="C1588" s="151" t="s">
        <v>2300</v>
      </c>
      <c r="D1588" s="151" t="s">
        <v>826</v>
      </c>
      <c r="E1588" s="151">
        <v>1.0915900000000001</v>
      </c>
      <c r="F1588" s="151">
        <v>210.84</v>
      </c>
      <c r="G1588" s="151">
        <f t="shared" si="72"/>
        <v>230.15083560000002</v>
      </c>
      <c r="H1588" s="151">
        <f t="shared" si="73"/>
        <v>0</v>
      </c>
      <c r="I1588" s="151">
        <f t="shared" si="74"/>
        <v>230.15083560000002</v>
      </c>
      <c r="J1588" s="151" t="s">
        <v>707</v>
      </c>
      <c r="K1588" s="151" t="str">
        <f>IFERROR(IF(VLOOKUP(B1588,comp!$D:$L,1,FALSE)=B1588,"",""),"Novo")</f>
        <v/>
      </c>
    </row>
    <row r="1589" spans="1:11">
      <c r="A1589" s="151">
        <v>105080</v>
      </c>
      <c r="B1589" s="152">
        <v>20213</v>
      </c>
      <c r="C1589" s="151" t="s">
        <v>2301</v>
      </c>
      <c r="D1589" s="151" t="s">
        <v>826</v>
      </c>
      <c r="E1589" s="151">
        <v>1.0915900000000001</v>
      </c>
      <c r="F1589" s="151">
        <v>28.99</v>
      </c>
      <c r="G1589" s="151">
        <f t="shared" si="72"/>
        <v>31.645194100000001</v>
      </c>
      <c r="H1589" s="151">
        <f t="shared" si="73"/>
        <v>0</v>
      </c>
      <c r="I1589" s="151">
        <f t="shared" si="74"/>
        <v>31.645194100000001</v>
      </c>
      <c r="J1589" s="151" t="s">
        <v>707</v>
      </c>
      <c r="K1589" s="151" t="str">
        <f>IFERROR(IF(VLOOKUP(B1589,comp!$D:$L,1,FALSE)=B1589,"",""),"Novo")</f>
        <v/>
      </c>
    </row>
    <row r="1590" spans="1:11">
      <c r="A1590" s="151">
        <v>105081</v>
      </c>
      <c r="B1590" s="152">
        <v>20211</v>
      </c>
      <c r="C1590" s="151" t="s">
        <v>2302</v>
      </c>
      <c r="D1590" s="151" t="s">
        <v>826</v>
      </c>
      <c r="E1590" s="151">
        <v>1.091594</v>
      </c>
      <c r="F1590" s="151">
        <v>38.380000000000003</v>
      </c>
      <c r="G1590" s="151">
        <f t="shared" si="72"/>
        <v>41.895377719999999</v>
      </c>
      <c r="H1590" s="151">
        <f t="shared" si="73"/>
        <v>0</v>
      </c>
      <c r="I1590" s="151">
        <f t="shared" si="74"/>
        <v>41.895377719999999</v>
      </c>
      <c r="J1590" s="151" t="s">
        <v>707</v>
      </c>
      <c r="K1590" s="151" t="str">
        <f>IFERROR(IF(VLOOKUP(B1590,comp!$D:$L,1,FALSE)=B1590,"",""),"Novo")</f>
        <v/>
      </c>
    </row>
    <row r="1591" spans="1:11">
      <c r="A1591" s="151">
        <v>105084</v>
      </c>
      <c r="B1591" s="152">
        <v>35272</v>
      </c>
      <c r="C1591" s="151" t="s">
        <v>2303</v>
      </c>
      <c r="D1591" s="151" t="s">
        <v>826</v>
      </c>
      <c r="E1591" s="151">
        <v>1.0915900000000001</v>
      </c>
      <c r="F1591" s="151">
        <v>57.29</v>
      </c>
      <c r="G1591" s="151">
        <f t="shared" si="72"/>
        <v>62.537191100000001</v>
      </c>
      <c r="H1591" s="151">
        <f t="shared" si="73"/>
        <v>0</v>
      </c>
      <c r="I1591" s="151">
        <f t="shared" si="74"/>
        <v>62.537191100000001</v>
      </c>
      <c r="J1591" s="151" t="s">
        <v>707</v>
      </c>
      <c r="K1591" s="151" t="str">
        <f>IFERROR(IF(VLOOKUP(B1591,comp!$D:$L,1,FALSE)=B1591,"",""),"Novo")</f>
        <v/>
      </c>
    </row>
    <row r="1592" spans="1:11">
      <c r="A1592" s="151">
        <v>105085</v>
      </c>
      <c r="B1592" s="152">
        <v>4481</v>
      </c>
      <c r="C1592" s="151" t="s">
        <v>2304</v>
      </c>
      <c r="D1592" s="151" t="s">
        <v>826</v>
      </c>
      <c r="E1592" s="151">
        <v>1.0915900000000001</v>
      </c>
      <c r="F1592" s="151">
        <v>61.32</v>
      </c>
      <c r="G1592" s="151">
        <f t="shared" si="72"/>
        <v>66.936298800000003</v>
      </c>
      <c r="H1592" s="151">
        <f t="shared" si="73"/>
        <v>0</v>
      </c>
      <c r="I1592" s="151">
        <f t="shared" si="74"/>
        <v>66.936298800000003</v>
      </c>
      <c r="J1592" s="151" t="s">
        <v>707</v>
      </c>
      <c r="K1592" s="151" t="str">
        <f>IFERROR(IF(VLOOKUP(B1592,comp!$D:$L,1,FALSE)=B1592,"",""),"Novo")</f>
        <v/>
      </c>
    </row>
    <row r="1593" spans="1:11">
      <c r="A1593" s="151">
        <v>105086</v>
      </c>
      <c r="B1593" s="152">
        <v>4465</v>
      </c>
      <c r="C1593" s="151" t="s">
        <v>2305</v>
      </c>
      <c r="D1593" s="151" t="s">
        <v>826</v>
      </c>
      <c r="E1593" s="151">
        <v>1.0915900000000001</v>
      </c>
      <c r="F1593" s="151">
        <v>49.68</v>
      </c>
      <c r="G1593" s="151">
        <f t="shared" si="72"/>
        <v>54.2301912</v>
      </c>
      <c r="H1593" s="151">
        <f t="shared" si="73"/>
        <v>0</v>
      </c>
      <c r="I1593" s="151">
        <f t="shared" si="74"/>
        <v>54.2301912</v>
      </c>
      <c r="J1593" s="151" t="s">
        <v>707</v>
      </c>
      <c r="K1593" s="151" t="str">
        <f>IFERROR(IF(VLOOKUP(B1593,comp!$D:$L,1,FALSE)=B1593,"",""),"Novo")</f>
        <v/>
      </c>
    </row>
    <row r="1594" spans="1:11">
      <c r="A1594" s="151">
        <v>105087</v>
      </c>
      <c r="B1594" s="152">
        <v>35273</v>
      </c>
      <c r="C1594" s="151" t="s">
        <v>2306</v>
      </c>
      <c r="D1594" s="151" t="s">
        <v>826</v>
      </c>
      <c r="E1594" s="151">
        <v>1.0915900000000001</v>
      </c>
      <c r="F1594" s="151">
        <v>59.58</v>
      </c>
      <c r="G1594" s="151">
        <f t="shared" si="72"/>
        <v>65.036932199999995</v>
      </c>
      <c r="H1594" s="151">
        <f t="shared" si="73"/>
        <v>0</v>
      </c>
      <c r="I1594" s="151">
        <f t="shared" si="74"/>
        <v>65.036932199999995</v>
      </c>
      <c r="J1594" s="151" t="s">
        <v>707</v>
      </c>
      <c r="K1594" s="151" t="str">
        <f>IFERROR(IF(VLOOKUP(B1594,comp!$D:$L,1,FALSE)=B1594,"",""),"Novo")</f>
        <v/>
      </c>
    </row>
    <row r="1595" spans="1:11">
      <c r="A1595" s="151">
        <v>105088</v>
      </c>
      <c r="B1595" s="152">
        <v>4470</v>
      </c>
      <c r="C1595" s="151" t="s">
        <v>2307</v>
      </c>
      <c r="D1595" s="151" t="s">
        <v>826</v>
      </c>
      <c r="E1595" s="151">
        <v>1.091594</v>
      </c>
      <c r="F1595" s="151">
        <v>137.5</v>
      </c>
      <c r="G1595" s="151">
        <f t="shared" si="72"/>
        <v>150.09417500000001</v>
      </c>
      <c r="H1595" s="151">
        <f t="shared" si="73"/>
        <v>0</v>
      </c>
      <c r="I1595" s="151">
        <f t="shared" si="74"/>
        <v>150.09417500000001</v>
      </c>
      <c r="J1595" s="151" t="s">
        <v>707</v>
      </c>
      <c r="K1595" s="151" t="str">
        <f>IFERROR(IF(VLOOKUP(B1595,comp!$D:$L,1,FALSE)=B1595,"",""),"Novo")</f>
        <v/>
      </c>
    </row>
    <row r="1596" spans="1:11">
      <c r="A1596" s="151">
        <v>105089</v>
      </c>
      <c r="B1596" s="152">
        <v>20208</v>
      </c>
      <c r="C1596" s="151" t="s">
        <v>2308</v>
      </c>
      <c r="D1596" s="151" t="s">
        <v>826</v>
      </c>
      <c r="E1596" s="151">
        <v>1.0915900000000001</v>
      </c>
      <c r="F1596" s="151">
        <v>123.75</v>
      </c>
      <c r="G1596" s="151">
        <f t="shared" si="72"/>
        <v>135.08426249999999</v>
      </c>
      <c r="H1596" s="151">
        <f t="shared" si="73"/>
        <v>0</v>
      </c>
      <c r="I1596" s="151">
        <f t="shared" si="74"/>
        <v>135.08426249999999</v>
      </c>
      <c r="J1596" s="151" t="s">
        <v>707</v>
      </c>
      <c r="K1596" s="151" t="str">
        <f>IFERROR(IF(VLOOKUP(B1596,comp!$D:$L,1,FALSE)=B1596,"",""),"Novo")</f>
        <v/>
      </c>
    </row>
    <row r="1597" spans="1:11">
      <c r="A1597" s="151">
        <v>105090</v>
      </c>
      <c r="B1597" s="152">
        <v>6180</v>
      </c>
      <c r="C1597" s="151" t="s">
        <v>2309</v>
      </c>
      <c r="D1597" s="151" t="s">
        <v>838</v>
      </c>
      <c r="E1597" s="151">
        <v>1.0162</v>
      </c>
      <c r="F1597" s="151">
        <v>382.88</v>
      </c>
      <c r="G1597" s="151">
        <f t="shared" si="72"/>
        <v>389.08265599999999</v>
      </c>
      <c r="H1597" s="151">
        <f t="shared" si="73"/>
        <v>0</v>
      </c>
      <c r="I1597" s="151">
        <f t="shared" si="74"/>
        <v>389.08265599999999</v>
      </c>
      <c r="J1597" s="151" t="s">
        <v>707</v>
      </c>
      <c r="K1597" s="151" t="str">
        <f>IFERROR(IF(VLOOKUP(B1597,comp!$D:$L,1,FALSE)=B1597,"",""),"Novo")</f>
        <v/>
      </c>
    </row>
    <row r="1598" spans="1:11">
      <c r="A1598" s="151">
        <v>105091</v>
      </c>
      <c r="B1598" s="152">
        <v>20204</v>
      </c>
      <c r="C1598" s="151" t="s">
        <v>2310</v>
      </c>
      <c r="D1598" s="151" t="s">
        <v>826</v>
      </c>
      <c r="E1598" s="151">
        <v>1.0915900000000001</v>
      </c>
      <c r="F1598" s="151">
        <v>91.67</v>
      </c>
      <c r="G1598" s="151">
        <f t="shared" si="72"/>
        <v>100.0660553</v>
      </c>
      <c r="H1598" s="151">
        <f t="shared" si="73"/>
        <v>0</v>
      </c>
      <c r="I1598" s="151">
        <f t="shared" si="74"/>
        <v>100.0660553</v>
      </c>
      <c r="J1598" s="151" t="s">
        <v>707</v>
      </c>
      <c r="K1598" s="151" t="str">
        <f>IFERROR(IF(VLOOKUP(B1598,comp!$D:$L,1,FALSE)=B1598,"",""),"Novo")</f>
        <v/>
      </c>
    </row>
    <row r="1599" spans="1:11">
      <c r="A1599" s="151">
        <v>105092</v>
      </c>
      <c r="B1599" s="152">
        <v>4437</v>
      </c>
      <c r="C1599" s="151" t="s">
        <v>2311</v>
      </c>
      <c r="D1599" s="151" t="s">
        <v>826</v>
      </c>
      <c r="E1599" s="151">
        <v>1.0915900000000001</v>
      </c>
      <c r="F1599" s="151">
        <v>103.13</v>
      </c>
      <c r="G1599" s="151">
        <f t="shared" si="72"/>
        <v>112.5756767</v>
      </c>
      <c r="H1599" s="151">
        <f t="shared" si="73"/>
        <v>0</v>
      </c>
      <c r="I1599" s="151">
        <f t="shared" si="74"/>
        <v>112.5756767</v>
      </c>
      <c r="J1599" s="151" t="s">
        <v>707</v>
      </c>
      <c r="K1599" s="151" t="str">
        <f>IFERROR(IF(VLOOKUP(B1599,comp!$D:$L,1,FALSE)=B1599,"",""),"Novo")</f>
        <v/>
      </c>
    </row>
    <row r="1600" spans="1:11">
      <c r="A1600" s="151">
        <v>105093</v>
      </c>
      <c r="B1600" s="152">
        <v>14580</v>
      </c>
      <c r="C1600" s="151" t="s">
        <v>2312</v>
      </c>
      <c r="D1600" s="151" t="s">
        <v>826</v>
      </c>
      <c r="E1600" s="151">
        <v>1.0915900000000001</v>
      </c>
      <c r="F1600" s="151">
        <v>103.13</v>
      </c>
      <c r="G1600" s="151">
        <f t="shared" si="72"/>
        <v>112.5756767</v>
      </c>
      <c r="H1600" s="151">
        <f t="shared" si="73"/>
        <v>0</v>
      </c>
      <c r="I1600" s="151">
        <f t="shared" si="74"/>
        <v>112.5756767</v>
      </c>
      <c r="J1600" s="151" t="s">
        <v>707</v>
      </c>
      <c r="K1600" s="151" t="str">
        <f>IFERROR(IF(VLOOKUP(B1600,comp!$D:$L,1,FALSE)=B1600,"",""),"Novo")</f>
        <v/>
      </c>
    </row>
    <row r="1601" spans="1:11">
      <c r="A1601" s="151">
        <v>105095</v>
      </c>
      <c r="B1601" s="152">
        <v>4119</v>
      </c>
      <c r="C1601" s="151" t="s">
        <v>2313</v>
      </c>
      <c r="D1601" s="151" t="s">
        <v>826</v>
      </c>
      <c r="E1601" s="151">
        <v>1.0915900000000001</v>
      </c>
      <c r="F1601" s="151">
        <v>52.78</v>
      </c>
      <c r="G1601" s="151">
        <f t="shared" si="72"/>
        <v>57.614120200000002</v>
      </c>
      <c r="H1601" s="151">
        <f t="shared" si="73"/>
        <v>0</v>
      </c>
      <c r="I1601" s="151">
        <f t="shared" si="74"/>
        <v>57.614120200000002</v>
      </c>
      <c r="J1601" s="151" t="s">
        <v>707</v>
      </c>
      <c r="K1601" s="151" t="str">
        <f>IFERROR(IF(VLOOKUP(B1601,comp!$D:$L,1,FALSE)=B1601,"",""),"Novo")</f>
        <v/>
      </c>
    </row>
    <row r="1602" spans="1:11">
      <c r="A1602" s="151">
        <v>98562</v>
      </c>
      <c r="B1602" s="152">
        <v>123</v>
      </c>
      <c r="C1602" s="151" t="s">
        <v>2314</v>
      </c>
      <c r="D1602" s="151" t="s">
        <v>1496</v>
      </c>
      <c r="E1602" s="151">
        <v>0.4405</v>
      </c>
      <c r="F1602" s="151">
        <v>7.11</v>
      </c>
      <c r="G1602" s="151">
        <f t="shared" si="72"/>
        <v>3.131955</v>
      </c>
      <c r="H1602" s="151">
        <f t="shared" si="73"/>
        <v>0</v>
      </c>
      <c r="I1602" s="151">
        <f t="shared" si="74"/>
        <v>3.131955</v>
      </c>
      <c r="J1602" s="151" t="s">
        <v>707</v>
      </c>
      <c r="K1602" s="151" t="str">
        <f>IFERROR(IF(VLOOKUP(B1602,comp!$D:$L,1,FALSE)=B1602,"",""),"Novo")</f>
        <v/>
      </c>
    </row>
    <row r="1603" spans="1:11">
      <c r="A1603" s="151">
        <v>98562</v>
      </c>
      <c r="B1603" s="152">
        <v>87298</v>
      </c>
      <c r="C1603" s="151" t="s">
        <v>2315</v>
      </c>
      <c r="D1603" s="151" t="s">
        <v>1606</v>
      </c>
      <c r="E1603" s="151">
        <v>0.02</v>
      </c>
      <c r="F1603" s="151">
        <v>558.21</v>
      </c>
      <c r="G1603" s="151">
        <f t="shared" si="72"/>
        <v>0</v>
      </c>
      <c r="H1603" s="151">
        <f t="shared" si="73"/>
        <v>11.164200000000001</v>
      </c>
      <c r="I1603" s="151">
        <f t="shared" si="74"/>
        <v>11.164200000000001</v>
      </c>
      <c r="J1603" s="151" t="s">
        <v>704</v>
      </c>
      <c r="K1603" s="151" t="str">
        <f>IFERROR(IF(VLOOKUP(B1603,comp!$D:$L,1,FALSE)=B1603,"",""),"Novo")</f>
        <v/>
      </c>
    </row>
    <row r="1604" spans="1:11">
      <c r="A1604" s="151">
        <v>98555</v>
      </c>
      <c r="B1604" s="152">
        <v>135</v>
      </c>
      <c r="C1604" s="151" t="s">
        <v>2316</v>
      </c>
      <c r="D1604" s="151" t="s">
        <v>828</v>
      </c>
      <c r="E1604" s="151">
        <v>3.4615</v>
      </c>
      <c r="F1604" s="151">
        <v>3.26</v>
      </c>
      <c r="G1604" s="151">
        <f t="shared" si="72"/>
        <v>11.28449</v>
      </c>
      <c r="H1604" s="151">
        <f t="shared" si="73"/>
        <v>0</v>
      </c>
      <c r="I1604" s="151">
        <f t="shared" si="74"/>
        <v>11.28449</v>
      </c>
      <c r="J1604" s="151" t="s">
        <v>707</v>
      </c>
      <c r="K1604" s="151" t="str">
        <f>IFERROR(IF(VLOOKUP(B1604,comp!$D:$L,1,FALSE)=B1604,"",""),"Novo")</f>
        <v/>
      </c>
    </row>
    <row r="1605" spans="1:11">
      <c r="A1605" s="151">
        <v>98556</v>
      </c>
      <c r="B1605" s="152">
        <v>4030</v>
      </c>
      <c r="C1605" s="151" t="s">
        <v>2317</v>
      </c>
      <c r="D1605" s="151" t="s">
        <v>838</v>
      </c>
      <c r="E1605" s="151">
        <v>1.3512999999999999</v>
      </c>
      <c r="F1605" s="151">
        <v>7.47</v>
      </c>
      <c r="G1605" s="151">
        <f t="shared" ref="G1605:G1668" si="75">IF(J1605="INSUMO",F1605*E1605,0)</f>
        <v>10.094211</v>
      </c>
      <c r="H1605" s="151">
        <f t="shared" ref="H1605:H1668" si="76">IF(J1605="MÃO DE OBRA",F1605*E1605,0)</f>
        <v>0</v>
      </c>
      <c r="I1605" s="151">
        <f t="shared" ref="I1605:I1668" si="77">E1605*F1605</f>
        <v>10.094211</v>
      </c>
      <c r="J1605" s="151" t="s">
        <v>707</v>
      </c>
      <c r="K1605" s="151" t="str">
        <f>IFERROR(IF(VLOOKUP(B1605,comp!$D:$L,1,FALSE)=B1605,"",""),"Novo")</f>
        <v/>
      </c>
    </row>
    <row r="1606" spans="1:11">
      <c r="A1606" s="151">
        <v>98546</v>
      </c>
      <c r="B1606" s="152">
        <v>4015</v>
      </c>
      <c r="C1606" s="151" t="s">
        <v>2318</v>
      </c>
      <c r="D1606" s="151" t="s">
        <v>838</v>
      </c>
      <c r="E1606" s="151">
        <v>1.1318999999999999</v>
      </c>
      <c r="F1606" s="151">
        <v>70.02</v>
      </c>
      <c r="G1606" s="151">
        <f t="shared" si="75"/>
        <v>79.25563799999999</v>
      </c>
      <c r="H1606" s="151">
        <f t="shared" si="76"/>
        <v>0</v>
      </c>
      <c r="I1606" s="151">
        <f t="shared" si="77"/>
        <v>79.25563799999999</v>
      </c>
      <c r="J1606" s="151" t="s">
        <v>707</v>
      </c>
      <c r="K1606" s="151" t="str">
        <f>IFERROR(IF(VLOOKUP(B1606,comp!$D:$L,1,FALSE)=B1606,"",""),"Novo")</f>
        <v/>
      </c>
    </row>
    <row r="1607" spans="1:11">
      <c r="A1607" s="151">
        <v>98547</v>
      </c>
      <c r="B1607" s="152">
        <v>4014</v>
      </c>
      <c r="C1607" s="151" t="s">
        <v>2319</v>
      </c>
      <c r="D1607" s="151" t="s">
        <v>838</v>
      </c>
      <c r="E1607" s="151">
        <v>1.1318999999999999</v>
      </c>
      <c r="F1607" s="151">
        <v>57.02</v>
      </c>
      <c r="G1607" s="151">
        <f t="shared" si="75"/>
        <v>64.540937999999997</v>
      </c>
      <c r="H1607" s="151">
        <f t="shared" si="76"/>
        <v>0</v>
      </c>
      <c r="I1607" s="151">
        <f t="shared" si="77"/>
        <v>64.540937999999997</v>
      </c>
      <c r="J1607" s="151" t="s">
        <v>707</v>
      </c>
      <c r="K1607" s="151" t="str">
        <f>IFERROR(IF(VLOOKUP(B1607,comp!$D:$L,1,FALSE)=B1607,"",""),"Novo")</f>
        <v/>
      </c>
    </row>
    <row r="1608" spans="1:11">
      <c r="A1608" s="151">
        <v>98553</v>
      </c>
      <c r="B1608" s="152">
        <v>43148</v>
      </c>
      <c r="C1608" s="151" t="s">
        <v>2320</v>
      </c>
      <c r="D1608" s="151" t="s">
        <v>828</v>
      </c>
      <c r="E1608" s="151">
        <v>2</v>
      </c>
      <c r="F1608" s="151">
        <v>59.14</v>
      </c>
      <c r="G1608" s="151">
        <f t="shared" si="75"/>
        <v>118.28</v>
      </c>
      <c r="H1608" s="151">
        <f t="shared" si="76"/>
        <v>0</v>
      </c>
      <c r="I1608" s="151">
        <f t="shared" si="77"/>
        <v>118.28</v>
      </c>
      <c r="J1608" s="151" t="s">
        <v>707</v>
      </c>
      <c r="K1608" s="151" t="str">
        <f>IFERROR(IF(VLOOKUP(B1608,comp!$D:$L,1,FALSE)=B1608,"",""),"Novo")</f>
        <v/>
      </c>
    </row>
    <row r="1609" spans="1:11">
      <c r="A1609" s="151">
        <v>98553</v>
      </c>
      <c r="B1609" s="152">
        <v>44072</v>
      </c>
      <c r="C1609" s="151" t="s">
        <v>2321</v>
      </c>
      <c r="D1609" s="151" t="s">
        <v>1496</v>
      </c>
      <c r="E1609" s="151">
        <v>0.3</v>
      </c>
      <c r="F1609" s="151">
        <v>131.68</v>
      </c>
      <c r="G1609" s="151">
        <f t="shared" si="75"/>
        <v>39.503999999999998</v>
      </c>
      <c r="H1609" s="151">
        <f t="shared" si="76"/>
        <v>0</v>
      </c>
      <c r="I1609" s="151">
        <f t="shared" si="77"/>
        <v>39.503999999999998</v>
      </c>
      <c r="J1609" s="151" t="s">
        <v>707</v>
      </c>
      <c r="K1609" s="151" t="str">
        <f>IFERROR(IF(VLOOKUP(B1609,comp!$D:$L,1,FALSE)=B1609,"",""),"Novo")</f>
        <v/>
      </c>
    </row>
    <row r="1610" spans="1:11">
      <c r="A1610" s="151">
        <v>98554</v>
      </c>
      <c r="B1610" s="152">
        <v>43147</v>
      </c>
      <c r="C1610" s="151" t="s">
        <v>2322</v>
      </c>
      <c r="D1610" s="151" t="s">
        <v>828</v>
      </c>
      <c r="E1610" s="151">
        <v>1.2</v>
      </c>
      <c r="F1610" s="151">
        <v>22.9</v>
      </c>
      <c r="G1610" s="151">
        <f t="shared" si="75"/>
        <v>27.479999999999997</v>
      </c>
      <c r="H1610" s="151">
        <f t="shared" si="76"/>
        <v>0</v>
      </c>
      <c r="I1610" s="151">
        <f t="shared" si="77"/>
        <v>27.479999999999997</v>
      </c>
      <c r="J1610" s="151" t="s">
        <v>707</v>
      </c>
      <c r="K1610" s="151" t="str">
        <f>IFERROR(IF(VLOOKUP(B1610,comp!$D:$L,1,FALSE)=B1610,"",""),"Novo")</f>
        <v/>
      </c>
    </row>
    <row r="1611" spans="1:11">
      <c r="A1611" s="151">
        <v>98557</v>
      </c>
      <c r="B1611" s="152">
        <v>626</v>
      </c>
      <c r="C1611" s="151" t="s">
        <v>2323</v>
      </c>
      <c r="D1611" s="151" t="s">
        <v>828</v>
      </c>
      <c r="E1611" s="151">
        <v>1.5</v>
      </c>
      <c r="F1611" s="151">
        <v>17.97</v>
      </c>
      <c r="G1611" s="151">
        <f t="shared" si="75"/>
        <v>26.954999999999998</v>
      </c>
      <c r="H1611" s="151">
        <f t="shared" si="76"/>
        <v>0</v>
      </c>
      <c r="I1611" s="151">
        <f t="shared" si="77"/>
        <v>26.954999999999998</v>
      </c>
      <c r="J1611" s="151" t="s">
        <v>707</v>
      </c>
      <c r="K1611" s="151" t="str">
        <f>IFERROR(IF(VLOOKUP(B1611,comp!$D:$L,1,FALSE)=B1611,"",""),"Novo")</f>
        <v/>
      </c>
    </row>
    <row r="1612" spans="1:11">
      <c r="A1612" s="151">
        <v>98563</v>
      </c>
      <c r="B1612" s="152">
        <v>38365</v>
      </c>
      <c r="C1612" s="151" t="s">
        <v>2324</v>
      </c>
      <c r="D1612" s="151" t="s">
        <v>838</v>
      </c>
      <c r="E1612" s="151">
        <v>1.04</v>
      </c>
      <c r="F1612" s="151">
        <v>2.21</v>
      </c>
      <c r="G1612" s="151">
        <f t="shared" si="75"/>
        <v>2.2984</v>
      </c>
      <c r="H1612" s="151">
        <f t="shared" si="76"/>
        <v>0</v>
      </c>
      <c r="I1612" s="151">
        <f t="shared" si="77"/>
        <v>2.2984</v>
      </c>
      <c r="J1612" s="151" t="s">
        <v>707</v>
      </c>
      <c r="K1612" s="151" t="str">
        <f>IFERROR(IF(VLOOKUP(B1612,comp!$D:$L,1,FALSE)=B1612,"",""),"Novo")</f>
        <v/>
      </c>
    </row>
    <row r="1613" spans="1:11">
      <c r="A1613" s="151">
        <v>98563</v>
      </c>
      <c r="B1613" s="152">
        <v>87372</v>
      </c>
      <c r="C1613" s="151" t="s">
        <v>2325</v>
      </c>
      <c r="D1613" s="151" t="s">
        <v>1606</v>
      </c>
      <c r="E1613" s="151">
        <v>2.5000000000000001E-2</v>
      </c>
      <c r="F1613" s="151">
        <v>743.44</v>
      </c>
      <c r="G1613" s="151">
        <f t="shared" si="75"/>
        <v>0</v>
      </c>
      <c r="H1613" s="151">
        <f t="shared" si="76"/>
        <v>18.586000000000002</v>
      </c>
      <c r="I1613" s="151">
        <f t="shared" si="77"/>
        <v>18.586000000000002</v>
      </c>
      <c r="J1613" s="151" t="s">
        <v>704</v>
      </c>
      <c r="K1613" s="151" t="str">
        <f>IFERROR(IF(VLOOKUP(B1613,comp!$D:$L,1,FALSE)=B1613,"",""),"Novo")</f>
        <v/>
      </c>
    </row>
    <row r="1614" spans="1:11">
      <c r="A1614" s="151">
        <v>98564</v>
      </c>
      <c r="B1614" s="152">
        <v>10931</v>
      </c>
      <c r="C1614" s="151" t="s">
        <v>2326</v>
      </c>
      <c r="D1614" s="151" t="s">
        <v>838</v>
      </c>
      <c r="E1614" s="151">
        <v>1.05</v>
      </c>
      <c r="F1614" s="151">
        <v>12.64</v>
      </c>
      <c r="G1614" s="151">
        <f t="shared" si="75"/>
        <v>13.272000000000002</v>
      </c>
      <c r="H1614" s="151">
        <f t="shared" si="76"/>
        <v>0</v>
      </c>
      <c r="I1614" s="151">
        <f t="shared" si="77"/>
        <v>13.272000000000002</v>
      </c>
      <c r="J1614" s="151" t="s">
        <v>707</v>
      </c>
      <c r="K1614" s="151" t="str">
        <f>IFERROR(IF(VLOOKUP(B1614,comp!$D:$L,1,FALSE)=B1614,"",""),"Novo")</f>
        <v/>
      </c>
    </row>
    <row r="1615" spans="1:11">
      <c r="A1615" s="151">
        <v>98571</v>
      </c>
      <c r="B1615" s="152">
        <v>1523</v>
      </c>
      <c r="C1615" s="151" t="s">
        <v>2327</v>
      </c>
      <c r="D1615" s="151" t="s">
        <v>1606</v>
      </c>
      <c r="E1615" s="151">
        <v>4.3999999999999997E-2</v>
      </c>
      <c r="F1615" s="151">
        <v>403.05</v>
      </c>
      <c r="G1615" s="151">
        <f t="shared" si="75"/>
        <v>17.734199999999998</v>
      </c>
      <c r="H1615" s="151">
        <f t="shared" si="76"/>
        <v>0</v>
      </c>
      <c r="I1615" s="151">
        <f t="shared" si="77"/>
        <v>17.734199999999998</v>
      </c>
      <c r="J1615" s="151" t="s">
        <v>707</v>
      </c>
      <c r="K1615" s="151" t="str">
        <f>IFERROR(IF(VLOOKUP(B1615,comp!$D:$L,1,FALSE)=B1615,"",""),"Novo")</f>
        <v/>
      </c>
    </row>
    <row r="1616" spans="1:11">
      <c r="A1616" s="151">
        <v>91831</v>
      </c>
      <c r="B1616" s="152">
        <v>2689</v>
      </c>
      <c r="C1616" s="151" t="s">
        <v>2328</v>
      </c>
      <c r="D1616" s="151" t="s">
        <v>826</v>
      </c>
      <c r="E1616" s="151">
        <v>1.1000000000000001</v>
      </c>
      <c r="F1616" s="151">
        <v>2.21</v>
      </c>
      <c r="G1616" s="151">
        <f t="shared" si="75"/>
        <v>2.431</v>
      </c>
      <c r="H1616" s="151">
        <f t="shared" si="76"/>
        <v>0</v>
      </c>
      <c r="I1616" s="151">
        <f t="shared" si="77"/>
        <v>2.431</v>
      </c>
      <c r="J1616" s="151" t="s">
        <v>707</v>
      </c>
      <c r="K1616" s="151" t="str">
        <f>IFERROR(IF(VLOOKUP(B1616,comp!$D:$L,1,FALSE)=B1616,"",""),"Novo")</f>
        <v/>
      </c>
    </row>
    <row r="1617" spans="1:11">
      <c r="A1617" s="151">
        <v>91831</v>
      </c>
      <c r="B1617" s="152">
        <v>91170</v>
      </c>
      <c r="C1617" s="151" t="s">
        <v>2329</v>
      </c>
      <c r="D1617" s="151" t="s">
        <v>826</v>
      </c>
      <c r="E1617" s="151">
        <v>1</v>
      </c>
      <c r="F1617" s="151">
        <v>11.54</v>
      </c>
      <c r="G1617" s="151">
        <f t="shared" si="75"/>
        <v>0</v>
      </c>
      <c r="H1617" s="151">
        <f t="shared" si="76"/>
        <v>11.54</v>
      </c>
      <c r="I1617" s="151">
        <f t="shared" si="77"/>
        <v>11.54</v>
      </c>
      <c r="J1617" s="151" t="s">
        <v>704</v>
      </c>
      <c r="K1617" s="151" t="str">
        <f>IFERROR(IF(VLOOKUP(B1617,comp!$D:$L,1,FALSE)=B1617,"",""),"Novo")</f>
        <v/>
      </c>
    </row>
    <row r="1618" spans="1:11">
      <c r="A1618" s="151">
        <v>91833</v>
      </c>
      <c r="B1618" s="152">
        <v>39243</v>
      </c>
      <c r="C1618" s="151" t="s">
        <v>2330</v>
      </c>
      <c r="D1618" s="151" t="s">
        <v>826</v>
      </c>
      <c r="E1618" s="151">
        <v>1.1000000000000001</v>
      </c>
      <c r="F1618" s="151">
        <v>2.7</v>
      </c>
      <c r="G1618" s="151">
        <f t="shared" si="75"/>
        <v>2.9700000000000006</v>
      </c>
      <c r="H1618" s="151">
        <f t="shared" si="76"/>
        <v>0</v>
      </c>
      <c r="I1618" s="151">
        <f t="shared" si="77"/>
        <v>2.9700000000000006</v>
      </c>
      <c r="J1618" s="151" t="s">
        <v>707</v>
      </c>
      <c r="K1618" s="151" t="str">
        <f>IFERROR(IF(VLOOKUP(B1618,comp!$D:$L,1,FALSE)=B1618,"",""),"Novo")</f>
        <v/>
      </c>
    </row>
    <row r="1619" spans="1:11">
      <c r="A1619" s="151">
        <v>91834</v>
      </c>
      <c r="B1619" s="152">
        <v>2688</v>
      </c>
      <c r="C1619" s="151" t="s">
        <v>2331</v>
      </c>
      <c r="D1619" s="151" t="s">
        <v>826</v>
      </c>
      <c r="E1619" s="151">
        <v>1.1000000000000001</v>
      </c>
      <c r="F1619" s="151">
        <v>2.39</v>
      </c>
      <c r="G1619" s="151">
        <f t="shared" si="75"/>
        <v>2.6290000000000004</v>
      </c>
      <c r="H1619" s="151">
        <f t="shared" si="76"/>
        <v>0</v>
      </c>
      <c r="I1619" s="151">
        <f t="shared" si="77"/>
        <v>2.6290000000000004</v>
      </c>
      <c r="J1619" s="151" t="s">
        <v>707</v>
      </c>
      <c r="K1619" s="151" t="str">
        <f>IFERROR(IF(VLOOKUP(B1619,comp!$D:$L,1,FALSE)=B1619,"",""),"Novo")</f>
        <v/>
      </c>
    </row>
    <row r="1620" spans="1:11">
      <c r="A1620" s="151">
        <v>91835</v>
      </c>
      <c r="B1620" s="152">
        <v>39244</v>
      </c>
      <c r="C1620" s="151" t="s">
        <v>2332</v>
      </c>
      <c r="D1620" s="151" t="s">
        <v>826</v>
      </c>
      <c r="E1620" s="151">
        <v>1.1000000000000001</v>
      </c>
      <c r="F1620" s="151">
        <v>3.65</v>
      </c>
      <c r="G1620" s="151">
        <f t="shared" si="75"/>
        <v>4.0150000000000006</v>
      </c>
      <c r="H1620" s="151">
        <f t="shared" si="76"/>
        <v>0</v>
      </c>
      <c r="I1620" s="151">
        <f t="shared" si="77"/>
        <v>4.0150000000000006</v>
      </c>
      <c r="J1620" s="151" t="s">
        <v>707</v>
      </c>
      <c r="K1620" s="151" t="str">
        <f>IFERROR(IF(VLOOKUP(B1620,comp!$D:$L,1,FALSE)=B1620,"",""),"Novo")</f>
        <v/>
      </c>
    </row>
    <row r="1621" spans="1:11">
      <c r="A1621" s="151">
        <v>91836</v>
      </c>
      <c r="B1621" s="152">
        <v>2690</v>
      </c>
      <c r="C1621" s="151" t="s">
        <v>2333</v>
      </c>
      <c r="D1621" s="151" t="s">
        <v>826</v>
      </c>
      <c r="E1621" s="151">
        <v>1.1000000000000001</v>
      </c>
      <c r="F1621" s="151">
        <v>4.0999999999999996</v>
      </c>
      <c r="G1621" s="151">
        <f t="shared" si="75"/>
        <v>4.51</v>
      </c>
      <c r="H1621" s="151">
        <f t="shared" si="76"/>
        <v>0</v>
      </c>
      <c r="I1621" s="151">
        <f t="shared" si="77"/>
        <v>4.51</v>
      </c>
      <c r="J1621" s="151" t="s">
        <v>707</v>
      </c>
      <c r="K1621" s="151" t="str">
        <f>IFERROR(IF(VLOOKUP(B1621,comp!$D:$L,1,FALSE)=B1621,"",""),"Novo")</f>
        <v/>
      </c>
    </row>
    <row r="1622" spans="1:11">
      <c r="A1622" s="151">
        <v>91837</v>
      </c>
      <c r="B1622" s="152">
        <v>39245</v>
      </c>
      <c r="C1622" s="151" t="s">
        <v>2334</v>
      </c>
      <c r="D1622" s="151" t="s">
        <v>826</v>
      </c>
      <c r="E1622" s="151">
        <v>1.1000000000000001</v>
      </c>
      <c r="F1622" s="151">
        <v>7.03</v>
      </c>
      <c r="G1622" s="151">
        <f t="shared" si="75"/>
        <v>7.7330000000000005</v>
      </c>
      <c r="H1622" s="151">
        <f t="shared" si="76"/>
        <v>0</v>
      </c>
      <c r="I1622" s="151">
        <f t="shared" si="77"/>
        <v>7.7330000000000005</v>
      </c>
      <c r="J1622" s="151" t="s">
        <v>707</v>
      </c>
      <c r="K1622" s="151" t="str">
        <f>IFERROR(IF(VLOOKUP(B1622,comp!$D:$L,1,FALSE)=B1622,"",""),"Novo")</f>
        <v/>
      </c>
    </row>
    <row r="1623" spans="1:11">
      <c r="A1623" s="151">
        <v>91839</v>
      </c>
      <c r="B1623" s="152">
        <v>40401</v>
      </c>
      <c r="C1623" s="151" t="s">
        <v>2335</v>
      </c>
      <c r="D1623" s="151" t="s">
        <v>826</v>
      </c>
      <c r="E1623" s="151">
        <v>1.1000000000000001</v>
      </c>
      <c r="F1623" s="151">
        <v>2.86</v>
      </c>
      <c r="G1623" s="151">
        <f t="shared" si="75"/>
        <v>3.1459999999999999</v>
      </c>
      <c r="H1623" s="151">
        <f t="shared" si="76"/>
        <v>0</v>
      </c>
      <c r="I1623" s="151">
        <f t="shared" si="77"/>
        <v>3.1459999999999999</v>
      </c>
      <c r="J1623" s="151" t="s">
        <v>707</v>
      </c>
      <c r="K1623" s="151" t="str">
        <f>IFERROR(IF(VLOOKUP(B1623,comp!$D:$L,1,FALSE)=B1623,"",""),"Novo")</f>
        <v/>
      </c>
    </row>
    <row r="1624" spans="1:11">
      <c r="A1624" s="151">
        <v>91840</v>
      </c>
      <c r="B1624" s="152">
        <v>39247</v>
      </c>
      <c r="C1624" s="151" t="s">
        <v>2336</v>
      </c>
      <c r="D1624" s="151" t="s">
        <v>826</v>
      </c>
      <c r="E1624" s="151">
        <v>1.1000000000000001</v>
      </c>
      <c r="F1624" s="151">
        <v>4.34</v>
      </c>
      <c r="G1624" s="151">
        <f t="shared" si="75"/>
        <v>4.774</v>
      </c>
      <c r="H1624" s="151">
        <f t="shared" si="76"/>
        <v>0</v>
      </c>
      <c r="I1624" s="151">
        <f t="shared" si="77"/>
        <v>4.774</v>
      </c>
      <c r="J1624" s="151" t="s">
        <v>707</v>
      </c>
      <c r="K1624" s="151" t="str">
        <f>IFERROR(IF(VLOOKUP(B1624,comp!$D:$L,1,FALSE)=B1624,"",""),"Novo")</f>
        <v/>
      </c>
    </row>
    <row r="1625" spans="1:11">
      <c r="A1625" s="151">
        <v>91841</v>
      </c>
      <c r="B1625" s="152">
        <v>40402</v>
      </c>
      <c r="C1625" s="151" t="s">
        <v>2337</v>
      </c>
      <c r="D1625" s="151" t="s">
        <v>826</v>
      </c>
      <c r="E1625" s="151">
        <v>1.1000000000000001</v>
      </c>
      <c r="F1625" s="151">
        <v>3.68</v>
      </c>
      <c r="G1625" s="151">
        <f t="shared" si="75"/>
        <v>4.0480000000000009</v>
      </c>
      <c r="H1625" s="151">
        <f t="shared" si="76"/>
        <v>0</v>
      </c>
      <c r="I1625" s="151">
        <f t="shared" si="77"/>
        <v>4.0480000000000009</v>
      </c>
      <c r="J1625" s="151" t="s">
        <v>707</v>
      </c>
      <c r="K1625" s="151" t="str">
        <f>IFERROR(IF(VLOOKUP(B1625,comp!$D:$L,1,FALSE)=B1625,"",""),"Novo")</f>
        <v/>
      </c>
    </row>
    <row r="1626" spans="1:11">
      <c r="A1626" s="151">
        <v>91862</v>
      </c>
      <c r="B1626" s="152">
        <v>2673</v>
      </c>
      <c r="C1626" s="151" t="s">
        <v>2338</v>
      </c>
      <c r="D1626" s="151" t="s">
        <v>826</v>
      </c>
      <c r="E1626" s="151">
        <v>1.0169999999999999</v>
      </c>
      <c r="F1626" s="151">
        <v>3.66</v>
      </c>
      <c r="G1626" s="151">
        <f t="shared" si="75"/>
        <v>3.7222199999999996</v>
      </c>
      <c r="H1626" s="151">
        <f t="shared" si="76"/>
        <v>0</v>
      </c>
      <c r="I1626" s="151">
        <f t="shared" si="77"/>
        <v>3.7222199999999996</v>
      </c>
      <c r="J1626" s="151" t="s">
        <v>707</v>
      </c>
      <c r="K1626" s="151" t="str">
        <f>IFERROR(IF(VLOOKUP(B1626,comp!$D:$L,1,FALSE)=B1626,"",""),"Novo")</f>
        <v/>
      </c>
    </row>
    <row r="1627" spans="1:11">
      <c r="A1627" s="151">
        <v>91863</v>
      </c>
      <c r="B1627" s="152">
        <v>2674</v>
      </c>
      <c r="C1627" s="151" t="s">
        <v>2339</v>
      </c>
      <c r="D1627" s="151" t="s">
        <v>826</v>
      </c>
      <c r="E1627" s="151">
        <v>1.0169999999999999</v>
      </c>
      <c r="F1627" s="151">
        <v>4.55</v>
      </c>
      <c r="G1627" s="151">
        <f t="shared" si="75"/>
        <v>4.627349999999999</v>
      </c>
      <c r="H1627" s="151">
        <f t="shared" si="76"/>
        <v>0</v>
      </c>
      <c r="I1627" s="151">
        <f t="shared" si="77"/>
        <v>4.627349999999999</v>
      </c>
      <c r="J1627" s="151" t="s">
        <v>707</v>
      </c>
      <c r="K1627" s="151" t="str">
        <f>IFERROR(IF(VLOOKUP(B1627,comp!$D:$L,1,FALSE)=B1627,"",""),"Novo")</f>
        <v/>
      </c>
    </row>
    <row r="1628" spans="1:11">
      <c r="A1628" s="151">
        <v>91864</v>
      </c>
      <c r="B1628" s="152">
        <v>2685</v>
      </c>
      <c r="C1628" s="151" t="s">
        <v>2340</v>
      </c>
      <c r="D1628" s="151" t="s">
        <v>826</v>
      </c>
      <c r="E1628" s="151">
        <v>1.0169999999999999</v>
      </c>
      <c r="F1628" s="151">
        <v>7.12</v>
      </c>
      <c r="G1628" s="151">
        <f t="shared" si="75"/>
        <v>7.241039999999999</v>
      </c>
      <c r="H1628" s="151">
        <f t="shared" si="76"/>
        <v>0</v>
      </c>
      <c r="I1628" s="151">
        <f t="shared" si="77"/>
        <v>7.241039999999999</v>
      </c>
      <c r="J1628" s="151" t="s">
        <v>707</v>
      </c>
      <c r="K1628" s="151" t="str">
        <f>IFERROR(IF(VLOOKUP(B1628,comp!$D:$L,1,FALSE)=B1628,"",""),"Novo")</f>
        <v/>
      </c>
    </row>
    <row r="1629" spans="1:11">
      <c r="A1629" s="151">
        <v>91865</v>
      </c>
      <c r="B1629" s="152">
        <v>2684</v>
      </c>
      <c r="C1629" s="151" t="s">
        <v>2341</v>
      </c>
      <c r="D1629" s="151" t="s">
        <v>826</v>
      </c>
      <c r="E1629" s="151">
        <v>1.0169999999999999</v>
      </c>
      <c r="F1629" s="151">
        <v>9.48</v>
      </c>
      <c r="G1629" s="151">
        <f t="shared" si="75"/>
        <v>9.6411599999999993</v>
      </c>
      <c r="H1629" s="151">
        <f t="shared" si="76"/>
        <v>0</v>
      </c>
      <c r="I1629" s="151">
        <f t="shared" si="77"/>
        <v>9.6411599999999993</v>
      </c>
      <c r="J1629" s="151" t="s">
        <v>707</v>
      </c>
      <c r="K1629" s="151" t="str">
        <f>IFERROR(IF(VLOOKUP(B1629,comp!$D:$L,1,FALSE)=B1629,"",""),"Novo")</f>
        <v/>
      </c>
    </row>
    <row r="1630" spans="1:11">
      <c r="A1630" s="151">
        <v>93008</v>
      </c>
      <c r="B1630" s="152">
        <v>2680</v>
      </c>
      <c r="C1630" s="151" t="s">
        <v>2342</v>
      </c>
      <c r="D1630" s="151" t="s">
        <v>826</v>
      </c>
      <c r="E1630" s="151">
        <v>1.1000000000000001</v>
      </c>
      <c r="F1630" s="151">
        <v>10.42</v>
      </c>
      <c r="G1630" s="151">
        <f t="shared" si="75"/>
        <v>11.462000000000002</v>
      </c>
      <c r="H1630" s="151">
        <f t="shared" si="76"/>
        <v>0</v>
      </c>
      <c r="I1630" s="151">
        <f t="shared" si="77"/>
        <v>11.462000000000002</v>
      </c>
      <c r="J1630" s="151" t="s">
        <v>707</v>
      </c>
      <c r="K1630" s="151" t="str">
        <f>IFERROR(IF(VLOOKUP(B1630,comp!$D:$L,1,FALSE)=B1630,"",""),"Novo")</f>
        <v/>
      </c>
    </row>
    <row r="1631" spans="1:11">
      <c r="A1631" s="151">
        <v>93009</v>
      </c>
      <c r="B1631" s="152">
        <v>2681</v>
      </c>
      <c r="C1631" s="151" t="s">
        <v>2343</v>
      </c>
      <c r="D1631" s="151" t="s">
        <v>826</v>
      </c>
      <c r="E1631" s="151">
        <v>1.1000000000000001</v>
      </c>
      <c r="F1631" s="151">
        <v>17.03</v>
      </c>
      <c r="G1631" s="151">
        <f t="shared" si="75"/>
        <v>18.733000000000004</v>
      </c>
      <c r="H1631" s="151">
        <f t="shared" si="76"/>
        <v>0</v>
      </c>
      <c r="I1631" s="151">
        <f t="shared" si="77"/>
        <v>18.733000000000004</v>
      </c>
      <c r="J1631" s="151" t="s">
        <v>707</v>
      </c>
      <c r="K1631" s="151" t="str">
        <f>IFERROR(IF(VLOOKUP(B1631,comp!$D:$L,1,FALSE)=B1631,"",""),"Novo")</f>
        <v/>
      </c>
    </row>
    <row r="1632" spans="1:11">
      <c r="A1632" s="151">
        <v>93010</v>
      </c>
      <c r="B1632" s="152">
        <v>2682</v>
      </c>
      <c r="C1632" s="151" t="s">
        <v>2344</v>
      </c>
      <c r="D1632" s="151" t="s">
        <v>826</v>
      </c>
      <c r="E1632" s="151">
        <v>1.1000000000000001</v>
      </c>
      <c r="F1632" s="151">
        <v>24.85</v>
      </c>
      <c r="G1632" s="151">
        <f t="shared" si="75"/>
        <v>27.335000000000004</v>
      </c>
      <c r="H1632" s="151">
        <f t="shared" si="76"/>
        <v>0</v>
      </c>
      <c r="I1632" s="151">
        <f t="shared" si="77"/>
        <v>27.335000000000004</v>
      </c>
      <c r="J1632" s="151" t="s">
        <v>707</v>
      </c>
      <c r="K1632" s="151" t="str">
        <f>IFERROR(IF(VLOOKUP(B1632,comp!$D:$L,1,FALSE)=B1632,"",""),"Novo")</f>
        <v/>
      </c>
    </row>
    <row r="1633" spans="1:11">
      <c r="A1633" s="151">
        <v>93011</v>
      </c>
      <c r="B1633" s="152">
        <v>2686</v>
      </c>
      <c r="C1633" s="151" t="s">
        <v>2345</v>
      </c>
      <c r="D1633" s="151" t="s">
        <v>826</v>
      </c>
      <c r="E1633" s="151">
        <v>1.1000000000000001</v>
      </c>
      <c r="F1633" s="151">
        <v>31.16</v>
      </c>
      <c r="G1633" s="151">
        <f t="shared" si="75"/>
        <v>34.276000000000003</v>
      </c>
      <c r="H1633" s="151">
        <f t="shared" si="76"/>
        <v>0</v>
      </c>
      <c r="I1633" s="151">
        <f t="shared" si="77"/>
        <v>34.276000000000003</v>
      </c>
      <c r="J1633" s="151" t="s">
        <v>707</v>
      </c>
      <c r="K1633" s="151" t="str">
        <f>IFERROR(IF(VLOOKUP(B1633,comp!$D:$L,1,FALSE)=B1633,"",""),"Novo")</f>
        <v/>
      </c>
    </row>
    <row r="1634" spans="1:11">
      <c r="A1634" s="151">
        <v>93012</v>
      </c>
      <c r="B1634" s="152">
        <v>2683</v>
      </c>
      <c r="C1634" s="151" t="s">
        <v>2346</v>
      </c>
      <c r="D1634" s="151" t="s">
        <v>826</v>
      </c>
      <c r="E1634" s="151">
        <v>1.1000000000000001</v>
      </c>
      <c r="F1634" s="151">
        <v>49.1</v>
      </c>
      <c r="G1634" s="151">
        <f t="shared" si="75"/>
        <v>54.010000000000005</v>
      </c>
      <c r="H1634" s="151">
        <f t="shared" si="76"/>
        <v>0</v>
      </c>
      <c r="I1634" s="151">
        <f t="shared" si="77"/>
        <v>54.010000000000005</v>
      </c>
      <c r="J1634" s="151" t="s">
        <v>707</v>
      </c>
      <c r="K1634" s="151" t="str">
        <f>IFERROR(IF(VLOOKUP(B1634,comp!$D:$L,1,FALSE)=B1634,"",""),"Novo")</f>
        <v/>
      </c>
    </row>
    <row r="1635" spans="1:11">
      <c r="A1635" s="151">
        <v>95726</v>
      </c>
      <c r="B1635" s="152">
        <v>2676</v>
      </c>
      <c r="C1635" s="151" t="s">
        <v>2347</v>
      </c>
      <c r="D1635" s="151" t="s">
        <v>826</v>
      </c>
      <c r="E1635" s="151">
        <v>1.0538000000000001</v>
      </c>
      <c r="F1635" s="151">
        <v>2.13</v>
      </c>
      <c r="G1635" s="151">
        <f t="shared" si="75"/>
        <v>2.2445940000000002</v>
      </c>
      <c r="H1635" s="151">
        <f t="shared" si="76"/>
        <v>0</v>
      </c>
      <c r="I1635" s="151">
        <f t="shared" si="77"/>
        <v>2.2445940000000002</v>
      </c>
      <c r="J1635" s="151" t="s">
        <v>707</v>
      </c>
      <c r="K1635" s="151" t="str">
        <f>IFERROR(IF(VLOOKUP(B1635,comp!$D:$L,1,FALSE)=B1635,"",""),"Novo")</f>
        <v/>
      </c>
    </row>
    <row r="1636" spans="1:11">
      <c r="A1636" s="151">
        <v>95727</v>
      </c>
      <c r="B1636" s="152">
        <v>2678</v>
      </c>
      <c r="C1636" s="151" t="s">
        <v>2348</v>
      </c>
      <c r="D1636" s="151" t="s">
        <v>826</v>
      </c>
      <c r="E1636" s="151">
        <v>1.0538000000000001</v>
      </c>
      <c r="F1636" s="151">
        <v>2.66</v>
      </c>
      <c r="G1636" s="151">
        <f t="shared" si="75"/>
        <v>2.8031080000000004</v>
      </c>
      <c r="H1636" s="151">
        <f t="shared" si="76"/>
        <v>0</v>
      </c>
      <c r="I1636" s="151">
        <f t="shared" si="77"/>
        <v>2.8031080000000004</v>
      </c>
      <c r="J1636" s="151" t="s">
        <v>707</v>
      </c>
      <c r="K1636" s="151" t="str">
        <f>IFERROR(IF(VLOOKUP(B1636,comp!$D:$L,1,FALSE)=B1636,"",""),"Novo")</f>
        <v/>
      </c>
    </row>
    <row r="1637" spans="1:11">
      <c r="A1637" s="151">
        <v>95728</v>
      </c>
      <c r="B1637" s="152">
        <v>2679</v>
      </c>
      <c r="C1637" s="151" t="s">
        <v>2349</v>
      </c>
      <c r="D1637" s="151" t="s">
        <v>826</v>
      </c>
      <c r="E1637" s="151">
        <v>1.0538000000000001</v>
      </c>
      <c r="F1637" s="151">
        <v>4.1100000000000003</v>
      </c>
      <c r="G1637" s="151">
        <f t="shared" si="75"/>
        <v>4.3311180000000009</v>
      </c>
      <c r="H1637" s="151">
        <f t="shared" si="76"/>
        <v>0</v>
      </c>
      <c r="I1637" s="151">
        <f t="shared" si="77"/>
        <v>4.3311180000000009</v>
      </c>
      <c r="J1637" s="151" t="s">
        <v>707</v>
      </c>
      <c r="K1637" s="151" t="str">
        <f>IFERROR(IF(VLOOKUP(B1637,comp!$D:$L,1,FALSE)=B1637,"",""),"Novo")</f>
        <v/>
      </c>
    </row>
    <row r="1638" spans="1:11">
      <c r="A1638" s="151">
        <v>97667</v>
      </c>
      <c r="B1638" s="152">
        <v>39246</v>
      </c>
      <c r="C1638" s="151" t="s">
        <v>2350</v>
      </c>
      <c r="D1638" s="151" t="s">
        <v>826</v>
      </c>
      <c r="E1638" s="151">
        <v>1.1000000000000001</v>
      </c>
      <c r="F1638" s="151">
        <v>4.9800000000000004</v>
      </c>
      <c r="G1638" s="151">
        <f t="shared" si="75"/>
        <v>5.4780000000000006</v>
      </c>
      <c r="H1638" s="151">
        <f t="shared" si="76"/>
        <v>0</v>
      </c>
      <c r="I1638" s="151">
        <f t="shared" si="77"/>
        <v>5.4780000000000006</v>
      </c>
      <c r="J1638" s="151" t="s">
        <v>707</v>
      </c>
      <c r="K1638" s="151" t="str">
        <f>IFERROR(IF(VLOOKUP(B1638,comp!$D:$L,1,FALSE)=B1638,"",""),"Novo")</f>
        <v/>
      </c>
    </row>
    <row r="1639" spans="1:11">
      <c r="A1639" s="151">
        <v>97668</v>
      </c>
      <c r="B1639" s="152">
        <v>2446</v>
      </c>
      <c r="C1639" s="151" t="s">
        <v>2351</v>
      </c>
      <c r="D1639" s="151" t="s">
        <v>826</v>
      </c>
      <c r="E1639" s="151">
        <v>1.1000000000000001</v>
      </c>
      <c r="F1639" s="151">
        <v>7.15</v>
      </c>
      <c r="G1639" s="151">
        <f t="shared" si="75"/>
        <v>7.8650000000000011</v>
      </c>
      <c r="H1639" s="151">
        <f t="shared" si="76"/>
        <v>0</v>
      </c>
      <c r="I1639" s="151">
        <f t="shared" si="77"/>
        <v>7.8650000000000011</v>
      </c>
      <c r="J1639" s="151" t="s">
        <v>707</v>
      </c>
      <c r="K1639" s="151" t="str">
        <f>IFERROR(IF(VLOOKUP(B1639,comp!$D:$L,1,FALSE)=B1639,"",""),"Novo")</f>
        <v/>
      </c>
    </row>
    <row r="1640" spans="1:11">
      <c r="A1640" s="151">
        <v>97669</v>
      </c>
      <c r="B1640" s="152">
        <v>2442</v>
      </c>
      <c r="C1640" s="151" t="s">
        <v>2352</v>
      </c>
      <c r="D1640" s="151" t="s">
        <v>826</v>
      </c>
      <c r="E1640" s="151">
        <v>1.1000000000000001</v>
      </c>
      <c r="F1640" s="151">
        <v>10.01</v>
      </c>
      <c r="G1640" s="151">
        <f t="shared" si="75"/>
        <v>11.011000000000001</v>
      </c>
      <c r="H1640" s="151">
        <f t="shared" si="76"/>
        <v>0</v>
      </c>
      <c r="I1640" s="151">
        <f t="shared" si="77"/>
        <v>11.011000000000001</v>
      </c>
      <c r="J1640" s="151" t="s">
        <v>707</v>
      </c>
      <c r="K1640" s="151" t="str">
        <f>IFERROR(IF(VLOOKUP(B1640,comp!$D:$L,1,FALSE)=B1640,"",""),"Novo")</f>
        <v/>
      </c>
    </row>
    <row r="1641" spans="1:11">
      <c r="A1641" s="151">
        <v>97670</v>
      </c>
      <c r="B1641" s="152">
        <v>39248</v>
      </c>
      <c r="C1641" s="151" t="s">
        <v>2353</v>
      </c>
      <c r="D1641" s="151" t="s">
        <v>826</v>
      </c>
      <c r="E1641" s="151">
        <v>1.1000000000000001</v>
      </c>
      <c r="F1641" s="151">
        <v>13.96</v>
      </c>
      <c r="G1641" s="151">
        <f t="shared" si="75"/>
        <v>15.356000000000002</v>
      </c>
      <c r="H1641" s="151">
        <f t="shared" si="76"/>
        <v>0</v>
      </c>
      <c r="I1641" s="151">
        <f t="shared" si="77"/>
        <v>15.356000000000002</v>
      </c>
      <c r="J1641" s="151" t="s">
        <v>707</v>
      </c>
      <c r="K1641" s="151" t="str">
        <f>IFERROR(IF(VLOOKUP(B1641,comp!$D:$L,1,FALSE)=B1641,"",""),"Novo")</f>
        <v/>
      </c>
    </row>
    <row r="1642" spans="1:11">
      <c r="A1642" s="151">
        <v>91874</v>
      </c>
      <c r="B1642" s="152">
        <v>1901</v>
      </c>
      <c r="C1642" s="151" t="s">
        <v>2354</v>
      </c>
      <c r="D1642" s="151" t="s">
        <v>727</v>
      </c>
      <c r="E1642" s="151">
        <v>1</v>
      </c>
      <c r="F1642" s="151">
        <v>0.65</v>
      </c>
      <c r="G1642" s="151">
        <f t="shared" si="75"/>
        <v>0.65</v>
      </c>
      <c r="H1642" s="151">
        <f t="shared" si="76"/>
        <v>0</v>
      </c>
      <c r="I1642" s="151">
        <f t="shared" si="77"/>
        <v>0.65</v>
      </c>
      <c r="J1642" s="151" t="s">
        <v>707</v>
      </c>
      <c r="K1642" s="151" t="str">
        <f>IFERROR(IF(VLOOKUP(B1642,comp!$D:$L,1,FALSE)=B1642,"",""),"Novo")</f>
        <v/>
      </c>
    </row>
    <row r="1643" spans="1:11">
      <c r="A1643" s="151">
        <v>91875</v>
      </c>
      <c r="B1643" s="152">
        <v>1891</v>
      </c>
      <c r="C1643" s="151" t="s">
        <v>2355</v>
      </c>
      <c r="D1643" s="151" t="s">
        <v>727</v>
      </c>
      <c r="E1643" s="151">
        <v>1</v>
      </c>
      <c r="F1643" s="151">
        <v>0.97</v>
      </c>
      <c r="G1643" s="151">
        <f t="shared" si="75"/>
        <v>0.97</v>
      </c>
      <c r="H1643" s="151">
        <f t="shared" si="76"/>
        <v>0</v>
      </c>
      <c r="I1643" s="151">
        <f t="shared" si="77"/>
        <v>0.97</v>
      </c>
      <c r="J1643" s="151" t="s">
        <v>707</v>
      </c>
      <c r="K1643" s="151" t="str">
        <f>IFERROR(IF(VLOOKUP(B1643,comp!$D:$L,1,FALSE)=B1643,"",""),"Novo")</f>
        <v/>
      </c>
    </row>
    <row r="1644" spans="1:11">
      <c r="A1644" s="151">
        <v>91876</v>
      </c>
      <c r="B1644" s="152">
        <v>1892</v>
      </c>
      <c r="C1644" s="151" t="s">
        <v>2356</v>
      </c>
      <c r="D1644" s="151" t="s">
        <v>727</v>
      </c>
      <c r="E1644" s="151">
        <v>1</v>
      </c>
      <c r="F1644" s="151">
        <v>1.35</v>
      </c>
      <c r="G1644" s="151">
        <f t="shared" si="75"/>
        <v>1.35</v>
      </c>
      <c r="H1644" s="151">
        <f t="shared" si="76"/>
        <v>0</v>
      </c>
      <c r="I1644" s="151">
        <f t="shared" si="77"/>
        <v>1.35</v>
      </c>
      <c r="J1644" s="151" t="s">
        <v>707</v>
      </c>
      <c r="K1644" s="151" t="str">
        <f>IFERROR(IF(VLOOKUP(B1644,comp!$D:$L,1,FALSE)=B1644,"",""),"Novo")</f>
        <v/>
      </c>
    </row>
    <row r="1645" spans="1:11">
      <c r="A1645" s="151">
        <v>91877</v>
      </c>
      <c r="B1645" s="152">
        <v>1902</v>
      </c>
      <c r="C1645" s="151" t="s">
        <v>2357</v>
      </c>
      <c r="D1645" s="151" t="s">
        <v>727</v>
      </c>
      <c r="E1645" s="151">
        <v>1</v>
      </c>
      <c r="F1645" s="151">
        <v>2.1</v>
      </c>
      <c r="G1645" s="151">
        <f t="shared" si="75"/>
        <v>2.1</v>
      </c>
      <c r="H1645" s="151">
        <f t="shared" si="76"/>
        <v>0</v>
      </c>
      <c r="I1645" s="151">
        <f t="shared" si="77"/>
        <v>2.1</v>
      </c>
      <c r="J1645" s="151" t="s">
        <v>707</v>
      </c>
      <c r="K1645" s="151" t="str">
        <f>IFERROR(IF(VLOOKUP(B1645,comp!$D:$L,1,FALSE)=B1645,"",""),"Novo")</f>
        <v/>
      </c>
    </row>
    <row r="1646" spans="1:11">
      <c r="A1646" s="151">
        <v>91887</v>
      </c>
      <c r="B1646" s="152">
        <v>1870</v>
      </c>
      <c r="C1646" s="151" t="s">
        <v>2358</v>
      </c>
      <c r="D1646" s="151" t="s">
        <v>727</v>
      </c>
      <c r="E1646" s="151">
        <v>1</v>
      </c>
      <c r="F1646" s="151">
        <v>2.21</v>
      </c>
      <c r="G1646" s="151">
        <f t="shared" si="75"/>
        <v>2.21</v>
      </c>
      <c r="H1646" s="151">
        <f t="shared" si="76"/>
        <v>0</v>
      </c>
      <c r="I1646" s="151">
        <f t="shared" si="77"/>
        <v>2.21</v>
      </c>
      <c r="J1646" s="151" t="s">
        <v>707</v>
      </c>
      <c r="K1646" s="151" t="str">
        <f>IFERROR(IF(VLOOKUP(B1646,comp!$D:$L,1,FALSE)=B1646,"",""),"Novo")</f>
        <v/>
      </c>
    </row>
    <row r="1647" spans="1:11">
      <c r="A1647" s="151">
        <v>91889</v>
      </c>
      <c r="B1647" s="152">
        <v>40409</v>
      </c>
      <c r="C1647" s="151" t="s">
        <v>2359</v>
      </c>
      <c r="D1647" s="151" t="s">
        <v>727</v>
      </c>
      <c r="E1647" s="151">
        <v>1</v>
      </c>
      <c r="F1647" s="151">
        <v>1.97</v>
      </c>
      <c r="G1647" s="151">
        <f t="shared" si="75"/>
        <v>1.97</v>
      </c>
      <c r="H1647" s="151">
        <f t="shared" si="76"/>
        <v>0</v>
      </c>
      <c r="I1647" s="151">
        <f t="shared" si="77"/>
        <v>1.97</v>
      </c>
      <c r="J1647" s="151" t="s">
        <v>707</v>
      </c>
      <c r="K1647" s="151" t="str">
        <f>IFERROR(IF(VLOOKUP(B1647,comp!$D:$L,1,FALSE)=B1647,"",""),"Novo")</f>
        <v/>
      </c>
    </row>
    <row r="1648" spans="1:11">
      <c r="A1648" s="151">
        <v>91890</v>
      </c>
      <c r="B1648" s="152">
        <v>1879</v>
      </c>
      <c r="C1648" s="151" t="s">
        <v>2360</v>
      </c>
      <c r="D1648" s="151" t="s">
        <v>727</v>
      </c>
      <c r="E1648" s="151">
        <v>1</v>
      </c>
      <c r="F1648" s="151">
        <v>2.2400000000000002</v>
      </c>
      <c r="G1648" s="151">
        <f t="shared" si="75"/>
        <v>2.2400000000000002</v>
      </c>
      <c r="H1648" s="151">
        <f t="shared" si="76"/>
        <v>0</v>
      </c>
      <c r="I1648" s="151">
        <f t="shared" si="77"/>
        <v>2.2400000000000002</v>
      </c>
      <c r="J1648" s="151" t="s">
        <v>707</v>
      </c>
      <c r="K1648" s="151" t="str">
        <f>IFERROR(IF(VLOOKUP(B1648,comp!$D:$L,1,FALSE)=B1648,"",""),"Novo")</f>
        <v/>
      </c>
    </row>
    <row r="1649" spans="1:11">
      <c r="A1649" s="151">
        <v>91892</v>
      </c>
      <c r="B1649" s="152">
        <v>12034</v>
      </c>
      <c r="C1649" s="151" t="s">
        <v>2361</v>
      </c>
      <c r="D1649" s="151" t="s">
        <v>727</v>
      </c>
      <c r="E1649" s="151">
        <v>1</v>
      </c>
      <c r="F1649" s="151">
        <v>3.84</v>
      </c>
      <c r="G1649" s="151">
        <f t="shared" si="75"/>
        <v>3.84</v>
      </c>
      <c r="H1649" s="151">
        <f t="shared" si="76"/>
        <v>0</v>
      </c>
      <c r="I1649" s="151">
        <f t="shared" si="77"/>
        <v>3.84</v>
      </c>
      <c r="J1649" s="151" t="s">
        <v>707</v>
      </c>
      <c r="K1649" s="151" t="str">
        <f>IFERROR(IF(VLOOKUP(B1649,comp!$D:$L,1,FALSE)=B1649,"",""),"Novo")</f>
        <v/>
      </c>
    </row>
    <row r="1650" spans="1:11">
      <c r="A1650" s="151">
        <v>91893</v>
      </c>
      <c r="B1650" s="152">
        <v>1884</v>
      </c>
      <c r="C1650" s="151" t="s">
        <v>2362</v>
      </c>
      <c r="D1650" s="151" t="s">
        <v>727</v>
      </c>
      <c r="E1650" s="151">
        <v>1</v>
      </c>
      <c r="F1650" s="151">
        <v>3.39</v>
      </c>
      <c r="G1650" s="151">
        <f t="shared" si="75"/>
        <v>3.39</v>
      </c>
      <c r="H1650" s="151">
        <f t="shared" si="76"/>
        <v>0</v>
      </c>
      <c r="I1650" s="151">
        <f t="shared" si="77"/>
        <v>3.39</v>
      </c>
      <c r="J1650" s="151" t="s">
        <v>707</v>
      </c>
      <c r="K1650" s="151" t="str">
        <f>IFERROR(IF(VLOOKUP(B1650,comp!$D:$L,1,FALSE)=B1650,"",""),"Novo")</f>
        <v/>
      </c>
    </row>
    <row r="1651" spans="1:11">
      <c r="A1651" s="151">
        <v>91895</v>
      </c>
      <c r="B1651" s="152">
        <v>39276</v>
      </c>
      <c r="C1651" s="151" t="s">
        <v>2363</v>
      </c>
      <c r="D1651" s="151" t="s">
        <v>727</v>
      </c>
      <c r="E1651" s="151">
        <v>1</v>
      </c>
      <c r="F1651" s="151">
        <v>5.0199999999999996</v>
      </c>
      <c r="G1651" s="151">
        <f t="shared" si="75"/>
        <v>5.0199999999999996</v>
      </c>
      <c r="H1651" s="151">
        <f t="shared" si="76"/>
        <v>0</v>
      </c>
      <c r="I1651" s="151">
        <f t="shared" si="77"/>
        <v>5.0199999999999996</v>
      </c>
      <c r="J1651" s="151" t="s">
        <v>707</v>
      </c>
      <c r="K1651" s="151" t="str">
        <f>IFERROR(IF(VLOOKUP(B1651,comp!$D:$L,1,FALSE)=B1651,"",""),"Novo")</f>
        <v/>
      </c>
    </row>
    <row r="1652" spans="1:11">
      <c r="A1652" s="151">
        <v>91896</v>
      </c>
      <c r="B1652" s="152">
        <v>1874</v>
      </c>
      <c r="C1652" s="151" t="s">
        <v>2364</v>
      </c>
      <c r="D1652" s="151" t="s">
        <v>727</v>
      </c>
      <c r="E1652" s="151">
        <v>1</v>
      </c>
      <c r="F1652" s="151">
        <v>3.83</v>
      </c>
      <c r="G1652" s="151">
        <f t="shared" si="75"/>
        <v>3.83</v>
      </c>
      <c r="H1652" s="151">
        <f t="shared" si="76"/>
        <v>0</v>
      </c>
      <c r="I1652" s="151">
        <f t="shared" si="77"/>
        <v>3.83</v>
      </c>
      <c r="J1652" s="151" t="s">
        <v>707</v>
      </c>
      <c r="K1652" s="151" t="str">
        <f>IFERROR(IF(VLOOKUP(B1652,comp!$D:$L,1,FALSE)=B1652,"",""),"Novo")</f>
        <v/>
      </c>
    </row>
    <row r="1653" spans="1:11">
      <c r="A1653" s="151">
        <v>91898</v>
      </c>
      <c r="B1653" s="152">
        <v>40408</v>
      </c>
      <c r="C1653" s="151" t="s">
        <v>2365</v>
      </c>
      <c r="D1653" s="151" t="s">
        <v>727</v>
      </c>
      <c r="E1653" s="151">
        <v>1</v>
      </c>
      <c r="F1653" s="151">
        <v>5.57</v>
      </c>
      <c r="G1653" s="151">
        <f t="shared" si="75"/>
        <v>5.57</v>
      </c>
      <c r="H1653" s="151">
        <f t="shared" si="76"/>
        <v>0</v>
      </c>
      <c r="I1653" s="151">
        <f t="shared" si="77"/>
        <v>5.57</v>
      </c>
      <c r="J1653" s="151" t="s">
        <v>707</v>
      </c>
      <c r="K1653" s="151" t="str">
        <f>IFERROR(IF(VLOOKUP(B1653,comp!$D:$L,1,FALSE)=B1653,"",""),"Novo")</f>
        <v/>
      </c>
    </row>
    <row r="1654" spans="1:11">
      <c r="A1654" s="151">
        <v>93013</v>
      </c>
      <c r="B1654" s="152">
        <v>1893</v>
      </c>
      <c r="C1654" s="151" t="s">
        <v>2366</v>
      </c>
      <c r="D1654" s="151" t="s">
        <v>727</v>
      </c>
      <c r="E1654" s="151">
        <v>1</v>
      </c>
      <c r="F1654" s="151">
        <v>2.89</v>
      </c>
      <c r="G1654" s="151">
        <f t="shared" si="75"/>
        <v>2.89</v>
      </c>
      <c r="H1654" s="151">
        <f t="shared" si="76"/>
        <v>0</v>
      </c>
      <c r="I1654" s="151">
        <f t="shared" si="77"/>
        <v>2.89</v>
      </c>
      <c r="J1654" s="151" t="s">
        <v>707</v>
      </c>
      <c r="K1654" s="151" t="str">
        <f>IFERROR(IF(VLOOKUP(B1654,comp!$D:$L,1,FALSE)=B1654,"",""),"Novo")</f>
        <v/>
      </c>
    </row>
    <row r="1655" spans="1:11">
      <c r="A1655" s="151">
        <v>93014</v>
      </c>
      <c r="B1655" s="152">
        <v>1894</v>
      </c>
      <c r="C1655" s="151" t="s">
        <v>2367</v>
      </c>
      <c r="D1655" s="151" t="s">
        <v>727</v>
      </c>
      <c r="E1655" s="151">
        <v>1</v>
      </c>
      <c r="F1655" s="151">
        <v>4.18</v>
      </c>
      <c r="G1655" s="151">
        <f t="shared" si="75"/>
        <v>4.18</v>
      </c>
      <c r="H1655" s="151">
        <f t="shared" si="76"/>
        <v>0</v>
      </c>
      <c r="I1655" s="151">
        <f t="shared" si="77"/>
        <v>4.18</v>
      </c>
      <c r="J1655" s="151" t="s">
        <v>707</v>
      </c>
      <c r="K1655" s="151" t="str">
        <f>IFERROR(IF(VLOOKUP(B1655,comp!$D:$L,1,FALSE)=B1655,"",""),"Novo")</f>
        <v/>
      </c>
    </row>
    <row r="1656" spans="1:11">
      <c r="A1656" s="151">
        <v>93015</v>
      </c>
      <c r="B1656" s="152">
        <v>1907</v>
      </c>
      <c r="C1656" s="151" t="s">
        <v>2368</v>
      </c>
      <c r="D1656" s="151" t="s">
        <v>727</v>
      </c>
      <c r="E1656" s="151">
        <v>1</v>
      </c>
      <c r="F1656" s="151">
        <v>9.31</v>
      </c>
      <c r="G1656" s="151">
        <f t="shared" si="75"/>
        <v>9.31</v>
      </c>
      <c r="H1656" s="151">
        <f t="shared" si="76"/>
        <v>0</v>
      </c>
      <c r="I1656" s="151">
        <f t="shared" si="77"/>
        <v>9.31</v>
      </c>
      <c r="J1656" s="151" t="s">
        <v>707</v>
      </c>
      <c r="K1656" s="151" t="str">
        <f>IFERROR(IF(VLOOKUP(B1656,comp!$D:$L,1,FALSE)=B1656,"",""),"Novo")</f>
        <v/>
      </c>
    </row>
    <row r="1657" spans="1:11">
      <c r="A1657" s="151">
        <v>93016</v>
      </c>
      <c r="B1657" s="152">
        <v>1896</v>
      </c>
      <c r="C1657" s="151" t="s">
        <v>2369</v>
      </c>
      <c r="D1657" s="151" t="s">
        <v>727</v>
      </c>
      <c r="E1657" s="151">
        <v>1</v>
      </c>
      <c r="F1657" s="151">
        <v>12.5</v>
      </c>
      <c r="G1657" s="151">
        <f t="shared" si="75"/>
        <v>12.5</v>
      </c>
      <c r="H1657" s="151">
        <f t="shared" si="76"/>
        <v>0</v>
      </c>
      <c r="I1657" s="151">
        <f t="shared" si="77"/>
        <v>12.5</v>
      </c>
      <c r="J1657" s="151" t="s">
        <v>707</v>
      </c>
      <c r="K1657" s="151" t="str">
        <f>IFERROR(IF(VLOOKUP(B1657,comp!$D:$L,1,FALSE)=B1657,"",""),"Novo")</f>
        <v/>
      </c>
    </row>
    <row r="1658" spans="1:11">
      <c r="A1658" s="151">
        <v>93017</v>
      </c>
      <c r="B1658" s="152">
        <v>1895</v>
      </c>
      <c r="C1658" s="151" t="s">
        <v>2370</v>
      </c>
      <c r="D1658" s="151" t="s">
        <v>727</v>
      </c>
      <c r="E1658" s="151">
        <v>1</v>
      </c>
      <c r="F1658" s="151">
        <v>21.97</v>
      </c>
      <c r="G1658" s="151">
        <f t="shared" si="75"/>
        <v>21.97</v>
      </c>
      <c r="H1658" s="151">
        <f t="shared" si="76"/>
        <v>0</v>
      </c>
      <c r="I1658" s="151">
        <f t="shared" si="77"/>
        <v>21.97</v>
      </c>
      <c r="J1658" s="151" t="s">
        <v>707</v>
      </c>
      <c r="K1658" s="151" t="str">
        <f>IFERROR(IF(VLOOKUP(B1658,comp!$D:$L,1,FALSE)=B1658,"",""),"Novo")</f>
        <v/>
      </c>
    </row>
    <row r="1659" spans="1:11">
      <c r="A1659" s="151">
        <v>93018</v>
      </c>
      <c r="B1659" s="152">
        <v>1875</v>
      </c>
      <c r="C1659" s="151" t="s">
        <v>2371</v>
      </c>
      <c r="D1659" s="151" t="s">
        <v>727</v>
      </c>
      <c r="E1659" s="151">
        <v>1</v>
      </c>
      <c r="F1659" s="151">
        <v>4.63</v>
      </c>
      <c r="G1659" s="151">
        <f t="shared" si="75"/>
        <v>4.63</v>
      </c>
      <c r="H1659" s="151">
        <f t="shared" si="76"/>
        <v>0</v>
      </c>
      <c r="I1659" s="151">
        <f t="shared" si="77"/>
        <v>4.63</v>
      </c>
      <c r="J1659" s="151" t="s">
        <v>707</v>
      </c>
      <c r="K1659" s="151" t="str">
        <f>IFERROR(IF(VLOOKUP(B1659,comp!$D:$L,1,FALSE)=B1659,"",""),"Novo")</f>
        <v/>
      </c>
    </row>
    <row r="1660" spans="1:11">
      <c r="A1660" s="151">
        <v>93020</v>
      </c>
      <c r="B1660" s="152">
        <v>1876</v>
      </c>
      <c r="C1660" s="151" t="s">
        <v>2372</v>
      </c>
      <c r="D1660" s="151" t="s">
        <v>727</v>
      </c>
      <c r="E1660" s="151">
        <v>1</v>
      </c>
      <c r="F1660" s="151">
        <v>7.53</v>
      </c>
      <c r="G1660" s="151">
        <f t="shared" si="75"/>
        <v>7.53</v>
      </c>
      <c r="H1660" s="151">
        <f t="shared" si="76"/>
        <v>0</v>
      </c>
      <c r="I1660" s="151">
        <f t="shared" si="77"/>
        <v>7.53</v>
      </c>
      <c r="J1660" s="151" t="s">
        <v>707</v>
      </c>
      <c r="K1660" s="151" t="str">
        <f>IFERROR(IF(VLOOKUP(B1660,comp!$D:$L,1,FALSE)=B1660,"",""),"Novo")</f>
        <v/>
      </c>
    </row>
    <row r="1661" spans="1:11">
      <c r="A1661" s="151">
        <v>93022</v>
      </c>
      <c r="B1661" s="152">
        <v>1887</v>
      </c>
      <c r="C1661" s="151" t="s">
        <v>2373</v>
      </c>
      <c r="D1661" s="151" t="s">
        <v>727</v>
      </c>
      <c r="E1661" s="151">
        <v>1</v>
      </c>
      <c r="F1661" s="151">
        <v>19.21</v>
      </c>
      <c r="G1661" s="151">
        <f t="shared" si="75"/>
        <v>19.21</v>
      </c>
      <c r="H1661" s="151">
        <f t="shared" si="76"/>
        <v>0</v>
      </c>
      <c r="I1661" s="151">
        <f t="shared" si="77"/>
        <v>19.21</v>
      </c>
      <c r="J1661" s="151" t="s">
        <v>707</v>
      </c>
      <c r="K1661" s="151" t="str">
        <f>IFERROR(IF(VLOOKUP(B1661,comp!$D:$L,1,FALSE)=B1661,"",""),"Novo")</f>
        <v/>
      </c>
    </row>
    <row r="1662" spans="1:11">
      <c r="A1662" s="151">
        <v>93024</v>
      </c>
      <c r="B1662" s="152">
        <v>1877</v>
      </c>
      <c r="C1662" s="151" t="s">
        <v>2374</v>
      </c>
      <c r="D1662" s="151" t="s">
        <v>727</v>
      </c>
      <c r="E1662" s="151">
        <v>1</v>
      </c>
      <c r="F1662" s="151">
        <v>19.239999999999998</v>
      </c>
      <c r="G1662" s="151">
        <f t="shared" si="75"/>
        <v>19.239999999999998</v>
      </c>
      <c r="H1662" s="151">
        <f t="shared" si="76"/>
        <v>0</v>
      </c>
      <c r="I1662" s="151">
        <f t="shared" si="77"/>
        <v>19.239999999999998</v>
      </c>
      <c r="J1662" s="151" t="s">
        <v>707</v>
      </c>
      <c r="K1662" s="151" t="str">
        <f>IFERROR(IF(VLOOKUP(B1662,comp!$D:$L,1,FALSE)=B1662,"",""),"Novo")</f>
        <v/>
      </c>
    </row>
    <row r="1663" spans="1:11">
      <c r="A1663" s="151">
        <v>93026</v>
      </c>
      <c r="B1663" s="152">
        <v>1878</v>
      </c>
      <c r="C1663" s="151" t="s">
        <v>2375</v>
      </c>
      <c r="D1663" s="151" t="s">
        <v>727</v>
      </c>
      <c r="E1663" s="151">
        <v>1</v>
      </c>
      <c r="F1663" s="151">
        <v>38.65</v>
      </c>
      <c r="G1663" s="151">
        <f t="shared" si="75"/>
        <v>38.65</v>
      </c>
      <c r="H1663" s="151">
        <f t="shared" si="76"/>
        <v>0</v>
      </c>
      <c r="I1663" s="151">
        <f t="shared" si="77"/>
        <v>38.65</v>
      </c>
      <c r="J1663" s="151" t="s">
        <v>707</v>
      </c>
      <c r="K1663" s="151" t="str">
        <f>IFERROR(IF(VLOOKUP(B1663,comp!$D:$L,1,FALSE)=B1663,"",""),"Novo")</f>
        <v/>
      </c>
    </row>
    <row r="1664" spans="1:11">
      <c r="A1664" s="151">
        <v>97559</v>
      </c>
      <c r="B1664" s="152">
        <v>39274</v>
      </c>
      <c r="C1664" s="151" t="s">
        <v>2376</v>
      </c>
      <c r="D1664" s="151" t="s">
        <v>727</v>
      </c>
      <c r="E1664" s="151">
        <v>1</v>
      </c>
      <c r="F1664" s="151">
        <v>2.06</v>
      </c>
      <c r="G1664" s="151">
        <f t="shared" si="75"/>
        <v>2.06</v>
      </c>
      <c r="H1664" s="151">
        <f t="shared" si="76"/>
        <v>0</v>
      </c>
      <c r="I1664" s="151">
        <f t="shared" si="77"/>
        <v>2.06</v>
      </c>
      <c r="J1664" s="151" t="s">
        <v>707</v>
      </c>
      <c r="K1664" s="151" t="str">
        <f>IFERROR(IF(VLOOKUP(B1664,comp!$D:$L,1,FALSE)=B1664,"",""),"Novo")</f>
        <v/>
      </c>
    </row>
    <row r="1665" spans="1:11">
      <c r="A1665" s="151">
        <v>104395</v>
      </c>
      <c r="B1665" s="152">
        <v>39333</v>
      </c>
      <c r="C1665" s="151" t="s">
        <v>2377</v>
      </c>
      <c r="D1665" s="151" t="s">
        <v>727</v>
      </c>
      <c r="E1665" s="151">
        <v>1</v>
      </c>
      <c r="F1665" s="151">
        <v>7.75</v>
      </c>
      <c r="G1665" s="151">
        <f t="shared" si="75"/>
        <v>7.75</v>
      </c>
      <c r="H1665" s="151">
        <f t="shared" si="76"/>
        <v>0</v>
      </c>
      <c r="I1665" s="151">
        <f t="shared" si="77"/>
        <v>7.75</v>
      </c>
      <c r="J1665" s="151" t="s">
        <v>707</v>
      </c>
      <c r="K1665" s="151" t="str">
        <f>IFERROR(IF(VLOOKUP(B1665,comp!$D:$L,1,FALSE)=B1665,"",""),"Novo")</f>
        <v/>
      </c>
    </row>
    <row r="1666" spans="1:11">
      <c r="A1666" s="151">
        <v>91924</v>
      </c>
      <c r="B1666" s="152">
        <v>1013</v>
      </c>
      <c r="C1666" s="151" t="s">
        <v>2378</v>
      </c>
      <c r="D1666" s="151" t="s">
        <v>826</v>
      </c>
      <c r="E1666" s="151">
        <v>1.2434000000000001</v>
      </c>
      <c r="F1666" s="151">
        <v>1.37</v>
      </c>
      <c r="G1666" s="151">
        <f t="shared" si="75"/>
        <v>1.7034580000000001</v>
      </c>
      <c r="H1666" s="151">
        <f t="shared" si="76"/>
        <v>0</v>
      </c>
      <c r="I1666" s="151">
        <f t="shared" si="77"/>
        <v>1.7034580000000001</v>
      </c>
      <c r="J1666" s="151" t="s">
        <v>707</v>
      </c>
      <c r="K1666" s="151" t="str">
        <f>IFERROR(IF(VLOOKUP(B1666,comp!$D:$L,1,FALSE)=B1666,"",""),"Novo")</f>
        <v/>
      </c>
    </row>
    <row r="1667" spans="1:11">
      <c r="A1667" s="151">
        <v>91924</v>
      </c>
      <c r="B1667" s="152">
        <v>21127</v>
      </c>
      <c r="C1667" s="151" t="s">
        <v>2379</v>
      </c>
      <c r="D1667" s="151" t="s">
        <v>727</v>
      </c>
      <c r="E1667" s="151">
        <v>9.4000000000000004E-3</v>
      </c>
      <c r="F1667" s="151">
        <v>8.5</v>
      </c>
      <c r="G1667" s="151">
        <f t="shared" si="75"/>
        <v>7.9899999999999999E-2</v>
      </c>
      <c r="H1667" s="151">
        <f t="shared" si="76"/>
        <v>0</v>
      </c>
      <c r="I1667" s="151">
        <f t="shared" si="77"/>
        <v>7.9899999999999999E-2</v>
      </c>
      <c r="J1667" s="151" t="s">
        <v>707</v>
      </c>
      <c r="K1667" s="151" t="str">
        <f>IFERROR(IF(VLOOKUP(B1667,comp!$D:$L,1,FALSE)=B1667,"",""),"Novo")</f>
        <v/>
      </c>
    </row>
    <row r="1668" spans="1:11">
      <c r="A1668" s="151">
        <v>91925</v>
      </c>
      <c r="B1668" s="152">
        <v>993</v>
      </c>
      <c r="C1668" s="151" t="s">
        <v>2380</v>
      </c>
      <c r="D1668" s="151" t="s">
        <v>826</v>
      </c>
      <c r="E1668" s="151">
        <v>1.2434000000000001</v>
      </c>
      <c r="F1668" s="151">
        <v>1.85</v>
      </c>
      <c r="G1668" s="151">
        <f t="shared" si="75"/>
        <v>2.3002900000000004</v>
      </c>
      <c r="H1668" s="151">
        <f t="shared" si="76"/>
        <v>0</v>
      </c>
      <c r="I1668" s="151">
        <f t="shared" si="77"/>
        <v>2.3002900000000004</v>
      </c>
      <c r="J1668" s="151" t="s">
        <v>707</v>
      </c>
      <c r="K1668" s="151" t="str">
        <f>IFERROR(IF(VLOOKUP(B1668,comp!$D:$L,1,FALSE)=B1668,"",""),"Novo")</f>
        <v/>
      </c>
    </row>
    <row r="1669" spans="1:11">
      <c r="A1669" s="151">
        <v>91926</v>
      </c>
      <c r="B1669" s="152">
        <v>1014</v>
      </c>
      <c r="C1669" s="151" t="s">
        <v>2381</v>
      </c>
      <c r="D1669" s="151" t="s">
        <v>826</v>
      </c>
      <c r="E1669" s="151">
        <v>1.2434000000000001</v>
      </c>
      <c r="F1669" s="151">
        <v>2.17</v>
      </c>
      <c r="G1669" s="151">
        <f t="shared" ref="G1669:G1732" si="78">IF(J1669="INSUMO",F1669*E1669,0)</f>
        <v>2.698178</v>
      </c>
      <c r="H1669" s="151">
        <f t="shared" ref="H1669:H1732" si="79">IF(J1669="MÃO DE OBRA",F1669*E1669,0)</f>
        <v>0</v>
      </c>
      <c r="I1669" s="151">
        <f t="shared" ref="I1669:I1732" si="80">E1669*F1669</f>
        <v>2.698178</v>
      </c>
      <c r="J1669" s="151" t="s">
        <v>707</v>
      </c>
      <c r="K1669" s="151" t="str">
        <f>IFERROR(IF(VLOOKUP(B1669,comp!$D:$L,1,FALSE)=B1669,"",""),"Novo")</f>
        <v/>
      </c>
    </row>
    <row r="1670" spans="1:11">
      <c r="A1670" s="151">
        <v>91927</v>
      </c>
      <c r="B1670" s="152">
        <v>1022</v>
      </c>
      <c r="C1670" s="151" t="s">
        <v>2382</v>
      </c>
      <c r="D1670" s="151" t="s">
        <v>826</v>
      </c>
      <c r="E1670" s="151">
        <v>1.2434000000000001</v>
      </c>
      <c r="F1670" s="151">
        <v>2.58</v>
      </c>
      <c r="G1670" s="151">
        <f t="shared" si="78"/>
        <v>3.2079720000000003</v>
      </c>
      <c r="H1670" s="151">
        <f t="shared" si="79"/>
        <v>0</v>
      </c>
      <c r="I1670" s="151">
        <f t="shared" si="80"/>
        <v>3.2079720000000003</v>
      </c>
      <c r="J1670" s="151" t="s">
        <v>707</v>
      </c>
      <c r="K1670" s="151" t="str">
        <f>IFERROR(IF(VLOOKUP(B1670,comp!$D:$L,1,FALSE)=B1670,"",""),"Novo")</f>
        <v/>
      </c>
    </row>
    <row r="1671" spans="1:11">
      <c r="A1671" s="151">
        <v>91928</v>
      </c>
      <c r="B1671" s="152">
        <v>981</v>
      </c>
      <c r="C1671" s="151" t="s">
        <v>2383</v>
      </c>
      <c r="D1671" s="151" t="s">
        <v>826</v>
      </c>
      <c r="E1671" s="151">
        <v>1.2434000000000001</v>
      </c>
      <c r="F1671" s="151">
        <v>3.6</v>
      </c>
      <c r="G1671" s="151">
        <f t="shared" si="78"/>
        <v>4.4762400000000007</v>
      </c>
      <c r="H1671" s="151">
        <f t="shared" si="79"/>
        <v>0</v>
      </c>
      <c r="I1671" s="151">
        <f t="shared" si="80"/>
        <v>4.4762400000000007</v>
      </c>
      <c r="J1671" s="151" t="s">
        <v>707</v>
      </c>
      <c r="K1671" s="151" t="str">
        <f>IFERROR(IF(VLOOKUP(B1671,comp!$D:$L,1,FALSE)=B1671,"",""),"Novo")</f>
        <v/>
      </c>
    </row>
    <row r="1672" spans="1:11">
      <c r="A1672" s="151">
        <v>91929</v>
      </c>
      <c r="B1672" s="152">
        <v>1021</v>
      </c>
      <c r="C1672" s="151" t="s">
        <v>2384</v>
      </c>
      <c r="D1672" s="151" t="s">
        <v>826</v>
      </c>
      <c r="E1672" s="151">
        <v>1.2434000000000001</v>
      </c>
      <c r="F1672" s="151">
        <v>3.95</v>
      </c>
      <c r="G1672" s="151">
        <f t="shared" si="78"/>
        <v>4.9114300000000002</v>
      </c>
      <c r="H1672" s="151">
        <f t="shared" si="79"/>
        <v>0</v>
      </c>
      <c r="I1672" s="151">
        <f t="shared" si="80"/>
        <v>4.9114300000000002</v>
      </c>
      <c r="J1672" s="151" t="s">
        <v>707</v>
      </c>
      <c r="K1672" s="151" t="str">
        <f>IFERROR(IF(VLOOKUP(B1672,comp!$D:$L,1,FALSE)=B1672,"",""),"Novo")</f>
        <v/>
      </c>
    </row>
    <row r="1673" spans="1:11">
      <c r="A1673" s="151">
        <v>91930</v>
      </c>
      <c r="B1673" s="152">
        <v>982</v>
      </c>
      <c r="C1673" s="151" t="s">
        <v>2385</v>
      </c>
      <c r="D1673" s="151" t="s">
        <v>826</v>
      </c>
      <c r="E1673" s="151">
        <v>1.2434000000000001</v>
      </c>
      <c r="F1673" s="151">
        <v>5.17</v>
      </c>
      <c r="G1673" s="151">
        <f t="shared" si="78"/>
        <v>6.4283780000000004</v>
      </c>
      <c r="H1673" s="151">
        <f t="shared" si="79"/>
        <v>0</v>
      </c>
      <c r="I1673" s="151">
        <f t="shared" si="80"/>
        <v>6.4283780000000004</v>
      </c>
      <c r="J1673" s="151" t="s">
        <v>707</v>
      </c>
      <c r="K1673" s="151" t="str">
        <f>IFERROR(IF(VLOOKUP(B1673,comp!$D:$L,1,FALSE)=B1673,"",""),"Novo")</f>
        <v/>
      </c>
    </row>
    <row r="1674" spans="1:11">
      <c r="A1674" s="151">
        <v>91931</v>
      </c>
      <c r="B1674" s="152">
        <v>994</v>
      </c>
      <c r="C1674" s="151" t="s">
        <v>2386</v>
      </c>
      <c r="D1674" s="151" t="s">
        <v>826</v>
      </c>
      <c r="E1674" s="151">
        <v>1.2434000000000001</v>
      </c>
      <c r="F1674" s="151">
        <v>5.75</v>
      </c>
      <c r="G1674" s="151">
        <f t="shared" si="78"/>
        <v>7.1495500000000005</v>
      </c>
      <c r="H1674" s="151">
        <f t="shared" si="79"/>
        <v>0</v>
      </c>
      <c r="I1674" s="151">
        <f t="shared" si="80"/>
        <v>7.1495500000000005</v>
      </c>
      <c r="J1674" s="151" t="s">
        <v>707</v>
      </c>
      <c r="K1674" s="151" t="str">
        <f>IFERROR(IF(VLOOKUP(B1674,comp!$D:$L,1,FALSE)=B1674,"",""),"Novo")</f>
        <v/>
      </c>
    </row>
    <row r="1675" spans="1:11">
      <c r="A1675" s="151">
        <v>91932</v>
      </c>
      <c r="B1675" s="152">
        <v>980</v>
      </c>
      <c r="C1675" s="151" t="s">
        <v>2387</v>
      </c>
      <c r="D1675" s="151" t="s">
        <v>826</v>
      </c>
      <c r="E1675" s="151">
        <v>1.2434000000000001</v>
      </c>
      <c r="F1675" s="151">
        <v>9.89</v>
      </c>
      <c r="G1675" s="151">
        <f t="shared" si="78"/>
        <v>12.297226000000002</v>
      </c>
      <c r="H1675" s="151">
        <f t="shared" si="79"/>
        <v>0</v>
      </c>
      <c r="I1675" s="151">
        <f t="shared" si="80"/>
        <v>12.297226000000002</v>
      </c>
      <c r="J1675" s="151" t="s">
        <v>707</v>
      </c>
      <c r="K1675" s="151" t="str">
        <f>IFERROR(IF(VLOOKUP(B1675,comp!$D:$L,1,FALSE)=B1675,"",""),"Novo")</f>
        <v/>
      </c>
    </row>
    <row r="1676" spans="1:11">
      <c r="A1676" s="151">
        <v>91933</v>
      </c>
      <c r="B1676" s="152">
        <v>1020</v>
      </c>
      <c r="C1676" s="151" t="s">
        <v>2388</v>
      </c>
      <c r="D1676" s="151" t="s">
        <v>826</v>
      </c>
      <c r="E1676" s="151">
        <v>1.2434000000000001</v>
      </c>
      <c r="F1676" s="151">
        <v>9.43</v>
      </c>
      <c r="G1676" s="151">
        <f t="shared" si="78"/>
        <v>11.725262000000001</v>
      </c>
      <c r="H1676" s="151">
        <f t="shared" si="79"/>
        <v>0</v>
      </c>
      <c r="I1676" s="151">
        <f t="shared" si="80"/>
        <v>11.725262000000001</v>
      </c>
      <c r="J1676" s="151" t="s">
        <v>707</v>
      </c>
      <c r="K1676" s="151" t="str">
        <f>IFERROR(IF(VLOOKUP(B1676,comp!$D:$L,1,FALSE)=B1676,"",""),"Novo")</f>
        <v/>
      </c>
    </row>
    <row r="1677" spans="1:11">
      <c r="A1677" s="151">
        <v>91934</v>
      </c>
      <c r="B1677" s="152">
        <v>979</v>
      </c>
      <c r="C1677" s="151" t="s">
        <v>2389</v>
      </c>
      <c r="D1677" s="151" t="s">
        <v>826</v>
      </c>
      <c r="E1677" s="151">
        <v>1.2434000000000001</v>
      </c>
      <c r="F1677" s="151">
        <v>14.13</v>
      </c>
      <c r="G1677" s="151">
        <f t="shared" si="78"/>
        <v>17.569242000000003</v>
      </c>
      <c r="H1677" s="151">
        <f t="shared" si="79"/>
        <v>0</v>
      </c>
      <c r="I1677" s="151">
        <f t="shared" si="80"/>
        <v>17.569242000000003</v>
      </c>
      <c r="J1677" s="151" t="s">
        <v>707</v>
      </c>
      <c r="K1677" s="151" t="str">
        <f>IFERROR(IF(VLOOKUP(B1677,comp!$D:$L,1,FALSE)=B1677,"",""),"Novo")</f>
        <v/>
      </c>
    </row>
    <row r="1678" spans="1:11">
      <c r="A1678" s="151">
        <v>91935</v>
      </c>
      <c r="B1678" s="152">
        <v>995</v>
      </c>
      <c r="C1678" s="151" t="s">
        <v>2390</v>
      </c>
      <c r="D1678" s="151" t="s">
        <v>826</v>
      </c>
      <c r="E1678" s="151">
        <v>1.2434000000000001</v>
      </c>
      <c r="F1678" s="151">
        <v>15.01</v>
      </c>
      <c r="G1678" s="151">
        <f t="shared" si="78"/>
        <v>18.663434000000002</v>
      </c>
      <c r="H1678" s="151">
        <f t="shared" si="79"/>
        <v>0</v>
      </c>
      <c r="I1678" s="151">
        <f t="shared" si="80"/>
        <v>18.663434000000002</v>
      </c>
      <c r="J1678" s="151" t="s">
        <v>707</v>
      </c>
      <c r="K1678" s="151" t="str">
        <f>IFERROR(IF(VLOOKUP(B1678,comp!$D:$L,1,FALSE)=B1678,"",""),"Novo")</f>
        <v/>
      </c>
    </row>
    <row r="1679" spans="1:11">
      <c r="A1679" s="151">
        <v>92984</v>
      </c>
      <c r="B1679" s="152">
        <v>996</v>
      </c>
      <c r="C1679" s="151" t="s">
        <v>2391</v>
      </c>
      <c r="D1679" s="151" t="s">
        <v>826</v>
      </c>
      <c r="E1679" s="151">
        <v>1.0149999999999999</v>
      </c>
      <c r="F1679" s="151">
        <v>23.28</v>
      </c>
      <c r="G1679" s="151">
        <f t="shared" si="78"/>
        <v>23.629199999999997</v>
      </c>
      <c r="H1679" s="151">
        <f t="shared" si="79"/>
        <v>0</v>
      </c>
      <c r="I1679" s="151">
        <f t="shared" si="80"/>
        <v>23.629199999999997</v>
      </c>
      <c r="J1679" s="151" t="s">
        <v>707</v>
      </c>
      <c r="K1679" s="151" t="str">
        <f>IFERROR(IF(VLOOKUP(B1679,comp!$D:$L,1,FALSE)=B1679,"",""),"Novo")</f>
        <v/>
      </c>
    </row>
    <row r="1680" spans="1:11">
      <c r="A1680" s="151">
        <v>92986</v>
      </c>
      <c r="B1680" s="152">
        <v>1019</v>
      </c>
      <c r="C1680" s="151" t="s">
        <v>2392</v>
      </c>
      <c r="D1680" s="151" t="s">
        <v>826</v>
      </c>
      <c r="E1680" s="151">
        <v>1.0149999999999999</v>
      </c>
      <c r="F1680" s="151">
        <v>32.9</v>
      </c>
      <c r="G1680" s="151">
        <f t="shared" si="78"/>
        <v>33.393499999999996</v>
      </c>
      <c r="H1680" s="151">
        <f t="shared" si="79"/>
        <v>0</v>
      </c>
      <c r="I1680" s="151">
        <f t="shared" si="80"/>
        <v>33.393499999999996</v>
      </c>
      <c r="J1680" s="151" t="s">
        <v>707</v>
      </c>
      <c r="K1680" s="151" t="str">
        <f>IFERROR(IF(VLOOKUP(B1680,comp!$D:$L,1,FALSE)=B1680,"",""),"Novo")</f>
        <v/>
      </c>
    </row>
    <row r="1681" spans="1:11">
      <c r="A1681" s="151">
        <v>92988</v>
      </c>
      <c r="B1681" s="152">
        <v>1018</v>
      </c>
      <c r="C1681" s="151" t="s">
        <v>2393</v>
      </c>
      <c r="D1681" s="151" t="s">
        <v>826</v>
      </c>
      <c r="E1681" s="151">
        <v>1.0149999999999999</v>
      </c>
      <c r="F1681" s="151">
        <v>48.66</v>
      </c>
      <c r="G1681" s="151">
        <f t="shared" si="78"/>
        <v>49.38989999999999</v>
      </c>
      <c r="H1681" s="151">
        <f t="shared" si="79"/>
        <v>0</v>
      </c>
      <c r="I1681" s="151">
        <f t="shared" si="80"/>
        <v>49.38989999999999</v>
      </c>
      <c r="J1681" s="151" t="s">
        <v>707</v>
      </c>
      <c r="K1681" s="151" t="str">
        <f>IFERROR(IF(VLOOKUP(B1681,comp!$D:$L,1,FALSE)=B1681,"",""),"Novo")</f>
        <v/>
      </c>
    </row>
    <row r="1682" spans="1:11">
      <c r="A1682" s="151">
        <v>92990</v>
      </c>
      <c r="B1682" s="152">
        <v>977</v>
      </c>
      <c r="C1682" s="151" t="s">
        <v>2394</v>
      </c>
      <c r="D1682" s="151" t="s">
        <v>826</v>
      </c>
      <c r="E1682" s="151">
        <v>1.0149999999999999</v>
      </c>
      <c r="F1682" s="151">
        <v>68.069999999999993</v>
      </c>
      <c r="G1682" s="151">
        <f t="shared" si="78"/>
        <v>69.091049999999981</v>
      </c>
      <c r="H1682" s="151">
        <f t="shared" si="79"/>
        <v>0</v>
      </c>
      <c r="I1682" s="151">
        <f t="shared" si="80"/>
        <v>69.091049999999981</v>
      </c>
      <c r="J1682" s="151" t="s">
        <v>707</v>
      </c>
      <c r="K1682" s="151" t="str">
        <f>IFERROR(IF(VLOOKUP(B1682,comp!$D:$L,1,FALSE)=B1682,"",""),"Novo")</f>
        <v/>
      </c>
    </row>
    <row r="1683" spans="1:11">
      <c r="A1683" s="151">
        <v>92992</v>
      </c>
      <c r="B1683" s="152">
        <v>998</v>
      </c>
      <c r="C1683" s="151" t="s">
        <v>2395</v>
      </c>
      <c r="D1683" s="151" t="s">
        <v>826</v>
      </c>
      <c r="E1683" s="151">
        <v>1.0149999999999999</v>
      </c>
      <c r="F1683" s="151">
        <v>88.38</v>
      </c>
      <c r="G1683" s="151">
        <f t="shared" si="78"/>
        <v>89.705699999999993</v>
      </c>
      <c r="H1683" s="151">
        <f t="shared" si="79"/>
        <v>0</v>
      </c>
      <c r="I1683" s="151">
        <f t="shared" si="80"/>
        <v>89.705699999999993</v>
      </c>
      <c r="J1683" s="151" t="s">
        <v>707</v>
      </c>
      <c r="K1683" s="151" t="str">
        <f>IFERROR(IF(VLOOKUP(B1683,comp!$D:$L,1,FALSE)=B1683,"",""),"Novo")</f>
        <v/>
      </c>
    </row>
    <row r="1684" spans="1:11">
      <c r="A1684" s="151">
        <v>92994</v>
      </c>
      <c r="B1684" s="152">
        <v>1017</v>
      </c>
      <c r="C1684" s="151" t="s">
        <v>2396</v>
      </c>
      <c r="D1684" s="151" t="s">
        <v>826</v>
      </c>
      <c r="E1684" s="151">
        <v>1.0149999999999999</v>
      </c>
      <c r="F1684" s="151">
        <v>115.57</v>
      </c>
      <c r="G1684" s="151">
        <f t="shared" si="78"/>
        <v>117.30354999999999</v>
      </c>
      <c r="H1684" s="151">
        <f t="shared" si="79"/>
        <v>0</v>
      </c>
      <c r="I1684" s="151">
        <f t="shared" si="80"/>
        <v>117.30354999999999</v>
      </c>
      <c r="J1684" s="151" t="s">
        <v>707</v>
      </c>
      <c r="K1684" s="151" t="str">
        <f>IFERROR(IF(VLOOKUP(B1684,comp!$D:$L,1,FALSE)=B1684,"",""),"Novo")</f>
        <v/>
      </c>
    </row>
    <row r="1685" spans="1:11">
      <c r="A1685" s="151">
        <v>92996</v>
      </c>
      <c r="B1685" s="152">
        <v>999</v>
      </c>
      <c r="C1685" s="151" t="s">
        <v>2397</v>
      </c>
      <c r="D1685" s="151" t="s">
        <v>826</v>
      </c>
      <c r="E1685" s="151">
        <v>1.0149999999999999</v>
      </c>
      <c r="F1685" s="151">
        <v>140.02000000000001</v>
      </c>
      <c r="G1685" s="151">
        <f t="shared" si="78"/>
        <v>142.12029999999999</v>
      </c>
      <c r="H1685" s="151">
        <f t="shared" si="79"/>
        <v>0</v>
      </c>
      <c r="I1685" s="151">
        <f t="shared" si="80"/>
        <v>142.12029999999999</v>
      </c>
      <c r="J1685" s="151" t="s">
        <v>707</v>
      </c>
      <c r="K1685" s="151" t="str">
        <f>IFERROR(IF(VLOOKUP(B1685,comp!$D:$L,1,FALSE)=B1685,"",""),"Novo")</f>
        <v/>
      </c>
    </row>
    <row r="1686" spans="1:11">
      <c r="A1686" s="151">
        <v>92998</v>
      </c>
      <c r="B1686" s="152">
        <v>1000</v>
      </c>
      <c r="C1686" s="151" t="s">
        <v>2398</v>
      </c>
      <c r="D1686" s="151" t="s">
        <v>826</v>
      </c>
      <c r="E1686" s="151">
        <v>1.0149999999999999</v>
      </c>
      <c r="F1686" s="151">
        <v>171.98</v>
      </c>
      <c r="G1686" s="151">
        <f t="shared" si="78"/>
        <v>174.55969999999996</v>
      </c>
      <c r="H1686" s="151">
        <f t="shared" si="79"/>
        <v>0</v>
      </c>
      <c r="I1686" s="151">
        <f t="shared" si="80"/>
        <v>174.55969999999996</v>
      </c>
      <c r="J1686" s="151" t="s">
        <v>707</v>
      </c>
      <c r="K1686" s="151" t="str">
        <f>IFERROR(IF(VLOOKUP(B1686,comp!$D:$L,1,FALSE)=B1686,"",""),"Novo")</f>
        <v/>
      </c>
    </row>
    <row r="1687" spans="1:11">
      <c r="A1687" s="151">
        <v>93000</v>
      </c>
      <c r="B1687" s="152">
        <v>1015</v>
      </c>
      <c r="C1687" s="151" t="s">
        <v>2399</v>
      </c>
      <c r="D1687" s="151" t="s">
        <v>826</v>
      </c>
      <c r="E1687" s="151">
        <v>1.0149999999999999</v>
      </c>
      <c r="F1687" s="151">
        <v>228.54</v>
      </c>
      <c r="G1687" s="151">
        <f t="shared" si="78"/>
        <v>231.96809999999996</v>
      </c>
      <c r="H1687" s="151">
        <f t="shared" si="79"/>
        <v>0</v>
      </c>
      <c r="I1687" s="151">
        <f t="shared" si="80"/>
        <v>231.96809999999996</v>
      </c>
      <c r="J1687" s="151" t="s">
        <v>707</v>
      </c>
      <c r="K1687" s="151" t="str">
        <f>IFERROR(IF(VLOOKUP(B1687,comp!$D:$L,1,FALSE)=B1687,"",""),"Novo")</f>
        <v/>
      </c>
    </row>
    <row r="1688" spans="1:11">
      <c r="A1688" s="151">
        <v>93002</v>
      </c>
      <c r="B1688" s="152">
        <v>1001</v>
      </c>
      <c r="C1688" s="151" t="s">
        <v>2400</v>
      </c>
      <c r="D1688" s="151" t="s">
        <v>826</v>
      </c>
      <c r="E1688" s="151">
        <v>1.0149999999999999</v>
      </c>
      <c r="F1688" s="151">
        <v>296.52999999999997</v>
      </c>
      <c r="G1688" s="151">
        <f t="shared" si="78"/>
        <v>300.97794999999996</v>
      </c>
      <c r="H1688" s="151">
        <f t="shared" si="79"/>
        <v>0</v>
      </c>
      <c r="I1688" s="151">
        <f t="shared" si="80"/>
        <v>300.97794999999996</v>
      </c>
      <c r="J1688" s="151" t="s">
        <v>707</v>
      </c>
      <c r="K1688" s="151" t="str">
        <f>IFERROR(IF(VLOOKUP(B1688,comp!$D:$L,1,FALSE)=B1688,"",""),"Novo")</f>
        <v/>
      </c>
    </row>
    <row r="1689" spans="1:11">
      <c r="A1689" s="151">
        <v>101888</v>
      </c>
      <c r="B1689" s="152">
        <v>39232</v>
      </c>
      <c r="C1689" s="151" t="s">
        <v>2401</v>
      </c>
      <c r="D1689" s="151" t="s">
        <v>826</v>
      </c>
      <c r="E1689" s="151">
        <v>1.0269999999999999</v>
      </c>
      <c r="F1689" s="151">
        <v>22.13</v>
      </c>
      <c r="G1689" s="151">
        <f t="shared" si="78"/>
        <v>22.727509999999999</v>
      </c>
      <c r="H1689" s="151">
        <f t="shared" si="79"/>
        <v>0</v>
      </c>
      <c r="I1689" s="151">
        <f t="shared" si="80"/>
        <v>22.727509999999999</v>
      </c>
      <c r="J1689" s="151" t="s">
        <v>707</v>
      </c>
      <c r="K1689" s="151" t="str">
        <f>IFERROR(IF(VLOOKUP(B1689,comp!$D:$L,1,FALSE)=B1689,"",""),"Novo")</f>
        <v/>
      </c>
    </row>
    <row r="1690" spans="1:11">
      <c r="A1690" s="151">
        <v>91936</v>
      </c>
      <c r="B1690" s="152">
        <v>12001</v>
      </c>
      <c r="C1690" s="151" t="s">
        <v>2402</v>
      </c>
      <c r="D1690" s="151" t="s">
        <v>727</v>
      </c>
      <c r="E1690" s="151">
        <v>1</v>
      </c>
      <c r="F1690" s="151">
        <v>4.99</v>
      </c>
      <c r="G1690" s="151">
        <f t="shared" si="78"/>
        <v>4.99</v>
      </c>
      <c r="H1690" s="151">
        <f t="shared" si="79"/>
        <v>0</v>
      </c>
      <c r="I1690" s="151">
        <f t="shared" si="80"/>
        <v>4.99</v>
      </c>
      <c r="J1690" s="151" t="s">
        <v>707</v>
      </c>
      <c r="K1690" s="151" t="str">
        <f>IFERROR(IF(VLOOKUP(B1690,comp!$D:$L,1,FALSE)=B1690,"",""),"Novo")</f>
        <v/>
      </c>
    </row>
    <row r="1691" spans="1:11">
      <c r="A1691" s="151">
        <v>91937</v>
      </c>
      <c r="B1691" s="152">
        <v>1871</v>
      </c>
      <c r="C1691" s="151" t="s">
        <v>2403</v>
      </c>
      <c r="D1691" s="151" t="s">
        <v>727</v>
      </c>
      <c r="E1691" s="151">
        <v>1</v>
      </c>
      <c r="F1691" s="151">
        <v>3.45</v>
      </c>
      <c r="G1691" s="151">
        <f t="shared" si="78"/>
        <v>3.45</v>
      </c>
      <c r="H1691" s="151">
        <f t="shared" si="79"/>
        <v>0</v>
      </c>
      <c r="I1691" s="151">
        <f t="shared" si="80"/>
        <v>3.45</v>
      </c>
      <c r="J1691" s="151" t="s">
        <v>707</v>
      </c>
      <c r="K1691" s="151" t="str">
        <f>IFERROR(IF(VLOOKUP(B1691,comp!$D:$L,1,FALSE)=B1691,"",""),"Novo")</f>
        <v/>
      </c>
    </row>
    <row r="1692" spans="1:11">
      <c r="A1692" s="151">
        <v>91939</v>
      </c>
      <c r="B1692" s="152">
        <v>1872</v>
      </c>
      <c r="C1692" s="151" t="s">
        <v>2404</v>
      </c>
      <c r="D1692" s="151" t="s">
        <v>727</v>
      </c>
      <c r="E1692" s="151">
        <v>1</v>
      </c>
      <c r="F1692" s="151">
        <v>1.93</v>
      </c>
      <c r="G1692" s="151">
        <f t="shared" si="78"/>
        <v>1.93</v>
      </c>
      <c r="H1692" s="151">
        <f t="shared" si="79"/>
        <v>0</v>
      </c>
      <c r="I1692" s="151">
        <f t="shared" si="80"/>
        <v>1.93</v>
      </c>
      <c r="J1692" s="151" t="s">
        <v>707</v>
      </c>
      <c r="K1692" s="151" t="str">
        <f>IFERROR(IF(VLOOKUP(B1692,comp!$D:$L,1,FALSE)=B1692,"",""),"Novo")</f>
        <v/>
      </c>
    </row>
    <row r="1693" spans="1:11">
      <c r="A1693" s="151">
        <v>91942</v>
      </c>
      <c r="B1693" s="152">
        <v>1873</v>
      </c>
      <c r="C1693" s="151" t="s">
        <v>2405</v>
      </c>
      <c r="D1693" s="151" t="s">
        <v>727</v>
      </c>
      <c r="E1693" s="151">
        <v>1</v>
      </c>
      <c r="F1693" s="151">
        <v>3.84</v>
      </c>
      <c r="G1693" s="151">
        <f t="shared" si="78"/>
        <v>3.84</v>
      </c>
      <c r="H1693" s="151">
        <f t="shared" si="79"/>
        <v>0</v>
      </c>
      <c r="I1693" s="151">
        <f t="shared" si="80"/>
        <v>3.84</v>
      </c>
      <c r="J1693" s="151" t="s">
        <v>707</v>
      </c>
      <c r="K1693" s="151" t="str">
        <f>IFERROR(IF(VLOOKUP(B1693,comp!$D:$L,1,FALSE)=B1693,"",""),"Novo")</f>
        <v/>
      </c>
    </row>
    <row r="1694" spans="1:11">
      <c r="A1694" s="151">
        <v>92865</v>
      </c>
      <c r="B1694" s="152">
        <v>10569</v>
      </c>
      <c r="C1694" s="151" t="s">
        <v>2406</v>
      </c>
      <c r="D1694" s="151" t="s">
        <v>727</v>
      </c>
      <c r="E1694" s="151">
        <v>1</v>
      </c>
      <c r="F1694" s="151">
        <v>2.93</v>
      </c>
      <c r="G1694" s="151">
        <f t="shared" si="78"/>
        <v>2.93</v>
      </c>
      <c r="H1694" s="151">
        <f t="shared" si="79"/>
        <v>0</v>
      </c>
      <c r="I1694" s="151">
        <f t="shared" si="80"/>
        <v>2.93</v>
      </c>
      <c r="J1694" s="151" t="s">
        <v>707</v>
      </c>
      <c r="K1694" s="151" t="str">
        <f>IFERROR(IF(VLOOKUP(B1694,comp!$D:$L,1,FALSE)=B1694,"",""),"Novo")</f>
        <v/>
      </c>
    </row>
    <row r="1695" spans="1:11">
      <c r="A1695" s="151">
        <v>92866</v>
      </c>
      <c r="B1695" s="152">
        <v>2555</v>
      </c>
      <c r="C1695" s="151" t="s">
        <v>2407</v>
      </c>
      <c r="D1695" s="151" t="s">
        <v>727</v>
      </c>
      <c r="E1695" s="151">
        <v>1</v>
      </c>
      <c r="F1695" s="151">
        <v>1.34</v>
      </c>
      <c r="G1695" s="151">
        <f t="shared" si="78"/>
        <v>1.34</v>
      </c>
      <c r="H1695" s="151">
        <f t="shared" si="79"/>
        <v>0</v>
      </c>
      <c r="I1695" s="151">
        <f t="shared" si="80"/>
        <v>1.34</v>
      </c>
      <c r="J1695" s="151" t="s">
        <v>707</v>
      </c>
      <c r="K1695" s="151" t="str">
        <f>IFERROR(IF(VLOOKUP(B1695,comp!$D:$L,1,FALSE)=B1695,"",""),"Novo")</f>
        <v/>
      </c>
    </row>
    <row r="1696" spans="1:11">
      <c r="A1696" s="151">
        <v>92867</v>
      </c>
      <c r="B1696" s="152">
        <v>2556</v>
      </c>
      <c r="C1696" s="151" t="s">
        <v>2408</v>
      </c>
      <c r="D1696" s="151" t="s">
        <v>727</v>
      </c>
      <c r="E1696" s="151">
        <v>1</v>
      </c>
      <c r="F1696" s="151">
        <v>1.38</v>
      </c>
      <c r="G1696" s="151">
        <f t="shared" si="78"/>
        <v>1.38</v>
      </c>
      <c r="H1696" s="151">
        <f t="shared" si="79"/>
        <v>0</v>
      </c>
      <c r="I1696" s="151">
        <f t="shared" si="80"/>
        <v>1.38</v>
      </c>
      <c r="J1696" s="151" t="s">
        <v>707</v>
      </c>
      <c r="K1696" s="151" t="str">
        <f>IFERROR(IF(VLOOKUP(B1696,comp!$D:$L,1,FALSE)=B1696,"",""),"Novo")</f>
        <v/>
      </c>
    </row>
    <row r="1697" spans="1:11">
      <c r="A1697" s="151">
        <v>92870</v>
      </c>
      <c r="B1697" s="152">
        <v>2557</v>
      </c>
      <c r="C1697" s="151" t="s">
        <v>2409</v>
      </c>
      <c r="D1697" s="151" t="s">
        <v>727</v>
      </c>
      <c r="E1697" s="151">
        <v>1</v>
      </c>
      <c r="F1697" s="151">
        <v>2.93</v>
      </c>
      <c r="G1697" s="151">
        <f t="shared" si="78"/>
        <v>2.93</v>
      </c>
      <c r="H1697" s="151">
        <f t="shared" si="79"/>
        <v>0</v>
      </c>
      <c r="I1697" s="151">
        <f t="shared" si="80"/>
        <v>2.93</v>
      </c>
      <c r="J1697" s="151" t="s">
        <v>707</v>
      </c>
      <c r="K1697" s="151" t="str">
        <f>IFERROR(IF(VLOOKUP(B1697,comp!$D:$L,1,FALSE)=B1697,"",""),"Novo")</f>
        <v/>
      </c>
    </row>
    <row r="1698" spans="1:11">
      <c r="A1698" s="151">
        <v>95777</v>
      </c>
      <c r="B1698" s="152">
        <v>14053</v>
      </c>
      <c r="C1698" s="151" t="s">
        <v>2410</v>
      </c>
      <c r="D1698" s="151" t="s">
        <v>727</v>
      </c>
      <c r="E1698" s="151">
        <v>1</v>
      </c>
      <c r="F1698" s="151">
        <v>13.86</v>
      </c>
      <c r="G1698" s="151">
        <f t="shared" si="78"/>
        <v>13.86</v>
      </c>
      <c r="H1698" s="151">
        <f t="shared" si="79"/>
        <v>0</v>
      </c>
      <c r="I1698" s="151">
        <f t="shared" si="80"/>
        <v>13.86</v>
      </c>
      <c r="J1698" s="151" t="s">
        <v>707</v>
      </c>
      <c r="K1698" s="151" t="str">
        <f>IFERROR(IF(VLOOKUP(B1698,comp!$D:$L,1,FALSE)=B1698,"",""),"Novo")</f>
        <v/>
      </c>
    </row>
    <row r="1699" spans="1:11">
      <c r="A1699" s="151">
        <v>95778</v>
      </c>
      <c r="B1699" s="152">
        <v>2559</v>
      </c>
      <c r="C1699" s="151" t="s">
        <v>2411</v>
      </c>
      <c r="D1699" s="151" t="s">
        <v>727</v>
      </c>
      <c r="E1699" s="151">
        <v>1</v>
      </c>
      <c r="F1699" s="151">
        <v>14.69</v>
      </c>
      <c r="G1699" s="151">
        <f t="shared" si="78"/>
        <v>14.69</v>
      </c>
      <c r="H1699" s="151">
        <f t="shared" si="79"/>
        <v>0</v>
      </c>
      <c r="I1699" s="151">
        <f t="shared" si="80"/>
        <v>14.69</v>
      </c>
      <c r="J1699" s="151" t="s">
        <v>707</v>
      </c>
      <c r="K1699" s="151" t="str">
        <f>IFERROR(IF(VLOOKUP(B1699,comp!$D:$L,1,FALSE)=B1699,"",""),"Novo")</f>
        <v/>
      </c>
    </row>
    <row r="1700" spans="1:11">
      <c r="A1700" s="151">
        <v>95779</v>
      </c>
      <c r="B1700" s="152">
        <v>2565</v>
      </c>
      <c r="C1700" s="151" t="s">
        <v>2412</v>
      </c>
      <c r="D1700" s="151" t="s">
        <v>727</v>
      </c>
      <c r="E1700" s="151">
        <v>1</v>
      </c>
      <c r="F1700" s="151">
        <v>11.9</v>
      </c>
      <c r="G1700" s="151">
        <f t="shared" si="78"/>
        <v>11.9</v>
      </c>
      <c r="H1700" s="151">
        <f t="shared" si="79"/>
        <v>0</v>
      </c>
      <c r="I1700" s="151">
        <f t="shared" si="80"/>
        <v>11.9</v>
      </c>
      <c r="J1700" s="151" t="s">
        <v>707</v>
      </c>
      <c r="K1700" s="151" t="str">
        <f>IFERROR(IF(VLOOKUP(B1700,comp!$D:$L,1,FALSE)=B1700,"",""),"Novo")</f>
        <v/>
      </c>
    </row>
    <row r="1701" spans="1:11">
      <c r="A1701" s="151">
        <v>95780</v>
      </c>
      <c r="B1701" s="152">
        <v>14054</v>
      </c>
      <c r="C1701" s="151" t="s">
        <v>2413</v>
      </c>
      <c r="D1701" s="151" t="s">
        <v>727</v>
      </c>
      <c r="E1701" s="151">
        <v>1</v>
      </c>
      <c r="F1701" s="151">
        <v>17.75</v>
      </c>
      <c r="G1701" s="151">
        <f t="shared" si="78"/>
        <v>17.75</v>
      </c>
      <c r="H1701" s="151">
        <f t="shared" si="79"/>
        <v>0</v>
      </c>
      <c r="I1701" s="151">
        <f t="shared" si="80"/>
        <v>17.75</v>
      </c>
      <c r="J1701" s="151" t="s">
        <v>707</v>
      </c>
      <c r="K1701" s="151" t="str">
        <f>IFERROR(IF(VLOOKUP(B1701,comp!$D:$L,1,FALSE)=B1701,"",""),"Novo")</f>
        <v/>
      </c>
    </row>
    <row r="1702" spans="1:11">
      <c r="A1702" s="151">
        <v>95781</v>
      </c>
      <c r="B1702" s="152">
        <v>2560</v>
      </c>
      <c r="C1702" s="151" t="s">
        <v>2414</v>
      </c>
      <c r="D1702" s="151" t="s">
        <v>727</v>
      </c>
      <c r="E1702" s="151">
        <v>1</v>
      </c>
      <c r="F1702" s="151">
        <v>18.37</v>
      </c>
      <c r="G1702" s="151">
        <f t="shared" si="78"/>
        <v>18.37</v>
      </c>
      <c r="H1702" s="151">
        <f t="shared" si="79"/>
        <v>0</v>
      </c>
      <c r="I1702" s="151">
        <f t="shared" si="80"/>
        <v>18.37</v>
      </c>
      <c r="J1702" s="151" t="s">
        <v>707</v>
      </c>
      <c r="K1702" s="151" t="str">
        <f>IFERROR(IF(VLOOKUP(B1702,comp!$D:$L,1,FALSE)=B1702,"",""),"Novo")</f>
        <v/>
      </c>
    </row>
    <row r="1703" spans="1:11">
      <c r="A1703" s="151">
        <v>95782</v>
      </c>
      <c r="B1703" s="152">
        <v>2590</v>
      </c>
      <c r="C1703" s="151" t="s">
        <v>2415</v>
      </c>
      <c r="D1703" s="151" t="s">
        <v>727</v>
      </c>
      <c r="E1703" s="151">
        <v>1</v>
      </c>
      <c r="F1703" s="151">
        <v>19.989999999999998</v>
      </c>
      <c r="G1703" s="151">
        <f t="shared" si="78"/>
        <v>19.989999999999998</v>
      </c>
      <c r="H1703" s="151">
        <f t="shared" si="79"/>
        <v>0</v>
      </c>
      <c r="I1703" s="151">
        <f t="shared" si="80"/>
        <v>19.989999999999998</v>
      </c>
      <c r="J1703" s="151" t="s">
        <v>707</v>
      </c>
      <c r="K1703" s="151" t="str">
        <f>IFERROR(IF(VLOOKUP(B1703,comp!$D:$L,1,FALSE)=B1703,"",""),"Novo")</f>
        <v/>
      </c>
    </row>
    <row r="1704" spans="1:11">
      <c r="A1704" s="151">
        <v>95785</v>
      </c>
      <c r="B1704" s="152">
        <v>2566</v>
      </c>
      <c r="C1704" s="151" t="s">
        <v>2416</v>
      </c>
      <c r="D1704" s="151" t="s">
        <v>727</v>
      </c>
      <c r="E1704" s="151">
        <v>1</v>
      </c>
      <c r="F1704" s="151">
        <v>24.51</v>
      </c>
      <c r="G1704" s="151">
        <f t="shared" si="78"/>
        <v>24.51</v>
      </c>
      <c r="H1704" s="151">
        <f t="shared" si="79"/>
        <v>0</v>
      </c>
      <c r="I1704" s="151">
        <f t="shared" si="80"/>
        <v>24.51</v>
      </c>
      <c r="J1704" s="151" t="s">
        <v>707</v>
      </c>
      <c r="K1704" s="151" t="str">
        <f>IFERROR(IF(VLOOKUP(B1704,comp!$D:$L,1,FALSE)=B1704,"",""),"Novo")</f>
        <v/>
      </c>
    </row>
    <row r="1705" spans="1:11">
      <c r="A1705" s="151">
        <v>95787</v>
      </c>
      <c r="B1705" s="152">
        <v>2593</v>
      </c>
      <c r="C1705" s="151" t="s">
        <v>2417</v>
      </c>
      <c r="D1705" s="151" t="s">
        <v>727</v>
      </c>
      <c r="E1705" s="151">
        <v>1</v>
      </c>
      <c r="F1705" s="151">
        <v>12.29</v>
      </c>
      <c r="G1705" s="151">
        <f t="shared" si="78"/>
        <v>12.29</v>
      </c>
      <c r="H1705" s="151">
        <f t="shared" si="79"/>
        <v>0</v>
      </c>
      <c r="I1705" s="151">
        <f t="shared" si="80"/>
        <v>12.29</v>
      </c>
      <c r="J1705" s="151" t="s">
        <v>707</v>
      </c>
      <c r="K1705" s="151" t="str">
        <f>IFERROR(IF(VLOOKUP(B1705,comp!$D:$L,1,FALSE)=B1705,"",""),"Novo")</f>
        <v/>
      </c>
    </row>
    <row r="1706" spans="1:11">
      <c r="A1706" s="151">
        <v>95789</v>
      </c>
      <c r="B1706" s="152">
        <v>2570</v>
      </c>
      <c r="C1706" s="151" t="s">
        <v>2418</v>
      </c>
      <c r="D1706" s="151" t="s">
        <v>727</v>
      </c>
      <c r="E1706" s="151">
        <v>1</v>
      </c>
      <c r="F1706" s="151">
        <v>19.329999999999998</v>
      </c>
      <c r="G1706" s="151">
        <f t="shared" si="78"/>
        <v>19.329999999999998</v>
      </c>
      <c r="H1706" s="151">
        <f t="shared" si="79"/>
        <v>0</v>
      </c>
      <c r="I1706" s="151">
        <f t="shared" si="80"/>
        <v>19.329999999999998</v>
      </c>
      <c r="J1706" s="151" t="s">
        <v>707</v>
      </c>
      <c r="K1706" s="151" t="str">
        <f>IFERROR(IF(VLOOKUP(B1706,comp!$D:$L,1,FALSE)=B1706,"",""),"Novo")</f>
        <v/>
      </c>
    </row>
    <row r="1707" spans="1:11">
      <c r="A1707" s="151">
        <v>95791</v>
      </c>
      <c r="B1707" s="152">
        <v>2588</v>
      </c>
      <c r="C1707" s="151" t="s">
        <v>2419</v>
      </c>
      <c r="D1707" s="151" t="s">
        <v>727</v>
      </c>
      <c r="E1707" s="151">
        <v>1</v>
      </c>
      <c r="F1707" s="151">
        <v>29.92</v>
      </c>
      <c r="G1707" s="151">
        <f t="shared" si="78"/>
        <v>29.92</v>
      </c>
      <c r="H1707" s="151">
        <f t="shared" si="79"/>
        <v>0</v>
      </c>
      <c r="I1707" s="151">
        <f t="shared" si="80"/>
        <v>29.92</v>
      </c>
      <c r="J1707" s="151" t="s">
        <v>707</v>
      </c>
      <c r="K1707" s="151" t="str">
        <f>IFERROR(IF(VLOOKUP(B1707,comp!$D:$L,1,FALSE)=B1707,"",""),"Novo")</f>
        <v/>
      </c>
    </row>
    <row r="1708" spans="1:11">
      <c r="A1708" s="151">
        <v>95795</v>
      </c>
      <c r="B1708" s="152">
        <v>2574</v>
      </c>
      <c r="C1708" s="151" t="s">
        <v>2420</v>
      </c>
      <c r="D1708" s="151" t="s">
        <v>727</v>
      </c>
      <c r="E1708" s="151">
        <v>1</v>
      </c>
      <c r="F1708" s="151">
        <v>14.18</v>
      </c>
      <c r="G1708" s="151">
        <f t="shared" si="78"/>
        <v>14.18</v>
      </c>
      <c r="H1708" s="151">
        <f t="shared" si="79"/>
        <v>0</v>
      </c>
      <c r="I1708" s="151">
        <f t="shared" si="80"/>
        <v>14.18</v>
      </c>
      <c r="J1708" s="151" t="s">
        <v>707</v>
      </c>
      <c r="K1708" s="151" t="str">
        <f>IFERROR(IF(VLOOKUP(B1708,comp!$D:$L,1,FALSE)=B1708,"",""),"Novo")</f>
        <v/>
      </c>
    </row>
    <row r="1709" spans="1:11">
      <c r="A1709" s="151">
        <v>95796</v>
      </c>
      <c r="B1709" s="152">
        <v>2586</v>
      </c>
      <c r="C1709" s="151" t="s">
        <v>2421</v>
      </c>
      <c r="D1709" s="151" t="s">
        <v>727</v>
      </c>
      <c r="E1709" s="151">
        <v>1</v>
      </c>
      <c r="F1709" s="151">
        <v>22.83</v>
      </c>
      <c r="G1709" s="151">
        <f t="shared" si="78"/>
        <v>22.83</v>
      </c>
      <c r="H1709" s="151">
        <f t="shared" si="79"/>
        <v>0</v>
      </c>
      <c r="I1709" s="151">
        <f t="shared" si="80"/>
        <v>22.83</v>
      </c>
      <c r="J1709" s="151" t="s">
        <v>707</v>
      </c>
      <c r="K1709" s="151" t="str">
        <f>IFERROR(IF(VLOOKUP(B1709,comp!$D:$L,1,FALSE)=B1709,"",""),"Novo")</f>
        <v/>
      </c>
    </row>
    <row r="1710" spans="1:11">
      <c r="A1710" s="151">
        <v>95797</v>
      </c>
      <c r="B1710" s="152">
        <v>2575</v>
      </c>
      <c r="C1710" s="151" t="s">
        <v>2422</v>
      </c>
      <c r="D1710" s="151" t="s">
        <v>727</v>
      </c>
      <c r="E1710" s="151">
        <v>1</v>
      </c>
      <c r="F1710" s="151">
        <v>33.92</v>
      </c>
      <c r="G1710" s="151">
        <f t="shared" si="78"/>
        <v>33.92</v>
      </c>
      <c r="H1710" s="151">
        <f t="shared" si="79"/>
        <v>0</v>
      </c>
      <c r="I1710" s="151">
        <f t="shared" si="80"/>
        <v>33.92</v>
      </c>
      <c r="J1710" s="151" t="s">
        <v>707</v>
      </c>
      <c r="K1710" s="151" t="str">
        <f>IFERROR(IF(VLOOKUP(B1710,comp!$D:$L,1,FALSE)=B1710,"",""),"Novo")</f>
        <v/>
      </c>
    </row>
    <row r="1711" spans="1:11">
      <c r="A1711" s="151">
        <v>95801</v>
      </c>
      <c r="B1711" s="152">
        <v>2580</v>
      </c>
      <c r="C1711" s="151" t="s">
        <v>2423</v>
      </c>
      <c r="D1711" s="151" t="s">
        <v>727</v>
      </c>
      <c r="E1711" s="151">
        <v>1</v>
      </c>
      <c r="F1711" s="151">
        <v>18.72</v>
      </c>
      <c r="G1711" s="151">
        <f t="shared" si="78"/>
        <v>18.72</v>
      </c>
      <c r="H1711" s="151">
        <f t="shared" si="79"/>
        <v>0</v>
      </c>
      <c r="I1711" s="151">
        <f t="shared" si="80"/>
        <v>18.72</v>
      </c>
      <c r="J1711" s="151" t="s">
        <v>707</v>
      </c>
      <c r="K1711" s="151" t="str">
        <f>IFERROR(IF(VLOOKUP(B1711,comp!$D:$L,1,FALSE)=B1711,"",""),"Novo")</f>
        <v/>
      </c>
    </row>
    <row r="1712" spans="1:11">
      <c r="A1712" s="151">
        <v>95802</v>
      </c>
      <c r="B1712" s="152">
        <v>2581</v>
      </c>
      <c r="C1712" s="151" t="s">
        <v>2424</v>
      </c>
      <c r="D1712" s="151" t="s">
        <v>727</v>
      </c>
      <c r="E1712" s="151">
        <v>1</v>
      </c>
      <c r="F1712" s="151">
        <v>21.85</v>
      </c>
      <c r="G1712" s="151">
        <f t="shared" si="78"/>
        <v>21.85</v>
      </c>
      <c r="H1712" s="151">
        <f t="shared" si="79"/>
        <v>0</v>
      </c>
      <c r="I1712" s="151">
        <f t="shared" si="80"/>
        <v>21.85</v>
      </c>
      <c r="J1712" s="151" t="s">
        <v>707</v>
      </c>
      <c r="K1712" s="151" t="str">
        <f>IFERROR(IF(VLOOKUP(B1712,comp!$D:$L,1,FALSE)=B1712,"",""),"Novo")</f>
        <v/>
      </c>
    </row>
    <row r="1713" spans="1:11">
      <c r="A1713" s="151">
        <v>95803</v>
      </c>
      <c r="B1713" s="152">
        <v>2597</v>
      </c>
      <c r="C1713" s="151" t="s">
        <v>2425</v>
      </c>
      <c r="D1713" s="151" t="s">
        <v>727</v>
      </c>
      <c r="E1713" s="151">
        <v>1</v>
      </c>
      <c r="F1713" s="151">
        <v>35.869999999999997</v>
      </c>
      <c r="G1713" s="151">
        <f t="shared" si="78"/>
        <v>35.869999999999997</v>
      </c>
      <c r="H1713" s="151">
        <f t="shared" si="79"/>
        <v>0</v>
      </c>
      <c r="I1713" s="151">
        <f t="shared" si="80"/>
        <v>35.869999999999997</v>
      </c>
      <c r="J1713" s="151" t="s">
        <v>707</v>
      </c>
      <c r="K1713" s="151" t="str">
        <f>IFERROR(IF(VLOOKUP(B1713,comp!$D:$L,1,FALSE)=B1713,"",""),"Novo")</f>
        <v/>
      </c>
    </row>
    <row r="1714" spans="1:11">
      <c r="A1714" s="151">
        <v>95804</v>
      </c>
      <c r="B1714" s="152">
        <v>12010</v>
      </c>
      <c r="C1714" s="151" t="s">
        <v>2426</v>
      </c>
      <c r="D1714" s="151" t="s">
        <v>727</v>
      </c>
      <c r="E1714" s="151">
        <v>1</v>
      </c>
      <c r="F1714" s="151">
        <v>8.1199999999999992</v>
      </c>
      <c r="G1714" s="151">
        <f t="shared" si="78"/>
        <v>8.1199999999999992</v>
      </c>
      <c r="H1714" s="151">
        <f t="shared" si="79"/>
        <v>0</v>
      </c>
      <c r="I1714" s="151">
        <f t="shared" si="80"/>
        <v>8.1199999999999992</v>
      </c>
      <c r="J1714" s="151" t="s">
        <v>707</v>
      </c>
      <c r="K1714" s="151" t="str">
        <f>IFERROR(IF(VLOOKUP(B1714,comp!$D:$L,1,FALSE)=B1714,"",""),"Novo")</f>
        <v/>
      </c>
    </row>
    <row r="1715" spans="1:11">
      <c r="A1715" s="151">
        <v>95806</v>
      </c>
      <c r="B1715" s="152">
        <v>39329</v>
      </c>
      <c r="C1715" s="151" t="s">
        <v>2427</v>
      </c>
      <c r="D1715" s="151" t="s">
        <v>727</v>
      </c>
      <c r="E1715" s="151">
        <v>1</v>
      </c>
      <c r="F1715" s="151">
        <v>8.49</v>
      </c>
      <c r="G1715" s="151">
        <f t="shared" si="78"/>
        <v>8.49</v>
      </c>
      <c r="H1715" s="151">
        <f t="shared" si="79"/>
        <v>0</v>
      </c>
      <c r="I1715" s="151">
        <f t="shared" si="80"/>
        <v>8.49</v>
      </c>
      <c r="J1715" s="151" t="s">
        <v>707</v>
      </c>
      <c r="K1715" s="151" t="str">
        <f>IFERROR(IF(VLOOKUP(B1715,comp!$D:$L,1,FALSE)=B1715,"",""),"Novo")</f>
        <v/>
      </c>
    </row>
    <row r="1716" spans="1:11">
      <c r="A1716" s="151">
        <v>95807</v>
      </c>
      <c r="B1716" s="152">
        <v>12020</v>
      </c>
      <c r="C1716" s="151" t="s">
        <v>2428</v>
      </c>
      <c r="D1716" s="151" t="s">
        <v>727</v>
      </c>
      <c r="E1716" s="151">
        <v>1</v>
      </c>
      <c r="F1716" s="151">
        <v>8.94</v>
      </c>
      <c r="G1716" s="151">
        <f t="shared" si="78"/>
        <v>8.94</v>
      </c>
      <c r="H1716" s="151">
        <f t="shared" si="79"/>
        <v>0</v>
      </c>
      <c r="I1716" s="151">
        <f t="shared" si="80"/>
        <v>8.94</v>
      </c>
      <c r="J1716" s="151" t="s">
        <v>707</v>
      </c>
      <c r="K1716" s="151" t="str">
        <f>IFERROR(IF(VLOOKUP(B1716,comp!$D:$L,1,FALSE)=B1716,"",""),"Novo")</f>
        <v/>
      </c>
    </row>
    <row r="1717" spans="1:11">
      <c r="A1717" s="151">
        <v>95809</v>
      </c>
      <c r="B1717" s="152">
        <v>12019</v>
      </c>
      <c r="C1717" s="151" t="s">
        <v>2429</v>
      </c>
      <c r="D1717" s="151" t="s">
        <v>727</v>
      </c>
      <c r="E1717" s="151">
        <v>1</v>
      </c>
      <c r="F1717" s="151">
        <v>10.41</v>
      </c>
      <c r="G1717" s="151">
        <f t="shared" si="78"/>
        <v>10.41</v>
      </c>
      <c r="H1717" s="151">
        <f t="shared" si="79"/>
        <v>0</v>
      </c>
      <c r="I1717" s="151">
        <f t="shared" si="80"/>
        <v>10.41</v>
      </c>
      <c r="J1717" s="151" t="s">
        <v>707</v>
      </c>
      <c r="K1717" s="151" t="str">
        <f>IFERROR(IF(VLOOKUP(B1717,comp!$D:$L,1,FALSE)=B1717,"",""),"Novo")</f>
        <v/>
      </c>
    </row>
    <row r="1718" spans="1:11">
      <c r="A1718" s="151">
        <v>95810</v>
      </c>
      <c r="B1718" s="152">
        <v>12016</v>
      </c>
      <c r="C1718" s="151" t="s">
        <v>2430</v>
      </c>
      <c r="D1718" s="151" t="s">
        <v>727</v>
      </c>
      <c r="E1718" s="151">
        <v>1</v>
      </c>
      <c r="F1718" s="151">
        <v>8.94</v>
      </c>
      <c r="G1718" s="151">
        <f t="shared" si="78"/>
        <v>8.94</v>
      </c>
      <c r="H1718" s="151">
        <f t="shared" si="79"/>
        <v>0</v>
      </c>
      <c r="I1718" s="151">
        <f t="shared" si="80"/>
        <v>8.94</v>
      </c>
      <c r="J1718" s="151" t="s">
        <v>707</v>
      </c>
      <c r="K1718" s="151" t="str">
        <f>IFERROR(IF(VLOOKUP(B1718,comp!$D:$L,1,FALSE)=B1718,"",""),"Novo")</f>
        <v/>
      </c>
    </row>
    <row r="1719" spans="1:11">
      <c r="A1719" s="151">
        <v>95812</v>
      </c>
      <c r="B1719" s="152">
        <v>12015</v>
      </c>
      <c r="C1719" s="151" t="s">
        <v>2431</v>
      </c>
      <c r="D1719" s="151" t="s">
        <v>727</v>
      </c>
      <c r="E1719" s="151">
        <v>1</v>
      </c>
      <c r="F1719" s="151">
        <v>10.41</v>
      </c>
      <c r="G1719" s="151">
        <f t="shared" si="78"/>
        <v>10.41</v>
      </c>
      <c r="H1719" s="151">
        <f t="shared" si="79"/>
        <v>0</v>
      </c>
      <c r="I1719" s="151">
        <f t="shared" si="80"/>
        <v>10.41</v>
      </c>
      <c r="J1719" s="151" t="s">
        <v>707</v>
      </c>
      <c r="K1719" s="151" t="str">
        <f>IFERROR(IF(VLOOKUP(B1719,comp!$D:$L,1,FALSE)=B1719,"",""),"Novo")</f>
        <v/>
      </c>
    </row>
    <row r="1720" spans="1:11">
      <c r="A1720" s="151">
        <v>95813</v>
      </c>
      <c r="B1720" s="152">
        <v>12025</v>
      </c>
      <c r="C1720" s="151" t="s">
        <v>2432</v>
      </c>
      <c r="D1720" s="151" t="s">
        <v>727</v>
      </c>
      <c r="E1720" s="151">
        <v>1</v>
      </c>
      <c r="F1720" s="151">
        <v>9.8699999999999992</v>
      </c>
      <c r="G1720" s="151">
        <f t="shared" si="78"/>
        <v>9.8699999999999992</v>
      </c>
      <c r="H1720" s="151">
        <f t="shared" si="79"/>
        <v>0</v>
      </c>
      <c r="I1720" s="151">
        <f t="shared" si="80"/>
        <v>9.8699999999999992</v>
      </c>
      <c r="J1720" s="151" t="s">
        <v>707</v>
      </c>
      <c r="K1720" s="151" t="str">
        <f>IFERROR(IF(VLOOKUP(B1720,comp!$D:$L,1,FALSE)=B1720,"",""),"Novo")</f>
        <v/>
      </c>
    </row>
    <row r="1721" spans="1:11">
      <c r="A1721" s="151">
        <v>95815</v>
      </c>
      <c r="B1721" s="152">
        <v>39342</v>
      </c>
      <c r="C1721" s="151" t="s">
        <v>2433</v>
      </c>
      <c r="D1721" s="151" t="s">
        <v>727</v>
      </c>
      <c r="E1721" s="151">
        <v>1</v>
      </c>
      <c r="F1721" s="151">
        <v>13.01</v>
      </c>
      <c r="G1721" s="151">
        <f t="shared" si="78"/>
        <v>13.01</v>
      </c>
      <c r="H1721" s="151">
        <f t="shared" si="79"/>
        <v>0</v>
      </c>
      <c r="I1721" s="151">
        <f t="shared" si="80"/>
        <v>13.01</v>
      </c>
      <c r="J1721" s="151" t="s">
        <v>707</v>
      </c>
      <c r="K1721" s="151" t="str">
        <f>IFERROR(IF(VLOOKUP(B1721,comp!$D:$L,1,FALSE)=B1721,"",""),"Novo")</f>
        <v/>
      </c>
    </row>
    <row r="1722" spans="1:11">
      <c r="A1722" s="151">
        <v>95816</v>
      </c>
      <c r="B1722" s="152">
        <v>39343</v>
      </c>
      <c r="C1722" s="151" t="s">
        <v>2434</v>
      </c>
      <c r="D1722" s="151" t="s">
        <v>727</v>
      </c>
      <c r="E1722" s="151">
        <v>1</v>
      </c>
      <c r="F1722" s="151">
        <v>10.99</v>
      </c>
      <c r="G1722" s="151">
        <f t="shared" si="78"/>
        <v>10.99</v>
      </c>
      <c r="H1722" s="151">
        <f t="shared" si="79"/>
        <v>0</v>
      </c>
      <c r="I1722" s="151">
        <f t="shared" si="80"/>
        <v>10.99</v>
      </c>
      <c r="J1722" s="151" t="s">
        <v>707</v>
      </c>
      <c r="K1722" s="151" t="str">
        <f>IFERROR(IF(VLOOKUP(B1722,comp!$D:$L,1,FALSE)=B1722,"",""),"Novo")</f>
        <v/>
      </c>
    </row>
    <row r="1723" spans="1:11">
      <c r="A1723" s="151">
        <v>95817</v>
      </c>
      <c r="B1723" s="152">
        <v>39344</v>
      </c>
      <c r="C1723" s="151" t="s">
        <v>2435</v>
      </c>
      <c r="D1723" s="151" t="s">
        <v>727</v>
      </c>
      <c r="E1723" s="151">
        <v>1</v>
      </c>
      <c r="F1723" s="151">
        <v>10.62</v>
      </c>
      <c r="G1723" s="151">
        <f t="shared" si="78"/>
        <v>10.62</v>
      </c>
      <c r="H1723" s="151">
        <f t="shared" si="79"/>
        <v>0</v>
      </c>
      <c r="I1723" s="151">
        <f t="shared" si="80"/>
        <v>10.62</v>
      </c>
      <c r="J1723" s="151" t="s">
        <v>707</v>
      </c>
      <c r="K1723" s="151" t="str">
        <f>IFERROR(IF(VLOOKUP(B1723,comp!$D:$L,1,FALSE)=B1723,"",""),"Novo")</f>
        <v/>
      </c>
    </row>
    <row r="1724" spans="1:11">
      <c r="A1724" s="151">
        <v>95818</v>
      </c>
      <c r="B1724" s="152">
        <v>39345</v>
      </c>
      <c r="C1724" s="151" t="s">
        <v>2436</v>
      </c>
      <c r="D1724" s="151" t="s">
        <v>727</v>
      </c>
      <c r="E1724" s="151">
        <v>1</v>
      </c>
      <c r="F1724" s="151">
        <v>14.87</v>
      </c>
      <c r="G1724" s="151">
        <f t="shared" si="78"/>
        <v>14.87</v>
      </c>
      <c r="H1724" s="151">
        <f t="shared" si="79"/>
        <v>0</v>
      </c>
      <c r="I1724" s="151">
        <f t="shared" si="80"/>
        <v>14.87</v>
      </c>
      <c r="J1724" s="151" t="s">
        <v>707</v>
      </c>
      <c r="K1724" s="151" t="str">
        <f>IFERROR(IF(VLOOKUP(B1724,comp!$D:$L,1,FALSE)=B1724,"",""),"Novo")</f>
        <v/>
      </c>
    </row>
    <row r="1725" spans="1:11">
      <c r="A1725" s="151">
        <v>97881</v>
      </c>
      <c r="B1725" s="152">
        <v>43429</v>
      </c>
      <c r="C1725" s="151" t="s">
        <v>2437</v>
      </c>
      <c r="D1725" s="151" t="s">
        <v>727</v>
      </c>
      <c r="E1725" s="151">
        <v>1</v>
      </c>
      <c r="F1725" s="151">
        <v>98.13</v>
      </c>
      <c r="G1725" s="151">
        <f t="shared" si="78"/>
        <v>98.13</v>
      </c>
      <c r="H1725" s="151">
        <f t="shared" si="79"/>
        <v>0</v>
      </c>
      <c r="I1725" s="151">
        <f t="shared" si="80"/>
        <v>98.13</v>
      </c>
      <c r="J1725" s="151" t="s">
        <v>707</v>
      </c>
      <c r="K1725" s="151" t="str">
        <f>IFERROR(IF(VLOOKUP(B1725,comp!$D:$L,1,FALSE)=B1725,"",""),"Novo")</f>
        <v/>
      </c>
    </row>
    <row r="1726" spans="1:11">
      <c r="A1726" s="151">
        <v>97881</v>
      </c>
      <c r="B1726" s="152">
        <v>101619</v>
      </c>
      <c r="C1726" s="151" t="s">
        <v>2438</v>
      </c>
      <c r="D1726" s="151" t="s">
        <v>1606</v>
      </c>
      <c r="E1726" s="151">
        <v>3.5999999999999997E-2</v>
      </c>
      <c r="F1726" s="151">
        <v>277.52</v>
      </c>
      <c r="G1726" s="151">
        <f t="shared" si="78"/>
        <v>0</v>
      </c>
      <c r="H1726" s="151">
        <f t="shared" si="79"/>
        <v>9.9907199999999978</v>
      </c>
      <c r="I1726" s="151">
        <f t="shared" si="80"/>
        <v>9.9907199999999978</v>
      </c>
      <c r="J1726" s="151" t="s">
        <v>704</v>
      </c>
      <c r="K1726" s="151" t="str">
        <f>IFERROR(IF(VLOOKUP(B1726,comp!$D:$L,1,FALSE)=B1726,"",""),"Novo")</f>
        <v/>
      </c>
    </row>
    <row r="1727" spans="1:11">
      <c r="A1727" s="151">
        <v>97882</v>
      </c>
      <c r="B1727" s="152">
        <v>43430</v>
      </c>
      <c r="C1727" s="151" t="s">
        <v>2439</v>
      </c>
      <c r="D1727" s="151" t="s">
        <v>727</v>
      </c>
      <c r="E1727" s="151">
        <v>1</v>
      </c>
      <c r="F1727" s="151">
        <v>163</v>
      </c>
      <c r="G1727" s="151">
        <f t="shared" si="78"/>
        <v>163</v>
      </c>
      <c r="H1727" s="151">
        <f t="shared" si="79"/>
        <v>0</v>
      </c>
      <c r="I1727" s="151">
        <f t="shared" si="80"/>
        <v>163</v>
      </c>
      <c r="J1727" s="151" t="s">
        <v>707</v>
      </c>
      <c r="K1727" s="151" t="str">
        <f>IFERROR(IF(VLOOKUP(B1727,comp!$D:$L,1,FALSE)=B1727,"",""),"Novo")</f>
        <v/>
      </c>
    </row>
    <row r="1728" spans="1:11">
      <c r="A1728" s="151">
        <v>97883</v>
      </c>
      <c r="B1728" s="152">
        <v>43431</v>
      </c>
      <c r="C1728" s="151" t="s">
        <v>2440</v>
      </c>
      <c r="D1728" s="151" t="s">
        <v>727</v>
      </c>
      <c r="E1728" s="151">
        <v>1</v>
      </c>
      <c r="F1728" s="151">
        <v>315.76</v>
      </c>
      <c r="G1728" s="151">
        <f t="shared" si="78"/>
        <v>315.76</v>
      </c>
      <c r="H1728" s="151">
        <f t="shared" si="79"/>
        <v>0</v>
      </c>
      <c r="I1728" s="151">
        <f t="shared" si="80"/>
        <v>315.76</v>
      </c>
      <c r="J1728" s="151" t="s">
        <v>707</v>
      </c>
      <c r="K1728" s="151" t="str">
        <f>IFERROR(IF(VLOOKUP(B1728,comp!$D:$L,1,FALSE)=B1728,"",""),"Novo")</f>
        <v/>
      </c>
    </row>
    <row r="1729" spans="1:11">
      <c r="A1729" s="151">
        <v>97884</v>
      </c>
      <c r="B1729" s="152">
        <v>43432</v>
      </c>
      <c r="C1729" s="151" t="s">
        <v>2441</v>
      </c>
      <c r="D1729" s="151" t="s">
        <v>727</v>
      </c>
      <c r="E1729" s="151">
        <v>1</v>
      </c>
      <c r="F1729" s="151">
        <v>656.13</v>
      </c>
      <c r="G1729" s="151">
        <f t="shared" si="78"/>
        <v>656.13</v>
      </c>
      <c r="H1729" s="151">
        <f t="shared" si="79"/>
        <v>0</v>
      </c>
      <c r="I1729" s="151">
        <f t="shared" si="80"/>
        <v>656.13</v>
      </c>
      <c r="J1729" s="151" t="s">
        <v>707</v>
      </c>
      <c r="K1729" s="151" t="str">
        <f>IFERROR(IF(VLOOKUP(B1729,comp!$D:$L,1,FALSE)=B1729,"",""),"Novo")</f>
        <v/>
      </c>
    </row>
    <row r="1730" spans="1:11">
      <c r="A1730" s="151">
        <v>97885</v>
      </c>
      <c r="B1730" s="152">
        <v>43433</v>
      </c>
      <c r="C1730" s="151" t="s">
        <v>2442</v>
      </c>
      <c r="D1730" s="151" t="s">
        <v>727</v>
      </c>
      <c r="E1730" s="151">
        <v>1</v>
      </c>
      <c r="F1730" s="155">
        <v>1034.43</v>
      </c>
      <c r="G1730" s="151">
        <f t="shared" si="78"/>
        <v>1034.43</v>
      </c>
      <c r="H1730" s="151">
        <f t="shared" si="79"/>
        <v>0</v>
      </c>
      <c r="I1730" s="151">
        <f t="shared" si="80"/>
        <v>1034.43</v>
      </c>
      <c r="J1730" s="151" t="s">
        <v>707</v>
      </c>
      <c r="K1730" s="151" t="str">
        <f>IFERROR(IF(VLOOKUP(B1730,comp!$D:$L,1,FALSE)=B1730,"",""),"Novo")</f>
        <v/>
      </c>
    </row>
    <row r="1731" spans="1:11">
      <c r="A1731" s="151">
        <v>104396</v>
      </c>
      <c r="B1731" s="152">
        <v>39334</v>
      </c>
      <c r="C1731" s="151" t="s">
        <v>2443</v>
      </c>
      <c r="D1731" s="151" t="s">
        <v>727</v>
      </c>
      <c r="E1731" s="151">
        <v>1</v>
      </c>
      <c r="F1731" s="151">
        <v>7.12</v>
      </c>
      <c r="G1731" s="151">
        <f t="shared" si="78"/>
        <v>7.12</v>
      </c>
      <c r="H1731" s="151">
        <f t="shared" si="79"/>
        <v>0</v>
      </c>
      <c r="I1731" s="151">
        <f t="shared" si="80"/>
        <v>7.12</v>
      </c>
      <c r="J1731" s="151" t="s">
        <v>707</v>
      </c>
      <c r="K1731" s="151" t="str">
        <f>IFERROR(IF(VLOOKUP(B1731,comp!$D:$L,1,FALSE)=B1731,"",""),"Novo")</f>
        <v/>
      </c>
    </row>
    <row r="1732" spans="1:11">
      <c r="A1732" s="151">
        <v>104397</v>
      </c>
      <c r="B1732" s="152">
        <v>39335</v>
      </c>
      <c r="C1732" s="151" t="s">
        <v>2444</v>
      </c>
      <c r="D1732" s="151" t="s">
        <v>727</v>
      </c>
      <c r="E1732" s="151">
        <v>1</v>
      </c>
      <c r="F1732" s="151">
        <v>8.9600000000000009</v>
      </c>
      <c r="G1732" s="151">
        <f t="shared" si="78"/>
        <v>8.9600000000000009</v>
      </c>
      <c r="H1732" s="151">
        <f t="shared" si="79"/>
        <v>0</v>
      </c>
      <c r="I1732" s="151">
        <f t="shared" si="80"/>
        <v>8.9600000000000009</v>
      </c>
      <c r="J1732" s="151" t="s">
        <v>707</v>
      </c>
      <c r="K1732" s="151" t="str">
        <f>IFERROR(IF(VLOOKUP(B1732,comp!$D:$L,1,FALSE)=B1732,"",""),"Novo")</f>
        <v/>
      </c>
    </row>
    <row r="1733" spans="1:11">
      <c r="A1733" s="151">
        <v>104398</v>
      </c>
      <c r="B1733" s="152">
        <v>39336</v>
      </c>
      <c r="C1733" s="151" t="s">
        <v>2445</v>
      </c>
      <c r="D1733" s="151" t="s">
        <v>727</v>
      </c>
      <c r="E1733" s="151">
        <v>1</v>
      </c>
      <c r="F1733" s="151">
        <v>8.93</v>
      </c>
      <c r="G1733" s="151">
        <f t="shared" ref="G1733:G1796" si="81">IF(J1733="INSUMO",F1733*E1733,0)</f>
        <v>8.93</v>
      </c>
      <c r="H1733" s="151">
        <f t="shared" ref="H1733:H1796" si="82">IF(J1733="MÃO DE OBRA",F1733*E1733,0)</f>
        <v>0</v>
      </c>
      <c r="I1733" s="151">
        <f t="shared" ref="I1733:I1796" si="83">E1733*F1733</f>
        <v>8.93</v>
      </c>
      <c r="J1733" s="151" t="s">
        <v>707</v>
      </c>
      <c r="K1733" s="151" t="str">
        <f>IFERROR(IF(VLOOKUP(B1733,comp!$D:$L,1,FALSE)=B1733,"",""),"Novo")</f>
        <v/>
      </c>
    </row>
    <row r="1734" spans="1:11">
      <c r="A1734" s="151">
        <v>104399</v>
      </c>
      <c r="B1734" s="152">
        <v>39337</v>
      </c>
      <c r="C1734" s="151" t="s">
        <v>2446</v>
      </c>
      <c r="D1734" s="151" t="s">
        <v>727</v>
      </c>
      <c r="E1734" s="151">
        <v>1</v>
      </c>
      <c r="F1734" s="151">
        <v>7.94</v>
      </c>
      <c r="G1734" s="151">
        <f t="shared" si="81"/>
        <v>7.94</v>
      </c>
      <c r="H1734" s="151">
        <f t="shared" si="82"/>
        <v>0</v>
      </c>
      <c r="I1734" s="151">
        <f t="shared" si="83"/>
        <v>7.94</v>
      </c>
      <c r="J1734" s="151" t="s">
        <v>707</v>
      </c>
      <c r="K1734" s="151" t="str">
        <f>IFERROR(IF(VLOOKUP(B1734,comp!$D:$L,1,FALSE)=B1734,"",""),"Novo")</f>
        <v/>
      </c>
    </row>
    <row r="1735" spans="1:11">
      <c r="A1735" s="151">
        <v>104400</v>
      </c>
      <c r="B1735" s="152">
        <v>39338</v>
      </c>
      <c r="C1735" s="151" t="s">
        <v>2447</v>
      </c>
      <c r="D1735" s="151" t="s">
        <v>727</v>
      </c>
      <c r="E1735" s="151">
        <v>1</v>
      </c>
      <c r="F1735" s="151">
        <v>9.98</v>
      </c>
      <c r="G1735" s="151">
        <f t="shared" si="81"/>
        <v>9.98</v>
      </c>
      <c r="H1735" s="151">
        <f t="shared" si="82"/>
        <v>0</v>
      </c>
      <c r="I1735" s="151">
        <f t="shared" si="83"/>
        <v>9.98</v>
      </c>
      <c r="J1735" s="151" t="s">
        <v>707</v>
      </c>
      <c r="K1735" s="151" t="str">
        <f>IFERROR(IF(VLOOKUP(B1735,comp!$D:$L,1,FALSE)=B1735,"",""),"Novo")</f>
        <v/>
      </c>
    </row>
    <row r="1736" spans="1:11">
      <c r="A1736" s="151">
        <v>104401</v>
      </c>
      <c r="B1736" s="152">
        <v>39330</v>
      </c>
      <c r="C1736" s="151" t="s">
        <v>2448</v>
      </c>
      <c r="D1736" s="151" t="s">
        <v>727</v>
      </c>
      <c r="E1736" s="151">
        <v>1</v>
      </c>
      <c r="F1736" s="151">
        <v>8.93</v>
      </c>
      <c r="G1736" s="151">
        <f t="shared" si="81"/>
        <v>8.93</v>
      </c>
      <c r="H1736" s="151">
        <f t="shared" si="82"/>
        <v>0</v>
      </c>
      <c r="I1736" s="151">
        <f t="shared" si="83"/>
        <v>8.93</v>
      </c>
      <c r="J1736" s="151" t="s">
        <v>707</v>
      </c>
      <c r="K1736" s="151" t="str">
        <f>IFERROR(IF(VLOOKUP(B1736,comp!$D:$L,1,FALSE)=B1736,"",""),"Novo")</f>
        <v/>
      </c>
    </row>
    <row r="1737" spans="1:11">
      <c r="A1737" s="151">
        <v>104402</v>
      </c>
      <c r="B1737" s="152">
        <v>39331</v>
      </c>
      <c r="C1737" s="151" t="s">
        <v>2449</v>
      </c>
      <c r="D1737" s="151" t="s">
        <v>727</v>
      </c>
      <c r="E1737" s="151">
        <v>1</v>
      </c>
      <c r="F1737" s="151">
        <v>7.94</v>
      </c>
      <c r="G1737" s="151">
        <f t="shared" si="81"/>
        <v>7.94</v>
      </c>
      <c r="H1737" s="151">
        <f t="shared" si="82"/>
        <v>0</v>
      </c>
      <c r="I1737" s="151">
        <f t="shared" si="83"/>
        <v>7.94</v>
      </c>
      <c r="J1737" s="151" t="s">
        <v>707</v>
      </c>
      <c r="K1737" s="151" t="str">
        <f>IFERROR(IF(VLOOKUP(B1737,comp!$D:$L,1,FALSE)=B1737,"",""),"Novo")</f>
        <v/>
      </c>
    </row>
    <row r="1738" spans="1:11">
      <c r="A1738" s="151">
        <v>104403</v>
      </c>
      <c r="B1738" s="152">
        <v>39332</v>
      </c>
      <c r="C1738" s="151" t="s">
        <v>2450</v>
      </c>
      <c r="D1738" s="151" t="s">
        <v>727</v>
      </c>
      <c r="E1738" s="151">
        <v>1</v>
      </c>
      <c r="F1738" s="151">
        <v>9.98</v>
      </c>
      <c r="G1738" s="151">
        <f t="shared" si="81"/>
        <v>9.98</v>
      </c>
      <c r="H1738" s="151">
        <f t="shared" si="82"/>
        <v>0</v>
      </c>
      <c r="I1738" s="151">
        <f t="shared" si="83"/>
        <v>9.98</v>
      </c>
      <c r="J1738" s="151" t="s">
        <v>707</v>
      </c>
      <c r="K1738" s="151" t="str">
        <f>IFERROR(IF(VLOOKUP(B1738,comp!$D:$L,1,FALSE)=B1738,"",""),"Novo")</f>
        <v/>
      </c>
    </row>
    <row r="1739" spans="1:11">
      <c r="A1739" s="151">
        <v>104404</v>
      </c>
      <c r="B1739" s="152">
        <v>39340</v>
      </c>
      <c r="C1739" s="151" t="s">
        <v>2451</v>
      </c>
      <c r="D1739" s="151" t="s">
        <v>727</v>
      </c>
      <c r="E1739" s="151">
        <v>1</v>
      </c>
      <c r="F1739" s="151">
        <v>9.5500000000000007</v>
      </c>
      <c r="G1739" s="151">
        <f t="shared" si="81"/>
        <v>9.5500000000000007</v>
      </c>
      <c r="H1739" s="151">
        <f t="shared" si="82"/>
        <v>0</v>
      </c>
      <c r="I1739" s="151">
        <f t="shared" si="83"/>
        <v>9.5500000000000007</v>
      </c>
      <c r="J1739" s="151" t="s">
        <v>707</v>
      </c>
      <c r="K1739" s="151" t="str">
        <f>IFERROR(IF(VLOOKUP(B1739,comp!$D:$L,1,FALSE)=B1739,"",""),"Novo")</f>
        <v/>
      </c>
    </row>
    <row r="1740" spans="1:11">
      <c r="A1740" s="151">
        <v>104405</v>
      </c>
      <c r="B1740" s="152">
        <v>39341</v>
      </c>
      <c r="C1740" s="151" t="s">
        <v>2452</v>
      </c>
      <c r="D1740" s="151" t="s">
        <v>727</v>
      </c>
      <c r="E1740" s="151">
        <v>1</v>
      </c>
      <c r="F1740" s="151">
        <v>13.01</v>
      </c>
      <c r="G1740" s="151">
        <f t="shared" si="81"/>
        <v>13.01</v>
      </c>
      <c r="H1740" s="151">
        <f t="shared" si="82"/>
        <v>0</v>
      </c>
      <c r="I1740" s="151">
        <f t="shared" si="83"/>
        <v>13.01</v>
      </c>
      <c r="J1740" s="151" t="s">
        <v>707</v>
      </c>
      <c r="K1740" s="151" t="str">
        <f>IFERROR(IF(VLOOKUP(B1740,comp!$D:$L,1,FALSE)=B1740,"",""),"Novo")</f>
        <v/>
      </c>
    </row>
    <row r="1741" spans="1:11">
      <c r="A1741" s="151">
        <v>93653</v>
      </c>
      <c r="B1741" s="152">
        <v>1570</v>
      </c>
      <c r="C1741" s="151" t="s">
        <v>2453</v>
      </c>
      <c r="D1741" s="151" t="s">
        <v>727</v>
      </c>
      <c r="E1741" s="151">
        <v>1</v>
      </c>
      <c r="F1741" s="151">
        <v>1</v>
      </c>
      <c r="G1741" s="151">
        <f t="shared" si="81"/>
        <v>1</v>
      </c>
      <c r="H1741" s="151">
        <f t="shared" si="82"/>
        <v>0</v>
      </c>
      <c r="I1741" s="151">
        <f t="shared" si="83"/>
        <v>1</v>
      </c>
      <c r="J1741" s="151" t="s">
        <v>707</v>
      </c>
      <c r="K1741" s="151" t="str">
        <f>IFERROR(IF(VLOOKUP(B1741,comp!$D:$L,1,FALSE)=B1741,"",""),"Novo")</f>
        <v/>
      </c>
    </row>
    <row r="1742" spans="1:11">
      <c r="A1742" s="151">
        <v>93653</v>
      </c>
      <c r="B1742" s="152">
        <v>34653</v>
      </c>
      <c r="C1742" s="151" t="s">
        <v>2454</v>
      </c>
      <c r="D1742" s="151" t="s">
        <v>727</v>
      </c>
      <c r="E1742" s="151">
        <v>1</v>
      </c>
      <c r="F1742" s="151">
        <v>8.17</v>
      </c>
      <c r="G1742" s="151">
        <f t="shared" si="81"/>
        <v>8.17</v>
      </c>
      <c r="H1742" s="151">
        <f t="shared" si="82"/>
        <v>0</v>
      </c>
      <c r="I1742" s="151">
        <f t="shared" si="83"/>
        <v>8.17</v>
      </c>
      <c r="J1742" s="151" t="s">
        <v>707</v>
      </c>
      <c r="K1742" s="151" t="str">
        <f>IFERROR(IF(VLOOKUP(B1742,comp!$D:$L,1,FALSE)=B1742,"",""),"Novo")</f>
        <v/>
      </c>
    </row>
    <row r="1743" spans="1:11">
      <c r="A1743" s="151">
        <v>93655</v>
      </c>
      <c r="B1743" s="152">
        <v>1571</v>
      </c>
      <c r="C1743" s="151" t="s">
        <v>2455</v>
      </c>
      <c r="D1743" s="151" t="s">
        <v>727</v>
      </c>
      <c r="E1743" s="151">
        <v>1</v>
      </c>
      <c r="F1743" s="151">
        <v>1.31</v>
      </c>
      <c r="G1743" s="151">
        <f t="shared" si="81"/>
        <v>1.31</v>
      </c>
      <c r="H1743" s="151">
        <f t="shared" si="82"/>
        <v>0</v>
      </c>
      <c r="I1743" s="151">
        <f t="shared" si="83"/>
        <v>1.31</v>
      </c>
      <c r="J1743" s="151" t="s">
        <v>707</v>
      </c>
      <c r="K1743" s="151" t="str">
        <f>IFERROR(IF(VLOOKUP(B1743,comp!$D:$L,1,FALSE)=B1743,"",""),"Novo")</f>
        <v/>
      </c>
    </row>
    <row r="1744" spans="1:11">
      <c r="A1744" s="151">
        <v>93657</v>
      </c>
      <c r="B1744" s="152">
        <v>1573</v>
      </c>
      <c r="C1744" s="151" t="s">
        <v>2456</v>
      </c>
      <c r="D1744" s="151" t="s">
        <v>727</v>
      </c>
      <c r="E1744" s="151">
        <v>1</v>
      </c>
      <c r="F1744" s="151">
        <v>1.56</v>
      </c>
      <c r="G1744" s="151">
        <f t="shared" si="81"/>
        <v>1.56</v>
      </c>
      <c r="H1744" s="151">
        <f t="shared" si="82"/>
        <v>0</v>
      </c>
      <c r="I1744" s="151">
        <f t="shared" si="83"/>
        <v>1.56</v>
      </c>
      <c r="J1744" s="151" t="s">
        <v>707</v>
      </c>
      <c r="K1744" s="151" t="str">
        <f>IFERROR(IF(VLOOKUP(B1744,comp!$D:$L,1,FALSE)=B1744,"",""),"Novo")</f>
        <v/>
      </c>
    </row>
    <row r="1745" spans="1:11">
      <c r="A1745" s="151">
        <v>93658</v>
      </c>
      <c r="B1745" s="152">
        <v>1574</v>
      </c>
      <c r="C1745" s="151" t="s">
        <v>2457</v>
      </c>
      <c r="D1745" s="151" t="s">
        <v>727</v>
      </c>
      <c r="E1745" s="151">
        <v>1</v>
      </c>
      <c r="F1745" s="151">
        <v>1.69</v>
      </c>
      <c r="G1745" s="151">
        <f t="shared" si="81"/>
        <v>1.69</v>
      </c>
      <c r="H1745" s="151">
        <f t="shared" si="82"/>
        <v>0</v>
      </c>
      <c r="I1745" s="151">
        <f t="shared" si="83"/>
        <v>1.69</v>
      </c>
      <c r="J1745" s="151" t="s">
        <v>707</v>
      </c>
      <c r="K1745" s="151" t="str">
        <f>IFERROR(IF(VLOOKUP(B1745,comp!$D:$L,1,FALSE)=B1745,"",""),"Novo")</f>
        <v/>
      </c>
    </row>
    <row r="1746" spans="1:11">
      <c r="A1746" s="151">
        <v>93658</v>
      </c>
      <c r="B1746" s="152">
        <v>34686</v>
      </c>
      <c r="C1746" s="151" t="s">
        <v>2458</v>
      </c>
      <c r="D1746" s="151" t="s">
        <v>727</v>
      </c>
      <c r="E1746" s="151">
        <v>1</v>
      </c>
      <c r="F1746" s="151">
        <v>12.12</v>
      </c>
      <c r="G1746" s="151">
        <f t="shared" si="81"/>
        <v>12.12</v>
      </c>
      <c r="H1746" s="151">
        <f t="shared" si="82"/>
        <v>0</v>
      </c>
      <c r="I1746" s="151">
        <f t="shared" si="83"/>
        <v>12.12</v>
      </c>
      <c r="J1746" s="151" t="s">
        <v>707</v>
      </c>
      <c r="K1746" s="151" t="str">
        <f>IFERROR(IF(VLOOKUP(B1746,comp!$D:$L,1,FALSE)=B1746,"",""),"Novo")</f>
        <v/>
      </c>
    </row>
    <row r="1747" spans="1:11">
      <c r="A1747" s="151">
        <v>93659</v>
      </c>
      <c r="B1747" s="152">
        <v>1575</v>
      </c>
      <c r="C1747" s="151" t="s">
        <v>2459</v>
      </c>
      <c r="D1747" s="151" t="s">
        <v>727</v>
      </c>
      <c r="E1747" s="151">
        <v>1</v>
      </c>
      <c r="F1747" s="151">
        <v>2</v>
      </c>
      <c r="G1747" s="151">
        <f t="shared" si="81"/>
        <v>2</v>
      </c>
      <c r="H1747" s="151">
        <f t="shared" si="82"/>
        <v>0</v>
      </c>
      <c r="I1747" s="151">
        <f t="shared" si="83"/>
        <v>2</v>
      </c>
      <c r="J1747" s="151" t="s">
        <v>707</v>
      </c>
      <c r="K1747" s="151" t="str">
        <f>IFERROR(IF(VLOOKUP(B1747,comp!$D:$L,1,FALSE)=B1747,"",""),"Novo")</f>
        <v/>
      </c>
    </row>
    <row r="1748" spans="1:11">
      <c r="A1748" s="151">
        <v>93660</v>
      </c>
      <c r="B1748" s="152">
        <v>34616</v>
      </c>
      <c r="C1748" s="151" t="s">
        <v>2460</v>
      </c>
      <c r="D1748" s="151" t="s">
        <v>727</v>
      </c>
      <c r="E1748" s="151">
        <v>1</v>
      </c>
      <c r="F1748" s="151">
        <v>46.87</v>
      </c>
      <c r="G1748" s="151">
        <f t="shared" si="81"/>
        <v>46.87</v>
      </c>
      <c r="H1748" s="151">
        <f t="shared" si="82"/>
        <v>0</v>
      </c>
      <c r="I1748" s="151">
        <f t="shared" si="83"/>
        <v>46.87</v>
      </c>
      <c r="J1748" s="151" t="s">
        <v>707</v>
      </c>
      <c r="K1748" s="151" t="str">
        <f>IFERROR(IF(VLOOKUP(B1748,comp!$D:$L,1,FALSE)=B1748,"",""),"Novo")</f>
        <v/>
      </c>
    </row>
    <row r="1749" spans="1:11">
      <c r="A1749" s="151">
        <v>93665</v>
      </c>
      <c r="B1749" s="152">
        <v>34623</v>
      </c>
      <c r="C1749" s="151" t="s">
        <v>2461</v>
      </c>
      <c r="D1749" s="151" t="s">
        <v>727</v>
      </c>
      <c r="E1749" s="151">
        <v>1</v>
      </c>
      <c r="F1749" s="151">
        <v>46.15</v>
      </c>
      <c r="G1749" s="151">
        <f t="shared" si="81"/>
        <v>46.15</v>
      </c>
      <c r="H1749" s="151">
        <f t="shared" si="82"/>
        <v>0</v>
      </c>
      <c r="I1749" s="151">
        <f t="shared" si="83"/>
        <v>46.15</v>
      </c>
      <c r="J1749" s="151" t="s">
        <v>707</v>
      </c>
      <c r="K1749" s="151" t="str">
        <f>IFERROR(IF(VLOOKUP(B1749,comp!$D:$L,1,FALSE)=B1749,"",""),"Novo")</f>
        <v/>
      </c>
    </row>
    <row r="1750" spans="1:11">
      <c r="A1750" s="151">
        <v>93667</v>
      </c>
      <c r="B1750" s="152">
        <v>34709</v>
      </c>
      <c r="C1750" s="151" t="s">
        <v>2462</v>
      </c>
      <c r="D1750" s="151" t="s">
        <v>727</v>
      </c>
      <c r="E1750" s="151">
        <v>1</v>
      </c>
      <c r="F1750" s="151">
        <v>57.42</v>
      </c>
      <c r="G1750" s="151">
        <f t="shared" si="81"/>
        <v>57.42</v>
      </c>
      <c r="H1750" s="151">
        <f t="shared" si="82"/>
        <v>0</v>
      </c>
      <c r="I1750" s="151">
        <f t="shared" si="83"/>
        <v>57.42</v>
      </c>
      <c r="J1750" s="151" t="s">
        <v>707</v>
      </c>
      <c r="K1750" s="151" t="str">
        <f>IFERROR(IF(VLOOKUP(B1750,comp!$D:$L,1,FALSE)=B1750,"",""),"Novo")</f>
        <v/>
      </c>
    </row>
    <row r="1751" spans="1:11">
      <c r="A1751" s="151">
        <v>97359</v>
      </c>
      <c r="B1751" s="152">
        <v>43090</v>
      </c>
      <c r="C1751" s="151" t="s">
        <v>2463</v>
      </c>
      <c r="D1751" s="151" t="s">
        <v>727</v>
      </c>
      <c r="E1751" s="151">
        <v>1</v>
      </c>
      <c r="F1751" s="155">
        <v>3067.07</v>
      </c>
      <c r="G1751" s="151">
        <f t="shared" si="81"/>
        <v>3067.07</v>
      </c>
      <c r="H1751" s="151">
        <f t="shared" si="82"/>
        <v>0</v>
      </c>
      <c r="I1751" s="151">
        <f t="shared" si="83"/>
        <v>3067.07</v>
      </c>
      <c r="J1751" s="151" t="s">
        <v>707</v>
      </c>
      <c r="K1751" s="151" t="str">
        <f>IFERROR(IF(VLOOKUP(B1751,comp!$D:$L,1,FALSE)=B1751,"",""),"Novo")</f>
        <v/>
      </c>
    </row>
    <row r="1752" spans="1:11">
      <c r="A1752" s="151">
        <v>97360</v>
      </c>
      <c r="B1752" s="152">
        <v>43091</v>
      </c>
      <c r="C1752" s="151" t="s">
        <v>2464</v>
      </c>
      <c r="D1752" s="151" t="s">
        <v>727</v>
      </c>
      <c r="E1752" s="151">
        <v>1</v>
      </c>
      <c r="F1752" s="155">
        <v>5980.78</v>
      </c>
      <c r="G1752" s="151">
        <f t="shared" si="81"/>
        <v>5980.78</v>
      </c>
      <c r="H1752" s="151">
        <f t="shared" si="82"/>
        <v>0</v>
      </c>
      <c r="I1752" s="151">
        <f t="shared" si="83"/>
        <v>5980.78</v>
      </c>
      <c r="J1752" s="151" t="s">
        <v>707</v>
      </c>
      <c r="K1752" s="151" t="str">
        <f>IFERROR(IF(VLOOKUP(B1752,comp!$D:$L,1,FALSE)=B1752,"",""),"Novo")</f>
        <v/>
      </c>
    </row>
    <row r="1753" spans="1:11">
      <c r="A1753" s="151">
        <v>97361</v>
      </c>
      <c r="B1753" s="152">
        <v>43092</v>
      </c>
      <c r="C1753" s="151" t="s">
        <v>2465</v>
      </c>
      <c r="D1753" s="151" t="s">
        <v>727</v>
      </c>
      <c r="E1753" s="151">
        <v>1</v>
      </c>
      <c r="F1753" s="155">
        <v>7974.38</v>
      </c>
      <c r="G1753" s="151">
        <f t="shared" si="81"/>
        <v>7974.38</v>
      </c>
      <c r="H1753" s="151">
        <f t="shared" si="82"/>
        <v>0</v>
      </c>
      <c r="I1753" s="151">
        <f t="shared" si="83"/>
        <v>7974.38</v>
      </c>
      <c r="J1753" s="151" t="s">
        <v>707</v>
      </c>
      <c r="K1753" s="151" t="str">
        <f>IFERROR(IF(VLOOKUP(B1753,comp!$D:$L,1,FALSE)=B1753,"",""),"Novo")</f>
        <v/>
      </c>
    </row>
    <row r="1754" spans="1:11">
      <c r="A1754" s="151">
        <v>97362</v>
      </c>
      <c r="B1754" s="152">
        <v>1068</v>
      </c>
      <c r="C1754" s="151" t="s">
        <v>2466</v>
      </c>
      <c r="D1754" s="151" t="s">
        <v>727</v>
      </c>
      <c r="E1754" s="151">
        <v>1</v>
      </c>
      <c r="F1754" s="155">
        <v>1550.11</v>
      </c>
      <c r="G1754" s="151">
        <f t="shared" si="81"/>
        <v>1550.11</v>
      </c>
      <c r="H1754" s="151">
        <f t="shared" si="82"/>
        <v>0</v>
      </c>
      <c r="I1754" s="151">
        <f t="shared" si="83"/>
        <v>1550.11</v>
      </c>
      <c r="J1754" s="151" t="s">
        <v>707</v>
      </c>
      <c r="K1754" s="151" t="str">
        <f>IFERROR(IF(VLOOKUP(B1754,comp!$D:$L,1,FALSE)=B1754,"",""),"Novo")</f>
        <v/>
      </c>
    </row>
    <row r="1755" spans="1:11">
      <c r="A1755" s="151">
        <v>101875</v>
      </c>
      <c r="B1755" s="152">
        <v>13393</v>
      </c>
      <c r="C1755" s="151" t="s">
        <v>2467</v>
      </c>
      <c r="D1755" s="151" t="s">
        <v>727</v>
      </c>
      <c r="E1755" s="151">
        <v>1</v>
      </c>
      <c r="F1755" s="151">
        <v>314.06</v>
      </c>
      <c r="G1755" s="151">
        <f t="shared" si="81"/>
        <v>314.06</v>
      </c>
      <c r="H1755" s="151">
        <f t="shared" si="82"/>
        <v>0</v>
      </c>
      <c r="I1755" s="151">
        <f t="shared" si="83"/>
        <v>314.06</v>
      </c>
      <c r="J1755" s="151" t="s">
        <v>707</v>
      </c>
      <c r="K1755" s="151" t="str">
        <f>IFERROR(IF(VLOOKUP(B1755,comp!$D:$L,1,FALSE)=B1755,"",""),"Novo")</f>
        <v/>
      </c>
    </row>
    <row r="1756" spans="1:11">
      <c r="A1756" s="151">
        <v>101875</v>
      </c>
      <c r="B1756" s="152">
        <v>87367</v>
      </c>
      <c r="C1756" s="151" t="s">
        <v>2468</v>
      </c>
      <c r="D1756" s="151" t="s">
        <v>1606</v>
      </c>
      <c r="E1756" s="151">
        <v>1.17E-2</v>
      </c>
      <c r="F1756" s="151">
        <v>654.88</v>
      </c>
      <c r="G1756" s="151">
        <f t="shared" si="81"/>
        <v>0</v>
      </c>
      <c r="H1756" s="151">
        <f t="shared" si="82"/>
        <v>7.662096</v>
      </c>
      <c r="I1756" s="151">
        <f t="shared" si="83"/>
        <v>7.662096</v>
      </c>
      <c r="J1756" s="151" t="s">
        <v>704</v>
      </c>
      <c r="K1756" s="151" t="str">
        <f>IFERROR(IF(VLOOKUP(B1756,comp!$D:$L,1,FALSE)=B1756,"",""),"Novo")</f>
        <v/>
      </c>
    </row>
    <row r="1757" spans="1:11">
      <c r="A1757" s="151">
        <v>101876</v>
      </c>
      <c r="B1757" s="152">
        <v>39795</v>
      </c>
      <c r="C1757" s="151" t="s">
        <v>2469</v>
      </c>
      <c r="D1757" s="151" t="s">
        <v>727</v>
      </c>
      <c r="E1757" s="151">
        <v>1</v>
      </c>
      <c r="F1757" s="151">
        <v>55.49</v>
      </c>
      <c r="G1757" s="151">
        <f t="shared" si="81"/>
        <v>55.49</v>
      </c>
      <c r="H1757" s="151">
        <f t="shared" si="82"/>
        <v>0</v>
      </c>
      <c r="I1757" s="151">
        <f t="shared" si="83"/>
        <v>55.49</v>
      </c>
      <c r="J1757" s="151" t="s">
        <v>707</v>
      </c>
      <c r="K1757" s="151" t="str">
        <f>IFERROR(IF(VLOOKUP(B1757,comp!$D:$L,1,FALSE)=B1757,"",""),"Novo")</f>
        <v/>
      </c>
    </row>
    <row r="1758" spans="1:11">
      <c r="A1758" s="151">
        <v>101877</v>
      </c>
      <c r="B1758" s="152">
        <v>39794</v>
      </c>
      <c r="C1758" s="151" t="s">
        <v>2470</v>
      </c>
      <c r="D1758" s="151" t="s">
        <v>727</v>
      </c>
      <c r="E1758" s="151">
        <v>1</v>
      </c>
      <c r="F1758" s="151">
        <v>35.119999999999997</v>
      </c>
      <c r="G1758" s="151">
        <f t="shared" si="81"/>
        <v>35.119999999999997</v>
      </c>
      <c r="H1758" s="151">
        <f t="shared" si="82"/>
        <v>0</v>
      </c>
      <c r="I1758" s="151">
        <f t="shared" si="83"/>
        <v>35.119999999999997</v>
      </c>
      <c r="J1758" s="151" t="s">
        <v>707</v>
      </c>
      <c r="K1758" s="151" t="str">
        <f>IFERROR(IF(VLOOKUP(B1758,comp!$D:$L,1,FALSE)=B1758,"",""),"Novo")</f>
        <v/>
      </c>
    </row>
    <row r="1759" spans="1:11">
      <c r="A1759" s="151">
        <v>101878</v>
      </c>
      <c r="B1759" s="152">
        <v>12038</v>
      </c>
      <c r="C1759" s="151" t="s">
        <v>2471</v>
      </c>
      <c r="D1759" s="151" t="s">
        <v>727</v>
      </c>
      <c r="E1759" s="151">
        <v>1</v>
      </c>
      <c r="F1759" s="151">
        <v>407.34</v>
      </c>
      <c r="G1759" s="151">
        <f t="shared" si="81"/>
        <v>407.34</v>
      </c>
      <c r="H1759" s="151">
        <f t="shared" si="82"/>
        <v>0</v>
      </c>
      <c r="I1759" s="151">
        <f t="shared" si="83"/>
        <v>407.34</v>
      </c>
      <c r="J1759" s="151" t="s">
        <v>707</v>
      </c>
      <c r="K1759" s="151" t="str">
        <f>IFERROR(IF(VLOOKUP(B1759,comp!$D:$L,1,FALSE)=B1759,"",""),"Novo")</f>
        <v/>
      </c>
    </row>
    <row r="1760" spans="1:11">
      <c r="A1760" s="151">
        <v>101879</v>
      </c>
      <c r="B1760" s="152">
        <v>12039</v>
      </c>
      <c r="C1760" s="151" t="s">
        <v>2472</v>
      </c>
      <c r="D1760" s="151" t="s">
        <v>727</v>
      </c>
      <c r="E1760" s="151">
        <v>1</v>
      </c>
      <c r="F1760" s="151">
        <v>462.52</v>
      </c>
      <c r="G1760" s="151">
        <f t="shared" si="81"/>
        <v>462.52</v>
      </c>
      <c r="H1760" s="151">
        <f t="shared" si="82"/>
        <v>0</v>
      </c>
      <c r="I1760" s="151">
        <f t="shared" si="83"/>
        <v>462.52</v>
      </c>
      <c r="J1760" s="151" t="s">
        <v>707</v>
      </c>
      <c r="K1760" s="151" t="str">
        <f>IFERROR(IF(VLOOKUP(B1760,comp!$D:$L,1,FALSE)=B1760,"",""),"Novo")</f>
        <v/>
      </c>
    </row>
    <row r="1761" spans="1:11">
      <c r="A1761" s="151">
        <v>101880</v>
      </c>
      <c r="B1761" s="152">
        <v>12041</v>
      </c>
      <c r="C1761" s="151" t="s">
        <v>2473</v>
      </c>
      <c r="D1761" s="151" t="s">
        <v>727</v>
      </c>
      <c r="E1761" s="151">
        <v>1</v>
      </c>
      <c r="F1761" s="151">
        <v>530.41999999999996</v>
      </c>
      <c r="G1761" s="151">
        <f t="shared" si="81"/>
        <v>530.41999999999996</v>
      </c>
      <c r="H1761" s="151">
        <f t="shared" si="82"/>
        <v>0</v>
      </c>
      <c r="I1761" s="151">
        <f t="shared" si="83"/>
        <v>530.41999999999996</v>
      </c>
      <c r="J1761" s="151" t="s">
        <v>707</v>
      </c>
      <c r="K1761" s="151" t="str">
        <f>IFERROR(IF(VLOOKUP(B1761,comp!$D:$L,1,FALSE)=B1761,"",""),"Novo")</f>
        <v/>
      </c>
    </row>
    <row r="1762" spans="1:11">
      <c r="A1762" s="151">
        <v>101881</v>
      </c>
      <c r="B1762" s="152">
        <v>12042</v>
      </c>
      <c r="C1762" s="151" t="s">
        <v>2474</v>
      </c>
      <c r="D1762" s="151" t="s">
        <v>727</v>
      </c>
      <c r="E1762" s="151">
        <v>1</v>
      </c>
      <c r="F1762" s="151">
        <v>778.31</v>
      </c>
      <c r="G1762" s="151">
        <f t="shared" si="81"/>
        <v>778.31</v>
      </c>
      <c r="H1762" s="151">
        <f t="shared" si="82"/>
        <v>0</v>
      </c>
      <c r="I1762" s="151">
        <f t="shared" si="83"/>
        <v>778.31</v>
      </c>
      <c r="J1762" s="151" t="s">
        <v>707</v>
      </c>
      <c r="K1762" s="151" t="str">
        <f>IFERROR(IF(VLOOKUP(B1762,comp!$D:$L,1,FALSE)=B1762,"",""),"Novo")</f>
        <v/>
      </c>
    </row>
    <row r="1763" spans="1:11">
      <c r="A1763" s="151">
        <v>101882</v>
      </c>
      <c r="B1763" s="152">
        <v>12043</v>
      </c>
      <c r="C1763" s="151" t="s">
        <v>2475</v>
      </c>
      <c r="D1763" s="151" t="s">
        <v>727</v>
      </c>
      <c r="E1763" s="151">
        <v>1</v>
      </c>
      <c r="F1763" s="155">
        <v>1119.9000000000001</v>
      </c>
      <c r="G1763" s="151">
        <f t="shared" si="81"/>
        <v>1119.9000000000001</v>
      </c>
      <c r="H1763" s="151">
        <f t="shared" si="82"/>
        <v>0</v>
      </c>
      <c r="I1763" s="151">
        <f t="shared" si="83"/>
        <v>1119.9000000000001</v>
      </c>
      <c r="J1763" s="151" t="s">
        <v>707</v>
      </c>
      <c r="K1763" s="151" t="str">
        <f>IFERROR(IF(VLOOKUP(B1763,comp!$D:$L,1,FALSE)=B1763,"",""),"Novo")</f>
        <v/>
      </c>
    </row>
    <row r="1764" spans="1:11">
      <c r="A1764" s="151">
        <v>101883</v>
      </c>
      <c r="B1764" s="152">
        <v>13395</v>
      </c>
      <c r="C1764" s="151" t="s">
        <v>2476</v>
      </c>
      <c r="D1764" s="151" t="s">
        <v>727</v>
      </c>
      <c r="E1764" s="151">
        <v>1</v>
      </c>
      <c r="F1764" s="151">
        <v>440.12</v>
      </c>
      <c r="G1764" s="151">
        <f t="shared" si="81"/>
        <v>440.12</v>
      </c>
      <c r="H1764" s="151">
        <f t="shared" si="82"/>
        <v>0</v>
      </c>
      <c r="I1764" s="151">
        <f t="shared" si="83"/>
        <v>440.12</v>
      </c>
      <c r="J1764" s="151" t="s">
        <v>707</v>
      </c>
      <c r="K1764" s="151" t="str">
        <f>IFERROR(IF(VLOOKUP(B1764,comp!$D:$L,1,FALSE)=B1764,"",""),"Novo")</f>
        <v/>
      </c>
    </row>
    <row r="1765" spans="1:11">
      <c r="A1765" s="151">
        <v>101890</v>
      </c>
      <c r="B1765" s="152">
        <v>2370</v>
      </c>
      <c r="C1765" s="151" t="s">
        <v>2477</v>
      </c>
      <c r="D1765" s="151" t="s">
        <v>727</v>
      </c>
      <c r="E1765" s="151">
        <v>1</v>
      </c>
      <c r="F1765" s="151">
        <v>10.59</v>
      </c>
      <c r="G1765" s="151">
        <f t="shared" si="81"/>
        <v>10.59</v>
      </c>
      <c r="H1765" s="151">
        <f t="shared" si="82"/>
        <v>0</v>
      </c>
      <c r="I1765" s="151">
        <f t="shared" si="83"/>
        <v>10.59</v>
      </c>
      <c r="J1765" s="151" t="s">
        <v>707</v>
      </c>
      <c r="K1765" s="151" t="str">
        <f>IFERROR(IF(VLOOKUP(B1765,comp!$D:$L,1,FALSE)=B1765,"",""),"Novo")</f>
        <v/>
      </c>
    </row>
    <row r="1766" spans="1:11">
      <c r="A1766" s="151">
        <v>101891</v>
      </c>
      <c r="B1766" s="152">
        <v>2386</v>
      </c>
      <c r="C1766" s="151" t="s">
        <v>2478</v>
      </c>
      <c r="D1766" s="151" t="s">
        <v>727</v>
      </c>
      <c r="E1766" s="151">
        <v>1</v>
      </c>
      <c r="F1766" s="151">
        <v>17.760000000000002</v>
      </c>
      <c r="G1766" s="151">
        <f t="shared" si="81"/>
        <v>17.760000000000002</v>
      </c>
      <c r="H1766" s="151">
        <f t="shared" si="82"/>
        <v>0</v>
      </c>
      <c r="I1766" s="151">
        <f t="shared" si="83"/>
        <v>17.760000000000002</v>
      </c>
      <c r="J1766" s="151" t="s">
        <v>707</v>
      </c>
      <c r="K1766" s="151" t="str">
        <f>IFERROR(IF(VLOOKUP(B1766,comp!$D:$L,1,FALSE)=B1766,"",""),"Novo")</f>
        <v/>
      </c>
    </row>
    <row r="1767" spans="1:11">
      <c r="A1767" s="151">
        <v>101892</v>
      </c>
      <c r="B1767" s="152">
        <v>2388</v>
      </c>
      <c r="C1767" s="151" t="s">
        <v>2479</v>
      </c>
      <c r="D1767" s="151" t="s">
        <v>727</v>
      </c>
      <c r="E1767" s="151">
        <v>1</v>
      </c>
      <c r="F1767" s="151">
        <v>56.99</v>
      </c>
      <c r="G1767" s="151">
        <f t="shared" si="81"/>
        <v>56.99</v>
      </c>
      <c r="H1767" s="151">
        <f t="shared" si="82"/>
        <v>0</v>
      </c>
      <c r="I1767" s="151">
        <f t="shared" si="83"/>
        <v>56.99</v>
      </c>
      <c r="J1767" s="151" t="s">
        <v>707</v>
      </c>
      <c r="K1767" s="151" t="str">
        <f>IFERROR(IF(VLOOKUP(B1767,comp!$D:$L,1,FALSE)=B1767,"",""),"Novo")</f>
        <v/>
      </c>
    </row>
    <row r="1768" spans="1:11">
      <c r="A1768" s="151">
        <v>101893</v>
      </c>
      <c r="B1768" s="152">
        <v>2392</v>
      </c>
      <c r="C1768" s="151" t="s">
        <v>2480</v>
      </c>
      <c r="D1768" s="151" t="s">
        <v>727</v>
      </c>
      <c r="E1768" s="151">
        <v>1</v>
      </c>
      <c r="F1768" s="151">
        <v>71.09</v>
      </c>
      <c r="G1768" s="151">
        <f t="shared" si="81"/>
        <v>71.09</v>
      </c>
      <c r="H1768" s="151">
        <f t="shared" si="82"/>
        <v>0</v>
      </c>
      <c r="I1768" s="151">
        <f t="shared" si="83"/>
        <v>71.09</v>
      </c>
      <c r="J1768" s="151" t="s">
        <v>707</v>
      </c>
      <c r="K1768" s="151" t="str">
        <f>IFERROR(IF(VLOOKUP(B1768,comp!$D:$L,1,FALSE)=B1768,"",""),"Novo")</f>
        <v/>
      </c>
    </row>
    <row r="1769" spans="1:11">
      <c r="A1769" s="151">
        <v>101894</v>
      </c>
      <c r="B1769" s="152">
        <v>1576</v>
      </c>
      <c r="C1769" s="151" t="s">
        <v>2481</v>
      </c>
      <c r="D1769" s="151" t="s">
        <v>727</v>
      </c>
      <c r="E1769" s="151">
        <v>3</v>
      </c>
      <c r="F1769" s="151">
        <v>2.77</v>
      </c>
      <c r="G1769" s="151">
        <f t="shared" si="81"/>
        <v>8.31</v>
      </c>
      <c r="H1769" s="151">
        <f t="shared" si="82"/>
        <v>0</v>
      </c>
      <c r="I1769" s="151">
        <f t="shared" si="83"/>
        <v>8.31</v>
      </c>
      <c r="J1769" s="151" t="s">
        <v>707</v>
      </c>
      <c r="K1769" s="151" t="str">
        <f>IFERROR(IF(VLOOKUP(B1769,comp!$D:$L,1,FALSE)=B1769,"",""),"Novo")</f>
        <v/>
      </c>
    </row>
    <row r="1770" spans="1:11">
      <c r="A1770" s="151">
        <v>101894</v>
      </c>
      <c r="B1770" s="152">
        <v>2373</v>
      </c>
      <c r="C1770" s="151" t="s">
        <v>2482</v>
      </c>
      <c r="D1770" s="151" t="s">
        <v>727</v>
      </c>
      <c r="E1770" s="151">
        <v>1</v>
      </c>
      <c r="F1770" s="151">
        <v>100.16</v>
      </c>
      <c r="G1770" s="151">
        <f t="shared" si="81"/>
        <v>100.16</v>
      </c>
      <c r="H1770" s="151">
        <f t="shared" si="82"/>
        <v>0</v>
      </c>
      <c r="I1770" s="151">
        <f t="shared" si="83"/>
        <v>100.16</v>
      </c>
      <c r="J1770" s="151" t="s">
        <v>707</v>
      </c>
      <c r="K1770" s="151" t="str">
        <f>IFERROR(IF(VLOOKUP(B1770,comp!$D:$L,1,FALSE)=B1770,"",""),"Novo")</f>
        <v/>
      </c>
    </row>
    <row r="1771" spans="1:11">
      <c r="A1771" s="151">
        <v>101895</v>
      </c>
      <c r="B1771" s="152">
        <v>1578</v>
      </c>
      <c r="C1771" s="151" t="s">
        <v>2483</v>
      </c>
      <c r="D1771" s="151" t="s">
        <v>727</v>
      </c>
      <c r="E1771" s="151">
        <v>3</v>
      </c>
      <c r="F1771" s="151">
        <v>5.42</v>
      </c>
      <c r="G1771" s="151">
        <f t="shared" si="81"/>
        <v>16.259999999999998</v>
      </c>
      <c r="H1771" s="151">
        <f t="shared" si="82"/>
        <v>0</v>
      </c>
      <c r="I1771" s="151">
        <f t="shared" si="83"/>
        <v>16.259999999999998</v>
      </c>
      <c r="J1771" s="151" t="s">
        <v>707</v>
      </c>
      <c r="K1771" s="151" t="str">
        <f>IFERROR(IF(VLOOKUP(B1771,comp!$D:$L,1,FALSE)=B1771,"",""),"Novo")</f>
        <v/>
      </c>
    </row>
    <row r="1772" spans="1:11">
      <c r="A1772" s="151">
        <v>101895</v>
      </c>
      <c r="B1772" s="152">
        <v>2391</v>
      </c>
      <c r="C1772" s="151" t="s">
        <v>2484</v>
      </c>
      <c r="D1772" s="151" t="s">
        <v>727</v>
      </c>
      <c r="E1772" s="151">
        <v>1</v>
      </c>
      <c r="F1772" s="151">
        <v>313.22000000000003</v>
      </c>
      <c r="G1772" s="151">
        <f t="shared" si="81"/>
        <v>313.22000000000003</v>
      </c>
      <c r="H1772" s="151">
        <f t="shared" si="82"/>
        <v>0</v>
      </c>
      <c r="I1772" s="151">
        <f t="shared" si="83"/>
        <v>313.22000000000003</v>
      </c>
      <c r="J1772" s="151" t="s">
        <v>707</v>
      </c>
      <c r="K1772" s="151" t="str">
        <f>IFERROR(IF(VLOOKUP(B1772,comp!$D:$L,1,FALSE)=B1772,"",""),"Novo")</f>
        <v/>
      </c>
    </row>
    <row r="1773" spans="1:11">
      <c r="A1773" s="151">
        <v>101896</v>
      </c>
      <c r="B1773" s="152">
        <v>1580</v>
      </c>
      <c r="C1773" s="151" t="s">
        <v>2485</v>
      </c>
      <c r="D1773" s="151" t="s">
        <v>727</v>
      </c>
      <c r="E1773" s="151">
        <v>3</v>
      </c>
      <c r="F1773" s="151">
        <v>8.32</v>
      </c>
      <c r="G1773" s="151">
        <f t="shared" si="81"/>
        <v>24.96</v>
      </c>
      <c r="H1773" s="151">
        <f t="shared" si="82"/>
        <v>0</v>
      </c>
      <c r="I1773" s="151">
        <f t="shared" si="83"/>
        <v>24.96</v>
      </c>
      <c r="J1773" s="151" t="s">
        <v>707</v>
      </c>
      <c r="K1773" s="151" t="str">
        <f>IFERROR(IF(VLOOKUP(B1773,comp!$D:$L,1,FALSE)=B1773,"",""),"Novo")</f>
        <v/>
      </c>
    </row>
    <row r="1774" spans="1:11">
      <c r="A1774" s="151">
        <v>101896</v>
      </c>
      <c r="B1774" s="152">
        <v>2377</v>
      </c>
      <c r="C1774" s="151" t="s">
        <v>2486</v>
      </c>
      <c r="D1774" s="151" t="s">
        <v>727</v>
      </c>
      <c r="E1774" s="151">
        <v>1</v>
      </c>
      <c r="F1774" s="151">
        <v>498.69</v>
      </c>
      <c r="G1774" s="151">
        <f t="shared" si="81"/>
        <v>498.69</v>
      </c>
      <c r="H1774" s="151">
        <f t="shared" si="82"/>
        <v>0</v>
      </c>
      <c r="I1774" s="151">
        <f t="shared" si="83"/>
        <v>498.69</v>
      </c>
      <c r="J1774" s="151" t="s">
        <v>707</v>
      </c>
      <c r="K1774" s="151" t="str">
        <f>IFERROR(IF(VLOOKUP(B1774,comp!$D:$L,1,FALSE)=B1774,"",""),"Novo")</f>
        <v/>
      </c>
    </row>
    <row r="1775" spans="1:11">
      <c r="A1775" s="151">
        <v>101897</v>
      </c>
      <c r="B1775" s="152">
        <v>1581</v>
      </c>
      <c r="C1775" s="151" t="s">
        <v>2487</v>
      </c>
      <c r="D1775" s="151" t="s">
        <v>727</v>
      </c>
      <c r="E1775" s="151">
        <v>3</v>
      </c>
      <c r="F1775" s="151">
        <v>11.7</v>
      </c>
      <c r="G1775" s="151">
        <f t="shared" si="81"/>
        <v>35.099999999999994</v>
      </c>
      <c r="H1775" s="151">
        <f t="shared" si="82"/>
        <v>0</v>
      </c>
      <c r="I1775" s="151">
        <f t="shared" si="83"/>
        <v>35.099999999999994</v>
      </c>
      <c r="J1775" s="151" t="s">
        <v>707</v>
      </c>
      <c r="K1775" s="151" t="str">
        <f>IFERROR(IF(VLOOKUP(B1775,comp!$D:$L,1,FALSE)=B1775,"",""),"Novo")</f>
        <v/>
      </c>
    </row>
    <row r="1776" spans="1:11">
      <c r="A1776" s="151">
        <v>101897</v>
      </c>
      <c r="B1776" s="152">
        <v>2393</v>
      </c>
      <c r="C1776" s="151" t="s">
        <v>2488</v>
      </c>
      <c r="D1776" s="151" t="s">
        <v>727</v>
      </c>
      <c r="E1776" s="151">
        <v>1</v>
      </c>
      <c r="F1776" s="151">
        <v>835.12</v>
      </c>
      <c r="G1776" s="151">
        <f t="shared" si="81"/>
        <v>835.12</v>
      </c>
      <c r="H1776" s="151">
        <f t="shared" si="82"/>
        <v>0</v>
      </c>
      <c r="I1776" s="151">
        <f t="shared" si="83"/>
        <v>835.12</v>
      </c>
      <c r="J1776" s="151" t="s">
        <v>707</v>
      </c>
      <c r="K1776" s="151" t="str">
        <f>IFERROR(IF(VLOOKUP(B1776,comp!$D:$L,1,FALSE)=B1776,"",""),"Novo")</f>
        <v/>
      </c>
    </row>
    <row r="1777" spans="1:11">
      <c r="A1777" s="151">
        <v>101898</v>
      </c>
      <c r="B1777" s="152">
        <v>2379</v>
      </c>
      <c r="C1777" s="151" t="s">
        <v>2489</v>
      </c>
      <c r="D1777" s="151" t="s">
        <v>727</v>
      </c>
      <c r="E1777" s="151">
        <v>1</v>
      </c>
      <c r="F1777" s="155">
        <v>1147.1600000000001</v>
      </c>
      <c r="G1777" s="151">
        <f t="shared" si="81"/>
        <v>1147.1600000000001</v>
      </c>
      <c r="H1777" s="151">
        <f t="shared" si="82"/>
        <v>0</v>
      </c>
      <c r="I1777" s="151">
        <f t="shared" si="83"/>
        <v>1147.1600000000001</v>
      </c>
      <c r="J1777" s="151" t="s">
        <v>707</v>
      </c>
      <c r="K1777" s="151" t="str">
        <f>IFERROR(IF(VLOOKUP(B1777,comp!$D:$L,1,FALSE)=B1777,"",""),"Novo")</f>
        <v/>
      </c>
    </row>
    <row r="1778" spans="1:11">
      <c r="A1778" s="151">
        <v>101899</v>
      </c>
      <c r="B1778" s="152">
        <v>2376</v>
      </c>
      <c r="C1778" s="151" t="s">
        <v>2490</v>
      </c>
      <c r="D1778" s="151" t="s">
        <v>727</v>
      </c>
      <c r="E1778" s="151">
        <v>1</v>
      </c>
      <c r="F1778" s="155">
        <v>1889.36</v>
      </c>
      <c r="G1778" s="151">
        <f t="shared" si="81"/>
        <v>1889.36</v>
      </c>
      <c r="H1778" s="151">
        <f t="shared" si="82"/>
        <v>0</v>
      </c>
      <c r="I1778" s="151">
        <f t="shared" si="83"/>
        <v>1889.36</v>
      </c>
      <c r="J1778" s="151" t="s">
        <v>707</v>
      </c>
      <c r="K1778" s="151" t="str">
        <f>IFERROR(IF(VLOOKUP(B1778,comp!$D:$L,1,FALSE)=B1778,"",""),"Novo")</f>
        <v/>
      </c>
    </row>
    <row r="1779" spans="1:11">
      <c r="A1779" s="151">
        <v>101900</v>
      </c>
      <c r="B1779" s="152">
        <v>2394</v>
      </c>
      <c r="C1779" s="151" t="s">
        <v>2491</v>
      </c>
      <c r="D1779" s="151" t="s">
        <v>727</v>
      </c>
      <c r="E1779" s="151">
        <v>1</v>
      </c>
      <c r="F1779" s="155">
        <v>4039.11</v>
      </c>
      <c r="G1779" s="151">
        <f t="shared" si="81"/>
        <v>4039.11</v>
      </c>
      <c r="H1779" s="151">
        <f t="shared" si="82"/>
        <v>0</v>
      </c>
      <c r="I1779" s="151">
        <f t="shared" si="83"/>
        <v>4039.11</v>
      </c>
      <c r="J1779" s="151" t="s">
        <v>707</v>
      </c>
      <c r="K1779" s="151" t="str">
        <f>IFERROR(IF(VLOOKUP(B1779,comp!$D:$L,1,FALSE)=B1779,"",""),"Novo")</f>
        <v/>
      </c>
    </row>
    <row r="1780" spans="1:11">
      <c r="A1780" s="151">
        <v>101901</v>
      </c>
      <c r="B1780" s="152">
        <v>1623</v>
      </c>
      <c r="C1780" s="151" t="s">
        <v>2492</v>
      </c>
      <c r="D1780" s="151" t="s">
        <v>727</v>
      </c>
      <c r="E1780" s="151">
        <v>1</v>
      </c>
      <c r="F1780" s="151">
        <v>153.97</v>
      </c>
      <c r="G1780" s="151">
        <f t="shared" si="81"/>
        <v>153.97</v>
      </c>
      <c r="H1780" s="151">
        <f t="shared" si="82"/>
        <v>0</v>
      </c>
      <c r="I1780" s="151">
        <f t="shared" si="83"/>
        <v>153.97</v>
      </c>
      <c r="J1780" s="151" t="s">
        <v>707</v>
      </c>
      <c r="K1780" s="151" t="str">
        <f>IFERROR(IF(VLOOKUP(B1780,comp!$D:$L,1,FALSE)=B1780,"",""),"Novo")</f>
        <v/>
      </c>
    </row>
    <row r="1781" spans="1:11">
      <c r="A1781" s="151">
        <v>101902</v>
      </c>
      <c r="B1781" s="152">
        <v>1625</v>
      </c>
      <c r="C1781" s="151" t="s">
        <v>2493</v>
      </c>
      <c r="D1781" s="151" t="s">
        <v>727</v>
      </c>
      <c r="E1781" s="151">
        <v>1</v>
      </c>
      <c r="F1781" s="151">
        <v>188.8</v>
      </c>
      <c r="G1781" s="151">
        <f t="shared" si="81"/>
        <v>188.8</v>
      </c>
      <c r="H1781" s="151">
        <f t="shared" si="82"/>
        <v>0</v>
      </c>
      <c r="I1781" s="151">
        <f t="shared" si="83"/>
        <v>188.8</v>
      </c>
      <c r="J1781" s="151" t="s">
        <v>707</v>
      </c>
      <c r="K1781" s="151" t="str">
        <f>IFERROR(IF(VLOOKUP(B1781,comp!$D:$L,1,FALSE)=B1781,"",""),"Novo")</f>
        <v/>
      </c>
    </row>
    <row r="1782" spans="1:11">
      <c r="A1782" s="151">
        <v>101903</v>
      </c>
      <c r="B1782" s="152">
        <v>1620</v>
      </c>
      <c r="C1782" s="151" t="s">
        <v>2494</v>
      </c>
      <c r="D1782" s="151" t="s">
        <v>727</v>
      </c>
      <c r="E1782" s="151">
        <v>1</v>
      </c>
      <c r="F1782" s="151">
        <v>397.71</v>
      </c>
      <c r="G1782" s="151">
        <f t="shared" si="81"/>
        <v>397.71</v>
      </c>
      <c r="H1782" s="151">
        <f t="shared" si="82"/>
        <v>0</v>
      </c>
      <c r="I1782" s="151">
        <f t="shared" si="83"/>
        <v>397.71</v>
      </c>
      <c r="J1782" s="151" t="s">
        <v>707</v>
      </c>
      <c r="K1782" s="151" t="str">
        <f>IFERROR(IF(VLOOKUP(B1782,comp!$D:$L,1,FALSE)=B1782,"",""),"Novo")</f>
        <v/>
      </c>
    </row>
    <row r="1783" spans="1:11">
      <c r="A1783" s="151">
        <v>101904</v>
      </c>
      <c r="B1783" s="152">
        <v>1618</v>
      </c>
      <c r="C1783" s="151" t="s">
        <v>2495</v>
      </c>
      <c r="D1783" s="151" t="s">
        <v>727</v>
      </c>
      <c r="E1783" s="151">
        <v>1</v>
      </c>
      <c r="F1783" s="155">
        <v>1512.81</v>
      </c>
      <c r="G1783" s="151">
        <f t="shared" si="81"/>
        <v>1512.81</v>
      </c>
      <c r="H1783" s="151">
        <f t="shared" si="82"/>
        <v>0</v>
      </c>
      <c r="I1783" s="151">
        <f t="shared" si="83"/>
        <v>1512.81</v>
      </c>
      <c r="J1783" s="151" t="s">
        <v>707</v>
      </c>
      <c r="K1783" s="151" t="str">
        <f>IFERROR(IF(VLOOKUP(B1783,comp!$D:$L,1,FALSE)=B1783,"",""),"Novo")</f>
        <v/>
      </c>
    </row>
    <row r="1784" spans="1:11">
      <c r="A1784" s="151">
        <v>101938</v>
      </c>
      <c r="B1784" s="152">
        <v>39808</v>
      </c>
      <c r="C1784" s="151" t="s">
        <v>2496</v>
      </c>
      <c r="D1784" s="151" t="s">
        <v>727</v>
      </c>
      <c r="E1784" s="151">
        <v>1</v>
      </c>
      <c r="F1784" s="151">
        <v>74.75</v>
      </c>
      <c r="G1784" s="151">
        <f t="shared" si="81"/>
        <v>74.75</v>
      </c>
      <c r="H1784" s="151">
        <f t="shared" si="82"/>
        <v>0</v>
      </c>
      <c r="I1784" s="151">
        <f t="shared" si="83"/>
        <v>74.75</v>
      </c>
      <c r="J1784" s="151" t="s">
        <v>707</v>
      </c>
      <c r="K1784" s="151" t="str">
        <f>IFERROR(IF(VLOOKUP(B1784,comp!$D:$L,1,FALSE)=B1784,"",""),"Novo")</f>
        <v/>
      </c>
    </row>
    <row r="1785" spans="1:11">
      <c r="A1785" s="151">
        <v>91945</v>
      </c>
      <c r="B1785" s="152">
        <v>38094</v>
      </c>
      <c r="C1785" s="151" t="s">
        <v>2497</v>
      </c>
      <c r="D1785" s="151" t="s">
        <v>727</v>
      </c>
      <c r="E1785" s="151">
        <v>1</v>
      </c>
      <c r="F1785" s="151">
        <v>3.07</v>
      </c>
      <c r="G1785" s="151">
        <f t="shared" si="81"/>
        <v>3.07</v>
      </c>
      <c r="H1785" s="151">
        <f t="shared" si="82"/>
        <v>0</v>
      </c>
      <c r="I1785" s="151">
        <f t="shared" si="83"/>
        <v>3.07</v>
      </c>
      <c r="J1785" s="151" t="s">
        <v>707</v>
      </c>
      <c r="K1785" s="151" t="str">
        <f>IFERROR(IF(VLOOKUP(B1785,comp!$D:$L,1,FALSE)=B1785,"",""),"Novo")</f>
        <v/>
      </c>
    </row>
    <row r="1786" spans="1:11">
      <c r="A1786" s="151">
        <v>91945</v>
      </c>
      <c r="B1786" s="152">
        <v>38099</v>
      </c>
      <c r="C1786" s="151" t="s">
        <v>2498</v>
      </c>
      <c r="D1786" s="151" t="s">
        <v>727</v>
      </c>
      <c r="E1786" s="151">
        <v>1</v>
      </c>
      <c r="F1786" s="151">
        <v>1.59</v>
      </c>
      <c r="G1786" s="151">
        <f t="shared" si="81"/>
        <v>1.59</v>
      </c>
      <c r="H1786" s="151">
        <f t="shared" si="82"/>
        <v>0</v>
      </c>
      <c r="I1786" s="151">
        <f t="shared" si="83"/>
        <v>1.59</v>
      </c>
      <c r="J1786" s="151" t="s">
        <v>707</v>
      </c>
      <c r="K1786" s="151" t="str">
        <f>IFERROR(IF(VLOOKUP(B1786,comp!$D:$L,1,FALSE)=B1786,"",""),"Novo")</f>
        <v/>
      </c>
    </row>
    <row r="1787" spans="1:11">
      <c r="A1787" s="151">
        <v>91949</v>
      </c>
      <c r="B1787" s="152">
        <v>38098</v>
      </c>
      <c r="C1787" s="151" t="s">
        <v>2499</v>
      </c>
      <c r="D1787" s="151" t="s">
        <v>727</v>
      </c>
      <c r="E1787" s="151">
        <v>1</v>
      </c>
      <c r="F1787" s="151">
        <v>6.24</v>
      </c>
      <c r="G1787" s="151">
        <f t="shared" si="81"/>
        <v>6.24</v>
      </c>
      <c r="H1787" s="151">
        <f t="shared" si="82"/>
        <v>0</v>
      </c>
      <c r="I1787" s="151">
        <f t="shared" si="83"/>
        <v>6.24</v>
      </c>
      <c r="J1787" s="151" t="s">
        <v>707</v>
      </c>
      <c r="K1787" s="151" t="str">
        <f>IFERROR(IF(VLOOKUP(B1787,comp!$D:$L,1,FALSE)=B1787,"",""),"Novo")</f>
        <v/>
      </c>
    </row>
    <row r="1788" spans="1:11">
      <c r="A1788" s="151">
        <v>91949</v>
      </c>
      <c r="B1788" s="152">
        <v>38100</v>
      </c>
      <c r="C1788" s="151" t="s">
        <v>2500</v>
      </c>
      <c r="D1788" s="151" t="s">
        <v>727</v>
      </c>
      <c r="E1788" s="151">
        <v>1</v>
      </c>
      <c r="F1788" s="151">
        <v>2.61</v>
      </c>
      <c r="G1788" s="151">
        <f t="shared" si="81"/>
        <v>2.61</v>
      </c>
      <c r="H1788" s="151">
        <f t="shared" si="82"/>
        <v>0</v>
      </c>
      <c r="I1788" s="151">
        <f t="shared" si="83"/>
        <v>2.61</v>
      </c>
      <c r="J1788" s="151" t="s">
        <v>707</v>
      </c>
      <c r="K1788" s="151" t="str">
        <f>IFERROR(IF(VLOOKUP(B1788,comp!$D:$L,1,FALSE)=B1788,"",""),"Novo")</f>
        <v/>
      </c>
    </row>
    <row r="1789" spans="1:11">
      <c r="A1789" s="151">
        <v>91952</v>
      </c>
      <c r="B1789" s="152">
        <v>38112</v>
      </c>
      <c r="C1789" s="151" t="s">
        <v>2501</v>
      </c>
      <c r="D1789" s="151" t="s">
        <v>727</v>
      </c>
      <c r="E1789" s="151">
        <v>1</v>
      </c>
      <c r="F1789" s="151">
        <v>7.25</v>
      </c>
      <c r="G1789" s="151">
        <f t="shared" si="81"/>
        <v>7.25</v>
      </c>
      <c r="H1789" s="151">
        <f t="shared" si="82"/>
        <v>0</v>
      </c>
      <c r="I1789" s="151">
        <f t="shared" si="83"/>
        <v>7.25</v>
      </c>
      <c r="J1789" s="151" t="s">
        <v>707</v>
      </c>
      <c r="K1789" s="151" t="str">
        <f>IFERROR(IF(VLOOKUP(B1789,comp!$D:$L,1,FALSE)=B1789,"",""),"Novo")</f>
        <v/>
      </c>
    </row>
    <row r="1790" spans="1:11">
      <c r="A1790" s="151">
        <v>91953</v>
      </c>
      <c r="B1790" s="152">
        <v>91946</v>
      </c>
      <c r="C1790" s="151" t="s">
        <v>2502</v>
      </c>
      <c r="D1790" s="151" t="s">
        <v>727</v>
      </c>
      <c r="E1790" s="151">
        <v>1</v>
      </c>
      <c r="F1790" s="151">
        <v>13.28</v>
      </c>
      <c r="G1790" s="151">
        <f t="shared" si="81"/>
        <v>0</v>
      </c>
      <c r="H1790" s="151">
        <f t="shared" si="82"/>
        <v>13.28</v>
      </c>
      <c r="I1790" s="151">
        <f t="shared" si="83"/>
        <v>13.28</v>
      </c>
      <c r="J1790" s="151" t="s">
        <v>704</v>
      </c>
      <c r="K1790" s="151" t="str">
        <f>IFERROR(IF(VLOOKUP(B1790,comp!$D:$L,1,FALSE)=B1790,"",""),"Novo")</f>
        <v/>
      </c>
    </row>
    <row r="1791" spans="1:11">
      <c r="A1791" s="151">
        <v>91953</v>
      </c>
      <c r="B1791" s="152">
        <v>91952</v>
      </c>
      <c r="C1791" s="151" t="s">
        <v>2503</v>
      </c>
      <c r="D1791" s="151" t="s">
        <v>727</v>
      </c>
      <c r="E1791" s="151">
        <v>1</v>
      </c>
      <c r="F1791" s="151">
        <v>22.88</v>
      </c>
      <c r="G1791" s="151">
        <f t="shared" si="81"/>
        <v>0</v>
      </c>
      <c r="H1791" s="151">
        <f t="shared" si="82"/>
        <v>22.88</v>
      </c>
      <c r="I1791" s="151">
        <f t="shared" si="83"/>
        <v>22.88</v>
      </c>
      <c r="J1791" s="151" t="s">
        <v>704</v>
      </c>
      <c r="K1791" s="151" t="str">
        <f>IFERROR(IF(VLOOKUP(B1791,comp!$D:$L,1,FALSE)=B1791,"",""),"Novo")</f>
        <v/>
      </c>
    </row>
    <row r="1792" spans="1:11">
      <c r="A1792" s="151">
        <v>91954</v>
      </c>
      <c r="B1792" s="152">
        <v>38113</v>
      </c>
      <c r="C1792" s="151" t="s">
        <v>2504</v>
      </c>
      <c r="D1792" s="151" t="s">
        <v>727</v>
      </c>
      <c r="E1792" s="151">
        <v>1</v>
      </c>
      <c r="F1792" s="151">
        <v>9.4499999999999993</v>
      </c>
      <c r="G1792" s="151">
        <f t="shared" si="81"/>
        <v>9.4499999999999993</v>
      </c>
      <c r="H1792" s="151">
        <f t="shared" si="82"/>
        <v>0</v>
      </c>
      <c r="I1792" s="151">
        <f t="shared" si="83"/>
        <v>9.4499999999999993</v>
      </c>
      <c r="J1792" s="151" t="s">
        <v>707</v>
      </c>
      <c r="K1792" s="151" t="str">
        <f>IFERROR(IF(VLOOKUP(B1792,comp!$D:$L,1,FALSE)=B1792,"",""),"Novo")</f>
        <v/>
      </c>
    </row>
    <row r="1793" spans="1:11">
      <c r="A1793" s="151">
        <v>91955</v>
      </c>
      <c r="B1793" s="152">
        <v>91954</v>
      </c>
      <c r="C1793" s="151" t="s">
        <v>2505</v>
      </c>
      <c r="D1793" s="151" t="s">
        <v>727</v>
      </c>
      <c r="E1793" s="151">
        <v>1</v>
      </c>
      <c r="F1793" s="151">
        <v>30.8</v>
      </c>
      <c r="G1793" s="151">
        <f t="shared" si="81"/>
        <v>0</v>
      </c>
      <c r="H1793" s="151">
        <f t="shared" si="82"/>
        <v>30.8</v>
      </c>
      <c r="I1793" s="151">
        <f t="shared" si="83"/>
        <v>30.8</v>
      </c>
      <c r="J1793" s="151" t="s">
        <v>704</v>
      </c>
      <c r="K1793" s="151" t="str">
        <f>IFERROR(IF(VLOOKUP(B1793,comp!$D:$L,1,FALSE)=B1793,"",""),"Novo")</f>
        <v/>
      </c>
    </row>
    <row r="1794" spans="1:11">
      <c r="A1794" s="151">
        <v>91957</v>
      </c>
      <c r="B1794" s="152">
        <v>91956</v>
      </c>
      <c r="C1794" s="151" t="s">
        <v>2506</v>
      </c>
      <c r="D1794" s="151" t="s">
        <v>727</v>
      </c>
      <c r="E1794" s="151">
        <v>1</v>
      </c>
      <c r="F1794" s="151">
        <v>49.44</v>
      </c>
      <c r="G1794" s="151">
        <f t="shared" si="81"/>
        <v>0</v>
      </c>
      <c r="H1794" s="151">
        <f t="shared" si="82"/>
        <v>49.44</v>
      </c>
      <c r="I1794" s="151">
        <f t="shared" si="83"/>
        <v>49.44</v>
      </c>
      <c r="J1794" s="151" t="s">
        <v>704</v>
      </c>
      <c r="K1794" s="151" t="str">
        <f>IFERROR(IF(VLOOKUP(B1794,comp!$D:$L,1,FALSE)=B1794,"",""),"Novo")</f>
        <v/>
      </c>
    </row>
    <row r="1795" spans="1:11">
      <c r="A1795" s="151">
        <v>91959</v>
      </c>
      <c r="B1795" s="152">
        <v>91958</v>
      </c>
      <c r="C1795" s="151" t="s">
        <v>2507</v>
      </c>
      <c r="D1795" s="151" t="s">
        <v>727</v>
      </c>
      <c r="E1795" s="151">
        <v>1</v>
      </c>
      <c r="F1795" s="151">
        <v>41.58</v>
      </c>
      <c r="G1795" s="151">
        <f t="shared" si="81"/>
        <v>0</v>
      </c>
      <c r="H1795" s="151">
        <f t="shared" si="82"/>
        <v>41.58</v>
      </c>
      <c r="I1795" s="151">
        <f t="shared" si="83"/>
        <v>41.58</v>
      </c>
      <c r="J1795" s="151" t="s">
        <v>704</v>
      </c>
      <c r="K1795" s="151" t="str">
        <f>IFERROR(IF(VLOOKUP(B1795,comp!$D:$L,1,FALSE)=B1795,"",""),"Novo")</f>
        <v/>
      </c>
    </row>
    <row r="1796" spans="1:11">
      <c r="A1796" s="151">
        <v>91961</v>
      </c>
      <c r="B1796" s="152">
        <v>91960</v>
      </c>
      <c r="C1796" s="151" t="s">
        <v>2508</v>
      </c>
      <c r="D1796" s="151" t="s">
        <v>727</v>
      </c>
      <c r="E1796" s="151">
        <v>1</v>
      </c>
      <c r="F1796" s="151">
        <v>57.44</v>
      </c>
      <c r="G1796" s="151">
        <f t="shared" si="81"/>
        <v>0</v>
      </c>
      <c r="H1796" s="151">
        <f t="shared" si="82"/>
        <v>57.44</v>
      </c>
      <c r="I1796" s="151">
        <f t="shared" si="83"/>
        <v>57.44</v>
      </c>
      <c r="J1796" s="151" t="s">
        <v>704</v>
      </c>
      <c r="K1796" s="151" t="str">
        <f>IFERROR(IF(VLOOKUP(B1796,comp!$D:$L,1,FALSE)=B1796,"",""),"Novo")</f>
        <v/>
      </c>
    </row>
    <row r="1797" spans="1:11">
      <c r="A1797" s="151">
        <v>91963</v>
      </c>
      <c r="B1797" s="152">
        <v>91962</v>
      </c>
      <c r="C1797" s="151" t="s">
        <v>2509</v>
      </c>
      <c r="D1797" s="151" t="s">
        <v>727</v>
      </c>
      <c r="E1797" s="151">
        <v>1</v>
      </c>
      <c r="F1797" s="151">
        <v>76.09</v>
      </c>
      <c r="G1797" s="151">
        <f t="shared" ref="G1797:G1860" si="84">IF(J1797="INSUMO",F1797*E1797,0)</f>
        <v>0</v>
      </c>
      <c r="H1797" s="151">
        <f t="shared" ref="H1797:H1860" si="85">IF(J1797="MÃO DE OBRA",F1797*E1797,0)</f>
        <v>76.09</v>
      </c>
      <c r="I1797" s="151">
        <f t="shared" ref="I1797:I1860" si="86">E1797*F1797</f>
        <v>76.09</v>
      </c>
      <c r="J1797" s="151" t="s">
        <v>704</v>
      </c>
      <c r="K1797" s="151" t="str">
        <f>IFERROR(IF(VLOOKUP(B1797,comp!$D:$L,1,FALSE)=B1797,"",""),"Novo")</f>
        <v/>
      </c>
    </row>
    <row r="1798" spans="1:11">
      <c r="A1798" s="151">
        <v>91965</v>
      </c>
      <c r="B1798" s="152">
        <v>91964</v>
      </c>
      <c r="C1798" s="151" t="s">
        <v>2510</v>
      </c>
      <c r="D1798" s="151" t="s">
        <v>727</v>
      </c>
      <c r="E1798" s="151">
        <v>1</v>
      </c>
      <c r="F1798" s="151">
        <v>68.16</v>
      </c>
      <c r="G1798" s="151">
        <f t="shared" si="84"/>
        <v>0</v>
      </c>
      <c r="H1798" s="151">
        <f t="shared" si="85"/>
        <v>68.16</v>
      </c>
      <c r="I1798" s="151">
        <f t="shared" si="86"/>
        <v>68.16</v>
      </c>
      <c r="J1798" s="151" t="s">
        <v>704</v>
      </c>
      <c r="K1798" s="151" t="str">
        <f>IFERROR(IF(VLOOKUP(B1798,comp!$D:$L,1,FALSE)=B1798,"",""),"Novo")</f>
        <v/>
      </c>
    </row>
    <row r="1799" spans="1:11">
      <c r="A1799" s="151">
        <v>91967</v>
      </c>
      <c r="B1799" s="152">
        <v>91966</v>
      </c>
      <c r="C1799" s="151" t="s">
        <v>2511</v>
      </c>
      <c r="D1799" s="151" t="s">
        <v>727</v>
      </c>
      <c r="E1799" s="151">
        <v>1</v>
      </c>
      <c r="F1799" s="151">
        <v>60.29</v>
      </c>
      <c r="G1799" s="151">
        <f t="shared" si="84"/>
        <v>0</v>
      </c>
      <c r="H1799" s="151">
        <f t="shared" si="85"/>
        <v>60.29</v>
      </c>
      <c r="I1799" s="151">
        <f t="shared" si="86"/>
        <v>60.29</v>
      </c>
      <c r="J1799" s="151" t="s">
        <v>704</v>
      </c>
      <c r="K1799" s="151" t="str">
        <f>IFERROR(IF(VLOOKUP(B1799,comp!$D:$L,1,FALSE)=B1799,"",""),"Novo")</f>
        <v/>
      </c>
    </row>
    <row r="1800" spans="1:11">
      <c r="A1800" s="151">
        <v>91969</v>
      </c>
      <c r="B1800" s="152">
        <v>91968</v>
      </c>
      <c r="C1800" s="151" t="s">
        <v>2512</v>
      </c>
      <c r="D1800" s="151" t="s">
        <v>727</v>
      </c>
      <c r="E1800" s="151">
        <v>1</v>
      </c>
      <c r="F1800" s="151">
        <v>84.01</v>
      </c>
      <c r="G1800" s="151">
        <f t="shared" si="84"/>
        <v>0</v>
      </c>
      <c r="H1800" s="151">
        <f t="shared" si="85"/>
        <v>84.01</v>
      </c>
      <c r="I1800" s="151">
        <f t="shared" si="86"/>
        <v>84.01</v>
      </c>
      <c r="J1800" s="151" t="s">
        <v>704</v>
      </c>
      <c r="K1800" s="151" t="str">
        <f>IFERROR(IF(VLOOKUP(B1800,comp!$D:$L,1,FALSE)=B1800,"",""),"Novo")</f>
        <v/>
      </c>
    </row>
    <row r="1801" spans="1:11">
      <c r="A1801" s="151">
        <v>91971</v>
      </c>
      <c r="B1801" s="152">
        <v>91950</v>
      </c>
      <c r="C1801" s="151" t="s">
        <v>2513</v>
      </c>
      <c r="D1801" s="151" t="s">
        <v>727</v>
      </c>
      <c r="E1801" s="151">
        <v>1</v>
      </c>
      <c r="F1801" s="151">
        <v>18.95</v>
      </c>
      <c r="G1801" s="151">
        <f t="shared" si="84"/>
        <v>0</v>
      </c>
      <c r="H1801" s="151">
        <f t="shared" si="85"/>
        <v>18.95</v>
      </c>
      <c r="I1801" s="151">
        <f t="shared" si="86"/>
        <v>18.95</v>
      </c>
      <c r="J1801" s="151" t="s">
        <v>704</v>
      </c>
      <c r="K1801" s="151" t="str">
        <f>IFERROR(IF(VLOOKUP(B1801,comp!$D:$L,1,FALSE)=B1801,"",""),"Novo")</f>
        <v/>
      </c>
    </row>
    <row r="1802" spans="1:11">
      <c r="A1802" s="151">
        <v>91971</v>
      </c>
      <c r="B1802" s="152">
        <v>91970</v>
      </c>
      <c r="C1802" s="151" t="s">
        <v>2514</v>
      </c>
      <c r="D1802" s="151" t="s">
        <v>727</v>
      </c>
      <c r="E1802" s="151">
        <v>1</v>
      </c>
      <c r="F1802" s="151">
        <v>87.33</v>
      </c>
      <c r="G1802" s="151">
        <f t="shared" si="84"/>
        <v>0</v>
      </c>
      <c r="H1802" s="151">
        <f t="shared" si="85"/>
        <v>87.33</v>
      </c>
      <c r="I1802" s="151">
        <f t="shared" si="86"/>
        <v>87.33</v>
      </c>
      <c r="J1802" s="151" t="s">
        <v>704</v>
      </c>
      <c r="K1802" s="151" t="str">
        <f>IFERROR(IF(VLOOKUP(B1802,comp!$D:$L,1,FALSE)=B1802,"",""),"Novo")</f>
        <v/>
      </c>
    </row>
    <row r="1803" spans="1:11">
      <c r="A1803" s="151">
        <v>91973</v>
      </c>
      <c r="B1803" s="152">
        <v>91972</v>
      </c>
      <c r="C1803" s="151" t="s">
        <v>2515</v>
      </c>
      <c r="D1803" s="151" t="s">
        <v>727</v>
      </c>
      <c r="E1803" s="151">
        <v>1</v>
      </c>
      <c r="F1803" s="151">
        <v>95.33</v>
      </c>
      <c r="G1803" s="151">
        <f t="shared" si="84"/>
        <v>0</v>
      </c>
      <c r="H1803" s="151">
        <f t="shared" si="85"/>
        <v>95.33</v>
      </c>
      <c r="I1803" s="151">
        <f t="shared" si="86"/>
        <v>95.33</v>
      </c>
      <c r="J1803" s="151" t="s">
        <v>704</v>
      </c>
      <c r="K1803" s="151" t="str">
        <f>IFERROR(IF(VLOOKUP(B1803,comp!$D:$L,1,FALSE)=B1803,"",""),"Novo")</f>
        <v/>
      </c>
    </row>
    <row r="1804" spans="1:11">
      <c r="A1804" s="151">
        <v>91975</v>
      </c>
      <c r="B1804" s="152">
        <v>91974</v>
      </c>
      <c r="C1804" s="151" t="s">
        <v>2516</v>
      </c>
      <c r="D1804" s="151" t="s">
        <v>727</v>
      </c>
      <c r="E1804" s="151">
        <v>1</v>
      </c>
      <c r="F1804" s="151">
        <v>79.41</v>
      </c>
      <c r="G1804" s="151">
        <f t="shared" si="84"/>
        <v>0</v>
      </c>
      <c r="H1804" s="151">
        <f t="shared" si="85"/>
        <v>79.41</v>
      </c>
      <c r="I1804" s="151">
        <f t="shared" si="86"/>
        <v>79.41</v>
      </c>
      <c r="J1804" s="151" t="s">
        <v>704</v>
      </c>
      <c r="K1804" s="151" t="str">
        <f>IFERROR(IF(VLOOKUP(B1804,comp!$D:$L,1,FALSE)=B1804,"",""),"Novo")</f>
        <v/>
      </c>
    </row>
    <row r="1805" spans="1:11">
      <c r="A1805" s="151">
        <v>91977</v>
      </c>
      <c r="B1805" s="152">
        <v>91976</v>
      </c>
      <c r="C1805" s="151" t="s">
        <v>2517</v>
      </c>
      <c r="D1805" s="151" t="s">
        <v>727</v>
      </c>
      <c r="E1805" s="151">
        <v>1</v>
      </c>
      <c r="F1805" s="151">
        <v>116.89</v>
      </c>
      <c r="G1805" s="151">
        <f t="shared" si="84"/>
        <v>0</v>
      </c>
      <c r="H1805" s="151">
        <f t="shared" si="85"/>
        <v>116.89</v>
      </c>
      <c r="I1805" s="151">
        <f t="shared" si="86"/>
        <v>116.89</v>
      </c>
      <c r="J1805" s="151" t="s">
        <v>704</v>
      </c>
      <c r="K1805" s="151" t="str">
        <f>IFERROR(IF(VLOOKUP(B1805,comp!$D:$L,1,FALSE)=B1805,"",""),"Novo")</f>
        <v/>
      </c>
    </row>
    <row r="1806" spans="1:11">
      <c r="A1806" s="151">
        <v>91978</v>
      </c>
      <c r="B1806" s="152">
        <v>38115</v>
      </c>
      <c r="C1806" s="151" t="s">
        <v>2518</v>
      </c>
      <c r="D1806" s="151" t="s">
        <v>727</v>
      </c>
      <c r="E1806" s="151">
        <v>1</v>
      </c>
      <c r="F1806" s="151">
        <v>20.07</v>
      </c>
      <c r="G1806" s="151">
        <f t="shared" si="84"/>
        <v>20.07</v>
      </c>
      <c r="H1806" s="151">
        <f t="shared" si="85"/>
        <v>0</v>
      </c>
      <c r="I1806" s="151">
        <f t="shared" si="86"/>
        <v>20.07</v>
      </c>
      <c r="J1806" s="151" t="s">
        <v>707</v>
      </c>
      <c r="K1806" s="151" t="str">
        <f>IFERROR(IF(VLOOKUP(B1806,comp!$D:$L,1,FALSE)=B1806,"",""),"Novo")</f>
        <v/>
      </c>
    </row>
    <row r="1807" spans="1:11">
      <c r="A1807" s="151">
        <v>91979</v>
      </c>
      <c r="B1807" s="152">
        <v>91978</v>
      </c>
      <c r="C1807" s="151" t="s">
        <v>2519</v>
      </c>
      <c r="D1807" s="151" t="s">
        <v>727</v>
      </c>
      <c r="E1807" s="151">
        <v>1</v>
      </c>
      <c r="F1807" s="151">
        <v>47.15</v>
      </c>
      <c r="G1807" s="151">
        <f t="shared" si="84"/>
        <v>0</v>
      </c>
      <c r="H1807" s="151">
        <f t="shared" si="85"/>
        <v>47.15</v>
      </c>
      <c r="I1807" s="151">
        <f t="shared" si="86"/>
        <v>47.15</v>
      </c>
      <c r="J1807" s="151" t="s">
        <v>704</v>
      </c>
      <c r="K1807" s="151" t="str">
        <f>IFERROR(IF(VLOOKUP(B1807,comp!$D:$L,1,FALSE)=B1807,"",""),"Novo")</f>
        <v/>
      </c>
    </row>
    <row r="1808" spans="1:11">
      <c r="A1808" s="151">
        <v>91980</v>
      </c>
      <c r="B1808" s="152">
        <v>38114</v>
      </c>
      <c r="C1808" s="151" t="s">
        <v>2520</v>
      </c>
      <c r="D1808" s="151" t="s">
        <v>727</v>
      </c>
      <c r="E1808" s="151">
        <v>1</v>
      </c>
      <c r="F1808" s="151">
        <v>18.79</v>
      </c>
      <c r="G1808" s="151">
        <f t="shared" si="84"/>
        <v>18.79</v>
      </c>
      <c r="H1808" s="151">
        <f t="shared" si="85"/>
        <v>0</v>
      </c>
      <c r="I1808" s="151">
        <f t="shared" si="86"/>
        <v>18.79</v>
      </c>
      <c r="J1808" s="151" t="s">
        <v>707</v>
      </c>
      <c r="K1808" s="151" t="str">
        <f>IFERROR(IF(VLOOKUP(B1808,comp!$D:$L,1,FALSE)=B1808,"",""),"Novo")</f>
        <v/>
      </c>
    </row>
    <row r="1809" spans="1:11">
      <c r="A1809" s="151">
        <v>91981</v>
      </c>
      <c r="B1809" s="152">
        <v>91980</v>
      </c>
      <c r="C1809" s="151" t="s">
        <v>2521</v>
      </c>
      <c r="D1809" s="151" t="s">
        <v>727</v>
      </c>
      <c r="E1809" s="151">
        <v>1</v>
      </c>
      <c r="F1809" s="151">
        <v>45.87</v>
      </c>
      <c r="G1809" s="151">
        <f t="shared" si="84"/>
        <v>0</v>
      </c>
      <c r="H1809" s="151">
        <f t="shared" si="85"/>
        <v>45.87</v>
      </c>
      <c r="I1809" s="151">
        <f t="shared" si="86"/>
        <v>45.87</v>
      </c>
      <c r="J1809" s="151" t="s">
        <v>704</v>
      </c>
      <c r="K1809" s="151" t="str">
        <f>IFERROR(IF(VLOOKUP(B1809,comp!$D:$L,1,FALSE)=B1809,"",""),"Novo")</f>
        <v/>
      </c>
    </row>
    <row r="1810" spans="1:11">
      <c r="A1810" s="151">
        <v>91982</v>
      </c>
      <c r="B1810" s="152">
        <v>38109</v>
      </c>
      <c r="C1810" s="151" t="s">
        <v>2522</v>
      </c>
      <c r="D1810" s="151" t="s">
        <v>727</v>
      </c>
      <c r="E1810" s="151">
        <v>1</v>
      </c>
      <c r="F1810" s="151">
        <v>80.739999999999995</v>
      </c>
      <c r="G1810" s="151">
        <f t="shared" si="84"/>
        <v>80.739999999999995</v>
      </c>
      <c r="H1810" s="151">
        <f t="shared" si="85"/>
        <v>0</v>
      </c>
      <c r="I1810" s="151">
        <f t="shared" si="86"/>
        <v>80.739999999999995</v>
      </c>
      <c r="J1810" s="151" t="s">
        <v>707</v>
      </c>
      <c r="K1810" s="151" t="str">
        <f>IFERROR(IF(VLOOKUP(B1810,comp!$D:$L,1,FALSE)=B1810,"",""),"Novo")</f>
        <v/>
      </c>
    </row>
    <row r="1811" spans="1:11">
      <c r="A1811" s="151">
        <v>91983</v>
      </c>
      <c r="B1811" s="152">
        <v>91982</v>
      </c>
      <c r="C1811" s="151" t="s">
        <v>2523</v>
      </c>
      <c r="D1811" s="151" t="s">
        <v>727</v>
      </c>
      <c r="E1811" s="151">
        <v>1</v>
      </c>
      <c r="F1811" s="151">
        <v>96.37</v>
      </c>
      <c r="G1811" s="151">
        <f t="shared" si="84"/>
        <v>0</v>
      </c>
      <c r="H1811" s="151">
        <f t="shared" si="85"/>
        <v>96.37</v>
      </c>
      <c r="I1811" s="151">
        <f t="shared" si="86"/>
        <v>96.37</v>
      </c>
      <c r="J1811" s="151" t="s">
        <v>704</v>
      </c>
      <c r="K1811" s="151" t="str">
        <f>IFERROR(IF(VLOOKUP(B1811,comp!$D:$L,1,FALSE)=B1811,"",""),"Novo")</f>
        <v/>
      </c>
    </row>
    <row r="1812" spans="1:11">
      <c r="A1812" s="151">
        <v>91984</v>
      </c>
      <c r="B1812" s="152">
        <v>38116</v>
      </c>
      <c r="C1812" s="151" t="s">
        <v>2524</v>
      </c>
      <c r="D1812" s="151" t="s">
        <v>727</v>
      </c>
      <c r="E1812" s="151">
        <v>1</v>
      </c>
      <c r="F1812" s="151">
        <v>6.08</v>
      </c>
      <c r="G1812" s="151">
        <f t="shared" si="84"/>
        <v>6.08</v>
      </c>
      <c r="H1812" s="151">
        <f t="shared" si="85"/>
        <v>0</v>
      </c>
      <c r="I1812" s="151">
        <f t="shared" si="86"/>
        <v>6.08</v>
      </c>
      <c r="J1812" s="151" t="s">
        <v>707</v>
      </c>
      <c r="K1812" s="151" t="str">
        <f>IFERROR(IF(VLOOKUP(B1812,comp!$D:$L,1,FALSE)=B1812,"",""),"Novo")</f>
        <v/>
      </c>
    </row>
    <row r="1813" spans="1:11">
      <c r="A1813" s="151">
        <v>91985</v>
      </c>
      <c r="B1813" s="152">
        <v>91984</v>
      </c>
      <c r="C1813" s="151" t="s">
        <v>2525</v>
      </c>
      <c r="D1813" s="151" t="s">
        <v>727</v>
      </c>
      <c r="E1813" s="151">
        <v>1</v>
      </c>
      <c r="F1813" s="151">
        <v>21.71</v>
      </c>
      <c r="G1813" s="151">
        <f t="shared" si="84"/>
        <v>0</v>
      </c>
      <c r="H1813" s="151">
        <f t="shared" si="85"/>
        <v>21.71</v>
      </c>
      <c r="I1813" s="151">
        <f t="shared" si="86"/>
        <v>21.71</v>
      </c>
      <c r="J1813" s="151" t="s">
        <v>704</v>
      </c>
      <c r="K1813" s="151" t="str">
        <f>IFERROR(IF(VLOOKUP(B1813,comp!$D:$L,1,FALSE)=B1813,"",""),"Novo")</f>
        <v/>
      </c>
    </row>
    <row r="1814" spans="1:11">
      <c r="A1814" s="151">
        <v>91986</v>
      </c>
      <c r="B1814" s="152">
        <v>38106</v>
      </c>
      <c r="C1814" s="151" t="s">
        <v>2526</v>
      </c>
      <c r="D1814" s="151" t="s">
        <v>727</v>
      </c>
      <c r="E1814" s="151">
        <v>1</v>
      </c>
      <c r="F1814" s="151">
        <v>19.440000000000001</v>
      </c>
      <c r="G1814" s="151">
        <f t="shared" si="84"/>
        <v>19.440000000000001</v>
      </c>
      <c r="H1814" s="151">
        <f t="shared" si="85"/>
        <v>0</v>
      </c>
      <c r="I1814" s="151">
        <f t="shared" si="86"/>
        <v>19.440000000000001</v>
      </c>
      <c r="J1814" s="151" t="s">
        <v>707</v>
      </c>
      <c r="K1814" s="151" t="str">
        <f>IFERROR(IF(VLOOKUP(B1814,comp!$D:$L,1,FALSE)=B1814,"",""),"Novo")</f>
        <v/>
      </c>
    </row>
    <row r="1815" spans="1:11">
      <c r="A1815" s="151">
        <v>91987</v>
      </c>
      <c r="B1815" s="152">
        <v>91986</v>
      </c>
      <c r="C1815" s="151" t="s">
        <v>2527</v>
      </c>
      <c r="D1815" s="151" t="s">
        <v>727</v>
      </c>
      <c r="E1815" s="151">
        <v>1</v>
      </c>
      <c r="F1815" s="151">
        <v>43.77</v>
      </c>
      <c r="G1815" s="151">
        <f t="shared" si="84"/>
        <v>0</v>
      </c>
      <c r="H1815" s="151">
        <f t="shared" si="85"/>
        <v>43.77</v>
      </c>
      <c r="I1815" s="151">
        <f t="shared" si="86"/>
        <v>43.77</v>
      </c>
      <c r="J1815" s="151" t="s">
        <v>704</v>
      </c>
      <c r="K1815" s="151" t="str">
        <f>IFERROR(IF(VLOOKUP(B1815,comp!$D:$L,1,FALSE)=B1815,"",""),"Novo")</f>
        <v/>
      </c>
    </row>
    <row r="1816" spans="1:11">
      <c r="A1816" s="151">
        <v>91988</v>
      </c>
      <c r="B1816" s="152">
        <v>38117</v>
      </c>
      <c r="C1816" s="151" t="s">
        <v>2528</v>
      </c>
      <c r="D1816" s="151" t="s">
        <v>727</v>
      </c>
      <c r="E1816" s="151">
        <v>1</v>
      </c>
      <c r="F1816" s="151">
        <v>10.35</v>
      </c>
      <c r="G1816" s="151">
        <f t="shared" si="84"/>
        <v>10.35</v>
      </c>
      <c r="H1816" s="151">
        <f t="shared" si="85"/>
        <v>0</v>
      </c>
      <c r="I1816" s="151">
        <f t="shared" si="86"/>
        <v>10.35</v>
      </c>
      <c r="J1816" s="151" t="s">
        <v>707</v>
      </c>
      <c r="K1816" s="151" t="str">
        <f>IFERROR(IF(VLOOKUP(B1816,comp!$D:$L,1,FALSE)=B1816,"",""),"Novo")</f>
        <v/>
      </c>
    </row>
    <row r="1817" spans="1:11">
      <c r="A1817" s="151">
        <v>91989</v>
      </c>
      <c r="B1817" s="152">
        <v>91988</v>
      </c>
      <c r="C1817" s="151" t="s">
        <v>2529</v>
      </c>
      <c r="D1817" s="151" t="s">
        <v>727</v>
      </c>
      <c r="E1817" s="151">
        <v>1</v>
      </c>
      <c r="F1817" s="151">
        <v>25.98</v>
      </c>
      <c r="G1817" s="151">
        <f t="shared" si="84"/>
        <v>0</v>
      </c>
      <c r="H1817" s="151">
        <f t="shared" si="85"/>
        <v>25.98</v>
      </c>
      <c r="I1817" s="151">
        <f t="shared" si="86"/>
        <v>25.98</v>
      </c>
      <c r="J1817" s="151" t="s">
        <v>704</v>
      </c>
      <c r="K1817" s="151" t="str">
        <f>IFERROR(IF(VLOOKUP(B1817,comp!$D:$L,1,FALSE)=B1817,"",""),"Novo")</f>
        <v/>
      </c>
    </row>
    <row r="1818" spans="1:11">
      <c r="A1818" s="151">
        <v>91990</v>
      </c>
      <c r="B1818" s="152">
        <v>38101</v>
      </c>
      <c r="C1818" s="151" t="s">
        <v>2530</v>
      </c>
      <c r="D1818" s="151" t="s">
        <v>727</v>
      </c>
      <c r="E1818" s="151">
        <v>1</v>
      </c>
      <c r="F1818" s="151">
        <v>8.25</v>
      </c>
      <c r="G1818" s="151">
        <f t="shared" si="84"/>
        <v>8.25</v>
      </c>
      <c r="H1818" s="151">
        <f t="shared" si="85"/>
        <v>0</v>
      </c>
      <c r="I1818" s="151">
        <f t="shared" si="86"/>
        <v>8.25</v>
      </c>
      <c r="J1818" s="151" t="s">
        <v>707</v>
      </c>
      <c r="K1818" s="151" t="str">
        <f>IFERROR(IF(VLOOKUP(B1818,comp!$D:$L,1,FALSE)=B1818,"",""),"Novo")</f>
        <v/>
      </c>
    </row>
    <row r="1819" spans="1:11">
      <c r="A1819" s="151">
        <v>91991</v>
      </c>
      <c r="B1819" s="152">
        <v>38102</v>
      </c>
      <c r="C1819" s="151" t="s">
        <v>2531</v>
      </c>
      <c r="D1819" s="151" t="s">
        <v>727</v>
      </c>
      <c r="E1819" s="151">
        <v>1</v>
      </c>
      <c r="F1819" s="151">
        <v>10.56</v>
      </c>
      <c r="G1819" s="151">
        <f t="shared" si="84"/>
        <v>10.56</v>
      </c>
      <c r="H1819" s="151">
        <f t="shared" si="85"/>
        <v>0</v>
      </c>
      <c r="I1819" s="151">
        <f t="shared" si="86"/>
        <v>10.56</v>
      </c>
      <c r="J1819" s="151" t="s">
        <v>707</v>
      </c>
      <c r="K1819" s="151" t="str">
        <f>IFERROR(IF(VLOOKUP(B1819,comp!$D:$L,1,FALSE)=B1819,"",""),"Novo")</f>
        <v/>
      </c>
    </row>
    <row r="1820" spans="1:11">
      <c r="A1820" s="151">
        <v>91992</v>
      </c>
      <c r="B1820" s="152">
        <v>91990</v>
      </c>
      <c r="C1820" s="151" t="s">
        <v>2532</v>
      </c>
      <c r="D1820" s="151" t="s">
        <v>727</v>
      </c>
      <c r="E1820" s="151">
        <v>1</v>
      </c>
      <c r="F1820" s="151">
        <v>42.68</v>
      </c>
      <c r="G1820" s="151">
        <f t="shared" si="84"/>
        <v>0</v>
      </c>
      <c r="H1820" s="151">
        <f t="shared" si="85"/>
        <v>42.68</v>
      </c>
      <c r="I1820" s="151">
        <f t="shared" si="86"/>
        <v>42.68</v>
      </c>
      <c r="J1820" s="151" t="s">
        <v>704</v>
      </c>
      <c r="K1820" s="151" t="str">
        <f>IFERROR(IF(VLOOKUP(B1820,comp!$D:$L,1,FALSE)=B1820,"",""),"Novo")</f>
        <v/>
      </c>
    </row>
    <row r="1821" spans="1:11">
      <c r="A1821" s="151">
        <v>91993</v>
      </c>
      <c r="B1821" s="152">
        <v>91991</v>
      </c>
      <c r="C1821" s="151" t="s">
        <v>2533</v>
      </c>
      <c r="D1821" s="151" t="s">
        <v>727</v>
      </c>
      <c r="E1821" s="151">
        <v>1</v>
      </c>
      <c r="F1821" s="151">
        <v>44.99</v>
      </c>
      <c r="G1821" s="151">
        <f t="shared" si="84"/>
        <v>0</v>
      </c>
      <c r="H1821" s="151">
        <f t="shared" si="85"/>
        <v>44.99</v>
      </c>
      <c r="I1821" s="151">
        <f t="shared" si="86"/>
        <v>44.99</v>
      </c>
      <c r="J1821" s="151" t="s">
        <v>704</v>
      </c>
      <c r="K1821" s="151" t="str">
        <f>IFERROR(IF(VLOOKUP(B1821,comp!$D:$L,1,FALSE)=B1821,"",""),"Novo")</f>
        <v/>
      </c>
    </row>
    <row r="1822" spans="1:11">
      <c r="A1822" s="151">
        <v>91996</v>
      </c>
      <c r="B1822" s="152">
        <v>91994</v>
      </c>
      <c r="C1822" s="151" t="s">
        <v>2534</v>
      </c>
      <c r="D1822" s="151" t="s">
        <v>727</v>
      </c>
      <c r="E1822" s="151">
        <v>1</v>
      </c>
      <c r="F1822" s="151">
        <v>29.6</v>
      </c>
      <c r="G1822" s="151">
        <f t="shared" si="84"/>
        <v>0</v>
      </c>
      <c r="H1822" s="151">
        <f t="shared" si="85"/>
        <v>29.6</v>
      </c>
      <c r="I1822" s="151">
        <f t="shared" si="86"/>
        <v>29.6</v>
      </c>
      <c r="J1822" s="151" t="s">
        <v>704</v>
      </c>
      <c r="K1822" s="151" t="str">
        <f>IFERROR(IF(VLOOKUP(B1822,comp!$D:$L,1,FALSE)=B1822,"",""),"Novo")</f>
        <v/>
      </c>
    </row>
    <row r="1823" spans="1:11">
      <c r="A1823" s="151">
        <v>91997</v>
      </c>
      <c r="B1823" s="152">
        <v>91995</v>
      </c>
      <c r="C1823" s="151" t="s">
        <v>2535</v>
      </c>
      <c r="D1823" s="151" t="s">
        <v>727</v>
      </c>
      <c r="E1823" s="151">
        <v>1</v>
      </c>
      <c r="F1823" s="151">
        <v>31.91</v>
      </c>
      <c r="G1823" s="151">
        <f t="shared" si="84"/>
        <v>0</v>
      </c>
      <c r="H1823" s="151">
        <f t="shared" si="85"/>
        <v>31.91</v>
      </c>
      <c r="I1823" s="151">
        <f t="shared" si="86"/>
        <v>31.91</v>
      </c>
      <c r="J1823" s="151" t="s">
        <v>704</v>
      </c>
      <c r="K1823" s="151" t="str">
        <f>IFERROR(IF(VLOOKUP(B1823,comp!$D:$L,1,FALSE)=B1823,"",""),"Novo")</f>
        <v/>
      </c>
    </row>
    <row r="1824" spans="1:11">
      <c r="A1824" s="151">
        <v>92000</v>
      </c>
      <c r="B1824" s="152">
        <v>91998</v>
      </c>
      <c r="C1824" s="151" t="s">
        <v>2536</v>
      </c>
      <c r="D1824" s="151" t="s">
        <v>727</v>
      </c>
      <c r="E1824" s="151">
        <v>1</v>
      </c>
      <c r="F1824" s="151">
        <v>24.55</v>
      </c>
      <c r="G1824" s="151">
        <f t="shared" si="84"/>
        <v>0</v>
      </c>
      <c r="H1824" s="151">
        <f t="shared" si="85"/>
        <v>24.55</v>
      </c>
      <c r="I1824" s="151">
        <f t="shared" si="86"/>
        <v>24.55</v>
      </c>
      <c r="J1824" s="151" t="s">
        <v>704</v>
      </c>
      <c r="K1824" s="151" t="str">
        <f>IFERROR(IF(VLOOKUP(B1824,comp!$D:$L,1,FALSE)=B1824,"",""),"Novo")</f>
        <v/>
      </c>
    </row>
    <row r="1825" spans="1:11">
      <c r="A1825" s="151">
        <v>92001</v>
      </c>
      <c r="B1825" s="152">
        <v>91999</v>
      </c>
      <c r="C1825" s="151" t="s">
        <v>2537</v>
      </c>
      <c r="D1825" s="151" t="s">
        <v>727</v>
      </c>
      <c r="E1825" s="151">
        <v>1</v>
      </c>
      <c r="F1825" s="151">
        <v>26.86</v>
      </c>
      <c r="G1825" s="151">
        <f t="shared" si="84"/>
        <v>0</v>
      </c>
      <c r="H1825" s="151">
        <f t="shared" si="85"/>
        <v>26.86</v>
      </c>
      <c r="I1825" s="151">
        <f t="shared" si="86"/>
        <v>26.86</v>
      </c>
      <c r="J1825" s="151" t="s">
        <v>704</v>
      </c>
      <c r="K1825" s="151" t="str">
        <f>IFERROR(IF(VLOOKUP(B1825,comp!$D:$L,1,FALSE)=B1825,"",""),"Novo")</f>
        <v/>
      </c>
    </row>
    <row r="1826" spans="1:11">
      <c r="A1826" s="151">
        <v>92004</v>
      </c>
      <c r="B1826" s="152">
        <v>92002</v>
      </c>
      <c r="C1826" s="151" t="s">
        <v>2538</v>
      </c>
      <c r="D1826" s="151" t="s">
        <v>727</v>
      </c>
      <c r="E1826" s="151">
        <v>1</v>
      </c>
      <c r="F1826" s="151">
        <v>55.04</v>
      </c>
      <c r="G1826" s="151">
        <f t="shared" si="84"/>
        <v>0</v>
      </c>
      <c r="H1826" s="151">
        <f t="shared" si="85"/>
        <v>55.04</v>
      </c>
      <c r="I1826" s="151">
        <f t="shared" si="86"/>
        <v>55.04</v>
      </c>
      <c r="J1826" s="151" t="s">
        <v>704</v>
      </c>
      <c r="K1826" s="151" t="str">
        <f>IFERROR(IF(VLOOKUP(B1826,comp!$D:$L,1,FALSE)=B1826,"",""),"Novo")</f>
        <v/>
      </c>
    </row>
    <row r="1827" spans="1:11">
      <c r="A1827" s="151">
        <v>92005</v>
      </c>
      <c r="B1827" s="152">
        <v>92003</v>
      </c>
      <c r="C1827" s="151" t="s">
        <v>2539</v>
      </c>
      <c r="D1827" s="151" t="s">
        <v>727</v>
      </c>
      <c r="E1827" s="151">
        <v>1</v>
      </c>
      <c r="F1827" s="151">
        <v>59.66</v>
      </c>
      <c r="G1827" s="151">
        <f t="shared" si="84"/>
        <v>0</v>
      </c>
      <c r="H1827" s="151">
        <f t="shared" si="85"/>
        <v>59.66</v>
      </c>
      <c r="I1827" s="151">
        <f t="shared" si="86"/>
        <v>59.66</v>
      </c>
      <c r="J1827" s="151" t="s">
        <v>704</v>
      </c>
      <c r="K1827" s="151" t="str">
        <f>IFERROR(IF(VLOOKUP(B1827,comp!$D:$L,1,FALSE)=B1827,"",""),"Novo")</f>
        <v/>
      </c>
    </row>
    <row r="1828" spans="1:11">
      <c r="A1828" s="151">
        <v>92008</v>
      </c>
      <c r="B1828" s="152">
        <v>92006</v>
      </c>
      <c r="C1828" s="151" t="s">
        <v>2540</v>
      </c>
      <c r="D1828" s="151" t="s">
        <v>727</v>
      </c>
      <c r="E1828" s="151">
        <v>1</v>
      </c>
      <c r="F1828" s="151">
        <v>44.86</v>
      </c>
      <c r="G1828" s="151">
        <f t="shared" si="84"/>
        <v>0</v>
      </c>
      <c r="H1828" s="151">
        <f t="shared" si="85"/>
        <v>44.86</v>
      </c>
      <c r="I1828" s="151">
        <f t="shared" si="86"/>
        <v>44.86</v>
      </c>
      <c r="J1828" s="151" t="s">
        <v>704</v>
      </c>
      <c r="K1828" s="151" t="str">
        <f>IFERROR(IF(VLOOKUP(B1828,comp!$D:$L,1,FALSE)=B1828,"",""),"Novo")</f>
        <v/>
      </c>
    </row>
    <row r="1829" spans="1:11">
      <c r="A1829" s="151">
        <v>92009</v>
      </c>
      <c r="B1829" s="152">
        <v>92007</v>
      </c>
      <c r="C1829" s="151" t="s">
        <v>2541</v>
      </c>
      <c r="D1829" s="151" t="s">
        <v>727</v>
      </c>
      <c r="E1829" s="151">
        <v>1</v>
      </c>
      <c r="F1829" s="151">
        <v>49.48</v>
      </c>
      <c r="G1829" s="151">
        <f t="shared" si="84"/>
        <v>0</v>
      </c>
      <c r="H1829" s="151">
        <f t="shared" si="85"/>
        <v>49.48</v>
      </c>
      <c r="I1829" s="151">
        <f t="shared" si="86"/>
        <v>49.48</v>
      </c>
      <c r="J1829" s="151" t="s">
        <v>704</v>
      </c>
      <c r="K1829" s="151" t="str">
        <f>IFERROR(IF(VLOOKUP(B1829,comp!$D:$L,1,FALSE)=B1829,"",""),"Novo")</f>
        <v/>
      </c>
    </row>
    <row r="1830" spans="1:11">
      <c r="A1830" s="151">
        <v>92012</v>
      </c>
      <c r="B1830" s="152">
        <v>92010</v>
      </c>
      <c r="C1830" s="151" t="s">
        <v>2542</v>
      </c>
      <c r="D1830" s="151" t="s">
        <v>727</v>
      </c>
      <c r="E1830" s="151">
        <v>1</v>
      </c>
      <c r="F1830" s="151">
        <v>80.41</v>
      </c>
      <c r="G1830" s="151">
        <f t="shared" si="84"/>
        <v>0</v>
      </c>
      <c r="H1830" s="151">
        <f t="shared" si="85"/>
        <v>80.41</v>
      </c>
      <c r="I1830" s="151">
        <f t="shared" si="86"/>
        <v>80.41</v>
      </c>
      <c r="J1830" s="151" t="s">
        <v>704</v>
      </c>
      <c r="K1830" s="151" t="str">
        <f>IFERROR(IF(VLOOKUP(B1830,comp!$D:$L,1,FALSE)=B1830,"",""),"Novo")</f>
        <v/>
      </c>
    </row>
    <row r="1831" spans="1:11">
      <c r="A1831" s="151">
        <v>92013</v>
      </c>
      <c r="B1831" s="152">
        <v>92011</v>
      </c>
      <c r="C1831" s="151" t="s">
        <v>2543</v>
      </c>
      <c r="D1831" s="151" t="s">
        <v>727</v>
      </c>
      <c r="E1831" s="151">
        <v>1</v>
      </c>
      <c r="F1831" s="151">
        <v>87.34</v>
      </c>
      <c r="G1831" s="151">
        <f t="shared" si="84"/>
        <v>0</v>
      </c>
      <c r="H1831" s="151">
        <f t="shared" si="85"/>
        <v>87.34</v>
      </c>
      <c r="I1831" s="151">
        <f t="shared" si="86"/>
        <v>87.34</v>
      </c>
      <c r="J1831" s="151" t="s">
        <v>704</v>
      </c>
      <c r="K1831" s="151" t="str">
        <f>IFERROR(IF(VLOOKUP(B1831,comp!$D:$L,1,FALSE)=B1831,"",""),"Novo")</f>
        <v/>
      </c>
    </row>
    <row r="1832" spans="1:11">
      <c r="A1832" s="151">
        <v>92016</v>
      </c>
      <c r="B1832" s="152">
        <v>92014</v>
      </c>
      <c r="C1832" s="151" t="s">
        <v>2544</v>
      </c>
      <c r="D1832" s="151" t="s">
        <v>727</v>
      </c>
      <c r="E1832" s="151">
        <v>1</v>
      </c>
      <c r="F1832" s="151">
        <v>65.19</v>
      </c>
      <c r="G1832" s="151">
        <f t="shared" si="84"/>
        <v>0</v>
      </c>
      <c r="H1832" s="151">
        <f t="shared" si="85"/>
        <v>65.19</v>
      </c>
      <c r="I1832" s="151">
        <f t="shared" si="86"/>
        <v>65.19</v>
      </c>
      <c r="J1832" s="151" t="s">
        <v>704</v>
      </c>
      <c r="K1832" s="151" t="str">
        <f>IFERROR(IF(VLOOKUP(B1832,comp!$D:$L,1,FALSE)=B1832,"",""),"Novo")</f>
        <v/>
      </c>
    </row>
    <row r="1833" spans="1:11">
      <c r="A1833" s="151">
        <v>92017</v>
      </c>
      <c r="B1833" s="152">
        <v>92015</v>
      </c>
      <c r="C1833" s="151" t="s">
        <v>2545</v>
      </c>
      <c r="D1833" s="151" t="s">
        <v>727</v>
      </c>
      <c r="E1833" s="151">
        <v>1</v>
      </c>
      <c r="F1833" s="151">
        <v>72.12</v>
      </c>
      <c r="G1833" s="151">
        <f t="shared" si="84"/>
        <v>0</v>
      </c>
      <c r="H1833" s="151">
        <f t="shared" si="85"/>
        <v>72.12</v>
      </c>
      <c r="I1833" s="151">
        <f t="shared" si="86"/>
        <v>72.12</v>
      </c>
      <c r="J1833" s="151" t="s">
        <v>704</v>
      </c>
      <c r="K1833" s="151" t="str">
        <f>IFERROR(IF(VLOOKUP(B1833,comp!$D:$L,1,FALSE)=B1833,"",""),"Novo")</f>
        <v/>
      </c>
    </row>
    <row r="1834" spans="1:11">
      <c r="A1834" s="151">
        <v>92019</v>
      </c>
      <c r="B1834" s="152">
        <v>92018</v>
      </c>
      <c r="C1834" s="151" t="s">
        <v>2546</v>
      </c>
      <c r="D1834" s="151" t="s">
        <v>727</v>
      </c>
      <c r="E1834" s="151">
        <v>1</v>
      </c>
      <c r="F1834" s="151">
        <v>86.24</v>
      </c>
      <c r="G1834" s="151">
        <f t="shared" si="84"/>
        <v>0</v>
      </c>
      <c r="H1834" s="151">
        <f t="shared" si="85"/>
        <v>86.24</v>
      </c>
      <c r="I1834" s="151">
        <f t="shared" si="86"/>
        <v>86.24</v>
      </c>
      <c r="J1834" s="151" t="s">
        <v>704</v>
      </c>
      <c r="K1834" s="151" t="str">
        <f>IFERROR(IF(VLOOKUP(B1834,comp!$D:$L,1,FALSE)=B1834,"",""),"Novo")</f>
        <v/>
      </c>
    </row>
    <row r="1835" spans="1:11">
      <c r="A1835" s="151">
        <v>92021</v>
      </c>
      <c r="B1835" s="152">
        <v>92020</v>
      </c>
      <c r="C1835" s="151" t="s">
        <v>2547</v>
      </c>
      <c r="D1835" s="151" t="s">
        <v>727</v>
      </c>
      <c r="E1835" s="151">
        <v>1</v>
      </c>
      <c r="F1835" s="151">
        <v>127.2</v>
      </c>
      <c r="G1835" s="151">
        <f t="shared" si="84"/>
        <v>0</v>
      </c>
      <c r="H1835" s="151">
        <f t="shared" si="85"/>
        <v>127.2</v>
      </c>
      <c r="I1835" s="151">
        <f t="shared" si="86"/>
        <v>127.2</v>
      </c>
      <c r="J1835" s="151" t="s">
        <v>704</v>
      </c>
      <c r="K1835" s="151" t="str">
        <f>IFERROR(IF(VLOOKUP(B1835,comp!$D:$L,1,FALSE)=B1835,"",""),"Novo")</f>
        <v/>
      </c>
    </row>
    <row r="1836" spans="1:11">
      <c r="A1836" s="151">
        <v>92023</v>
      </c>
      <c r="B1836" s="152">
        <v>92022</v>
      </c>
      <c r="C1836" s="151" t="s">
        <v>2548</v>
      </c>
      <c r="D1836" s="151" t="s">
        <v>727</v>
      </c>
      <c r="E1836" s="151">
        <v>1</v>
      </c>
      <c r="F1836" s="151">
        <v>48.24</v>
      </c>
      <c r="G1836" s="151">
        <f t="shared" si="84"/>
        <v>0</v>
      </c>
      <c r="H1836" s="151">
        <f t="shared" si="85"/>
        <v>48.24</v>
      </c>
      <c r="I1836" s="151">
        <f t="shared" si="86"/>
        <v>48.24</v>
      </c>
      <c r="J1836" s="151" t="s">
        <v>704</v>
      </c>
      <c r="K1836" s="151" t="str">
        <f>IFERROR(IF(VLOOKUP(B1836,comp!$D:$L,1,FALSE)=B1836,"",""),"Novo")</f>
        <v/>
      </c>
    </row>
    <row r="1837" spans="1:11">
      <c r="A1837" s="151">
        <v>92025</v>
      </c>
      <c r="B1837" s="152">
        <v>92024</v>
      </c>
      <c r="C1837" s="151" t="s">
        <v>2549</v>
      </c>
      <c r="D1837" s="151" t="s">
        <v>727</v>
      </c>
      <c r="E1837" s="151">
        <v>1</v>
      </c>
      <c r="F1837" s="151">
        <v>73.69</v>
      </c>
      <c r="G1837" s="151">
        <f t="shared" si="84"/>
        <v>0</v>
      </c>
      <c r="H1837" s="151">
        <f t="shared" si="85"/>
        <v>73.69</v>
      </c>
      <c r="I1837" s="151">
        <f t="shared" si="86"/>
        <v>73.69</v>
      </c>
      <c r="J1837" s="151" t="s">
        <v>704</v>
      </c>
      <c r="K1837" s="151" t="str">
        <f>IFERROR(IF(VLOOKUP(B1837,comp!$D:$L,1,FALSE)=B1837,"",""),"Novo")</f>
        <v/>
      </c>
    </row>
    <row r="1838" spans="1:11">
      <c r="A1838" s="151">
        <v>92027</v>
      </c>
      <c r="B1838" s="152">
        <v>92026</v>
      </c>
      <c r="C1838" s="151" t="s">
        <v>2550</v>
      </c>
      <c r="D1838" s="151" t="s">
        <v>727</v>
      </c>
      <c r="E1838" s="151">
        <v>1</v>
      </c>
      <c r="F1838" s="151">
        <v>66.959999999999994</v>
      </c>
      <c r="G1838" s="151">
        <f t="shared" si="84"/>
        <v>0</v>
      </c>
      <c r="H1838" s="151">
        <f t="shared" si="85"/>
        <v>66.959999999999994</v>
      </c>
      <c r="I1838" s="151">
        <f t="shared" si="86"/>
        <v>66.959999999999994</v>
      </c>
      <c r="J1838" s="151" t="s">
        <v>704</v>
      </c>
      <c r="K1838" s="151" t="str">
        <f>IFERROR(IF(VLOOKUP(B1838,comp!$D:$L,1,FALSE)=B1838,"",""),"Novo")</f>
        <v/>
      </c>
    </row>
    <row r="1839" spans="1:11">
      <c r="A1839" s="151">
        <v>92029</v>
      </c>
      <c r="B1839" s="152">
        <v>92028</v>
      </c>
      <c r="C1839" s="151" t="s">
        <v>2551</v>
      </c>
      <c r="D1839" s="151" t="s">
        <v>727</v>
      </c>
      <c r="E1839" s="151">
        <v>1</v>
      </c>
      <c r="F1839" s="151">
        <v>56.24</v>
      </c>
      <c r="G1839" s="151">
        <f t="shared" si="84"/>
        <v>0</v>
      </c>
      <c r="H1839" s="151">
        <f t="shared" si="85"/>
        <v>56.24</v>
      </c>
      <c r="I1839" s="151">
        <f t="shared" si="86"/>
        <v>56.24</v>
      </c>
      <c r="J1839" s="151" t="s">
        <v>704</v>
      </c>
      <c r="K1839" s="151" t="str">
        <f>IFERROR(IF(VLOOKUP(B1839,comp!$D:$L,1,FALSE)=B1839,"",""),"Novo")</f>
        <v/>
      </c>
    </row>
    <row r="1840" spans="1:11">
      <c r="A1840" s="151">
        <v>92031</v>
      </c>
      <c r="B1840" s="152">
        <v>92030</v>
      </c>
      <c r="C1840" s="151" t="s">
        <v>2552</v>
      </c>
      <c r="D1840" s="151" t="s">
        <v>727</v>
      </c>
      <c r="E1840" s="151">
        <v>1</v>
      </c>
      <c r="F1840" s="151">
        <v>81.61</v>
      </c>
      <c r="G1840" s="151">
        <f t="shared" si="84"/>
        <v>0</v>
      </c>
      <c r="H1840" s="151">
        <f t="shared" si="85"/>
        <v>81.61</v>
      </c>
      <c r="I1840" s="151">
        <f t="shared" si="86"/>
        <v>81.61</v>
      </c>
      <c r="J1840" s="151" t="s">
        <v>704</v>
      </c>
      <c r="K1840" s="151" t="str">
        <f>IFERROR(IF(VLOOKUP(B1840,comp!$D:$L,1,FALSE)=B1840,"",""),"Novo")</f>
        <v/>
      </c>
    </row>
    <row r="1841" spans="1:11">
      <c r="A1841" s="151">
        <v>92033</v>
      </c>
      <c r="B1841" s="152">
        <v>92032</v>
      </c>
      <c r="C1841" s="151" t="s">
        <v>2553</v>
      </c>
      <c r="D1841" s="151" t="s">
        <v>727</v>
      </c>
      <c r="E1841" s="151">
        <v>1</v>
      </c>
      <c r="F1841" s="151">
        <v>82.81</v>
      </c>
      <c r="G1841" s="151">
        <f t="shared" si="84"/>
        <v>0</v>
      </c>
      <c r="H1841" s="151">
        <f t="shared" si="85"/>
        <v>82.81</v>
      </c>
      <c r="I1841" s="151">
        <f t="shared" si="86"/>
        <v>82.81</v>
      </c>
      <c r="J1841" s="151" t="s">
        <v>704</v>
      </c>
      <c r="K1841" s="151" t="str">
        <f>IFERROR(IF(VLOOKUP(B1841,comp!$D:$L,1,FALSE)=B1841,"",""),"Novo")</f>
        <v/>
      </c>
    </row>
    <row r="1842" spans="1:11">
      <c r="A1842" s="151">
        <v>92035</v>
      </c>
      <c r="B1842" s="152">
        <v>92034</v>
      </c>
      <c r="C1842" s="151" t="s">
        <v>2554</v>
      </c>
      <c r="D1842" s="151" t="s">
        <v>727</v>
      </c>
      <c r="E1842" s="151">
        <v>1</v>
      </c>
      <c r="F1842" s="151">
        <v>74.89</v>
      </c>
      <c r="G1842" s="151">
        <f t="shared" si="84"/>
        <v>0</v>
      </c>
      <c r="H1842" s="151">
        <f t="shared" si="85"/>
        <v>74.89</v>
      </c>
      <c r="I1842" s="151">
        <f t="shared" si="86"/>
        <v>74.89</v>
      </c>
      <c r="J1842" s="151" t="s">
        <v>704</v>
      </c>
      <c r="K1842" s="151" t="str">
        <f>IFERROR(IF(VLOOKUP(B1842,comp!$D:$L,1,FALSE)=B1842,"",""),"Novo")</f>
        <v/>
      </c>
    </row>
    <row r="1843" spans="1:11">
      <c r="A1843" s="151">
        <v>97595</v>
      </c>
      <c r="B1843" s="152">
        <v>39392</v>
      </c>
      <c r="C1843" s="151" t="s">
        <v>2555</v>
      </c>
      <c r="D1843" s="151" t="s">
        <v>727</v>
      </c>
      <c r="E1843" s="151">
        <v>1</v>
      </c>
      <c r="F1843" s="151">
        <v>78.33</v>
      </c>
      <c r="G1843" s="151">
        <f t="shared" si="84"/>
        <v>78.33</v>
      </c>
      <c r="H1843" s="151">
        <f t="shared" si="85"/>
        <v>0</v>
      </c>
      <c r="I1843" s="151">
        <f t="shared" si="86"/>
        <v>78.33</v>
      </c>
      <c r="J1843" s="151" t="s">
        <v>707</v>
      </c>
      <c r="K1843" s="151" t="str">
        <f>IFERROR(IF(VLOOKUP(B1843,comp!$D:$L,1,FALSE)=B1843,"",""),"Novo")</f>
        <v/>
      </c>
    </row>
    <row r="1844" spans="1:11">
      <c r="A1844" s="151">
        <v>97596</v>
      </c>
      <c r="B1844" s="152">
        <v>39393</v>
      </c>
      <c r="C1844" s="151" t="s">
        <v>2556</v>
      </c>
      <c r="D1844" s="151" t="s">
        <v>727</v>
      </c>
      <c r="E1844" s="151">
        <v>1</v>
      </c>
      <c r="F1844" s="151">
        <v>48.44</v>
      </c>
      <c r="G1844" s="151">
        <f t="shared" si="84"/>
        <v>48.44</v>
      </c>
      <c r="H1844" s="151">
        <f t="shared" si="85"/>
        <v>0</v>
      </c>
      <c r="I1844" s="151">
        <f t="shared" si="86"/>
        <v>48.44</v>
      </c>
      <c r="J1844" s="151" t="s">
        <v>707</v>
      </c>
      <c r="K1844" s="151" t="str">
        <f>IFERROR(IF(VLOOKUP(B1844,comp!$D:$L,1,FALSE)=B1844,"",""),"Novo")</f>
        <v/>
      </c>
    </row>
    <row r="1845" spans="1:11">
      <c r="A1845" s="151">
        <v>97597</v>
      </c>
      <c r="B1845" s="152">
        <v>39394</v>
      </c>
      <c r="C1845" s="151" t="s">
        <v>2557</v>
      </c>
      <c r="D1845" s="151" t="s">
        <v>727</v>
      </c>
      <c r="E1845" s="151">
        <v>1</v>
      </c>
      <c r="F1845" s="151">
        <v>54.52</v>
      </c>
      <c r="G1845" s="151">
        <f t="shared" si="84"/>
        <v>54.52</v>
      </c>
      <c r="H1845" s="151">
        <f t="shared" si="85"/>
        <v>0</v>
      </c>
      <c r="I1845" s="151">
        <f t="shared" si="86"/>
        <v>54.52</v>
      </c>
      <c r="J1845" s="151" t="s">
        <v>707</v>
      </c>
      <c r="K1845" s="151" t="str">
        <f>IFERROR(IF(VLOOKUP(B1845,comp!$D:$L,1,FALSE)=B1845,"",""),"Novo")</f>
        <v/>
      </c>
    </row>
    <row r="1846" spans="1:11">
      <c r="A1846" s="151">
        <v>97598</v>
      </c>
      <c r="B1846" s="152">
        <v>39395</v>
      </c>
      <c r="C1846" s="151" t="s">
        <v>2558</v>
      </c>
      <c r="D1846" s="151" t="s">
        <v>727</v>
      </c>
      <c r="E1846" s="151">
        <v>1</v>
      </c>
      <c r="F1846" s="151">
        <v>50.7</v>
      </c>
      <c r="G1846" s="151">
        <f t="shared" si="84"/>
        <v>50.7</v>
      </c>
      <c r="H1846" s="151">
        <f t="shared" si="85"/>
        <v>0</v>
      </c>
      <c r="I1846" s="151">
        <f t="shared" si="86"/>
        <v>50.7</v>
      </c>
      <c r="J1846" s="151" t="s">
        <v>707</v>
      </c>
      <c r="K1846" s="151" t="str">
        <f>IFERROR(IF(VLOOKUP(B1846,comp!$D:$L,1,FALSE)=B1846,"",""),"Novo")</f>
        <v/>
      </c>
    </row>
    <row r="1847" spans="1:11">
      <c r="A1847" s="151">
        <v>97599</v>
      </c>
      <c r="B1847" s="152">
        <v>38774</v>
      </c>
      <c r="C1847" s="151" t="s">
        <v>2559</v>
      </c>
      <c r="D1847" s="151" t="s">
        <v>727</v>
      </c>
      <c r="E1847" s="151">
        <v>1</v>
      </c>
      <c r="F1847" s="151">
        <v>11.1</v>
      </c>
      <c r="G1847" s="151">
        <f t="shared" si="84"/>
        <v>11.1</v>
      </c>
      <c r="H1847" s="151">
        <f t="shared" si="85"/>
        <v>0</v>
      </c>
      <c r="I1847" s="151">
        <f t="shared" si="86"/>
        <v>11.1</v>
      </c>
      <c r="J1847" s="151" t="s">
        <v>707</v>
      </c>
      <c r="K1847" s="151" t="str">
        <f>IFERROR(IF(VLOOKUP(B1847,comp!$D:$L,1,FALSE)=B1847,"",""),"Novo")</f>
        <v/>
      </c>
    </row>
    <row r="1848" spans="1:11">
      <c r="A1848" s="151">
        <v>97609</v>
      </c>
      <c r="B1848" s="152">
        <v>12295</v>
      </c>
      <c r="C1848" s="151" t="s">
        <v>2560</v>
      </c>
      <c r="D1848" s="151" t="s">
        <v>727</v>
      </c>
      <c r="E1848" s="151">
        <v>1</v>
      </c>
      <c r="F1848" s="151">
        <v>3.08</v>
      </c>
      <c r="G1848" s="151">
        <f t="shared" si="84"/>
        <v>3.08</v>
      </c>
      <c r="H1848" s="151">
        <f t="shared" si="85"/>
        <v>0</v>
      </c>
      <c r="I1848" s="151">
        <f t="shared" si="86"/>
        <v>3.08</v>
      </c>
      <c r="J1848" s="151" t="s">
        <v>707</v>
      </c>
      <c r="K1848" s="151" t="str">
        <f>IFERROR(IF(VLOOKUP(B1848,comp!$D:$L,1,FALSE)=B1848,"",""),"Novo")</f>
        <v/>
      </c>
    </row>
    <row r="1849" spans="1:11">
      <c r="A1849" s="151">
        <v>97609</v>
      </c>
      <c r="B1849" s="152">
        <v>38193</v>
      </c>
      <c r="C1849" s="151" t="s">
        <v>2561</v>
      </c>
      <c r="D1849" s="151" t="s">
        <v>727</v>
      </c>
      <c r="E1849" s="151">
        <v>1</v>
      </c>
      <c r="F1849" s="151">
        <v>3.84</v>
      </c>
      <c r="G1849" s="151">
        <f t="shared" si="84"/>
        <v>3.84</v>
      </c>
      <c r="H1849" s="151">
        <f t="shared" si="85"/>
        <v>0</v>
      </c>
      <c r="I1849" s="151">
        <f t="shared" si="86"/>
        <v>3.84</v>
      </c>
      <c r="J1849" s="151" t="s">
        <v>707</v>
      </c>
      <c r="K1849" s="151" t="str">
        <f>IFERROR(IF(VLOOKUP(B1849,comp!$D:$L,1,FALSE)=B1849,"",""),"Novo")</f>
        <v/>
      </c>
    </row>
    <row r="1850" spans="1:11">
      <c r="A1850" s="151">
        <v>97610</v>
      </c>
      <c r="B1850" s="152">
        <v>38194</v>
      </c>
      <c r="C1850" s="151" t="s">
        <v>2562</v>
      </c>
      <c r="D1850" s="151" t="s">
        <v>727</v>
      </c>
      <c r="E1850" s="151">
        <v>1</v>
      </c>
      <c r="F1850" s="151">
        <v>4.42</v>
      </c>
      <c r="G1850" s="151">
        <f t="shared" si="84"/>
        <v>4.42</v>
      </c>
      <c r="H1850" s="151">
        <f t="shared" si="85"/>
        <v>0</v>
      </c>
      <c r="I1850" s="151">
        <f t="shared" si="86"/>
        <v>4.42</v>
      </c>
      <c r="J1850" s="151" t="s">
        <v>707</v>
      </c>
      <c r="K1850" s="151" t="str">
        <f>IFERROR(IF(VLOOKUP(B1850,comp!$D:$L,1,FALSE)=B1850,"",""),"Novo")</f>
        <v/>
      </c>
    </row>
    <row r="1851" spans="1:11">
      <c r="A1851" s="151">
        <v>100902</v>
      </c>
      <c r="B1851" s="152">
        <v>39386</v>
      </c>
      <c r="C1851" s="151" t="s">
        <v>2563</v>
      </c>
      <c r="D1851" s="151" t="s">
        <v>727</v>
      </c>
      <c r="E1851" s="151">
        <v>1</v>
      </c>
      <c r="F1851" s="151">
        <v>5.91</v>
      </c>
      <c r="G1851" s="151">
        <f t="shared" si="84"/>
        <v>5.91</v>
      </c>
      <c r="H1851" s="151">
        <f t="shared" si="85"/>
        <v>0</v>
      </c>
      <c r="I1851" s="151">
        <f t="shared" si="86"/>
        <v>5.91</v>
      </c>
      <c r="J1851" s="151" t="s">
        <v>707</v>
      </c>
      <c r="K1851" s="151" t="str">
        <f>IFERROR(IF(VLOOKUP(B1851,comp!$D:$L,1,FALSE)=B1851,"",""),"Novo")</f>
        <v/>
      </c>
    </row>
    <row r="1852" spans="1:11">
      <c r="A1852" s="151">
        <v>100903</v>
      </c>
      <c r="B1852" s="152">
        <v>39387</v>
      </c>
      <c r="C1852" s="151" t="s">
        <v>2564</v>
      </c>
      <c r="D1852" s="151" t="s">
        <v>727</v>
      </c>
      <c r="E1852" s="151">
        <v>1</v>
      </c>
      <c r="F1852" s="151">
        <v>8.4700000000000006</v>
      </c>
      <c r="G1852" s="151">
        <f t="shared" si="84"/>
        <v>8.4700000000000006</v>
      </c>
      <c r="H1852" s="151">
        <f t="shared" si="85"/>
        <v>0</v>
      </c>
      <c r="I1852" s="151">
        <f t="shared" si="86"/>
        <v>8.4700000000000006</v>
      </c>
      <c r="J1852" s="151" t="s">
        <v>707</v>
      </c>
      <c r="K1852" s="151" t="str">
        <f>IFERROR(IF(VLOOKUP(B1852,comp!$D:$L,1,FALSE)=B1852,"",""),"Novo")</f>
        <v/>
      </c>
    </row>
    <row r="1853" spans="1:11">
      <c r="A1853" s="151">
        <v>103782</v>
      </c>
      <c r="B1853" s="152">
        <v>39385</v>
      </c>
      <c r="C1853" s="151" t="s">
        <v>2565</v>
      </c>
      <c r="D1853" s="151" t="s">
        <v>727</v>
      </c>
      <c r="E1853" s="151">
        <v>1</v>
      </c>
      <c r="F1853" s="151">
        <v>10.15</v>
      </c>
      <c r="G1853" s="151">
        <f t="shared" si="84"/>
        <v>10.15</v>
      </c>
      <c r="H1853" s="151">
        <f t="shared" si="85"/>
        <v>0</v>
      </c>
      <c r="I1853" s="151">
        <f t="shared" si="86"/>
        <v>10.15</v>
      </c>
      <c r="J1853" s="151" t="s">
        <v>707</v>
      </c>
      <c r="K1853" s="151" t="str">
        <f>IFERROR(IF(VLOOKUP(B1853,comp!$D:$L,1,FALSE)=B1853,"",""),"Novo")</f>
        <v/>
      </c>
    </row>
    <row r="1854" spans="1:11">
      <c r="A1854" s="151">
        <v>101489</v>
      </c>
      <c r="B1854" s="152">
        <v>1094</v>
      </c>
      <c r="C1854" s="151" t="s">
        <v>2566</v>
      </c>
      <c r="D1854" s="151" t="s">
        <v>727</v>
      </c>
      <c r="E1854" s="151">
        <v>1</v>
      </c>
      <c r="F1854" s="151">
        <v>18.239999999999998</v>
      </c>
      <c r="G1854" s="151">
        <f t="shared" si="84"/>
        <v>18.239999999999998</v>
      </c>
      <c r="H1854" s="151">
        <f t="shared" si="85"/>
        <v>0</v>
      </c>
      <c r="I1854" s="151">
        <f t="shared" si="86"/>
        <v>18.239999999999998</v>
      </c>
      <c r="J1854" s="151" t="s">
        <v>707</v>
      </c>
      <c r="K1854" s="151" t="str">
        <f>IFERROR(IF(VLOOKUP(B1854,comp!$D:$L,1,FALSE)=B1854,"",""),"Novo")</f>
        <v/>
      </c>
    </row>
    <row r="1855" spans="1:11">
      <c r="A1855" s="151">
        <v>101489</v>
      </c>
      <c r="B1855" s="152">
        <v>3398</v>
      </c>
      <c r="C1855" s="151" t="s">
        <v>2567</v>
      </c>
      <c r="D1855" s="151" t="s">
        <v>727</v>
      </c>
      <c r="E1855" s="151">
        <v>1</v>
      </c>
      <c r="F1855" s="151">
        <v>5.92</v>
      </c>
      <c r="G1855" s="151">
        <f t="shared" si="84"/>
        <v>5.92</v>
      </c>
      <c r="H1855" s="151">
        <f t="shared" si="85"/>
        <v>0</v>
      </c>
      <c r="I1855" s="151">
        <f t="shared" si="86"/>
        <v>5.92</v>
      </c>
      <c r="J1855" s="151" t="s">
        <v>707</v>
      </c>
      <c r="K1855" s="151" t="str">
        <f>IFERROR(IF(VLOOKUP(B1855,comp!$D:$L,1,FALSE)=B1855,"",""),"Novo")</f>
        <v/>
      </c>
    </row>
    <row r="1856" spans="1:11">
      <c r="A1856" s="151">
        <v>101489</v>
      </c>
      <c r="B1856" s="152">
        <v>4346</v>
      </c>
      <c r="C1856" s="151" t="s">
        <v>2568</v>
      </c>
      <c r="D1856" s="151" t="s">
        <v>727</v>
      </c>
      <c r="E1856" s="151">
        <v>3</v>
      </c>
      <c r="F1856" s="151">
        <v>11.01</v>
      </c>
      <c r="G1856" s="151">
        <f t="shared" si="84"/>
        <v>33.03</v>
      </c>
      <c r="H1856" s="151">
        <f t="shared" si="85"/>
        <v>0</v>
      </c>
      <c r="I1856" s="151">
        <f t="shared" si="86"/>
        <v>33.03</v>
      </c>
      <c r="J1856" s="151" t="s">
        <v>707</v>
      </c>
      <c r="K1856" s="151" t="str">
        <f>IFERROR(IF(VLOOKUP(B1856,comp!$D:$L,1,FALSE)=B1856,"",""),"Novo")</f>
        <v/>
      </c>
    </row>
    <row r="1857" spans="1:11">
      <c r="A1857" s="151">
        <v>101489</v>
      </c>
      <c r="B1857" s="152">
        <v>11267</v>
      </c>
      <c r="C1857" s="151" t="s">
        <v>2569</v>
      </c>
      <c r="D1857" s="151" t="s">
        <v>727</v>
      </c>
      <c r="E1857" s="151">
        <v>2</v>
      </c>
      <c r="F1857" s="151">
        <v>1.43</v>
      </c>
      <c r="G1857" s="151">
        <f t="shared" si="84"/>
        <v>2.86</v>
      </c>
      <c r="H1857" s="151">
        <f t="shared" si="85"/>
        <v>0</v>
      </c>
      <c r="I1857" s="151">
        <f t="shared" si="86"/>
        <v>2.86</v>
      </c>
      <c r="J1857" s="151" t="s">
        <v>707</v>
      </c>
      <c r="K1857" s="151" t="str">
        <f>IFERROR(IF(VLOOKUP(B1857,comp!$D:$L,1,FALSE)=B1857,"",""),"Novo")</f>
        <v/>
      </c>
    </row>
    <row r="1858" spans="1:11">
      <c r="A1858" s="151">
        <v>101489</v>
      </c>
      <c r="B1858" s="152">
        <v>14153</v>
      </c>
      <c r="C1858" s="151" t="s">
        <v>2570</v>
      </c>
      <c r="D1858" s="151" t="s">
        <v>727</v>
      </c>
      <c r="E1858" s="151">
        <v>0.06</v>
      </c>
      <c r="F1858" s="151">
        <v>60.92</v>
      </c>
      <c r="G1858" s="151">
        <f t="shared" si="84"/>
        <v>3.6551999999999998</v>
      </c>
      <c r="H1858" s="151">
        <f t="shared" si="85"/>
        <v>0</v>
      </c>
      <c r="I1858" s="151">
        <f t="shared" si="86"/>
        <v>3.6551999999999998</v>
      </c>
      <c r="J1858" s="151" t="s">
        <v>707</v>
      </c>
      <c r="K1858" s="151" t="str">
        <f>IFERROR(IF(VLOOKUP(B1858,comp!$D:$L,1,FALSE)=B1858,"",""),"Novo")</f>
        <v/>
      </c>
    </row>
    <row r="1859" spans="1:11">
      <c r="A1859" s="151">
        <v>101489</v>
      </c>
      <c r="B1859" s="152">
        <v>34643</v>
      </c>
      <c r="C1859" s="151" t="s">
        <v>2571</v>
      </c>
      <c r="D1859" s="151" t="s">
        <v>727</v>
      </c>
      <c r="E1859" s="151">
        <v>1</v>
      </c>
      <c r="F1859" s="151">
        <v>43.74</v>
      </c>
      <c r="G1859" s="151">
        <f t="shared" si="84"/>
        <v>43.74</v>
      </c>
      <c r="H1859" s="151">
        <f t="shared" si="85"/>
        <v>0</v>
      </c>
      <c r="I1859" s="151">
        <f t="shared" si="86"/>
        <v>43.74</v>
      </c>
      <c r="J1859" s="151" t="s">
        <v>707</v>
      </c>
      <c r="K1859" s="151" t="str">
        <f>IFERROR(IF(VLOOKUP(B1859,comp!$D:$L,1,FALSE)=B1859,"",""),"Novo")</f>
        <v/>
      </c>
    </row>
    <row r="1860" spans="1:11">
      <c r="A1860" s="151">
        <v>101489</v>
      </c>
      <c r="B1860" s="152">
        <v>39996</v>
      </c>
      <c r="C1860" s="151" t="s">
        <v>2572</v>
      </c>
      <c r="D1860" s="151" t="s">
        <v>826</v>
      </c>
      <c r="E1860" s="151">
        <v>0.16639999999999999</v>
      </c>
      <c r="F1860" s="151">
        <v>2.6</v>
      </c>
      <c r="G1860" s="151">
        <f t="shared" si="84"/>
        <v>0.43263999999999997</v>
      </c>
      <c r="H1860" s="151">
        <f t="shared" si="85"/>
        <v>0</v>
      </c>
      <c r="I1860" s="151">
        <f t="shared" si="86"/>
        <v>0.43263999999999997</v>
      </c>
      <c r="J1860" s="151" t="s">
        <v>707</v>
      </c>
      <c r="K1860" s="151" t="str">
        <f>IFERROR(IF(VLOOKUP(B1860,comp!$D:$L,1,FALSE)=B1860,"",""),"Novo")</f>
        <v/>
      </c>
    </row>
    <row r="1861" spans="1:11">
      <c r="A1861" s="151">
        <v>101489</v>
      </c>
      <c r="B1861" s="152">
        <v>39997</v>
      </c>
      <c r="C1861" s="151" t="s">
        <v>2573</v>
      </c>
      <c r="D1861" s="151" t="s">
        <v>727</v>
      </c>
      <c r="E1861" s="151">
        <v>2</v>
      </c>
      <c r="F1861" s="151">
        <v>0.33</v>
      </c>
      <c r="G1861" s="151">
        <f t="shared" ref="G1861:G1924" si="87">IF(J1861="INSUMO",F1861*E1861,0)</f>
        <v>0.66</v>
      </c>
      <c r="H1861" s="151">
        <f t="shared" ref="H1861:H1924" si="88">IF(J1861="MÃO DE OBRA",F1861*E1861,0)</f>
        <v>0</v>
      </c>
      <c r="I1861" s="151">
        <f t="shared" ref="I1861:I1924" si="89">E1861*F1861</f>
        <v>0.66</v>
      </c>
      <c r="J1861" s="151" t="s">
        <v>707</v>
      </c>
      <c r="K1861" s="151" t="str">
        <f>IFERROR(IF(VLOOKUP(B1861,comp!$D:$L,1,FALSE)=B1861,"",""),"Novo")</f>
        <v/>
      </c>
    </row>
    <row r="1862" spans="1:11">
      <c r="A1862" s="151">
        <v>101489</v>
      </c>
      <c r="B1862" s="152">
        <v>91872</v>
      </c>
      <c r="C1862" s="151" t="s">
        <v>2574</v>
      </c>
      <c r="D1862" s="151" t="s">
        <v>826</v>
      </c>
      <c r="E1862" s="151">
        <v>6.05</v>
      </c>
      <c r="F1862" s="151">
        <v>20.51</v>
      </c>
      <c r="G1862" s="151">
        <f t="shared" si="87"/>
        <v>0</v>
      </c>
      <c r="H1862" s="151">
        <f t="shared" si="88"/>
        <v>124.08550000000001</v>
      </c>
      <c r="I1862" s="151">
        <f t="shared" si="89"/>
        <v>124.08550000000001</v>
      </c>
      <c r="J1862" s="151" t="s">
        <v>704</v>
      </c>
      <c r="K1862" s="151" t="str">
        <f>IFERROR(IF(VLOOKUP(B1862,comp!$D:$L,1,FALSE)=B1862,"",""),"Novo")</f>
        <v/>
      </c>
    </row>
    <row r="1863" spans="1:11">
      <c r="A1863" s="151">
        <v>101489</v>
      </c>
      <c r="B1863" s="152">
        <v>91885</v>
      </c>
      <c r="C1863" s="151" t="s">
        <v>2575</v>
      </c>
      <c r="D1863" s="151" t="s">
        <v>727</v>
      </c>
      <c r="E1863" s="151">
        <v>1</v>
      </c>
      <c r="F1863" s="151">
        <v>16.11</v>
      </c>
      <c r="G1863" s="151">
        <f t="shared" si="87"/>
        <v>0</v>
      </c>
      <c r="H1863" s="151">
        <f t="shared" si="88"/>
        <v>16.11</v>
      </c>
      <c r="I1863" s="151">
        <f t="shared" si="89"/>
        <v>16.11</v>
      </c>
      <c r="J1863" s="151" t="s">
        <v>704</v>
      </c>
      <c r="K1863" s="151" t="str">
        <f>IFERROR(IF(VLOOKUP(B1863,comp!$D:$L,1,FALSE)=B1863,"",""),"Novo")</f>
        <v/>
      </c>
    </row>
    <row r="1864" spans="1:11">
      <c r="A1864" s="151">
        <v>101489</v>
      </c>
      <c r="B1864" s="152">
        <v>91917</v>
      </c>
      <c r="C1864" s="151" t="s">
        <v>2576</v>
      </c>
      <c r="D1864" s="151" t="s">
        <v>727</v>
      </c>
      <c r="E1864" s="151">
        <v>1</v>
      </c>
      <c r="F1864" s="151">
        <v>25.49</v>
      </c>
      <c r="G1864" s="151">
        <f t="shared" si="87"/>
        <v>0</v>
      </c>
      <c r="H1864" s="151">
        <f t="shared" si="88"/>
        <v>25.49</v>
      </c>
      <c r="I1864" s="151">
        <f t="shared" si="89"/>
        <v>25.49</v>
      </c>
      <c r="J1864" s="151" t="s">
        <v>704</v>
      </c>
      <c r="K1864" s="151" t="str">
        <f>IFERROR(IF(VLOOKUP(B1864,comp!$D:$L,1,FALSE)=B1864,"",""),"Novo")</f>
        <v/>
      </c>
    </row>
    <row r="1865" spans="1:11">
      <c r="A1865" s="151">
        <v>101489</v>
      </c>
      <c r="B1865" s="152">
        <v>91919</v>
      </c>
      <c r="C1865" s="151" t="s">
        <v>2577</v>
      </c>
      <c r="D1865" s="151" t="s">
        <v>727</v>
      </c>
      <c r="E1865" s="151">
        <v>1</v>
      </c>
      <c r="F1865" s="151">
        <v>27.12</v>
      </c>
      <c r="G1865" s="151">
        <f t="shared" si="87"/>
        <v>0</v>
      </c>
      <c r="H1865" s="151">
        <f t="shared" si="88"/>
        <v>27.12</v>
      </c>
      <c r="I1865" s="151">
        <f t="shared" si="89"/>
        <v>27.12</v>
      </c>
      <c r="J1865" s="151" t="s">
        <v>704</v>
      </c>
      <c r="K1865" s="151" t="str">
        <f>IFERROR(IF(VLOOKUP(B1865,comp!$D:$L,1,FALSE)=B1865,"",""),"Novo")</f>
        <v/>
      </c>
    </row>
    <row r="1866" spans="1:11">
      <c r="A1866" s="151">
        <v>101489</v>
      </c>
      <c r="B1866" s="152">
        <v>91933</v>
      </c>
      <c r="C1866" s="151" t="s">
        <v>2578</v>
      </c>
      <c r="D1866" s="151" t="s">
        <v>826</v>
      </c>
      <c r="E1866" s="151">
        <v>11</v>
      </c>
      <c r="F1866" s="151">
        <v>16.91</v>
      </c>
      <c r="G1866" s="151">
        <f t="shared" si="87"/>
        <v>0</v>
      </c>
      <c r="H1866" s="151">
        <f t="shared" si="88"/>
        <v>186.01</v>
      </c>
      <c r="I1866" s="151">
        <f t="shared" si="89"/>
        <v>186.01</v>
      </c>
      <c r="J1866" s="151" t="s">
        <v>704</v>
      </c>
      <c r="K1866" s="151" t="str">
        <f>IFERROR(IF(VLOOKUP(B1866,comp!$D:$L,1,FALSE)=B1866,"",""),"Novo")</f>
        <v/>
      </c>
    </row>
    <row r="1867" spans="1:11">
      <c r="A1867" s="151">
        <v>101489</v>
      </c>
      <c r="B1867" s="152">
        <v>93659</v>
      </c>
      <c r="C1867" s="151" t="s">
        <v>2579</v>
      </c>
      <c r="D1867" s="151" t="s">
        <v>727</v>
      </c>
      <c r="E1867" s="151">
        <v>1</v>
      </c>
      <c r="F1867" s="151">
        <v>26.86</v>
      </c>
      <c r="G1867" s="151">
        <f t="shared" si="87"/>
        <v>0</v>
      </c>
      <c r="H1867" s="151">
        <f t="shared" si="88"/>
        <v>26.86</v>
      </c>
      <c r="I1867" s="151">
        <f t="shared" si="89"/>
        <v>26.86</v>
      </c>
      <c r="J1867" s="151" t="s">
        <v>704</v>
      </c>
      <c r="K1867" s="151" t="str">
        <f>IFERROR(IF(VLOOKUP(B1867,comp!$D:$L,1,FALSE)=B1867,"",""),"Novo")</f>
        <v/>
      </c>
    </row>
    <row r="1868" spans="1:11">
      <c r="A1868" s="151">
        <v>101489</v>
      </c>
      <c r="B1868" s="152">
        <v>96977</v>
      </c>
      <c r="C1868" s="151" t="s">
        <v>2580</v>
      </c>
      <c r="D1868" s="151" t="s">
        <v>826</v>
      </c>
      <c r="E1868" s="151">
        <v>1.95</v>
      </c>
      <c r="F1868" s="151">
        <v>55.93</v>
      </c>
      <c r="G1868" s="151">
        <f t="shared" si="87"/>
        <v>0</v>
      </c>
      <c r="H1868" s="151">
        <f t="shared" si="88"/>
        <v>109.06349999999999</v>
      </c>
      <c r="I1868" s="151">
        <f t="shared" si="89"/>
        <v>109.06349999999999</v>
      </c>
      <c r="J1868" s="151" t="s">
        <v>704</v>
      </c>
      <c r="K1868" s="151" t="str">
        <f>IFERROR(IF(VLOOKUP(B1868,comp!$D:$L,1,FALSE)=B1868,"",""),"Novo")</f>
        <v/>
      </c>
    </row>
    <row r="1869" spans="1:11">
      <c r="A1869" s="151">
        <v>101489</v>
      </c>
      <c r="B1869" s="152">
        <v>96986</v>
      </c>
      <c r="C1869" s="151" t="s">
        <v>2581</v>
      </c>
      <c r="D1869" s="151" t="s">
        <v>727</v>
      </c>
      <c r="E1869" s="151">
        <v>1</v>
      </c>
      <c r="F1869" s="151">
        <v>159.63</v>
      </c>
      <c r="G1869" s="151">
        <f t="shared" si="87"/>
        <v>0</v>
      </c>
      <c r="H1869" s="151">
        <f t="shared" si="88"/>
        <v>159.63</v>
      </c>
      <c r="I1869" s="151">
        <f t="shared" si="89"/>
        <v>159.63</v>
      </c>
      <c r="J1869" s="151" t="s">
        <v>704</v>
      </c>
      <c r="K1869" s="151" t="str">
        <f>IFERROR(IF(VLOOKUP(B1869,comp!$D:$L,1,FALSE)=B1869,"",""),"Novo")</f>
        <v/>
      </c>
    </row>
    <row r="1870" spans="1:11">
      <c r="A1870" s="151">
        <v>101489</v>
      </c>
      <c r="B1870" s="152">
        <v>100578</v>
      </c>
      <c r="C1870" s="151" t="s">
        <v>2582</v>
      </c>
      <c r="D1870" s="151" t="s">
        <v>727</v>
      </c>
      <c r="E1870" s="151">
        <v>1</v>
      </c>
      <c r="F1870" s="151">
        <v>534.58000000000004</v>
      </c>
      <c r="G1870" s="151">
        <f t="shared" si="87"/>
        <v>0</v>
      </c>
      <c r="H1870" s="151">
        <f t="shared" si="88"/>
        <v>534.58000000000004</v>
      </c>
      <c r="I1870" s="151">
        <f t="shared" si="89"/>
        <v>534.58000000000004</v>
      </c>
      <c r="J1870" s="151" t="s">
        <v>704</v>
      </c>
      <c r="K1870" s="151" t="str">
        <f>IFERROR(IF(VLOOKUP(B1870,comp!$D:$L,1,FALSE)=B1870,"",""),"Novo")</f>
        <v/>
      </c>
    </row>
    <row r="1871" spans="1:11">
      <c r="A1871" s="151">
        <v>101489</v>
      </c>
      <c r="B1871" s="152">
        <v>104749</v>
      </c>
      <c r="C1871" s="151" t="s">
        <v>2583</v>
      </c>
      <c r="D1871" s="151" t="s">
        <v>727</v>
      </c>
      <c r="E1871" s="151">
        <v>1</v>
      </c>
      <c r="F1871" s="151">
        <v>26.35</v>
      </c>
      <c r="G1871" s="151">
        <f t="shared" si="87"/>
        <v>0</v>
      </c>
      <c r="H1871" s="151">
        <f t="shared" si="88"/>
        <v>26.35</v>
      </c>
      <c r="I1871" s="151">
        <f t="shared" si="89"/>
        <v>26.35</v>
      </c>
      <c r="J1871" s="151" t="s">
        <v>704</v>
      </c>
      <c r="K1871" s="151" t="str">
        <f>IFERROR(IF(VLOOKUP(B1871,comp!$D:$L,1,FALSE)=B1871,"",""),"Novo")</f>
        <v/>
      </c>
    </row>
    <row r="1872" spans="1:11">
      <c r="A1872" s="151">
        <v>101490</v>
      </c>
      <c r="B1872" s="152">
        <v>91935</v>
      </c>
      <c r="C1872" s="151" t="s">
        <v>2584</v>
      </c>
      <c r="D1872" s="151" t="s">
        <v>826</v>
      </c>
      <c r="E1872" s="151">
        <v>11</v>
      </c>
      <c r="F1872" s="151">
        <v>26.41</v>
      </c>
      <c r="G1872" s="151">
        <f t="shared" si="87"/>
        <v>0</v>
      </c>
      <c r="H1872" s="151">
        <f t="shared" si="88"/>
        <v>290.51</v>
      </c>
      <c r="I1872" s="151">
        <f t="shared" si="89"/>
        <v>290.51</v>
      </c>
      <c r="J1872" s="151" t="s">
        <v>704</v>
      </c>
      <c r="K1872" s="151" t="str">
        <f>IFERROR(IF(VLOOKUP(B1872,comp!$D:$L,1,FALSE)=B1872,"",""),"Novo")</f>
        <v/>
      </c>
    </row>
    <row r="1873" spans="1:11">
      <c r="A1873" s="151">
        <v>101491</v>
      </c>
      <c r="B1873" s="152">
        <v>92984</v>
      </c>
      <c r="C1873" s="151" t="s">
        <v>2585</v>
      </c>
      <c r="D1873" s="151" t="s">
        <v>826</v>
      </c>
      <c r="E1873" s="151">
        <v>11</v>
      </c>
      <c r="F1873" s="151">
        <v>27.78</v>
      </c>
      <c r="G1873" s="151">
        <f t="shared" si="87"/>
        <v>0</v>
      </c>
      <c r="H1873" s="151">
        <f t="shared" si="88"/>
        <v>305.58000000000004</v>
      </c>
      <c r="I1873" s="151">
        <f t="shared" si="89"/>
        <v>305.58000000000004</v>
      </c>
      <c r="J1873" s="151" t="s">
        <v>704</v>
      </c>
      <c r="K1873" s="151" t="str">
        <f>IFERROR(IF(VLOOKUP(B1873,comp!$D:$L,1,FALSE)=B1873,"",""),"Novo")</f>
        <v/>
      </c>
    </row>
    <row r="1874" spans="1:11">
      <c r="A1874" s="151">
        <v>101492</v>
      </c>
      <c r="B1874" s="152">
        <v>91873</v>
      </c>
      <c r="C1874" s="151" t="s">
        <v>2586</v>
      </c>
      <c r="D1874" s="151" t="s">
        <v>826</v>
      </c>
      <c r="E1874" s="151">
        <v>6.05</v>
      </c>
      <c r="F1874" s="151">
        <v>24.4</v>
      </c>
      <c r="G1874" s="151">
        <f t="shared" si="87"/>
        <v>0</v>
      </c>
      <c r="H1874" s="151">
        <f t="shared" si="88"/>
        <v>147.61999999999998</v>
      </c>
      <c r="I1874" s="151">
        <f t="shared" si="89"/>
        <v>147.61999999999998</v>
      </c>
      <c r="J1874" s="151" t="s">
        <v>704</v>
      </c>
      <c r="K1874" s="151" t="str">
        <f>IFERROR(IF(VLOOKUP(B1874,comp!$D:$L,1,FALSE)=B1874,"",""),"Novo")</f>
        <v/>
      </c>
    </row>
    <row r="1875" spans="1:11">
      <c r="A1875" s="151">
        <v>101492</v>
      </c>
      <c r="B1875" s="152">
        <v>91886</v>
      </c>
      <c r="C1875" s="151" t="s">
        <v>2587</v>
      </c>
      <c r="D1875" s="151" t="s">
        <v>727</v>
      </c>
      <c r="E1875" s="151">
        <v>1</v>
      </c>
      <c r="F1875" s="151">
        <v>18.54</v>
      </c>
      <c r="G1875" s="151">
        <f t="shared" si="87"/>
        <v>0</v>
      </c>
      <c r="H1875" s="151">
        <f t="shared" si="88"/>
        <v>18.54</v>
      </c>
      <c r="I1875" s="151">
        <f t="shared" si="89"/>
        <v>18.54</v>
      </c>
      <c r="J1875" s="151" t="s">
        <v>704</v>
      </c>
      <c r="K1875" s="151" t="str">
        <f>IFERROR(IF(VLOOKUP(B1875,comp!$D:$L,1,FALSE)=B1875,"",""),"Novo")</f>
        <v/>
      </c>
    </row>
    <row r="1876" spans="1:11">
      <c r="A1876" s="151">
        <v>101492</v>
      </c>
      <c r="B1876" s="152">
        <v>91920</v>
      </c>
      <c r="C1876" s="151" t="s">
        <v>2588</v>
      </c>
      <c r="D1876" s="151" t="s">
        <v>727</v>
      </c>
      <c r="E1876" s="151">
        <v>1</v>
      </c>
      <c r="F1876" s="151">
        <v>28.42</v>
      </c>
      <c r="G1876" s="151">
        <f t="shared" si="87"/>
        <v>0</v>
      </c>
      <c r="H1876" s="151">
        <f t="shared" si="88"/>
        <v>28.42</v>
      </c>
      <c r="I1876" s="151">
        <f t="shared" si="89"/>
        <v>28.42</v>
      </c>
      <c r="J1876" s="151" t="s">
        <v>704</v>
      </c>
      <c r="K1876" s="151" t="str">
        <f>IFERROR(IF(VLOOKUP(B1876,comp!$D:$L,1,FALSE)=B1876,"",""),"Novo")</f>
        <v/>
      </c>
    </row>
    <row r="1877" spans="1:11">
      <c r="A1877" s="151">
        <v>101492</v>
      </c>
      <c r="B1877" s="152">
        <v>91922</v>
      </c>
      <c r="C1877" s="151" t="s">
        <v>2589</v>
      </c>
      <c r="D1877" s="151" t="s">
        <v>727</v>
      </c>
      <c r="E1877" s="151">
        <v>1</v>
      </c>
      <c r="F1877" s="151">
        <v>30.16</v>
      </c>
      <c r="G1877" s="151">
        <f t="shared" si="87"/>
        <v>0</v>
      </c>
      <c r="H1877" s="151">
        <f t="shared" si="88"/>
        <v>30.16</v>
      </c>
      <c r="I1877" s="151">
        <f t="shared" si="89"/>
        <v>30.16</v>
      </c>
      <c r="J1877" s="151" t="s">
        <v>704</v>
      </c>
      <c r="K1877" s="151" t="str">
        <f>IFERROR(IF(VLOOKUP(B1877,comp!$D:$L,1,FALSE)=B1877,"",""),"Novo")</f>
        <v/>
      </c>
    </row>
    <row r="1878" spans="1:11">
      <c r="A1878" s="151">
        <v>101492</v>
      </c>
      <c r="B1878" s="152">
        <v>92986</v>
      </c>
      <c r="C1878" s="151" t="s">
        <v>2590</v>
      </c>
      <c r="D1878" s="151" t="s">
        <v>826</v>
      </c>
      <c r="E1878" s="151">
        <v>11</v>
      </c>
      <c r="F1878" s="151">
        <v>38.14</v>
      </c>
      <c r="G1878" s="151">
        <f t="shared" si="87"/>
        <v>0</v>
      </c>
      <c r="H1878" s="151">
        <f t="shared" si="88"/>
        <v>419.54</v>
      </c>
      <c r="I1878" s="151">
        <f t="shared" si="89"/>
        <v>419.54</v>
      </c>
      <c r="J1878" s="151" t="s">
        <v>704</v>
      </c>
      <c r="K1878" s="151" t="str">
        <f>IFERROR(IF(VLOOKUP(B1878,comp!$D:$L,1,FALSE)=B1878,"",""),"Novo")</f>
        <v/>
      </c>
    </row>
    <row r="1879" spans="1:11">
      <c r="A1879" s="151">
        <v>101497</v>
      </c>
      <c r="B1879" s="152">
        <v>39809</v>
      </c>
      <c r="C1879" s="151" t="s">
        <v>2591</v>
      </c>
      <c r="D1879" s="151" t="s">
        <v>727</v>
      </c>
      <c r="E1879" s="151">
        <v>1</v>
      </c>
      <c r="F1879" s="151">
        <v>177.31</v>
      </c>
      <c r="G1879" s="151">
        <f t="shared" si="87"/>
        <v>177.31</v>
      </c>
      <c r="H1879" s="151">
        <f t="shared" si="88"/>
        <v>0</v>
      </c>
      <c r="I1879" s="151">
        <f t="shared" si="89"/>
        <v>177.31</v>
      </c>
      <c r="J1879" s="151" t="s">
        <v>707</v>
      </c>
      <c r="K1879" s="151" t="str">
        <f>IFERROR(IF(VLOOKUP(B1879,comp!$D:$L,1,FALSE)=B1879,"",""),"Novo")</f>
        <v/>
      </c>
    </row>
    <row r="1880" spans="1:11">
      <c r="A1880" s="151">
        <v>101497</v>
      </c>
      <c r="B1880" s="152">
        <v>93666</v>
      </c>
      <c r="C1880" s="151" t="s">
        <v>2592</v>
      </c>
      <c r="D1880" s="151" t="s">
        <v>727</v>
      </c>
      <c r="E1880" s="151">
        <v>1</v>
      </c>
      <c r="F1880" s="151">
        <v>75.64</v>
      </c>
      <c r="G1880" s="151">
        <f t="shared" si="87"/>
        <v>0</v>
      </c>
      <c r="H1880" s="151">
        <f t="shared" si="88"/>
        <v>75.64</v>
      </c>
      <c r="I1880" s="151">
        <f t="shared" si="89"/>
        <v>75.64</v>
      </c>
      <c r="J1880" s="151" t="s">
        <v>704</v>
      </c>
      <c r="K1880" s="151" t="str">
        <f>IFERROR(IF(VLOOKUP(B1880,comp!$D:$L,1,FALSE)=B1880,"",""),"Novo")</f>
        <v/>
      </c>
    </row>
    <row r="1881" spans="1:11">
      <c r="A1881" s="151">
        <v>101505</v>
      </c>
      <c r="B1881" s="152">
        <v>93673</v>
      </c>
      <c r="C1881" s="151" t="s">
        <v>2593</v>
      </c>
      <c r="D1881" s="151" t="s">
        <v>727</v>
      </c>
      <c r="E1881" s="151">
        <v>1</v>
      </c>
      <c r="F1881" s="151">
        <v>101.67</v>
      </c>
      <c r="G1881" s="151">
        <f t="shared" si="87"/>
        <v>0</v>
      </c>
      <c r="H1881" s="151">
        <f t="shared" si="88"/>
        <v>101.67</v>
      </c>
      <c r="I1881" s="151">
        <f t="shared" si="89"/>
        <v>101.67</v>
      </c>
      <c r="J1881" s="151" t="s">
        <v>704</v>
      </c>
      <c r="K1881" s="151" t="str">
        <f>IFERROR(IF(VLOOKUP(B1881,comp!$D:$L,1,FALSE)=B1881,"",""),"Novo")</f>
        <v/>
      </c>
    </row>
    <row r="1882" spans="1:11">
      <c r="A1882" s="151">
        <v>101509</v>
      </c>
      <c r="B1882" s="152">
        <v>1062</v>
      </c>
      <c r="C1882" s="151" t="s">
        <v>2594</v>
      </c>
      <c r="D1882" s="151" t="s">
        <v>727</v>
      </c>
      <c r="E1882" s="151">
        <v>1</v>
      </c>
      <c r="F1882" s="151">
        <v>235</v>
      </c>
      <c r="G1882" s="151">
        <f t="shared" si="87"/>
        <v>235</v>
      </c>
      <c r="H1882" s="151">
        <f t="shared" si="88"/>
        <v>0</v>
      </c>
      <c r="I1882" s="151">
        <f t="shared" si="89"/>
        <v>235</v>
      </c>
      <c r="J1882" s="151" t="s">
        <v>707</v>
      </c>
      <c r="K1882" s="151" t="str">
        <f>IFERROR(IF(VLOOKUP(B1882,comp!$D:$L,1,FALSE)=B1882,"",""),"Novo")</f>
        <v/>
      </c>
    </row>
    <row r="1883" spans="1:11">
      <c r="A1883" s="151">
        <v>101513</v>
      </c>
      <c r="B1883" s="152">
        <v>97668</v>
      </c>
      <c r="C1883" s="151" t="s">
        <v>2595</v>
      </c>
      <c r="D1883" s="151" t="s">
        <v>826</v>
      </c>
      <c r="E1883" s="151">
        <v>6.3</v>
      </c>
      <c r="F1883" s="151">
        <v>14.22</v>
      </c>
      <c r="G1883" s="151">
        <f t="shared" si="87"/>
        <v>0</v>
      </c>
      <c r="H1883" s="151">
        <f t="shared" si="88"/>
        <v>89.585999999999999</v>
      </c>
      <c r="I1883" s="151">
        <f t="shared" si="89"/>
        <v>89.585999999999999</v>
      </c>
      <c r="J1883" s="151" t="s">
        <v>704</v>
      </c>
      <c r="K1883" s="151" t="str">
        <f>IFERROR(IF(VLOOKUP(B1883,comp!$D:$L,1,FALSE)=B1883,"",""),"Novo")</f>
        <v/>
      </c>
    </row>
    <row r="1884" spans="1:11">
      <c r="A1884" s="151">
        <v>101537</v>
      </c>
      <c r="B1884" s="152">
        <v>4814</v>
      </c>
      <c r="C1884" s="151" t="s">
        <v>2596</v>
      </c>
      <c r="D1884" s="151" t="s">
        <v>727</v>
      </c>
      <c r="E1884" s="151">
        <v>1</v>
      </c>
      <c r="F1884" s="151">
        <v>48.86</v>
      </c>
      <c r="G1884" s="151">
        <f t="shared" si="87"/>
        <v>48.86</v>
      </c>
      <c r="H1884" s="151">
        <f t="shared" si="88"/>
        <v>0</v>
      </c>
      <c r="I1884" s="151">
        <f t="shared" si="89"/>
        <v>48.86</v>
      </c>
      <c r="J1884" s="151" t="s">
        <v>707</v>
      </c>
      <c r="K1884" s="151" t="str">
        <f>IFERROR(IF(VLOOKUP(B1884,comp!$D:$L,1,FALSE)=B1884,"",""),"Novo")</f>
        <v/>
      </c>
    </row>
    <row r="1885" spans="1:11">
      <c r="A1885" s="151">
        <v>101538</v>
      </c>
      <c r="B1885" s="152">
        <v>1091</v>
      </c>
      <c r="C1885" s="151" t="s">
        <v>2597</v>
      </c>
      <c r="D1885" s="151" t="s">
        <v>727</v>
      </c>
      <c r="E1885" s="151">
        <v>1</v>
      </c>
      <c r="F1885" s="151">
        <v>26.08</v>
      </c>
      <c r="G1885" s="151">
        <f t="shared" si="87"/>
        <v>26.08</v>
      </c>
      <c r="H1885" s="151">
        <f t="shared" si="88"/>
        <v>0</v>
      </c>
      <c r="I1885" s="151">
        <f t="shared" si="89"/>
        <v>26.08</v>
      </c>
      <c r="J1885" s="151" t="s">
        <v>707</v>
      </c>
      <c r="K1885" s="151" t="str">
        <f>IFERROR(IF(VLOOKUP(B1885,comp!$D:$L,1,FALSE)=B1885,"",""),"Novo")</f>
        <v/>
      </c>
    </row>
    <row r="1886" spans="1:11">
      <c r="A1886" s="151">
        <v>101539</v>
      </c>
      <c r="B1886" s="152">
        <v>1095</v>
      </c>
      <c r="C1886" s="151" t="s">
        <v>2598</v>
      </c>
      <c r="D1886" s="151" t="s">
        <v>727</v>
      </c>
      <c r="E1886" s="151">
        <v>1</v>
      </c>
      <c r="F1886" s="151">
        <v>38.770000000000003</v>
      </c>
      <c r="G1886" s="151">
        <f t="shared" si="87"/>
        <v>38.770000000000003</v>
      </c>
      <c r="H1886" s="151">
        <f t="shared" si="88"/>
        <v>0</v>
      </c>
      <c r="I1886" s="151">
        <f t="shared" si="89"/>
        <v>38.770000000000003</v>
      </c>
      <c r="J1886" s="151" t="s">
        <v>707</v>
      </c>
      <c r="K1886" s="151" t="str">
        <f>IFERROR(IF(VLOOKUP(B1886,comp!$D:$L,1,FALSE)=B1886,"",""),"Novo")</f>
        <v/>
      </c>
    </row>
    <row r="1887" spans="1:11">
      <c r="A1887" s="151">
        <v>101540</v>
      </c>
      <c r="B1887" s="152">
        <v>1093</v>
      </c>
      <c r="C1887" s="151" t="s">
        <v>2599</v>
      </c>
      <c r="D1887" s="151" t="s">
        <v>727</v>
      </c>
      <c r="E1887" s="151">
        <v>1</v>
      </c>
      <c r="F1887" s="151">
        <v>70.06</v>
      </c>
      <c r="G1887" s="151">
        <f t="shared" si="87"/>
        <v>70.06</v>
      </c>
      <c r="H1887" s="151">
        <f t="shared" si="88"/>
        <v>0</v>
      </c>
      <c r="I1887" s="151">
        <f t="shared" si="89"/>
        <v>70.06</v>
      </c>
      <c r="J1887" s="151" t="s">
        <v>707</v>
      </c>
      <c r="K1887" s="151" t="str">
        <f>IFERROR(IF(VLOOKUP(B1887,comp!$D:$L,1,FALSE)=B1887,"",""),"Novo")</f>
        <v/>
      </c>
    </row>
    <row r="1888" spans="1:11">
      <c r="A1888" s="151">
        <v>101541</v>
      </c>
      <c r="B1888" s="152">
        <v>1096</v>
      </c>
      <c r="C1888" s="151" t="s">
        <v>2600</v>
      </c>
      <c r="D1888" s="151" t="s">
        <v>727</v>
      </c>
      <c r="E1888" s="151">
        <v>1</v>
      </c>
      <c r="F1888" s="151">
        <v>90.27</v>
      </c>
      <c r="G1888" s="151">
        <f t="shared" si="87"/>
        <v>90.27</v>
      </c>
      <c r="H1888" s="151">
        <f t="shared" si="88"/>
        <v>0</v>
      </c>
      <c r="I1888" s="151">
        <f t="shared" si="89"/>
        <v>90.27</v>
      </c>
      <c r="J1888" s="151" t="s">
        <v>707</v>
      </c>
      <c r="K1888" s="151" t="str">
        <f>IFERROR(IF(VLOOKUP(B1888,comp!$D:$L,1,FALSE)=B1888,"",""),"Novo")</f>
        <v/>
      </c>
    </row>
    <row r="1889" spans="1:11">
      <c r="A1889" s="151">
        <v>101543</v>
      </c>
      <c r="B1889" s="152">
        <v>1092</v>
      </c>
      <c r="C1889" s="151" t="s">
        <v>2601</v>
      </c>
      <c r="D1889" s="151" t="s">
        <v>727</v>
      </c>
      <c r="E1889" s="151">
        <v>1</v>
      </c>
      <c r="F1889" s="151">
        <v>30</v>
      </c>
      <c r="G1889" s="151">
        <f t="shared" si="87"/>
        <v>30</v>
      </c>
      <c r="H1889" s="151">
        <f t="shared" si="88"/>
        <v>0</v>
      </c>
      <c r="I1889" s="151">
        <f t="shared" si="89"/>
        <v>30</v>
      </c>
      <c r="J1889" s="151" t="s">
        <v>707</v>
      </c>
      <c r="K1889" s="151" t="str">
        <f>IFERROR(IF(VLOOKUP(B1889,comp!$D:$L,1,FALSE)=B1889,"",""),"Novo")</f>
        <v/>
      </c>
    </row>
    <row r="1890" spans="1:11">
      <c r="A1890" s="151">
        <v>101544</v>
      </c>
      <c r="B1890" s="152">
        <v>1090</v>
      </c>
      <c r="C1890" s="151" t="s">
        <v>2602</v>
      </c>
      <c r="D1890" s="151" t="s">
        <v>727</v>
      </c>
      <c r="E1890" s="151">
        <v>1</v>
      </c>
      <c r="F1890" s="151">
        <v>50.16</v>
      </c>
      <c r="G1890" s="151">
        <f t="shared" si="87"/>
        <v>50.16</v>
      </c>
      <c r="H1890" s="151">
        <f t="shared" si="88"/>
        <v>0</v>
      </c>
      <c r="I1890" s="151">
        <f t="shared" si="89"/>
        <v>50.16</v>
      </c>
      <c r="J1890" s="151" t="s">
        <v>707</v>
      </c>
      <c r="K1890" s="151" t="str">
        <f>IFERROR(IF(VLOOKUP(B1890,comp!$D:$L,1,FALSE)=B1890,"",""),"Novo")</f>
        <v/>
      </c>
    </row>
    <row r="1891" spans="1:11">
      <c r="A1891" s="151">
        <v>101545</v>
      </c>
      <c r="B1891" s="152">
        <v>1097</v>
      </c>
      <c r="C1891" s="151" t="s">
        <v>2603</v>
      </c>
      <c r="D1891" s="151" t="s">
        <v>727</v>
      </c>
      <c r="E1891" s="151">
        <v>1</v>
      </c>
      <c r="F1891" s="151">
        <v>76.63</v>
      </c>
      <c r="G1891" s="151">
        <f t="shared" si="87"/>
        <v>76.63</v>
      </c>
      <c r="H1891" s="151">
        <f t="shared" si="88"/>
        <v>0</v>
      </c>
      <c r="I1891" s="151">
        <f t="shared" si="89"/>
        <v>76.63</v>
      </c>
      <c r="J1891" s="151" t="s">
        <v>707</v>
      </c>
      <c r="K1891" s="151" t="str">
        <f>IFERROR(IF(VLOOKUP(B1891,comp!$D:$L,1,FALSE)=B1891,"",""),"Novo")</f>
        <v/>
      </c>
    </row>
    <row r="1892" spans="1:11">
      <c r="A1892" s="151">
        <v>101546</v>
      </c>
      <c r="B1892" s="152">
        <v>3406</v>
      </c>
      <c r="C1892" s="151" t="s">
        <v>2604</v>
      </c>
      <c r="D1892" s="151" t="s">
        <v>727</v>
      </c>
      <c r="E1892" s="151">
        <v>1</v>
      </c>
      <c r="F1892" s="151">
        <v>29.55</v>
      </c>
      <c r="G1892" s="151">
        <f t="shared" si="87"/>
        <v>29.55</v>
      </c>
      <c r="H1892" s="151">
        <f t="shared" si="88"/>
        <v>0</v>
      </c>
      <c r="I1892" s="151">
        <f t="shared" si="89"/>
        <v>29.55</v>
      </c>
      <c r="J1892" s="151" t="s">
        <v>707</v>
      </c>
      <c r="K1892" s="151" t="str">
        <f>IFERROR(IF(VLOOKUP(B1892,comp!$D:$L,1,FALSE)=B1892,"",""),"Novo")</f>
        <v/>
      </c>
    </row>
    <row r="1893" spans="1:11">
      <c r="A1893" s="151">
        <v>101547</v>
      </c>
      <c r="B1893" s="152">
        <v>3405</v>
      </c>
      <c r="C1893" s="151" t="s">
        <v>2605</v>
      </c>
      <c r="D1893" s="151" t="s">
        <v>727</v>
      </c>
      <c r="E1893" s="151">
        <v>1</v>
      </c>
      <c r="F1893" s="151">
        <v>96.54</v>
      </c>
      <c r="G1893" s="151">
        <f t="shared" si="87"/>
        <v>96.54</v>
      </c>
      <c r="H1893" s="151">
        <f t="shared" si="88"/>
        <v>0</v>
      </c>
      <c r="I1893" s="151">
        <f t="shared" si="89"/>
        <v>96.54</v>
      </c>
      <c r="J1893" s="151" t="s">
        <v>707</v>
      </c>
      <c r="K1893" s="151" t="str">
        <f>IFERROR(IF(VLOOKUP(B1893,comp!$D:$L,1,FALSE)=B1893,"",""),"Novo")</f>
        <v/>
      </c>
    </row>
    <row r="1894" spans="1:11">
      <c r="A1894" s="151">
        <v>101549</v>
      </c>
      <c r="B1894" s="152">
        <v>1564</v>
      </c>
      <c r="C1894" s="151" t="s">
        <v>2606</v>
      </c>
      <c r="D1894" s="151" t="s">
        <v>727</v>
      </c>
      <c r="E1894" s="151">
        <v>1</v>
      </c>
      <c r="F1894" s="151">
        <v>17.559999999999999</v>
      </c>
      <c r="G1894" s="151">
        <f t="shared" si="87"/>
        <v>17.559999999999999</v>
      </c>
      <c r="H1894" s="151">
        <f t="shared" si="88"/>
        <v>0</v>
      </c>
      <c r="I1894" s="151">
        <f t="shared" si="89"/>
        <v>17.559999999999999</v>
      </c>
      <c r="J1894" s="151" t="s">
        <v>707</v>
      </c>
      <c r="K1894" s="151" t="str">
        <f>IFERROR(IF(VLOOKUP(B1894,comp!$D:$L,1,FALSE)=B1894,"",""),"Novo")</f>
        <v/>
      </c>
    </row>
    <row r="1895" spans="1:11">
      <c r="A1895" s="151">
        <v>101553</v>
      </c>
      <c r="B1895" s="152">
        <v>11273</v>
      </c>
      <c r="C1895" s="151" t="s">
        <v>2607</v>
      </c>
      <c r="D1895" s="151" t="s">
        <v>727</v>
      </c>
      <c r="E1895" s="151">
        <v>1</v>
      </c>
      <c r="F1895" s="151">
        <v>9.58</v>
      </c>
      <c r="G1895" s="151">
        <f t="shared" si="87"/>
        <v>9.58</v>
      </c>
      <c r="H1895" s="151">
        <f t="shared" si="88"/>
        <v>0</v>
      </c>
      <c r="I1895" s="151">
        <f t="shared" si="89"/>
        <v>9.58</v>
      </c>
      <c r="J1895" s="151" t="s">
        <v>707</v>
      </c>
      <c r="K1895" s="151" t="str">
        <f>IFERROR(IF(VLOOKUP(B1895,comp!$D:$L,1,FALSE)=B1895,"",""),"Novo")</f>
        <v/>
      </c>
    </row>
    <row r="1896" spans="1:11">
      <c r="A1896" s="151">
        <v>101554</v>
      </c>
      <c r="B1896" s="152">
        <v>11272</v>
      </c>
      <c r="C1896" s="151" t="s">
        <v>2608</v>
      </c>
      <c r="D1896" s="151" t="s">
        <v>727</v>
      </c>
      <c r="E1896" s="151">
        <v>1</v>
      </c>
      <c r="F1896" s="151">
        <v>5.78</v>
      </c>
      <c r="G1896" s="151">
        <f t="shared" si="87"/>
        <v>5.78</v>
      </c>
      <c r="H1896" s="151">
        <f t="shared" si="88"/>
        <v>0</v>
      </c>
      <c r="I1896" s="151">
        <f t="shared" si="89"/>
        <v>5.78</v>
      </c>
      <c r="J1896" s="151" t="s">
        <v>707</v>
      </c>
      <c r="K1896" s="151" t="str">
        <f>IFERROR(IF(VLOOKUP(B1896,comp!$D:$L,1,FALSE)=B1896,"",""),"Novo")</f>
        <v/>
      </c>
    </row>
    <row r="1897" spans="1:11">
      <c r="A1897" s="151">
        <v>101555</v>
      </c>
      <c r="B1897" s="152">
        <v>11275</v>
      </c>
      <c r="C1897" s="151" t="s">
        <v>2609</v>
      </c>
      <c r="D1897" s="151" t="s">
        <v>727</v>
      </c>
      <c r="E1897" s="151">
        <v>1</v>
      </c>
      <c r="F1897" s="151">
        <v>2.3199999999999998</v>
      </c>
      <c r="G1897" s="151">
        <f t="shared" si="87"/>
        <v>2.3199999999999998</v>
      </c>
      <c r="H1897" s="151">
        <f t="shared" si="88"/>
        <v>0</v>
      </c>
      <c r="I1897" s="151">
        <f t="shared" si="89"/>
        <v>2.3199999999999998</v>
      </c>
      <c r="J1897" s="151" t="s">
        <v>707</v>
      </c>
      <c r="K1897" s="151" t="str">
        <f>IFERROR(IF(VLOOKUP(B1897,comp!$D:$L,1,FALSE)=B1897,"",""),"Novo")</f>
        <v/>
      </c>
    </row>
    <row r="1898" spans="1:11">
      <c r="A1898" s="151">
        <v>101556</v>
      </c>
      <c r="B1898" s="152">
        <v>11274</v>
      </c>
      <c r="C1898" s="151" t="s">
        <v>2610</v>
      </c>
      <c r="D1898" s="151" t="s">
        <v>727</v>
      </c>
      <c r="E1898" s="151">
        <v>1</v>
      </c>
      <c r="F1898" s="151">
        <v>1.77</v>
      </c>
      <c r="G1898" s="151">
        <f t="shared" si="87"/>
        <v>1.77</v>
      </c>
      <c r="H1898" s="151">
        <f t="shared" si="88"/>
        <v>0</v>
      </c>
      <c r="I1898" s="151">
        <f t="shared" si="89"/>
        <v>1.77</v>
      </c>
      <c r="J1898" s="151" t="s">
        <v>707</v>
      </c>
      <c r="K1898" s="151" t="str">
        <f>IFERROR(IF(VLOOKUP(B1898,comp!$D:$L,1,FALSE)=B1898,"",""),"Novo")</f>
        <v/>
      </c>
    </row>
    <row r="1899" spans="1:11">
      <c r="A1899" s="151">
        <v>101632</v>
      </c>
      <c r="B1899" s="152">
        <v>2510</v>
      </c>
      <c r="C1899" s="151" t="s">
        <v>2611</v>
      </c>
      <c r="D1899" s="151" t="s">
        <v>727</v>
      </c>
      <c r="E1899" s="151">
        <v>1</v>
      </c>
      <c r="F1899" s="151">
        <v>35.46</v>
      </c>
      <c r="G1899" s="151">
        <f t="shared" si="87"/>
        <v>35.46</v>
      </c>
      <c r="H1899" s="151">
        <f t="shared" si="88"/>
        <v>0</v>
      </c>
      <c r="I1899" s="151">
        <f t="shared" si="89"/>
        <v>35.46</v>
      </c>
      <c r="J1899" s="151" t="s">
        <v>707</v>
      </c>
      <c r="K1899" s="151" t="str">
        <f>IFERROR(IF(VLOOKUP(B1899,comp!$D:$L,1,FALSE)=B1899,"",""),"Novo")</f>
        <v/>
      </c>
    </row>
    <row r="1900" spans="1:11">
      <c r="A1900" s="151">
        <v>101636</v>
      </c>
      <c r="B1900" s="152">
        <v>2512</v>
      </c>
      <c r="C1900" s="151" t="s">
        <v>2612</v>
      </c>
      <c r="D1900" s="151" t="s">
        <v>727</v>
      </c>
      <c r="E1900" s="151">
        <v>1</v>
      </c>
      <c r="F1900" s="151">
        <v>39</v>
      </c>
      <c r="G1900" s="151">
        <f t="shared" si="87"/>
        <v>39</v>
      </c>
      <c r="H1900" s="151">
        <f t="shared" si="88"/>
        <v>0</v>
      </c>
      <c r="I1900" s="151">
        <f t="shared" si="89"/>
        <v>39</v>
      </c>
      <c r="J1900" s="151" t="s">
        <v>707</v>
      </c>
      <c r="K1900" s="151" t="str">
        <f>IFERROR(IF(VLOOKUP(B1900,comp!$D:$L,1,FALSE)=B1900,"",""),"Novo")</f>
        <v/>
      </c>
    </row>
    <row r="1901" spans="1:11">
      <c r="A1901" s="151">
        <v>101653</v>
      </c>
      <c r="B1901" s="152">
        <v>3798</v>
      </c>
      <c r="C1901" s="151" t="s">
        <v>2613</v>
      </c>
      <c r="D1901" s="151" t="s">
        <v>727</v>
      </c>
      <c r="E1901" s="151">
        <v>1</v>
      </c>
      <c r="F1901" s="151">
        <v>83.57</v>
      </c>
      <c r="G1901" s="151">
        <f t="shared" si="87"/>
        <v>83.57</v>
      </c>
      <c r="H1901" s="151">
        <f t="shared" si="88"/>
        <v>0</v>
      </c>
      <c r="I1901" s="151">
        <f t="shared" si="89"/>
        <v>83.57</v>
      </c>
      <c r="J1901" s="151" t="s">
        <v>707</v>
      </c>
      <c r="K1901" s="151" t="str">
        <f>IFERROR(IF(VLOOKUP(B1901,comp!$D:$L,1,FALSE)=B1901,"",""),"Novo")</f>
        <v/>
      </c>
    </row>
    <row r="1902" spans="1:11">
      <c r="A1902" s="151">
        <v>101654</v>
      </c>
      <c r="B1902" s="152">
        <v>42244</v>
      </c>
      <c r="C1902" s="151" t="s">
        <v>2614</v>
      </c>
      <c r="D1902" s="151" t="s">
        <v>727</v>
      </c>
      <c r="E1902" s="151">
        <v>1</v>
      </c>
      <c r="F1902" s="151">
        <v>113.9</v>
      </c>
      <c r="G1902" s="151">
        <f t="shared" si="87"/>
        <v>113.9</v>
      </c>
      <c r="H1902" s="151">
        <f t="shared" si="88"/>
        <v>0</v>
      </c>
      <c r="I1902" s="151">
        <f t="shared" si="89"/>
        <v>113.9</v>
      </c>
      <c r="J1902" s="151" t="s">
        <v>707</v>
      </c>
      <c r="K1902" s="151" t="str">
        <f>IFERROR(IF(VLOOKUP(B1902,comp!$D:$L,1,FALSE)=B1902,"",""),"Novo")</f>
        <v/>
      </c>
    </row>
    <row r="1903" spans="1:11">
      <c r="A1903" s="151">
        <v>101655</v>
      </c>
      <c r="B1903" s="152">
        <v>42245</v>
      </c>
      <c r="C1903" s="151" t="s">
        <v>2615</v>
      </c>
      <c r="D1903" s="151" t="s">
        <v>727</v>
      </c>
      <c r="E1903" s="151">
        <v>1</v>
      </c>
      <c r="F1903" s="151">
        <v>210.18</v>
      </c>
      <c r="G1903" s="151">
        <f t="shared" si="87"/>
        <v>210.18</v>
      </c>
      <c r="H1903" s="151">
        <f t="shared" si="88"/>
        <v>0</v>
      </c>
      <c r="I1903" s="151">
        <f t="shared" si="89"/>
        <v>210.18</v>
      </c>
      <c r="J1903" s="151" t="s">
        <v>707</v>
      </c>
      <c r="K1903" s="151" t="str">
        <f>IFERROR(IF(VLOOKUP(B1903,comp!$D:$L,1,FALSE)=B1903,"",""),"Novo")</f>
        <v/>
      </c>
    </row>
    <row r="1904" spans="1:11">
      <c r="A1904" s="151">
        <v>101656</v>
      </c>
      <c r="B1904" s="152">
        <v>42246</v>
      </c>
      <c r="C1904" s="151" t="s">
        <v>2616</v>
      </c>
      <c r="D1904" s="151" t="s">
        <v>727</v>
      </c>
      <c r="E1904" s="151">
        <v>1</v>
      </c>
      <c r="F1904" s="151">
        <v>232.66</v>
      </c>
      <c r="G1904" s="151">
        <f t="shared" si="87"/>
        <v>232.66</v>
      </c>
      <c r="H1904" s="151">
        <f t="shared" si="88"/>
        <v>0</v>
      </c>
      <c r="I1904" s="151">
        <f t="shared" si="89"/>
        <v>232.66</v>
      </c>
      <c r="J1904" s="151" t="s">
        <v>707</v>
      </c>
      <c r="K1904" s="151" t="str">
        <f>IFERROR(IF(VLOOKUP(B1904,comp!$D:$L,1,FALSE)=B1904,"",""),"Novo")</f>
        <v/>
      </c>
    </row>
    <row r="1905" spans="1:11">
      <c r="A1905" s="151">
        <v>101657</v>
      </c>
      <c r="B1905" s="152">
        <v>42243</v>
      </c>
      <c r="C1905" s="151" t="s">
        <v>2617</v>
      </c>
      <c r="D1905" s="151" t="s">
        <v>727</v>
      </c>
      <c r="E1905" s="151">
        <v>1</v>
      </c>
      <c r="F1905" s="151">
        <v>280.54000000000002</v>
      </c>
      <c r="G1905" s="151">
        <f t="shared" si="87"/>
        <v>280.54000000000002</v>
      </c>
      <c r="H1905" s="151">
        <f t="shared" si="88"/>
        <v>0</v>
      </c>
      <c r="I1905" s="151">
        <f t="shared" si="89"/>
        <v>280.54000000000002</v>
      </c>
      <c r="J1905" s="151" t="s">
        <v>707</v>
      </c>
      <c r="K1905" s="151" t="str">
        <f>IFERROR(IF(VLOOKUP(B1905,comp!$D:$L,1,FALSE)=B1905,"",""),"Novo")</f>
        <v/>
      </c>
    </row>
    <row r="1906" spans="1:11">
      <c r="A1906" s="151">
        <v>101658</v>
      </c>
      <c r="B1906" s="152">
        <v>42247</v>
      </c>
      <c r="C1906" s="151" t="s">
        <v>2618</v>
      </c>
      <c r="D1906" s="151" t="s">
        <v>727</v>
      </c>
      <c r="E1906" s="151">
        <v>1</v>
      </c>
      <c r="F1906" s="151">
        <v>379.01</v>
      </c>
      <c r="G1906" s="151">
        <f t="shared" si="87"/>
        <v>379.01</v>
      </c>
      <c r="H1906" s="151">
        <f t="shared" si="88"/>
        <v>0</v>
      </c>
      <c r="I1906" s="151">
        <f t="shared" si="89"/>
        <v>379.01</v>
      </c>
      <c r="J1906" s="151" t="s">
        <v>707</v>
      </c>
      <c r="K1906" s="151" t="str">
        <f>IFERROR(IF(VLOOKUP(B1906,comp!$D:$L,1,FALSE)=B1906,"",""),"Novo")</f>
        <v/>
      </c>
    </row>
    <row r="1907" spans="1:11">
      <c r="A1907" s="151">
        <v>101659</v>
      </c>
      <c r="B1907" s="152">
        <v>42248</v>
      </c>
      <c r="C1907" s="151" t="s">
        <v>2619</v>
      </c>
      <c r="D1907" s="151" t="s">
        <v>727</v>
      </c>
      <c r="E1907" s="151">
        <v>1</v>
      </c>
      <c r="F1907" s="151">
        <v>440.24</v>
      </c>
      <c r="G1907" s="151">
        <f t="shared" si="87"/>
        <v>440.24</v>
      </c>
      <c r="H1907" s="151">
        <f t="shared" si="88"/>
        <v>0</v>
      </c>
      <c r="I1907" s="151">
        <f t="shared" si="89"/>
        <v>440.24</v>
      </c>
      <c r="J1907" s="151" t="s">
        <v>707</v>
      </c>
      <c r="K1907" s="151" t="str">
        <f>IFERROR(IF(VLOOKUP(B1907,comp!$D:$L,1,FALSE)=B1907,"",""),"Novo")</f>
        <v/>
      </c>
    </row>
    <row r="1908" spans="1:11">
      <c r="A1908" s="151">
        <v>101660</v>
      </c>
      <c r="B1908" s="152">
        <v>42249</v>
      </c>
      <c r="C1908" s="151" t="s">
        <v>2620</v>
      </c>
      <c r="D1908" s="151" t="s">
        <v>727</v>
      </c>
      <c r="E1908" s="151">
        <v>1</v>
      </c>
      <c r="F1908" s="151">
        <v>729.33</v>
      </c>
      <c r="G1908" s="151">
        <f t="shared" si="87"/>
        <v>729.33</v>
      </c>
      <c r="H1908" s="151">
        <f t="shared" si="88"/>
        <v>0</v>
      </c>
      <c r="I1908" s="151">
        <f t="shared" si="89"/>
        <v>729.33</v>
      </c>
      <c r="J1908" s="151" t="s">
        <v>707</v>
      </c>
      <c r="K1908" s="151" t="str">
        <f>IFERROR(IF(VLOOKUP(B1908,comp!$D:$L,1,FALSE)=B1908,"",""),"Novo")</f>
        <v/>
      </c>
    </row>
    <row r="1909" spans="1:11">
      <c r="A1909" s="151">
        <v>101663</v>
      </c>
      <c r="B1909" s="152">
        <v>11927</v>
      </c>
      <c r="C1909" s="151" t="s">
        <v>2621</v>
      </c>
      <c r="D1909" s="151" t="s">
        <v>727</v>
      </c>
      <c r="E1909" s="151">
        <v>1</v>
      </c>
      <c r="F1909" s="151">
        <v>8.41</v>
      </c>
      <c r="G1909" s="151">
        <f t="shared" si="87"/>
        <v>8.41</v>
      </c>
      <c r="H1909" s="151">
        <f t="shared" si="88"/>
        <v>0</v>
      </c>
      <c r="I1909" s="151">
        <f t="shared" si="89"/>
        <v>8.41</v>
      </c>
      <c r="J1909" s="151" t="s">
        <v>707</v>
      </c>
      <c r="K1909" s="151" t="str">
        <f>IFERROR(IF(VLOOKUP(B1909,comp!$D:$L,1,FALSE)=B1909,"",""),"Novo")</f>
        <v/>
      </c>
    </row>
    <row r="1910" spans="1:11">
      <c r="A1910" s="151">
        <v>101664</v>
      </c>
      <c r="B1910" s="152">
        <v>11928</v>
      </c>
      <c r="C1910" s="151" t="s">
        <v>2622</v>
      </c>
      <c r="D1910" s="151" t="s">
        <v>727</v>
      </c>
      <c r="E1910" s="151">
        <v>1</v>
      </c>
      <c r="F1910" s="151">
        <v>9.64</v>
      </c>
      <c r="G1910" s="151">
        <f t="shared" si="87"/>
        <v>9.64</v>
      </c>
      <c r="H1910" s="151">
        <f t="shared" si="88"/>
        <v>0</v>
      </c>
      <c r="I1910" s="151">
        <f t="shared" si="89"/>
        <v>9.64</v>
      </c>
      <c r="J1910" s="151" t="s">
        <v>707</v>
      </c>
      <c r="K1910" s="151" t="str">
        <f>IFERROR(IF(VLOOKUP(B1910,comp!$D:$L,1,FALSE)=B1910,"",""),"Novo")</f>
        <v/>
      </c>
    </row>
    <row r="1911" spans="1:11">
      <c r="A1911" s="151">
        <v>101665</v>
      </c>
      <c r="B1911" s="152">
        <v>11929</v>
      </c>
      <c r="C1911" s="151" t="s">
        <v>2623</v>
      </c>
      <c r="D1911" s="151" t="s">
        <v>727</v>
      </c>
      <c r="E1911" s="151">
        <v>1</v>
      </c>
      <c r="F1911" s="151">
        <v>14.91</v>
      </c>
      <c r="G1911" s="151">
        <f t="shared" si="87"/>
        <v>14.91</v>
      </c>
      <c r="H1911" s="151">
        <f t="shared" si="88"/>
        <v>0</v>
      </c>
      <c r="I1911" s="151">
        <f t="shared" si="89"/>
        <v>14.91</v>
      </c>
      <c r="J1911" s="151" t="s">
        <v>707</v>
      </c>
      <c r="K1911" s="151" t="str">
        <f>IFERROR(IF(VLOOKUP(B1911,comp!$D:$L,1,FALSE)=B1911,"",""),"Novo")</f>
        <v/>
      </c>
    </row>
    <row r="1912" spans="1:11">
      <c r="A1912" s="151">
        <v>100578</v>
      </c>
      <c r="B1912" s="152">
        <v>863</v>
      </c>
      <c r="C1912" s="151" t="s">
        <v>2624</v>
      </c>
      <c r="D1912" s="151" t="s">
        <v>826</v>
      </c>
      <c r="E1912" s="151">
        <v>9</v>
      </c>
      <c r="F1912" s="151">
        <v>35.909999999999997</v>
      </c>
      <c r="G1912" s="151">
        <f t="shared" si="87"/>
        <v>323.18999999999994</v>
      </c>
      <c r="H1912" s="151">
        <f t="shared" si="88"/>
        <v>0</v>
      </c>
      <c r="I1912" s="151">
        <f t="shared" si="89"/>
        <v>323.18999999999994</v>
      </c>
      <c r="J1912" s="151" t="s">
        <v>707</v>
      </c>
      <c r="K1912" s="151" t="str">
        <f>IFERROR(IF(VLOOKUP(B1912,comp!$D:$L,1,FALSE)=B1912,"",""),"Novo")</f>
        <v/>
      </c>
    </row>
    <row r="1913" spans="1:11">
      <c r="A1913" s="151">
        <v>100599</v>
      </c>
      <c r="B1913" s="152">
        <v>94962</v>
      </c>
      <c r="C1913" s="151" t="s">
        <v>2625</v>
      </c>
      <c r="D1913" s="151" t="s">
        <v>1606</v>
      </c>
      <c r="E1913" s="151">
        <v>0.14599999999999999</v>
      </c>
      <c r="F1913" s="151">
        <v>337.63</v>
      </c>
      <c r="G1913" s="151">
        <f t="shared" si="87"/>
        <v>0</v>
      </c>
      <c r="H1913" s="151">
        <f t="shared" si="88"/>
        <v>49.293979999999998</v>
      </c>
      <c r="I1913" s="151">
        <f t="shared" si="89"/>
        <v>49.293979999999998</v>
      </c>
      <c r="J1913" s="151" t="s">
        <v>704</v>
      </c>
      <c r="K1913" s="151" t="str">
        <f>IFERROR(IF(VLOOKUP(B1913,comp!$D:$L,1,FALSE)=B1913,"",""),"Novo")</f>
        <v/>
      </c>
    </row>
    <row r="1914" spans="1:11">
      <c r="A1914" s="151">
        <v>100619</v>
      </c>
      <c r="B1914" s="152">
        <v>11975</v>
      </c>
      <c r="C1914" s="151" t="s">
        <v>2626</v>
      </c>
      <c r="D1914" s="151" t="s">
        <v>727</v>
      </c>
      <c r="E1914" s="151">
        <v>4</v>
      </c>
      <c r="F1914" s="151">
        <v>25.52</v>
      </c>
      <c r="G1914" s="151">
        <f t="shared" si="87"/>
        <v>102.08</v>
      </c>
      <c r="H1914" s="151">
        <f t="shared" si="88"/>
        <v>0</v>
      </c>
      <c r="I1914" s="151">
        <f t="shared" si="89"/>
        <v>102.08</v>
      </c>
      <c r="J1914" s="151" t="s">
        <v>707</v>
      </c>
      <c r="K1914" s="151" t="str">
        <f>IFERROR(IF(VLOOKUP(B1914,comp!$D:$L,1,FALSE)=B1914,"",""),"Novo")</f>
        <v/>
      </c>
    </row>
    <row r="1915" spans="1:11">
      <c r="A1915" s="151">
        <v>100619</v>
      </c>
      <c r="B1915" s="152">
        <v>12388</v>
      </c>
      <c r="C1915" s="151" t="s">
        <v>2627</v>
      </c>
      <c r="D1915" s="151" t="s">
        <v>727</v>
      </c>
      <c r="E1915" s="151">
        <v>1</v>
      </c>
      <c r="F1915" s="151">
        <v>270.31</v>
      </c>
      <c r="G1915" s="151">
        <f t="shared" si="87"/>
        <v>270.31</v>
      </c>
      <c r="H1915" s="151">
        <f t="shared" si="88"/>
        <v>0</v>
      </c>
      <c r="I1915" s="151">
        <f t="shared" si="89"/>
        <v>270.31</v>
      </c>
      <c r="J1915" s="151" t="s">
        <v>707</v>
      </c>
      <c r="K1915" s="151" t="str">
        <f>IFERROR(IF(VLOOKUP(B1915,comp!$D:$L,1,FALSE)=B1915,"",""),"Novo")</f>
        <v/>
      </c>
    </row>
    <row r="1916" spans="1:11">
      <c r="A1916" s="151">
        <v>100620</v>
      </c>
      <c r="B1916" s="152">
        <v>14162</v>
      </c>
      <c r="C1916" s="151" t="s">
        <v>2628</v>
      </c>
      <c r="D1916" s="151" t="s">
        <v>727</v>
      </c>
      <c r="E1916" s="151">
        <v>1</v>
      </c>
      <c r="F1916" s="155">
        <v>1772.51</v>
      </c>
      <c r="G1916" s="151">
        <f t="shared" si="87"/>
        <v>1772.51</v>
      </c>
      <c r="H1916" s="151">
        <f t="shared" si="88"/>
        <v>0</v>
      </c>
      <c r="I1916" s="151">
        <f t="shared" si="89"/>
        <v>1772.51</v>
      </c>
      <c r="J1916" s="151" t="s">
        <v>707</v>
      </c>
      <c r="K1916" s="151" t="str">
        <f>IFERROR(IF(VLOOKUP(B1916,comp!$D:$L,1,FALSE)=B1916,"",""),"Novo")</f>
        <v/>
      </c>
    </row>
    <row r="1917" spans="1:11">
      <c r="A1917" s="151">
        <v>100620</v>
      </c>
      <c r="B1917" s="152">
        <v>39746</v>
      </c>
      <c r="C1917" s="151" t="s">
        <v>2629</v>
      </c>
      <c r="D1917" s="151" t="s">
        <v>727</v>
      </c>
      <c r="E1917" s="151">
        <v>4</v>
      </c>
      <c r="F1917" s="151">
        <v>88.77</v>
      </c>
      <c r="G1917" s="151">
        <f t="shared" si="87"/>
        <v>355.08</v>
      </c>
      <c r="H1917" s="151">
        <f t="shared" si="88"/>
        <v>0</v>
      </c>
      <c r="I1917" s="151">
        <f t="shared" si="89"/>
        <v>355.08</v>
      </c>
      <c r="J1917" s="151" t="s">
        <v>707</v>
      </c>
      <c r="K1917" s="151" t="str">
        <f>IFERROR(IF(VLOOKUP(B1917,comp!$D:$L,1,FALSE)=B1917,"",""),"Novo")</f>
        <v/>
      </c>
    </row>
    <row r="1918" spans="1:11">
      <c r="A1918" s="151">
        <v>100621</v>
      </c>
      <c r="B1918" s="152">
        <v>14163</v>
      </c>
      <c r="C1918" s="151" t="s">
        <v>2630</v>
      </c>
      <c r="D1918" s="151" t="s">
        <v>727</v>
      </c>
      <c r="E1918" s="151">
        <v>1</v>
      </c>
      <c r="F1918" s="155">
        <v>2087.14</v>
      </c>
      <c r="G1918" s="151">
        <f t="shared" si="87"/>
        <v>2087.14</v>
      </c>
      <c r="H1918" s="151">
        <f t="shared" si="88"/>
        <v>0</v>
      </c>
      <c r="I1918" s="151">
        <f t="shared" si="89"/>
        <v>2087.14</v>
      </c>
      <c r="J1918" s="151" t="s">
        <v>707</v>
      </c>
      <c r="K1918" s="151" t="str">
        <f>IFERROR(IF(VLOOKUP(B1918,comp!$D:$L,1,FALSE)=B1918,"",""),"Novo")</f>
        <v/>
      </c>
    </row>
    <row r="1919" spans="1:11">
      <c r="A1919" s="151">
        <v>100622</v>
      </c>
      <c r="B1919" s="152">
        <v>5051</v>
      </c>
      <c r="C1919" s="151" t="s">
        <v>2631</v>
      </c>
      <c r="D1919" s="151" t="s">
        <v>727</v>
      </c>
      <c r="E1919" s="151">
        <v>1</v>
      </c>
      <c r="F1919" s="155">
        <v>1775.08</v>
      </c>
      <c r="G1919" s="151">
        <f t="shared" si="87"/>
        <v>1775.08</v>
      </c>
      <c r="H1919" s="151">
        <f t="shared" si="88"/>
        <v>0</v>
      </c>
      <c r="I1919" s="151">
        <f t="shared" si="89"/>
        <v>1775.08</v>
      </c>
      <c r="J1919" s="151" t="s">
        <v>707</v>
      </c>
      <c r="K1919" s="151" t="str">
        <f>IFERROR(IF(VLOOKUP(B1919,comp!$D:$L,1,FALSE)=B1919,"",""),"Novo")</f>
        <v/>
      </c>
    </row>
    <row r="1920" spans="1:11">
      <c r="A1920" s="151">
        <v>100623</v>
      </c>
      <c r="B1920" s="152">
        <v>14164</v>
      </c>
      <c r="C1920" s="151" t="s">
        <v>2632</v>
      </c>
      <c r="D1920" s="151" t="s">
        <v>727</v>
      </c>
      <c r="E1920" s="151">
        <v>1</v>
      </c>
      <c r="F1920" s="155">
        <v>1836.36</v>
      </c>
      <c r="G1920" s="151">
        <f t="shared" si="87"/>
        <v>1836.36</v>
      </c>
      <c r="H1920" s="151">
        <f t="shared" si="88"/>
        <v>0</v>
      </c>
      <c r="I1920" s="151">
        <f t="shared" si="89"/>
        <v>1836.36</v>
      </c>
      <c r="J1920" s="151" t="s">
        <v>707</v>
      </c>
      <c r="K1920" s="151" t="str">
        <f>IFERROR(IF(VLOOKUP(B1920,comp!$D:$L,1,FALSE)=B1920,"",""),"Novo")</f>
        <v/>
      </c>
    </row>
    <row r="1921" spans="1:11">
      <c r="A1921" s="151">
        <v>97605</v>
      </c>
      <c r="B1921" s="152">
        <v>38769</v>
      </c>
      <c r="C1921" s="151" t="s">
        <v>2633</v>
      </c>
      <c r="D1921" s="151" t="s">
        <v>727</v>
      </c>
      <c r="E1921" s="151">
        <v>1</v>
      </c>
      <c r="F1921" s="151">
        <v>65.27</v>
      </c>
      <c r="G1921" s="151">
        <f t="shared" si="87"/>
        <v>65.27</v>
      </c>
      <c r="H1921" s="151">
        <f t="shared" si="88"/>
        <v>0</v>
      </c>
      <c r="I1921" s="151">
        <f t="shared" si="89"/>
        <v>65.27</v>
      </c>
      <c r="J1921" s="151" t="s">
        <v>707</v>
      </c>
      <c r="K1921" s="151" t="str">
        <f>IFERROR(IF(VLOOKUP(B1921,comp!$D:$L,1,FALSE)=B1921,"",""),"Novo")</f>
        <v/>
      </c>
    </row>
    <row r="1922" spans="1:11">
      <c r="A1922" s="151">
        <v>97607</v>
      </c>
      <c r="B1922" s="152">
        <v>38775</v>
      </c>
      <c r="C1922" s="151" t="s">
        <v>2634</v>
      </c>
      <c r="D1922" s="151" t="s">
        <v>727</v>
      </c>
      <c r="E1922" s="151">
        <v>1</v>
      </c>
      <c r="F1922" s="151">
        <v>80.790000000000006</v>
      </c>
      <c r="G1922" s="151">
        <f t="shared" si="87"/>
        <v>80.790000000000006</v>
      </c>
      <c r="H1922" s="151">
        <f t="shared" si="88"/>
        <v>0</v>
      </c>
      <c r="I1922" s="151">
        <f t="shared" si="89"/>
        <v>80.790000000000006</v>
      </c>
      <c r="J1922" s="151" t="s">
        <v>707</v>
      </c>
      <c r="K1922" s="151" t="str">
        <f>IFERROR(IF(VLOOKUP(B1922,comp!$D:$L,1,FALSE)=B1922,"",""),"Novo")</f>
        <v/>
      </c>
    </row>
    <row r="1923" spans="1:11">
      <c r="A1923" s="151">
        <v>102102</v>
      </c>
      <c r="B1923" s="152">
        <v>7610</v>
      </c>
      <c r="C1923" s="151" t="s">
        <v>2635</v>
      </c>
      <c r="D1923" s="151" t="s">
        <v>727</v>
      </c>
      <c r="E1923" s="151">
        <v>1</v>
      </c>
      <c r="F1923" s="155">
        <v>10827.69</v>
      </c>
      <c r="G1923" s="151">
        <f t="shared" si="87"/>
        <v>10827.69</v>
      </c>
      <c r="H1923" s="151">
        <f t="shared" si="88"/>
        <v>0</v>
      </c>
      <c r="I1923" s="151">
        <f t="shared" si="89"/>
        <v>10827.69</v>
      </c>
      <c r="J1923" s="151" t="s">
        <v>707</v>
      </c>
      <c r="K1923" s="151" t="str">
        <f>IFERROR(IF(VLOOKUP(B1923,comp!$D:$L,1,FALSE)=B1923,"",""),"Novo")</f>
        <v/>
      </c>
    </row>
    <row r="1924" spans="1:11">
      <c r="A1924" s="151">
        <v>102103</v>
      </c>
      <c r="B1924" s="152">
        <v>7617</v>
      </c>
      <c r="C1924" s="151" t="s">
        <v>2636</v>
      </c>
      <c r="D1924" s="151" t="s">
        <v>727</v>
      </c>
      <c r="E1924" s="151">
        <v>1</v>
      </c>
      <c r="F1924" s="155">
        <v>12094.08</v>
      </c>
      <c r="G1924" s="151">
        <f t="shared" si="87"/>
        <v>12094.08</v>
      </c>
      <c r="H1924" s="151">
        <f t="shared" si="88"/>
        <v>0</v>
      </c>
      <c r="I1924" s="151">
        <f t="shared" si="89"/>
        <v>12094.08</v>
      </c>
      <c r="J1924" s="151" t="s">
        <v>707</v>
      </c>
      <c r="K1924" s="151" t="str">
        <f>IFERROR(IF(VLOOKUP(B1924,comp!$D:$L,1,FALSE)=B1924,"",""),"Novo")</f>
        <v/>
      </c>
    </row>
    <row r="1925" spans="1:11">
      <c r="A1925" s="151">
        <v>102104</v>
      </c>
      <c r="B1925" s="152">
        <v>7611</v>
      </c>
      <c r="C1925" s="151" t="s">
        <v>2637</v>
      </c>
      <c r="D1925" s="151" t="s">
        <v>727</v>
      </c>
      <c r="E1925" s="151">
        <v>1</v>
      </c>
      <c r="F1925" s="155">
        <v>15640</v>
      </c>
      <c r="G1925" s="151">
        <f t="shared" ref="G1925:G1988" si="90">IF(J1925="INSUMO",F1925*E1925,0)</f>
        <v>15640</v>
      </c>
      <c r="H1925" s="151">
        <f t="shared" ref="H1925:H1988" si="91">IF(J1925="MÃO DE OBRA",F1925*E1925,0)</f>
        <v>0</v>
      </c>
      <c r="I1925" s="151">
        <f t="shared" ref="I1925:I1988" si="92">E1925*F1925</f>
        <v>15640</v>
      </c>
      <c r="J1925" s="151" t="s">
        <v>707</v>
      </c>
      <c r="K1925" s="151" t="str">
        <f>IFERROR(IF(VLOOKUP(B1925,comp!$D:$L,1,FALSE)=B1925,"",""),"Novo")</f>
        <v/>
      </c>
    </row>
    <row r="1926" spans="1:11">
      <c r="A1926" s="151">
        <v>102105</v>
      </c>
      <c r="B1926" s="152">
        <v>7619</v>
      </c>
      <c r="C1926" s="151" t="s">
        <v>2638</v>
      </c>
      <c r="D1926" s="151" t="s">
        <v>727</v>
      </c>
      <c r="E1926" s="151">
        <v>1</v>
      </c>
      <c r="F1926" s="155">
        <v>19325.21</v>
      </c>
      <c r="G1926" s="151">
        <f t="shared" si="90"/>
        <v>19325.21</v>
      </c>
      <c r="H1926" s="151">
        <f t="shared" si="91"/>
        <v>0</v>
      </c>
      <c r="I1926" s="151">
        <f t="shared" si="92"/>
        <v>19325.21</v>
      </c>
      <c r="J1926" s="151" t="s">
        <v>707</v>
      </c>
      <c r="K1926" s="151" t="str">
        <f>IFERROR(IF(VLOOKUP(B1926,comp!$D:$L,1,FALSE)=B1926,"",""),"Novo")</f>
        <v/>
      </c>
    </row>
    <row r="1927" spans="1:11">
      <c r="A1927" s="151">
        <v>102106</v>
      </c>
      <c r="B1927" s="152">
        <v>7614</v>
      </c>
      <c r="C1927" s="151" t="s">
        <v>2639</v>
      </c>
      <c r="D1927" s="151" t="s">
        <v>727</v>
      </c>
      <c r="E1927" s="151">
        <v>1</v>
      </c>
      <c r="F1927" s="155">
        <v>24373.7</v>
      </c>
      <c r="G1927" s="151">
        <f t="shared" si="90"/>
        <v>24373.7</v>
      </c>
      <c r="H1927" s="151">
        <f t="shared" si="91"/>
        <v>0</v>
      </c>
      <c r="I1927" s="151">
        <f t="shared" si="92"/>
        <v>24373.7</v>
      </c>
      <c r="J1927" s="151" t="s">
        <v>707</v>
      </c>
      <c r="K1927" s="151" t="str">
        <f>IFERROR(IF(VLOOKUP(B1927,comp!$D:$L,1,FALSE)=B1927,"",""),"Novo")</f>
        <v/>
      </c>
    </row>
    <row r="1928" spans="1:11">
      <c r="A1928" s="151">
        <v>102107</v>
      </c>
      <c r="B1928" s="152">
        <v>7620</v>
      </c>
      <c r="C1928" s="151" t="s">
        <v>2640</v>
      </c>
      <c r="D1928" s="151" t="s">
        <v>727</v>
      </c>
      <c r="E1928" s="151">
        <v>1</v>
      </c>
      <c r="F1928" s="155">
        <v>34192.71</v>
      </c>
      <c r="G1928" s="151">
        <f t="shared" si="90"/>
        <v>34192.71</v>
      </c>
      <c r="H1928" s="151">
        <f t="shared" si="91"/>
        <v>0</v>
      </c>
      <c r="I1928" s="151">
        <f t="shared" si="92"/>
        <v>34192.71</v>
      </c>
      <c r="J1928" s="151" t="s">
        <v>707</v>
      </c>
      <c r="K1928" s="151" t="str">
        <f>IFERROR(IF(VLOOKUP(B1928,comp!$D:$L,1,FALSE)=B1928,"",""),"Novo")</f>
        <v/>
      </c>
    </row>
    <row r="1929" spans="1:11">
      <c r="A1929" s="151">
        <v>102108</v>
      </c>
      <c r="B1929" s="152">
        <v>7615</v>
      </c>
      <c r="C1929" s="151" t="s">
        <v>2641</v>
      </c>
      <c r="D1929" s="151" t="s">
        <v>727</v>
      </c>
      <c r="E1929" s="151">
        <v>1</v>
      </c>
      <c r="F1929" s="155">
        <v>39891.49</v>
      </c>
      <c r="G1929" s="151">
        <f t="shared" si="90"/>
        <v>39891.49</v>
      </c>
      <c r="H1929" s="151">
        <f t="shared" si="91"/>
        <v>0</v>
      </c>
      <c r="I1929" s="151">
        <f t="shared" si="92"/>
        <v>39891.49</v>
      </c>
      <c r="J1929" s="151" t="s">
        <v>707</v>
      </c>
      <c r="K1929" s="151" t="str">
        <f>IFERROR(IF(VLOOKUP(B1929,comp!$D:$L,1,FALSE)=B1929,"",""),"Novo")</f>
        <v/>
      </c>
    </row>
    <row r="1930" spans="1:11">
      <c r="A1930" s="151">
        <v>102109</v>
      </c>
      <c r="B1930" s="152">
        <v>12327</v>
      </c>
      <c r="C1930" s="151" t="s">
        <v>2642</v>
      </c>
      <c r="D1930" s="151" t="s">
        <v>727</v>
      </c>
      <c r="E1930" s="151">
        <v>1</v>
      </c>
      <c r="F1930" s="151">
        <v>32.4</v>
      </c>
      <c r="G1930" s="151">
        <f t="shared" si="90"/>
        <v>32.4</v>
      </c>
      <c r="H1930" s="151">
        <f t="shared" si="91"/>
        <v>0</v>
      </c>
      <c r="I1930" s="151">
        <f t="shared" si="92"/>
        <v>32.4</v>
      </c>
      <c r="J1930" s="151" t="s">
        <v>707</v>
      </c>
      <c r="K1930" s="151" t="str">
        <f>IFERROR(IF(VLOOKUP(B1930,comp!$D:$L,1,FALSE)=B1930,"",""),"Novo")</f>
        <v/>
      </c>
    </row>
    <row r="1931" spans="1:11">
      <c r="A1931" s="151">
        <v>102110</v>
      </c>
      <c r="B1931" s="152">
        <v>7576</v>
      </c>
      <c r="C1931" s="151" t="s">
        <v>2643</v>
      </c>
      <c r="D1931" s="151" t="s">
        <v>727</v>
      </c>
      <c r="E1931" s="151">
        <v>1</v>
      </c>
      <c r="F1931" s="151">
        <v>141.30000000000001</v>
      </c>
      <c r="G1931" s="151">
        <f t="shared" si="90"/>
        <v>141.30000000000001</v>
      </c>
      <c r="H1931" s="151">
        <f t="shared" si="91"/>
        <v>0</v>
      </c>
      <c r="I1931" s="151">
        <f t="shared" si="92"/>
        <v>141.30000000000001</v>
      </c>
      <c r="J1931" s="151" t="s">
        <v>707</v>
      </c>
      <c r="K1931" s="151" t="str">
        <f>IFERROR(IF(VLOOKUP(B1931,comp!$D:$L,1,FALSE)=B1931,"",""),"Novo")</f>
        <v/>
      </c>
    </row>
    <row r="1932" spans="1:11">
      <c r="A1932" s="151">
        <v>103654</v>
      </c>
      <c r="B1932" s="152">
        <v>7616</v>
      </c>
      <c r="C1932" s="151" t="s">
        <v>2644</v>
      </c>
      <c r="D1932" s="151" t="s">
        <v>727</v>
      </c>
      <c r="E1932" s="151">
        <v>1</v>
      </c>
      <c r="F1932" s="155">
        <v>65096.59</v>
      </c>
      <c r="G1932" s="151">
        <f t="shared" si="90"/>
        <v>65096.59</v>
      </c>
      <c r="H1932" s="151">
        <f t="shared" si="91"/>
        <v>0</v>
      </c>
      <c r="I1932" s="151">
        <f t="shared" si="92"/>
        <v>65096.59</v>
      </c>
      <c r="J1932" s="151" t="s">
        <v>707</v>
      </c>
      <c r="K1932" s="151" t="str">
        <f>IFERROR(IF(VLOOKUP(B1932,comp!$D:$L,1,FALSE)=B1932,"",""),"Novo")</f>
        <v/>
      </c>
    </row>
    <row r="1933" spans="1:11">
      <c r="A1933" s="151">
        <v>103654</v>
      </c>
      <c r="B1933" s="152">
        <v>88266</v>
      </c>
      <c r="C1933" s="151" t="s">
        <v>2645</v>
      </c>
      <c r="D1933" s="151" t="s">
        <v>852</v>
      </c>
      <c r="E1933" s="151">
        <v>3.6747000000000001</v>
      </c>
      <c r="F1933" s="151">
        <v>43.49</v>
      </c>
      <c r="G1933" s="151">
        <f t="shared" si="90"/>
        <v>0</v>
      </c>
      <c r="H1933" s="151">
        <f t="shared" si="91"/>
        <v>159.812703</v>
      </c>
      <c r="I1933" s="151">
        <f t="shared" si="92"/>
        <v>159.812703</v>
      </c>
      <c r="J1933" s="151" t="s">
        <v>704</v>
      </c>
      <c r="K1933" s="151" t="str">
        <f>IFERROR(IF(VLOOKUP(B1933,comp!$D:$L,1,FALSE)=B1933,"",""),"Novo")</f>
        <v/>
      </c>
    </row>
    <row r="1934" spans="1:11">
      <c r="A1934" s="151">
        <v>103655</v>
      </c>
      <c r="B1934" s="152">
        <v>7612</v>
      </c>
      <c r="C1934" s="151" t="s">
        <v>2646</v>
      </c>
      <c r="D1934" s="151" t="s">
        <v>727</v>
      </c>
      <c r="E1934" s="151">
        <v>1</v>
      </c>
      <c r="F1934" s="155">
        <v>89291.1</v>
      </c>
      <c r="G1934" s="151">
        <f t="shared" si="90"/>
        <v>89291.1</v>
      </c>
      <c r="H1934" s="151">
        <f t="shared" si="91"/>
        <v>0</v>
      </c>
      <c r="I1934" s="151">
        <f t="shared" si="92"/>
        <v>89291.1</v>
      </c>
      <c r="J1934" s="151" t="s">
        <v>707</v>
      </c>
      <c r="K1934" s="151" t="str">
        <f>IFERROR(IF(VLOOKUP(B1934,comp!$D:$L,1,FALSE)=B1934,"",""),"Novo")</f>
        <v/>
      </c>
    </row>
    <row r="1935" spans="1:11">
      <c r="A1935" s="151">
        <v>103656</v>
      </c>
      <c r="B1935" s="152">
        <v>7613</v>
      </c>
      <c r="C1935" s="151" t="s">
        <v>2647</v>
      </c>
      <c r="D1935" s="151" t="s">
        <v>727</v>
      </c>
      <c r="E1935" s="151">
        <v>1</v>
      </c>
      <c r="F1935" s="155">
        <v>125018.68</v>
      </c>
      <c r="G1935" s="151">
        <f t="shared" si="90"/>
        <v>125018.68</v>
      </c>
      <c r="H1935" s="151">
        <f t="shared" si="91"/>
        <v>0</v>
      </c>
      <c r="I1935" s="151">
        <f t="shared" si="92"/>
        <v>125018.68</v>
      </c>
      <c r="J1935" s="151" t="s">
        <v>707</v>
      </c>
      <c r="K1935" s="151" t="str">
        <f>IFERROR(IF(VLOOKUP(B1935,comp!$D:$L,1,FALSE)=B1935,"",""),"Novo")</f>
        <v/>
      </c>
    </row>
    <row r="1936" spans="1:11">
      <c r="A1936" s="151">
        <v>96973</v>
      </c>
      <c r="B1936" s="152">
        <v>98463</v>
      </c>
      <c r="C1936" s="151" t="s">
        <v>2648</v>
      </c>
      <c r="D1936" s="151" t="s">
        <v>727</v>
      </c>
      <c r="E1936" s="151">
        <v>0.66669999999999996</v>
      </c>
      <c r="F1936" s="151">
        <v>30.7</v>
      </c>
      <c r="G1936" s="151">
        <f t="shared" si="90"/>
        <v>0</v>
      </c>
      <c r="H1936" s="151">
        <f t="shared" si="91"/>
        <v>20.467689999999997</v>
      </c>
      <c r="I1936" s="151">
        <f t="shared" si="92"/>
        <v>20.467689999999997</v>
      </c>
      <c r="J1936" s="151" t="s">
        <v>704</v>
      </c>
      <c r="K1936" s="151" t="str">
        <f>IFERROR(IF(VLOOKUP(B1936,comp!$D:$L,1,FALSE)=B1936,"",""),"Novo")</f>
        <v/>
      </c>
    </row>
    <row r="1937" spans="1:11">
      <c r="A1937" s="151">
        <v>96974</v>
      </c>
      <c r="B1937" s="152">
        <v>867</v>
      </c>
      <c r="C1937" s="151" t="s">
        <v>2649</v>
      </c>
      <c r="D1937" s="151" t="s">
        <v>826</v>
      </c>
      <c r="E1937" s="151">
        <v>1.05</v>
      </c>
      <c r="F1937" s="151">
        <v>51.16</v>
      </c>
      <c r="G1937" s="151">
        <f t="shared" si="90"/>
        <v>53.717999999999996</v>
      </c>
      <c r="H1937" s="151">
        <f t="shared" si="91"/>
        <v>0</v>
      </c>
      <c r="I1937" s="151">
        <f t="shared" si="92"/>
        <v>53.717999999999996</v>
      </c>
      <c r="J1937" s="151" t="s">
        <v>707</v>
      </c>
      <c r="K1937" s="151" t="str">
        <f>IFERROR(IF(VLOOKUP(B1937,comp!$D:$L,1,FALSE)=B1937,"",""),"Novo")</f>
        <v/>
      </c>
    </row>
    <row r="1938" spans="1:11">
      <c r="A1938" s="151">
        <v>96975</v>
      </c>
      <c r="B1938" s="152">
        <v>864</v>
      </c>
      <c r="C1938" s="151" t="s">
        <v>2650</v>
      </c>
      <c r="D1938" s="151" t="s">
        <v>826</v>
      </c>
      <c r="E1938" s="151">
        <v>1.05</v>
      </c>
      <c r="F1938" s="151">
        <v>67.58</v>
      </c>
      <c r="G1938" s="151">
        <f t="shared" si="90"/>
        <v>70.959000000000003</v>
      </c>
      <c r="H1938" s="151">
        <f t="shared" si="91"/>
        <v>0</v>
      </c>
      <c r="I1938" s="151">
        <f t="shared" si="92"/>
        <v>70.959000000000003</v>
      </c>
      <c r="J1938" s="151" t="s">
        <v>707</v>
      </c>
      <c r="K1938" s="151" t="str">
        <f>IFERROR(IF(VLOOKUP(B1938,comp!$D:$L,1,FALSE)=B1938,"",""),"Novo")</f>
        <v/>
      </c>
    </row>
    <row r="1939" spans="1:11">
      <c r="A1939" s="151">
        <v>96976</v>
      </c>
      <c r="B1939" s="152">
        <v>865</v>
      </c>
      <c r="C1939" s="151" t="s">
        <v>2651</v>
      </c>
      <c r="D1939" s="151" t="s">
        <v>826</v>
      </c>
      <c r="E1939" s="151">
        <v>1.05</v>
      </c>
      <c r="F1939" s="151">
        <v>97.2</v>
      </c>
      <c r="G1939" s="151">
        <f t="shared" si="90"/>
        <v>102.06</v>
      </c>
      <c r="H1939" s="151">
        <f t="shared" si="91"/>
        <v>0</v>
      </c>
      <c r="I1939" s="151">
        <f t="shared" si="92"/>
        <v>102.06</v>
      </c>
      <c r="J1939" s="151" t="s">
        <v>707</v>
      </c>
      <c r="K1939" s="151" t="str">
        <f>IFERROR(IF(VLOOKUP(B1939,comp!$D:$L,1,FALSE)=B1939,"",""),"Novo")</f>
        <v/>
      </c>
    </row>
    <row r="1940" spans="1:11">
      <c r="A1940" s="151">
        <v>96984</v>
      </c>
      <c r="B1940" s="152">
        <v>12070</v>
      </c>
      <c r="C1940" s="151" t="s">
        <v>2652</v>
      </c>
      <c r="D1940" s="151" t="s">
        <v>826</v>
      </c>
      <c r="E1940" s="151">
        <v>3</v>
      </c>
      <c r="F1940" s="151">
        <v>5.72</v>
      </c>
      <c r="G1940" s="151">
        <f t="shared" si="90"/>
        <v>17.16</v>
      </c>
      <c r="H1940" s="151">
        <f t="shared" si="91"/>
        <v>0</v>
      </c>
      <c r="I1940" s="151">
        <f t="shared" si="92"/>
        <v>17.16</v>
      </c>
      <c r="J1940" s="151" t="s">
        <v>707</v>
      </c>
      <c r="K1940" s="151" t="str">
        <f>IFERROR(IF(VLOOKUP(B1940,comp!$D:$L,1,FALSE)=B1940,"",""),"Novo")</f>
        <v/>
      </c>
    </row>
    <row r="1941" spans="1:11">
      <c r="A1941" s="151">
        <v>96985</v>
      </c>
      <c r="B1941" s="152">
        <v>3379</v>
      </c>
      <c r="C1941" s="151" t="s">
        <v>2653</v>
      </c>
      <c r="D1941" s="151" t="s">
        <v>727</v>
      </c>
      <c r="E1941" s="151">
        <v>1</v>
      </c>
      <c r="F1941" s="151">
        <v>90.21</v>
      </c>
      <c r="G1941" s="151">
        <f t="shared" si="90"/>
        <v>90.21</v>
      </c>
      <c r="H1941" s="151">
        <f t="shared" si="91"/>
        <v>0</v>
      </c>
      <c r="I1941" s="151">
        <f t="shared" si="92"/>
        <v>90.21</v>
      </c>
      <c r="J1941" s="151" t="s">
        <v>707</v>
      </c>
      <c r="K1941" s="151" t="str">
        <f>IFERROR(IF(VLOOKUP(B1941,comp!$D:$L,1,FALSE)=B1941,"",""),"Novo")</f>
        <v/>
      </c>
    </row>
    <row r="1942" spans="1:11">
      <c r="A1942" s="151">
        <v>96986</v>
      </c>
      <c r="B1942" s="152">
        <v>3378</v>
      </c>
      <c r="C1942" s="151" t="s">
        <v>2654</v>
      </c>
      <c r="D1942" s="151" t="s">
        <v>727</v>
      </c>
      <c r="E1942" s="151">
        <v>1</v>
      </c>
      <c r="F1942" s="151">
        <v>133.47999999999999</v>
      </c>
      <c r="G1942" s="151">
        <f t="shared" si="90"/>
        <v>133.47999999999999</v>
      </c>
      <c r="H1942" s="151">
        <f t="shared" si="91"/>
        <v>0</v>
      </c>
      <c r="I1942" s="151">
        <f t="shared" si="92"/>
        <v>133.47999999999999</v>
      </c>
      <c r="J1942" s="151" t="s">
        <v>707</v>
      </c>
      <c r="K1942" s="151" t="str">
        <f>IFERROR(IF(VLOOKUP(B1942,comp!$D:$L,1,FALSE)=B1942,"",""),"Novo")</f>
        <v/>
      </c>
    </row>
    <row r="1943" spans="1:11">
      <c r="A1943" s="151">
        <v>96987</v>
      </c>
      <c r="B1943" s="152">
        <v>38060</v>
      </c>
      <c r="C1943" s="151" t="s">
        <v>2655</v>
      </c>
      <c r="D1943" s="151" t="s">
        <v>727</v>
      </c>
      <c r="E1943" s="151">
        <v>1</v>
      </c>
      <c r="F1943" s="151">
        <v>55.24</v>
      </c>
      <c r="G1943" s="151">
        <f t="shared" si="90"/>
        <v>55.24</v>
      </c>
      <c r="H1943" s="151">
        <f t="shared" si="91"/>
        <v>0</v>
      </c>
      <c r="I1943" s="151">
        <f t="shared" si="92"/>
        <v>55.24</v>
      </c>
      <c r="J1943" s="151" t="s">
        <v>707</v>
      </c>
      <c r="K1943" s="151" t="str">
        <f>IFERROR(IF(VLOOKUP(B1943,comp!$D:$L,1,FALSE)=B1943,"",""),"Novo")</f>
        <v/>
      </c>
    </row>
    <row r="1944" spans="1:11">
      <c r="A1944" s="151">
        <v>96988</v>
      </c>
      <c r="B1944" s="152">
        <v>41387</v>
      </c>
      <c r="C1944" s="151" t="s">
        <v>2656</v>
      </c>
      <c r="D1944" s="151" t="s">
        <v>826</v>
      </c>
      <c r="E1944" s="151">
        <v>3</v>
      </c>
      <c r="F1944" s="151">
        <v>54.41</v>
      </c>
      <c r="G1944" s="151">
        <f t="shared" si="90"/>
        <v>163.22999999999999</v>
      </c>
      <c r="H1944" s="151">
        <f t="shared" si="91"/>
        <v>0</v>
      </c>
      <c r="I1944" s="151">
        <f t="shared" si="92"/>
        <v>163.22999999999999</v>
      </c>
      <c r="J1944" s="151" t="s">
        <v>707</v>
      </c>
      <c r="K1944" s="151" t="str">
        <f>IFERROR(IF(VLOOKUP(B1944,comp!$D:$L,1,FALSE)=B1944,"",""),"Novo")</f>
        <v/>
      </c>
    </row>
    <row r="1945" spans="1:11">
      <c r="A1945" s="151">
        <v>96989</v>
      </c>
      <c r="B1945" s="152">
        <v>4274</v>
      </c>
      <c r="C1945" s="151" t="s">
        <v>2657</v>
      </c>
      <c r="D1945" s="151" t="s">
        <v>727</v>
      </c>
      <c r="E1945" s="151">
        <v>1</v>
      </c>
      <c r="F1945" s="151">
        <v>136.9</v>
      </c>
      <c r="G1945" s="151">
        <f t="shared" si="90"/>
        <v>136.9</v>
      </c>
      <c r="H1945" s="151">
        <f t="shared" si="91"/>
        <v>0</v>
      </c>
      <c r="I1945" s="151">
        <f t="shared" si="92"/>
        <v>136.9</v>
      </c>
      <c r="J1945" s="151" t="s">
        <v>707</v>
      </c>
      <c r="K1945" s="151" t="str">
        <f>IFERROR(IF(VLOOKUP(B1945,comp!$D:$L,1,FALSE)=B1945,"",""),"Novo")</f>
        <v/>
      </c>
    </row>
    <row r="1946" spans="1:11">
      <c r="A1946" s="151">
        <v>98463</v>
      </c>
      <c r="B1946" s="152">
        <v>7572</v>
      </c>
      <c r="C1946" s="151" t="s">
        <v>2658</v>
      </c>
      <c r="D1946" s="151" t="s">
        <v>727</v>
      </c>
      <c r="E1946" s="151">
        <v>1</v>
      </c>
      <c r="F1946" s="151">
        <v>7.98</v>
      </c>
      <c r="G1946" s="151">
        <f t="shared" si="90"/>
        <v>7.98</v>
      </c>
      <c r="H1946" s="151">
        <f t="shared" si="91"/>
        <v>0</v>
      </c>
      <c r="I1946" s="151">
        <f t="shared" si="92"/>
        <v>7.98</v>
      </c>
      <c r="J1946" s="151" t="s">
        <v>707</v>
      </c>
      <c r="K1946" s="151" t="str">
        <f>IFERROR(IF(VLOOKUP(B1946,comp!$D:$L,1,FALSE)=B1946,"",""),"Novo")</f>
        <v/>
      </c>
    </row>
    <row r="1947" spans="1:11">
      <c r="A1947" s="151">
        <v>104746</v>
      </c>
      <c r="B1947" s="152">
        <v>7583</v>
      </c>
      <c r="C1947" s="151" t="s">
        <v>2659</v>
      </c>
      <c r="D1947" s="151" t="s">
        <v>727</v>
      </c>
      <c r="E1947" s="151">
        <v>2</v>
      </c>
      <c r="F1947" s="151">
        <v>0.25</v>
      </c>
      <c r="G1947" s="151">
        <f t="shared" si="90"/>
        <v>0.5</v>
      </c>
      <c r="H1947" s="151">
        <f t="shared" si="91"/>
        <v>0</v>
      </c>
      <c r="I1947" s="151">
        <f t="shared" si="92"/>
        <v>0.5</v>
      </c>
      <c r="J1947" s="151" t="s">
        <v>707</v>
      </c>
      <c r="K1947" s="151" t="str">
        <f>IFERROR(IF(VLOOKUP(B1947,comp!$D:$L,1,FALSE)=B1947,"",""),"Novo")</f>
        <v/>
      </c>
    </row>
    <row r="1948" spans="1:11">
      <c r="A1948" s="151">
        <v>104746</v>
      </c>
      <c r="B1948" s="152">
        <v>41426</v>
      </c>
      <c r="C1948" s="151" t="s">
        <v>2660</v>
      </c>
      <c r="D1948" s="151" t="s">
        <v>727</v>
      </c>
      <c r="E1948" s="151">
        <v>1</v>
      </c>
      <c r="F1948" s="151">
        <v>13.95</v>
      </c>
      <c r="G1948" s="151">
        <f t="shared" si="90"/>
        <v>13.95</v>
      </c>
      <c r="H1948" s="151">
        <f t="shared" si="91"/>
        <v>0</v>
      </c>
      <c r="I1948" s="151">
        <f t="shared" si="92"/>
        <v>13.95</v>
      </c>
      <c r="J1948" s="151" t="s">
        <v>707</v>
      </c>
      <c r="K1948" s="151" t="str">
        <f>IFERROR(IF(VLOOKUP(B1948,comp!$D:$L,1,FALSE)=B1948,"",""),"Novo")</f>
        <v/>
      </c>
    </row>
    <row r="1949" spans="1:11">
      <c r="A1949" s="151">
        <v>104749</v>
      </c>
      <c r="B1949" s="152">
        <v>416</v>
      </c>
      <c r="C1949" s="151" t="s">
        <v>2661</v>
      </c>
      <c r="D1949" s="151" t="s">
        <v>727</v>
      </c>
      <c r="E1949" s="151">
        <v>1</v>
      </c>
      <c r="F1949" s="151">
        <v>13.8</v>
      </c>
      <c r="G1949" s="151">
        <f t="shared" si="90"/>
        <v>13.8</v>
      </c>
      <c r="H1949" s="151">
        <f t="shared" si="91"/>
        <v>0</v>
      </c>
      <c r="I1949" s="151">
        <f t="shared" si="92"/>
        <v>13.8</v>
      </c>
      <c r="J1949" s="151" t="s">
        <v>707</v>
      </c>
      <c r="K1949" s="151" t="str">
        <f>IFERROR(IF(VLOOKUP(B1949,comp!$D:$L,1,FALSE)=B1949,"",""),"Novo")</f>
        <v/>
      </c>
    </row>
    <row r="1950" spans="1:11">
      <c r="A1950" s="151">
        <v>104750</v>
      </c>
      <c r="B1950" s="152">
        <v>425</v>
      </c>
      <c r="C1950" s="151" t="s">
        <v>2662</v>
      </c>
      <c r="D1950" s="151" t="s">
        <v>727</v>
      </c>
      <c r="E1950" s="151">
        <v>1</v>
      </c>
      <c r="F1950" s="151">
        <v>8.56</v>
      </c>
      <c r="G1950" s="151">
        <f t="shared" si="90"/>
        <v>8.56</v>
      </c>
      <c r="H1950" s="151">
        <f t="shared" si="91"/>
        <v>0</v>
      </c>
      <c r="I1950" s="151">
        <f t="shared" si="92"/>
        <v>8.56</v>
      </c>
      <c r="J1950" s="151" t="s">
        <v>707</v>
      </c>
      <c r="K1950" s="151" t="str">
        <f>IFERROR(IF(VLOOKUP(B1950,comp!$D:$L,1,FALSE)=B1950,"",""),"Novo")</f>
        <v/>
      </c>
    </row>
    <row r="1951" spans="1:11">
      <c r="A1951" s="151">
        <v>104752</v>
      </c>
      <c r="B1951" s="152">
        <v>11854</v>
      </c>
      <c r="C1951" s="151" t="s">
        <v>2663</v>
      </c>
      <c r="D1951" s="151" t="s">
        <v>727</v>
      </c>
      <c r="E1951" s="151">
        <v>1</v>
      </c>
      <c r="F1951" s="151">
        <v>10.24</v>
      </c>
      <c r="G1951" s="151">
        <f t="shared" si="90"/>
        <v>10.24</v>
      </c>
      <c r="H1951" s="151">
        <f t="shared" si="91"/>
        <v>0</v>
      </c>
      <c r="I1951" s="151">
        <f t="shared" si="92"/>
        <v>10.24</v>
      </c>
      <c r="J1951" s="151" t="s">
        <v>707</v>
      </c>
      <c r="K1951" s="151" t="str">
        <f>IFERROR(IF(VLOOKUP(B1951,comp!$D:$L,1,FALSE)=B1951,"",""),"Novo")</f>
        <v/>
      </c>
    </row>
    <row r="1952" spans="1:11">
      <c r="A1952" s="151">
        <v>104753</v>
      </c>
      <c r="B1952" s="152">
        <v>11862</v>
      </c>
      <c r="C1952" s="151" t="s">
        <v>2664</v>
      </c>
      <c r="D1952" s="151" t="s">
        <v>727</v>
      </c>
      <c r="E1952" s="151">
        <v>1</v>
      </c>
      <c r="F1952" s="151">
        <v>14.36</v>
      </c>
      <c r="G1952" s="151">
        <f t="shared" si="90"/>
        <v>14.36</v>
      </c>
      <c r="H1952" s="151">
        <f t="shared" si="91"/>
        <v>0</v>
      </c>
      <c r="I1952" s="151">
        <f t="shared" si="92"/>
        <v>14.36</v>
      </c>
      <c r="J1952" s="151" t="s">
        <v>707</v>
      </c>
      <c r="K1952" s="151" t="str">
        <f>IFERROR(IF(VLOOKUP(B1952,comp!$D:$L,1,FALSE)=B1952,"",""),"Novo")</f>
        <v/>
      </c>
    </row>
    <row r="1953" spans="1:11">
      <c r="A1953" s="151">
        <v>104754</v>
      </c>
      <c r="B1953" s="152">
        <v>11855</v>
      </c>
      <c r="C1953" s="151" t="s">
        <v>2665</v>
      </c>
      <c r="D1953" s="151" t="s">
        <v>727</v>
      </c>
      <c r="E1953" s="151">
        <v>1</v>
      </c>
      <c r="F1953" s="151">
        <v>21.44</v>
      </c>
      <c r="G1953" s="151">
        <f t="shared" si="90"/>
        <v>21.44</v>
      </c>
      <c r="H1953" s="151">
        <f t="shared" si="91"/>
        <v>0</v>
      </c>
      <c r="I1953" s="151">
        <f t="shared" si="92"/>
        <v>21.44</v>
      </c>
      <c r="J1953" s="151" t="s">
        <v>707</v>
      </c>
      <c r="K1953" s="151" t="str">
        <f>IFERROR(IF(VLOOKUP(B1953,comp!$D:$L,1,FALSE)=B1953,"",""),"Novo")</f>
        <v/>
      </c>
    </row>
    <row r="1954" spans="1:11">
      <c r="A1954" s="151">
        <v>104755</v>
      </c>
      <c r="B1954" s="152">
        <v>11864</v>
      </c>
      <c r="C1954" s="151" t="s">
        <v>2666</v>
      </c>
      <c r="D1954" s="151" t="s">
        <v>727</v>
      </c>
      <c r="E1954" s="151">
        <v>1</v>
      </c>
      <c r="F1954" s="151">
        <v>32.409999999999997</v>
      </c>
      <c r="G1954" s="151">
        <f t="shared" si="90"/>
        <v>32.409999999999997</v>
      </c>
      <c r="H1954" s="151">
        <f t="shared" si="91"/>
        <v>0</v>
      </c>
      <c r="I1954" s="151">
        <f t="shared" si="92"/>
        <v>32.409999999999997</v>
      </c>
      <c r="J1954" s="151" t="s">
        <v>707</v>
      </c>
      <c r="K1954" s="151" t="str">
        <f>IFERROR(IF(VLOOKUP(B1954,comp!$D:$L,1,FALSE)=B1954,"",""),"Novo")</f>
        <v/>
      </c>
    </row>
    <row r="1955" spans="1:11">
      <c r="A1955" s="151">
        <v>104764</v>
      </c>
      <c r="B1955" s="152">
        <v>11976</v>
      </c>
      <c r="C1955" s="151" t="s">
        <v>2667</v>
      </c>
      <c r="D1955" s="151" t="s">
        <v>727</v>
      </c>
      <c r="E1955" s="151">
        <v>1.25</v>
      </c>
      <c r="F1955" s="151">
        <v>1.3</v>
      </c>
      <c r="G1955" s="151">
        <f t="shared" si="90"/>
        <v>1.625</v>
      </c>
      <c r="H1955" s="151">
        <f t="shared" si="91"/>
        <v>0</v>
      </c>
      <c r="I1955" s="151">
        <f t="shared" si="92"/>
        <v>1.625</v>
      </c>
      <c r="J1955" s="151" t="s">
        <v>707</v>
      </c>
      <c r="K1955" s="151" t="str">
        <f>IFERROR(IF(VLOOKUP(B1955,comp!$D:$L,1,FALSE)=B1955,"",""),"Novo")</f>
        <v/>
      </c>
    </row>
    <row r="1956" spans="1:11">
      <c r="A1956" s="151">
        <v>104764</v>
      </c>
      <c r="B1956" s="152">
        <v>39028</v>
      </c>
      <c r="C1956" s="151" t="s">
        <v>2668</v>
      </c>
      <c r="D1956" s="151" t="s">
        <v>826</v>
      </c>
      <c r="E1956" s="151">
        <v>0.15629999999999999</v>
      </c>
      <c r="F1956" s="151">
        <v>6.78</v>
      </c>
      <c r="G1956" s="151">
        <f t="shared" si="90"/>
        <v>1.059714</v>
      </c>
      <c r="H1956" s="151">
        <f t="shared" si="91"/>
        <v>0</v>
      </c>
      <c r="I1956" s="151">
        <f t="shared" si="92"/>
        <v>1.059714</v>
      </c>
      <c r="J1956" s="151" t="s">
        <v>707</v>
      </c>
      <c r="K1956" s="151" t="str">
        <f>IFERROR(IF(VLOOKUP(B1956,comp!$D:$L,1,FALSE)=B1956,"",""),"Novo")</f>
        <v/>
      </c>
    </row>
    <row r="1957" spans="1:11">
      <c r="A1957" s="151">
        <v>104785</v>
      </c>
      <c r="B1957" s="152">
        <v>395</v>
      </c>
      <c r="C1957" s="151" t="s">
        <v>2669</v>
      </c>
      <c r="D1957" s="151" t="s">
        <v>727</v>
      </c>
      <c r="E1957" s="151">
        <v>1.25</v>
      </c>
      <c r="F1957" s="151">
        <v>3.46</v>
      </c>
      <c r="G1957" s="151">
        <f t="shared" si="90"/>
        <v>4.3250000000000002</v>
      </c>
      <c r="H1957" s="151">
        <f t="shared" si="91"/>
        <v>0</v>
      </c>
      <c r="I1957" s="151">
        <f t="shared" si="92"/>
        <v>4.3250000000000002</v>
      </c>
      <c r="J1957" s="151" t="s">
        <v>707</v>
      </c>
      <c r="K1957" s="151" t="str">
        <f>IFERROR(IF(VLOOKUP(B1957,comp!$D:$L,1,FALSE)=B1957,"",""),"Novo")</f>
        <v/>
      </c>
    </row>
    <row r="1958" spans="1:11">
      <c r="A1958" s="151">
        <v>104785</v>
      </c>
      <c r="B1958" s="152">
        <v>4350</v>
      </c>
      <c r="C1958" s="151" t="s">
        <v>2670</v>
      </c>
      <c r="D1958" s="151" t="s">
        <v>727</v>
      </c>
      <c r="E1958" s="151">
        <v>1.3125</v>
      </c>
      <c r="F1958" s="151">
        <v>0.69</v>
      </c>
      <c r="G1958" s="151">
        <f t="shared" si="90"/>
        <v>0.9056249999999999</v>
      </c>
      <c r="H1958" s="151">
        <f t="shared" si="91"/>
        <v>0</v>
      </c>
      <c r="I1958" s="151">
        <f t="shared" si="92"/>
        <v>0.9056249999999999</v>
      </c>
      <c r="J1958" s="151" t="s">
        <v>707</v>
      </c>
      <c r="K1958" s="151" t="str">
        <f>IFERROR(IF(VLOOKUP(B1958,comp!$D:$L,1,FALSE)=B1958,"",""),"Novo")</f>
        <v/>
      </c>
    </row>
    <row r="1959" spans="1:11">
      <c r="A1959" s="151">
        <v>96765</v>
      </c>
      <c r="B1959" s="152">
        <v>10900</v>
      </c>
      <c r="C1959" s="151" t="s">
        <v>2671</v>
      </c>
      <c r="D1959" s="151" t="s">
        <v>727</v>
      </c>
      <c r="E1959" s="151">
        <v>1</v>
      </c>
      <c r="F1959" s="151">
        <v>113.39</v>
      </c>
      <c r="G1959" s="151">
        <f t="shared" si="90"/>
        <v>113.39</v>
      </c>
      <c r="H1959" s="151">
        <f t="shared" si="91"/>
        <v>0</v>
      </c>
      <c r="I1959" s="151">
        <f t="shared" si="92"/>
        <v>113.39</v>
      </c>
      <c r="J1959" s="151" t="s">
        <v>707</v>
      </c>
      <c r="K1959" s="151" t="str">
        <f>IFERROR(IF(VLOOKUP(B1959,comp!$D:$L,1,FALSE)=B1959,"",""),"Novo")</f>
        <v/>
      </c>
    </row>
    <row r="1960" spans="1:11">
      <c r="A1960" s="151">
        <v>96765</v>
      </c>
      <c r="B1960" s="152">
        <v>10904</v>
      </c>
      <c r="C1960" s="151" t="s">
        <v>2672</v>
      </c>
      <c r="D1960" s="151" t="s">
        <v>727</v>
      </c>
      <c r="E1960" s="151">
        <v>1</v>
      </c>
      <c r="F1960" s="151">
        <v>330.75</v>
      </c>
      <c r="G1960" s="151">
        <f t="shared" si="90"/>
        <v>330.75</v>
      </c>
      <c r="H1960" s="151">
        <f t="shared" si="91"/>
        <v>0</v>
      </c>
      <c r="I1960" s="151">
        <f t="shared" si="92"/>
        <v>330.75</v>
      </c>
      <c r="J1960" s="151" t="s">
        <v>707</v>
      </c>
      <c r="K1960" s="151" t="str">
        <f>IFERROR(IF(VLOOKUP(B1960,comp!$D:$L,1,FALSE)=B1960,"",""),"Novo")</f>
        <v/>
      </c>
    </row>
    <row r="1961" spans="1:11">
      <c r="A1961" s="151">
        <v>96765</v>
      </c>
      <c r="B1961" s="152">
        <v>20963</v>
      </c>
      <c r="C1961" s="151" t="s">
        <v>2673</v>
      </c>
      <c r="D1961" s="151" t="s">
        <v>727</v>
      </c>
      <c r="E1961" s="151">
        <v>1</v>
      </c>
      <c r="F1961" s="151">
        <v>382.35</v>
      </c>
      <c r="G1961" s="151">
        <f t="shared" si="90"/>
        <v>382.35</v>
      </c>
      <c r="H1961" s="151">
        <f t="shared" si="91"/>
        <v>0</v>
      </c>
      <c r="I1961" s="151">
        <f t="shared" si="92"/>
        <v>382.35</v>
      </c>
      <c r="J1961" s="151" t="s">
        <v>707</v>
      </c>
      <c r="K1961" s="151" t="str">
        <f>IFERROR(IF(VLOOKUP(B1961,comp!$D:$L,1,FALSE)=B1961,"",""),"Novo")</f>
        <v/>
      </c>
    </row>
    <row r="1962" spans="1:11">
      <c r="A1962" s="151">
        <v>96765</v>
      </c>
      <c r="B1962" s="152">
        <v>20971</v>
      </c>
      <c r="C1962" s="151" t="s">
        <v>2674</v>
      </c>
      <c r="D1962" s="151" t="s">
        <v>727</v>
      </c>
      <c r="E1962" s="151">
        <v>1</v>
      </c>
      <c r="F1962" s="151">
        <v>31.49</v>
      </c>
      <c r="G1962" s="151">
        <f t="shared" si="90"/>
        <v>31.49</v>
      </c>
      <c r="H1962" s="151">
        <f t="shared" si="91"/>
        <v>0</v>
      </c>
      <c r="I1962" s="151">
        <f t="shared" si="92"/>
        <v>31.49</v>
      </c>
      <c r="J1962" s="151" t="s">
        <v>707</v>
      </c>
      <c r="K1962" s="151" t="str">
        <f>IFERROR(IF(VLOOKUP(B1962,comp!$D:$L,1,FALSE)=B1962,"",""),"Novo")</f>
        <v/>
      </c>
    </row>
    <row r="1963" spans="1:11">
      <c r="A1963" s="151">
        <v>96765</v>
      </c>
      <c r="B1963" s="152">
        <v>21030</v>
      </c>
      <c r="C1963" s="151" t="s">
        <v>2675</v>
      </c>
      <c r="D1963" s="151" t="s">
        <v>727</v>
      </c>
      <c r="E1963" s="151">
        <v>1</v>
      </c>
      <c r="F1963" s="151">
        <v>443.76</v>
      </c>
      <c r="G1963" s="151">
        <f t="shared" si="90"/>
        <v>443.76</v>
      </c>
      <c r="H1963" s="151">
        <f t="shared" si="91"/>
        <v>0</v>
      </c>
      <c r="I1963" s="151">
        <f t="shared" si="92"/>
        <v>443.76</v>
      </c>
      <c r="J1963" s="151" t="s">
        <v>707</v>
      </c>
      <c r="K1963" s="151" t="str">
        <f>IFERROR(IF(VLOOKUP(B1963,comp!$D:$L,1,FALSE)=B1963,"",""),"Novo")</f>
        <v/>
      </c>
    </row>
    <row r="1964" spans="1:11">
      <c r="A1964" s="151">
        <v>96765</v>
      </c>
      <c r="B1964" s="152">
        <v>37554</v>
      </c>
      <c r="C1964" s="151" t="s">
        <v>2676</v>
      </c>
      <c r="D1964" s="151" t="s">
        <v>727</v>
      </c>
      <c r="E1964" s="151">
        <v>1</v>
      </c>
      <c r="F1964" s="151">
        <v>388.42</v>
      </c>
      <c r="G1964" s="151">
        <f t="shared" si="90"/>
        <v>388.42</v>
      </c>
      <c r="H1964" s="151">
        <f t="shared" si="91"/>
        <v>0</v>
      </c>
      <c r="I1964" s="151">
        <f t="shared" si="92"/>
        <v>388.42</v>
      </c>
      <c r="J1964" s="151" t="s">
        <v>707</v>
      </c>
      <c r="K1964" s="151" t="str">
        <f>IFERROR(IF(VLOOKUP(B1964,comp!$D:$L,1,FALSE)=B1964,"",""),"Novo")</f>
        <v/>
      </c>
    </row>
    <row r="1965" spans="1:11">
      <c r="A1965" s="151">
        <v>101905</v>
      </c>
      <c r="B1965" s="152">
        <v>10886</v>
      </c>
      <c r="C1965" s="151" t="s">
        <v>2677</v>
      </c>
      <c r="D1965" s="151" t="s">
        <v>727</v>
      </c>
      <c r="E1965" s="151">
        <v>1</v>
      </c>
      <c r="F1965" s="151">
        <v>200.37</v>
      </c>
      <c r="G1965" s="151">
        <f t="shared" si="90"/>
        <v>200.37</v>
      </c>
      <c r="H1965" s="151">
        <f t="shared" si="91"/>
        <v>0</v>
      </c>
      <c r="I1965" s="151">
        <f t="shared" si="92"/>
        <v>200.37</v>
      </c>
      <c r="J1965" s="151" t="s">
        <v>707</v>
      </c>
      <c r="K1965" s="151" t="str">
        <f>IFERROR(IF(VLOOKUP(B1965,comp!$D:$L,1,FALSE)=B1965,"",""),"Novo")</f>
        <v/>
      </c>
    </row>
    <row r="1966" spans="1:11">
      <c r="A1966" s="151">
        <v>101906</v>
      </c>
      <c r="B1966" s="152">
        <v>10888</v>
      </c>
      <c r="C1966" s="151" t="s">
        <v>2678</v>
      </c>
      <c r="D1966" s="151" t="s">
        <v>727</v>
      </c>
      <c r="E1966" s="151">
        <v>1</v>
      </c>
      <c r="F1966" s="151">
        <v>634.15</v>
      </c>
      <c r="G1966" s="151">
        <f t="shared" si="90"/>
        <v>634.15</v>
      </c>
      <c r="H1966" s="151">
        <f t="shared" si="91"/>
        <v>0</v>
      </c>
      <c r="I1966" s="151">
        <f t="shared" si="92"/>
        <v>634.15</v>
      </c>
      <c r="J1966" s="151" t="s">
        <v>707</v>
      </c>
      <c r="K1966" s="151" t="str">
        <f>IFERROR(IF(VLOOKUP(B1966,comp!$D:$L,1,FALSE)=B1966,"",""),"Novo")</f>
        <v/>
      </c>
    </row>
    <row r="1967" spans="1:11">
      <c r="A1967" s="151">
        <v>101907</v>
      </c>
      <c r="B1967" s="152">
        <v>10889</v>
      </c>
      <c r="C1967" s="151" t="s">
        <v>2679</v>
      </c>
      <c r="D1967" s="151" t="s">
        <v>727</v>
      </c>
      <c r="E1967" s="151">
        <v>1</v>
      </c>
      <c r="F1967" s="151">
        <v>687</v>
      </c>
      <c r="G1967" s="151">
        <f t="shared" si="90"/>
        <v>687</v>
      </c>
      <c r="H1967" s="151">
        <f t="shared" si="91"/>
        <v>0</v>
      </c>
      <c r="I1967" s="151">
        <f t="shared" si="92"/>
        <v>687</v>
      </c>
      <c r="J1967" s="151" t="s">
        <v>707</v>
      </c>
      <c r="K1967" s="151" t="str">
        <f>IFERROR(IF(VLOOKUP(B1967,comp!$D:$L,1,FALSE)=B1967,"",""),"Novo")</f>
        <v/>
      </c>
    </row>
    <row r="1968" spans="1:11">
      <c r="A1968" s="151">
        <v>101908</v>
      </c>
      <c r="B1968" s="152">
        <v>10891</v>
      </c>
      <c r="C1968" s="151" t="s">
        <v>2680</v>
      </c>
      <c r="D1968" s="151" t="s">
        <v>727</v>
      </c>
      <c r="E1968" s="151">
        <v>1</v>
      </c>
      <c r="F1968" s="151">
        <v>193.76</v>
      </c>
      <c r="G1968" s="151">
        <f t="shared" si="90"/>
        <v>193.76</v>
      </c>
      <c r="H1968" s="151">
        <f t="shared" si="91"/>
        <v>0</v>
      </c>
      <c r="I1968" s="151">
        <f t="shared" si="92"/>
        <v>193.76</v>
      </c>
      <c r="J1968" s="151" t="s">
        <v>707</v>
      </c>
      <c r="K1968" s="151" t="str">
        <f>IFERROR(IF(VLOOKUP(B1968,comp!$D:$L,1,FALSE)=B1968,"",""),"Novo")</f>
        <v/>
      </c>
    </row>
    <row r="1969" spans="1:11">
      <c r="A1969" s="151">
        <v>101909</v>
      </c>
      <c r="B1969" s="152">
        <v>10892</v>
      </c>
      <c r="C1969" s="151" t="s">
        <v>2681</v>
      </c>
      <c r="D1969" s="151" t="s">
        <v>727</v>
      </c>
      <c r="E1969" s="151">
        <v>1</v>
      </c>
      <c r="F1969" s="151">
        <v>229</v>
      </c>
      <c r="G1969" s="151">
        <f t="shared" si="90"/>
        <v>229</v>
      </c>
      <c r="H1969" s="151">
        <f t="shared" si="91"/>
        <v>0</v>
      </c>
      <c r="I1969" s="151">
        <f t="shared" si="92"/>
        <v>229</v>
      </c>
      <c r="J1969" s="151" t="s">
        <v>707</v>
      </c>
      <c r="K1969" s="151" t="str">
        <f>IFERROR(IF(VLOOKUP(B1969,comp!$D:$L,1,FALSE)=B1969,"",""),"Novo")</f>
        <v/>
      </c>
    </row>
    <row r="1970" spans="1:11">
      <c r="A1970" s="151">
        <v>101910</v>
      </c>
      <c r="B1970" s="152">
        <v>20977</v>
      </c>
      <c r="C1970" s="151" t="s">
        <v>2682</v>
      </c>
      <c r="D1970" s="151" t="s">
        <v>727</v>
      </c>
      <c r="E1970" s="151">
        <v>1</v>
      </c>
      <c r="F1970" s="151">
        <v>273.02999999999997</v>
      </c>
      <c r="G1970" s="151">
        <f t="shared" si="90"/>
        <v>273.02999999999997</v>
      </c>
      <c r="H1970" s="151">
        <f t="shared" si="91"/>
        <v>0</v>
      </c>
      <c r="I1970" s="151">
        <f t="shared" si="92"/>
        <v>273.02999999999997</v>
      </c>
      <c r="J1970" s="151" t="s">
        <v>707</v>
      </c>
      <c r="K1970" s="151" t="str">
        <f>IFERROR(IF(VLOOKUP(B1970,comp!$D:$L,1,FALSE)=B1970,"",""),"Novo")</f>
        <v/>
      </c>
    </row>
    <row r="1971" spans="1:11">
      <c r="A1971" s="151">
        <v>101911</v>
      </c>
      <c r="B1971" s="152">
        <v>10890</v>
      </c>
      <c r="C1971" s="151" t="s">
        <v>2683</v>
      </c>
      <c r="D1971" s="151" t="s">
        <v>727</v>
      </c>
      <c r="E1971" s="151">
        <v>1</v>
      </c>
      <c r="F1971" s="151">
        <v>317.07</v>
      </c>
      <c r="G1971" s="151">
        <f t="shared" si="90"/>
        <v>317.07</v>
      </c>
      <c r="H1971" s="151">
        <f t="shared" si="91"/>
        <v>0</v>
      </c>
      <c r="I1971" s="151">
        <f t="shared" si="92"/>
        <v>317.07</v>
      </c>
      <c r="J1971" s="151" t="s">
        <v>707</v>
      </c>
      <c r="K1971" s="151" t="str">
        <f>IFERROR(IF(VLOOKUP(B1971,comp!$D:$L,1,FALSE)=B1971,"",""),"Novo")</f>
        <v/>
      </c>
    </row>
    <row r="1972" spans="1:11">
      <c r="A1972" s="151">
        <v>101912</v>
      </c>
      <c r="B1972" s="152">
        <v>10521</v>
      </c>
      <c r="C1972" s="151" t="s">
        <v>2684</v>
      </c>
      <c r="D1972" s="151" t="s">
        <v>727</v>
      </c>
      <c r="E1972" s="151">
        <v>1</v>
      </c>
      <c r="F1972" s="151">
        <v>298.77</v>
      </c>
      <c r="G1972" s="151">
        <f t="shared" si="90"/>
        <v>298.77</v>
      </c>
      <c r="H1972" s="151">
        <f t="shared" si="91"/>
        <v>0</v>
      </c>
      <c r="I1972" s="151">
        <f t="shared" si="92"/>
        <v>298.77</v>
      </c>
      <c r="J1972" s="151" t="s">
        <v>707</v>
      </c>
      <c r="K1972" s="151" t="str">
        <f>IFERROR(IF(VLOOKUP(B1972,comp!$D:$L,1,FALSE)=B1972,"",""),"Novo")</f>
        <v/>
      </c>
    </row>
    <row r="1973" spans="1:11">
      <c r="A1973" s="151">
        <v>101912</v>
      </c>
      <c r="B1973" s="152">
        <v>10899</v>
      </c>
      <c r="C1973" s="151" t="s">
        <v>2685</v>
      </c>
      <c r="D1973" s="151" t="s">
        <v>727</v>
      </c>
      <c r="E1973" s="151">
        <v>1</v>
      </c>
      <c r="F1973" s="151">
        <v>144.88999999999999</v>
      </c>
      <c r="G1973" s="151">
        <f t="shared" si="90"/>
        <v>144.88999999999999</v>
      </c>
      <c r="H1973" s="151">
        <f t="shared" si="91"/>
        <v>0</v>
      </c>
      <c r="I1973" s="151">
        <f t="shared" si="92"/>
        <v>144.88999999999999</v>
      </c>
      <c r="J1973" s="151" t="s">
        <v>707</v>
      </c>
      <c r="K1973" s="151" t="str">
        <f>IFERROR(IF(VLOOKUP(B1973,comp!$D:$L,1,FALSE)=B1973,"",""),"Novo")</f>
        <v/>
      </c>
    </row>
    <row r="1974" spans="1:11">
      <c r="A1974" s="151">
        <v>101912</v>
      </c>
      <c r="B1974" s="152">
        <v>21034</v>
      </c>
      <c r="C1974" s="151" t="s">
        <v>2686</v>
      </c>
      <c r="D1974" s="151" t="s">
        <v>727</v>
      </c>
      <c r="E1974" s="151">
        <v>1</v>
      </c>
      <c r="F1974" s="151">
        <v>714.65</v>
      </c>
      <c r="G1974" s="151">
        <f t="shared" si="90"/>
        <v>714.65</v>
      </c>
      <c r="H1974" s="151">
        <f t="shared" si="91"/>
        <v>0</v>
      </c>
      <c r="I1974" s="151">
        <f t="shared" si="92"/>
        <v>714.65</v>
      </c>
      <c r="J1974" s="151" t="s">
        <v>707</v>
      </c>
      <c r="K1974" s="151" t="str">
        <f>IFERROR(IF(VLOOKUP(B1974,comp!$D:$L,1,FALSE)=B1974,"",""),"Novo")</f>
        <v/>
      </c>
    </row>
    <row r="1975" spans="1:11">
      <c r="A1975" s="151">
        <v>101912</v>
      </c>
      <c r="B1975" s="152">
        <v>37555</v>
      </c>
      <c r="C1975" s="151" t="s">
        <v>2687</v>
      </c>
      <c r="D1975" s="151" t="s">
        <v>727</v>
      </c>
      <c r="E1975" s="151">
        <v>1</v>
      </c>
      <c r="F1975" s="151">
        <v>472.49</v>
      </c>
      <c r="G1975" s="151">
        <f t="shared" si="90"/>
        <v>472.49</v>
      </c>
      <c r="H1975" s="151">
        <f t="shared" si="91"/>
        <v>0</v>
      </c>
      <c r="I1975" s="151">
        <f t="shared" si="92"/>
        <v>472.49</v>
      </c>
      <c r="J1975" s="151" t="s">
        <v>707</v>
      </c>
      <c r="K1975" s="151" t="str">
        <f>IFERROR(IF(VLOOKUP(B1975,comp!$D:$L,1,FALSE)=B1975,"",""),"Novo")</f>
        <v/>
      </c>
    </row>
    <row r="1976" spans="1:11">
      <c r="A1976" s="151">
        <v>101914</v>
      </c>
      <c r="B1976" s="152">
        <v>10885</v>
      </c>
      <c r="C1976" s="151" t="s">
        <v>2688</v>
      </c>
      <c r="D1976" s="151" t="s">
        <v>727</v>
      </c>
      <c r="E1976" s="151">
        <v>1</v>
      </c>
      <c r="F1976" s="151">
        <v>377.91</v>
      </c>
      <c r="G1976" s="151">
        <f t="shared" si="90"/>
        <v>377.91</v>
      </c>
      <c r="H1976" s="151">
        <f t="shared" si="91"/>
        <v>0</v>
      </c>
      <c r="I1976" s="151">
        <f t="shared" si="92"/>
        <v>377.91</v>
      </c>
      <c r="J1976" s="151" t="s">
        <v>707</v>
      </c>
      <c r="K1976" s="151" t="str">
        <f>IFERROR(IF(VLOOKUP(B1976,comp!$D:$L,1,FALSE)=B1976,"",""),"Novo")</f>
        <v/>
      </c>
    </row>
    <row r="1977" spans="1:11">
      <c r="A1977" s="151">
        <v>101915</v>
      </c>
      <c r="B1977" s="152">
        <v>21029</v>
      </c>
      <c r="C1977" s="151" t="s">
        <v>2689</v>
      </c>
      <c r="D1977" s="151" t="s">
        <v>727</v>
      </c>
      <c r="E1977" s="151">
        <v>1</v>
      </c>
      <c r="F1977" s="151">
        <v>360</v>
      </c>
      <c r="G1977" s="151">
        <f t="shared" si="90"/>
        <v>360</v>
      </c>
      <c r="H1977" s="151">
        <f t="shared" si="91"/>
        <v>0</v>
      </c>
      <c r="I1977" s="151">
        <f t="shared" si="92"/>
        <v>360</v>
      </c>
      <c r="J1977" s="151" t="s">
        <v>707</v>
      </c>
      <c r="K1977" s="151" t="str">
        <f>IFERROR(IF(VLOOKUP(B1977,comp!$D:$L,1,FALSE)=B1977,"",""),"Novo")</f>
        <v/>
      </c>
    </row>
    <row r="1978" spans="1:11">
      <c r="A1978" s="151">
        <v>101916</v>
      </c>
      <c r="B1978" s="152">
        <v>3148</v>
      </c>
      <c r="C1978" s="151" t="s">
        <v>2690</v>
      </c>
      <c r="D1978" s="151" t="s">
        <v>727</v>
      </c>
      <c r="E1978" s="151">
        <v>0.1661</v>
      </c>
      <c r="F1978" s="151">
        <v>8.8800000000000008</v>
      </c>
      <c r="G1978" s="151">
        <f t="shared" si="90"/>
        <v>1.4749680000000001</v>
      </c>
      <c r="H1978" s="151">
        <f t="shared" si="91"/>
        <v>0</v>
      </c>
      <c r="I1978" s="151">
        <f t="shared" si="92"/>
        <v>1.4749680000000001</v>
      </c>
      <c r="J1978" s="151" t="s">
        <v>707</v>
      </c>
      <c r="K1978" s="151" t="str">
        <f>IFERROR(IF(VLOOKUP(B1978,comp!$D:$L,1,FALSE)=B1978,"",""),"Novo")</f>
        <v/>
      </c>
    </row>
    <row r="1979" spans="1:11">
      <c r="A1979" s="151">
        <v>101916</v>
      </c>
      <c r="B1979" s="152">
        <v>7307</v>
      </c>
      <c r="C1979" s="151" t="s">
        <v>2691</v>
      </c>
      <c r="D1979" s="151" t="s">
        <v>1496</v>
      </c>
      <c r="E1979" s="151">
        <v>3.9399999999999998E-2</v>
      </c>
      <c r="F1979" s="151">
        <v>45.72</v>
      </c>
      <c r="G1979" s="151">
        <f t="shared" si="90"/>
        <v>1.8013679999999999</v>
      </c>
      <c r="H1979" s="151">
        <f t="shared" si="91"/>
        <v>0</v>
      </c>
      <c r="I1979" s="151">
        <f t="shared" si="92"/>
        <v>1.8013679999999999</v>
      </c>
      <c r="J1979" s="151" t="s">
        <v>707</v>
      </c>
      <c r="K1979" s="151" t="str">
        <f>IFERROR(IF(VLOOKUP(B1979,comp!$D:$L,1,FALSE)=B1979,"",""),"Novo")</f>
        <v/>
      </c>
    </row>
    <row r="1980" spans="1:11">
      <c r="A1980" s="151">
        <v>101916</v>
      </c>
      <c r="B1980" s="152">
        <v>10924</v>
      </c>
      <c r="C1980" s="151" t="s">
        <v>2692</v>
      </c>
      <c r="D1980" s="151" t="s">
        <v>727</v>
      </c>
      <c r="E1980" s="151">
        <v>1</v>
      </c>
      <c r="F1980" s="155">
        <v>3161.95</v>
      </c>
      <c r="G1980" s="151">
        <f t="shared" si="90"/>
        <v>3161.95</v>
      </c>
      <c r="H1980" s="151">
        <f t="shared" si="91"/>
        <v>0</v>
      </c>
      <c r="I1980" s="151">
        <f t="shared" si="92"/>
        <v>3161.95</v>
      </c>
      <c r="J1980" s="151" t="s">
        <v>707</v>
      </c>
      <c r="K1980" s="151" t="str">
        <f>IFERROR(IF(VLOOKUP(B1980,comp!$D:$L,1,FALSE)=B1980,"",""),"Novo")</f>
        <v/>
      </c>
    </row>
    <row r="1981" spans="1:11">
      <c r="A1981" s="151">
        <v>101917</v>
      </c>
      <c r="B1981" s="152">
        <v>3146</v>
      </c>
      <c r="C1981" s="151" t="s">
        <v>2693</v>
      </c>
      <c r="D1981" s="151" t="s">
        <v>727</v>
      </c>
      <c r="E1981" s="151">
        <v>1.2E-2</v>
      </c>
      <c r="F1981" s="151">
        <v>2.41</v>
      </c>
      <c r="G1981" s="151">
        <f t="shared" si="90"/>
        <v>2.8920000000000001E-2</v>
      </c>
      <c r="H1981" s="151">
        <f t="shared" si="91"/>
        <v>0</v>
      </c>
      <c r="I1981" s="151">
        <f t="shared" si="92"/>
        <v>2.8920000000000001E-2</v>
      </c>
      <c r="J1981" s="151" t="s">
        <v>707</v>
      </c>
      <c r="K1981" s="151" t="str">
        <f>IFERROR(IF(VLOOKUP(B1981,comp!$D:$L,1,FALSE)=B1981,"",""),"Novo")</f>
        <v/>
      </c>
    </row>
    <row r="1982" spans="1:11">
      <c r="A1982" s="151">
        <v>101917</v>
      </c>
      <c r="B1982" s="152">
        <v>12899</v>
      </c>
      <c r="C1982" s="151" t="s">
        <v>2694</v>
      </c>
      <c r="D1982" s="151" t="s">
        <v>727</v>
      </c>
      <c r="E1982" s="151">
        <v>1</v>
      </c>
      <c r="F1982" s="151">
        <v>122.65</v>
      </c>
      <c r="G1982" s="151">
        <f t="shared" si="90"/>
        <v>122.65</v>
      </c>
      <c r="H1982" s="151">
        <f t="shared" si="91"/>
        <v>0</v>
      </c>
      <c r="I1982" s="151">
        <f t="shared" si="92"/>
        <v>122.65</v>
      </c>
      <c r="J1982" s="151" t="s">
        <v>707</v>
      </c>
      <c r="K1982" s="151" t="str">
        <f>IFERROR(IF(VLOOKUP(B1982,comp!$D:$L,1,FALSE)=B1982,"",""),"Novo")</f>
        <v/>
      </c>
    </row>
    <row r="1983" spans="1:11">
      <c r="A1983" s="151">
        <v>98261</v>
      </c>
      <c r="B1983" s="152">
        <v>11901</v>
      </c>
      <c r="C1983" s="151" t="s">
        <v>2695</v>
      </c>
      <c r="D1983" s="151" t="s">
        <v>826</v>
      </c>
      <c r="E1983" s="151">
        <v>1.05</v>
      </c>
      <c r="F1983" s="151">
        <v>0.76</v>
      </c>
      <c r="G1983" s="151">
        <f t="shared" si="90"/>
        <v>0.79800000000000004</v>
      </c>
      <c r="H1983" s="151">
        <f t="shared" si="91"/>
        <v>0</v>
      </c>
      <c r="I1983" s="151">
        <f t="shared" si="92"/>
        <v>0.79800000000000004</v>
      </c>
      <c r="J1983" s="151" t="s">
        <v>707</v>
      </c>
      <c r="K1983" s="151" t="str">
        <f>IFERROR(IF(VLOOKUP(B1983,comp!$D:$L,1,FALSE)=B1983,"",""),"Novo")</f>
        <v/>
      </c>
    </row>
    <row r="1984" spans="1:11">
      <c r="A1984" s="151">
        <v>98262</v>
      </c>
      <c r="B1984" s="152">
        <v>11902</v>
      </c>
      <c r="C1984" s="151" t="s">
        <v>2696</v>
      </c>
      <c r="D1984" s="151" t="s">
        <v>826</v>
      </c>
      <c r="E1984" s="151">
        <v>1.05</v>
      </c>
      <c r="F1984" s="151">
        <v>1.46</v>
      </c>
      <c r="G1984" s="151">
        <f t="shared" si="90"/>
        <v>1.5329999999999999</v>
      </c>
      <c r="H1984" s="151">
        <f t="shared" si="91"/>
        <v>0</v>
      </c>
      <c r="I1984" s="151">
        <f t="shared" si="92"/>
        <v>1.5329999999999999</v>
      </c>
      <c r="J1984" s="151" t="s">
        <v>707</v>
      </c>
      <c r="K1984" s="151" t="str">
        <f>IFERROR(IF(VLOOKUP(B1984,comp!$D:$L,1,FALSE)=B1984,"",""),"Novo")</f>
        <v/>
      </c>
    </row>
    <row r="1985" spans="1:11">
      <c r="A1985" s="151">
        <v>98263</v>
      </c>
      <c r="B1985" s="152">
        <v>11903</v>
      </c>
      <c r="C1985" s="151" t="s">
        <v>2697</v>
      </c>
      <c r="D1985" s="151" t="s">
        <v>826</v>
      </c>
      <c r="E1985" s="151">
        <v>1.05</v>
      </c>
      <c r="F1985" s="151">
        <v>1.54</v>
      </c>
      <c r="G1985" s="151">
        <f t="shared" si="90"/>
        <v>1.6170000000000002</v>
      </c>
      <c r="H1985" s="151">
        <f t="shared" si="91"/>
        <v>0</v>
      </c>
      <c r="I1985" s="151">
        <f t="shared" si="92"/>
        <v>1.6170000000000002</v>
      </c>
      <c r="J1985" s="151" t="s">
        <v>707</v>
      </c>
      <c r="K1985" s="151" t="str">
        <f>IFERROR(IF(VLOOKUP(B1985,comp!$D:$L,1,FALSE)=B1985,"",""),"Novo")</f>
        <v/>
      </c>
    </row>
    <row r="1986" spans="1:11">
      <c r="A1986" s="151">
        <v>98264</v>
      </c>
      <c r="B1986" s="152">
        <v>11904</v>
      </c>
      <c r="C1986" s="151" t="s">
        <v>2698</v>
      </c>
      <c r="D1986" s="151" t="s">
        <v>826</v>
      </c>
      <c r="E1986" s="151">
        <v>1.05</v>
      </c>
      <c r="F1986" s="151">
        <v>2.34</v>
      </c>
      <c r="G1986" s="151">
        <f t="shared" si="90"/>
        <v>2.4569999999999999</v>
      </c>
      <c r="H1986" s="151">
        <f t="shared" si="91"/>
        <v>0</v>
      </c>
      <c r="I1986" s="151">
        <f t="shared" si="92"/>
        <v>2.4569999999999999</v>
      </c>
      <c r="J1986" s="151" t="s">
        <v>707</v>
      </c>
      <c r="K1986" s="151" t="str">
        <f>IFERROR(IF(VLOOKUP(B1986,comp!$D:$L,1,FALSE)=B1986,"",""),"Novo")</f>
        <v/>
      </c>
    </row>
    <row r="1987" spans="1:11">
      <c r="A1987" s="151">
        <v>98265</v>
      </c>
      <c r="B1987" s="152">
        <v>11905</v>
      </c>
      <c r="C1987" s="151" t="s">
        <v>2699</v>
      </c>
      <c r="D1987" s="151" t="s">
        <v>826</v>
      </c>
      <c r="E1987" s="151">
        <v>1.05</v>
      </c>
      <c r="F1987" s="151">
        <v>2.85</v>
      </c>
      <c r="G1987" s="151">
        <f t="shared" si="90"/>
        <v>2.9925000000000002</v>
      </c>
      <c r="H1987" s="151">
        <f t="shared" si="91"/>
        <v>0</v>
      </c>
      <c r="I1987" s="151">
        <f t="shared" si="92"/>
        <v>2.9925000000000002</v>
      </c>
      <c r="J1987" s="151" t="s">
        <v>707</v>
      </c>
      <c r="K1987" s="151" t="str">
        <f>IFERROR(IF(VLOOKUP(B1987,comp!$D:$L,1,FALSE)=B1987,"",""),"Novo")</f>
        <v/>
      </c>
    </row>
    <row r="1988" spans="1:11">
      <c r="A1988" s="151">
        <v>98266</v>
      </c>
      <c r="B1988" s="152">
        <v>11906</v>
      </c>
      <c r="C1988" s="151" t="s">
        <v>2700</v>
      </c>
      <c r="D1988" s="151" t="s">
        <v>826</v>
      </c>
      <c r="E1988" s="151">
        <v>1.05</v>
      </c>
      <c r="F1988" s="151">
        <v>3.63</v>
      </c>
      <c r="G1988" s="151">
        <f t="shared" si="90"/>
        <v>3.8115000000000001</v>
      </c>
      <c r="H1988" s="151">
        <f t="shared" si="91"/>
        <v>0</v>
      </c>
      <c r="I1988" s="151">
        <f t="shared" si="92"/>
        <v>3.8115000000000001</v>
      </c>
      <c r="J1988" s="151" t="s">
        <v>707</v>
      </c>
      <c r="K1988" s="151" t="str">
        <f>IFERROR(IF(VLOOKUP(B1988,comp!$D:$L,1,FALSE)=B1988,"",""),"Novo")</f>
        <v/>
      </c>
    </row>
    <row r="1989" spans="1:11">
      <c r="A1989" s="151">
        <v>98267</v>
      </c>
      <c r="B1989" s="152">
        <v>11919</v>
      </c>
      <c r="C1989" s="151" t="s">
        <v>2701</v>
      </c>
      <c r="D1989" s="151" t="s">
        <v>826</v>
      </c>
      <c r="E1989" s="151">
        <v>1.05</v>
      </c>
      <c r="F1989" s="151">
        <v>6.65</v>
      </c>
      <c r="G1989" s="151">
        <f t="shared" ref="G1989:G2052" si="93">IF(J1989="INSUMO",F1989*E1989,0)</f>
        <v>6.9825000000000008</v>
      </c>
      <c r="H1989" s="151">
        <f t="shared" ref="H1989:H2052" si="94">IF(J1989="MÃO DE OBRA",F1989*E1989,0)</f>
        <v>0</v>
      </c>
      <c r="I1989" s="151">
        <f t="shared" ref="I1989:I2052" si="95">E1989*F1989</f>
        <v>6.9825000000000008</v>
      </c>
      <c r="J1989" s="151" t="s">
        <v>707</v>
      </c>
      <c r="K1989" s="151" t="str">
        <f>IFERROR(IF(VLOOKUP(B1989,comp!$D:$L,1,FALSE)=B1989,"",""),"Novo")</f>
        <v/>
      </c>
    </row>
    <row r="1990" spans="1:11">
      <c r="A1990" s="151">
        <v>98268</v>
      </c>
      <c r="B1990" s="152">
        <v>11920</v>
      </c>
      <c r="C1990" s="151" t="s">
        <v>2702</v>
      </c>
      <c r="D1990" s="151" t="s">
        <v>826</v>
      </c>
      <c r="E1990" s="151">
        <v>1.05</v>
      </c>
      <c r="F1990" s="151">
        <v>12.63</v>
      </c>
      <c r="G1990" s="151">
        <f t="shared" si="93"/>
        <v>13.261500000000002</v>
      </c>
      <c r="H1990" s="151">
        <f t="shared" si="94"/>
        <v>0</v>
      </c>
      <c r="I1990" s="151">
        <f t="shared" si="95"/>
        <v>13.261500000000002</v>
      </c>
      <c r="J1990" s="151" t="s">
        <v>707</v>
      </c>
      <c r="K1990" s="151" t="str">
        <f>IFERROR(IF(VLOOKUP(B1990,comp!$D:$L,1,FALSE)=B1990,"",""),"Novo")</f>
        <v/>
      </c>
    </row>
    <row r="1991" spans="1:11">
      <c r="A1991" s="151">
        <v>98269</v>
      </c>
      <c r="B1991" s="152">
        <v>11921</v>
      </c>
      <c r="C1991" s="151" t="s">
        <v>2703</v>
      </c>
      <c r="D1991" s="151" t="s">
        <v>826</v>
      </c>
      <c r="E1991" s="151">
        <v>1.05</v>
      </c>
      <c r="F1991" s="151">
        <v>18.48</v>
      </c>
      <c r="G1991" s="151">
        <f t="shared" si="93"/>
        <v>19.404</v>
      </c>
      <c r="H1991" s="151">
        <f t="shared" si="94"/>
        <v>0</v>
      </c>
      <c r="I1991" s="151">
        <f t="shared" si="95"/>
        <v>19.404</v>
      </c>
      <c r="J1991" s="151" t="s">
        <v>707</v>
      </c>
      <c r="K1991" s="151" t="str">
        <f>IFERROR(IF(VLOOKUP(B1991,comp!$D:$L,1,FALSE)=B1991,"",""),"Novo")</f>
        <v/>
      </c>
    </row>
    <row r="1992" spans="1:11">
      <c r="A1992" s="151">
        <v>98270</v>
      </c>
      <c r="B1992" s="152">
        <v>11922</v>
      </c>
      <c r="C1992" s="151" t="s">
        <v>2704</v>
      </c>
      <c r="D1992" s="151" t="s">
        <v>826</v>
      </c>
      <c r="E1992" s="151">
        <v>1.05</v>
      </c>
      <c r="F1992" s="151">
        <v>29.89</v>
      </c>
      <c r="G1992" s="151">
        <f t="shared" si="93"/>
        <v>31.384500000000003</v>
      </c>
      <c r="H1992" s="151">
        <f t="shared" si="94"/>
        <v>0</v>
      </c>
      <c r="I1992" s="151">
        <f t="shared" si="95"/>
        <v>31.384500000000003</v>
      </c>
      <c r="J1992" s="151" t="s">
        <v>707</v>
      </c>
      <c r="K1992" s="151" t="str">
        <f>IFERROR(IF(VLOOKUP(B1992,comp!$D:$L,1,FALSE)=B1992,"",""),"Novo")</f>
        <v/>
      </c>
    </row>
    <row r="1993" spans="1:11">
      <c r="A1993" s="151">
        <v>98271</v>
      </c>
      <c r="B1993" s="152">
        <v>11923</v>
      </c>
      <c r="C1993" s="151" t="s">
        <v>2705</v>
      </c>
      <c r="D1993" s="151" t="s">
        <v>826</v>
      </c>
      <c r="E1993" s="151">
        <v>1.05</v>
      </c>
      <c r="F1993" s="151">
        <v>43.76</v>
      </c>
      <c r="G1993" s="151">
        <f t="shared" si="93"/>
        <v>45.948</v>
      </c>
      <c r="H1993" s="151">
        <f t="shared" si="94"/>
        <v>0</v>
      </c>
      <c r="I1993" s="151">
        <f t="shared" si="95"/>
        <v>45.948</v>
      </c>
      <c r="J1993" s="151" t="s">
        <v>707</v>
      </c>
      <c r="K1993" s="151" t="str">
        <f>IFERROR(IF(VLOOKUP(B1993,comp!$D:$L,1,FALSE)=B1993,"",""),"Novo")</f>
        <v/>
      </c>
    </row>
    <row r="1994" spans="1:11">
      <c r="A1994" s="151">
        <v>98272</v>
      </c>
      <c r="B1994" s="152">
        <v>11924</v>
      </c>
      <c r="C1994" s="151" t="s">
        <v>2706</v>
      </c>
      <c r="D1994" s="151" t="s">
        <v>826</v>
      </c>
      <c r="E1994" s="151">
        <v>1.05</v>
      </c>
      <c r="F1994" s="151">
        <v>106.05</v>
      </c>
      <c r="G1994" s="151">
        <f t="shared" si="93"/>
        <v>111.35250000000001</v>
      </c>
      <c r="H1994" s="151">
        <f t="shared" si="94"/>
        <v>0</v>
      </c>
      <c r="I1994" s="151">
        <f t="shared" si="95"/>
        <v>111.35250000000001</v>
      </c>
      <c r="J1994" s="151" t="s">
        <v>707</v>
      </c>
      <c r="K1994" s="151" t="str">
        <f>IFERROR(IF(VLOOKUP(B1994,comp!$D:$L,1,FALSE)=B1994,"",""),"Novo")</f>
        <v/>
      </c>
    </row>
    <row r="1995" spans="1:11">
      <c r="A1995" s="151">
        <v>98400</v>
      </c>
      <c r="B1995" s="152">
        <v>11916</v>
      </c>
      <c r="C1995" s="151" t="s">
        <v>2707</v>
      </c>
      <c r="D1995" s="151" t="s">
        <v>826</v>
      </c>
      <c r="E1995" s="151">
        <v>1.05</v>
      </c>
      <c r="F1995" s="151">
        <v>9.1</v>
      </c>
      <c r="G1995" s="151">
        <f t="shared" si="93"/>
        <v>9.5549999999999997</v>
      </c>
      <c r="H1995" s="151">
        <f t="shared" si="94"/>
        <v>0</v>
      </c>
      <c r="I1995" s="151">
        <f t="shared" si="95"/>
        <v>9.5549999999999997</v>
      </c>
      <c r="J1995" s="151" t="s">
        <v>707</v>
      </c>
      <c r="K1995" s="151" t="str">
        <f>IFERROR(IF(VLOOKUP(B1995,comp!$D:$L,1,FALSE)=B1995,"",""),"Novo")</f>
        <v/>
      </c>
    </row>
    <row r="1996" spans="1:11">
      <c r="A1996" s="151">
        <v>98401</v>
      </c>
      <c r="B1996" s="152">
        <v>11917</v>
      </c>
      <c r="C1996" s="151" t="s">
        <v>2708</v>
      </c>
      <c r="D1996" s="151" t="s">
        <v>826</v>
      </c>
      <c r="E1996" s="151">
        <v>1.05</v>
      </c>
      <c r="F1996" s="151">
        <v>16.02</v>
      </c>
      <c r="G1996" s="151">
        <f t="shared" si="93"/>
        <v>16.821000000000002</v>
      </c>
      <c r="H1996" s="151">
        <f t="shared" si="94"/>
        <v>0</v>
      </c>
      <c r="I1996" s="151">
        <f t="shared" si="95"/>
        <v>16.821000000000002</v>
      </c>
      <c r="J1996" s="151" t="s">
        <v>707</v>
      </c>
      <c r="K1996" s="151" t="str">
        <f>IFERROR(IF(VLOOKUP(B1996,comp!$D:$L,1,FALSE)=B1996,"",""),"Novo")</f>
        <v/>
      </c>
    </row>
    <row r="1997" spans="1:11">
      <c r="A1997" s="151">
        <v>98402</v>
      </c>
      <c r="B1997" s="152">
        <v>11918</v>
      </c>
      <c r="C1997" s="151" t="s">
        <v>2709</v>
      </c>
      <c r="D1997" s="151" t="s">
        <v>826</v>
      </c>
      <c r="E1997" s="151">
        <v>1.05</v>
      </c>
      <c r="F1997" s="151">
        <v>19.010000000000002</v>
      </c>
      <c r="G1997" s="151">
        <f t="shared" si="93"/>
        <v>19.960500000000003</v>
      </c>
      <c r="H1997" s="151">
        <f t="shared" si="94"/>
        <v>0</v>
      </c>
      <c r="I1997" s="151">
        <f t="shared" si="95"/>
        <v>19.960500000000003</v>
      </c>
      <c r="J1997" s="151" t="s">
        <v>707</v>
      </c>
      <c r="K1997" s="151" t="str">
        <f>IFERROR(IF(VLOOKUP(B1997,comp!$D:$L,1,FALSE)=B1997,"",""),"Novo")</f>
        <v/>
      </c>
    </row>
    <row r="1998" spans="1:11">
      <c r="A1998" s="151">
        <v>100556</v>
      </c>
      <c r="B1998" s="152">
        <v>20254</v>
      </c>
      <c r="C1998" s="151" t="s">
        <v>2710</v>
      </c>
      <c r="D1998" s="151" t="s">
        <v>727</v>
      </c>
      <c r="E1998" s="151">
        <v>1</v>
      </c>
      <c r="F1998" s="151">
        <v>19.75</v>
      </c>
      <c r="G1998" s="151">
        <f t="shared" si="93"/>
        <v>19.75</v>
      </c>
      <c r="H1998" s="151">
        <f t="shared" si="94"/>
        <v>0</v>
      </c>
      <c r="I1998" s="151">
        <f t="shared" si="95"/>
        <v>19.75</v>
      </c>
      <c r="J1998" s="151" t="s">
        <v>707</v>
      </c>
      <c r="K1998" s="151" t="str">
        <f>IFERROR(IF(VLOOKUP(B1998,comp!$D:$L,1,FALSE)=B1998,"",""),"Novo")</f>
        <v/>
      </c>
    </row>
    <row r="1999" spans="1:11">
      <c r="A1999" s="151">
        <v>100557</v>
      </c>
      <c r="B1999" s="152">
        <v>11256</v>
      </c>
      <c r="C1999" s="151" t="s">
        <v>2711</v>
      </c>
      <c r="D1999" s="151" t="s">
        <v>727</v>
      </c>
      <c r="E1999" s="151">
        <v>1</v>
      </c>
      <c r="F1999" s="151">
        <v>368.99</v>
      </c>
      <c r="G1999" s="151">
        <f t="shared" si="93"/>
        <v>368.99</v>
      </c>
      <c r="H1999" s="151">
        <f t="shared" si="94"/>
        <v>0</v>
      </c>
      <c r="I1999" s="151">
        <f t="shared" si="95"/>
        <v>368.99</v>
      </c>
      <c r="J1999" s="151" t="s">
        <v>707</v>
      </c>
      <c r="K1999" s="151" t="str">
        <f>IFERROR(IF(VLOOKUP(B1999,comp!$D:$L,1,FALSE)=B1999,"",""),"Novo")</f>
        <v/>
      </c>
    </row>
    <row r="2000" spans="1:11">
      <c r="A2000" s="151">
        <v>100560</v>
      </c>
      <c r="B2000" s="152">
        <v>11250</v>
      </c>
      <c r="C2000" s="151" t="s">
        <v>2712</v>
      </c>
      <c r="D2000" s="151" t="s">
        <v>727</v>
      </c>
      <c r="E2000" s="151">
        <v>1</v>
      </c>
      <c r="F2000" s="151">
        <v>53.68</v>
      </c>
      <c r="G2000" s="151">
        <f t="shared" si="93"/>
        <v>53.68</v>
      </c>
      <c r="H2000" s="151">
        <f t="shared" si="94"/>
        <v>0</v>
      </c>
      <c r="I2000" s="151">
        <f t="shared" si="95"/>
        <v>53.68</v>
      </c>
      <c r="J2000" s="151" t="s">
        <v>707</v>
      </c>
      <c r="K2000" s="151" t="str">
        <f>IFERROR(IF(VLOOKUP(B2000,comp!$D:$L,1,FALSE)=B2000,"",""),"Novo")</f>
        <v/>
      </c>
    </row>
    <row r="2001" spans="1:11">
      <c r="A2001" s="151">
        <v>100561</v>
      </c>
      <c r="B2001" s="152">
        <v>11251</v>
      </c>
      <c r="C2001" s="151" t="s">
        <v>2713</v>
      </c>
      <c r="D2001" s="151" t="s">
        <v>727</v>
      </c>
      <c r="E2001" s="151">
        <v>1</v>
      </c>
      <c r="F2001" s="151">
        <v>118.91</v>
      </c>
      <c r="G2001" s="151">
        <f t="shared" si="93"/>
        <v>118.91</v>
      </c>
      <c r="H2001" s="151">
        <f t="shared" si="94"/>
        <v>0</v>
      </c>
      <c r="I2001" s="151">
        <f t="shared" si="95"/>
        <v>118.91</v>
      </c>
      <c r="J2001" s="151" t="s">
        <v>707</v>
      </c>
      <c r="K2001" s="151" t="str">
        <f>IFERROR(IF(VLOOKUP(B2001,comp!$D:$L,1,FALSE)=B2001,"",""),"Novo")</f>
        <v/>
      </c>
    </row>
    <row r="2002" spans="1:11">
      <c r="A2002" s="151">
        <v>100562</v>
      </c>
      <c r="B2002" s="152">
        <v>11253</v>
      </c>
      <c r="C2002" s="151" t="s">
        <v>2714</v>
      </c>
      <c r="D2002" s="151" t="s">
        <v>727</v>
      </c>
      <c r="E2002" s="151">
        <v>1</v>
      </c>
      <c r="F2002" s="151">
        <v>197.05</v>
      </c>
      <c r="G2002" s="151">
        <f t="shared" si="93"/>
        <v>197.05</v>
      </c>
      <c r="H2002" s="151">
        <f t="shared" si="94"/>
        <v>0</v>
      </c>
      <c r="I2002" s="151">
        <f t="shared" si="95"/>
        <v>197.05</v>
      </c>
      <c r="J2002" s="151" t="s">
        <v>707</v>
      </c>
      <c r="K2002" s="151" t="str">
        <f>IFERROR(IF(VLOOKUP(B2002,comp!$D:$L,1,FALSE)=B2002,"",""),"Novo")</f>
        <v/>
      </c>
    </row>
    <row r="2003" spans="1:11">
      <c r="A2003" s="151">
        <v>100563</v>
      </c>
      <c r="B2003" s="152">
        <v>11255</v>
      </c>
      <c r="C2003" s="151" t="s">
        <v>2715</v>
      </c>
      <c r="D2003" s="151" t="s">
        <v>727</v>
      </c>
      <c r="E2003" s="151">
        <v>1</v>
      </c>
      <c r="F2003" s="151">
        <v>294.58</v>
      </c>
      <c r="G2003" s="151">
        <f t="shared" si="93"/>
        <v>294.58</v>
      </c>
      <c r="H2003" s="151">
        <f t="shared" si="94"/>
        <v>0</v>
      </c>
      <c r="I2003" s="151">
        <f t="shared" si="95"/>
        <v>294.58</v>
      </c>
      <c r="J2003" s="151" t="s">
        <v>707</v>
      </c>
      <c r="K2003" s="151" t="str">
        <f>IFERROR(IF(VLOOKUP(B2003,comp!$D:$L,1,FALSE)=B2003,"",""),"Novo")</f>
        <v/>
      </c>
    </row>
    <row r="2004" spans="1:11">
      <c r="A2004" s="151">
        <v>101798</v>
      </c>
      <c r="B2004" s="152">
        <v>14112</v>
      </c>
      <c r="C2004" s="151" t="s">
        <v>2716</v>
      </c>
      <c r="D2004" s="151" t="s">
        <v>727</v>
      </c>
      <c r="E2004" s="151">
        <v>1</v>
      </c>
      <c r="F2004" s="151">
        <v>208.23</v>
      </c>
      <c r="G2004" s="151">
        <f t="shared" si="93"/>
        <v>208.23</v>
      </c>
      <c r="H2004" s="151">
        <f t="shared" si="94"/>
        <v>0</v>
      </c>
      <c r="I2004" s="151">
        <f t="shared" si="95"/>
        <v>208.23</v>
      </c>
      <c r="J2004" s="151" t="s">
        <v>707</v>
      </c>
      <c r="K2004" s="151" t="str">
        <f>IFERROR(IF(VLOOKUP(B2004,comp!$D:$L,1,FALSE)=B2004,"",""),"Novo")</f>
        <v/>
      </c>
    </row>
    <row r="2005" spans="1:11">
      <c r="A2005" s="151">
        <v>101799</v>
      </c>
      <c r="B2005" s="152">
        <v>11299</v>
      </c>
      <c r="C2005" s="151" t="s">
        <v>2717</v>
      </c>
      <c r="D2005" s="151" t="s">
        <v>727</v>
      </c>
      <c r="E2005" s="151">
        <v>1</v>
      </c>
      <c r="F2005" s="151">
        <v>528.32000000000005</v>
      </c>
      <c r="G2005" s="151">
        <f t="shared" si="93"/>
        <v>528.32000000000005</v>
      </c>
      <c r="H2005" s="151">
        <f t="shared" si="94"/>
        <v>0</v>
      </c>
      <c r="I2005" s="151">
        <f t="shared" si="95"/>
        <v>528.32000000000005</v>
      </c>
      <c r="J2005" s="151" t="s">
        <v>707</v>
      </c>
      <c r="K2005" s="151" t="str">
        <f>IFERROR(IF(VLOOKUP(B2005,comp!$D:$L,1,FALSE)=B2005,"",""),"Novo")</f>
        <v/>
      </c>
    </row>
    <row r="2006" spans="1:11">
      <c r="A2006" s="151">
        <v>98397</v>
      </c>
      <c r="B2006" s="152">
        <v>5318</v>
      </c>
      <c r="C2006" s="151" t="s">
        <v>2718</v>
      </c>
      <c r="D2006" s="151" t="s">
        <v>1496</v>
      </c>
      <c r="E2006" s="151">
        <v>1.0999999999999999E-2</v>
      </c>
      <c r="F2006" s="151">
        <v>21.19</v>
      </c>
      <c r="G2006" s="151">
        <f t="shared" si="93"/>
        <v>0.23308999999999999</v>
      </c>
      <c r="H2006" s="151">
        <f t="shared" si="94"/>
        <v>0</v>
      </c>
      <c r="I2006" s="151">
        <f t="shared" si="95"/>
        <v>0.23308999999999999</v>
      </c>
      <c r="J2006" s="151" t="s">
        <v>707</v>
      </c>
      <c r="K2006" s="151" t="str">
        <f>IFERROR(IF(VLOOKUP(B2006,comp!$D:$L,1,FALSE)=B2006,"",""),"Novo")</f>
        <v/>
      </c>
    </row>
    <row r="2007" spans="1:11">
      <c r="A2007" s="151">
        <v>98397</v>
      </c>
      <c r="B2007" s="152">
        <v>88279</v>
      </c>
      <c r="C2007" s="151" t="s">
        <v>2719</v>
      </c>
      <c r="D2007" s="151" t="s">
        <v>852</v>
      </c>
      <c r="E2007" s="151">
        <v>0.1351</v>
      </c>
      <c r="F2007" s="151">
        <v>31.15</v>
      </c>
      <c r="G2007" s="151">
        <f t="shared" si="93"/>
        <v>0</v>
      </c>
      <c r="H2007" s="151">
        <f t="shared" si="94"/>
        <v>4.2083649999999997</v>
      </c>
      <c r="I2007" s="151">
        <f t="shared" si="95"/>
        <v>4.2083649999999997</v>
      </c>
      <c r="J2007" s="151" t="s">
        <v>704</v>
      </c>
      <c r="K2007" s="151" t="str">
        <f>IFERROR(IF(VLOOKUP(B2007,comp!$D:$L,1,FALSE)=B2007,"",""),"Novo")</f>
        <v/>
      </c>
    </row>
    <row r="2008" spans="1:11">
      <c r="A2008" s="151">
        <v>103244</v>
      </c>
      <c r="B2008" s="152">
        <v>37591</v>
      </c>
      <c r="C2008" s="151" t="s">
        <v>2720</v>
      </c>
      <c r="D2008" s="151" t="s">
        <v>727</v>
      </c>
      <c r="E2008" s="151">
        <v>2</v>
      </c>
      <c r="F2008" s="151">
        <v>20.27</v>
      </c>
      <c r="G2008" s="151">
        <f t="shared" si="93"/>
        <v>40.54</v>
      </c>
      <c r="H2008" s="151">
        <f t="shared" si="94"/>
        <v>0</v>
      </c>
      <c r="I2008" s="151">
        <f t="shared" si="95"/>
        <v>40.54</v>
      </c>
      <c r="J2008" s="151" t="s">
        <v>707</v>
      </c>
      <c r="K2008" s="151" t="str">
        <f>IFERROR(IF(VLOOKUP(B2008,comp!$D:$L,1,FALSE)=B2008,"",""),"Novo")</f>
        <v/>
      </c>
    </row>
    <row r="2009" spans="1:11">
      <c r="A2009" s="151">
        <v>103244</v>
      </c>
      <c r="B2009" s="152">
        <v>42424</v>
      </c>
      <c r="C2009" s="151" t="s">
        <v>2721</v>
      </c>
      <c r="D2009" s="151" t="s">
        <v>727</v>
      </c>
      <c r="E2009" s="151">
        <v>1</v>
      </c>
      <c r="F2009" s="155">
        <v>2325.48</v>
      </c>
      <c r="G2009" s="151">
        <f t="shared" si="93"/>
        <v>2325.48</v>
      </c>
      <c r="H2009" s="151">
        <f t="shared" si="94"/>
        <v>0</v>
      </c>
      <c r="I2009" s="151">
        <f t="shared" si="95"/>
        <v>2325.48</v>
      </c>
      <c r="J2009" s="151" t="s">
        <v>707</v>
      </c>
      <c r="K2009" s="151" t="str">
        <f>IFERROR(IF(VLOOKUP(B2009,comp!$D:$L,1,FALSE)=B2009,"",""),"Novo")</f>
        <v/>
      </c>
    </row>
    <row r="2010" spans="1:11">
      <c r="A2010" s="151">
        <v>103244</v>
      </c>
      <c r="B2010" s="152">
        <v>100308</v>
      </c>
      <c r="C2010" s="151" t="s">
        <v>2722</v>
      </c>
      <c r="D2010" s="151" t="s">
        <v>852</v>
      </c>
      <c r="E2010" s="151">
        <v>2.3334000000000001</v>
      </c>
      <c r="F2010" s="151">
        <v>38.14</v>
      </c>
      <c r="G2010" s="151">
        <f t="shared" si="93"/>
        <v>0</v>
      </c>
      <c r="H2010" s="151">
        <f t="shared" si="94"/>
        <v>88.99587600000001</v>
      </c>
      <c r="I2010" s="151">
        <f t="shared" si="95"/>
        <v>88.99587600000001</v>
      </c>
      <c r="J2010" s="151" t="s">
        <v>704</v>
      </c>
      <c r="K2010" s="151" t="str">
        <f>IFERROR(IF(VLOOKUP(B2010,comp!$D:$L,1,FALSE)=B2010,"",""),"Novo")</f>
        <v/>
      </c>
    </row>
    <row r="2011" spans="1:11">
      <c r="A2011" s="151">
        <v>103245</v>
      </c>
      <c r="B2011" s="152">
        <v>43194</v>
      </c>
      <c r="C2011" s="151" t="s">
        <v>2723</v>
      </c>
      <c r="D2011" s="151" t="s">
        <v>727</v>
      </c>
      <c r="E2011" s="151">
        <v>1</v>
      </c>
      <c r="F2011" s="155">
        <v>1790.25</v>
      </c>
      <c r="G2011" s="151">
        <f t="shared" si="93"/>
        <v>1790.25</v>
      </c>
      <c r="H2011" s="151">
        <f t="shared" si="94"/>
        <v>0</v>
      </c>
      <c r="I2011" s="151">
        <f t="shared" si="95"/>
        <v>1790.25</v>
      </c>
      <c r="J2011" s="151" t="s">
        <v>707</v>
      </c>
      <c r="K2011" s="151" t="str">
        <f>IFERROR(IF(VLOOKUP(B2011,comp!$D:$L,1,FALSE)=B2011,"",""),"Novo")</f>
        <v/>
      </c>
    </row>
    <row r="2012" spans="1:11">
      <c r="A2012" s="151">
        <v>103246</v>
      </c>
      <c r="B2012" s="152">
        <v>39551</v>
      </c>
      <c r="C2012" s="151" t="s">
        <v>2724</v>
      </c>
      <c r="D2012" s="151" t="s">
        <v>727</v>
      </c>
      <c r="E2012" s="151">
        <v>1</v>
      </c>
      <c r="F2012" s="155">
        <v>1971.25</v>
      </c>
      <c r="G2012" s="151">
        <f t="shared" si="93"/>
        <v>1971.25</v>
      </c>
      <c r="H2012" s="151">
        <f t="shared" si="94"/>
        <v>0</v>
      </c>
      <c r="I2012" s="151">
        <f t="shared" si="95"/>
        <v>1971.25</v>
      </c>
      <c r="J2012" s="151" t="s">
        <v>707</v>
      </c>
      <c r="K2012" s="151" t="str">
        <f>IFERROR(IF(VLOOKUP(B2012,comp!$D:$L,1,FALSE)=B2012,"",""),"Novo")</f>
        <v/>
      </c>
    </row>
    <row r="2013" spans="1:11">
      <c r="A2013" s="151">
        <v>103247</v>
      </c>
      <c r="B2013" s="152">
        <v>42425</v>
      </c>
      <c r="C2013" s="151" t="s">
        <v>2725</v>
      </c>
      <c r="D2013" s="151" t="s">
        <v>727</v>
      </c>
      <c r="E2013" s="151">
        <v>1</v>
      </c>
      <c r="F2013" s="155">
        <v>2603.87</v>
      </c>
      <c r="G2013" s="151">
        <f t="shared" si="93"/>
        <v>2603.87</v>
      </c>
      <c r="H2013" s="151">
        <f t="shared" si="94"/>
        <v>0</v>
      </c>
      <c r="I2013" s="151">
        <f t="shared" si="95"/>
        <v>2603.87</v>
      </c>
      <c r="J2013" s="151" t="s">
        <v>707</v>
      </c>
      <c r="K2013" s="151" t="str">
        <f>IFERROR(IF(VLOOKUP(B2013,comp!$D:$L,1,FALSE)=B2013,"",""),"Novo")</f>
        <v/>
      </c>
    </row>
    <row r="2014" spans="1:11">
      <c r="A2014" s="151">
        <v>103248</v>
      </c>
      <c r="B2014" s="152">
        <v>43190</v>
      </c>
      <c r="C2014" s="151" t="s">
        <v>2726</v>
      </c>
      <c r="D2014" s="151" t="s">
        <v>727</v>
      </c>
      <c r="E2014" s="151">
        <v>1</v>
      </c>
      <c r="F2014" s="155">
        <v>2089.77</v>
      </c>
      <c r="G2014" s="151">
        <f t="shared" si="93"/>
        <v>2089.77</v>
      </c>
      <c r="H2014" s="151">
        <f t="shared" si="94"/>
        <v>0</v>
      </c>
      <c r="I2014" s="151">
        <f t="shared" si="95"/>
        <v>2089.77</v>
      </c>
      <c r="J2014" s="151" t="s">
        <v>707</v>
      </c>
      <c r="K2014" s="151" t="str">
        <f>IFERROR(IF(VLOOKUP(B2014,comp!$D:$L,1,FALSE)=B2014,"",""),"Novo")</f>
        <v/>
      </c>
    </row>
    <row r="2015" spans="1:11">
      <c r="A2015" s="151">
        <v>103249</v>
      </c>
      <c r="B2015" s="152">
        <v>39555</v>
      </c>
      <c r="C2015" s="151" t="s">
        <v>2727</v>
      </c>
      <c r="D2015" s="151" t="s">
        <v>727</v>
      </c>
      <c r="E2015" s="151">
        <v>1</v>
      </c>
      <c r="F2015" s="155">
        <v>2260.6</v>
      </c>
      <c r="G2015" s="151">
        <f t="shared" si="93"/>
        <v>2260.6</v>
      </c>
      <c r="H2015" s="151">
        <f t="shared" si="94"/>
        <v>0</v>
      </c>
      <c r="I2015" s="151">
        <f t="shared" si="95"/>
        <v>2260.6</v>
      </c>
      <c r="J2015" s="151" t="s">
        <v>707</v>
      </c>
      <c r="K2015" s="151" t="str">
        <f>IFERROR(IF(VLOOKUP(B2015,comp!$D:$L,1,FALSE)=B2015,"",""),"Novo")</f>
        <v/>
      </c>
    </row>
    <row r="2016" spans="1:11">
      <c r="A2016" s="151">
        <v>103250</v>
      </c>
      <c r="B2016" s="152">
        <v>42422</v>
      </c>
      <c r="C2016" s="151" t="s">
        <v>2728</v>
      </c>
      <c r="D2016" s="151" t="s">
        <v>727</v>
      </c>
      <c r="E2016" s="151">
        <v>1</v>
      </c>
      <c r="F2016" s="155">
        <v>3865.53</v>
      </c>
      <c r="G2016" s="151">
        <f t="shared" si="93"/>
        <v>3865.53</v>
      </c>
      <c r="H2016" s="151">
        <f t="shared" si="94"/>
        <v>0</v>
      </c>
      <c r="I2016" s="151">
        <f t="shared" si="95"/>
        <v>3865.53</v>
      </c>
      <c r="J2016" s="151" t="s">
        <v>707</v>
      </c>
      <c r="K2016" s="151" t="str">
        <f>IFERROR(IF(VLOOKUP(B2016,comp!$D:$L,1,FALSE)=B2016,"",""),"Novo")</f>
        <v/>
      </c>
    </row>
    <row r="2017" spans="1:11">
      <c r="A2017" s="151">
        <v>103251</v>
      </c>
      <c r="B2017" s="152">
        <v>43191</v>
      </c>
      <c r="C2017" s="151" t="s">
        <v>2729</v>
      </c>
      <c r="D2017" s="151" t="s">
        <v>727</v>
      </c>
      <c r="E2017" s="151">
        <v>1</v>
      </c>
      <c r="F2017" s="155">
        <v>3006.91</v>
      </c>
      <c r="G2017" s="151">
        <f t="shared" si="93"/>
        <v>3006.91</v>
      </c>
      <c r="H2017" s="151">
        <f t="shared" si="94"/>
        <v>0</v>
      </c>
      <c r="I2017" s="151">
        <f t="shared" si="95"/>
        <v>3006.91</v>
      </c>
      <c r="J2017" s="151" t="s">
        <v>707</v>
      </c>
      <c r="K2017" s="151" t="str">
        <f>IFERROR(IF(VLOOKUP(B2017,comp!$D:$L,1,FALSE)=B2017,"",""),"Novo")</f>
        <v/>
      </c>
    </row>
    <row r="2018" spans="1:11">
      <c r="A2018" s="151">
        <v>103252</v>
      </c>
      <c r="B2018" s="152">
        <v>39548</v>
      </c>
      <c r="C2018" s="151" t="s">
        <v>2730</v>
      </c>
      <c r="D2018" s="151" t="s">
        <v>727</v>
      </c>
      <c r="E2018" s="151">
        <v>1</v>
      </c>
      <c r="F2018" s="155">
        <v>3353.17</v>
      </c>
      <c r="G2018" s="151">
        <f t="shared" si="93"/>
        <v>3353.17</v>
      </c>
      <c r="H2018" s="151">
        <f t="shared" si="94"/>
        <v>0</v>
      </c>
      <c r="I2018" s="151">
        <f t="shared" si="95"/>
        <v>3353.17</v>
      </c>
      <c r="J2018" s="151" t="s">
        <v>707</v>
      </c>
      <c r="K2018" s="151" t="str">
        <f>IFERROR(IF(VLOOKUP(B2018,comp!$D:$L,1,FALSE)=B2018,"",""),"Novo")</f>
        <v/>
      </c>
    </row>
    <row r="2019" spans="1:11">
      <c r="A2019" s="151">
        <v>103253</v>
      </c>
      <c r="B2019" s="152">
        <v>43184</v>
      </c>
      <c r="C2019" s="151" t="s">
        <v>2731</v>
      </c>
      <c r="D2019" s="151" t="s">
        <v>727</v>
      </c>
      <c r="E2019" s="151">
        <v>1</v>
      </c>
      <c r="F2019" s="155">
        <v>5342.53</v>
      </c>
      <c r="G2019" s="151">
        <f t="shared" si="93"/>
        <v>5342.53</v>
      </c>
      <c r="H2019" s="151">
        <f t="shared" si="94"/>
        <v>0</v>
      </c>
      <c r="I2019" s="151">
        <f t="shared" si="95"/>
        <v>5342.53</v>
      </c>
      <c r="J2019" s="151" t="s">
        <v>707</v>
      </c>
      <c r="K2019" s="151" t="str">
        <f>IFERROR(IF(VLOOKUP(B2019,comp!$D:$L,1,FALSE)=B2019,"",""),"Novo")</f>
        <v/>
      </c>
    </row>
    <row r="2020" spans="1:11">
      <c r="A2020" s="151">
        <v>103254</v>
      </c>
      <c r="B2020" s="152">
        <v>43192</v>
      </c>
      <c r="C2020" s="151" t="s">
        <v>2732</v>
      </c>
      <c r="D2020" s="151" t="s">
        <v>727</v>
      </c>
      <c r="E2020" s="151">
        <v>1</v>
      </c>
      <c r="F2020" s="155">
        <v>3938.78</v>
      </c>
      <c r="G2020" s="151">
        <f t="shared" si="93"/>
        <v>3938.78</v>
      </c>
      <c r="H2020" s="151">
        <f t="shared" si="94"/>
        <v>0</v>
      </c>
      <c r="I2020" s="151">
        <f t="shared" si="95"/>
        <v>3938.78</v>
      </c>
      <c r="J2020" s="151" t="s">
        <v>707</v>
      </c>
      <c r="K2020" s="151" t="str">
        <f>IFERROR(IF(VLOOKUP(B2020,comp!$D:$L,1,FALSE)=B2020,"",""),"Novo")</f>
        <v/>
      </c>
    </row>
    <row r="2021" spans="1:11">
      <c r="A2021" s="151">
        <v>103255</v>
      </c>
      <c r="B2021" s="152">
        <v>39554</v>
      </c>
      <c r="C2021" s="151" t="s">
        <v>2733</v>
      </c>
      <c r="D2021" s="151" t="s">
        <v>727</v>
      </c>
      <c r="E2021" s="151">
        <v>1</v>
      </c>
      <c r="F2021" s="155">
        <v>4434.0600000000004</v>
      </c>
      <c r="G2021" s="151">
        <f t="shared" si="93"/>
        <v>4434.0600000000004</v>
      </c>
      <c r="H2021" s="151">
        <f t="shared" si="94"/>
        <v>0</v>
      </c>
      <c r="I2021" s="151">
        <f t="shared" si="95"/>
        <v>4434.0600000000004</v>
      </c>
      <c r="J2021" s="151" t="s">
        <v>707</v>
      </c>
      <c r="K2021" s="151" t="str">
        <f>IFERROR(IF(VLOOKUP(B2021,comp!$D:$L,1,FALSE)=B2021,"",""),"Novo")</f>
        <v/>
      </c>
    </row>
    <row r="2022" spans="1:11">
      <c r="A2022" s="151">
        <v>103256</v>
      </c>
      <c r="B2022" s="152">
        <v>4374</v>
      </c>
      <c r="C2022" s="151" t="s">
        <v>2734</v>
      </c>
      <c r="D2022" s="151" t="s">
        <v>727</v>
      </c>
      <c r="E2022" s="151">
        <v>6</v>
      </c>
      <c r="F2022" s="151">
        <v>0.22</v>
      </c>
      <c r="G2022" s="151">
        <f t="shared" si="93"/>
        <v>1.32</v>
      </c>
      <c r="H2022" s="151">
        <f t="shared" si="94"/>
        <v>0</v>
      </c>
      <c r="I2022" s="151">
        <f t="shared" si="95"/>
        <v>1.32</v>
      </c>
      <c r="J2022" s="151" t="s">
        <v>707</v>
      </c>
      <c r="K2022" s="151" t="str">
        <f>IFERROR(IF(VLOOKUP(B2022,comp!$D:$L,1,FALSE)=B2022,"",""),"Novo")</f>
        <v/>
      </c>
    </row>
    <row r="2023" spans="1:11">
      <c r="A2023" s="151">
        <v>103256</v>
      </c>
      <c r="B2023" s="152">
        <v>13294</v>
      </c>
      <c r="C2023" s="151" t="s">
        <v>2735</v>
      </c>
      <c r="D2023" s="151" t="s">
        <v>727</v>
      </c>
      <c r="E2023" s="151">
        <v>6</v>
      </c>
      <c r="F2023" s="151">
        <v>1.63</v>
      </c>
      <c r="G2023" s="151">
        <f t="shared" si="93"/>
        <v>9.7799999999999994</v>
      </c>
      <c r="H2023" s="151">
        <f t="shared" si="94"/>
        <v>0</v>
      </c>
      <c r="I2023" s="151">
        <f t="shared" si="95"/>
        <v>9.7799999999999994</v>
      </c>
      <c r="J2023" s="151" t="s">
        <v>707</v>
      </c>
      <c r="K2023" s="151" t="str">
        <f>IFERROR(IF(VLOOKUP(B2023,comp!$D:$L,1,FALSE)=B2023,"",""),"Novo")</f>
        <v/>
      </c>
    </row>
    <row r="2024" spans="1:11">
      <c r="A2024" s="151">
        <v>103256</v>
      </c>
      <c r="B2024" s="152">
        <v>13348</v>
      </c>
      <c r="C2024" s="151" t="s">
        <v>2736</v>
      </c>
      <c r="D2024" s="151" t="s">
        <v>727</v>
      </c>
      <c r="E2024" s="151">
        <v>6</v>
      </c>
      <c r="F2024" s="151">
        <v>1.63</v>
      </c>
      <c r="G2024" s="151">
        <f t="shared" si="93"/>
        <v>9.7799999999999994</v>
      </c>
      <c r="H2024" s="151">
        <f t="shared" si="94"/>
        <v>0</v>
      </c>
      <c r="I2024" s="151">
        <f t="shared" si="95"/>
        <v>9.7799999999999994</v>
      </c>
      <c r="J2024" s="151" t="s">
        <v>707</v>
      </c>
      <c r="K2024" s="151" t="str">
        <f>IFERROR(IF(VLOOKUP(B2024,comp!$D:$L,1,FALSE)=B2024,"",""),"Novo")</f>
        <v/>
      </c>
    </row>
    <row r="2025" spans="1:11">
      <c r="A2025" s="151">
        <v>103256</v>
      </c>
      <c r="B2025" s="152">
        <v>42416</v>
      </c>
      <c r="C2025" s="151" t="s">
        <v>2737</v>
      </c>
      <c r="D2025" s="151" t="s">
        <v>727</v>
      </c>
      <c r="E2025" s="151">
        <v>1</v>
      </c>
      <c r="F2025" s="155">
        <v>10024.879999999999</v>
      </c>
      <c r="G2025" s="151">
        <f t="shared" si="93"/>
        <v>10024.879999999999</v>
      </c>
      <c r="H2025" s="151">
        <f t="shared" si="94"/>
        <v>0</v>
      </c>
      <c r="I2025" s="151">
        <f t="shared" si="95"/>
        <v>10024.879999999999</v>
      </c>
      <c r="J2025" s="151" t="s">
        <v>707</v>
      </c>
      <c r="K2025" s="151" t="str">
        <f>IFERROR(IF(VLOOKUP(B2025,comp!$D:$L,1,FALSE)=B2025,"",""),"Novo")</f>
        <v/>
      </c>
    </row>
    <row r="2026" spans="1:11">
      <c r="A2026" s="151">
        <v>103257</v>
      </c>
      <c r="B2026" s="152">
        <v>43185</v>
      </c>
      <c r="C2026" s="151" t="s">
        <v>2738</v>
      </c>
      <c r="D2026" s="151" t="s">
        <v>727</v>
      </c>
      <c r="E2026" s="151">
        <v>1</v>
      </c>
      <c r="F2026" s="155">
        <v>5601.95</v>
      </c>
      <c r="G2026" s="151">
        <f t="shared" si="93"/>
        <v>5601.95</v>
      </c>
      <c r="H2026" s="151">
        <f t="shared" si="94"/>
        <v>0</v>
      </c>
      <c r="I2026" s="151">
        <f t="shared" si="95"/>
        <v>5601.95</v>
      </c>
      <c r="J2026" s="151" t="s">
        <v>707</v>
      </c>
      <c r="K2026" s="151" t="str">
        <f>IFERROR(IF(VLOOKUP(B2026,comp!$D:$L,1,FALSE)=B2026,"",""),"Novo")</f>
        <v/>
      </c>
    </row>
    <row r="2027" spans="1:11">
      <c r="A2027" s="151">
        <v>103258</v>
      </c>
      <c r="B2027" s="152">
        <v>42417</v>
      </c>
      <c r="C2027" s="151" t="s">
        <v>2739</v>
      </c>
      <c r="D2027" s="151" t="s">
        <v>727</v>
      </c>
      <c r="E2027" s="151">
        <v>1</v>
      </c>
      <c r="F2027" s="155">
        <v>11238.71</v>
      </c>
      <c r="G2027" s="151">
        <f t="shared" si="93"/>
        <v>11238.71</v>
      </c>
      <c r="H2027" s="151">
        <f t="shared" si="94"/>
        <v>0</v>
      </c>
      <c r="I2027" s="151">
        <f t="shared" si="95"/>
        <v>11238.71</v>
      </c>
      <c r="J2027" s="151" t="s">
        <v>707</v>
      </c>
      <c r="K2027" s="151" t="str">
        <f>IFERROR(IF(VLOOKUP(B2027,comp!$D:$L,1,FALSE)=B2027,"",""),"Novo")</f>
        <v/>
      </c>
    </row>
    <row r="2028" spans="1:11">
      <c r="A2028" s="151">
        <v>103259</v>
      </c>
      <c r="B2028" s="152">
        <v>43186</v>
      </c>
      <c r="C2028" s="151" t="s">
        <v>2740</v>
      </c>
      <c r="D2028" s="151" t="s">
        <v>727</v>
      </c>
      <c r="E2028" s="151">
        <v>1</v>
      </c>
      <c r="F2028" s="155">
        <v>5908.93</v>
      </c>
      <c r="G2028" s="151">
        <f t="shared" si="93"/>
        <v>5908.93</v>
      </c>
      <c r="H2028" s="151">
        <f t="shared" si="94"/>
        <v>0</v>
      </c>
      <c r="I2028" s="151">
        <f t="shared" si="95"/>
        <v>5908.93</v>
      </c>
      <c r="J2028" s="151" t="s">
        <v>707</v>
      </c>
      <c r="K2028" s="151" t="str">
        <f>IFERROR(IF(VLOOKUP(B2028,comp!$D:$L,1,FALSE)=B2028,"",""),"Novo")</f>
        <v/>
      </c>
    </row>
    <row r="2029" spans="1:11">
      <c r="A2029" s="151">
        <v>103260</v>
      </c>
      <c r="B2029" s="152">
        <v>39826</v>
      </c>
      <c r="C2029" s="151" t="s">
        <v>2741</v>
      </c>
      <c r="D2029" s="151" t="s">
        <v>727</v>
      </c>
      <c r="E2029" s="151">
        <v>1</v>
      </c>
      <c r="F2029" s="155">
        <v>6078.54</v>
      </c>
      <c r="G2029" s="151">
        <f t="shared" si="93"/>
        <v>6078.54</v>
      </c>
      <c r="H2029" s="151">
        <f t="shared" si="94"/>
        <v>0</v>
      </c>
      <c r="I2029" s="151">
        <f t="shared" si="95"/>
        <v>6078.54</v>
      </c>
      <c r="J2029" s="151" t="s">
        <v>707</v>
      </c>
      <c r="K2029" s="151" t="str">
        <f>IFERROR(IF(VLOOKUP(B2029,comp!$D:$L,1,FALSE)=B2029,"",""),"Novo")</f>
        <v/>
      </c>
    </row>
    <row r="2030" spans="1:11">
      <c r="A2030" s="151">
        <v>103261</v>
      </c>
      <c r="B2030" s="152">
        <v>42419</v>
      </c>
      <c r="C2030" s="151" t="s">
        <v>2742</v>
      </c>
      <c r="D2030" s="151" t="s">
        <v>727</v>
      </c>
      <c r="E2030" s="151">
        <v>1</v>
      </c>
      <c r="F2030" s="155">
        <v>12697.36</v>
      </c>
      <c r="G2030" s="151">
        <f t="shared" si="93"/>
        <v>12697.36</v>
      </c>
      <c r="H2030" s="151">
        <f t="shared" si="94"/>
        <v>0</v>
      </c>
      <c r="I2030" s="151">
        <f t="shared" si="95"/>
        <v>12697.36</v>
      </c>
      <c r="J2030" s="151" t="s">
        <v>707</v>
      </c>
      <c r="K2030" s="151" t="str">
        <f>IFERROR(IF(VLOOKUP(B2030,comp!$D:$L,1,FALSE)=B2030,"",""),"Novo")</f>
        <v/>
      </c>
    </row>
    <row r="2031" spans="1:11">
      <c r="A2031" s="151">
        <v>103262</v>
      </c>
      <c r="B2031" s="152">
        <v>43187</v>
      </c>
      <c r="C2031" s="151" t="s">
        <v>2743</v>
      </c>
      <c r="D2031" s="151" t="s">
        <v>727</v>
      </c>
      <c r="E2031" s="151">
        <v>1</v>
      </c>
      <c r="F2031" s="155">
        <v>7841.21</v>
      </c>
      <c r="G2031" s="151">
        <f t="shared" si="93"/>
        <v>7841.21</v>
      </c>
      <c r="H2031" s="151">
        <f t="shared" si="94"/>
        <v>0</v>
      </c>
      <c r="I2031" s="151">
        <f t="shared" si="95"/>
        <v>7841.21</v>
      </c>
      <c r="J2031" s="151" t="s">
        <v>707</v>
      </c>
      <c r="K2031" s="151" t="str">
        <f>IFERROR(IF(VLOOKUP(B2031,comp!$D:$L,1,FALSE)=B2031,"",""),"Novo")</f>
        <v/>
      </c>
    </row>
    <row r="2032" spans="1:11">
      <c r="A2032" s="151">
        <v>103263</v>
      </c>
      <c r="B2032" s="152">
        <v>42420</v>
      </c>
      <c r="C2032" s="151" t="s">
        <v>2744</v>
      </c>
      <c r="D2032" s="151" t="s">
        <v>727</v>
      </c>
      <c r="E2032" s="151">
        <v>1</v>
      </c>
      <c r="F2032" s="155">
        <v>17451.580000000002</v>
      </c>
      <c r="G2032" s="151">
        <f t="shared" si="93"/>
        <v>17451.580000000002</v>
      </c>
      <c r="H2032" s="151">
        <f t="shared" si="94"/>
        <v>0</v>
      </c>
      <c r="I2032" s="151">
        <f t="shared" si="95"/>
        <v>17451.580000000002</v>
      </c>
      <c r="J2032" s="151" t="s">
        <v>707</v>
      </c>
      <c r="K2032" s="151" t="str">
        <f>IFERROR(IF(VLOOKUP(B2032,comp!$D:$L,1,FALSE)=B2032,"",""),"Novo")</f>
        <v/>
      </c>
    </row>
    <row r="2033" spans="1:11">
      <c r="A2033" s="151">
        <v>103264</v>
      </c>
      <c r="B2033" s="152">
        <v>43188</v>
      </c>
      <c r="C2033" s="151" t="s">
        <v>2745</v>
      </c>
      <c r="D2033" s="151" t="s">
        <v>727</v>
      </c>
      <c r="E2033" s="151">
        <v>1</v>
      </c>
      <c r="F2033" s="155">
        <v>9500.66</v>
      </c>
      <c r="G2033" s="151">
        <f t="shared" si="93"/>
        <v>9500.66</v>
      </c>
      <c r="H2033" s="151">
        <f t="shared" si="94"/>
        <v>0</v>
      </c>
      <c r="I2033" s="151">
        <f t="shared" si="95"/>
        <v>9500.66</v>
      </c>
      <c r="J2033" s="151" t="s">
        <v>707</v>
      </c>
      <c r="K2033" s="151" t="str">
        <f>IFERROR(IF(VLOOKUP(B2033,comp!$D:$L,1,FALSE)=B2033,"",""),"Novo")</f>
        <v/>
      </c>
    </row>
    <row r="2034" spans="1:11">
      <c r="A2034" s="151">
        <v>103265</v>
      </c>
      <c r="B2034" s="152">
        <v>42421</v>
      </c>
      <c r="C2034" s="151" t="s">
        <v>2746</v>
      </c>
      <c r="D2034" s="151" t="s">
        <v>727</v>
      </c>
      <c r="E2034" s="151">
        <v>1</v>
      </c>
      <c r="F2034" s="155">
        <v>21173.25</v>
      </c>
      <c r="G2034" s="151">
        <f t="shared" si="93"/>
        <v>21173.25</v>
      </c>
      <c r="H2034" s="151">
        <f t="shared" si="94"/>
        <v>0</v>
      </c>
      <c r="I2034" s="151">
        <f t="shared" si="95"/>
        <v>21173.25</v>
      </c>
      <c r="J2034" s="151" t="s">
        <v>707</v>
      </c>
      <c r="K2034" s="151" t="str">
        <f>IFERROR(IF(VLOOKUP(B2034,comp!$D:$L,1,FALSE)=B2034,"",""),"Novo")</f>
        <v/>
      </c>
    </row>
    <row r="2035" spans="1:11">
      <c r="A2035" s="151">
        <v>103266</v>
      </c>
      <c r="B2035" s="152">
        <v>43189</v>
      </c>
      <c r="C2035" s="151" t="s">
        <v>2747</v>
      </c>
      <c r="D2035" s="151" t="s">
        <v>727</v>
      </c>
      <c r="E2035" s="151">
        <v>1</v>
      </c>
      <c r="F2035" s="155">
        <v>10686.66</v>
      </c>
      <c r="G2035" s="151">
        <f t="shared" si="93"/>
        <v>10686.66</v>
      </c>
      <c r="H2035" s="151">
        <f t="shared" si="94"/>
        <v>0</v>
      </c>
      <c r="I2035" s="151">
        <f t="shared" si="95"/>
        <v>10686.66</v>
      </c>
      <c r="J2035" s="151" t="s">
        <v>707</v>
      </c>
      <c r="K2035" s="151" t="str">
        <f>IFERROR(IF(VLOOKUP(B2035,comp!$D:$L,1,FALSE)=B2035,"",""),"Novo")</f>
        <v/>
      </c>
    </row>
    <row r="2036" spans="1:11">
      <c r="A2036" s="151">
        <v>103267</v>
      </c>
      <c r="B2036" s="152">
        <v>43195</v>
      </c>
      <c r="C2036" s="151" t="s">
        <v>2748</v>
      </c>
      <c r="D2036" s="151" t="s">
        <v>727</v>
      </c>
      <c r="E2036" s="151">
        <v>1</v>
      </c>
      <c r="F2036" s="155">
        <v>6144.95</v>
      </c>
      <c r="G2036" s="151">
        <f t="shared" si="93"/>
        <v>6144.95</v>
      </c>
      <c r="H2036" s="151">
        <f t="shared" si="94"/>
        <v>0</v>
      </c>
      <c r="I2036" s="151">
        <f t="shared" si="95"/>
        <v>6144.95</v>
      </c>
      <c r="J2036" s="151" t="s">
        <v>707</v>
      </c>
      <c r="K2036" s="151" t="str">
        <f>IFERROR(IF(VLOOKUP(B2036,comp!$D:$L,1,FALSE)=B2036,"",""),"Novo")</f>
        <v/>
      </c>
    </row>
    <row r="2037" spans="1:11">
      <c r="A2037" s="151">
        <v>103268</v>
      </c>
      <c r="B2037" s="152">
        <v>39556</v>
      </c>
      <c r="C2037" s="151" t="s">
        <v>2749</v>
      </c>
      <c r="D2037" s="151" t="s">
        <v>727</v>
      </c>
      <c r="E2037" s="151">
        <v>1</v>
      </c>
      <c r="F2037" s="155">
        <v>7353</v>
      </c>
      <c r="G2037" s="151">
        <f t="shared" si="93"/>
        <v>7353</v>
      </c>
      <c r="H2037" s="151">
        <f t="shared" si="94"/>
        <v>0</v>
      </c>
      <c r="I2037" s="151">
        <f t="shared" si="95"/>
        <v>7353</v>
      </c>
      <c r="J2037" s="151" t="s">
        <v>707</v>
      </c>
      <c r="K2037" s="151" t="str">
        <f>IFERROR(IF(VLOOKUP(B2037,comp!$D:$L,1,FALSE)=B2037,"",""),"Novo")</f>
        <v/>
      </c>
    </row>
    <row r="2038" spans="1:11">
      <c r="A2038" s="151">
        <v>103269</v>
      </c>
      <c r="B2038" s="152">
        <v>43196</v>
      </c>
      <c r="C2038" s="151" t="s">
        <v>2750</v>
      </c>
      <c r="D2038" s="151" t="s">
        <v>727</v>
      </c>
      <c r="E2038" s="151">
        <v>1</v>
      </c>
      <c r="F2038" s="155">
        <v>7615.78</v>
      </c>
      <c r="G2038" s="151">
        <f t="shared" si="93"/>
        <v>7615.78</v>
      </c>
      <c r="H2038" s="151">
        <f t="shared" si="94"/>
        <v>0</v>
      </c>
      <c r="I2038" s="151">
        <f t="shared" si="95"/>
        <v>7615.78</v>
      </c>
      <c r="J2038" s="151" t="s">
        <v>707</v>
      </c>
      <c r="K2038" s="151" t="str">
        <f>IFERROR(IF(VLOOKUP(B2038,comp!$D:$L,1,FALSE)=B2038,"",""),"Novo")</f>
        <v/>
      </c>
    </row>
    <row r="2039" spans="1:11">
      <c r="A2039" s="151">
        <v>103270</v>
      </c>
      <c r="B2039" s="152">
        <v>39557</v>
      </c>
      <c r="C2039" s="151" t="s">
        <v>2751</v>
      </c>
      <c r="D2039" s="151" t="s">
        <v>727</v>
      </c>
      <c r="E2039" s="151">
        <v>1</v>
      </c>
      <c r="F2039" s="155">
        <v>7917.57</v>
      </c>
      <c r="G2039" s="151">
        <f t="shared" si="93"/>
        <v>7917.57</v>
      </c>
      <c r="H2039" s="151">
        <f t="shared" si="94"/>
        <v>0</v>
      </c>
      <c r="I2039" s="151">
        <f t="shared" si="95"/>
        <v>7917.57</v>
      </c>
      <c r="J2039" s="151" t="s">
        <v>707</v>
      </c>
      <c r="K2039" s="151" t="str">
        <f>IFERROR(IF(VLOOKUP(B2039,comp!$D:$L,1,FALSE)=B2039,"",""),"Novo")</f>
        <v/>
      </c>
    </row>
    <row r="2040" spans="1:11">
      <c r="A2040" s="151">
        <v>103271</v>
      </c>
      <c r="B2040" s="152">
        <v>43198</v>
      </c>
      <c r="C2040" s="151" t="s">
        <v>2752</v>
      </c>
      <c r="D2040" s="151" t="s">
        <v>727</v>
      </c>
      <c r="E2040" s="151">
        <v>1</v>
      </c>
      <c r="F2040" s="155">
        <v>11316.87</v>
      </c>
      <c r="G2040" s="151">
        <f t="shared" si="93"/>
        <v>11316.87</v>
      </c>
      <c r="H2040" s="151">
        <f t="shared" si="94"/>
        <v>0</v>
      </c>
      <c r="I2040" s="151">
        <f t="shared" si="95"/>
        <v>11316.87</v>
      </c>
      <c r="J2040" s="151" t="s">
        <v>707</v>
      </c>
      <c r="K2040" s="151" t="str">
        <f>IFERROR(IF(VLOOKUP(B2040,comp!$D:$L,1,FALSE)=B2040,"",""),"Novo")</f>
        <v/>
      </c>
    </row>
    <row r="2041" spans="1:11">
      <c r="A2041" s="151">
        <v>103272</v>
      </c>
      <c r="B2041" s="152">
        <v>39559</v>
      </c>
      <c r="C2041" s="151" t="s">
        <v>2753</v>
      </c>
      <c r="D2041" s="151" t="s">
        <v>727</v>
      </c>
      <c r="E2041" s="151">
        <v>1</v>
      </c>
      <c r="F2041" s="155">
        <v>11700.65</v>
      </c>
      <c r="G2041" s="151">
        <f t="shared" si="93"/>
        <v>11700.65</v>
      </c>
      <c r="H2041" s="151">
        <f t="shared" si="94"/>
        <v>0</v>
      </c>
      <c r="I2041" s="151">
        <f t="shared" si="95"/>
        <v>11700.65</v>
      </c>
      <c r="J2041" s="151" t="s">
        <v>707</v>
      </c>
      <c r="K2041" s="151" t="str">
        <f>IFERROR(IF(VLOOKUP(B2041,comp!$D:$L,1,FALSE)=B2041,"",""),"Novo")</f>
        <v/>
      </c>
    </row>
    <row r="2042" spans="1:11">
      <c r="A2042" s="151">
        <v>103273</v>
      </c>
      <c r="B2042" s="152">
        <v>43199</v>
      </c>
      <c r="C2042" s="151" t="s">
        <v>2754</v>
      </c>
      <c r="D2042" s="151" t="s">
        <v>727</v>
      </c>
      <c r="E2042" s="151">
        <v>1</v>
      </c>
      <c r="F2042" s="155">
        <v>11731.56</v>
      </c>
      <c r="G2042" s="151">
        <f t="shared" si="93"/>
        <v>11731.56</v>
      </c>
      <c r="H2042" s="151">
        <f t="shared" si="94"/>
        <v>0</v>
      </c>
      <c r="I2042" s="151">
        <f t="shared" si="95"/>
        <v>11731.56</v>
      </c>
      <c r="J2042" s="151" t="s">
        <v>707</v>
      </c>
      <c r="K2042" s="151" t="str">
        <f>IFERROR(IF(VLOOKUP(B2042,comp!$D:$L,1,FALSE)=B2042,"",""),"Novo")</f>
        <v/>
      </c>
    </row>
    <row r="2043" spans="1:11">
      <c r="A2043" s="151">
        <v>103274</v>
      </c>
      <c r="B2043" s="152">
        <v>39560</v>
      </c>
      <c r="C2043" s="151" t="s">
        <v>2755</v>
      </c>
      <c r="D2043" s="151" t="s">
        <v>727</v>
      </c>
      <c r="E2043" s="151">
        <v>1</v>
      </c>
      <c r="F2043" s="155">
        <v>13536.51</v>
      </c>
      <c r="G2043" s="151">
        <f t="shared" si="93"/>
        <v>13536.51</v>
      </c>
      <c r="H2043" s="151">
        <f t="shared" si="94"/>
        <v>0</v>
      </c>
      <c r="I2043" s="151">
        <f t="shared" si="95"/>
        <v>13536.51</v>
      </c>
      <c r="J2043" s="151" t="s">
        <v>707</v>
      </c>
      <c r="K2043" s="151" t="str">
        <f>IFERROR(IF(VLOOKUP(B2043,comp!$D:$L,1,FALSE)=B2043,"",""),"Novo")</f>
        <v/>
      </c>
    </row>
    <row r="2044" spans="1:11">
      <c r="A2044" s="151">
        <v>103275</v>
      </c>
      <c r="B2044" s="152">
        <v>43200</v>
      </c>
      <c r="C2044" s="151" t="s">
        <v>2756</v>
      </c>
      <c r="D2044" s="151" t="s">
        <v>727</v>
      </c>
      <c r="E2044" s="151">
        <v>1</v>
      </c>
      <c r="F2044" s="155">
        <v>13462.82</v>
      </c>
      <c r="G2044" s="151">
        <f t="shared" si="93"/>
        <v>13462.82</v>
      </c>
      <c r="H2044" s="151">
        <f t="shared" si="94"/>
        <v>0</v>
      </c>
      <c r="I2044" s="151">
        <f t="shared" si="95"/>
        <v>13462.82</v>
      </c>
      <c r="J2044" s="151" t="s">
        <v>707</v>
      </c>
      <c r="K2044" s="151" t="str">
        <f>IFERROR(IF(VLOOKUP(B2044,comp!$D:$L,1,FALSE)=B2044,"",""),"Novo")</f>
        <v/>
      </c>
    </row>
    <row r="2045" spans="1:11">
      <c r="A2045" s="151">
        <v>103276</v>
      </c>
      <c r="B2045" s="152">
        <v>39561</v>
      </c>
      <c r="C2045" s="151" t="s">
        <v>2757</v>
      </c>
      <c r="D2045" s="151" t="s">
        <v>727</v>
      </c>
      <c r="E2045" s="151">
        <v>1</v>
      </c>
      <c r="F2045" s="155">
        <v>14160.91</v>
      </c>
      <c r="G2045" s="151">
        <f t="shared" si="93"/>
        <v>14160.91</v>
      </c>
      <c r="H2045" s="151">
        <f t="shared" si="94"/>
        <v>0</v>
      </c>
      <c r="I2045" s="151">
        <f t="shared" si="95"/>
        <v>14160.91</v>
      </c>
      <c r="J2045" s="151" t="s">
        <v>707</v>
      </c>
      <c r="K2045" s="151" t="str">
        <f>IFERROR(IF(VLOOKUP(B2045,comp!$D:$L,1,FALSE)=B2045,"",""),"Novo")</f>
        <v/>
      </c>
    </row>
    <row r="2046" spans="1:11">
      <c r="A2046" s="151">
        <v>103277</v>
      </c>
      <c r="B2046" s="152">
        <v>39577</v>
      </c>
      <c r="C2046" s="151" t="s">
        <v>2758</v>
      </c>
      <c r="D2046" s="151" t="s">
        <v>727</v>
      </c>
      <c r="E2046" s="151">
        <v>1</v>
      </c>
      <c r="F2046" s="155">
        <v>26359.200000000001</v>
      </c>
      <c r="G2046" s="151">
        <f t="shared" si="93"/>
        <v>26359.200000000001</v>
      </c>
      <c r="H2046" s="151">
        <f t="shared" si="94"/>
        <v>0</v>
      </c>
      <c r="I2046" s="151">
        <f t="shared" si="95"/>
        <v>26359.200000000001</v>
      </c>
      <c r="J2046" s="151" t="s">
        <v>707</v>
      </c>
      <c r="K2046" s="151" t="str">
        <f>IFERROR(IF(VLOOKUP(B2046,comp!$D:$L,1,FALSE)=B2046,"",""),"Novo")</f>
        <v/>
      </c>
    </row>
    <row r="2047" spans="1:11">
      <c r="A2047" s="151">
        <v>103278</v>
      </c>
      <c r="B2047" s="152">
        <v>39578</v>
      </c>
      <c r="C2047" s="151" t="s">
        <v>2759</v>
      </c>
      <c r="D2047" s="151" t="s">
        <v>727</v>
      </c>
      <c r="E2047" s="151">
        <v>1</v>
      </c>
      <c r="F2047" s="155">
        <v>34017.07</v>
      </c>
      <c r="G2047" s="151">
        <f t="shared" si="93"/>
        <v>34017.07</v>
      </c>
      <c r="H2047" s="151">
        <f t="shared" si="94"/>
        <v>0</v>
      </c>
      <c r="I2047" s="151">
        <f t="shared" si="95"/>
        <v>34017.07</v>
      </c>
      <c r="J2047" s="151" t="s">
        <v>707</v>
      </c>
      <c r="K2047" s="151" t="str">
        <f>IFERROR(IF(VLOOKUP(B2047,comp!$D:$L,1,FALSE)=B2047,"",""),"Novo")</f>
        <v/>
      </c>
    </row>
    <row r="2048" spans="1:11">
      <c r="A2048" s="151">
        <v>103288</v>
      </c>
      <c r="B2048" s="152">
        <v>90443</v>
      </c>
      <c r="C2048" s="151" t="s">
        <v>2760</v>
      </c>
      <c r="D2048" s="151" t="s">
        <v>826</v>
      </c>
      <c r="E2048" s="151">
        <v>0.65</v>
      </c>
      <c r="F2048" s="151">
        <v>9.6999999999999993</v>
      </c>
      <c r="G2048" s="151">
        <f t="shared" si="93"/>
        <v>0</v>
      </c>
      <c r="H2048" s="151">
        <f t="shared" si="94"/>
        <v>6.3049999999999997</v>
      </c>
      <c r="I2048" s="151">
        <f t="shared" si="95"/>
        <v>6.3049999999999997</v>
      </c>
      <c r="J2048" s="151" t="s">
        <v>704</v>
      </c>
      <c r="K2048" s="151" t="str">
        <f>IFERROR(IF(VLOOKUP(B2048,comp!$D:$L,1,FALSE)=B2048,"",""),"Novo")</f>
        <v/>
      </c>
    </row>
    <row r="2049" spans="1:11">
      <c r="A2049" s="151">
        <v>103288</v>
      </c>
      <c r="B2049" s="152">
        <v>90466</v>
      </c>
      <c r="C2049" s="151" t="s">
        <v>2761</v>
      </c>
      <c r="D2049" s="151" t="s">
        <v>826</v>
      </c>
      <c r="E2049" s="151">
        <v>0.65</v>
      </c>
      <c r="F2049" s="151">
        <v>17.59</v>
      </c>
      <c r="G2049" s="151">
        <f t="shared" si="93"/>
        <v>0</v>
      </c>
      <c r="H2049" s="151">
        <f t="shared" si="94"/>
        <v>11.4335</v>
      </c>
      <c r="I2049" s="151">
        <f t="shared" si="95"/>
        <v>11.4335</v>
      </c>
      <c r="J2049" s="151" t="s">
        <v>704</v>
      </c>
      <c r="K2049" s="151" t="str">
        <f>IFERROR(IF(VLOOKUP(B2049,comp!$D:$L,1,FALSE)=B2049,"",""),"Novo")</f>
        <v/>
      </c>
    </row>
    <row r="2050" spans="1:11">
      <c r="A2050" s="151">
        <v>103289</v>
      </c>
      <c r="B2050" s="152">
        <v>91166</v>
      </c>
      <c r="C2050" s="151" t="s">
        <v>2762</v>
      </c>
      <c r="D2050" s="151" t="s">
        <v>826</v>
      </c>
      <c r="E2050" s="151">
        <v>1</v>
      </c>
      <c r="F2050" s="151">
        <v>4.59</v>
      </c>
      <c r="G2050" s="151">
        <f t="shared" si="93"/>
        <v>0</v>
      </c>
      <c r="H2050" s="151">
        <f t="shared" si="94"/>
        <v>4.59</v>
      </c>
      <c r="I2050" s="151">
        <f t="shared" si="95"/>
        <v>4.59</v>
      </c>
      <c r="J2050" s="151" t="s">
        <v>704</v>
      </c>
      <c r="K2050" s="151" t="str">
        <f>IFERROR(IF(VLOOKUP(B2050,comp!$D:$L,1,FALSE)=B2050,"",""),"Novo")</f>
        <v/>
      </c>
    </row>
    <row r="2051" spans="1:11">
      <c r="A2051" s="151">
        <v>103289</v>
      </c>
      <c r="B2051" s="152">
        <v>97331</v>
      </c>
      <c r="C2051" s="151" t="s">
        <v>2763</v>
      </c>
      <c r="D2051" s="151" t="s">
        <v>826</v>
      </c>
      <c r="E2051" s="151">
        <v>1</v>
      </c>
      <c r="F2051" s="151">
        <v>27.26</v>
      </c>
      <c r="G2051" s="151">
        <f t="shared" si="93"/>
        <v>0</v>
      </c>
      <c r="H2051" s="151">
        <f t="shared" si="94"/>
        <v>27.26</v>
      </c>
      <c r="I2051" s="151">
        <f t="shared" si="95"/>
        <v>27.26</v>
      </c>
      <c r="J2051" s="151" t="s">
        <v>704</v>
      </c>
      <c r="K2051" s="151" t="str">
        <f>IFERROR(IF(VLOOKUP(B2051,comp!$D:$L,1,FALSE)=B2051,"",""),"Novo")</f>
        <v/>
      </c>
    </row>
    <row r="2052" spans="1:11">
      <c r="A2052" s="151">
        <v>103290</v>
      </c>
      <c r="B2052" s="152">
        <v>97332</v>
      </c>
      <c r="C2052" s="151" t="s">
        <v>2764</v>
      </c>
      <c r="D2052" s="151" t="s">
        <v>826</v>
      </c>
      <c r="E2052" s="151">
        <v>1</v>
      </c>
      <c r="F2052" s="151">
        <v>44.01</v>
      </c>
      <c r="G2052" s="151">
        <f t="shared" si="93"/>
        <v>0</v>
      </c>
      <c r="H2052" s="151">
        <f t="shared" si="94"/>
        <v>44.01</v>
      </c>
      <c r="I2052" s="151">
        <f t="shared" si="95"/>
        <v>44.01</v>
      </c>
      <c r="J2052" s="151" t="s">
        <v>704</v>
      </c>
      <c r="K2052" s="151" t="str">
        <f>IFERROR(IF(VLOOKUP(B2052,comp!$D:$L,1,FALSE)=B2052,"",""),"Novo")</f>
        <v/>
      </c>
    </row>
    <row r="2053" spans="1:11">
      <c r="A2053" s="151">
        <v>103291</v>
      </c>
      <c r="B2053" s="152">
        <v>97333</v>
      </c>
      <c r="C2053" s="151" t="s">
        <v>2765</v>
      </c>
      <c r="D2053" s="151" t="s">
        <v>826</v>
      </c>
      <c r="E2053" s="151">
        <v>1</v>
      </c>
      <c r="F2053" s="151">
        <v>56.24</v>
      </c>
      <c r="G2053" s="151">
        <f t="shared" ref="G2053:G2116" si="96">IF(J2053="INSUMO",F2053*E2053,0)</f>
        <v>0</v>
      </c>
      <c r="H2053" s="151">
        <f t="shared" ref="H2053:H2116" si="97">IF(J2053="MÃO DE OBRA",F2053*E2053,0)</f>
        <v>56.24</v>
      </c>
      <c r="I2053" s="151">
        <f t="shared" ref="I2053:I2116" si="98">E2053*F2053</f>
        <v>56.24</v>
      </c>
      <c r="J2053" s="151" t="s">
        <v>704</v>
      </c>
      <c r="K2053" s="151" t="str">
        <f>IFERROR(IF(VLOOKUP(B2053,comp!$D:$L,1,FALSE)=B2053,"",""),"Novo")</f>
        <v/>
      </c>
    </row>
    <row r="2054" spans="1:11">
      <c r="A2054" s="151">
        <v>103292</v>
      </c>
      <c r="B2054" s="152">
        <v>97334</v>
      </c>
      <c r="C2054" s="151" t="s">
        <v>2766</v>
      </c>
      <c r="D2054" s="151" t="s">
        <v>826</v>
      </c>
      <c r="E2054" s="151">
        <v>1</v>
      </c>
      <c r="F2054" s="151">
        <v>68.63</v>
      </c>
      <c r="G2054" s="151">
        <f t="shared" si="96"/>
        <v>0</v>
      </c>
      <c r="H2054" s="151">
        <f t="shared" si="97"/>
        <v>68.63</v>
      </c>
      <c r="I2054" s="151">
        <f t="shared" si="98"/>
        <v>68.63</v>
      </c>
      <c r="J2054" s="151" t="s">
        <v>704</v>
      </c>
      <c r="K2054" s="151" t="str">
        <f>IFERROR(IF(VLOOKUP(B2054,comp!$D:$L,1,FALSE)=B2054,"",""),"Novo")</f>
        <v/>
      </c>
    </row>
    <row r="2055" spans="1:11">
      <c r="A2055" s="151">
        <v>101936</v>
      </c>
      <c r="B2055" s="152">
        <v>1165</v>
      </c>
      <c r="C2055" s="151" t="s">
        <v>2767</v>
      </c>
      <c r="D2055" s="151" t="s">
        <v>727</v>
      </c>
      <c r="E2055" s="151">
        <v>16</v>
      </c>
      <c r="F2055" s="151">
        <v>21.42</v>
      </c>
      <c r="G2055" s="151">
        <f t="shared" si="96"/>
        <v>342.72</v>
      </c>
      <c r="H2055" s="151">
        <f t="shared" si="97"/>
        <v>0</v>
      </c>
      <c r="I2055" s="151">
        <f t="shared" si="98"/>
        <v>342.72</v>
      </c>
      <c r="J2055" s="151" t="s">
        <v>707</v>
      </c>
      <c r="K2055" s="151" t="str">
        <f>IFERROR(IF(VLOOKUP(B2055,comp!$D:$L,1,FALSE)=B2055,"",""),"Novo")</f>
        <v/>
      </c>
    </row>
    <row r="2056" spans="1:11">
      <c r="A2056" s="151">
        <v>101936</v>
      </c>
      <c r="B2056" s="152">
        <v>3458</v>
      </c>
      <c r="C2056" s="151" t="s">
        <v>2768</v>
      </c>
      <c r="D2056" s="151" t="s">
        <v>727</v>
      </c>
      <c r="E2056" s="151">
        <v>3</v>
      </c>
      <c r="F2056" s="151">
        <v>36.299999999999997</v>
      </c>
      <c r="G2056" s="151">
        <f t="shared" si="96"/>
        <v>108.89999999999999</v>
      </c>
      <c r="H2056" s="151">
        <f t="shared" si="97"/>
        <v>0</v>
      </c>
      <c r="I2056" s="151">
        <f t="shared" si="98"/>
        <v>108.89999999999999</v>
      </c>
      <c r="J2056" s="151" t="s">
        <v>707</v>
      </c>
      <c r="K2056" s="151" t="str">
        <f>IFERROR(IF(VLOOKUP(B2056,comp!$D:$L,1,FALSE)=B2056,"",""),"Novo")</f>
        <v/>
      </c>
    </row>
    <row r="2057" spans="1:11">
      <c r="A2057" s="151">
        <v>101936</v>
      </c>
      <c r="B2057" s="152">
        <v>4209</v>
      </c>
      <c r="C2057" s="151" t="s">
        <v>2769</v>
      </c>
      <c r="D2057" s="151" t="s">
        <v>727</v>
      </c>
      <c r="E2057" s="151">
        <v>16</v>
      </c>
      <c r="F2057" s="151">
        <v>25.23</v>
      </c>
      <c r="G2057" s="151">
        <f t="shared" si="96"/>
        <v>403.68</v>
      </c>
      <c r="H2057" s="151">
        <f t="shared" si="97"/>
        <v>0</v>
      </c>
      <c r="I2057" s="151">
        <f t="shared" si="98"/>
        <v>403.68</v>
      </c>
      <c r="J2057" s="151" t="s">
        <v>707</v>
      </c>
      <c r="K2057" s="151" t="str">
        <f>IFERROR(IF(VLOOKUP(B2057,comp!$D:$L,1,FALSE)=B2057,"",""),"Novo")</f>
        <v/>
      </c>
    </row>
    <row r="2058" spans="1:11">
      <c r="A2058" s="151">
        <v>101936</v>
      </c>
      <c r="B2058" s="152">
        <v>6297</v>
      </c>
      <c r="C2058" s="151" t="s">
        <v>2770</v>
      </c>
      <c r="D2058" s="151" t="s">
        <v>727</v>
      </c>
      <c r="E2058" s="151">
        <v>19</v>
      </c>
      <c r="F2058" s="151">
        <v>46.75</v>
      </c>
      <c r="G2058" s="151">
        <f t="shared" si="96"/>
        <v>888.25</v>
      </c>
      <c r="H2058" s="151">
        <f t="shared" si="97"/>
        <v>0</v>
      </c>
      <c r="I2058" s="151">
        <f t="shared" si="98"/>
        <v>888.25</v>
      </c>
      <c r="J2058" s="151" t="s">
        <v>707</v>
      </c>
      <c r="K2058" s="151" t="str">
        <f>IFERROR(IF(VLOOKUP(B2058,comp!$D:$L,1,FALSE)=B2058,"",""),"Novo")</f>
        <v/>
      </c>
    </row>
    <row r="2059" spans="1:11">
      <c r="A2059" s="151">
        <v>101936</v>
      </c>
      <c r="B2059" s="152">
        <v>7697</v>
      </c>
      <c r="C2059" s="151" t="s">
        <v>2771</v>
      </c>
      <c r="D2059" s="151" t="s">
        <v>826</v>
      </c>
      <c r="E2059" s="151">
        <v>11.222300000000001</v>
      </c>
      <c r="F2059" s="151">
        <v>52.15</v>
      </c>
      <c r="G2059" s="151">
        <f t="shared" si="96"/>
        <v>585.24294499999996</v>
      </c>
      <c r="H2059" s="151">
        <f t="shared" si="97"/>
        <v>0</v>
      </c>
      <c r="I2059" s="151">
        <f t="shared" si="98"/>
        <v>585.24294499999996</v>
      </c>
      <c r="J2059" s="151" t="s">
        <v>707</v>
      </c>
      <c r="K2059" s="151" t="str">
        <f>IFERROR(IF(VLOOKUP(B2059,comp!$D:$L,1,FALSE)=B2059,"",""),"Novo")</f>
        <v/>
      </c>
    </row>
    <row r="2060" spans="1:11">
      <c r="A2060" s="151">
        <v>101936</v>
      </c>
      <c r="B2060" s="152">
        <v>11751</v>
      </c>
      <c r="C2060" s="151" t="s">
        <v>2772</v>
      </c>
      <c r="D2060" s="151" t="s">
        <v>727</v>
      </c>
      <c r="E2060" s="151">
        <v>17</v>
      </c>
      <c r="F2060" s="151">
        <v>97.79</v>
      </c>
      <c r="G2060" s="151">
        <f t="shared" si="96"/>
        <v>1662.43</v>
      </c>
      <c r="H2060" s="151">
        <f t="shared" si="97"/>
        <v>0</v>
      </c>
      <c r="I2060" s="151">
        <f t="shared" si="98"/>
        <v>1662.43</v>
      </c>
      <c r="J2060" s="151" t="s">
        <v>707</v>
      </c>
      <c r="K2060" s="151" t="str">
        <f>IFERROR(IF(VLOOKUP(B2060,comp!$D:$L,1,FALSE)=B2060,"",""),"Novo")</f>
        <v/>
      </c>
    </row>
    <row r="2061" spans="1:11">
      <c r="A2061" s="151">
        <v>101937</v>
      </c>
      <c r="B2061" s="152">
        <v>1166</v>
      </c>
      <c r="C2061" s="151" t="s">
        <v>2773</v>
      </c>
      <c r="D2061" s="151" t="s">
        <v>727</v>
      </c>
      <c r="E2061" s="151">
        <v>16</v>
      </c>
      <c r="F2061" s="151">
        <v>30.94</v>
      </c>
      <c r="G2061" s="151">
        <f t="shared" si="96"/>
        <v>495.04</v>
      </c>
      <c r="H2061" s="151">
        <f t="shared" si="97"/>
        <v>0</v>
      </c>
      <c r="I2061" s="151">
        <f t="shared" si="98"/>
        <v>495.04</v>
      </c>
      <c r="J2061" s="151" t="s">
        <v>707</v>
      </c>
      <c r="K2061" s="151" t="str">
        <f>IFERROR(IF(VLOOKUP(B2061,comp!$D:$L,1,FALSE)=B2061,"",""),"Novo")</f>
        <v/>
      </c>
    </row>
    <row r="2062" spans="1:11">
      <c r="A2062" s="151">
        <v>101937</v>
      </c>
      <c r="B2062" s="152">
        <v>3471</v>
      </c>
      <c r="C2062" s="151" t="s">
        <v>2774</v>
      </c>
      <c r="D2062" s="151" t="s">
        <v>727</v>
      </c>
      <c r="E2062" s="151">
        <v>3</v>
      </c>
      <c r="F2062" s="151">
        <v>55.7</v>
      </c>
      <c r="G2062" s="151">
        <f t="shared" si="96"/>
        <v>167.10000000000002</v>
      </c>
      <c r="H2062" s="151">
        <f t="shared" si="97"/>
        <v>0</v>
      </c>
      <c r="I2062" s="151">
        <f t="shared" si="98"/>
        <v>167.10000000000002</v>
      </c>
      <c r="J2062" s="151" t="s">
        <v>707</v>
      </c>
      <c r="K2062" s="151" t="str">
        <f>IFERROR(IF(VLOOKUP(B2062,comp!$D:$L,1,FALSE)=B2062,"",""),"Novo")</f>
        <v/>
      </c>
    </row>
    <row r="2063" spans="1:11">
      <c r="A2063" s="151">
        <v>101937</v>
      </c>
      <c r="B2063" s="152">
        <v>4181</v>
      </c>
      <c r="C2063" s="151" t="s">
        <v>2775</v>
      </c>
      <c r="D2063" s="151" t="s">
        <v>727</v>
      </c>
      <c r="E2063" s="151">
        <v>16</v>
      </c>
      <c r="F2063" s="151">
        <v>39.24</v>
      </c>
      <c r="G2063" s="151">
        <f t="shared" si="96"/>
        <v>627.84</v>
      </c>
      <c r="H2063" s="151">
        <f t="shared" si="97"/>
        <v>0</v>
      </c>
      <c r="I2063" s="151">
        <f t="shared" si="98"/>
        <v>627.84</v>
      </c>
      <c r="J2063" s="151" t="s">
        <v>707</v>
      </c>
      <c r="K2063" s="151" t="str">
        <f>IFERROR(IF(VLOOKUP(B2063,comp!$D:$L,1,FALSE)=B2063,"",""),"Novo")</f>
        <v/>
      </c>
    </row>
    <row r="2064" spans="1:11">
      <c r="A2064" s="151">
        <v>101937</v>
      </c>
      <c r="B2064" s="152">
        <v>6298</v>
      </c>
      <c r="C2064" s="151" t="s">
        <v>2776</v>
      </c>
      <c r="D2064" s="151" t="s">
        <v>727</v>
      </c>
      <c r="E2064" s="151">
        <v>19</v>
      </c>
      <c r="F2064" s="151">
        <v>74.06</v>
      </c>
      <c r="G2064" s="151">
        <f t="shared" si="96"/>
        <v>1407.14</v>
      </c>
      <c r="H2064" s="151">
        <f t="shared" si="97"/>
        <v>0</v>
      </c>
      <c r="I2064" s="151">
        <f t="shared" si="98"/>
        <v>1407.14</v>
      </c>
      <c r="J2064" s="151" t="s">
        <v>707</v>
      </c>
      <c r="K2064" s="151" t="str">
        <f>IFERROR(IF(VLOOKUP(B2064,comp!$D:$L,1,FALSE)=B2064,"",""),"Novo")</f>
        <v/>
      </c>
    </row>
    <row r="2065" spans="1:11">
      <c r="A2065" s="151">
        <v>101937</v>
      </c>
      <c r="B2065" s="152">
        <v>7696</v>
      </c>
      <c r="C2065" s="151" t="s">
        <v>2777</v>
      </c>
      <c r="D2065" s="151" t="s">
        <v>826</v>
      </c>
      <c r="E2065" s="151">
        <v>11.222300000000001</v>
      </c>
      <c r="F2065" s="151">
        <v>75.209999999999994</v>
      </c>
      <c r="G2065" s="151">
        <f t="shared" si="96"/>
        <v>844.02918299999999</v>
      </c>
      <c r="H2065" s="151">
        <f t="shared" si="97"/>
        <v>0</v>
      </c>
      <c r="I2065" s="151">
        <f t="shared" si="98"/>
        <v>844.02918299999999</v>
      </c>
      <c r="J2065" s="151" t="s">
        <v>707</v>
      </c>
      <c r="K2065" s="151" t="str">
        <f>IFERROR(IF(VLOOKUP(B2065,comp!$D:$L,1,FALSE)=B2065,"",""),"Novo")</f>
        <v/>
      </c>
    </row>
    <row r="2066" spans="1:11">
      <c r="A2066" s="151">
        <v>101937</v>
      </c>
      <c r="B2066" s="152">
        <v>11747</v>
      </c>
      <c r="C2066" s="151" t="s">
        <v>2778</v>
      </c>
      <c r="D2066" s="151" t="s">
        <v>727</v>
      </c>
      <c r="E2066" s="151">
        <v>17</v>
      </c>
      <c r="F2066" s="151">
        <v>150.79</v>
      </c>
      <c r="G2066" s="151">
        <f t="shared" si="96"/>
        <v>2563.4299999999998</v>
      </c>
      <c r="H2066" s="151">
        <f t="shared" si="97"/>
        <v>0</v>
      </c>
      <c r="I2066" s="151">
        <f t="shared" si="98"/>
        <v>2563.4299999999998</v>
      </c>
      <c r="J2066" s="151" t="s">
        <v>707</v>
      </c>
      <c r="K2066" s="151" t="str">
        <f>IFERROR(IF(VLOOKUP(B2066,comp!$D:$L,1,FALSE)=B2066,"",""),"Novo")</f>
        <v/>
      </c>
    </row>
    <row r="2067" spans="1:11">
      <c r="A2067" s="151">
        <v>98294</v>
      </c>
      <c r="B2067" s="152">
        <v>39598</v>
      </c>
      <c r="C2067" s="151" t="s">
        <v>2779</v>
      </c>
      <c r="D2067" s="151" t="s">
        <v>826</v>
      </c>
      <c r="E2067" s="151">
        <v>1.05</v>
      </c>
      <c r="F2067" s="151">
        <v>5.88</v>
      </c>
      <c r="G2067" s="151">
        <f t="shared" si="96"/>
        <v>6.1740000000000004</v>
      </c>
      <c r="H2067" s="151">
        <f t="shared" si="97"/>
        <v>0</v>
      </c>
      <c r="I2067" s="151">
        <f t="shared" si="98"/>
        <v>6.1740000000000004</v>
      </c>
      <c r="J2067" s="151" t="s">
        <v>707</v>
      </c>
      <c r="K2067" s="151" t="str">
        <f>IFERROR(IF(VLOOKUP(B2067,comp!$D:$L,1,FALSE)=B2067,"",""),"Novo")</f>
        <v/>
      </c>
    </row>
    <row r="2068" spans="1:11">
      <c r="A2068" s="151">
        <v>98296</v>
      </c>
      <c r="B2068" s="152">
        <v>39599</v>
      </c>
      <c r="C2068" s="151" t="s">
        <v>2780</v>
      </c>
      <c r="D2068" s="151" t="s">
        <v>826</v>
      </c>
      <c r="E2068" s="151">
        <v>1.05</v>
      </c>
      <c r="F2068" s="151">
        <v>8.4600000000000009</v>
      </c>
      <c r="G2068" s="151">
        <f t="shared" si="96"/>
        <v>8.8830000000000009</v>
      </c>
      <c r="H2068" s="151">
        <f t="shared" si="97"/>
        <v>0</v>
      </c>
      <c r="I2068" s="151">
        <f t="shared" si="98"/>
        <v>8.8830000000000009</v>
      </c>
      <c r="J2068" s="151" t="s">
        <v>707</v>
      </c>
      <c r="K2068" s="151" t="str">
        <f>IFERROR(IF(VLOOKUP(B2068,comp!$D:$L,1,FALSE)=B2068,"",""),"Novo")</f>
        <v/>
      </c>
    </row>
    <row r="2069" spans="1:11">
      <c r="A2069" s="151">
        <v>98298</v>
      </c>
      <c r="B2069" s="152">
        <v>43832</v>
      </c>
      <c r="C2069" s="151" t="s">
        <v>2781</v>
      </c>
      <c r="D2069" s="151" t="s">
        <v>826</v>
      </c>
      <c r="E2069" s="151">
        <v>1.05</v>
      </c>
      <c r="F2069" s="151">
        <v>22.27</v>
      </c>
      <c r="G2069" s="151">
        <f t="shared" si="96"/>
        <v>23.383500000000002</v>
      </c>
      <c r="H2069" s="151">
        <f t="shared" si="97"/>
        <v>0</v>
      </c>
      <c r="I2069" s="151">
        <f t="shared" si="98"/>
        <v>23.383500000000002</v>
      </c>
      <c r="J2069" s="151" t="s">
        <v>707</v>
      </c>
      <c r="K2069" s="151" t="str">
        <f>IFERROR(IF(VLOOKUP(B2069,comp!$D:$L,1,FALSE)=B2069,"",""),"Novo")</f>
        <v/>
      </c>
    </row>
    <row r="2070" spans="1:11">
      <c r="A2070" s="151">
        <v>98300</v>
      </c>
      <c r="B2070" s="152">
        <v>43833</v>
      </c>
      <c r="C2070" s="151" t="s">
        <v>2782</v>
      </c>
      <c r="D2070" s="151" t="s">
        <v>826</v>
      </c>
      <c r="E2070" s="151">
        <v>1.05</v>
      </c>
      <c r="F2070" s="151">
        <v>2.02</v>
      </c>
      <c r="G2070" s="151">
        <f t="shared" si="96"/>
        <v>2.121</v>
      </c>
      <c r="H2070" s="151">
        <f t="shared" si="97"/>
        <v>0</v>
      </c>
      <c r="I2070" s="151">
        <f t="shared" si="98"/>
        <v>2.121</v>
      </c>
      <c r="J2070" s="151" t="s">
        <v>707</v>
      </c>
      <c r="K2070" s="151" t="str">
        <f>IFERROR(IF(VLOOKUP(B2070,comp!$D:$L,1,FALSE)=B2070,"",""),"Novo")</f>
        <v/>
      </c>
    </row>
    <row r="2071" spans="1:11">
      <c r="A2071" s="151">
        <v>98301</v>
      </c>
      <c r="B2071" s="152">
        <v>39594</v>
      </c>
      <c r="C2071" s="151" t="s">
        <v>2783</v>
      </c>
      <c r="D2071" s="151" t="s">
        <v>727</v>
      </c>
      <c r="E2071" s="151">
        <v>1</v>
      </c>
      <c r="F2071" s="151">
        <v>323.68</v>
      </c>
      <c r="G2071" s="151">
        <f t="shared" si="96"/>
        <v>323.68</v>
      </c>
      <c r="H2071" s="151">
        <f t="shared" si="97"/>
        <v>0</v>
      </c>
      <c r="I2071" s="151">
        <f t="shared" si="98"/>
        <v>323.68</v>
      </c>
      <c r="J2071" s="151" t="s">
        <v>707</v>
      </c>
      <c r="K2071" s="151" t="str">
        <f>IFERROR(IF(VLOOKUP(B2071,comp!$D:$L,1,FALSE)=B2071,"",""),"Novo")</f>
        <v/>
      </c>
    </row>
    <row r="2072" spans="1:11">
      <c r="A2072" s="151">
        <v>98302</v>
      </c>
      <c r="B2072" s="152">
        <v>39596</v>
      </c>
      <c r="C2072" s="151" t="s">
        <v>2784</v>
      </c>
      <c r="D2072" s="151" t="s">
        <v>727</v>
      </c>
      <c r="E2072" s="151">
        <v>1</v>
      </c>
      <c r="F2072" s="151">
        <v>866.84</v>
      </c>
      <c r="G2072" s="151">
        <f t="shared" si="96"/>
        <v>866.84</v>
      </c>
      <c r="H2072" s="151">
        <f t="shared" si="97"/>
        <v>0</v>
      </c>
      <c r="I2072" s="151">
        <f t="shared" si="98"/>
        <v>866.84</v>
      </c>
      <c r="J2072" s="151" t="s">
        <v>707</v>
      </c>
      <c r="K2072" s="151" t="str">
        <f>IFERROR(IF(VLOOKUP(B2072,comp!$D:$L,1,FALSE)=B2072,"",""),"Novo")</f>
        <v/>
      </c>
    </row>
    <row r="2073" spans="1:11">
      <c r="A2073" s="151">
        <v>98304</v>
      </c>
      <c r="B2073" s="152">
        <v>39597</v>
      </c>
      <c r="C2073" s="151" t="s">
        <v>2785</v>
      </c>
      <c r="D2073" s="151" t="s">
        <v>727</v>
      </c>
      <c r="E2073" s="151">
        <v>1</v>
      </c>
      <c r="F2073" s="155">
        <v>3055.19</v>
      </c>
      <c r="G2073" s="151">
        <f t="shared" si="96"/>
        <v>3055.19</v>
      </c>
      <c r="H2073" s="151">
        <f t="shared" si="97"/>
        <v>0</v>
      </c>
      <c r="I2073" s="151">
        <f t="shared" si="98"/>
        <v>3055.19</v>
      </c>
      <c r="J2073" s="151" t="s">
        <v>707</v>
      </c>
      <c r="K2073" s="151" t="str">
        <f>IFERROR(IF(VLOOKUP(B2073,comp!$D:$L,1,FALSE)=B2073,"",""),"Novo")</f>
        <v/>
      </c>
    </row>
    <row r="2074" spans="1:11">
      <c r="A2074" s="151">
        <v>98305</v>
      </c>
      <c r="B2074" s="152">
        <v>43836</v>
      </c>
      <c r="C2074" s="151" t="s">
        <v>2786</v>
      </c>
      <c r="D2074" s="151" t="s">
        <v>727</v>
      </c>
      <c r="E2074" s="151">
        <v>1</v>
      </c>
      <c r="F2074" s="155">
        <v>2634.05</v>
      </c>
      <c r="G2074" s="151">
        <f t="shared" si="96"/>
        <v>2634.05</v>
      </c>
      <c r="H2074" s="151">
        <f t="shared" si="97"/>
        <v>0</v>
      </c>
      <c r="I2074" s="151">
        <f t="shared" si="98"/>
        <v>2634.05</v>
      </c>
      <c r="J2074" s="151" t="s">
        <v>707</v>
      </c>
      <c r="K2074" s="151" t="str">
        <f>IFERROR(IF(VLOOKUP(B2074,comp!$D:$L,1,FALSE)=B2074,"",""),"Novo")</f>
        <v/>
      </c>
    </row>
    <row r="2075" spans="1:11">
      <c r="A2075" s="151">
        <v>98306</v>
      </c>
      <c r="B2075" s="152">
        <v>44171</v>
      </c>
      <c r="C2075" s="151" t="s">
        <v>2787</v>
      </c>
      <c r="D2075" s="151" t="s">
        <v>727</v>
      </c>
      <c r="E2075" s="151">
        <v>1</v>
      </c>
      <c r="F2075" s="151">
        <v>21.21</v>
      </c>
      <c r="G2075" s="151">
        <f t="shared" si="96"/>
        <v>21.21</v>
      </c>
      <c r="H2075" s="151">
        <f t="shared" si="97"/>
        <v>0</v>
      </c>
      <c r="I2075" s="151">
        <f t="shared" si="98"/>
        <v>21.21</v>
      </c>
      <c r="J2075" s="151" t="s">
        <v>707</v>
      </c>
      <c r="K2075" s="151" t="str">
        <f>IFERROR(IF(VLOOKUP(B2075,comp!$D:$L,1,FALSE)=B2075,"",""),"Novo")</f>
        <v/>
      </c>
    </row>
    <row r="2076" spans="1:11">
      <c r="A2076" s="151">
        <v>98306</v>
      </c>
      <c r="B2076" s="152">
        <v>44172</v>
      </c>
      <c r="C2076" s="151" t="s">
        <v>2788</v>
      </c>
      <c r="D2076" s="151" t="s">
        <v>727</v>
      </c>
      <c r="E2076" s="151">
        <v>1</v>
      </c>
      <c r="F2076" s="151">
        <v>7.43</v>
      </c>
      <c r="G2076" s="151">
        <f t="shared" si="96"/>
        <v>7.43</v>
      </c>
      <c r="H2076" s="151">
        <f t="shared" si="97"/>
        <v>0</v>
      </c>
      <c r="I2076" s="151">
        <f t="shared" si="98"/>
        <v>7.43</v>
      </c>
      <c r="J2076" s="151" t="s">
        <v>707</v>
      </c>
      <c r="K2076" s="151" t="str">
        <f>IFERROR(IF(VLOOKUP(B2076,comp!$D:$L,1,FALSE)=B2076,"",""),"Novo")</f>
        <v/>
      </c>
    </row>
    <row r="2077" spans="1:11">
      <c r="A2077" s="151">
        <v>98307</v>
      </c>
      <c r="B2077" s="152">
        <v>38083</v>
      </c>
      <c r="C2077" s="151" t="s">
        <v>2789</v>
      </c>
      <c r="D2077" s="151" t="s">
        <v>727</v>
      </c>
      <c r="E2077" s="151">
        <v>1</v>
      </c>
      <c r="F2077" s="151">
        <v>37.729999999999997</v>
      </c>
      <c r="G2077" s="151">
        <f t="shared" si="96"/>
        <v>37.729999999999997</v>
      </c>
      <c r="H2077" s="151">
        <f t="shared" si="97"/>
        <v>0</v>
      </c>
      <c r="I2077" s="151">
        <f t="shared" si="98"/>
        <v>37.729999999999997</v>
      </c>
      <c r="J2077" s="151" t="s">
        <v>707</v>
      </c>
      <c r="K2077" s="151" t="str">
        <f>IFERROR(IF(VLOOKUP(B2077,comp!$D:$L,1,FALSE)=B2077,"",""),"Novo")</f>
        <v/>
      </c>
    </row>
    <row r="2078" spans="1:11">
      <c r="A2078" s="151">
        <v>98308</v>
      </c>
      <c r="B2078" s="152">
        <v>38082</v>
      </c>
      <c r="C2078" s="151" t="s">
        <v>2790</v>
      </c>
      <c r="D2078" s="151" t="s">
        <v>727</v>
      </c>
      <c r="E2078" s="151">
        <v>1</v>
      </c>
      <c r="F2078" s="151">
        <v>21.38</v>
      </c>
      <c r="G2078" s="151">
        <f t="shared" si="96"/>
        <v>21.38</v>
      </c>
      <c r="H2078" s="151">
        <f t="shared" si="97"/>
        <v>0</v>
      </c>
      <c r="I2078" s="151">
        <f t="shared" si="98"/>
        <v>21.38</v>
      </c>
      <c r="J2078" s="151" t="s">
        <v>707</v>
      </c>
      <c r="K2078" s="151" t="str">
        <f>IFERROR(IF(VLOOKUP(B2078,comp!$D:$L,1,FALSE)=B2078,"",""),"Novo")</f>
        <v/>
      </c>
    </row>
    <row r="2079" spans="1:11">
      <c r="A2079" s="151">
        <v>98593</v>
      </c>
      <c r="B2079" s="152">
        <v>39595</v>
      </c>
      <c r="C2079" s="151" t="s">
        <v>2791</v>
      </c>
      <c r="D2079" s="151" t="s">
        <v>727</v>
      </c>
      <c r="E2079" s="151">
        <v>1</v>
      </c>
      <c r="F2079" s="155">
        <v>1947.67</v>
      </c>
      <c r="G2079" s="151">
        <f t="shared" si="96"/>
        <v>1947.67</v>
      </c>
      <c r="H2079" s="151">
        <f t="shared" si="97"/>
        <v>0</v>
      </c>
      <c r="I2079" s="151">
        <f t="shared" si="98"/>
        <v>1947.67</v>
      </c>
      <c r="J2079" s="151" t="s">
        <v>707</v>
      </c>
      <c r="K2079" s="151" t="str">
        <f>IFERROR(IF(VLOOKUP(B2079,comp!$D:$L,1,FALSE)=B2079,"",""),"Novo")</f>
        <v/>
      </c>
    </row>
    <row r="2080" spans="1:11">
      <c r="A2080" s="151">
        <v>100553</v>
      </c>
      <c r="B2080" s="152">
        <v>43834</v>
      </c>
      <c r="C2080" s="151" t="s">
        <v>2792</v>
      </c>
      <c r="D2080" s="151" t="s">
        <v>826</v>
      </c>
      <c r="E2080" s="151">
        <v>1.05</v>
      </c>
      <c r="F2080" s="151">
        <v>21.74</v>
      </c>
      <c r="G2080" s="151">
        <f t="shared" si="96"/>
        <v>22.826999999999998</v>
      </c>
      <c r="H2080" s="151">
        <f t="shared" si="97"/>
        <v>0</v>
      </c>
      <c r="I2080" s="151">
        <f t="shared" si="98"/>
        <v>22.826999999999998</v>
      </c>
      <c r="J2080" s="151" t="s">
        <v>707</v>
      </c>
      <c r="K2080" s="151" t="str">
        <f>IFERROR(IF(VLOOKUP(B2080,comp!$D:$L,1,FALSE)=B2080,"",""),"Novo")</f>
        <v/>
      </c>
    </row>
    <row r="2081" spans="1:11">
      <c r="A2081" s="151">
        <v>100554</v>
      </c>
      <c r="B2081" s="152">
        <v>43835</v>
      </c>
      <c r="C2081" s="151" t="s">
        <v>2793</v>
      </c>
      <c r="D2081" s="151" t="s">
        <v>826</v>
      </c>
      <c r="E2081" s="151">
        <v>1.05</v>
      </c>
      <c r="F2081" s="151">
        <v>1.95</v>
      </c>
      <c r="G2081" s="151">
        <f t="shared" si="96"/>
        <v>2.0474999999999999</v>
      </c>
      <c r="H2081" s="151">
        <f t="shared" si="97"/>
        <v>0</v>
      </c>
      <c r="I2081" s="151">
        <f t="shared" si="98"/>
        <v>2.0474999999999999</v>
      </c>
      <c r="J2081" s="151" t="s">
        <v>707</v>
      </c>
      <c r="K2081" s="151" t="str">
        <f>IFERROR(IF(VLOOKUP(B2081,comp!$D:$L,1,FALSE)=B2081,"",""),"Novo")</f>
        <v/>
      </c>
    </row>
    <row r="2082" spans="1:11">
      <c r="A2082" s="151">
        <v>100555</v>
      </c>
      <c r="B2082" s="152">
        <v>43837</v>
      </c>
      <c r="C2082" s="151" t="s">
        <v>2794</v>
      </c>
      <c r="D2082" s="151" t="s">
        <v>727</v>
      </c>
      <c r="E2082" s="151">
        <v>1</v>
      </c>
      <c r="F2082" s="155">
        <v>1294.48</v>
      </c>
      <c r="G2082" s="151">
        <f t="shared" si="96"/>
        <v>1294.48</v>
      </c>
      <c r="H2082" s="151">
        <f t="shared" si="97"/>
        <v>0</v>
      </c>
      <c r="I2082" s="151">
        <f t="shared" si="98"/>
        <v>1294.48</v>
      </c>
      <c r="J2082" s="151" t="s">
        <v>707</v>
      </c>
      <c r="K2082" s="151" t="str">
        <f>IFERROR(IF(VLOOKUP(B2082,comp!$D:$L,1,FALSE)=B2082,"",""),"Novo")</f>
        <v/>
      </c>
    </row>
    <row r="2083" spans="1:11">
      <c r="A2083" s="151">
        <v>89355</v>
      </c>
      <c r="B2083" s="152">
        <v>9867</v>
      </c>
      <c r="C2083" s="151" t="s">
        <v>2795</v>
      </c>
      <c r="D2083" s="151" t="s">
        <v>826</v>
      </c>
      <c r="E2083" s="151">
        <v>1.0492999999999999</v>
      </c>
      <c r="F2083" s="151">
        <v>3.53</v>
      </c>
      <c r="G2083" s="151">
        <f t="shared" si="96"/>
        <v>3.7040289999999993</v>
      </c>
      <c r="H2083" s="151">
        <f t="shared" si="97"/>
        <v>0</v>
      </c>
      <c r="I2083" s="151">
        <f t="shared" si="98"/>
        <v>3.7040289999999993</v>
      </c>
      <c r="J2083" s="151" t="s">
        <v>707</v>
      </c>
      <c r="K2083" s="151" t="str">
        <f>IFERROR(IF(VLOOKUP(B2083,comp!$D:$L,1,FALSE)=B2083,"",""),"Novo")</f>
        <v/>
      </c>
    </row>
    <row r="2084" spans="1:11">
      <c r="A2084" s="151">
        <v>89355</v>
      </c>
      <c r="B2084" s="152">
        <v>38383</v>
      </c>
      <c r="C2084" s="151" t="s">
        <v>2796</v>
      </c>
      <c r="D2084" s="151" t="s">
        <v>727</v>
      </c>
      <c r="E2084" s="151">
        <v>7.6499999999999999E-2</v>
      </c>
      <c r="F2084" s="151">
        <v>2.75</v>
      </c>
      <c r="G2084" s="151">
        <f t="shared" si="96"/>
        <v>0.21037500000000001</v>
      </c>
      <c r="H2084" s="151">
        <f t="shared" si="97"/>
        <v>0</v>
      </c>
      <c r="I2084" s="151">
        <f t="shared" si="98"/>
        <v>0.21037500000000001</v>
      </c>
      <c r="J2084" s="151" t="s">
        <v>707</v>
      </c>
      <c r="K2084" s="151" t="str">
        <f>IFERROR(IF(VLOOKUP(B2084,comp!$D:$L,1,FALSE)=B2084,"",""),"Novo")</f>
        <v/>
      </c>
    </row>
    <row r="2085" spans="1:11">
      <c r="A2085" s="151">
        <v>89356</v>
      </c>
      <c r="B2085" s="152">
        <v>9868</v>
      </c>
      <c r="C2085" s="151" t="s">
        <v>2797</v>
      </c>
      <c r="D2085" s="151" t="s">
        <v>826</v>
      </c>
      <c r="E2085" s="151">
        <v>1.0492999999999999</v>
      </c>
      <c r="F2085" s="151">
        <v>3.99</v>
      </c>
      <c r="G2085" s="151">
        <f t="shared" si="96"/>
        <v>4.1867070000000002</v>
      </c>
      <c r="H2085" s="151">
        <f t="shared" si="97"/>
        <v>0</v>
      </c>
      <c r="I2085" s="151">
        <f t="shared" si="98"/>
        <v>4.1867070000000002</v>
      </c>
      <c r="J2085" s="151" t="s">
        <v>707</v>
      </c>
      <c r="K2085" s="151" t="str">
        <f>IFERROR(IF(VLOOKUP(B2085,comp!$D:$L,1,FALSE)=B2085,"",""),"Novo")</f>
        <v/>
      </c>
    </row>
    <row r="2086" spans="1:11">
      <c r="A2086" s="151">
        <v>89357</v>
      </c>
      <c r="B2086" s="152">
        <v>9869</v>
      </c>
      <c r="C2086" s="151" t="s">
        <v>2798</v>
      </c>
      <c r="D2086" s="151" t="s">
        <v>826</v>
      </c>
      <c r="E2086" s="151">
        <v>1.0492999999999999</v>
      </c>
      <c r="F2086" s="151">
        <v>8.61</v>
      </c>
      <c r="G2086" s="151">
        <f t="shared" si="96"/>
        <v>9.0344729999999984</v>
      </c>
      <c r="H2086" s="151">
        <f t="shared" si="97"/>
        <v>0</v>
      </c>
      <c r="I2086" s="151">
        <f t="shared" si="98"/>
        <v>9.0344729999999984</v>
      </c>
      <c r="J2086" s="151" t="s">
        <v>707</v>
      </c>
      <c r="K2086" s="151" t="str">
        <f>IFERROR(IF(VLOOKUP(B2086,comp!$D:$L,1,FALSE)=B2086,"",""),"Novo")</f>
        <v/>
      </c>
    </row>
    <row r="2087" spans="1:11">
      <c r="A2087" s="151">
        <v>89448</v>
      </c>
      <c r="B2087" s="152">
        <v>9874</v>
      </c>
      <c r="C2087" s="151" t="s">
        <v>2799</v>
      </c>
      <c r="D2087" s="151" t="s">
        <v>826</v>
      </c>
      <c r="E2087" s="151">
        <v>1.0492999999999999</v>
      </c>
      <c r="F2087" s="151">
        <v>13.52</v>
      </c>
      <c r="G2087" s="151">
        <f t="shared" si="96"/>
        <v>14.186535999999998</v>
      </c>
      <c r="H2087" s="151">
        <f t="shared" si="97"/>
        <v>0</v>
      </c>
      <c r="I2087" s="151">
        <f t="shared" si="98"/>
        <v>14.186535999999998</v>
      </c>
      <c r="J2087" s="151" t="s">
        <v>707</v>
      </c>
      <c r="K2087" s="151" t="str">
        <f>IFERROR(IF(VLOOKUP(B2087,comp!$D:$L,1,FALSE)=B2087,"",""),"Novo")</f>
        <v/>
      </c>
    </row>
    <row r="2088" spans="1:11">
      <c r="A2088" s="151">
        <v>89449</v>
      </c>
      <c r="B2088" s="152">
        <v>9875</v>
      </c>
      <c r="C2088" s="151" t="s">
        <v>2800</v>
      </c>
      <c r="D2088" s="151" t="s">
        <v>826</v>
      </c>
      <c r="E2088" s="151">
        <v>1.0492999999999999</v>
      </c>
      <c r="F2088" s="151">
        <v>14.83</v>
      </c>
      <c r="G2088" s="151">
        <f t="shared" si="96"/>
        <v>15.561118999999998</v>
      </c>
      <c r="H2088" s="151">
        <f t="shared" si="97"/>
        <v>0</v>
      </c>
      <c r="I2088" s="151">
        <f t="shared" si="98"/>
        <v>15.561118999999998</v>
      </c>
      <c r="J2088" s="151" t="s">
        <v>707</v>
      </c>
      <c r="K2088" s="151" t="str">
        <f>IFERROR(IF(VLOOKUP(B2088,comp!$D:$L,1,FALSE)=B2088,"",""),"Novo")</f>
        <v/>
      </c>
    </row>
    <row r="2089" spans="1:11">
      <c r="A2089" s="151">
        <v>89450</v>
      </c>
      <c r="B2089" s="152">
        <v>9873</v>
      </c>
      <c r="C2089" s="151" t="s">
        <v>2801</v>
      </c>
      <c r="D2089" s="151" t="s">
        <v>826</v>
      </c>
      <c r="E2089" s="151">
        <v>1.0492999999999999</v>
      </c>
      <c r="F2089" s="151">
        <v>24.4</v>
      </c>
      <c r="G2089" s="151">
        <f t="shared" si="96"/>
        <v>25.602919999999997</v>
      </c>
      <c r="H2089" s="151">
        <f t="shared" si="97"/>
        <v>0</v>
      </c>
      <c r="I2089" s="151">
        <f t="shared" si="98"/>
        <v>25.602919999999997</v>
      </c>
      <c r="J2089" s="151" t="s">
        <v>707</v>
      </c>
      <c r="K2089" s="151" t="str">
        <f>IFERROR(IF(VLOOKUP(B2089,comp!$D:$L,1,FALSE)=B2089,"",""),"Novo")</f>
        <v/>
      </c>
    </row>
    <row r="2090" spans="1:11">
      <c r="A2090" s="151">
        <v>89451</v>
      </c>
      <c r="B2090" s="152">
        <v>9871</v>
      </c>
      <c r="C2090" s="151" t="s">
        <v>2802</v>
      </c>
      <c r="D2090" s="151" t="s">
        <v>826</v>
      </c>
      <c r="E2090" s="151">
        <v>1.0492999999999999</v>
      </c>
      <c r="F2090" s="151">
        <v>40.43</v>
      </c>
      <c r="G2090" s="151">
        <f t="shared" si="96"/>
        <v>42.423198999999997</v>
      </c>
      <c r="H2090" s="151">
        <f t="shared" si="97"/>
        <v>0</v>
      </c>
      <c r="I2090" s="151">
        <f t="shared" si="98"/>
        <v>42.423198999999997</v>
      </c>
      <c r="J2090" s="151" t="s">
        <v>707</v>
      </c>
      <c r="K2090" s="151" t="str">
        <f>IFERROR(IF(VLOOKUP(B2090,comp!$D:$L,1,FALSE)=B2090,"",""),"Novo")</f>
        <v/>
      </c>
    </row>
    <row r="2091" spans="1:11">
      <c r="A2091" s="151">
        <v>89452</v>
      </c>
      <c r="B2091" s="152">
        <v>9872</v>
      </c>
      <c r="C2091" s="151" t="s">
        <v>2803</v>
      </c>
      <c r="D2091" s="151" t="s">
        <v>826</v>
      </c>
      <c r="E2091" s="151">
        <v>1.0492999999999999</v>
      </c>
      <c r="F2091" s="151">
        <v>56.25</v>
      </c>
      <c r="G2091" s="151">
        <f t="shared" si="96"/>
        <v>59.023124999999993</v>
      </c>
      <c r="H2091" s="151">
        <f t="shared" si="97"/>
        <v>0</v>
      </c>
      <c r="I2091" s="151">
        <f t="shared" si="98"/>
        <v>59.023124999999993</v>
      </c>
      <c r="J2091" s="151" t="s">
        <v>707</v>
      </c>
      <c r="K2091" s="151" t="str">
        <f>IFERROR(IF(VLOOKUP(B2091,comp!$D:$L,1,FALSE)=B2091,"",""),"Novo")</f>
        <v/>
      </c>
    </row>
    <row r="2092" spans="1:11">
      <c r="A2092" s="151">
        <v>89508</v>
      </c>
      <c r="B2092" s="152">
        <v>20067</v>
      </c>
      <c r="C2092" s="151" t="s">
        <v>2804</v>
      </c>
      <c r="D2092" s="151" t="s">
        <v>826</v>
      </c>
      <c r="E2092" s="151">
        <v>1.0353000000000001</v>
      </c>
      <c r="F2092" s="151">
        <v>9.98</v>
      </c>
      <c r="G2092" s="151">
        <f t="shared" si="96"/>
        <v>10.332294000000001</v>
      </c>
      <c r="H2092" s="151">
        <f t="shared" si="97"/>
        <v>0</v>
      </c>
      <c r="I2092" s="151">
        <f t="shared" si="98"/>
        <v>10.332294000000001</v>
      </c>
      <c r="J2092" s="151" t="s">
        <v>707</v>
      </c>
      <c r="K2092" s="151" t="str">
        <f>IFERROR(IF(VLOOKUP(B2092,comp!$D:$L,1,FALSE)=B2092,"",""),"Novo")</f>
        <v/>
      </c>
    </row>
    <row r="2093" spans="1:11">
      <c r="A2093" s="151">
        <v>89509</v>
      </c>
      <c r="B2093" s="152">
        <v>20068</v>
      </c>
      <c r="C2093" s="151" t="s">
        <v>2805</v>
      </c>
      <c r="D2093" s="151" t="s">
        <v>826</v>
      </c>
      <c r="E2093" s="151">
        <v>1.0353000000000001</v>
      </c>
      <c r="F2093" s="151">
        <v>14.05</v>
      </c>
      <c r="G2093" s="151">
        <f t="shared" si="96"/>
        <v>14.545965000000002</v>
      </c>
      <c r="H2093" s="151">
        <f t="shared" si="97"/>
        <v>0</v>
      </c>
      <c r="I2093" s="151">
        <f t="shared" si="98"/>
        <v>14.545965000000002</v>
      </c>
      <c r="J2093" s="151" t="s">
        <v>707</v>
      </c>
      <c r="K2093" s="151" t="str">
        <f>IFERROR(IF(VLOOKUP(B2093,comp!$D:$L,1,FALSE)=B2093,"",""),"Novo")</f>
        <v/>
      </c>
    </row>
    <row r="2094" spans="1:11">
      <c r="A2094" s="151">
        <v>89511</v>
      </c>
      <c r="B2094" s="152">
        <v>9839</v>
      </c>
      <c r="C2094" s="151" t="s">
        <v>2806</v>
      </c>
      <c r="D2094" s="151" t="s">
        <v>826</v>
      </c>
      <c r="E2094" s="151">
        <v>1.0353000000000001</v>
      </c>
      <c r="F2094" s="151">
        <v>25.49</v>
      </c>
      <c r="G2094" s="151">
        <f t="shared" si="96"/>
        <v>26.389797000000002</v>
      </c>
      <c r="H2094" s="151">
        <f t="shared" si="97"/>
        <v>0</v>
      </c>
      <c r="I2094" s="151">
        <f t="shared" si="98"/>
        <v>26.389797000000002</v>
      </c>
      <c r="J2094" s="151" t="s">
        <v>707</v>
      </c>
      <c r="K2094" s="151" t="str">
        <f>IFERROR(IF(VLOOKUP(B2094,comp!$D:$L,1,FALSE)=B2094,"",""),"Novo")</f>
        <v/>
      </c>
    </row>
    <row r="2095" spans="1:11">
      <c r="A2095" s="151">
        <v>89512</v>
      </c>
      <c r="B2095" s="152">
        <v>9841</v>
      </c>
      <c r="C2095" s="151" t="s">
        <v>2807</v>
      </c>
      <c r="D2095" s="151" t="s">
        <v>826</v>
      </c>
      <c r="E2095" s="151">
        <v>1.0353000000000001</v>
      </c>
      <c r="F2095" s="151">
        <v>30.77</v>
      </c>
      <c r="G2095" s="151">
        <f t="shared" si="96"/>
        <v>31.856181000000003</v>
      </c>
      <c r="H2095" s="151">
        <f t="shared" si="97"/>
        <v>0</v>
      </c>
      <c r="I2095" s="151">
        <f t="shared" si="98"/>
        <v>31.856181000000003</v>
      </c>
      <c r="J2095" s="151" t="s">
        <v>707</v>
      </c>
      <c r="K2095" s="151" t="str">
        <f>IFERROR(IF(VLOOKUP(B2095,comp!$D:$L,1,FALSE)=B2095,"",""),"Novo")</f>
        <v/>
      </c>
    </row>
    <row r="2096" spans="1:11">
      <c r="A2096" s="151">
        <v>89580</v>
      </c>
      <c r="B2096" s="152">
        <v>9840</v>
      </c>
      <c r="C2096" s="151" t="s">
        <v>2808</v>
      </c>
      <c r="D2096" s="151" t="s">
        <v>826</v>
      </c>
      <c r="E2096" s="151">
        <v>1.0353000000000001</v>
      </c>
      <c r="F2096" s="151">
        <v>65</v>
      </c>
      <c r="G2096" s="151">
        <f t="shared" si="96"/>
        <v>67.294500000000014</v>
      </c>
      <c r="H2096" s="151">
        <f t="shared" si="97"/>
        <v>0</v>
      </c>
      <c r="I2096" s="151">
        <f t="shared" si="98"/>
        <v>67.294500000000014</v>
      </c>
      <c r="J2096" s="151" t="s">
        <v>707</v>
      </c>
      <c r="K2096" s="151" t="str">
        <f>IFERROR(IF(VLOOKUP(B2096,comp!$D:$L,1,FALSE)=B2096,"",""),"Novo")</f>
        <v/>
      </c>
    </row>
    <row r="2097" spans="1:11">
      <c r="A2097" s="151">
        <v>89633</v>
      </c>
      <c r="B2097" s="152">
        <v>21123</v>
      </c>
      <c r="C2097" s="151" t="s">
        <v>2809</v>
      </c>
      <c r="D2097" s="151" t="s">
        <v>826</v>
      </c>
      <c r="E2097" s="151">
        <v>1.0492999999999999</v>
      </c>
      <c r="F2097" s="151">
        <v>12.37</v>
      </c>
      <c r="G2097" s="151">
        <f t="shared" si="96"/>
        <v>12.979840999999999</v>
      </c>
      <c r="H2097" s="151">
        <f t="shared" si="97"/>
        <v>0</v>
      </c>
      <c r="I2097" s="151">
        <f t="shared" si="98"/>
        <v>12.979840999999999</v>
      </c>
      <c r="J2097" s="151" t="s">
        <v>707</v>
      </c>
      <c r="K2097" s="151" t="str">
        <f>IFERROR(IF(VLOOKUP(B2097,comp!$D:$L,1,FALSE)=B2097,"",""),"Novo")</f>
        <v/>
      </c>
    </row>
    <row r="2098" spans="1:11">
      <c r="A2098" s="151">
        <v>89634</v>
      </c>
      <c r="B2098" s="152">
        <v>21124</v>
      </c>
      <c r="C2098" s="151" t="s">
        <v>2810</v>
      </c>
      <c r="D2098" s="151" t="s">
        <v>826</v>
      </c>
      <c r="E2098" s="151">
        <v>1.0492999999999999</v>
      </c>
      <c r="F2098" s="151">
        <v>19.760000000000002</v>
      </c>
      <c r="G2098" s="151">
        <f t="shared" si="96"/>
        <v>20.734168</v>
      </c>
      <c r="H2098" s="151">
        <f t="shared" si="97"/>
        <v>0</v>
      </c>
      <c r="I2098" s="151">
        <f t="shared" si="98"/>
        <v>20.734168</v>
      </c>
      <c r="J2098" s="151" t="s">
        <v>707</v>
      </c>
      <c r="K2098" s="151" t="str">
        <f>IFERROR(IF(VLOOKUP(B2098,comp!$D:$L,1,FALSE)=B2098,"",""),"Novo")</f>
        <v/>
      </c>
    </row>
    <row r="2099" spans="1:11">
      <c r="A2099" s="151">
        <v>89635</v>
      </c>
      <c r="B2099" s="152">
        <v>21125</v>
      </c>
      <c r="C2099" s="151" t="s">
        <v>2811</v>
      </c>
      <c r="D2099" s="151" t="s">
        <v>826</v>
      </c>
      <c r="E2099" s="151">
        <v>1.0492999999999999</v>
      </c>
      <c r="F2099" s="151">
        <v>34.03</v>
      </c>
      <c r="G2099" s="151">
        <f t="shared" si="96"/>
        <v>35.707678999999999</v>
      </c>
      <c r="H2099" s="151">
        <f t="shared" si="97"/>
        <v>0</v>
      </c>
      <c r="I2099" s="151">
        <f t="shared" si="98"/>
        <v>35.707678999999999</v>
      </c>
      <c r="J2099" s="151" t="s">
        <v>707</v>
      </c>
      <c r="K2099" s="151" t="str">
        <f>IFERROR(IF(VLOOKUP(B2099,comp!$D:$L,1,FALSE)=B2099,"",""),"Novo")</f>
        <v/>
      </c>
    </row>
    <row r="2100" spans="1:11">
      <c r="A2100" s="151">
        <v>89636</v>
      </c>
      <c r="B2100" s="152">
        <v>38130</v>
      </c>
      <c r="C2100" s="151" t="s">
        <v>2812</v>
      </c>
      <c r="D2100" s="151" t="s">
        <v>826</v>
      </c>
      <c r="E2100" s="151">
        <v>1.0492999999999999</v>
      </c>
      <c r="F2100" s="151">
        <v>44.45</v>
      </c>
      <c r="G2100" s="151">
        <f t="shared" si="96"/>
        <v>46.641385</v>
      </c>
      <c r="H2100" s="151">
        <f t="shared" si="97"/>
        <v>0</v>
      </c>
      <c r="I2100" s="151">
        <f t="shared" si="98"/>
        <v>46.641385</v>
      </c>
      <c r="J2100" s="151" t="s">
        <v>707</v>
      </c>
      <c r="K2100" s="151" t="str">
        <f>IFERROR(IF(VLOOKUP(B2100,comp!$D:$L,1,FALSE)=B2100,"",""),"Novo")</f>
        <v/>
      </c>
    </row>
    <row r="2101" spans="1:11">
      <c r="A2101" s="151">
        <v>89711</v>
      </c>
      <c r="B2101" s="152">
        <v>9835</v>
      </c>
      <c r="C2101" s="151" t="s">
        <v>2813</v>
      </c>
      <c r="D2101" s="151" t="s">
        <v>826</v>
      </c>
      <c r="E2101" s="151">
        <v>1.0548999999999999</v>
      </c>
      <c r="F2101" s="151">
        <v>7.14</v>
      </c>
      <c r="G2101" s="151">
        <f t="shared" si="96"/>
        <v>7.531985999999999</v>
      </c>
      <c r="H2101" s="151">
        <f t="shared" si="97"/>
        <v>0</v>
      </c>
      <c r="I2101" s="151">
        <f t="shared" si="98"/>
        <v>7.531985999999999</v>
      </c>
      <c r="J2101" s="151" t="s">
        <v>707</v>
      </c>
      <c r="K2101" s="151" t="str">
        <f>IFERROR(IF(VLOOKUP(B2101,comp!$D:$L,1,FALSE)=B2101,"",""),"Novo")</f>
        <v/>
      </c>
    </row>
    <row r="2102" spans="1:11">
      <c r="A2102" s="151">
        <v>89771</v>
      </c>
      <c r="B2102" s="152">
        <v>38028</v>
      </c>
      <c r="C2102" s="151" t="s">
        <v>2814</v>
      </c>
      <c r="D2102" s="151" t="s">
        <v>826</v>
      </c>
      <c r="E2102" s="151">
        <v>1.0492999999999999</v>
      </c>
      <c r="F2102" s="151">
        <v>59.51</v>
      </c>
      <c r="G2102" s="151">
        <f t="shared" si="96"/>
        <v>62.443842999999994</v>
      </c>
      <c r="H2102" s="151">
        <f t="shared" si="97"/>
        <v>0</v>
      </c>
      <c r="I2102" s="151">
        <f t="shared" si="98"/>
        <v>62.443842999999994</v>
      </c>
      <c r="J2102" s="151" t="s">
        <v>707</v>
      </c>
      <c r="K2102" s="151" t="str">
        <f>IFERROR(IF(VLOOKUP(B2102,comp!$D:$L,1,FALSE)=B2102,"",""),"Novo")</f>
        <v/>
      </c>
    </row>
    <row r="2103" spans="1:11">
      <c r="A2103" s="151">
        <v>89773</v>
      </c>
      <c r="B2103" s="152">
        <v>38030</v>
      </c>
      <c r="C2103" s="151" t="s">
        <v>2815</v>
      </c>
      <c r="D2103" s="151" t="s">
        <v>826</v>
      </c>
      <c r="E2103" s="151">
        <v>1.0492999999999999</v>
      </c>
      <c r="F2103" s="151">
        <v>140.84</v>
      </c>
      <c r="G2103" s="151">
        <f t="shared" si="96"/>
        <v>147.783412</v>
      </c>
      <c r="H2103" s="151">
        <f t="shared" si="97"/>
        <v>0</v>
      </c>
      <c r="I2103" s="151">
        <f t="shared" si="98"/>
        <v>147.783412</v>
      </c>
      <c r="J2103" s="151" t="s">
        <v>707</v>
      </c>
      <c r="K2103" s="151" t="str">
        <f>IFERROR(IF(VLOOKUP(B2103,comp!$D:$L,1,FALSE)=B2103,"",""),"Novo")</f>
        <v/>
      </c>
    </row>
    <row r="2104" spans="1:11">
      <c r="A2104" s="151">
        <v>89775</v>
      </c>
      <c r="B2104" s="152">
        <v>38031</v>
      </c>
      <c r="C2104" s="151" t="s">
        <v>2816</v>
      </c>
      <c r="D2104" s="151" t="s">
        <v>826</v>
      </c>
      <c r="E2104" s="151">
        <v>1.0492999999999999</v>
      </c>
      <c r="F2104" s="151">
        <v>221.06</v>
      </c>
      <c r="G2104" s="151">
        <f t="shared" si="96"/>
        <v>231.95825799999997</v>
      </c>
      <c r="H2104" s="151">
        <f t="shared" si="97"/>
        <v>0</v>
      </c>
      <c r="I2104" s="151">
        <f t="shared" si="98"/>
        <v>231.95825799999997</v>
      </c>
      <c r="J2104" s="151" t="s">
        <v>707</v>
      </c>
      <c r="K2104" s="151" t="str">
        <f>IFERROR(IF(VLOOKUP(B2104,comp!$D:$L,1,FALSE)=B2104,"",""),"Novo")</f>
        <v/>
      </c>
    </row>
    <row r="2105" spans="1:11">
      <c r="A2105" s="151">
        <v>89849</v>
      </c>
      <c r="B2105" s="152">
        <v>20065</v>
      </c>
      <c r="C2105" s="151" t="s">
        <v>2817</v>
      </c>
      <c r="D2105" s="151" t="s">
        <v>826</v>
      </c>
      <c r="E2105" s="151">
        <v>1.0548999999999999</v>
      </c>
      <c r="F2105" s="151">
        <v>42.71</v>
      </c>
      <c r="G2105" s="151">
        <f t="shared" si="96"/>
        <v>45.054778999999996</v>
      </c>
      <c r="H2105" s="151">
        <f t="shared" si="97"/>
        <v>0</v>
      </c>
      <c r="I2105" s="151">
        <f t="shared" si="98"/>
        <v>45.054778999999996</v>
      </c>
      <c r="J2105" s="151" t="s">
        <v>707</v>
      </c>
      <c r="K2105" s="151" t="str">
        <f>IFERROR(IF(VLOOKUP(B2105,comp!$D:$L,1,FALSE)=B2105,"",""),"Novo")</f>
        <v/>
      </c>
    </row>
    <row r="2106" spans="1:11">
      <c r="A2106" s="151">
        <v>92275</v>
      </c>
      <c r="B2106" s="152">
        <v>12743</v>
      </c>
      <c r="C2106" s="151" t="s">
        <v>2818</v>
      </c>
      <c r="D2106" s="151" t="s">
        <v>826</v>
      </c>
      <c r="E2106" s="151">
        <v>1.0225</v>
      </c>
      <c r="F2106" s="151">
        <v>53.19</v>
      </c>
      <c r="G2106" s="151">
        <f t="shared" si="96"/>
        <v>54.386774999999993</v>
      </c>
      <c r="H2106" s="151">
        <f t="shared" si="97"/>
        <v>0</v>
      </c>
      <c r="I2106" s="151">
        <f t="shared" si="98"/>
        <v>54.386774999999993</v>
      </c>
      <c r="J2106" s="151" t="s">
        <v>707</v>
      </c>
      <c r="K2106" s="151" t="str">
        <f>IFERROR(IF(VLOOKUP(B2106,comp!$D:$L,1,FALSE)=B2106,"",""),"Novo")</f>
        <v/>
      </c>
    </row>
    <row r="2107" spans="1:11">
      <c r="A2107" s="151">
        <v>92276</v>
      </c>
      <c r="B2107" s="152">
        <v>12744</v>
      </c>
      <c r="C2107" s="151" t="s">
        <v>2819</v>
      </c>
      <c r="D2107" s="151" t="s">
        <v>826</v>
      </c>
      <c r="E2107" s="151">
        <v>1.0225</v>
      </c>
      <c r="F2107" s="151">
        <v>67.5</v>
      </c>
      <c r="G2107" s="151">
        <f t="shared" si="96"/>
        <v>69.018749999999997</v>
      </c>
      <c r="H2107" s="151">
        <f t="shared" si="97"/>
        <v>0</v>
      </c>
      <c r="I2107" s="151">
        <f t="shared" si="98"/>
        <v>69.018749999999997</v>
      </c>
      <c r="J2107" s="151" t="s">
        <v>707</v>
      </c>
      <c r="K2107" s="151" t="str">
        <f>IFERROR(IF(VLOOKUP(B2107,comp!$D:$L,1,FALSE)=B2107,"",""),"Novo")</f>
        <v/>
      </c>
    </row>
    <row r="2108" spans="1:11">
      <c r="A2108" s="151">
        <v>92277</v>
      </c>
      <c r="B2108" s="152">
        <v>12745</v>
      </c>
      <c r="C2108" s="151" t="s">
        <v>2820</v>
      </c>
      <c r="D2108" s="151" t="s">
        <v>826</v>
      </c>
      <c r="E2108" s="151">
        <v>1.0225</v>
      </c>
      <c r="F2108" s="151">
        <v>98.03</v>
      </c>
      <c r="G2108" s="151">
        <f t="shared" si="96"/>
        <v>100.235675</v>
      </c>
      <c r="H2108" s="151">
        <f t="shared" si="97"/>
        <v>0</v>
      </c>
      <c r="I2108" s="151">
        <f t="shared" si="98"/>
        <v>100.235675</v>
      </c>
      <c r="J2108" s="151" t="s">
        <v>707</v>
      </c>
      <c r="K2108" s="151" t="str">
        <f>IFERROR(IF(VLOOKUP(B2108,comp!$D:$L,1,FALSE)=B2108,"",""),"Novo")</f>
        <v/>
      </c>
    </row>
    <row r="2109" spans="1:11">
      <c r="A2109" s="151">
        <v>92278</v>
      </c>
      <c r="B2109" s="152">
        <v>12746</v>
      </c>
      <c r="C2109" s="151" t="s">
        <v>2821</v>
      </c>
      <c r="D2109" s="151" t="s">
        <v>826</v>
      </c>
      <c r="E2109" s="151">
        <v>1.0225</v>
      </c>
      <c r="F2109" s="151">
        <v>132.38</v>
      </c>
      <c r="G2109" s="151">
        <f t="shared" si="96"/>
        <v>135.35854999999998</v>
      </c>
      <c r="H2109" s="151">
        <f t="shared" si="97"/>
        <v>0</v>
      </c>
      <c r="I2109" s="151">
        <f t="shared" si="98"/>
        <v>135.35854999999998</v>
      </c>
      <c r="J2109" s="151" t="s">
        <v>707</v>
      </c>
      <c r="K2109" s="151" t="str">
        <f>IFERROR(IF(VLOOKUP(B2109,comp!$D:$L,1,FALSE)=B2109,"",""),"Novo")</f>
        <v/>
      </c>
    </row>
    <row r="2110" spans="1:11">
      <c r="A2110" s="151">
        <v>92279</v>
      </c>
      <c r="B2110" s="152">
        <v>12747</v>
      </c>
      <c r="C2110" s="151" t="s">
        <v>2822</v>
      </c>
      <c r="D2110" s="151" t="s">
        <v>826</v>
      </c>
      <c r="E2110" s="151">
        <v>1.0225</v>
      </c>
      <c r="F2110" s="151">
        <v>191.98</v>
      </c>
      <c r="G2110" s="151">
        <f t="shared" si="96"/>
        <v>196.29954999999998</v>
      </c>
      <c r="H2110" s="151">
        <f t="shared" si="97"/>
        <v>0</v>
      </c>
      <c r="I2110" s="151">
        <f t="shared" si="98"/>
        <v>196.29954999999998</v>
      </c>
      <c r="J2110" s="151" t="s">
        <v>707</v>
      </c>
      <c r="K2110" s="151" t="str">
        <f>IFERROR(IF(VLOOKUP(B2110,comp!$D:$L,1,FALSE)=B2110,"",""),"Novo")</f>
        <v/>
      </c>
    </row>
    <row r="2111" spans="1:11">
      <c r="A2111" s="151">
        <v>92280</v>
      </c>
      <c r="B2111" s="152">
        <v>12748</v>
      </c>
      <c r="C2111" s="151" t="s">
        <v>2823</v>
      </c>
      <c r="D2111" s="151" t="s">
        <v>826</v>
      </c>
      <c r="E2111" s="151">
        <v>1.0225</v>
      </c>
      <c r="F2111" s="151">
        <v>270.45999999999998</v>
      </c>
      <c r="G2111" s="151">
        <f t="shared" si="96"/>
        <v>276.54534999999998</v>
      </c>
      <c r="H2111" s="151">
        <f t="shared" si="97"/>
        <v>0</v>
      </c>
      <c r="I2111" s="151">
        <f t="shared" si="98"/>
        <v>276.54534999999998</v>
      </c>
      <c r="J2111" s="151" t="s">
        <v>707</v>
      </c>
      <c r="K2111" s="151" t="str">
        <f>IFERROR(IF(VLOOKUP(B2111,comp!$D:$L,1,FALSE)=B2111,"",""),"Novo")</f>
        <v/>
      </c>
    </row>
    <row r="2112" spans="1:11">
      <c r="A2112" s="151">
        <v>92281</v>
      </c>
      <c r="B2112" s="152">
        <v>39740</v>
      </c>
      <c r="C2112" s="151" t="s">
        <v>2824</v>
      </c>
      <c r="D2112" s="151" t="s">
        <v>826</v>
      </c>
      <c r="E2112" s="151">
        <v>1.0225</v>
      </c>
      <c r="F2112" s="151">
        <v>49.84</v>
      </c>
      <c r="G2112" s="151">
        <f t="shared" si="96"/>
        <v>50.961400000000005</v>
      </c>
      <c r="H2112" s="151">
        <f t="shared" si="97"/>
        <v>0</v>
      </c>
      <c r="I2112" s="151">
        <f t="shared" si="98"/>
        <v>50.961400000000005</v>
      </c>
      <c r="J2112" s="151" t="s">
        <v>707</v>
      </c>
      <c r="K2112" s="151" t="str">
        <f>IFERROR(IF(VLOOKUP(B2112,comp!$D:$L,1,FALSE)=B2112,"",""),"Novo")</f>
        <v/>
      </c>
    </row>
    <row r="2113" spans="1:11">
      <c r="A2113" s="151">
        <v>92282</v>
      </c>
      <c r="B2113" s="152">
        <v>39739</v>
      </c>
      <c r="C2113" s="151" t="s">
        <v>2825</v>
      </c>
      <c r="D2113" s="151" t="s">
        <v>826</v>
      </c>
      <c r="E2113" s="151">
        <v>1.0225</v>
      </c>
      <c r="F2113" s="151">
        <v>51.9</v>
      </c>
      <c r="G2113" s="151">
        <f t="shared" si="96"/>
        <v>53.067749999999997</v>
      </c>
      <c r="H2113" s="151">
        <f t="shared" si="97"/>
        <v>0</v>
      </c>
      <c r="I2113" s="151">
        <f t="shared" si="98"/>
        <v>53.067749999999997</v>
      </c>
      <c r="J2113" s="151" t="s">
        <v>707</v>
      </c>
      <c r="K2113" s="151" t="str">
        <f>IFERROR(IF(VLOOKUP(B2113,comp!$D:$L,1,FALSE)=B2113,"",""),"Novo")</f>
        <v/>
      </c>
    </row>
    <row r="2114" spans="1:11">
      <c r="A2114" s="151">
        <v>92283</v>
      </c>
      <c r="B2114" s="152">
        <v>39734</v>
      </c>
      <c r="C2114" s="151" t="s">
        <v>2826</v>
      </c>
      <c r="D2114" s="151" t="s">
        <v>826</v>
      </c>
      <c r="E2114" s="151">
        <v>1.0225</v>
      </c>
      <c r="F2114" s="151">
        <v>65.760000000000005</v>
      </c>
      <c r="G2114" s="151">
        <f t="shared" si="96"/>
        <v>67.239599999999996</v>
      </c>
      <c r="H2114" s="151">
        <f t="shared" si="97"/>
        <v>0</v>
      </c>
      <c r="I2114" s="151">
        <f t="shared" si="98"/>
        <v>67.239599999999996</v>
      </c>
      <c r="J2114" s="151" t="s">
        <v>707</v>
      </c>
      <c r="K2114" s="151" t="str">
        <f>IFERROR(IF(VLOOKUP(B2114,comp!$D:$L,1,FALSE)=B2114,"",""),"Novo")</f>
        <v/>
      </c>
    </row>
    <row r="2115" spans="1:11">
      <c r="A2115" s="151">
        <v>92284</v>
      </c>
      <c r="B2115" s="152">
        <v>39736</v>
      </c>
      <c r="C2115" s="151" t="s">
        <v>2827</v>
      </c>
      <c r="D2115" s="151" t="s">
        <v>826</v>
      </c>
      <c r="E2115" s="151">
        <v>1.0225</v>
      </c>
      <c r="F2115" s="151">
        <v>75.05</v>
      </c>
      <c r="G2115" s="151">
        <f t="shared" si="96"/>
        <v>76.738624999999999</v>
      </c>
      <c r="H2115" s="151">
        <f t="shared" si="97"/>
        <v>0</v>
      </c>
      <c r="I2115" s="151">
        <f t="shared" si="98"/>
        <v>76.738624999999999</v>
      </c>
      <c r="J2115" s="151" t="s">
        <v>707</v>
      </c>
      <c r="K2115" s="151" t="str">
        <f>IFERROR(IF(VLOOKUP(B2115,comp!$D:$L,1,FALSE)=B2115,"",""),"Novo")</f>
        <v/>
      </c>
    </row>
    <row r="2116" spans="1:11">
      <c r="A2116" s="151">
        <v>92285</v>
      </c>
      <c r="B2116" s="152">
        <v>39733</v>
      </c>
      <c r="C2116" s="151" t="s">
        <v>2828</v>
      </c>
      <c r="D2116" s="151" t="s">
        <v>826</v>
      </c>
      <c r="E2116" s="151">
        <v>1.0225</v>
      </c>
      <c r="F2116" s="151">
        <v>89.82</v>
      </c>
      <c r="G2116" s="151">
        <f t="shared" si="96"/>
        <v>91.840949999999992</v>
      </c>
      <c r="H2116" s="151">
        <f t="shared" si="97"/>
        <v>0</v>
      </c>
      <c r="I2116" s="151">
        <f t="shared" si="98"/>
        <v>91.840949999999992</v>
      </c>
      <c r="J2116" s="151" t="s">
        <v>707</v>
      </c>
      <c r="K2116" s="151" t="str">
        <f>IFERROR(IF(VLOOKUP(B2116,comp!$D:$L,1,FALSE)=B2116,"",""),"Novo")</f>
        <v/>
      </c>
    </row>
    <row r="2117" spans="1:11">
      <c r="A2117" s="151">
        <v>92286</v>
      </c>
      <c r="B2117" s="152">
        <v>39854</v>
      </c>
      <c r="C2117" s="151" t="s">
        <v>2829</v>
      </c>
      <c r="D2117" s="151" t="s">
        <v>826</v>
      </c>
      <c r="E2117" s="151">
        <v>1.0225</v>
      </c>
      <c r="F2117" s="151">
        <v>91.09</v>
      </c>
      <c r="G2117" s="151">
        <f t="shared" ref="G2117:G2180" si="99">IF(J2117="INSUMO",F2117*E2117,0)</f>
        <v>93.139525000000006</v>
      </c>
      <c r="H2117" s="151">
        <f t="shared" ref="H2117:H2180" si="100">IF(J2117="MÃO DE OBRA",F2117*E2117,0)</f>
        <v>0</v>
      </c>
      <c r="I2117" s="151">
        <f t="shared" ref="I2117:I2180" si="101">E2117*F2117</f>
        <v>93.139525000000006</v>
      </c>
      <c r="J2117" s="151" t="s">
        <v>707</v>
      </c>
      <c r="K2117" s="151" t="str">
        <f>IFERROR(IF(VLOOKUP(B2117,comp!$D:$L,1,FALSE)=B2117,"",""),"Novo")</f>
        <v/>
      </c>
    </row>
    <row r="2118" spans="1:11">
      <c r="A2118" s="151">
        <v>92305</v>
      </c>
      <c r="B2118" s="152">
        <v>12713</v>
      </c>
      <c r="C2118" s="151" t="s">
        <v>2830</v>
      </c>
      <c r="D2118" s="151" t="s">
        <v>826</v>
      </c>
      <c r="E2118" s="151">
        <v>1.0225</v>
      </c>
      <c r="F2118" s="151">
        <v>30.92</v>
      </c>
      <c r="G2118" s="151">
        <f t="shared" si="99"/>
        <v>31.6157</v>
      </c>
      <c r="H2118" s="151">
        <f t="shared" si="100"/>
        <v>0</v>
      </c>
      <c r="I2118" s="151">
        <f t="shared" si="101"/>
        <v>31.6157</v>
      </c>
      <c r="J2118" s="151" t="s">
        <v>707</v>
      </c>
      <c r="K2118" s="151" t="str">
        <f>IFERROR(IF(VLOOKUP(B2118,comp!$D:$L,1,FALSE)=B2118,"",""),"Novo")</f>
        <v/>
      </c>
    </row>
    <row r="2119" spans="1:11">
      <c r="A2119" s="151">
        <v>92308</v>
      </c>
      <c r="B2119" s="152">
        <v>39737</v>
      </c>
      <c r="C2119" s="151" t="s">
        <v>2831</v>
      </c>
      <c r="D2119" s="151" t="s">
        <v>826</v>
      </c>
      <c r="E2119" s="151">
        <v>1.0225</v>
      </c>
      <c r="F2119" s="151">
        <v>10.09</v>
      </c>
      <c r="G2119" s="151">
        <f t="shared" si="99"/>
        <v>10.317024999999999</v>
      </c>
      <c r="H2119" s="151">
        <f t="shared" si="100"/>
        <v>0</v>
      </c>
      <c r="I2119" s="151">
        <f t="shared" si="101"/>
        <v>10.317024999999999</v>
      </c>
      <c r="J2119" s="151" t="s">
        <v>707</v>
      </c>
      <c r="K2119" s="151" t="str">
        <f>IFERROR(IF(VLOOKUP(B2119,comp!$D:$L,1,FALSE)=B2119,"",""),"Novo")</f>
        <v/>
      </c>
    </row>
    <row r="2120" spans="1:11">
      <c r="A2120" s="151">
        <v>92336</v>
      </c>
      <c r="B2120" s="152">
        <v>7701</v>
      </c>
      <c r="C2120" s="151" t="s">
        <v>2832</v>
      </c>
      <c r="D2120" s="151" t="s">
        <v>826</v>
      </c>
      <c r="E2120" s="151">
        <v>1.0389999999999999</v>
      </c>
      <c r="F2120" s="151">
        <v>93.33</v>
      </c>
      <c r="G2120" s="151">
        <f t="shared" si="99"/>
        <v>96.969869999999986</v>
      </c>
      <c r="H2120" s="151">
        <f t="shared" si="100"/>
        <v>0</v>
      </c>
      <c r="I2120" s="151">
        <f t="shared" si="101"/>
        <v>96.969869999999986</v>
      </c>
      <c r="J2120" s="151" t="s">
        <v>707</v>
      </c>
      <c r="K2120" s="151" t="str">
        <f>IFERROR(IF(VLOOKUP(B2120,comp!$D:$L,1,FALSE)=B2120,"",""),"Novo")</f>
        <v/>
      </c>
    </row>
    <row r="2121" spans="1:11">
      <c r="A2121" s="151">
        <v>92337</v>
      </c>
      <c r="B2121" s="152">
        <v>7694</v>
      </c>
      <c r="C2121" s="151" t="s">
        <v>2833</v>
      </c>
      <c r="D2121" s="151" t="s">
        <v>826</v>
      </c>
      <c r="E2121" s="151">
        <v>1.0389999999999999</v>
      </c>
      <c r="F2121" s="151">
        <v>125.6</v>
      </c>
      <c r="G2121" s="151">
        <f t="shared" si="99"/>
        <v>130.49839999999998</v>
      </c>
      <c r="H2121" s="151">
        <f t="shared" si="100"/>
        <v>0</v>
      </c>
      <c r="I2121" s="151">
        <f t="shared" si="101"/>
        <v>130.49839999999998</v>
      </c>
      <c r="J2121" s="151" t="s">
        <v>707</v>
      </c>
      <c r="K2121" s="151" t="str">
        <f>IFERROR(IF(VLOOKUP(B2121,comp!$D:$L,1,FALSE)=B2121,"",""),"Novo")</f>
        <v/>
      </c>
    </row>
    <row r="2122" spans="1:11">
      <c r="A2122" s="151">
        <v>92338</v>
      </c>
      <c r="B2122" s="152">
        <v>21148</v>
      </c>
      <c r="C2122" s="151" t="s">
        <v>2834</v>
      </c>
      <c r="D2122" s="151" t="s">
        <v>826</v>
      </c>
      <c r="E2122" s="151">
        <v>1.0389999999999999</v>
      </c>
      <c r="F2122" s="151">
        <v>104.69</v>
      </c>
      <c r="G2122" s="151">
        <f t="shared" si="99"/>
        <v>108.77291</v>
      </c>
      <c r="H2122" s="151">
        <f t="shared" si="100"/>
        <v>0</v>
      </c>
      <c r="I2122" s="151">
        <f t="shared" si="101"/>
        <v>108.77291</v>
      </c>
      <c r="J2122" s="151" t="s">
        <v>707</v>
      </c>
      <c r="K2122" s="151" t="str">
        <f>IFERROR(IF(VLOOKUP(B2122,comp!$D:$L,1,FALSE)=B2122,"",""),"Novo")</f>
        <v/>
      </c>
    </row>
    <row r="2123" spans="1:11">
      <c r="A2123" s="151">
        <v>92339</v>
      </c>
      <c r="B2123" s="152">
        <v>21147</v>
      </c>
      <c r="C2123" s="151" t="s">
        <v>2835</v>
      </c>
      <c r="D2123" s="151" t="s">
        <v>826</v>
      </c>
      <c r="E2123" s="151">
        <v>1.0389999999999999</v>
      </c>
      <c r="F2123" s="151">
        <v>169.62</v>
      </c>
      <c r="G2123" s="151">
        <f t="shared" si="99"/>
        <v>176.23517999999999</v>
      </c>
      <c r="H2123" s="151">
        <f t="shared" si="100"/>
        <v>0</v>
      </c>
      <c r="I2123" s="151">
        <f t="shared" si="101"/>
        <v>176.23517999999999</v>
      </c>
      <c r="J2123" s="151" t="s">
        <v>707</v>
      </c>
      <c r="K2123" s="151" t="str">
        <f>IFERROR(IF(VLOOKUP(B2123,comp!$D:$L,1,FALSE)=B2123,"",""),"Novo")</f>
        <v/>
      </c>
    </row>
    <row r="2124" spans="1:11">
      <c r="A2124" s="151">
        <v>92359</v>
      </c>
      <c r="B2124" s="152">
        <v>42574</v>
      </c>
      <c r="C2124" s="151" t="s">
        <v>2836</v>
      </c>
      <c r="D2124" s="151" t="s">
        <v>826</v>
      </c>
      <c r="E2124" s="151">
        <v>1.0389999999999999</v>
      </c>
      <c r="F2124" s="151">
        <v>58.42</v>
      </c>
      <c r="G2124" s="151">
        <f t="shared" si="99"/>
        <v>60.69838</v>
      </c>
      <c r="H2124" s="151">
        <f t="shared" si="100"/>
        <v>0</v>
      </c>
      <c r="I2124" s="151">
        <f t="shared" si="101"/>
        <v>60.69838</v>
      </c>
      <c r="J2124" s="151" t="s">
        <v>707</v>
      </c>
      <c r="K2124" s="151" t="str">
        <f>IFERROR(IF(VLOOKUP(B2124,comp!$D:$L,1,FALSE)=B2124,"",""),"Novo")</f>
        <v/>
      </c>
    </row>
    <row r="2125" spans="1:11">
      <c r="A2125" s="151">
        <v>92360</v>
      </c>
      <c r="B2125" s="152">
        <v>42575</v>
      </c>
      <c r="C2125" s="151" t="s">
        <v>2837</v>
      </c>
      <c r="D2125" s="151" t="s">
        <v>826</v>
      </c>
      <c r="E2125" s="151">
        <v>1.0389999999999999</v>
      </c>
      <c r="F2125" s="151">
        <v>78.290000000000006</v>
      </c>
      <c r="G2125" s="151">
        <f t="shared" si="99"/>
        <v>81.343310000000002</v>
      </c>
      <c r="H2125" s="151">
        <f t="shared" si="100"/>
        <v>0</v>
      </c>
      <c r="I2125" s="151">
        <f t="shared" si="101"/>
        <v>81.343310000000002</v>
      </c>
      <c r="J2125" s="151" t="s">
        <v>707</v>
      </c>
      <c r="K2125" s="151" t="str">
        <f>IFERROR(IF(VLOOKUP(B2125,comp!$D:$L,1,FALSE)=B2125,"",""),"Novo")</f>
        <v/>
      </c>
    </row>
    <row r="2126" spans="1:11">
      <c r="A2126" s="151">
        <v>92364</v>
      </c>
      <c r="B2126" s="152">
        <v>7698</v>
      </c>
      <c r="C2126" s="151" t="s">
        <v>2838</v>
      </c>
      <c r="D2126" s="151" t="s">
        <v>826</v>
      </c>
      <c r="E2126" s="151">
        <v>1.0389999999999999</v>
      </c>
      <c r="F2126" s="151">
        <v>44.89</v>
      </c>
      <c r="G2126" s="151">
        <f t="shared" si="99"/>
        <v>46.640709999999999</v>
      </c>
      <c r="H2126" s="151">
        <f t="shared" si="100"/>
        <v>0</v>
      </c>
      <c r="I2126" s="151">
        <f t="shared" si="101"/>
        <v>46.640709999999999</v>
      </c>
      <c r="J2126" s="151" t="s">
        <v>707</v>
      </c>
      <c r="K2126" s="151" t="str">
        <f>IFERROR(IF(VLOOKUP(B2126,comp!$D:$L,1,FALSE)=B2126,"",""),"Novo")</f>
        <v/>
      </c>
    </row>
    <row r="2127" spans="1:11">
      <c r="A2127" s="151">
        <v>92648</v>
      </c>
      <c r="B2127" s="152">
        <v>40624</v>
      </c>
      <c r="C2127" s="151" t="s">
        <v>2839</v>
      </c>
      <c r="D2127" s="151" t="s">
        <v>826</v>
      </c>
      <c r="E2127" s="151">
        <v>1.0389999999999999</v>
      </c>
      <c r="F2127" s="151">
        <v>85.31</v>
      </c>
      <c r="G2127" s="151">
        <f t="shared" si="99"/>
        <v>88.637090000000001</v>
      </c>
      <c r="H2127" s="151">
        <f t="shared" si="100"/>
        <v>0</v>
      </c>
      <c r="I2127" s="151">
        <f t="shared" si="101"/>
        <v>88.637090000000001</v>
      </c>
      <c r="J2127" s="151" t="s">
        <v>707</v>
      </c>
      <c r="K2127" s="151" t="str">
        <f>IFERROR(IF(VLOOKUP(B2127,comp!$D:$L,1,FALSE)=B2127,"",""),"Novo")</f>
        <v/>
      </c>
    </row>
    <row r="2128" spans="1:11">
      <c r="A2128" s="151">
        <v>92687</v>
      </c>
      <c r="B2128" s="152">
        <v>7691</v>
      </c>
      <c r="C2128" s="151" t="s">
        <v>2840</v>
      </c>
      <c r="D2128" s="151" t="s">
        <v>826</v>
      </c>
      <c r="E2128" s="151">
        <v>1.0389999999999999</v>
      </c>
      <c r="F2128" s="151">
        <v>18.97</v>
      </c>
      <c r="G2128" s="151">
        <f t="shared" si="99"/>
        <v>19.709829999999997</v>
      </c>
      <c r="H2128" s="151">
        <f t="shared" si="100"/>
        <v>0</v>
      </c>
      <c r="I2128" s="151">
        <f t="shared" si="101"/>
        <v>19.709829999999997</v>
      </c>
      <c r="J2128" s="151" t="s">
        <v>707</v>
      </c>
      <c r="K2128" s="151" t="str">
        <f>IFERROR(IF(VLOOKUP(B2128,comp!$D:$L,1,FALSE)=B2128,"",""),"Novo")</f>
        <v/>
      </c>
    </row>
    <row r="2129" spans="1:11">
      <c r="A2129" s="151">
        <v>92688</v>
      </c>
      <c r="B2129" s="152">
        <v>7700</v>
      </c>
      <c r="C2129" s="151" t="s">
        <v>2841</v>
      </c>
      <c r="D2129" s="151" t="s">
        <v>826</v>
      </c>
      <c r="E2129" s="151">
        <v>1.0389999999999999</v>
      </c>
      <c r="F2129" s="151">
        <v>23.99</v>
      </c>
      <c r="G2129" s="151">
        <f t="shared" si="99"/>
        <v>24.925609999999995</v>
      </c>
      <c r="H2129" s="151">
        <f t="shared" si="100"/>
        <v>0</v>
      </c>
      <c r="I2129" s="151">
        <f t="shared" si="101"/>
        <v>24.925609999999995</v>
      </c>
      <c r="J2129" s="151" t="s">
        <v>707</v>
      </c>
      <c r="K2129" s="151" t="str">
        <f>IFERROR(IF(VLOOKUP(B2129,comp!$D:$L,1,FALSE)=B2129,"",""),"Novo")</f>
        <v/>
      </c>
    </row>
    <row r="2130" spans="1:11">
      <c r="A2130" s="151">
        <v>92689</v>
      </c>
      <c r="B2130" s="152">
        <v>13127</v>
      </c>
      <c r="C2130" s="151" t="s">
        <v>2842</v>
      </c>
      <c r="D2130" s="151" t="s">
        <v>826</v>
      </c>
      <c r="E2130" s="151">
        <v>1.0389999999999999</v>
      </c>
      <c r="F2130" s="151">
        <v>38.049999999999997</v>
      </c>
      <c r="G2130" s="151">
        <f t="shared" si="99"/>
        <v>39.533949999999997</v>
      </c>
      <c r="H2130" s="151">
        <f t="shared" si="100"/>
        <v>0</v>
      </c>
      <c r="I2130" s="151">
        <f t="shared" si="101"/>
        <v>39.533949999999997</v>
      </c>
      <c r="J2130" s="151" t="s">
        <v>707</v>
      </c>
      <c r="K2130" s="151" t="str">
        <f>IFERROR(IF(VLOOKUP(B2130,comp!$D:$L,1,FALSE)=B2130,"",""),"Novo")</f>
        <v/>
      </c>
    </row>
    <row r="2131" spans="1:11">
      <c r="A2131" s="151">
        <v>92690</v>
      </c>
      <c r="B2131" s="152">
        <v>21150</v>
      </c>
      <c r="C2131" s="151" t="s">
        <v>2843</v>
      </c>
      <c r="D2131" s="151" t="s">
        <v>826</v>
      </c>
      <c r="E2131" s="151">
        <v>1.0389999999999999</v>
      </c>
      <c r="F2131" s="151">
        <v>51.91</v>
      </c>
      <c r="G2131" s="151">
        <f t="shared" si="99"/>
        <v>53.93448999999999</v>
      </c>
      <c r="H2131" s="151">
        <f t="shared" si="100"/>
        <v>0</v>
      </c>
      <c r="I2131" s="151">
        <f t="shared" si="101"/>
        <v>53.93448999999999</v>
      </c>
      <c r="J2131" s="151" t="s">
        <v>707</v>
      </c>
      <c r="K2131" s="151" t="str">
        <f>IFERROR(IF(VLOOKUP(B2131,comp!$D:$L,1,FALSE)=B2131,"",""),"Novo")</f>
        <v/>
      </c>
    </row>
    <row r="2132" spans="1:11">
      <c r="A2132" s="151">
        <v>94604</v>
      </c>
      <c r="B2132" s="152">
        <v>12749</v>
      </c>
      <c r="C2132" s="151" t="s">
        <v>2844</v>
      </c>
      <c r="D2132" s="151" t="s">
        <v>826</v>
      </c>
      <c r="E2132" s="151">
        <v>1.0225</v>
      </c>
      <c r="F2132" s="151">
        <v>395.37</v>
      </c>
      <c r="G2132" s="151">
        <f t="shared" si="99"/>
        <v>404.26582500000001</v>
      </c>
      <c r="H2132" s="151">
        <f t="shared" si="100"/>
        <v>0</v>
      </c>
      <c r="I2132" s="151">
        <f t="shared" si="101"/>
        <v>404.26582500000001</v>
      </c>
      <c r="J2132" s="151" t="s">
        <v>707</v>
      </c>
      <c r="K2132" s="151" t="str">
        <f>IFERROR(IF(VLOOKUP(B2132,comp!$D:$L,1,FALSE)=B2132,"",""),"Novo")</f>
        <v/>
      </c>
    </row>
    <row r="2133" spans="1:11">
      <c r="A2133" s="151">
        <v>94605</v>
      </c>
      <c r="B2133" s="152">
        <v>12742</v>
      </c>
      <c r="C2133" s="151" t="s">
        <v>2845</v>
      </c>
      <c r="D2133" s="151" t="s">
        <v>826</v>
      </c>
      <c r="E2133" s="151">
        <v>1.0225</v>
      </c>
      <c r="F2133" s="151">
        <v>583</v>
      </c>
      <c r="G2133" s="151">
        <f t="shared" si="99"/>
        <v>596.11749999999995</v>
      </c>
      <c r="H2133" s="151">
        <f t="shared" si="100"/>
        <v>0</v>
      </c>
      <c r="I2133" s="151">
        <f t="shared" si="101"/>
        <v>596.11749999999995</v>
      </c>
      <c r="J2133" s="151" t="s">
        <v>707</v>
      </c>
      <c r="K2133" s="151" t="str">
        <f>IFERROR(IF(VLOOKUP(B2133,comp!$D:$L,1,FALSE)=B2133,"",""),"Novo")</f>
        <v/>
      </c>
    </row>
    <row r="2134" spans="1:11">
      <c r="A2134" s="151">
        <v>94655</v>
      </c>
      <c r="B2134" s="152">
        <v>9870</v>
      </c>
      <c r="C2134" s="151" t="s">
        <v>2846</v>
      </c>
      <c r="D2134" s="151" t="s">
        <v>826</v>
      </c>
      <c r="E2134" s="151">
        <v>1.0492999999999999</v>
      </c>
      <c r="F2134" s="151">
        <v>88.02</v>
      </c>
      <c r="G2134" s="151">
        <f t="shared" si="99"/>
        <v>92.359385999999986</v>
      </c>
      <c r="H2134" s="151">
        <f t="shared" si="100"/>
        <v>0</v>
      </c>
      <c r="I2134" s="151">
        <f t="shared" si="101"/>
        <v>92.359385999999986</v>
      </c>
      <c r="J2134" s="151" t="s">
        <v>707</v>
      </c>
      <c r="K2134" s="151" t="str">
        <f>IFERROR(IF(VLOOKUP(B2134,comp!$D:$L,1,FALSE)=B2134,"",""),"Novo")</f>
        <v/>
      </c>
    </row>
    <row r="2135" spans="1:11">
      <c r="A2135" s="151">
        <v>94720</v>
      </c>
      <c r="B2135" s="152">
        <v>38029</v>
      </c>
      <c r="C2135" s="151" t="s">
        <v>2847</v>
      </c>
      <c r="D2135" s="151" t="s">
        <v>826</v>
      </c>
      <c r="E2135" s="151">
        <v>1.0492999999999999</v>
      </c>
      <c r="F2135" s="151">
        <v>87.1</v>
      </c>
      <c r="G2135" s="151">
        <f t="shared" si="99"/>
        <v>91.394029999999987</v>
      </c>
      <c r="H2135" s="151">
        <f t="shared" si="100"/>
        <v>0</v>
      </c>
      <c r="I2135" s="151">
        <f t="shared" si="101"/>
        <v>91.394029999999987</v>
      </c>
      <c r="J2135" s="151" t="s">
        <v>707</v>
      </c>
      <c r="K2135" s="151" t="str">
        <f>IFERROR(IF(VLOOKUP(B2135,comp!$D:$L,1,FALSE)=B2135,"",""),"Novo")</f>
        <v/>
      </c>
    </row>
    <row r="2136" spans="1:11">
      <c r="A2136" s="151">
        <v>94723</v>
      </c>
      <c r="B2136" s="152">
        <v>44260</v>
      </c>
      <c r="C2136" s="151" t="s">
        <v>2848</v>
      </c>
      <c r="D2136" s="151" t="s">
        <v>826</v>
      </c>
      <c r="E2136" s="151">
        <v>1.0492999999999999</v>
      </c>
      <c r="F2136" s="151">
        <v>420.71</v>
      </c>
      <c r="G2136" s="151">
        <f t="shared" si="99"/>
        <v>441.45100299999996</v>
      </c>
      <c r="H2136" s="151">
        <f t="shared" si="100"/>
        <v>0</v>
      </c>
      <c r="I2136" s="151">
        <f t="shared" si="101"/>
        <v>441.45100299999996</v>
      </c>
      <c r="J2136" s="151" t="s">
        <v>707</v>
      </c>
      <c r="K2136" s="151" t="str">
        <f>IFERROR(IF(VLOOKUP(B2136,comp!$D:$L,1,FALSE)=B2136,"",""),"Novo")</f>
        <v/>
      </c>
    </row>
    <row r="2137" spans="1:11">
      <c r="A2137" s="151">
        <v>96635</v>
      </c>
      <c r="B2137" s="152">
        <v>36278</v>
      </c>
      <c r="C2137" s="151" t="s">
        <v>2849</v>
      </c>
      <c r="D2137" s="151" t="s">
        <v>826</v>
      </c>
      <c r="E2137" s="151">
        <v>1.0667</v>
      </c>
      <c r="F2137" s="151">
        <v>11.55</v>
      </c>
      <c r="G2137" s="151">
        <f t="shared" si="99"/>
        <v>12.320385</v>
      </c>
      <c r="H2137" s="151">
        <f t="shared" si="100"/>
        <v>0</v>
      </c>
      <c r="I2137" s="151">
        <f t="shared" si="101"/>
        <v>12.320385</v>
      </c>
      <c r="J2137" s="151" t="s">
        <v>707</v>
      </c>
      <c r="K2137" s="151" t="str">
        <f>IFERROR(IF(VLOOKUP(B2137,comp!$D:$L,1,FALSE)=B2137,"",""),"Novo")</f>
        <v/>
      </c>
    </row>
    <row r="2138" spans="1:11">
      <c r="A2138" s="151">
        <v>96635</v>
      </c>
      <c r="B2138" s="152">
        <v>104091</v>
      </c>
      <c r="C2138" s="151" t="s">
        <v>2850</v>
      </c>
      <c r="D2138" s="151" t="s">
        <v>703</v>
      </c>
      <c r="E2138" s="151">
        <v>0.36849999999999999</v>
      </c>
      <c r="F2138" s="151">
        <v>0.66</v>
      </c>
      <c r="G2138" s="151">
        <f t="shared" si="99"/>
        <v>0</v>
      </c>
      <c r="H2138" s="151">
        <f t="shared" si="100"/>
        <v>0.24321000000000001</v>
      </c>
      <c r="I2138" s="151">
        <f t="shared" si="101"/>
        <v>0.24321000000000001</v>
      </c>
      <c r="J2138" s="151" t="s">
        <v>704</v>
      </c>
      <c r="K2138" s="151" t="str">
        <f>IFERROR(IF(VLOOKUP(B2138,comp!$D:$L,1,FALSE)=B2138,"",""),"Novo")</f>
        <v/>
      </c>
    </row>
    <row r="2139" spans="1:11">
      <c r="A2139" s="151">
        <v>96635</v>
      </c>
      <c r="B2139" s="152">
        <v>104092</v>
      </c>
      <c r="C2139" s="151" t="s">
        <v>2851</v>
      </c>
      <c r="D2139" s="151" t="s">
        <v>712</v>
      </c>
      <c r="E2139" s="151">
        <v>0.1696</v>
      </c>
      <c r="F2139" s="151">
        <v>7.0000000000000007E-2</v>
      </c>
      <c r="G2139" s="151">
        <f t="shared" si="99"/>
        <v>0</v>
      </c>
      <c r="H2139" s="151">
        <f t="shared" si="100"/>
        <v>1.1872000000000001E-2</v>
      </c>
      <c r="I2139" s="151">
        <f t="shared" si="101"/>
        <v>1.1872000000000001E-2</v>
      </c>
      <c r="J2139" s="151" t="s">
        <v>704</v>
      </c>
      <c r="K2139" s="151" t="str">
        <f>IFERROR(IF(VLOOKUP(B2139,comp!$D:$L,1,FALSE)=B2139,"",""),"Novo")</f>
        <v/>
      </c>
    </row>
    <row r="2140" spans="1:11">
      <c r="A2140" s="151">
        <v>96636</v>
      </c>
      <c r="B2140" s="152">
        <v>38979</v>
      </c>
      <c r="C2140" s="151" t="s">
        <v>2852</v>
      </c>
      <c r="D2140" s="151" t="s">
        <v>826</v>
      </c>
      <c r="E2140" s="151">
        <v>1.0667</v>
      </c>
      <c r="F2140" s="151">
        <v>12.95</v>
      </c>
      <c r="G2140" s="151">
        <f t="shared" si="99"/>
        <v>13.813764999999998</v>
      </c>
      <c r="H2140" s="151">
        <f t="shared" si="100"/>
        <v>0</v>
      </c>
      <c r="I2140" s="151">
        <f t="shared" si="101"/>
        <v>13.813764999999998</v>
      </c>
      <c r="J2140" s="151" t="s">
        <v>707</v>
      </c>
      <c r="K2140" s="151" t="str">
        <f>IFERROR(IF(VLOOKUP(B2140,comp!$D:$L,1,FALSE)=B2140,"",""),"Novo")</f>
        <v/>
      </c>
    </row>
    <row r="2141" spans="1:11">
      <c r="A2141" s="151">
        <v>96645</v>
      </c>
      <c r="B2141" s="152">
        <v>38971</v>
      </c>
      <c r="C2141" s="151" t="s">
        <v>2853</v>
      </c>
      <c r="D2141" s="151" t="s">
        <v>826</v>
      </c>
      <c r="E2141" s="151">
        <v>1.0667</v>
      </c>
      <c r="F2141" s="151">
        <v>9.48</v>
      </c>
      <c r="G2141" s="151">
        <f t="shared" si="99"/>
        <v>10.112316</v>
      </c>
      <c r="H2141" s="151">
        <f t="shared" si="100"/>
        <v>0</v>
      </c>
      <c r="I2141" s="151">
        <f t="shared" si="101"/>
        <v>10.112316</v>
      </c>
      <c r="J2141" s="151" t="s">
        <v>707</v>
      </c>
      <c r="K2141" s="151" t="str">
        <f>IFERROR(IF(VLOOKUP(B2141,comp!$D:$L,1,FALSE)=B2141,"",""),"Novo")</f>
        <v/>
      </c>
    </row>
    <row r="2142" spans="1:11">
      <c r="A2142" s="151">
        <v>96646</v>
      </c>
      <c r="B2142" s="152">
        <v>38972</v>
      </c>
      <c r="C2142" s="151" t="s">
        <v>2854</v>
      </c>
      <c r="D2142" s="151" t="s">
        <v>826</v>
      </c>
      <c r="E2142" s="151">
        <v>1.0667</v>
      </c>
      <c r="F2142" s="151">
        <v>12.79</v>
      </c>
      <c r="G2142" s="151">
        <f t="shared" si="99"/>
        <v>13.643092999999999</v>
      </c>
      <c r="H2142" s="151">
        <f t="shared" si="100"/>
        <v>0</v>
      </c>
      <c r="I2142" s="151">
        <f t="shared" si="101"/>
        <v>13.643092999999999</v>
      </c>
      <c r="J2142" s="151" t="s">
        <v>707</v>
      </c>
      <c r="K2142" s="151" t="str">
        <f>IFERROR(IF(VLOOKUP(B2142,comp!$D:$L,1,FALSE)=B2142,"",""),"Novo")</f>
        <v/>
      </c>
    </row>
    <row r="2143" spans="1:11">
      <c r="A2143" s="151">
        <v>96648</v>
      </c>
      <c r="B2143" s="152">
        <v>38980</v>
      </c>
      <c r="C2143" s="151" t="s">
        <v>2855</v>
      </c>
      <c r="D2143" s="151" t="s">
        <v>826</v>
      </c>
      <c r="E2143" s="151">
        <v>1.0667</v>
      </c>
      <c r="F2143" s="151">
        <v>17.329999999999998</v>
      </c>
      <c r="G2143" s="151">
        <f t="shared" si="99"/>
        <v>18.485910999999998</v>
      </c>
      <c r="H2143" s="151">
        <f t="shared" si="100"/>
        <v>0</v>
      </c>
      <c r="I2143" s="151">
        <f t="shared" si="101"/>
        <v>18.485910999999998</v>
      </c>
      <c r="J2143" s="151" t="s">
        <v>707</v>
      </c>
      <c r="K2143" s="151" t="str">
        <f>IFERROR(IF(VLOOKUP(B2143,comp!$D:$L,1,FALSE)=B2143,"",""),"Novo")</f>
        <v/>
      </c>
    </row>
    <row r="2144" spans="1:11">
      <c r="A2144" s="151">
        <v>96649</v>
      </c>
      <c r="B2144" s="152">
        <v>38981</v>
      </c>
      <c r="C2144" s="151" t="s">
        <v>2856</v>
      </c>
      <c r="D2144" s="151" t="s">
        <v>826</v>
      </c>
      <c r="E2144" s="151">
        <v>1.0667</v>
      </c>
      <c r="F2144" s="151">
        <v>25.01</v>
      </c>
      <c r="G2144" s="151">
        <f t="shared" si="99"/>
        <v>26.678167000000002</v>
      </c>
      <c r="H2144" s="151">
        <f t="shared" si="100"/>
        <v>0</v>
      </c>
      <c r="I2144" s="151">
        <f t="shared" si="101"/>
        <v>26.678167000000002</v>
      </c>
      <c r="J2144" s="151" t="s">
        <v>707</v>
      </c>
      <c r="K2144" s="151" t="str">
        <f>IFERROR(IF(VLOOKUP(B2144,comp!$D:$L,1,FALSE)=B2144,"",""),"Novo")</f>
        <v/>
      </c>
    </row>
    <row r="2145" spans="1:11">
      <c r="A2145" s="151">
        <v>96671</v>
      </c>
      <c r="B2145" s="152">
        <v>38973</v>
      </c>
      <c r="C2145" s="151" t="s">
        <v>2857</v>
      </c>
      <c r="D2145" s="151" t="s">
        <v>826</v>
      </c>
      <c r="E2145" s="151">
        <v>1.0667</v>
      </c>
      <c r="F2145" s="151">
        <v>21.13</v>
      </c>
      <c r="G2145" s="151">
        <f t="shared" si="99"/>
        <v>22.539370999999999</v>
      </c>
      <c r="H2145" s="151">
        <f t="shared" si="100"/>
        <v>0</v>
      </c>
      <c r="I2145" s="151">
        <f t="shared" si="101"/>
        <v>22.539370999999999</v>
      </c>
      <c r="J2145" s="151" t="s">
        <v>707</v>
      </c>
      <c r="K2145" s="151" t="str">
        <f>IFERROR(IF(VLOOKUP(B2145,comp!$D:$L,1,FALSE)=B2145,"",""),"Novo")</f>
        <v/>
      </c>
    </row>
    <row r="2146" spans="1:11">
      <c r="A2146" s="151">
        <v>96672</v>
      </c>
      <c r="B2146" s="152">
        <v>38974</v>
      </c>
      <c r="C2146" s="151" t="s">
        <v>2858</v>
      </c>
      <c r="D2146" s="151" t="s">
        <v>826</v>
      </c>
      <c r="E2146" s="151">
        <v>1.0667</v>
      </c>
      <c r="F2146" s="151">
        <v>34.32</v>
      </c>
      <c r="G2146" s="151">
        <f t="shared" si="99"/>
        <v>36.609144000000001</v>
      </c>
      <c r="H2146" s="151">
        <f t="shared" si="100"/>
        <v>0</v>
      </c>
      <c r="I2146" s="151">
        <f t="shared" si="101"/>
        <v>36.609144000000001</v>
      </c>
      <c r="J2146" s="151" t="s">
        <v>707</v>
      </c>
      <c r="K2146" s="151" t="str">
        <f>IFERROR(IF(VLOOKUP(B2146,comp!$D:$L,1,FALSE)=B2146,"",""),"Novo")</f>
        <v/>
      </c>
    </row>
    <row r="2147" spans="1:11">
      <c r="A2147" s="151">
        <v>96673</v>
      </c>
      <c r="B2147" s="152">
        <v>38975</v>
      </c>
      <c r="C2147" s="151" t="s">
        <v>2859</v>
      </c>
      <c r="D2147" s="151" t="s">
        <v>826</v>
      </c>
      <c r="E2147" s="151">
        <v>1.0667</v>
      </c>
      <c r="F2147" s="151">
        <v>44.01</v>
      </c>
      <c r="G2147" s="151">
        <f t="shared" si="99"/>
        <v>46.945466999999994</v>
      </c>
      <c r="H2147" s="151">
        <f t="shared" si="100"/>
        <v>0</v>
      </c>
      <c r="I2147" s="151">
        <f t="shared" si="101"/>
        <v>46.945466999999994</v>
      </c>
      <c r="J2147" s="151" t="s">
        <v>707</v>
      </c>
      <c r="K2147" s="151" t="str">
        <f>IFERROR(IF(VLOOKUP(B2147,comp!$D:$L,1,FALSE)=B2147,"",""),"Novo")</f>
        <v/>
      </c>
    </row>
    <row r="2148" spans="1:11">
      <c r="A2148" s="151">
        <v>96673</v>
      </c>
      <c r="B2148" s="152">
        <v>104097</v>
      </c>
      <c r="C2148" s="151" t="s">
        <v>2860</v>
      </c>
      <c r="D2148" s="151" t="s">
        <v>703</v>
      </c>
      <c r="E2148" s="151">
        <v>0.1691</v>
      </c>
      <c r="F2148" s="151">
        <v>0.91</v>
      </c>
      <c r="G2148" s="151">
        <f t="shared" si="99"/>
        <v>0</v>
      </c>
      <c r="H2148" s="151">
        <f t="shared" si="100"/>
        <v>0.15388100000000002</v>
      </c>
      <c r="I2148" s="151">
        <f t="shared" si="101"/>
        <v>0.15388100000000002</v>
      </c>
      <c r="J2148" s="151" t="s">
        <v>704</v>
      </c>
      <c r="K2148" s="151" t="str">
        <f>IFERROR(IF(VLOOKUP(B2148,comp!$D:$L,1,FALSE)=B2148,"",""),"Novo")</f>
        <v/>
      </c>
    </row>
    <row r="2149" spans="1:11">
      <c r="A2149" s="151">
        <v>96673</v>
      </c>
      <c r="B2149" s="152">
        <v>104098</v>
      </c>
      <c r="C2149" s="151" t="s">
        <v>2861</v>
      </c>
      <c r="D2149" s="151" t="s">
        <v>712</v>
      </c>
      <c r="E2149" s="151">
        <v>7.7799999999999994E-2</v>
      </c>
      <c r="F2149" s="151">
        <v>0.09</v>
      </c>
      <c r="G2149" s="151">
        <f t="shared" si="99"/>
        <v>0</v>
      </c>
      <c r="H2149" s="151">
        <f t="shared" si="100"/>
        <v>7.0019999999999995E-3</v>
      </c>
      <c r="I2149" s="151">
        <f t="shared" si="101"/>
        <v>7.0019999999999995E-3</v>
      </c>
      <c r="J2149" s="151" t="s">
        <v>704</v>
      </c>
      <c r="K2149" s="151" t="str">
        <f>IFERROR(IF(VLOOKUP(B2149,comp!$D:$L,1,FALSE)=B2149,"",""),"Novo")</f>
        <v/>
      </c>
    </row>
    <row r="2150" spans="1:11">
      <c r="A2150" s="151">
        <v>96674</v>
      </c>
      <c r="B2150" s="152">
        <v>38976</v>
      </c>
      <c r="C2150" s="151" t="s">
        <v>2862</v>
      </c>
      <c r="D2150" s="151" t="s">
        <v>826</v>
      </c>
      <c r="E2150" s="151">
        <v>1.0667</v>
      </c>
      <c r="F2150" s="151">
        <v>75.650000000000006</v>
      </c>
      <c r="G2150" s="151">
        <f t="shared" si="99"/>
        <v>80.695855000000009</v>
      </c>
      <c r="H2150" s="151">
        <f t="shared" si="100"/>
        <v>0</v>
      </c>
      <c r="I2150" s="151">
        <f t="shared" si="101"/>
        <v>80.695855000000009</v>
      </c>
      <c r="J2150" s="151" t="s">
        <v>707</v>
      </c>
      <c r="K2150" s="151" t="str">
        <f>IFERROR(IF(VLOOKUP(B2150,comp!$D:$L,1,FALSE)=B2150,"",""),"Novo")</f>
        <v/>
      </c>
    </row>
    <row r="2151" spans="1:11">
      <c r="A2151" s="151">
        <v>96675</v>
      </c>
      <c r="B2151" s="152">
        <v>38977</v>
      </c>
      <c r="C2151" s="151" t="s">
        <v>2863</v>
      </c>
      <c r="D2151" s="151" t="s">
        <v>826</v>
      </c>
      <c r="E2151" s="151">
        <v>1.0667</v>
      </c>
      <c r="F2151" s="151">
        <v>113.03</v>
      </c>
      <c r="G2151" s="151">
        <f t="shared" si="99"/>
        <v>120.569101</v>
      </c>
      <c r="H2151" s="151">
        <f t="shared" si="100"/>
        <v>0</v>
      </c>
      <c r="I2151" s="151">
        <f t="shared" si="101"/>
        <v>120.569101</v>
      </c>
      <c r="J2151" s="151" t="s">
        <v>707</v>
      </c>
      <c r="K2151" s="151" t="str">
        <f>IFERROR(IF(VLOOKUP(B2151,comp!$D:$L,1,FALSE)=B2151,"",""),"Novo")</f>
        <v/>
      </c>
    </row>
    <row r="2152" spans="1:11">
      <c r="A2152" s="151">
        <v>96679</v>
      </c>
      <c r="B2152" s="152">
        <v>38982</v>
      </c>
      <c r="C2152" s="151" t="s">
        <v>2864</v>
      </c>
      <c r="D2152" s="151" t="s">
        <v>826</v>
      </c>
      <c r="E2152" s="151">
        <v>1.0667</v>
      </c>
      <c r="F2152" s="151">
        <v>39.520000000000003</v>
      </c>
      <c r="G2152" s="151">
        <f t="shared" si="99"/>
        <v>42.155984000000004</v>
      </c>
      <c r="H2152" s="151">
        <f t="shared" si="100"/>
        <v>0</v>
      </c>
      <c r="I2152" s="151">
        <f t="shared" si="101"/>
        <v>42.155984000000004</v>
      </c>
      <c r="J2152" s="151" t="s">
        <v>707</v>
      </c>
      <c r="K2152" s="151" t="str">
        <f>IFERROR(IF(VLOOKUP(B2152,comp!$D:$L,1,FALSE)=B2152,"",""),"Novo")</f>
        <v/>
      </c>
    </row>
    <row r="2153" spans="1:11">
      <c r="A2153" s="151">
        <v>96680</v>
      </c>
      <c r="B2153" s="152">
        <v>38983</v>
      </c>
      <c r="C2153" s="151" t="s">
        <v>2865</v>
      </c>
      <c r="D2153" s="151" t="s">
        <v>826</v>
      </c>
      <c r="E2153" s="151">
        <v>1.0667</v>
      </c>
      <c r="F2153" s="151">
        <v>69.53</v>
      </c>
      <c r="G2153" s="151">
        <f t="shared" si="99"/>
        <v>74.167651000000006</v>
      </c>
      <c r="H2153" s="151">
        <f t="shared" si="100"/>
        <v>0</v>
      </c>
      <c r="I2153" s="151">
        <f t="shared" si="101"/>
        <v>74.167651000000006</v>
      </c>
      <c r="J2153" s="151" t="s">
        <v>707</v>
      </c>
      <c r="K2153" s="151" t="str">
        <f>IFERROR(IF(VLOOKUP(B2153,comp!$D:$L,1,FALSE)=B2153,"",""),"Novo")</f>
        <v/>
      </c>
    </row>
    <row r="2154" spans="1:11">
      <c r="A2154" s="151">
        <v>96681</v>
      </c>
      <c r="B2154" s="152">
        <v>38984</v>
      </c>
      <c r="C2154" s="151" t="s">
        <v>2866</v>
      </c>
      <c r="D2154" s="151" t="s">
        <v>826</v>
      </c>
      <c r="E2154" s="151">
        <v>1.0667</v>
      </c>
      <c r="F2154" s="151">
        <v>95.58</v>
      </c>
      <c r="G2154" s="151">
        <f t="shared" si="99"/>
        <v>101.955186</v>
      </c>
      <c r="H2154" s="151">
        <f t="shared" si="100"/>
        <v>0</v>
      </c>
      <c r="I2154" s="151">
        <f t="shared" si="101"/>
        <v>101.955186</v>
      </c>
      <c r="J2154" s="151" t="s">
        <v>707</v>
      </c>
      <c r="K2154" s="151" t="str">
        <f>IFERROR(IF(VLOOKUP(B2154,comp!$D:$L,1,FALSE)=B2154,"",""),"Novo")</f>
        <v/>
      </c>
    </row>
    <row r="2155" spans="1:11">
      <c r="A2155" s="151">
        <v>96682</v>
      </c>
      <c r="B2155" s="152">
        <v>38985</v>
      </c>
      <c r="C2155" s="151" t="s">
        <v>2867</v>
      </c>
      <c r="D2155" s="151" t="s">
        <v>826</v>
      </c>
      <c r="E2155" s="151">
        <v>1.0667</v>
      </c>
      <c r="F2155" s="151">
        <v>164.34</v>
      </c>
      <c r="G2155" s="151">
        <f t="shared" si="99"/>
        <v>175.301478</v>
      </c>
      <c r="H2155" s="151">
        <f t="shared" si="100"/>
        <v>0</v>
      </c>
      <c r="I2155" s="151">
        <f t="shared" si="101"/>
        <v>175.301478</v>
      </c>
      <c r="J2155" s="151" t="s">
        <v>707</v>
      </c>
      <c r="K2155" s="151" t="str">
        <f>IFERROR(IF(VLOOKUP(B2155,comp!$D:$L,1,FALSE)=B2155,"",""),"Novo")</f>
        <v/>
      </c>
    </row>
    <row r="2156" spans="1:11">
      <c r="A2156" s="151">
        <v>96683</v>
      </c>
      <c r="B2156" s="152">
        <v>38986</v>
      </c>
      <c r="C2156" s="151" t="s">
        <v>2868</v>
      </c>
      <c r="D2156" s="151" t="s">
        <v>826</v>
      </c>
      <c r="E2156" s="151">
        <v>1.0667</v>
      </c>
      <c r="F2156" s="151">
        <v>228.36</v>
      </c>
      <c r="G2156" s="151">
        <f t="shared" si="99"/>
        <v>243.591612</v>
      </c>
      <c r="H2156" s="151">
        <f t="shared" si="100"/>
        <v>0</v>
      </c>
      <c r="I2156" s="151">
        <f t="shared" si="101"/>
        <v>243.591612</v>
      </c>
      <c r="J2156" s="151" t="s">
        <v>707</v>
      </c>
      <c r="K2156" s="151" t="str">
        <f>IFERROR(IF(VLOOKUP(B2156,comp!$D:$L,1,FALSE)=B2156,"",""),"Novo")</f>
        <v/>
      </c>
    </row>
    <row r="2157" spans="1:11">
      <c r="A2157" s="151">
        <v>96718</v>
      </c>
      <c r="B2157" s="152">
        <v>36274</v>
      </c>
      <c r="C2157" s="151" t="s">
        <v>2869</v>
      </c>
      <c r="D2157" s="151" t="s">
        <v>826</v>
      </c>
      <c r="E2157" s="151">
        <v>1.0667</v>
      </c>
      <c r="F2157" s="151">
        <v>8.52</v>
      </c>
      <c r="G2157" s="151">
        <f t="shared" si="99"/>
        <v>9.0882839999999998</v>
      </c>
      <c r="H2157" s="151">
        <f t="shared" si="100"/>
        <v>0</v>
      </c>
      <c r="I2157" s="151">
        <f t="shared" si="101"/>
        <v>9.0882839999999998</v>
      </c>
      <c r="J2157" s="151" t="s">
        <v>707</v>
      </c>
      <c r="K2157" s="151" t="str">
        <f>IFERROR(IF(VLOOKUP(B2157,comp!$D:$L,1,FALSE)=B2157,"",""),"Novo")</f>
        <v/>
      </c>
    </row>
    <row r="2158" spans="1:11">
      <c r="A2158" s="151">
        <v>96727</v>
      </c>
      <c r="B2158" s="152">
        <v>38978</v>
      </c>
      <c r="C2158" s="151" t="s">
        <v>2870</v>
      </c>
      <c r="D2158" s="151" t="s">
        <v>826</v>
      </c>
      <c r="E2158" s="151">
        <v>1.0667</v>
      </c>
      <c r="F2158" s="151">
        <v>9.3699999999999992</v>
      </c>
      <c r="G2158" s="151">
        <f t="shared" si="99"/>
        <v>9.9949789999999989</v>
      </c>
      <c r="H2158" s="151">
        <f t="shared" si="100"/>
        <v>0</v>
      </c>
      <c r="I2158" s="151">
        <f t="shared" si="101"/>
        <v>9.9949789999999989</v>
      </c>
      <c r="J2158" s="151" t="s">
        <v>707</v>
      </c>
      <c r="K2158" s="151" t="str">
        <f>IFERROR(IF(VLOOKUP(B2158,comp!$D:$L,1,FALSE)=B2158,"",""),"Novo")</f>
        <v/>
      </c>
    </row>
    <row r="2159" spans="1:11">
      <c r="A2159" s="151">
        <v>96798</v>
      </c>
      <c r="B2159" s="152">
        <v>38787</v>
      </c>
      <c r="C2159" s="151" t="s">
        <v>2871</v>
      </c>
      <c r="D2159" s="151" t="s">
        <v>826</v>
      </c>
      <c r="E2159" s="151">
        <v>1.044</v>
      </c>
      <c r="F2159" s="151">
        <v>4.58</v>
      </c>
      <c r="G2159" s="151">
        <f t="shared" si="99"/>
        <v>4.7815200000000004</v>
      </c>
      <c r="H2159" s="151">
        <f t="shared" si="100"/>
        <v>0</v>
      </c>
      <c r="I2159" s="151">
        <f t="shared" si="101"/>
        <v>4.7815200000000004</v>
      </c>
      <c r="J2159" s="151" t="s">
        <v>707</v>
      </c>
      <c r="K2159" s="151" t="str">
        <f>IFERROR(IF(VLOOKUP(B2159,comp!$D:$L,1,FALSE)=B2159,"",""),"Novo")</f>
        <v/>
      </c>
    </row>
    <row r="2160" spans="1:11">
      <c r="A2160" s="151">
        <v>96799</v>
      </c>
      <c r="B2160" s="152">
        <v>38825</v>
      </c>
      <c r="C2160" s="151" t="s">
        <v>2872</v>
      </c>
      <c r="D2160" s="151" t="s">
        <v>826</v>
      </c>
      <c r="E2160" s="151">
        <v>1.044</v>
      </c>
      <c r="F2160" s="151">
        <v>5.92</v>
      </c>
      <c r="G2160" s="151">
        <f t="shared" si="99"/>
        <v>6.1804800000000002</v>
      </c>
      <c r="H2160" s="151">
        <f t="shared" si="100"/>
        <v>0</v>
      </c>
      <c r="I2160" s="151">
        <f t="shared" si="101"/>
        <v>6.1804800000000002</v>
      </c>
      <c r="J2160" s="151" t="s">
        <v>707</v>
      </c>
      <c r="K2160" s="151" t="str">
        <f>IFERROR(IF(VLOOKUP(B2160,comp!$D:$L,1,FALSE)=B2160,"",""),"Novo")</f>
        <v/>
      </c>
    </row>
    <row r="2161" spans="1:11">
      <c r="A2161" s="151">
        <v>96800</v>
      </c>
      <c r="B2161" s="152">
        <v>38826</v>
      </c>
      <c r="C2161" s="151" t="s">
        <v>2873</v>
      </c>
      <c r="D2161" s="151" t="s">
        <v>826</v>
      </c>
      <c r="E2161" s="151">
        <v>1.044</v>
      </c>
      <c r="F2161" s="151">
        <v>8.42</v>
      </c>
      <c r="G2161" s="151">
        <f t="shared" si="99"/>
        <v>8.7904800000000005</v>
      </c>
      <c r="H2161" s="151">
        <f t="shared" si="100"/>
        <v>0</v>
      </c>
      <c r="I2161" s="151">
        <f t="shared" si="101"/>
        <v>8.7904800000000005</v>
      </c>
      <c r="J2161" s="151" t="s">
        <v>707</v>
      </c>
      <c r="K2161" s="151" t="str">
        <f>IFERROR(IF(VLOOKUP(B2161,comp!$D:$L,1,FALSE)=B2161,"",""),"Novo")</f>
        <v/>
      </c>
    </row>
    <row r="2162" spans="1:11">
      <c r="A2162" s="151">
        <v>96801</v>
      </c>
      <c r="B2162" s="152">
        <v>38827</v>
      </c>
      <c r="C2162" s="151" t="s">
        <v>2874</v>
      </c>
      <c r="D2162" s="151" t="s">
        <v>826</v>
      </c>
      <c r="E2162" s="151">
        <v>1.044</v>
      </c>
      <c r="F2162" s="151">
        <v>13.77</v>
      </c>
      <c r="G2162" s="151">
        <f t="shared" si="99"/>
        <v>14.37588</v>
      </c>
      <c r="H2162" s="151">
        <f t="shared" si="100"/>
        <v>0</v>
      </c>
      <c r="I2162" s="151">
        <f t="shared" si="101"/>
        <v>14.37588</v>
      </c>
      <c r="J2162" s="151" t="s">
        <v>707</v>
      </c>
      <c r="K2162" s="151" t="str">
        <f>IFERROR(IF(VLOOKUP(B2162,comp!$D:$L,1,FALSE)=B2162,"",""),"Novo")</f>
        <v/>
      </c>
    </row>
    <row r="2163" spans="1:11">
      <c r="A2163" s="151">
        <v>97327</v>
      </c>
      <c r="B2163" s="152">
        <v>39662</v>
      </c>
      <c r="C2163" s="151" t="s">
        <v>2875</v>
      </c>
      <c r="D2163" s="151" t="s">
        <v>826</v>
      </c>
      <c r="E2163" s="151">
        <v>1.0210999999999999</v>
      </c>
      <c r="F2163" s="151">
        <v>19.52</v>
      </c>
      <c r="G2163" s="151">
        <f t="shared" si="99"/>
        <v>19.931871999999998</v>
      </c>
      <c r="H2163" s="151">
        <f t="shared" si="100"/>
        <v>0</v>
      </c>
      <c r="I2163" s="151">
        <f t="shared" si="101"/>
        <v>19.931871999999998</v>
      </c>
      <c r="J2163" s="151" t="s">
        <v>707</v>
      </c>
      <c r="K2163" s="151" t="str">
        <f>IFERROR(IF(VLOOKUP(B2163,comp!$D:$L,1,FALSE)=B2163,"",""),"Novo")</f>
        <v/>
      </c>
    </row>
    <row r="2164" spans="1:11">
      <c r="A2164" s="151">
        <v>97327</v>
      </c>
      <c r="B2164" s="152">
        <v>39738</v>
      </c>
      <c r="C2164" s="151" t="s">
        <v>2876</v>
      </c>
      <c r="D2164" s="151" t="s">
        <v>826</v>
      </c>
      <c r="E2164" s="151">
        <v>1.0210999999999999</v>
      </c>
      <c r="F2164" s="151">
        <v>3.65</v>
      </c>
      <c r="G2164" s="151">
        <f t="shared" si="99"/>
        <v>3.7270149999999997</v>
      </c>
      <c r="H2164" s="151">
        <f t="shared" si="100"/>
        <v>0</v>
      </c>
      <c r="I2164" s="151">
        <f t="shared" si="101"/>
        <v>3.7270149999999997</v>
      </c>
      <c r="J2164" s="151" t="s">
        <v>707</v>
      </c>
      <c r="K2164" s="151" t="str">
        <f>IFERROR(IF(VLOOKUP(B2164,comp!$D:$L,1,FALSE)=B2164,"",""),"Novo")</f>
        <v/>
      </c>
    </row>
    <row r="2165" spans="1:11">
      <c r="A2165" s="151">
        <v>97328</v>
      </c>
      <c r="B2165" s="152">
        <v>39664</v>
      </c>
      <c r="C2165" s="151" t="s">
        <v>2877</v>
      </c>
      <c r="D2165" s="151" t="s">
        <v>826</v>
      </c>
      <c r="E2165" s="151">
        <v>1.0210999999999999</v>
      </c>
      <c r="F2165" s="151">
        <v>30.03</v>
      </c>
      <c r="G2165" s="151">
        <f t="shared" si="99"/>
        <v>30.663632999999997</v>
      </c>
      <c r="H2165" s="151">
        <f t="shared" si="100"/>
        <v>0</v>
      </c>
      <c r="I2165" s="151">
        <f t="shared" si="101"/>
        <v>30.663632999999997</v>
      </c>
      <c r="J2165" s="151" t="s">
        <v>707</v>
      </c>
      <c r="K2165" s="151" t="str">
        <f>IFERROR(IF(VLOOKUP(B2165,comp!$D:$L,1,FALSE)=B2165,"",""),"Novo")</f>
        <v/>
      </c>
    </row>
    <row r="2166" spans="1:11">
      <c r="A2166" s="151">
        <v>97328</v>
      </c>
      <c r="B2166" s="152">
        <v>39741</v>
      </c>
      <c r="C2166" s="151" t="s">
        <v>2878</v>
      </c>
      <c r="D2166" s="151" t="s">
        <v>826</v>
      </c>
      <c r="E2166" s="151">
        <v>1.0210999999999999</v>
      </c>
      <c r="F2166" s="151">
        <v>9.18</v>
      </c>
      <c r="G2166" s="151">
        <f t="shared" si="99"/>
        <v>9.3736979999999992</v>
      </c>
      <c r="H2166" s="151">
        <f t="shared" si="100"/>
        <v>0</v>
      </c>
      <c r="I2166" s="151">
        <f t="shared" si="101"/>
        <v>9.3736979999999992</v>
      </c>
      <c r="J2166" s="151" t="s">
        <v>707</v>
      </c>
      <c r="K2166" s="151" t="str">
        <f>IFERROR(IF(VLOOKUP(B2166,comp!$D:$L,1,FALSE)=B2166,"",""),"Novo")</f>
        <v/>
      </c>
    </row>
    <row r="2167" spans="1:11">
      <c r="A2167" s="151">
        <v>97329</v>
      </c>
      <c r="B2167" s="152">
        <v>39660</v>
      </c>
      <c r="C2167" s="151" t="s">
        <v>2879</v>
      </c>
      <c r="D2167" s="151" t="s">
        <v>826</v>
      </c>
      <c r="E2167" s="151">
        <v>1.0210999999999999</v>
      </c>
      <c r="F2167" s="151">
        <v>40.74</v>
      </c>
      <c r="G2167" s="151">
        <f t="shared" si="99"/>
        <v>41.599613999999995</v>
      </c>
      <c r="H2167" s="151">
        <f t="shared" si="100"/>
        <v>0</v>
      </c>
      <c r="I2167" s="151">
        <f t="shared" si="101"/>
        <v>41.599613999999995</v>
      </c>
      <c r="J2167" s="151" t="s">
        <v>707</v>
      </c>
      <c r="K2167" s="151" t="str">
        <f>IFERROR(IF(VLOOKUP(B2167,comp!$D:$L,1,FALSE)=B2167,"",""),"Novo")</f>
        <v/>
      </c>
    </row>
    <row r="2168" spans="1:11">
      <c r="A2168" s="151">
        <v>97330</v>
      </c>
      <c r="B2168" s="152">
        <v>39665</v>
      </c>
      <c r="C2168" s="151" t="s">
        <v>2880</v>
      </c>
      <c r="D2168" s="151" t="s">
        <v>826</v>
      </c>
      <c r="E2168" s="151">
        <v>1.0210999999999999</v>
      </c>
      <c r="F2168" s="151">
        <v>50.67</v>
      </c>
      <c r="G2168" s="151">
        <f t="shared" si="99"/>
        <v>51.739136999999999</v>
      </c>
      <c r="H2168" s="151">
        <f t="shared" si="100"/>
        <v>0</v>
      </c>
      <c r="I2168" s="151">
        <f t="shared" si="101"/>
        <v>51.739136999999999</v>
      </c>
      <c r="J2168" s="151" t="s">
        <v>707</v>
      </c>
      <c r="K2168" s="151" t="str">
        <f>IFERROR(IF(VLOOKUP(B2168,comp!$D:$L,1,FALSE)=B2168,"",""),"Novo")</f>
        <v/>
      </c>
    </row>
    <row r="2169" spans="1:11">
      <c r="A2169" s="151">
        <v>97330</v>
      </c>
      <c r="B2169" s="152">
        <v>39853</v>
      </c>
      <c r="C2169" s="151" t="s">
        <v>2881</v>
      </c>
      <c r="D2169" s="151" t="s">
        <v>826</v>
      </c>
      <c r="E2169" s="151">
        <v>1.0210999999999999</v>
      </c>
      <c r="F2169" s="151">
        <v>12.06</v>
      </c>
      <c r="G2169" s="151">
        <f t="shared" si="99"/>
        <v>12.314465999999999</v>
      </c>
      <c r="H2169" s="151">
        <f t="shared" si="100"/>
        <v>0</v>
      </c>
      <c r="I2169" s="151">
        <f t="shared" si="101"/>
        <v>12.314465999999999</v>
      </c>
      <c r="J2169" s="151" t="s">
        <v>707</v>
      </c>
      <c r="K2169" s="151" t="str">
        <f>IFERROR(IF(VLOOKUP(B2169,comp!$D:$L,1,FALSE)=B2169,"",""),"Novo")</f>
        <v/>
      </c>
    </row>
    <row r="2170" spans="1:11">
      <c r="A2170" s="151">
        <v>97335</v>
      </c>
      <c r="B2170" s="152">
        <v>39748</v>
      </c>
      <c r="C2170" s="151" t="s">
        <v>2882</v>
      </c>
      <c r="D2170" s="151" t="s">
        <v>826</v>
      </c>
      <c r="E2170" s="151">
        <v>1.0225</v>
      </c>
      <c r="F2170" s="151">
        <v>77.459999999999994</v>
      </c>
      <c r="G2170" s="151">
        <f t="shared" si="99"/>
        <v>79.202849999999984</v>
      </c>
      <c r="H2170" s="151">
        <f t="shared" si="100"/>
        <v>0</v>
      </c>
      <c r="I2170" s="151">
        <f t="shared" si="101"/>
        <v>79.202849999999984</v>
      </c>
      <c r="J2170" s="151" t="s">
        <v>707</v>
      </c>
      <c r="K2170" s="151" t="str">
        <f>IFERROR(IF(VLOOKUP(B2170,comp!$D:$L,1,FALSE)=B2170,"",""),"Novo")</f>
        <v/>
      </c>
    </row>
    <row r="2171" spans="1:11">
      <c r="A2171" s="151">
        <v>97336</v>
      </c>
      <c r="B2171" s="152">
        <v>39749</v>
      </c>
      <c r="C2171" s="151" t="s">
        <v>2883</v>
      </c>
      <c r="D2171" s="151" t="s">
        <v>826</v>
      </c>
      <c r="E2171" s="151">
        <v>1.0225</v>
      </c>
      <c r="F2171" s="151">
        <v>98.54</v>
      </c>
      <c r="G2171" s="151">
        <f t="shared" si="99"/>
        <v>100.75715000000001</v>
      </c>
      <c r="H2171" s="151">
        <f t="shared" si="100"/>
        <v>0</v>
      </c>
      <c r="I2171" s="151">
        <f t="shared" si="101"/>
        <v>100.75715000000001</v>
      </c>
      <c r="J2171" s="151" t="s">
        <v>707</v>
      </c>
      <c r="K2171" s="151" t="str">
        <f>IFERROR(IF(VLOOKUP(B2171,comp!$D:$L,1,FALSE)=B2171,"",""),"Novo")</f>
        <v/>
      </c>
    </row>
    <row r="2172" spans="1:11">
      <c r="A2172" s="151">
        <v>97337</v>
      </c>
      <c r="B2172" s="152">
        <v>39750</v>
      </c>
      <c r="C2172" s="151" t="s">
        <v>2884</v>
      </c>
      <c r="D2172" s="151" t="s">
        <v>826</v>
      </c>
      <c r="E2172" s="151">
        <v>1.0225</v>
      </c>
      <c r="F2172" s="151">
        <v>148.83000000000001</v>
      </c>
      <c r="G2172" s="151">
        <f t="shared" si="99"/>
        <v>152.178675</v>
      </c>
      <c r="H2172" s="151">
        <f t="shared" si="100"/>
        <v>0</v>
      </c>
      <c r="I2172" s="151">
        <f t="shared" si="101"/>
        <v>152.178675</v>
      </c>
      <c r="J2172" s="151" t="s">
        <v>707</v>
      </c>
      <c r="K2172" s="151" t="str">
        <f>IFERROR(IF(VLOOKUP(B2172,comp!$D:$L,1,FALSE)=B2172,"",""),"Novo")</f>
        <v/>
      </c>
    </row>
    <row r="2173" spans="1:11">
      <c r="A2173" s="151">
        <v>97338</v>
      </c>
      <c r="B2173" s="152">
        <v>39751</v>
      </c>
      <c r="C2173" s="151" t="s">
        <v>2885</v>
      </c>
      <c r="D2173" s="151" t="s">
        <v>826</v>
      </c>
      <c r="E2173" s="151">
        <v>1.0225</v>
      </c>
      <c r="F2173" s="151">
        <v>179.06</v>
      </c>
      <c r="G2173" s="151">
        <f t="shared" si="99"/>
        <v>183.08885000000001</v>
      </c>
      <c r="H2173" s="151">
        <f t="shared" si="100"/>
        <v>0</v>
      </c>
      <c r="I2173" s="151">
        <f t="shared" si="101"/>
        <v>183.08885000000001</v>
      </c>
      <c r="J2173" s="151" t="s">
        <v>707</v>
      </c>
      <c r="K2173" s="151" t="str">
        <f>IFERROR(IF(VLOOKUP(B2173,comp!$D:$L,1,FALSE)=B2173,"",""),"Novo")</f>
        <v/>
      </c>
    </row>
    <row r="2174" spans="1:11">
      <c r="A2174" s="151">
        <v>97498</v>
      </c>
      <c r="B2174" s="152">
        <v>40626</v>
      </c>
      <c r="C2174" s="151" t="s">
        <v>2886</v>
      </c>
      <c r="D2174" s="151" t="s">
        <v>826</v>
      </c>
      <c r="E2174" s="151">
        <v>1.0389999999999999</v>
      </c>
      <c r="F2174" s="151">
        <v>35.6</v>
      </c>
      <c r="G2174" s="151">
        <f t="shared" si="99"/>
        <v>36.988399999999999</v>
      </c>
      <c r="H2174" s="151">
        <f t="shared" si="100"/>
        <v>0</v>
      </c>
      <c r="I2174" s="151">
        <f t="shared" si="101"/>
        <v>36.988399999999999</v>
      </c>
      <c r="J2174" s="151" t="s">
        <v>707</v>
      </c>
      <c r="K2174" s="151" t="str">
        <f>IFERROR(IF(VLOOKUP(B2174,comp!$D:$L,1,FALSE)=B2174,"",""),"Novo")</f>
        <v/>
      </c>
    </row>
    <row r="2175" spans="1:11">
      <c r="A2175" s="151">
        <v>100788</v>
      </c>
      <c r="B2175" s="152">
        <v>3472</v>
      </c>
      <c r="C2175" s="151" t="s">
        <v>2887</v>
      </c>
      <c r="D2175" s="151" t="s">
        <v>727</v>
      </c>
      <c r="E2175" s="151">
        <v>2</v>
      </c>
      <c r="F2175" s="151">
        <v>17.39</v>
      </c>
      <c r="G2175" s="151">
        <f t="shared" si="99"/>
        <v>34.78</v>
      </c>
      <c r="H2175" s="151">
        <f t="shared" si="100"/>
        <v>0</v>
      </c>
      <c r="I2175" s="151">
        <f t="shared" si="101"/>
        <v>34.78</v>
      </c>
      <c r="J2175" s="151" t="s">
        <v>707</v>
      </c>
      <c r="K2175" s="151" t="str">
        <f>IFERROR(IF(VLOOKUP(B2175,comp!$D:$L,1,FALSE)=B2175,"",""),"Novo")</f>
        <v/>
      </c>
    </row>
    <row r="2176" spans="1:11">
      <c r="A2176" s="151">
        <v>100788</v>
      </c>
      <c r="B2176" s="152">
        <v>4179</v>
      </c>
      <c r="C2176" s="151" t="s">
        <v>2888</v>
      </c>
      <c r="D2176" s="151" t="s">
        <v>727</v>
      </c>
      <c r="E2176" s="151">
        <v>4</v>
      </c>
      <c r="F2176" s="151">
        <v>12.9</v>
      </c>
      <c r="G2176" s="151">
        <f t="shared" si="99"/>
        <v>51.6</v>
      </c>
      <c r="H2176" s="151">
        <f t="shared" si="100"/>
        <v>0</v>
      </c>
      <c r="I2176" s="151">
        <f t="shared" si="101"/>
        <v>51.6</v>
      </c>
      <c r="J2176" s="151" t="s">
        <v>707</v>
      </c>
      <c r="K2176" s="151" t="str">
        <f>IFERROR(IF(VLOOKUP(B2176,comp!$D:$L,1,FALSE)=B2176,"",""),"Novo")</f>
        <v/>
      </c>
    </row>
    <row r="2177" spans="1:11">
      <c r="A2177" s="151">
        <v>100788</v>
      </c>
      <c r="B2177" s="152">
        <v>4888</v>
      </c>
      <c r="C2177" s="151" t="s">
        <v>2889</v>
      </c>
      <c r="D2177" s="151" t="s">
        <v>727</v>
      </c>
      <c r="E2177" s="151">
        <v>2</v>
      </c>
      <c r="F2177" s="151">
        <v>4.5999999999999996</v>
      </c>
      <c r="G2177" s="151">
        <f t="shared" si="99"/>
        <v>9.1999999999999993</v>
      </c>
      <c r="H2177" s="151">
        <f t="shared" si="100"/>
        <v>0</v>
      </c>
      <c r="I2177" s="151">
        <f t="shared" si="101"/>
        <v>9.1999999999999993</v>
      </c>
      <c r="J2177" s="151" t="s">
        <v>707</v>
      </c>
      <c r="K2177" s="151" t="str">
        <f>IFERROR(IF(VLOOKUP(B2177,comp!$D:$L,1,FALSE)=B2177,"",""),"Novo")</f>
        <v/>
      </c>
    </row>
    <row r="2178" spans="1:11">
      <c r="A2178" s="151">
        <v>100788</v>
      </c>
      <c r="B2178" s="152">
        <v>6320</v>
      </c>
      <c r="C2178" s="151" t="s">
        <v>2890</v>
      </c>
      <c r="D2178" s="151" t="s">
        <v>727</v>
      </c>
      <c r="E2178" s="151">
        <v>2</v>
      </c>
      <c r="F2178" s="151">
        <v>28.29</v>
      </c>
      <c r="G2178" s="151">
        <f t="shared" si="99"/>
        <v>56.58</v>
      </c>
      <c r="H2178" s="151">
        <f t="shared" si="100"/>
        <v>0</v>
      </c>
      <c r="I2178" s="151">
        <f t="shared" si="101"/>
        <v>56.58</v>
      </c>
      <c r="J2178" s="151" t="s">
        <v>707</v>
      </c>
      <c r="K2178" s="151" t="str">
        <f>IFERROR(IF(VLOOKUP(B2178,comp!$D:$L,1,FALSE)=B2178,"",""),"Novo")</f>
        <v/>
      </c>
    </row>
    <row r="2179" spans="1:11">
      <c r="A2179" s="151">
        <v>100788</v>
      </c>
      <c r="B2179" s="152">
        <v>9886</v>
      </c>
      <c r="C2179" s="151" t="s">
        <v>2891</v>
      </c>
      <c r="D2179" s="151" t="s">
        <v>727</v>
      </c>
      <c r="E2179" s="151">
        <v>1</v>
      </c>
      <c r="F2179" s="151">
        <v>37.130000000000003</v>
      </c>
      <c r="G2179" s="151">
        <f t="shared" si="99"/>
        <v>37.130000000000003</v>
      </c>
      <c r="H2179" s="151">
        <f t="shared" si="100"/>
        <v>0</v>
      </c>
      <c r="I2179" s="151">
        <f t="shared" si="101"/>
        <v>37.130000000000003</v>
      </c>
      <c r="J2179" s="151" t="s">
        <v>707</v>
      </c>
      <c r="K2179" s="151" t="str">
        <f>IFERROR(IF(VLOOKUP(B2179,comp!$D:$L,1,FALSE)=B2179,"",""),"Novo")</f>
        <v/>
      </c>
    </row>
    <row r="2180" spans="1:11">
      <c r="A2180" s="151">
        <v>100788</v>
      </c>
      <c r="B2180" s="152">
        <v>11746</v>
      </c>
      <c r="C2180" s="151" t="s">
        <v>2892</v>
      </c>
      <c r="D2180" s="151" t="s">
        <v>727</v>
      </c>
      <c r="E2180" s="151">
        <v>3</v>
      </c>
      <c r="F2180" s="151">
        <v>54.44</v>
      </c>
      <c r="G2180" s="151">
        <f t="shared" si="99"/>
        <v>163.32</v>
      </c>
      <c r="H2180" s="151">
        <f t="shared" si="100"/>
        <v>0</v>
      </c>
      <c r="I2180" s="151">
        <f t="shared" si="101"/>
        <v>163.32</v>
      </c>
      <c r="J2180" s="151" t="s">
        <v>707</v>
      </c>
      <c r="K2180" s="151" t="str">
        <f>IFERROR(IF(VLOOKUP(B2180,comp!$D:$L,1,FALSE)=B2180,"",""),"Novo")</f>
        <v/>
      </c>
    </row>
    <row r="2181" spans="1:11">
      <c r="A2181" s="151">
        <v>100788</v>
      </c>
      <c r="B2181" s="152">
        <v>11748</v>
      </c>
      <c r="C2181" s="151" t="s">
        <v>2893</v>
      </c>
      <c r="D2181" s="151" t="s">
        <v>727</v>
      </c>
      <c r="E2181" s="151">
        <v>2</v>
      </c>
      <c r="F2181" s="151">
        <v>34.94</v>
      </c>
      <c r="G2181" s="151">
        <f t="shared" ref="G2181:G2244" si="102">IF(J2181="INSUMO",F2181*E2181,0)</f>
        <v>69.88</v>
      </c>
      <c r="H2181" s="151">
        <f t="shared" ref="H2181:H2244" si="103">IF(J2181="MÃO DE OBRA",F2181*E2181,0)</f>
        <v>0</v>
      </c>
      <c r="I2181" s="151">
        <f t="shared" ref="I2181:I2244" si="104">E2181*F2181</f>
        <v>69.88</v>
      </c>
      <c r="J2181" s="151" t="s">
        <v>707</v>
      </c>
      <c r="K2181" s="151" t="str">
        <f>IFERROR(IF(VLOOKUP(B2181,comp!$D:$L,1,FALSE)=B2181,"",""),"Novo")</f>
        <v/>
      </c>
    </row>
    <row r="2182" spans="1:11">
      <c r="A2182" s="151">
        <v>100791</v>
      </c>
      <c r="B2182" s="152">
        <v>38828</v>
      </c>
      <c r="C2182" s="151" t="s">
        <v>2894</v>
      </c>
      <c r="D2182" s="151" t="s">
        <v>826</v>
      </c>
      <c r="E2182" s="151">
        <v>1.0216000000000001</v>
      </c>
      <c r="F2182" s="151">
        <v>8.82</v>
      </c>
      <c r="G2182" s="151">
        <f t="shared" si="102"/>
        <v>9.0105120000000003</v>
      </c>
      <c r="H2182" s="151">
        <f t="shared" si="103"/>
        <v>0</v>
      </c>
      <c r="I2182" s="151">
        <f t="shared" si="104"/>
        <v>9.0105120000000003</v>
      </c>
      <c r="J2182" s="151" t="s">
        <v>707</v>
      </c>
      <c r="K2182" s="151" t="str">
        <f>IFERROR(IF(VLOOKUP(B2182,comp!$D:$L,1,FALSE)=B2182,"",""),"Novo")</f>
        <v/>
      </c>
    </row>
    <row r="2183" spans="1:11">
      <c r="A2183" s="151">
        <v>100792</v>
      </c>
      <c r="B2183" s="152">
        <v>38829</v>
      </c>
      <c r="C2183" s="151" t="s">
        <v>2895</v>
      </c>
      <c r="D2183" s="151" t="s">
        <v>826</v>
      </c>
      <c r="E2183" s="151">
        <v>1.0216000000000001</v>
      </c>
      <c r="F2183" s="151">
        <v>14.45</v>
      </c>
      <c r="G2183" s="151">
        <f t="shared" si="102"/>
        <v>14.762119999999999</v>
      </c>
      <c r="H2183" s="151">
        <f t="shared" si="103"/>
        <v>0</v>
      </c>
      <c r="I2183" s="151">
        <f t="shared" si="104"/>
        <v>14.762119999999999</v>
      </c>
      <c r="J2183" s="151" t="s">
        <v>707</v>
      </c>
      <c r="K2183" s="151" t="str">
        <f>IFERROR(IF(VLOOKUP(B2183,comp!$D:$L,1,FALSE)=B2183,"",""),"Novo")</f>
        <v/>
      </c>
    </row>
    <row r="2184" spans="1:11">
      <c r="A2184" s="151">
        <v>100793</v>
      </c>
      <c r="B2184" s="152">
        <v>38830</v>
      </c>
      <c r="C2184" s="151" t="s">
        <v>2896</v>
      </c>
      <c r="D2184" s="151" t="s">
        <v>826</v>
      </c>
      <c r="E2184" s="151">
        <v>1.0216000000000001</v>
      </c>
      <c r="F2184" s="151">
        <v>20</v>
      </c>
      <c r="G2184" s="151">
        <f t="shared" si="102"/>
        <v>20.432000000000002</v>
      </c>
      <c r="H2184" s="151">
        <f t="shared" si="103"/>
        <v>0</v>
      </c>
      <c r="I2184" s="151">
        <f t="shared" si="104"/>
        <v>20.432000000000002</v>
      </c>
      <c r="J2184" s="151" t="s">
        <v>707</v>
      </c>
      <c r="K2184" s="151" t="str">
        <f>IFERROR(IF(VLOOKUP(B2184,comp!$D:$L,1,FALSE)=B2184,"",""),"Novo")</f>
        <v/>
      </c>
    </row>
    <row r="2185" spans="1:11">
      <c r="A2185" s="151">
        <v>100794</v>
      </c>
      <c r="B2185" s="152">
        <v>38831</v>
      </c>
      <c r="C2185" s="151" t="s">
        <v>2897</v>
      </c>
      <c r="D2185" s="151" t="s">
        <v>826</v>
      </c>
      <c r="E2185" s="151">
        <v>1.0216000000000001</v>
      </c>
      <c r="F2185" s="151">
        <v>27.9</v>
      </c>
      <c r="G2185" s="151">
        <f t="shared" si="102"/>
        <v>28.50264</v>
      </c>
      <c r="H2185" s="151">
        <f t="shared" si="103"/>
        <v>0</v>
      </c>
      <c r="I2185" s="151">
        <f t="shared" si="104"/>
        <v>28.50264</v>
      </c>
      <c r="J2185" s="151" t="s">
        <v>707</v>
      </c>
      <c r="K2185" s="151" t="str">
        <f>IFERROR(IF(VLOOKUP(B2185,comp!$D:$L,1,FALSE)=B2185,"",""),"Novo")</f>
        <v/>
      </c>
    </row>
    <row r="2186" spans="1:11">
      <c r="A2186" s="151">
        <v>101918</v>
      </c>
      <c r="B2186" s="152">
        <v>7693</v>
      </c>
      <c r="C2186" s="151" t="s">
        <v>2898</v>
      </c>
      <c r="D2186" s="151" t="s">
        <v>826</v>
      </c>
      <c r="E2186" s="151">
        <v>1.0390999999999999</v>
      </c>
      <c r="F2186" s="151">
        <v>172.98</v>
      </c>
      <c r="G2186" s="151">
        <f t="shared" si="102"/>
        <v>179.74351799999997</v>
      </c>
      <c r="H2186" s="151">
        <f t="shared" si="103"/>
        <v>0</v>
      </c>
      <c r="I2186" s="151">
        <f t="shared" si="104"/>
        <v>179.74351799999997</v>
      </c>
      <c r="J2186" s="151" t="s">
        <v>707</v>
      </c>
      <c r="K2186" s="151" t="str">
        <f>IFERROR(IF(VLOOKUP(B2186,comp!$D:$L,1,FALSE)=B2186,"",""),"Novo")</f>
        <v/>
      </c>
    </row>
    <row r="2187" spans="1:11">
      <c r="A2187" s="151">
        <v>101919</v>
      </c>
      <c r="B2187" s="152">
        <v>9891</v>
      </c>
      <c r="C2187" s="151" t="s">
        <v>2899</v>
      </c>
      <c r="D2187" s="151" t="s">
        <v>727</v>
      </c>
      <c r="E2187" s="151">
        <v>1</v>
      </c>
      <c r="F2187" s="151">
        <v>409.14</v>
      </c>
      <c r="G2187" s="151">
        <f t="shared" si="102"/>
        <v>409.14</v>
      </c>
      <c r="H2187" s="151">
        <f t="shared" si="103"/>
        <v>0</v>
      </c>
      <c r="I2187" s="151">
        <f t="shared" si="104"/>
        <v>409.14</v>
      </c>
      <c r="J2187" s="151" t="s">
        <v>707</v>
      </c>
      <c r="K2187" s="151" t="str">
        <f>IFERROR(IF(VLOOKUP(B2187,comp!$D:$L,1,FALSE)=B2187,"",""),"Novo")</f>
        <v/>
      </c>
    </row>
    <row r="2188" spans="1:11">
      <c r="A2188" s="151">
        <v>101920</v>
      </c>
      <c r="B2188" s="152">
        <v>3915</v>
      </c>
      <c r="C2188" s="151" t="s">
        <v>2900</v>
      </c>
      <c r="D2188" s="151" t="s">
        <v>727</v>
      </c>
      <c r="E2188" s="151">
        <v>1</v>
      </c>
      <c r="F2188" s="151">
        <v>170.17</v>
      </c>
      <c r="G2188" s="151">
        <f t="shared" si="102"/>
        <v>170.17</v>
      </c>
      <c r="H2188" s="151">
        <f t="shared" si="103"/>
        <v>0</v>
      </c>
      <c r="I2188" s="151">
        <f t="shared" si="104"/>
        <v>170.17</v>
      </c>
      <c r="J2188" s="151" t="s">
        <v>707</v>
      </c>
      <c r="K2188" s="151" t="str">
        <f>IFERROR(IF(VLOOKUP(B2188,comp!$D:$L,1,FALSE)=B2188,"",""),"Novo")</f>
        <v/>
      </c>
    </row>
    <row r="2189" spans="1:11">
      <c r="A2189" s="151">
        <v>101921</v>
      </c>
      <c r="B2189" s="152">
        <v>3932</v>
      </c>
      <c r="C2189" s="151" t="s">
        <v>2901</v>
      </c>
      <c r="D2189" s="151" t="s">
        <v>727</v>
      </c>
      <c r="E2189" s="151">
        <v>1</v>
      </c>
      <c r="F2189" s="151">
        <v>200.94</v>
      </c>
      <c r="G2189" s="151">
        <f t="shared" si="102"/>
        <v>200.94</v>
      </c>
      <c r="H2189" s="151">
        <f t="shared" si="103"/>
        <v>0</v>
      </c>
      <c r="I2189" s="151">
        <f t="shared" si="104"/>
        <v>200.94</v>
      </c>
      <c r="J2189" s="151" t="s">
        <v>707</v>
      </c>
      <c r="K2189" s="151" t="str">
        <f>IFERROR(IF(VLOOKUP(B2189,comp!$D:$L,1,FALSE)=B2189,"",""),"Novo")</f>
        <v/>
      </c>
    </row>
    <row r="2190" spans="1:11">
      <c r="A2190" s="151">
        <v>101922</v>
      </c>
      <c r="B2190" s="152">
        <v>3933</v>
      </c>
      <c r="C2190" s="151" t="s">
        <v>2902</v>
      </c>
      <c r="D2190" s="151" t="s">
        <v>727</v>
      </c>
      <c r="E2190" s="151">
        <v>1</v>
      </c>
      <c r="F2190" s="151">
        <v>200.94</v>
      </c>
      <c r="G2190" s="151">
        <f t="shared" si="102"/>
        <v>200.94</v>
      </c>
      <c r="H2190" s="151">
        <f t="shared" si="103"/>
        <v>0</v>
      </c>
      <c r="I2190" s="151">
        <f t="shared" si="104"/>
        <v>200.94</v>
      </c>
      <c r="J2190" s="151" t="s">
        <v>707</v>
      </c>
      <c r="K2190" s="151" t="str">
        <f>IFERROR(IF(VLOOKUP(B2190,comp!$D:$L,1,FALSE)=B2190,"",""),"Novo")</f>
        <v/>
      </c>
    </row>
    <row r="2191" spans="1:11">
      <c r="A2191" s="151">
        <v>101923</v>
      </c>
      <c r="B2191" s="152">
        <v>3934</v>
      </c>
      <c r="C2191" s="151" t="s">
        <v>2903</v>
      </c>
      <c r="D2191" s="151" t="s">
        <v>727</v>
      </c>
      <c r="E2191" s="151">
        <v>1</v>
      </c>
      <c r="F2191" s="151">
        <v>200.94</v>
      </c>
      <c r="G2191" s="151">
        <f t="shared" si="102"/>
        <v>200.94</v>
      </c>
      <c r="H2191" s="151">
        <f t="shared" si="103"/>
        <v>0</v>
      </c>
      <c r="I2191" s="151">
        <f t="shared" si="104"/>
        <v>200.94</v>
      </c>
      <c r="J2191" s="151" t="s">
        <v>707</v>
      </c>
      <c r="K2191" s="151" t="str">
        <f>IFERROR(IF(VLOOKUP(B2191,comp!$D:$L,1,FALSE)=B2191,"",""),"Novo")</f>
        <v/>
      </c>
    </row>
    <row r="2192" spans="1:11">
      <c r="A2192" s="151">
        <v>101924</v>
      </c>
      <c r="B2192" s="152">
        <v>4183</v>
      </c>
      <c r="C2192" s="151" t="s">
        <v>2904</v>
      </c>
      <c r="D2192" s="151" t="s">
        <v>727</v>
      </c>
      <c r="E2192" s="151">
        <v>1</v>
      </c>
      <c r="F2192" s="151">
        <v>157.29</v>
      </c>
      <c r="G2192" s="151">
        <f t="shared" si="102"/>
        <v>157.29</v>
      </c>
      <c r="H2192" s="151">
        <f t="shared" si="103"/>
        <v>0</v>
      </c>
      <c r="I2192" s="151">
        <f t="shared" si="104"/>
        <v>157.29</v>
      </c>
      <c r="J2192" s="151" t="s">
        <v>707</v>
      </c>
      <c r="K2192" s="151" t="str">
        <f>IFERROR(IF(VLOOKUP(B2192,comp!$D:$L,1,FALSE)=B2192,"",""),"Novo")</f>
        <v/>
      </c>
    </row>
    <row r="2193" spans="1:11">
      <c r="A2193" s="151">
        <v>101925</v>
      </c>
      <c r="B2193" s="152">
        <v>3469</v>
      </c>
      <c r="C2193" s="151" t="s">
        <v>2905</v>
      </c>
      <c r="D2193" s="151" t="s">
        <v>727</v>
      </c>
      <c r="E2193" s="151">
        <v>1</v>
      </c>
      <c r="F2193" s="151">
        <v>271.92</v>
      </c>
      <c r="G2193" s="151">
        <f t="shared" si="102"/>
        <v>271.92</v>
      </c>
      <c r="H2193" s="151">
        <f t="shared" si="103"/>
        <v>0</v>
      </c>
      <c r="I2193" s="151">
        <f t="shared" si="104"/>
        <v>271.92</v>
      </c>
      <c r="J2193" s="151" t="s">
        <v>707</v>
      </c>
      <c r="K2193" s="151" t="str">
        <f>IFERROR(IF(VLOOKUP(B2193,comp!$D:$L,1,FALSE)=B2193,"",""),"Novo")</f>
        <v/>
      </c>
    </row>
    <row r="2194" spans="1:11">
      <c r="A2194" s="151">
        <v>101926</v>
      </c>
      <c r="B2194" s="152">
        <v>6300</v>
      </c>
      <c r="C2194" s="151" t="s">
        <v>2906</v>
      </c>
      <c r="D2194" s="151" t="s">
        <v>727</v>
      </c>
      <c r="E2194" s="151">
        <v>1</v>
      </c>
      <c r="F2194" s="151">
        <v>347.23</v>
      </c>
      <c r="G2194" s="151">
        <f t="shared" si="102"/>
        <v>347.23</v>
      </c>
      <c r="H2194" s="151">
        <f t="shared" si="103"/>
        <v>0</v>
      </c>
      <c r="I2194" s="151">
        <f t="shared" si="104"/>
        <v>347.23</v>
      </c>
      <c r="J2194" s="151" t="s">
        <v>707</v>
      </c>
      <c r="K2194" s="151" t="str">
        <f>IFERROR(IF(VLOOKUP(B2194,comp!$D:$L,1,FALSE)=B2194,"",""),"Novo")</f>
        <v/>
      </c>
    </row>
    <row r="2195" spans="1:11">
      <c r="A2195" s="151">
        <v>103835</v>
      </c>
      <c r="B2195" s="152">
        <v>39747</v>
      </c>
      <c r="C2195" s="151" t="s">
        <v>2907</v>
      </c>
      <c r="D2195" s="151" t="s">
        <v>826</v>
      </c>
      <c r="E2195" s="151">
        <v>1.0225</v>
      </c>
      <c r="F2195" s="151">
        <v>47.87</v>
      </c>
      <c r="G2195" s="151">
        <f t="shared" si="102"/>
        <v>48.947074999999998</v>
      </c>
      <c r="H2195" s="151">
        <f t="shared" si="103"/>
        <v>0</v>
      </c>
      <c r="I2195" s="151">
        <f t="shared" si="104"/>
        <v>48.947074999999998</v>
      </c>
      <c r="J2195" s="151" t="s">
        <v>707</v>
      </c>
      <c r="K2195" s="151" t="str">
        <f>IFERROR(IF(VLOOKUP(B2195,comp!$D:$L,1,FALSE)=B2195,"",""),"Novo")</f>
        <v/>
      </c>
    </row>
    <row r="2196" spans="1:11">
      <c r="A2196" s="151">
        <v>105138</v>
      </c>
      <c r="B2196" s="152">
        <v>122</v>
      </c>
      <c r="C2196" s="151" t="s">
        <v>2908</v>
      </c>
      <c r="D2196" s="151" t="s">
        <v>727</v>
      </c>
      <c r="E2196" s="151">
        <v>1.4200000000000001E-2</v>
      </c>
      <c r="F2196" s="151">
        <v>56.63</v>
      </c>
      <c r="G2196" s="151">
        <f t="shared" si="102"/>
        <v>0.80414600000000003</v>
      </c>
      <c r="H2196" s="151">
        <f t="shared" si="103"/>
        <v>0</v>
      </c>
      <c r="I2196" s="151">
        <f t="shared" si="104"/>
        <v>0.80414600000000003</v>
      </c>
      <c r="J2196" s="151" t="s">
        <v>707</v>
      </c>
      <c r="K2196" s="151" t="str">
        <f>IFERROR(IF(VLOOKUP(B2196,comp!$D:$L,1,FALSE)=B2196,"",""),"Novo")</f>
        <v/>
      </c>
    </row>
    <row r="2197" spans="1:11">
      <c r="A2197" s="151">
        <v>105138</v>
      </c>
      <c r="B2197" s="152">
        <v>816</v>
      </c>
      <c r="C2197" s="151" t="s">
        <v>2909</v>
      </c>
      <c r="D2197" s="151" t="s">
        <v>727</v>
      </c>
      <c r="E2197" s="151">
        <v>1</v>
      </c>
      <c r="F2197" s="151">
        <v>9.7799999999999994</v>
      </c>
      <c r="G2197" s="151">
        <f t="shared" si="102"/>
        <v>9.7799999999999994</v>
      </c>
      <c r="H2197" s="151">
        <f t="shared" si="103"/>
        <v>0</v>
      </c>
      <c r="I2197" s="151">
        <f t="shared" si="104"/>
        <v>9.7799999999999994</v>
      </c>
      <c r="J2197" s="151" t="s">
        <v>707</v>
      </c>
      <c r="K2197" s="151" t="str">
        <f>IFERROR(IF(VLOOKUP(B2197,comp!$D:$L,1,FALSE)=B2197,"",""),"Novo")</f>
        <v/>
      </c>
    </row>
    <row r="2198" spans="1:11">
      <c r="A2198" s="151">
        <v>105138</v>
      </c>
      <c r="B2198" s="152">
        <v>20083</v>
      </c>
      <c r="C2198" s="151" t="s">
        <v>2910</v>
      </c>
      <c r="D2198" s="151" t="s">
        <v>727</v>
      </c>
      <c r="E2198" s="151">
        <v>1.9E-2</v>
      </c>
      <c r="F2198" s="151">
        <v>64.16</v>
      </c>
      <c r="G2198" s="151">
        <f t="shared" si="102"/>
        <v>1.2190399999999999</v>
      </c>
      <c r="H2198" s="151">
        <f t="shared" si="103"/>
        <v>0</v>
      </c>
      <c r="I2198" s="151">
        <f t="shared" si="104"/>
        <v>1.2190399999999999</v>
      </c>
      <c r="J2198" s="151" t="s">
        <v>707</v>
      </c>
      <c r="K2198" s="151" t="str">
        <f>IFERROR(IF(VLOOKUP(B2198,comp!$D:$L,1,FALSE)=B2198,"",""),"Novo")</f>
        <v/>
      </c>
    </row>
    <row r="2199" spans="1:11">
      <c r="A2199" s="151">
        <v>105139</v>
      </c>
      <c r="B2199" s="152">
        <v>814</v>
      </c>
      <c r="C2199" s="151" t="s">
        <v>2911</v>
      </c>
      <c r="D2199" s="151" t="s">
        <v>727</v>
      </c>
      <c r="E2199" s="151">
        <v>1</v>
      </c>
      <c r="F2199" s="151">
        <v>12.14</v>
      </c>
      <c r="G2199" s="151">
        <f t="shared" si="102"/>
        <v>12.14</v>
      </c>
      <c r="H2199" s="151">
        <f t="shared" si="103"/>
        <v>0</v>
      </c>
      <c r="I2199" s="151">
        <f t="shared" si="104"/>
        <v>12.14</v>
      </c>
      <c r="J2199" s="151" t="s">
        <v>707</v>
      </c>
      <c r="K2199" s="151" t="str">
        <f>IFERROR(IF(VLOOKUP(B2199,comp!$D:$L,1,FALSE)=B2199,"",""),"Novo")</f>
        <v/>
      </c>
    </row>
    <row r="2200" spans="1:11">
      <c r="A2200" s="151">
        <v>105140</v>
      </c>
      <c r="B2200" s="152">
        <v>822</v>
      </c>
      <c r="C2200" s="151" t="s">
        <v>2912</v>
      </c>
      <c r="D2200" s="151" t="s">
        <v>727</v>
      </c>
      <c r="E2200" s="151">
        <v>1</v>
      </c>
      <c r="F2200" s="151">
        <v>15.85</v>
      </c>
      <c r="G2200" s="151">
        <f t="shared" si="102"/>
        <v>15.85</v>
      </c>
      <c r="H2200" s="151">
        <f t="shared" si="103"/>
        <v>0</v>
      </c>
      <c r="I2200" s="151">
        <f t="shared" si="104"/>
        <v>15.85</v>
      </c>
      <c r="J2200" s="151" t="s">
        <v>707</v>
      </c>
      <c r="K2200" s="151" t="str">
        <f>IFERROR(IF(VLOOKUP(B2200,comp!$D:$L,1,FALSE)=B2200,"",""),"Novo")</f>
        <v/>
      </c>
    </row>
    <row r="2201" spans="1:11">
      <c r="A2201" s="151">
        <v>105141</v>
      </c>
      <c r="B2201" s="152">
        <v>821</v>
      </c>
      <c r="C2201" s="151" t="s">
        <v>2913</v>
      </c>
      <c r="D2201" s="151" t="s">
        <v>727</v>
      </c>
      <c r="E2201" s="151">
        <v>1</v>
      </c>
      <c r="F2201" s="151">
        <v>18.13</v>
      </c>
      <c r="G2201" s="151">
        <f t="shared" si="102"/>
        <v>18.13</v>
      </c>
      <c r="H2201" s="151">
        <f t="shared" si="103"/>
        <v>0</v>
      </c>
      <c r="I2201" s="151">
        <f t="shared" si="104"/>
        <v>18.13</v>
      </c>
      <c r="J2201" s="151" t="s">
        <v>707</v>
      </c>
      <c r="K2201" s="151" t="str">
        <f>IFERROR(IF(VLOOKUP(B2201,comp!$D:$L,1,FALSE)=B2201,"",""),"Novo")</f>
        <v/>
      </c>
    </row>
    <row r="2202" spans="1:11">
      <c r="A2202" s="151">
        <v>105142</v>
      </c>
      <c r="B2202" s="152">
        <v>3869</v>
      </c>
      <c r="C2202" s="151" t="s">
        <v>2914</v>
      </c>
      <c r="D2202" s="151" t="s">
        <v>727</v>
      </c>
      <c r="E2202" s="151">
        <v>1</v>
      </c>
      <c r="F2202" s="151">
        <v>2.98</v>
      </c>
      <c r="G2202" s="151">
        <f t="shared" si="102"/>
        <v>2.98</v>
      </c>
      <c r="H2202" s="151">
        <f t="shared" si="103"/>
        <v>0</v>
      </c>
      <c r="I2202" s="151">
        <f t="shared" si="104"/>
        <v>2.98</v>
      </c>
      <c r="J2202" s="151" t="s">
        <v>707</v>
      </c>
      <c r="K2202" s="151" t="str">
        <f>IFERROR(IF(VLOOKUP(B2202,comp!$D:$L,1,FALSE)=B2202,"",""),"Novo")</f>
        <v/>
      </c>
    </row>
    <row r="2203" spans="1:11">
      <c r="A2203" s="151">
        <v>105143</v>
      </c>
      <c r="B2203" s="152">
        <v>3872</v>
      </c>
      <c r="C2203" s="151" t="s">
        <v>2915</v>
      </c>
      <c r="D2203" s="151" t="s">
        <v>727</v>
      </c>
      <c r="E2203" s="151">
        <v>1</v>
      </c>
      <c r="F2203" s="151">
        <v>5.09</v>
      </c>
      <c r="G2203" s="151">
        <f t="shared" si="102"/>
        <v>5.09</v>
      </c>
      <c r="H2203" s="151">
        <f t="shared" si="103"/>
        <v>0</v>
      </c>
      <c r="I2203" s="151">
        <f t="shared" si="104"/>
        <v>5.09</v>
      </c>
      <c r="J2203" s="151" t="s">
        <v>707</v>
      </c>
      <c r="K2203" s="151" t="str">
        <f>IFERROR(IF(VLOOKUP(B2203,comp!$D:$L,1,FALSE)=B2203,"",""),"Novo")</f>
        <v/>
      </c>
    </row>
    <row r="2204" spans="1:11">
      <c r="A2204" s="151">
        <v>105144</v>
      </c>
      <c r="B2204" s="152">
        <v>3850</v>
      </c>
      <c r="C2204" s="151" t="s">
        <v>2916</v>
      </c>
      <c r="D2204" s="151" t="s">
        <v>727</v>
      </c>
      <c r="E2204" s="151">
        <v>1</v>
      </c>
      <c r="F2204" s="151">
        <v>11.75</v>
      </c>
      <c r="G2204" s="151">
        <f t="shared" si="102"/>
        <v>11.75</v>
      </c>
      <c r="H2204" s="151">
        <f t="shared" si="103"/>
        <v>0</v>
      </c>
      <c r="I2204" s="151">
        <f t="shared" si="104"/>
        <v>11.75</v>
      </c>
      <c r="J2204" s="151" t="s">
        <v>707</v>
      </c>
      <c r="K2204" s="151" t="str">
        <f>IFERROR(IF(VLOOKUP(B2204,comp!$D:$L,1,FALSE)=B2204,"",""),"Novo")</f>
        <v/>
      </c>
    </row>
    <row r="2205" spans="1:11">
      <c r="A2205" s="151">
        <v>105145</v>
      </c>
      <c r="B2205" s="152">
        <v>38023</v>
      </c>
      <c r="C2205" s="151" t="s">
        <v>2917</v>
      </c>
      <c r="D2205" s="151" t="s">
        <v>727</v>
      </c>
      <c r="E2205" s="151">
        <v>1</v>
      </c>
      <c r="F2205" s="151">
        <v>5.98</v>
      </c>
      <c r="G2205" s="151">
        <f t="shared" si="102"/>
        <v>5.98</v>
      </c>
      <c r="H2205" s="151">
        <f t="shared" si="103"/>
        <v>0</v>
      </c>
      <c r="I2205" s="151">
        <f t="shared" si="104"/>
        <v>5.98</v>
      </c>
      <c r="J2205" s="151" t="s">
        <v>707</v>
      </c>
      <c r="K2205" s="151" t="str">
        <f>IFERROR(IF(VLOOKUP(B2205,comp!$D:$L,1,FALSE)=B2205,"",""),"Novo")</f>
        <v/>
      </c>
    </row>
    <row r="2206" spans="1:11">
      <c r="A2206" s="151">
        <v>105153</v>
      </c>
      <c r="B2206" s="152">
        <v>38989</v>
      </c>
      <c r="C2206" s="151" t="s">
        <v>2918</v>
      </c>
      <c r="D2206" s="151" t="s">
        <v>727</v>
      </c>
      <c r="E2206" s="151">
        <v>1</v>
      </c>
      <c r="F2206" s="151">
        <v>33.92</v>
      </c>
      <c r="G2206" s="151">
        <f t="shared" si="102"/>
        <v>33.92</v>
      </c>
      <c r="H2206" s="151">
        <f t="shared" si="103"/>
        <v>0</v>
      </c>
      <c r="I2206" s="151">
        <f t="shared" si="104"/>
        <v>33.92</v>
      </c>
      <c r="J2206" s="151" t="s">
        <v>707</v>
      </c>
      <c r="K2206" s="151" t="str">
        <f>IFERROR(IF(VLOOKUP(B2206,comp!$D:$L,1,FALSE)=B2206,"",""),"Novo")</f>
        <v/>
      </c>
    </row>
    <row r="2207" spans="1:11">
      <c r="A2207" s="151">
        <v>89358</v>
      </c>
      <c r="B2207" s="152">
        <v>3542</v>
      </c>
      <c r="C2207" s="151" t="s">
        <v>2919</v>
      </c>
      <c r="D2207" s="151" t="s">
        <v>727</v>
      </c>
      <c r="E2207" s="151">
        <v>1</v>
      </c>
      <c r="F2207" s="151">
        <v>0.56999999999999995</v>
      </c>
      <c r="G2207" s="151">
        <f t="shared" si="102"/>
        <v>0.56999999999999995</v>
      </c>
      <c r="H2207" s="151">
        <f t="shared" si="103"/>
        <v>0</v>
      </c>
      <c r="I2207" s="151">
        <f t="shared" si="104"/>
        <v>0.56999999999999995</v>
      </c>
      <c r="J2207" s="151" t="s">
        <v>707</v>
      </c>
      <c r="K2207" s="151" t="str">
        <f>IFERROR(IF(VLOOKUP(B2207,comp!$D:$L,1,FALSE)=B2207,"",""),"Novo")</f>
        <v/>
      </c>
    </row>
    <row r="2208" spans="1:11">
      <c r="A2208" s="151">
        <v>89359</v>
      </c>
      <c r="B2208" s="152">
        <v>3499</v>
      </c>
      <c r="C2208" s="151" t="s">
        <v>2920</v>
      </c>
      <c r="D2208" s="151" t="s">
        <v>727</v>
      </c>
      <c r="E2208" s="151">
        <v>1</v>
      </c>
      <c r="F2208" s="151">
        <v>1.0900000000000001</v>
      </c>
      <c r="G2208" s="151">
        <f t="shared" si="102"/>
        <v>1.0900000000000001</v>
      </c>
      <c r="H2208" s="151">
        <f t="shared" si="103"/>
        <v>0</v>
      </c>
      <c r="I2208" s="151">
        <f t="shared" si="104"/>
        <v>1.0900000000000001</v>
      </c>
      <c r="J2208" s="151" t="s">
        <v>707</v>
      </c>
      <c r="K2208" s="151" t="str">
        <f>IFERROR(IF(VLOOKUP(B2208,comp!$D:$L,1,FALSE)=B2208,"",""),"Novo")</f>
        <v/>
      </c>
    </row>
    <row r="2209" spans="1:11">
      <c r="A2209" s="151">
        <v>89360</v>
      </c>
      <c r="B2209" s="152">
        <v>1955</v>
      </c>
      <c r="C2209" s="151" t="s">
        <v>2921</v>
      </c>
      <c r="D2209" s="151" t="s">
        <v>727</v>
      </c>
      <c r="E2209" s="151">
        <v>1</v>
      </c>
      <c r="F2209" s="151">
        <v>2.0299999999999998</v>
      </c>
      <c r="G2209" s="151">
        <f t="shared" si="102"/>
        <v>2.0299999999999998</v>
      </c>
      <c r="H2209" s="151">
        <f t="shared" si="103"/>
        <v>0</v>
      </c>
      <c r="I2209" s="151">
        <f t="shared" si="104"/>
        <v>2.0299999999999998</v>
      </c>
      <c r="J2209" s="151" t="s">
        <v>707</v>
      </c>
      <c r="K2209" s="151" t="str">
        <f>IFERROR(IF(VLOOKUP(B2209,comp!$D:$L,1,FALSE)=B2209,"",""),"Novo")</f>
        <v/>
      </c>
    </row>
    <row r="2210" spans="1:11">
      <c r="A2210" s="151">
        <v>89361</v>
      </c>
      <c r="B2210" s="152">
        <v>1926</v>
      </c>
      <c r="C2210" s="151" t="s">
        <v>2922</v>
      </c>
      <c r="D2210" s="151" t="s">
        <v>727</v>
      </c>
      <c r="E2210" s="151">
        <v>1</v>
      </c>
      <c r="F2210" s="151">
        <v>2.1</v>
      </c>
      <c r="G2210" s="151">
        <f t="shared" si="102"/>
        <v>2.1</v>
      </c>
      <c r="H2210" s="151">
        <f t="shared" si="103"/>
        <v>0</v>
      </c>
      <c r="I2210" s="151">
        <f t="shared" si="104"/>
        <v>2.1</v>
      </c>
      <c r="J2210" s="151" t="s">
        <v>707</v>
      </c>
      <c r="K2210" s="151" t="str">
        <f>IFERROR(IF(VLOOKUP(B2210,comp!$D:$L,1,FALSE)=B2210,"",""),"Novo")</f>
        <v/>
      </c>
    </row>
    <row r="2211" spans="1:11">
      <c r="A2211" s="151">
        <v>89362</v>
      </c>
      <c r="B2211" s="152">
        <v>3529</v>
      </c>
      <c r="C2211" s="151" t="s">
        <v>2923</v>
      </c>
      <c r="D2211" s="151" t="s">
        <v>727</v>
      </c>
      <c r="E2211" s="151">
        <v>1</v>
      </c>
      <c r="F2211" s="151">
        <v>0.7</v>
      </c>
      <c r="G2211" s="151">
        <f t="shared" si="102"/>
        <v>0.7</v>
      </c>
      <c r="H2211" s="151">
        <f t="shared" si="103"/>
        <v>0</v>
      </c>
      <c r="I2211" s="151">
        <f t="shared" si="104"/>
        <v>0.7</v>
      </c>
      <c r="J2211" s="151" t="s">
        <v>707</v>
      </c>
      <c r="K2211" s="151" t="str">
        <f>IFERROR(IF(VLOOKUP(B2211,comp!$D:$L,1,FALSE)=B2211,"",""),"Novo")</f>
        <v/>
      </c>
    </row>
    <row r="2212" spans="1:11">
      <c r="A2212" s="151">
        <v>89363</v>
      </c>
      <c r="B2212" s="152">
        <v>3500</v>
      </c>
      <c r="C2212" s="151" t="s">
        <v>2924</v>
      </c>
      <c r="D2212" s="151" t="s">
        <v>727</v>
      </c>
      <c r="E2212" s="151">
        <v>1</v>
      </c>
      <c r="F2212" s="151">
        <v>1.44</v>
      </c>
      <c r="G2212" s="151">
        <f t="shared" si="102"/>
        <v>1.44</v>
      </c>
      <c r="H2212" s="151">
        <f t="shared" si="103"/>
        <v>0</v>
      </c>
      <c r="I2212" s="151">
        <f t="shared" si="104"/>
        <v>1.44</v>
      </c>
      <c r="J2212" s="151" t="s">
        <v>707</v>
      </c>
      <c r="K2212" s="151" t="str">
        <f>IFERROR(IF(VLOOKUP(B2212,comp!$D:$L,1,FALSE)=B2212,"",""),"Novo")</f>
        <v/>
      </c>
    </row>
    <row r="2213" spans="1:11">
      <c r="A2213" s="151">
        <v>89364</v>
      </c>
      <c r="B2213" s="152">
        <v>1956</v>
      </c>
      <c r="C2213" s="151" t="s">
        <v>2925</v>
      </c>
      <c r="D2213" s="151" t="s">
        <v>727</v>
      </c>
      <c r="E2213" s="151">
        <v>1</v>
      </c>
      <c r="F2213" s="151">
        <v>2.87</v>
      </c>
      <c r="G2213" s="151">
        <f t="shared" si="102"/>
        <v>2.87</v>
      </c>
      <c r="H2213" s="151">
        <f t="shared" si="103"/>
        <v>0</v>
      </c>
      <c r="I2213" s="151">
        <f t="shared" si="104"/>
        <v>2.87</v>
      </c>
      <c r="J2213" s="151" t="s">
        <v>707</v>
      </c>
      <c r="K2213" s="151" t="str">
        <f>IFERROR(IF(VLOOKUP(B2213,comp!$D:$L,1,FALSE)=B2213,"",""),"Novo")</f>
        <v/>
      </c>
    </row>
    <row r="2214" spans="1:11">
      <c r="A2214" s="151">
        <v>89365</v>
      </c>
      <c r="B2214" s="152">
        <v>1927</v>
      </c>
      <c r="C2214" s="151" t="s">
        <v>2926</v>
      </c>
      <c r="D2214" s="151" t="s">
        <v>727</v>
      </c>
      <c r="E2214" s="151">
        <v>1</v>
      </c>
      <c r="F2214" s="151">
        <v>2.35</v>
      </c>
      <c r="G2214" s="151">
        <f t="shared" si="102"/>
        <v>2.35</v>
      </c>
      <c r="H2214" s="151">
        <f t="shared" si="103"/>
        <v>0</v>
      </c>
      <c r="I2214" s="151">
        <f t="shared" si="104"/>
        <v>2.35</v>
      </c>
      <c r="J2214" s="151" t="s">
        <v>707</v>
      </c>
      <c r="K2214" s="151" t="str">
        <f>IFERROR(IF(VLOOKUP(B2214,comp!$D:$L,1,FALSE)=B2214,"",""),"Novo")</f>
        <v/>
      </c>
    </row>
    <row r="2215" spans="1:11">
      <c r="A2215" s="151">
        <v>89366</v>
      </c>
      <c r="B2215" s="152">
        <v>3524</v>
      </c>
      <c r="C2215" s="151" t="s">
        <v>2927</v>
      </c>
      <c r="D2215" s="151" t="s">
        <v>727</v>
      </c>
      <c r="E2215" s="151">
        <v>1</v>
      </c>
      <c r="F2215" s="151">
        <v>7.74</v>
      </c>
      <c r="G2215" s="151">
        <f t="shared" si="102"/>
        <v>7.74</v>
      </c>
      <c r="H2215" s="151">
        <f t="shared" si="103"/>
        <v>0</v>
      </c>
      <c r="I2215" s="151">
        <f t="shared" si="104"/>
        <v>7.74</v>
      </c>
      <c r="J2215" s="151" t="s">
        <v>707</v>
      </c>
      <c r="K2215" s="151" t="str">
        <f>IFERROR(IF(VLOOKUP(B2215,comp!$D:$L,1,FALSE)=B2215,"",""),"Novo")</f>
        <v/>
      </c>
    </row>
    <row r="2216" spans="1:11">
      <c r="A2216" s="151">
        <v>89367</v>
      </c>
      <c r="B2216" s="152">
        <v>3536</v>
      </c>
      <c r="C2216" s="151" t="s">
        <v>2928</v>
      </c>
      <c r="D2216" s="151" t="s">
        <v>727</v>
      </c>
      <c r="E2216" s="151">
        <v>1</v>
      </c>
      <c r="F2216" s="151">
        <v>2.33</v>
      </c>
      <c r="G2216" s="151">
        <f t="shared" si="102"/>
        <v>2.33</v>
      </c>
      <c r="H2216" s="151">
        <f t="shared" si="103"/>
        <v>0</v>
      </c>
      <c r="I2216" s="151">
        <f t="shared" si="104"/>
        <v>2.33</v>
      </c>
      <c r="J2216" s="151" t="s">
        <v>707</v>
      </c>
      <c r="K2216" s="151" t="str">
        <f>IFERROR(IF(VLOOKUP(B2216,comp!$D:$L,1,FALSE)=B2216,"",""),"Novo")</f>
        <v/>
      </c>
    </row>
    <row r="2217" spans="1:11">
      <c r="A2217" s="151">
        <v>89368</v>
      </c>
      <c r="B2217" s="152">
        <v>3501</v>
      </c>
      <c r="C2217" s="151" t="s">
        <v>2929</v>
      </c>
      <c r="D2217" s="151" t="s">
        <v>727</v>
      </c>
      <c r="E2217" s="151">
        <v>1</v>
      </c>
      <c r="F2217" s="151">
        <v>3.98</v>
      </c>
      <c r="G2217" s="151">
        <f t="shared" si="102"/>
        <v>3.98</v>
      </c>
      <c r="H2217" s="151">
        <f t="shared" si="103"/>
        <v>0</v>
      </c>
      <c r="I2217" s="151">
        <f t="shared" si="104"/>
        <v>3.98</v>
      </c>
      <c r="J2217" s="151" t="s">
        <v>707</v>
      </c>
      <c r="K2217" s="151" t="str">
        <f>IFERROR(IF(VLOOKUP(B2217,comp!$D:$L,1,FALSE)=B2217,"",""),"Novo")</f>
        <v/>
      </c>
    </row>
    <row r="2218" spans="1:11">
      <c r="A2218" s="151">
        <v>89369</v>
      </c>
      <c r="B2218" s="152">
        <v>1957</v>
      </c>
      <c r="C2218" s="151" t="s">
        <v>2930</v>
      </c>
      <c r="D2218" s="151" t="s">
        <v>727</v>
      </c>
      <c r="E2218" s="151">
        <v>1</v>
      </c>
      <c r="F2218" s="151">
        <v>6.2</v>
      </c>
      <c r="G2218" s="151">
        <f t="shared" si="102"/>
        <v>6.2</v>
      </c>
      <c r="H2218" s="151">
        <f t="shared" si="103"/>
        <v>0</v>
      </c>
      <c r="I2218" s="151">
        <f t="shared" si="104"/>
        <v>6.2</v>
      </c>
      <c r="J2218" s="151" t="s">
        <v>707</v>
      </c>
      <c r="K2218" s="151" t="str">
        <f>IFERROR(IF(VLOOKUP(B2218,comp!$D:$L,1,FALSE)=B2218,"",""),"Novo")</f>
        <v/>
      </c>
    </row>
    <row r="2219" spans="1:11">
      <c r="A2219" s="151">
        <v>89370</v>
      </c>
      <c r="B2219" s="152">
        <v>1923</v>
      </c>
      <c r="C2219" s="151" t="s">
        <v>2931</v>
      </c>
      <c r="D2219" s="151" t="s">
        <v>727</v>
      </c>
      <c r="E2219" s="151">
        <v>1</v>
      </c>
      <c r="F2219" s="151">
        <v>4.29</v>
      </c>
      <c r="G2219" s="151">
        <f t="shared" si="102"/>
        <v>4.29</v>
      </c>
      <c r="H2219" s="151">
        <f t="shared" si="103"/>
        <v>0</v>
      </c>
      <c r="I2219" s="151">
        <f t="shared" si="104"/>
        <v>4.29</v>
      </c>
      <c r="J2219" s="151" t="s">
        <v>707</v>
      </c>
      <c r="K2219" s="151" t="str">
        <f>IFERROR(IF(VLOOKUP(B2219,comp!$D:$L,1,FALSE)=B2219,"",""),"Novo")</f>
        <v/>
      </c>
    </row>
    <row r="2220" spans="1:11">
      <c r="A2220" s="151">
        <v>89371</v>
      </c>
      <c r="B2220" s="152">
        <v>3861</v>
      </c>
      <c r="C2220" s="151" t="s">
        <v>2932</v>
      </c>
      <c r="D2220" s="151" t="s">
        <v>727</v>
      </c>
      <c r="E2220" s="151">
        <v>1</v>
      </c>
      <c r="F2220" s="151">
        <v>0.74</v>
      </c>
      <c r="G2220" s="151">
        <f t="shared" si="102"/>
        <v>0.74</v>
      </c>
      <c r="H2220" s="151">
        <f t="shared" si="103"/>
        <v>0</v>
      </c>
      <c r="I2220" s="151">
        <f t="shared" si="104"/>
        <v>0.74</v>
      </c>
      <c r="J2220" s="151" t="s">
        <v>707</v>
      </c>
      <c r="K2220" s="151" t="str">
        <f>IFERROR(IF(VLOOKUP(B2220,comp!$D:$L,1,FALSE)=B2220,"",""),"Novo")</f>
        <v/>
      </c>
    </row>
    <row r="2221" spans="1:11">
      <c r="A2221" s="151">
        <v>89372</v>
      </c>
      <c r="B2221" s="152">
        <v>3854</v>
      </c>
      <c r="C2221" s="151" t="s">
        <v>2933</v>
      </c>
      <c r="D2221" s="151" t="s">
        <v>727</v>
      </c>
      <c r="E2221" s="151">
        <v>1</v>
      </c>
      <c r="F2221" s="151">
        <v>10.18</v>
      </c>
      <c r="G2221" s="151">
        <f t="shared" si="102"/>
        <v>10.18</v>
      </c>
      <c r="H2221" s="151">
        <f t="shared" si="103"/>
        <v>0</v>
      </c>
      <c r="I2221" s="151">
        <f t="shared" si="104"/>
        <v>10.18</v>
      </c>
      <c r="J2221" s="151" t="s">
        <v>707</v>
      </c>
      <c r="K2221" s="151" t="str">
        <f>IFERROR(IF(VLOOKUP(B2221,comp!$D:$L,1,FALSE)=B2221,"",""),"Novo")</f>
        <v/>
      </c>
    </row>
    <row r="2222" spans="1:11">
      <c r="A2222" s="151">
        <v>89373</v>
      </c>
      <c r="B2222" s="152">
        <v>3868</v>
      </c>
      <c r="C2222" s="151" t="s">
        <v>2934</v>
      </c>
      <c r="D2222" s="151" t="s">
        <v>727</v>
      </c>
      <c r="E2222" s="151">
        <v>1</v>
      </c>
      <c r="F2222" s="151">
        <v>1.35</v>
      </c>
      <c r="G2222" s="151">
        <f t="shared" si="102"/>
        <v>1.35</v>
      </c>
      <c r="H2222" s="151">
        <f t="shared" si="103"/>
        <v>0</v>
      </c>
      <c r="I2222" s="151">
        <f t="shared" si="104"/>
        <v>1.35</v>
      </c>
      <c r="J2222" s="151" t="s">
        <v>707</v>
      </c>
      <c r="K2222" s="151" t="str">
        <f>IFERROR(IF(VLOOKUP(B2222,comp!$D:$L,1,FALSE)=B2222,"",""),"Novo")</f>
        <v/>
      </c>
    </row>
    <row r="2223" spans="1:11">
      <c r="A2223" s="151">
        <v>89374</v>
      </c>
      <c r="B2223" s="152">
        <v>3855</v>
      </c>
      <c r="C2223" s="151" t="s">
        <v>2935</v>
      </c>
      <c r="D2223" s="151" t="s">
        <v>727</v>
      </c>
      <c r="E2223" s="151">
        <v>1</v>
      </c>
      <c r="F2223" s="151">
        <v>4.96</v>
      </c>
      <c r="G2223" s="151">
        <f t="shared" si="102"/>
        <v>4.96</v>
      </c>
      <c r="H2223" s="151">
        <f t="shared" si="103"/>
        <v>0</v>
      </c>
      <c r="I2223" s="151">
        <f t="shared" si="104"/>
        <v>4.96</v>
      </c>
      <c r="J2223" s="151" t="s">
        <v>707</v>
      </c>
      <c r="K2223" s="151" t="str">
        <f>IFERROR(IF(VLOOKUP(B2223,comp!$D:$L,1,FALSE)=B2223,"",""),"Novo")</f>
        <v/>
      </c>
    </row>
    <row r="2224" spans="1:11">
      <c r="A2224" s="151">
        <v>89375</v>
      </c>
      <c r="B2224" s="152">
        <v>9905</v>
      </c>
      <c r="C2224" s="151" t="s">
        <v>2936</v>
      </c>
      <c r="D2224" s="151" t="s">
        <v>727</v>
      </c>
      <c r="E2224" s="151">
        <v>1</v>
      </c>
      <c r="F2224" s="151">
        <v>6.37</v>
      </c>
      <c r="G2224" s="151">
        <f t="shared" si="102"/>
        <v>6.37</v>
      </c>
      <c r="H2224" s="151">
        <f t="shared" si="103"/>
        <v>0</v>
      </c>
      <c r="I2224" s="151">
        <f t="shared" si="104"/>
        <v>6.37</v>
      </c>
      <c r="J2224" s="151" t="s">
        <v>707</v>
      </c>
      <c r="K2224" s="151" t="str">
        <f>IFERROR(IF(VLOOKUP(B2224,comp!$D:$L,1,FALSE)=B2224,"",""),"Novo")</f>
        <v/>
      </c>
    </row>
    <row r="2225" spans="1:11">
      <c r="A2225" s="151">
        <v>89376</v>
      </c>
      <c r="B2225" s="152">
        <v>107</v>
      </c>
      <c r="C2225" s="151" t="s">
        <v>2937</v>
      </c>
      <c r="D2225" s="151" t="s">
        <v>727</v>
      </c>
      <c r="E2225" s="151">
        <v>1</v>
      </c>
      <c r="F2225" s="151">
        <v>0.78</v>
      </c>
      <c r="G2225" s="151">
        <f t="shared" si="102"/>
        <v>0.78</v>
      </c>
      <c r="H2225" s="151">
        <f t="shared" si="103"/>
        <v>0</v>
      </c>
      <c r="I2225" s="151">
        <f t="shared" si="104"/>
        <v>0.78</v>
      </c>
      <c r="J2225" s="151" t="s">
        <v>707</v>
      </c>
      <c r="K2225" s="151" t="str">
        <f>IFERROR(IF(VLOOKUP(B2225,comp!$D:$L,1,FALSE)=B2225,"",""),"Novo")</f>
        <v/>
      </c>
    </row>
    <row r="2226" spans="1:11">
      <c r="A2226" s="151">
        <v>89377</v>
      </c>
      <c r="B2226" s="152">
        <v>38129</v>
      </c>
      <c r="C2226" s="151" t="s">
        <v>2938</v>
      </c>
      <c r="D2226" s="151" t="s">
        <v>727</v>
      </c>
      <c r="E2226" s="151">
        <v>1</v>
      </c>
      <c r="F2226" s="151">
        <v>4.7300000000000004</v>
      </c>
      <c r="G2226" s="151">
        <f t="shared" si="102"/>
        <v>4.7300000000000004</v>
      </c>
      <c r="H2226" s="151">
        <f t="shared" si="103"/>
        <v>0</v>
      </c>
      <c r="I2226" s="151">
        <f t="shared" si="104"/>
        <v>4.7300000000000004</v>
      </c>
      <c r="J2226" s="151" t="s">
        <v>707</v>
      </c>
      <c r="K2226" s="151" t="str">
        <f>IFERROR(IF(VLOOKUP(B2226,comp!$D:$L,1,FALSE)=B2226,"",""),"Novo")</f>
        <v/>
      </c>
    </row>
    <row r="2227" spans="1:11">
      <c r="A2227" s="151">
        <v>89378</v>
      </c>
      <c r="B2227" s="152">
        <v>3904</v>
      </c>
      <c r="C2227" s="151" t="s">
        <v>2939</v>
      </c>
      <c r="D2227" s="151" t="s">
        <v>727</v>
      </c>
      <c r="E2227" s="151">
        <v>1</v>
      </c>
      <c r="F2227" s="151">
        <v>0.79</v>
      </c>
      <c r="G2227" s="151">
        <f t="shared" si="102"/>
        <v>0.79</v>
      </c>
      <c r="H2227" s="151">
        <f t="shared" si="103"/>
        <v>0</v>
      </c>
      <c r="I2227" s="151">
        <f t="shared" si="104"/>
        <v>0.79</v>
      </c>
      <c r="J2227" s="151" t="s">
        <v>707</v>
      </c>
      <c r="K2227" s="151" t="str">
        <f>IFERROR(IF(VLOOKUP(B2227,comp!$D:$L,1,FALSE)=B2227,"",""),"Novo")</f>
        <v/>
      </c>
    </row>
    <row r="2228" spans="1:11">
      <c r="A2228" s="151">
        <v>89379</v>
      </c>
      <c r="B2228" s="152">
        <v>3873</v>
      </c>
      <c r="C2228" s="151" t="s">
        <v>2940</v>
      </c>
      <c r="D2228" s="151" t="s">
        <v>727</v>
      </c>
      <c r="E2228" s="151">
        <v>1</v>
      </c>
      <c r="F2228" s="151">
        <v>11.86</v>
      </c>
      <c r="G2228" s="151">
        <f t="shared" si="102"/>
        <v>11.86</v>
      </c>
      <c r="H2228" s="151">
        <f t="shared" si="103"/>
        <v>0</v>
      </c>
      <c r="I2228" s="151">
        <f t="shared" si="104"/>
        <v>11.86</v>
      </c>
      <c r="J2228" s="151" t="s">
        <v>707</v>
      </c>
      <c r="K2228" s="151" t="str">
        <f>IFERROR(IF(VLOOKUP(B2228,comp!$D:$L,1,FALSE)=B2228,"",""),"Novo")</f>
        <v/>
      </c>
    </row>
    <row r="2229" spans="1:11">
      <c r="A2229" s="151">
        <v>89381</v>
      </c>
      <c r="B2229" s="152">
        <v>3870</v>
      </c>
      <c r="C2229" s="151" t="s">
        <v>2941</v>
      </c>
      <c r="D2229" s="151" t="s">
        <v>727</v>
      </c>
      <c r="E2229" s="151">
        <v>1</v>
      </c>
      <c r="F2229" s="151">
        <v>6.31</v>
      </c>
      <c r="G2229" s="151">
        <f t="shared" si="102"/>
        <v>6.31</v>
      </c>
      <c r="H2229" s="151">
        <f t="shared" si="103"/>
        <v>0</v>
      </c>
      <c r="I2229" s="151">
        <f t="shared" si="104"/>
        <v>6.31</v>
      </c>
      <c r="J2229" s="151" t="s">
        <v>707</v>
      </c>
      <c r="K2229" s="151" t="str">
        <f>IFERROR(IF(VLOOKUP(B2229,comp!$D:$L,1,FALSE)=B2229,"",""),"Novo")</f>
        <v/>
      </c>
    </row>
    <row r="2230" spans="1:11">
      <c r="A2230" s="151">
        <v>89382</v>
      </c>
      <c r="B2230" s="152">
        <v>9906</v>
      </c>
      <c r="C2230" s="151" t="s">
        <v>2942</v>
      </c>
      <c r="D2230" s="151" t="s">
        <v>727</v>
      </c>
      <c r="E2230" s="151">
        <v>1</v>
      </c>
      <c r="F2230" s="151">
        <v>7.67</v>
      </c>
      <c r="G2230" s="151">
        <f t="shared" si="102"/>
        <v>7.67</v>
      </c>
      <c r="H2230" s="151">
        <f t="shared" si="103"/>
        <v>0</v>
      </c>
      <c r="I2230" s="151">
        <f t="shared" si="104"/>
        <v>7.67</v>
      </c>
      <c r="J2230" s="151" t="s">
        <v>707</v>
      </c>
      <c r="K2230" s="151" t="str">
        <f>IFERROR(IF(VLOOKUP(B2230,comp!$D:$L,1,FALSE)=B2230,"",""),"Novo")</f>
        <v/>
      </c>
    </row>
    <row r="2231" spans="1:11">
      <c r="A2231" s="151">
        <v>89383</v>
      </c>
      <c r="B2231" s="152">
        <v>65</v>
      </c>
      <c r="C2231" s="151" t="s">
        <v>2943</v>
      </c>
      <c r="D2231" s="151" t="s">
        <v>727</v>
      </c>
      <c r="E2231" s="151">
        <v>1</v>
      </c>
      <c r="F2231" s="151">
        <v>0.85</v>
      </c>
      <c r="G2231" s="151">
        <f t="shared" si="102"/>
        <v>0.85</v>
      </c>
      <c r="H2231" s="151">
        <f t="shared" si="103"/>
        <v>0</v>
      </c>
      <c r="I2231" s="151">
        <f t="shared" si="104"/>
        <v>0.85</v>
      </c>
      <c r="J2231" s="151" t="s">
        <v>707</v>
      </c>
      <c r="K2231" s="151" t="str">
        <f>IFERROR(IF(VLOOKUP(B2231,comp!$D:$L,1,FALSE)=B2231,"",""),"Novo")</f>
        <v/>
      </c>
    </row>
    <row r="2232" spans="1:11">
      <c r="A2232" s="151">
        <v>89384</v>
      </c>
      <c r="B2232" s="152">
        <v>38025</v>
      </c>
      <c r="C2232" s="151" t="s">
        <v>2944</v>
      </c>
      <c r="D2232" s="151" t="s">
        <v>727</v>
      </c>
      <c r="E2232" s="151">
        <v>1</v>
      </c>
      <c r="F2232" s="151">
        <v>6.42</v>
      </c>
      <c r="G2232" s="151">
        <f t="shared" si="102"/>
        <v>6.42</v>
      </c>
      <c r="H2232" s="151">
        <f t="shared" si="103"/>
        <v>0</v>
      </c>
      <c r="I2232" s="151">
        <f t="shared" si="104"/>
        <v>6.42</v>
      </c>
      <c r="J2232" s="151" t="s">
        <v>707</v>
      </c>
      <c r="K2232" s="151" t="str">
        <f>IFERROR(IF(VLOOKUP(B2232,comp!$D:$L,1,FALSE)=B2232,"",""),"Novo")</f>
        <v/>
      </c>
    </row>
    <row r="2233" spans="1:11">
      <c r="A2233" s="151">
        <v>89385</v>
      </c>
      <c r="B2233" s="152">
        <v>3906</v>
      </c>
      <c r="C2233" s="151" t="s">
        <v>2945</v>
      </c>
      <c r="D2233" s="151" t="s">
        <v>727</v>
      </c>
      <c r="E2233" s="151">
        <v>1</v>
      </c>
      <c r="F2233" s="151">
        <v>1.45</v>
      </c>
      <c r="G2233" s="151">
        <f t="shared" si="102"/>
        <v>1.45</v>
      </c>
      <c r="H2233" s="151">
        <f t="shared" si="103"/>
        <v>0</v>
      </c>
      <c r="I2233" s="151">
        <f t="shared" si="104"/>
        <v>1.45</v>
      </c>
      <c r="J2233" s="151" t="s">
        <v>707</v>
      </c>
      <c r="K2233" s="151" t="str">
        <f>IFERROR(IF(VLOOKUP(B2233,comp!$D:$L,1,FALSE)=B2233,"",""),"Novo")</f>
        <v/>
      </c>
    </row>
    <row r="2234" spans="1:11">
      <c r="A2234" s="151">
        <v>89386</v>
      </c>
      <c r="B2234" s="152">
        <v>3903</v>
      </c>
      <c r="C2234" s="151" t="s">
        <v>2946</v>
      </c>
      <c r="D2234" s="151" t="s">
        <v>727</v>
      </c>
      <c r="E2234" s="151">
        <v>1</v>
      </c>
      <c r="F2234" s="151">
        <v>1.92</v>
      </c>
      <c r="G2234" s="151">
        <f t="shared" si="102"/>
        <v>1.92</v>
      </c>
      <c r="H2234" s="151">
        <f t="shared" si="103"/>
        <v>0</v>
      </c>
      <c r="I2234" s="151">
        <f t="shared" si="104"/>
        <v>1.92</v>
      </c>
      <c r="J2234" s="151" t="s">
        <v>707</v>
      </c>
      <c r="K2234" s="151" t="str">
        <f>IFERROR(IF(VLOOKUP(B2234,comp!$D:$L,1,FALSE)=B2234,"",""),"Novo")</f>
        <v/>
      </c>
    </row>
    <row r="2235" spans="1:11">
      <c r="A2235" s="151">
        <v>89387</v>
      </c>
      <c r="B2235" s="152">
        <v>38021</v>
      </c>
      <c r="C2235" s="151" t="s">
        <v>2947</v>
      </c>
      <c r="D2235" s="151" t="s">
        <v>727</v>
      </c>
      <c r="E2235" s="151">
        <v>1</v>
      </c>
      <c r="F2235" s="151">
        <v>21.05</v>
      </c>
      <c r="G2235" s="151">
        <f t="shared" si="102"/>
        <v>21.05</v>
      </c>
      <c r="H2235" s="151">
        <f t="shared" si="103"/>
        <v>0</v>
      </c>
      <c r="I2235" s="151">
        <f t="shared" si="104"/>
        <v>21.05</v>
      </c>
      <c r="J2235" s="151" t="s">
        <v>707</v>
      </c>
      <c r="K2235" s="151" t="str">
        <f>IFERROR(IF(VLOOKUP(B2235,comp!$D:$L,1,FALSE)=B2235,"",""),"Novo")</f>
        <v/>
      </c>
    </row>
    <row r="2236" spans="1:11">
      <c r="A2236" s="151">
        <v>89389</v>
      </c>
      <c r="B2236" s="152">
        <v>3860</v>
      </c>
      <c r="C2236" s="151" t="s">
        <v>2948</v>
      </c>
      <c r="D2236" s="151" t="s">
        <v>727</v>
      </c>
      <c r="E2236" s="151">
        <v>1</v>
      </c>
      <c r="F2236" s="151">
        <v>4.33</v>
      </c>
      <c r="G2236" s="151">
        <f t="shared" si="102"/>
        <v>4.33</v>
      </c>
      <c r="H2236" s="151">
        <f t="shared" si="103"/>
        <v>0</v>
      </c>
      <c r="I2236" s="151">
        <f t="shared" si="104"/>
        <v>4.33</v>
      </c>
      <c r="J2236" s="151" t="s">
        <v>707</v>
      </c>
      <c r="K2236" s="151" t="str">
        <f>IFERROR(IF(VLOOKUP(B2236,comp!$D:$L,1,FALSE)=B2236,"",""),"Novo")</f>
        <v/>
      </c>
    </row>
    <row r="2237" spans="1:11">
      <c r="A2237" s="151">
        <v>89390</v>
      </c>
      <c r="B2237" s="152">
        <v>9895</v>
      </c>
      <c r="C2237" s="151" t="s">
        <v>2949</v>
      </c>
      <c r="D2237" s="151" t="s">
        <v>727</v>
      </c>
      <c r="E2237" s="151">
        <v>1</v>
      </c>
      <c r="F2237" s="151">
        <v>12.93</v>
      </c>
      <c r="G2237" s="151">
        <f t="shared" si="102"/>
        <v>12.93</v>
      </c>
      <c r="H2237" s="151">
        <f t="shared" si="103"/>
        <v>0</v>
      </c>
      <c r="I2237" s="151">
        <f t="shared" si="104"/>
        <v>12.93</v>
      </c>
      <c r="J2237" s="151" t="s">
        <v>707</v>
      </c>
      <c r="K2237" s="151" t="str">
        <f>IFERROR(IF(VLOOKUP(B2237,comp!$D:$L,1,FALSE)=B2237,"",""),"Novo")</f>
        <v/>
      </c>
    </row>
    <row r="2238" spans="1:11">
      <c r="A2238" s="151">
        <v>89391</v>
      </c>
      <c r="B2238" s="152">
        <v>108</v>
      </c>
      <c r="C2238" s="151" t="s">
        <v>2950</v>
      </c>
      <c r="D2238" s="151" t="s">
        <v>727</v>
      </c>
      <c r="E2238" s="151">
        <v>1</v>
      </c>
      <c r="F2238" s="151">
        <v>1.72</v>
      </c>
      <c r="G2238" s="151">
        <f t="shared" si="102"/>
        <v>1.72</v>
      </c>
      <c r="H2238" s="151">
        <f t="shared" si="103"/>
        <v>0</v>
      </c>
      <c r="I2238" s="151">
        <f t="shared" si="104"/>
        <v>1.72</v>
      </c>
      <c r="J2238" s="151" t="s">
        <v>707</v>
      </c>
      <c r="K2238" s="151" t="str">
        <f>IFERROR(IF(VLOOKUP(B2238,comp!$D:$L,1,FALSE)=B2238,"",""),"Novo")</f>
        <v/>
      </c>
    </row>
    <row r="2239" spans="1:11">
      <c r="A2239" s="151">
        <v>89392</v>
      </c>
      <c r="B2239" s="152">
        <v>38026</v>
      </c>
      <c r="C2239" s="151" t="s">
        <v>2951</v>
      </c>
      <c r="D2239" s="151" t="s">
        <v>727</v>
      </c>
      <c r="E2239" s="151">
        <v>1</v>
      </c>
      <c r="F2239" s="151">
        <v>15.85</v>
      </c>
      <c r="G2239" s="151">
        <f t="shared" si="102"/>
        <v>15.85</v>
      </c>
      <c r="H2239" s="151">
        <f t="shared" si="103"/>
        <v>0</v>
      </c>
      <c r="I2239" s="151">
        <f t="shared" si="104"/>
        <v>15.85</v>
      </c>
      <c r="J2239" s="151" t="s">
        <v>707</v>
      </c>
      <c r="K2239" s="151" t="str">
        <f>IFERROR(IF(VLOOKUP(B2239,comp!$D:$L,1,FALSE)=B2239,"",""),"Novo")</f>
        <v/>
      </c>
    </row>
    <row r="2240" spans="1:11">
      <c r="A2240" s="151">
        <v>89393</v>
      </c>
      <c r="B2240" s="152">
        <v>7138</v>
      </c>
      <c r="C2240" s="151" t="s">
        <v>2952</v>
      </c>
      <c r="D2240" s="151" t="s">
        <v>727</v>
      </c>
      <c r="E2240" s="151">
        <v>1</v>
      </c>
      <c r="F2240" s="151">
        <v>1.02</v>
      </c>
      <c r="G2240" s="151">
        <f t="shared" si="102"/>
        <v>1.02</v>
      </c>
      <c r="H2240" s="151">
        <f t="shared" si="103"/>
        <v>0</v>
      </c>
      <c r="I2240" s="151">
        <f t="shared" si="104"/>
        <v>1.02</v>
      </c>
      <c r="J2240" s="151" t="s">
        <v>707</v>
      </c>
      <c r="K2240" s="151" t="str">
        <f>IFERROR(IF(VLOOKUP(B2240,comp!$D:$L,1,FALSE)=B2240,"",""),"Novo")</f>
        <v/>
      </c>
    </row>
    <row r="2241" spans="1:11">
      <c r="A2241" s="151">
        <v>89394</v>
      </c>
      <c r="B2241" s="152">
        <v>7121</v>
      </c>
      <c r="C2241" s="151" t="s">
        <v>2953</v>
      </c>
      <c r="D2241" s="151" t="s">
        <v>727</v>
      </c>
      <c r="E2241" s="151">
        <v>1</v>
      </c>
      <c r="F2241" s="151">
        <v>8.8000000000000007</v>
      </c>
      <c r="G2241" s="151">
        <f t="shared" si="102"/>
        <v>8.8000000000000007</v>
      </c>
      <c r="H2241" s="151">
        <f t="shared" si="103"/>
        <v>0</v>
      </c>
      <c r="I2241" s="151">
        <f t="shared" si="104"/>
        <v>8.8000000000000007</v>
      </c>
      <c r="J2241" s="151" t="s">
        <v>707</v>
      </c>
      <c r="K2241" s="151" t="str">
        <f>IFERROR(IF(VLOOKUP(B2241,comp!$D:$L,1,FALSE)=B2241,"",""),"Novo")</f>
        <v/>
      </c>
    </row>
    <row r="2242" spans="1:11">
      <c r="A2242" s="151">
        <v>89395</v>
      </c>
      <c r="B2242" s="152">
        <v>7139</v>
      </c>
      <c r="C2242" s="151" t="s">
        <v>2954</v>
      </c>
      <c r="D2242" s="151" t="s">
        <v>727</v>
      </c>
      <c r="E2242" s="151">
        <v>1</v>
      </c>
      <c r="F2242" s="151">
        <v>1.1499999999999999</v>
      </c>
      <c r="G2242" s="151">
        <f t="shared" si="102"/>
        <v>1.1499999999999999</v>
      </c>
      <c r="H2242" s="151">
        <f t="shared" si="103"/>
        <v>0</v>
      </c>
      <c r="I2242" s="151">
        <f t="shared" si="104"/>
        <v>1.1499999999999999</v>
      </c>
      <c r="J2242" s="151" t="s">
        <v>707</v>
      </c>
      <c r="K2242" s="151" t="str">
        <f>IFERROR(IF(VLOOKUP(B2242,comp!$D:$L,1,FALSE)=B2242,"",""),"Novo")</f>
        <v/>
      </c>
    </row>
    <row r="2243" spans="1:11">
      <c r="A2243" s="151">
        <v>89396</v>
      </c>
      <c r="B2243" s="152">
        <v>7137</v>
      </c>
      <c r="C2243" s="151" t="s">
        <v>2955</v>
      </c>
      <c r="D2243" s="151" t="s">
        <v>727</v>
      </c>
      <c r="E2243" s="151">
        <v>1</v>
      </c>
      <c r="F2243" s="151">
        <v>9.61</v>
      </c>
      <c r="G2243" s="151">
        <f t="shared" si="102"/>
        <v>9.61</v>
      </c>
      <c r="H2243" s="151">
        <f t="shared" si="103"/>
        <v>0</v>
      </c>
      <c r="I2243" s="151">
        <f t="shared" si="104"/>
        <v>9.61</v>
      </c>
      <c r="J2243" s="151" t="s">
        <v>707</v>
      </c>
      <c r="K2243" s="151" t="str">
        <f>IFERROR(IF(VLOOKUP(B2243,comp!$D:$L,1,FALSE)=B2243,"",""),"Novo")</f>
        <v/>
      </c>
    </row>
    <row r="2244" spans="1:11">
      <c r="A2244" s="151">
        <v>89397</v>
      </c>
      <c r="B2244" s="152">
        <v>7104</v>
      </c>
      <c r="C2244" s="151" t="s">
        <v>2956</v>
      </c>
      <c r="D2244" s="151" t="s">
        <v>727</v>
      </c>
      <c r="E2244" s="151">
        <v>1</v>
      </c>
      <c r="F2244" s="151">
        <v>3.68</v>
      </c>
      <c r="G2244" s="151">
        <f t="shared" si="102"/>
        <v>3.68</v>
      </c>
      <c r="H2244" s="151">
        <f t="shared" si="103"/>
        <v>0</v>
      </c>
      <c r="I2244" s="151">
        <f t="shared" si="104"/>
        <v>3.68</v>
      </c>
      <c r="J2244" s="151" t="s">
        <v>707</v>
      </c>
      <c r="K2244" s="151" t="str">
        <f>IFERROR(IF(VLOOKUP(B2244,comp!$D:$L,1,FALSE)=B2244,"",""),"Novo")</f>
        <v/>
      </c>
    </row>
    <row r="2245" spans="1:11">
      <c r="A2245" s="151">
        <v>89398</v>
      </c>
      <c r="B2245" s="152">
        <v>7140</v>
      </c>
      <c r="C2245" s="151" t="s">
        <v>2957</v>
      </c>
      <c r="D2245" s="151" t="s">
        <v>727</v>
      </c>
      <c r="E2245" s="151">
        <v>1</v>
      </c>
      <c r="F2245" s="151">
        <v>3.62</v>
      </c>
      <c r="G2245" s="151">
        <f t="shared" ref="G2245:G2308" si="105">IF(J2245="INSUMO",F2245*E2245,0)</f>
        <v>3.62</v>
      </c>
      <c r="H2245" s="151">
        <f t="shared" ref="H2245:H2308" si="106">IF(J2245="MÃO DE OBRA",F2245*E2245,0)</f>
        <v>0</v>
      </c>
      <c r="I2245" s="151">
        <f t="shared" ref="I2245:I2308" si="107">E2245*F2245</f>
        <v>3.62</v>
      </c>
      <c r="J2245" s="151" t="s">
        <v>707</v>
      </c>
      <c r="K2245" s="151" t="str">
        <f>IFERROR(IF(VLOOKUP(B2245,comp!$D:$L,1,FALSE)=B2245,"",""),"Novo")</f>
        <v/>
      </c>
    </row>
    <row r="2246" spans="1:11">
      <c r="A2246" s="151">
        <v>89399</v>
      </c>
      <c r="B2246" s="152">
        <v>7114</v>
      </c>
      <c r="C2246" s="151" t="s">
        <v>2958</v>
      </c>
      <c r="D2246" s="151" t="s">
        <v>727</v>
      </c>
      <c r="E2246" s="151">
        <v>1</v>
      </c>
      <c r="F2246" s="151">
        <v>12.31</v>
      </c>
      <c r="G2246" s="151">
        <f t="shared" si="105"/>
        <v>12.31</v>
      </c>
      <c r="H2246" s="151">
        <f t="shared" si="106"/>
        <v>0</v>
      </c>
      <c r="I2246" s="151">
        <f t="shared" si="107"/>
        <v>12.31</v>
      </c>
      <c r="J2246" s="151" t="s">
        <v>707</v>
      </c>
      <c r="K2246" s="151" t="str">
        <f>IFERROR(IF(VLOOKUP(B2246,comp!$D:$L,1,FALSE)=B2246,"",""),"Novo")</f>
        <v/>
      </c>
    </row>
    <row r="2247" spans="1:11">
      <c r="A2247" s="151">
        <v>89400</v>
      </c>
      <c r="B2247" s="152">
        <v>7136</v>
      </c>
      <c r="C2247" s="151" t="s">
        <v>2959</v>
      </c>
      <c r="D2247" s="151" t="s">
        <v>727</v>
      </c>
      <c r="E2247" s="151">
        <v>1</v>
      </c>
      <c r="F2247" s="151">
        <v>6.42</v>
      </c>
      <c r="G2247" s="151">
        <f t="shared" si="105"/>
        <v>6.42</v>
      </c>
      <c r="H2247" s="151">
        <f t="shared" si="106"/>
        <v>0</v>
      </c>
      <c r="I2247" s="151">
        <f t="shared" si="107"/>
        <v>6.42</v>
      </c>
      <c r="J2247" s="151" t="s">
        <v>707</v>
      </c>
      <c r="K2247" s="151" t="str">
        <f>IFERROR(IF(VLOOKUP(B2247,comp!$D:$L,1,FALSE)=B2247,"",""),"Novo")</f>
        <v/>
      </c>
    </row>
    <row r="2248" spans="1:11">
      <c r="A2248" s="151">
        <v>89412</v>
      </c>
      <c r="B2248" s="152">
        <v>3522</v>
      </c>
      <c r="C2248" s="151" t="s">
        <v>2960</v>
      </c>
      <c r="D2248" s="151" t="s">
        <v>727</v>
      </c>
      <c r="E2248" s="151">
        <v>1</v>
      </c>
      <c r="F2248" s="151">
        <v>2.33</v>
      </c>
      <c r="G2248" s="151">
        <f t="shared" si="105"/>
        <v>2.33</v>
      </c>
      <c r="H2248" s="151">
        <f t="shared" si="106"/>
        <v>0</v>
      </c>
      <c r="I2248" s="151">
        <f t="shared" si="107"/>
        <v>2.33</v>
      </c>
      <c r="J2248" s="151" t="s">
        <v>707</v>
      </c>
      <c r="K2248" s="151" t="str">
        <f>IFERROR(IF(VLOOKUP(B2248,comp!$D:$L,1,FALSE)=B2248,"",""),"Novo")</f>
        <v/>
      </c>
    </row>
    <row r="2249" spans="1:11">
      <c r="A2249" s="151">
        <v>89439</v>
      </c>
      <c r="B2249" s="152">
        <v>7109</v>
      </c>
      <c r="C2249" s="151" t="s">
        <v>2961</v>
      </c>
      <c r="D2249" s="151" t="s">
        <v>727</v>
      </c>
      <c r="E2249" s="151">
        <v>1</v>
      </c>
      <c r="F2249" s="151">
        <v>2.44</v>
      </c>
      <c r="G2249" s="151">
        <f t="shared" si="105"/>
        <v>2.44</v>
      </c>
      <c r="H2249" s="151">
        <f t="shared" si="106"/>
        <v>0</v>
      </c>
      <c r="I2249" s="151">
        <f t="shared" si="107"/>
        <v>2.44</v>
      </c>
      <c r="J2249" s="151" t="s">
        <v>707</v>
      </c>
      <c r="K2249" s="151" t="str">
        <f>IFERROR(IF(VLOOKUP(B2249,comp!$D:$L,1,FALSE)=B2249,"",""),"Novo")</f>
        <v/>
      </c>
    </row>
    <row r="2250" spans="1:11">
      <c r="A2250" s="151">
        <v>89497</v>
      </c>
      <c r="B2250" s="152">
        <v>3535</v>
      </c>
      <c r="C2250" s="151" t="s">
        <v>2962</v>
      </c>
      <c r="D2250" s="151" t="s">
        <v>727</v>
      </c>
      <c r="E2250" s="151">
        <v>1</v>
      </c>
      <c r="F2250" s="151">
        <v>5.67</v>
      </c>
      <c r="G2250" s="151">
        <f t="shared" si="105"/>
        <v>5.67</v>
      </c>
      <c r="H2250" s="151">
        <f t="shared" si="106"/>
        <v>0</v>
      </c>
      <c r="I2250" s="151">
        <f t="shared" si="107"/>
        <v>5.67</v>
      </c>
      <c r="J2250" s="151" t="s">
        <v>707</v>
      </c>
      <c r="K2250" s="151" t="str">
        <f>IFERROR(IF(VLOOKUP(B2250,comp!$D:$L,1,FALSE)=B2250,"",""),"Novo")</f>
        <v/>
      </c>
    </row>
    <row r="2251" spans="1:11">
      <c r="A2251" s="151">
        <v>89498</v>
      </c>
      <c r="B2251" s="152">
        <v>3502</v>
      </c>
      <c r="C2251" s="151" t="s">
        <v>2963</v>
      </c>
      <c r="D2251" s="151" t="s">
        <v>727</v>
      </c>
      <c r="E2251" s="151">
        <v>1</v>
      </c>
      <c r="F2251" s="151">
        <v>5.72</v>
      </c>
      <c r="G2251" s="151">
        <f t="shared" si="105"/>
        <v>5.72</v>
      </c>
      <c r="H2251" s="151">
        <f t="shared" si="106"/>
        <v>0</v>
      </c>
      <c r="I2251" s="151">
        <f t="shared" si="107"/>
        <v>5.72</v>
      </c>
      <c r="J2251" s="151" t="s">
        <v>707</v>
      </c>
      <c r="K2251" s="151" t="str">
        <f>IFERROR(IF(VLOOKUP(B2251,comp!$D:$L,1,FALSE)=B2251,"",""),"Novo")</f>
        <v/>
      </c>
    </row>
    <row r="2252" spans="1:11">
      <c r="A2252" s="151">
        <v>89499</v>
      </c>
      <c r="B2252" s="152">
        <v>1958</v>
      </c>
      <c r="C2252" s="151" t="s">
        <v>2964</v>
      </c>
      <c r="D2252" s="151" t="s">
        <v>727</v>
      </c>
      <c r="E2252" s="151">
        <v>1</v>
      </c>
      <c r="F2252" s="151">
        <v>11.55</v>
      </c>
      <c r="G2252" s="151">
        <f t="shared" si="105"/>
        <v>11.55</v>
      </c>
      <c r="H2252" s="151">
        <f t="shared" si="106"/>
        <v>0</v>
      </c>
      <c r="I2252" s="151">
        <f t="shared" si="107"/>
        <v>11.55</v>
      </c>
      <c r="J2252" s="151" t="s">
        <v>707</v>
      </c>
      <c r="K2252" s="151" t="str">
        <f>IFERROR(IF(VLOOKUP(B2252,comp!$D:$L,1,FALSE)=B2252,"",""),"Novo")</f>
        <v/>
      </c>
    </row>
    <row r="2253" spans="1:11">
      <c r="A2253" s="151">
        <v>89500</v>
      </c>
      <c r="B2253" s="152">
        <v>1929</v>
      </c>
      <c r="C2253" s="151" t="s">
        <v>2965</v>
      </c>
      <c r="D2253" s="151" t="s">
        <v>727</v>
      </c>
      <c r="E2253" s="151">
        <v>1</v>
      </c>
      <c r="F2253" s="151">
        <v>5.21</v>
      </c>
      <c r="G2253" s="151">
        <f t="shared" si="105"/>
        <v>5.21</v>
      </c>
      <c r="H2253" s="151">
        <f t="shared" si="106"/>
        <v>0</v>
      </c>
      <c r="I2253" s="151">
        <f t="shared" si="107"/>
        <v>5.21</v>
      </c>
      <c r="J2253" s="151" t="s">
        <v>707</v>
      </c>
      <c r="K2253" s="151" t="str">
        <f>IFERROR(IF(VLOOKUP(B2253,comp!$D:$L,1,FALSE)=B2253,"",""),"Novo")</f>
        <v/>
      </c>
    </row>
    <row r="2254" spans="1:11">
      <c r="A2254" s="151">
        <v>89501</v>
      </c>
      <c r="B2254" s="152">
        <v>3540</v>
      </c>
      <c r="C2254" s="151" t="s">
        <v>2966</v>
      </c>
      <c r="D2254" s="151" t="s">
        <v>727</v>
      </c>
      <c r="E2254" s="151">
        <v>1</v>
      </c>
      <c r="F2254" s="151">
        <v>4.8</v>
      </c>
      <c r="G2254" s="151">
        <f t="shared" si="105"/>
        <v>4.8</v>
      </c>
      <c r="H2254" s="151">
        <f t="shared" si="106"/>
        <v>0</v>
      </c>
      <c r="I2254" s="151">
        <f t="shared" si="107"/>
        <v>4.8</v>
      </c>
      <c r="J2254" s="151" t="s">
        <v>707</v>
      </c>
      <c r="K2254" s="151" t="str">
        <f>IFERROR(IF(VLOOKUP(B2254,comp!$D:$L,1,FALSE)=B2254,"",""),"Novo")</f>
        <v/>
      </c>
    </row>
    <row r="2255" spans="1:11">
      <c r="A2255" s="151">
        <v>89502</v>
      </c>
      <c r="B2255" s="152">
        <v>3503</v>
      </c>
      <c r="C2255" s="151" t="s">
        <v>2967</v>
      </c>
      <c r="D2255" s="151" t="s">
        <v>727</v>
      </c>
      <c r="E2255" s="151">
        <v>1</v>
      </c>
      <c r="F2255" s="151">
        <v>7.19</v>
      </c>
      <c r="G2255" s="151">
        <f t="shared" si="105"/>
        <v>7.19</v>
      </c>
      <c r="H2255" s="151">
        <f t="shared" si="106"/>
        <v>0</v>
      </c>
      <c r="I2255" s="151">
        <f t="shared" si="107"/>
        <v>7.19</v>
      </c>
      <c r="J2255" s="151" t="s">
        <v>707</v>
      </c>
      <c r="K2255" s="151" t="str">
        <f>IFERROR(IF(VLOOKUP(B2255,comp!$D:$L,1,FALSE)=B2255,"",""),"Novo")</f>
        <v/>
      </c>
    </row>
    <row r="2256" spans="1:11">
      <c r="A2256" s="151">
        <v>89503</v>
      </c>
      <c r="B2256" s="152">
        <v>1959</v>
      </c>
      <c r="C2256" s="151" t="s">
        <v>2968</v>
      </c>
      <c r="D2256" s="151" t="s">
        <v>727</v>
      </c>
      <c r="E2256" s="151">
        <v>1</v>
      </c>
      <c r="F2256" s="151">
        <v>12.53</v>
      </c>
      <c r="G2256" s="151">
        <f t="shared" si="105"/>
        <v>12.53</v>
      </c>
      <c r="H2256" s="151">
        <f t="shared" si="106"/>
        <v>0</v>
      </c>
      <c r="I2256" s="151">
        <f t="shared" si="107"/>
        <v>12.53</v>
      </c>
      <c r="J2256" s="151" t="s">
        <v>707</v>
      </c>
      <c r="K2256" s="151" t="str">
        <f>IFERROR(IF(VLOOKUP(B2256,comp!$D:$L,1,FALSE)=B2256,"",""),"Novo")</f>
        <v/>
      </c>
    </row>
    <row r="2257" spans="1:11">
      <c r="A2257" s="151">
        <v>89504</v>
      </c>
      <c r="B2257" s="152">
        <v>1930</v>
      </c>
      <c r="C2257" s="151" t="s">
        <v>2969</v>
      </c>
      <c r="D2257" s="151" t="s">
        <v>727</v>
      </c>
      <c r="E2257" s="151">
        <v>1</v>
      </c>
      <c r="F2257" s="151">
        <v>8.91</v>
      </c>
      <c r="G2257" s="151">
        <f t="shared" si="105"/>
        <v>8.91</v>
      </c>
      <c r="H2257" s="151">
        <f t="shared" si="106"/>
        <v>0</v>
      </c>
      <c r="I2257" s="151">
        <f t="shared" si="107"/>
        <v>8.91</v>
      </c>
      <c r="J2257" s="151" t="s">
        <v>707</v>
      </c>
      <c r="K2257" s="151" t="str">
        <f>IFERROR(IF(VLOOKUP(B2257,comp!$D:$L,1,FALSE)=B2257,"",""),"Novo")</f>
        <v/>
      </c>
    </row>
    <row r="2258" spans="1:11">
      <c r="A2258" s="151">
        <v>89505</v>
      </c>
      <c r="B2258" s="152">
        <v>3539</v>
      </c>
      <c r="C2258" s="151" t="s">
        <v>2970</v>
      </c>
      <c r="D2258" s="151" t="s">
        <v>727</v>
      </c>
      <c r="E2258" s="151">
        <v>1</v>
      </c>
      <c r="F2258" s="151">
        <v>27.81</v>
      </c>
      <c r="G2258" s="151">
        <f t="shared" si="105"/>
        <v>27.81</v>
      </c>
      <c r="H2258" s="151">
        <f t="shared" si="106"/>
        <v>0</v>
      </c>
      <c r="I2258" s="151">
        <f t="shared" si="107"/>
        <v>27.81</v>
      </c>
      <c r="J2258" s="151" t="s">
        <v>707</v>
      </c>
      <c r="K2258" s="151" t="str">
        <f>IFERROR(IF(VLOOKUP(B2258,comp!$D:$L,1,FALSE)=B2258,"",""),"Novo")</f>
        <v/>
      </c>
    </row>
    <row r="2259" spans="1:11">
      <c r="A2259" s="151">
        <v>89506</v>
      </c>
      <c r="B2259" s="152">
        <v>3477</v>
      </c>
      <c r="C2259" s="151" t="s">
        <v>2971</v>
      </c>
      <c r="D2259" s="151" t="s">
        <v>727</v>
      </c>
      <c r="E2259" s="151">
        <v>1</v>
      </c>
      <c r="F2259" s="151">
        <v>26.13</v>
      </c>
      <c r="G2259" s="151">
        <f t="shared" si="105"/>
        <v>26.13</v>
      </c>
      <c r="H2259" s="151">
        <f t="shared" si="106"/>
        <v>0</v>
      </c>
      <c r="I2259" s="151">
        <f t="shared" si="107"/>
        <v>26.13</v>
      </c>
      <c r="J2259" s="151" t="s">
        <v>707</v>
      </c>
      <c r="K2259" s="151" t="str">
        <f>IFERROR(IF(VLOOKUP(B2259,comp!$D:$L,1,FALSE)=B2259,"",""),"Novo")</f>
        <v/>
      </c>
    </row>
    <row r="2260" spans="1:11">
      <c r="A2260" s="151">
        <v>89507</v>
      </c>
      <c r="B2260" s="152">
        <v>1925</v>
      </c>
      <c r="C2260" s="151" t="s">
        <v>2972</v>
      </c>
      <c r="D2260" s="151" t="s">
        <v>727</v>
      </c>
      <c r="E2260" s="151">
        <v>1</v>
      </c>
      <c r="F2260" s="151">
        <v>32.75</v>
      </c>
      <c r="G2260" s="151">
        <f t="shared" si="105"/>
        <v>32.75</v>
      </c>
      <c r="H2260" s="151">
        <f t="shared" si="106"/>
        <v>0</v>
      </c>
      <c r="I2260" s="151">
        <f t="shared" si="107"/>
        <v>32.75</v>
      </c>
      <c r="J2260" s="151" t="s">
        <v>707</v>
      </c>
      <c r="K2260" s="151" t="str">
        <f>IFERROR(IF(VLOOKUP(B2260,comp!$D:$L,1,FALSE)=B2260,"",""),"Novo")</f>
        <v/>
      </c>
    </row>
    <row r="2261" spans="1:11">
      <c r="A2261" s="151">
        <v>89510</v>
      </c>
      <c r="B2261" s="152">
        <v>1924</v>
      </c>
      <c r="C2261" s="151" t="s">
        <v>2973</v>
      </c>
      <c r="D2261" s="151" t="s">
        <v>727</v>
      </c>
      <c r="E2261" s="151">
        <v>1</v>
      </c>
      <c r="F2261" s="151">
        <v>14.38</v>
      </c>
      <c r="G2261" s="151">
        <f t="shared" si="105"/>
        <v>14.38</v>
      </c>
      <c r="H2261" s="151">
        <f t="shared" si="106"/>
        <v>0</v>
      </c>
      <c r="I2261" s="151">
        <f t="shared" si="107"/>
        <v>14.38</v>
      </c>
      <c r="J2261" s="151" t="s">
        <v>707</v>
      </c>
      <c r="K2261" s="151" t="str">
        <f>IFERROR(IF(VLOOKUP(B2261,comp!$D:$L,1,FALSE)=B2261,"",""),"Novo")</f>
        <v/>
      </c>
    </row>
    <row r="2262" spans="1:11">
      <c r="A2262" s="151">
        <v>89513</v>
      </c>
      <c r="B2262" s="152">
        <v>3511</v>
      </c>
      <c r="C2262" s="151" t="s">
        <v>2974</v>
      </c>
      <c r="D2262" s="151" t="s">
        <v>727</v>
      </c>
      <c r="E2262" s="151">
        <v>1</v>
      </c>
      <c r="F2262" s="151">
        <v>82.02</v>
      </c>
      <c r="G2262" s="151">
        <f t="shared" si="105"/>
        <v>82.02</v>
      </c>
      <c r="H2262" s="151">
        <f t="shared" si="106"/>
        <v>0</v>
      </c>
      <c r="I2262" s="151">
        <f t="shared" si="107"/>
        <v>82.02</v>
      </c>
      <c r="J2262" s="151" t="s">
        <v>707</v>
      </c>
      <c r="K2262" s="151" t="str">
        <f>IFERROR(IF(VLOOKUP(B2262,comp!$D:$L,1,FALSE)=B2262,"",""),"Novo")</f>
        <v/>
      </c>
    </row>
    <row r="2263" spans="1:11">
      <c r="A2263" s="151">
        <v>89514</v>
      </c>
      <c r="B2263" s="152">
        <v>20154</v>
      </c>
      <c r="C2263" s="151" t="s">
        <v>2975</v>
      </c>
      <c r="D2263" s="151" t="s">
        <v>727</v>
      </c>
      <c r="E2263" s="151">
        <v>1</v>
      </c>
      <c r="F2263" s="151">
        <v>4.3099999999999996</v>
      </c>
      <c r="G2263" s="151">
        <f t="shared" si="105"/>
        <v>4.3099999999999996</v>
      </c>
      <c r="H2263" s="151">
        <f t="shared" si="106"/>
        <v>0</v>
      </c>
      <c r="I2263" s="151">
        <f t="shared" si="107"/>
        <v>4.3099999999999996</v>
      </c>
      <c r="J2263" s="151" t="s">
        <v>707</v>
      </c>
      <c r="K2263" s="151" t="str">
        <f>IFERROR(IF(VLOOKUP(B2263,comp!$D:$L,1,FALSE)=B2263,"",""),"Novo")</f>
        <v/>
      </c>
    </row>
    <row r="2264" spans="1:11">
      <c r="A2264" s="151">
        <v>89515</v>
      </c>
      <c r="B2264" s="152">
        <v>3478</v>
      </c>
      <c r="C2264" s="151" t="s">
        <v>2976</v>
      </c>
      <c r="D2264" s="151" t="s">
        <v>727</v>
      </c>
      <c r="E2264" s="151">
        <v>1</v>
      </c>
      <c r="F2264" s="151">
        <v>62.66</v>
      </c>
      <c r="G2264" s="151">
        <f t="shared" si="105"/>
        <v>62.66</v>
      </c>
      <c r="H2264" s="151">
        <f t="shared" si="106"/>
        <v>0</v>
      </c>
      <c r="I2264" s="151">
        <f t="shared" si="107"/>
        <v>62.66</v>
      </c>
      <c r="J2264" s="151" t="s">
        <v>707</v>
      </c>
      <c r="K2264" s="151" t="str">
        <f>IFERROR(IF(VLOOKUP(B2264,comp!$D:$L,1,FALSE)=B2264,"",""),"Novo")</f>
        <v/>
      </c>
    </row>
    <row r="2265" spans="1:11">
      <c r="A2265" s="151">
        <v>89516</v>
      </c>
      <c r="B2265" s="152">
        <v>20148</v>
      </c>
      <c r="C2265" s="151" t="s">
        <v>2977</v>
      </c>
      <c r="D2265" s="151" t="s">
        <v>727</v>
      </c>
      <c r="E2265" s="151">
        <v>1</v>
      </c>
      <c r="F2265" s="151">
        <v>4.4000000000000004</v>
      </c>
      <c r="G2265" s="151">
        <f t="shared" si="105"/>
        <v>4.4000000000000004</v>
      </c>
      <c r="H2265" s="151">
        <f t="shared" si="106"/>
        <v>0</v>
      </c>
      <c r="I2265" s="151">
        <f t="shared" si="107"/>
        <v>4.4000000000000004</v>
      </c>
      <c r="J2265" s="151" t="s">
        <v>707</v>
      </c>
      <c r="K2265" s="151" t="str">
        <f>IFERROR(IF(VLOOKUP(B2265,comp!$D:$L,1,FALSE)=B2265,"",""),"Novo")</f>
        <v/>
      </c>
    </row>
    <row r="2266" spans="1:11">
      <c r="A2266" s="151">
        <v>89517</v>
      </c>
      <c r="B2266" s="152">
        <v>1960</v>
      </c>
      <c r="C2266" s="151" t="s">
        <v>2978</v>
      </c>
      <c r="D2266" s="151" t="s">
        <v>727</v>
      </c>
      <c r="E2266" s="151">
        <v>1</v>
      </c>
      <c r="F2266" s="151">
        <v>50.3</v>
      </c>
      <c r="G2266" s="151">
        <f t="shared" si="105"/>
        <v>50.3</v>
      </c>
      <c r="H2266" s="151">
        <f t="shared" si="106"/>
        <v>0</v>
      </c>
      <c r="I2266" s="151">
        <f t="shared" si="107"/>
        <v>50.3</v>
      </c>
      <c r="J2266" s="151" t="s">
        <v>707</v>
      </c>
      <c r="K2266" s="151" t="str">
        <f>IFERROR(IF(VLOOKUP(B2266,comp!$D:$L,1,FALSE)=B2266,"",""),"Novo")</f>
        <v/>
      </c>
    </row>
    <row r="2267" spans="1:11">
      <c r="A2267" s="151">
        <v>89518</v>
      </c>
      <c r="B2267" s="152">
        <v>20085</v>
      </c>
      <c r="C2267" s="151" t="s">
        <v>2979</v>
      </c>
      <c r="D2267" s="151" t="s">
        <v>727</v>
      </c>
      <c r="E2267" s="151">
        <v>2</v>
      </c>
      <c r="F2267" s="151">
        <v>2.09</v>
      </c>
      <c r="G2267" s="151">
        <f t="shared" si="105"/>
        <v>4.18</v>
      </c>
      <c r="H2267" s="151">
        <f t="shared" si="106"/>
        <v>0</v>
      </c>
      <c r="I2267" s="151">
        <f t="shared" si="107"/>
        <v>4.18</v>
      </c>
      <c r="J2267" s="151" t="s">
        <v>707</v>
      </c>
      <c r="K2267" s="151" t="str">
        <f>IFERROR(IF(VLOOKUP(B2267,comp!$D:$L,1,FALSE)=B2267,"",""),"Novo")</f>
        <v/>
      </c>
    </row>
    <row r="2268" spans="1:11">
      <c r="A2268" s="151">
        <v>89518</v>
      </c>
      <c r="B2268" s="152">
        <v>20155</v>
      </c>
      <c r="C2268" s="151" t="s">
        <v>2980</v>
      </c>
      <c r="D2268" s="151" t="s">
        <v>727</v>
      </c>
      <c r="E2268" s="151">
        <v>1</v>
      </c>
      <c r="F2268" s="151">
        <v>6.57</v>
      </c>
      <c r="G2268" s="151">
        <f t="shared" si="105"/>
        <v>6.57</v>
      </c>
      <c r="H2268" s="151">
        <f t="shared" si="106"/>
        <v>0</v>
      </c>
      <c r="I2268" s="151">
        <f t="shared" si="107"/>
        <v>6.57</v>
      </c>
      <c r="J2268" s="151" t="s">
        <v>707</v>
      </c>
      <c r="K2268" s="151" t="str">
        <f>IFERROR(IF(VLOOKUP(B2268,comp!$D:$L,1,FALSE)=B2268,"",""),"Novo")</f>
        <v/>
      </c>
    </row>
    <row r="2269" spans="1:11">
      <c r="A2269" s="151">
        <v>89519</v>
      </c>
      <c r="B2269" s="152">
        <v>1922</v>
      </c>
      <c r="C2269" s="151" t="s">
        <v>2981</v>
      </c>
      <c r="D2269" s="151" t="s">
        <v>727</v>
      </c>
      <c r="E2269" s="151">
        <v>1</v>
      </c>
      <c r="F2269" s="151">
        <v>29.74</v>
      </c>
      <c r="G2269" s="151">
        <f t="shared" si="105"/>
        <v>29.74</v>
      </c>
      <c r="H2269" s="151">
        <f t="shared" si="106"/>
        <v>0</v>
      </c>
      <c r="I2269" s="151">
        <f t="shared" si="107"/>
        <v>29.74</v>
      </c>
      <c r="J2269" s="151" t="s">
        <v>707</v>
      </c>
      <c r="K2269" s="151" t="str">
        <f>IFERROR(IF(VLOOKUP(B2269,comp!$D:$L,1,FALSE)=B2269,"",""),"Novo")</f>
        <v/>
      </c>
    </row>
    <row r="2270" spans="1:11">
      <c r="A2270" s="151">
        <v>89520</v>
      </c>
      <c r="B2270" s="152">
        <v>20149</v>
      </c>
      <c r="C2270" s="151" t="s">
        <v>2982</v>
      </c>
      <c r="D2270" s="151" t="s">
        <v>727</v>
      </c>
      <c r="E2270" s="151">
        <v>1</v>
      </c>
      <c r="F2270" s="151">
        <v>7.36</v>
      </c>
      <c r="G2270" s="151">
        <f t="shared" si="105"/>
        <v>7.36</v>
      </c>
      <c r="H2270" s="151">
        <f t="shared" si="106"/>
        <v>0</v>
      </c>
      <c r="I2270" s="151">
        <f t="shared" si="107"/>
        <v>7.36</v>
      </c>
      <c r="J2270" s="151" t="s">
        <v>707</v>
      </c>
      <c r="K2270" s="151" t="str">
        <f>IFERROR(IF(VLOOKUP(B2270,comp!$D:$L,1,FALSE)=B2270,"",""),"Novo")</f>
        <v/>
      </c>
    </row>
    <row r="2271" spans="1:11">
      <c r="A2271" s="151">
        <v>89521</v>
      </c>
      <c r="B2271" s="152">
        <v>3513</v>
      </c>
      <c r="C2271" s="151" t="s">
        <v>2983</v>
      </c>
      <c r="D2271" s="151" t="s">
        <v>727</v>
      </c>
      <c r="E2271" s="151">
        <v>1</v>
      </c>
      <c r="F2271" s="151">
        <v>98.06</v>
      </c>
      <c r="G2271" s="151">
        <f t="shared" si="105"/>
        <v>98.06</v>
      </c>
      <c r="H2271" s="151">
        <f t="shared" si="106"/>
        <v>0</v>
      </c>
      <c r="I2271" s="151">
        <f t="shared" si="107"/>
        <v>98.06</v>
      </c>
      <c r="J2271" s="151" t="s">
        <v>707</v>
      </c>
      <c r="K2271" s="151" t="str">
        <f>IFERROR(IF(VLOOKUP(B2271,comp!$D:$L,1,FALSE)=B2271,"",""),"Novo")</f>
        <v/>
      </c>
    </row>
    <row r="2272" spans="1:11">
      <c r="A2272" s="151">
        <v>89522</v>
      </c>
      <c r="B2272" s="152">
        <v>298</v>
      </c>
      <c r="C2272" s="151" t="s">
        <v>2984</v>
      </c>
      <c r="D2272" s="151" t="s">
        <v>727</v>
      </c>
      <c r="E2272" s="151">
        <v>2</v>
      </c>
      <c r="F2272" s="151">
        <v>2.54</v>
      </c>
      <c r="G2272" s="151">
        <f t="shared" si="105"/>
        <v>5.08</v>
      </c>
      <c r="H2272" s="151">
        <f t="shared" si="106"/>
        <v>0</v>
      </c>
      <c r="I2272" s="151">
        <f t="shared" si="107"/>
        <v>5.08</v>
      </c>
      <c r="J2272" s="151" t="s">
        <v>707</v>
      </c>
      <c r="K2272" s="151" t="str">
        <f>IFERROR(IF(VLOOKUP(B2272,comp!$D:$L,1,FALSE)=B2272,"",""),"Novo")</f>
        <v/>
      </c>
    </row>
    <row r="2273" spans="1:11">
      <c r="A2273" s="151">
        <v>89522</v>
      </c>
      <c r="B2273" s="152">
        <v>20156</v>
      </c>
      <c r="C2273" s="151" t="s">
        <v>2985</v>
      </c>
      <c r="D2273" s="151" t="s">
        <v>727</v>
      </c>
      <c r="E2273" s="151">
        <v>1</v>
      </c>
      <c r="F2273" s="151">
        <v>18.46</v>
      </c>
      <c r="G2273" s="151">
        <f t="shared" si="105"/>
        <v>18.46</v>
      </c>
      <c r="H2273" s="151">
        <f t="shared" si="106"/>
        <v>0</v>
      </c>
      <c r="I2273" s="151">
        <f t="shared" si="107"/>
        <v>18.46</v>
      </c>
      <c r="J2273" s="151" t="s">
        <v>707</v>
      </c>
      <c r="K2273" s="151" t="str">
        <f>IFERROR(IF(VLOOKUP(B2273,comp!$D:$L,1,FALSE)=B2273,"",""),"Novo")</f>
        <v/>
      </c>
    </row>
    <row r="2274" spans="1:11">
      <c r="A2274" s="151">
        <v>89523</v>
      </c>
      <c r="B2274" s="152">
        <v>3525</v>
      </c>
      <c r="C2274" s="151" t="s">
        <v>2986</v>
      </c>
      <c r="D2274" s="151" t="s">
        <v>727</v>
      </c>
      <c r="E2274" s="151">
        <v>1</v>
      </c>
      <c r="F2274" s="151">
        <v>77.33</v>
      </c>
      <c r="G2274" s="151">
        <f t="shared" si="105"/>
        <v>77.33</v>
      </c>
      <c r="H2274" s="151">
        <f t="shared" si="106"/>
        <v>0</v>
      </c>
      <c r="I2274" s="151">
        <f t="shared" si="107"/>
        <v>77.33</v>
      </c>
      <c r="J2274" s="151" t="s">
        <v>707</v>
      </c>
      <c r="K2274" s="151" t="str">
        <f>IFERROR(IF(VLOOKUP(B2274,comp!$D:$L,1,FALSE)=B2274,"",""),"Novo")</f>
        <v/>
      </c>
    </row>
    <row r="2275" spans="1:11">
      <c r="A2275" s="151">
        <v>89524</v>
      </c>
      <c r="B2275" s="152">
        <v>20150</v>
      </c>
      <c r="C2275" s="151" t="s">
        <v>2987</v>
      </c>
      <c r="D2275" s="151" t="s">
        <v>727</v>
      </c>
      <c r="E2275" s="151">
        <v>1</v>
      </c>
      <c r="F2275" s="151">
        <v>18.96</v>
      </c>
      <c r="G2275" s="151">
        <f t="shared" si="105"/>
        <v>18.96</v>
      </c>
      <c r="H2275" s="151">
        <f t="shared" si="106"/>
        <v>0</v>
      </c>
      <c r="I2275" s="151">
        <f t="shared" si="107"/>
        <v>18.96</v>
      </c>
      <c r="J2275" s="151" t="s">
        <v>707</v>
      </c>
      <c r="K2275" s="151" t="str">
        <f>IFERROR(IF(VLOOKUP(B2275,comp!$D:$L,1,FALSE)=B2275,"",""),"Novo")</f>
        <v/>
      </c>
    </row>
    <row r="2276" spans="1:11">
      <c r="A2276" s="151">
        <v>89525</v>
      </c>
      <c r="B2276" s="152">
        <v>1961</v>
      </c>
      <c r="C2276" s="151" t="s">
        <v>5063</v>
      </c>
      <c r="D2276" s="151" t="s">
        <v>727</v>
      </c>
      <c r="E2276" s="151">
        <v>1</v>
      </c>
      <c r="F2276" s="151">
        <v>64.44</v>
      </c>
      <c r="G2276" s="151">
        <f t="shared" si="105"/>
        <v>64.44</v>
      </c>
      <c r="H2276" s="151">
        <f t="shared" si="106"/>
        <v>0</v>
      </c>
      <c r="I2276" s="151">
        <f t="shared" si="107"/>
        <v>64.44</v>
      </c>
      <c r="J2276" s="151" t="s">
        <v>707</v>
      </c>
      <c r="K2276" s="151" t="str">
        <f>IFERROR(IF(VLOOKUP(B2276,comp!$D:$L,1,FALSE)=B2276,"",""),"Novo")</f>
        <v/>
      </c>
    </row>
    <row r="2277" spans="1:11">
      <c r="A2277" s="151">
        <v>89526</v>
      </c>
      <c r="B2277" s="152">
        <v>20096</v>
      </c>
      <c r="C2277" s="151" t="s">
        <v>4952</v>
      </c>
      <c r="D2277" s="151" t="s">
        <v>727</v>
      </c>
      <c r="E2277" s="151">
        <v>1</v>
      </c>
      <c r="F2277" s="151">
        <v>28.18</v>
      </c>
      <c r="G2277" s="151">
        <f t="shared" si="105"/>
        <v>28.18</v>
      </c>
      <c r="H2277" s="151">
        <f t="shared" si="106"/>
        <v>0</v>
      </c>
      <c r="I2277" s="151">
        <f t="shared" si="107"/>
        <v>28.18</v>
      </c>
      <c r="J2277" s="151" t="s">
        <v>707</v>
      </c>
      <c r="K2277" s="151" t="str">
        <f>IFERROR(IF(VLOOKUP(B2277,comp!$D:$L,1,FALSE)=B2277,"",""),"Novo")</f>
        <v/>
      </c>
    </row>
    <row r="2278" spans="1:11">
      <c r="A2278" s="151">
        <v>89527</v>
      </c>
      <c r="B2278" s="152">
        <v>1953</v>
      </c>
      <c r="C2278" s="151" t="s">
        <v>5062</v>
      </c>
      <c r="D2278" s="151" t="s">
        <v>727</v>
      </c>
      <c r="E2278" s="151">
        <v>1</v>
      </c>
      <c r="F2278" s="151">
        <v>36.299999999999997</v>
      </c>
      <c r="G2278" s="151">
        <f t="shared" si="105"/>
        <v>36.299999999999997</v>
      </c>
      <c r="H2278" s="151">
        <f t="shared" si="106"/>
        <v>0</v>
      </c>
      <c r="I2278" s="151">
        <f t="shared" si="107"/>
        <v>36.299999999999997</v>
      </c>
      <c r="J2278" s="151" t="s">
        <v>707</v>
      </c>
      <c r="K2278" s="151" t="str">
        <f>IFERROR(IF(VLOOKUP(B2278,comp!$D:$L,1,FALSE)=B2278,"",""),"Novo")</f>
        <v/>
      </c>
    </row>
    <row r="2279" spans="1:11">
      <c r="A2279" s="151">
        <v>89529</v>
      </c>
      <c r="B2279" s="152">
        <v>299</v>
      </c>
      <c r="C2279" s="151" t="s">
        <v>3060</v>
      </c>
      <c r="D2279" s="151" t="s">
        <v>727</v>
      </c>
      <c r="E2279" s="151">
        <v>2</v>
      </c>
      <c r="F2279" s="151">
        <v>3.31</v>
      </c>
      <c r="G2279" s="151">
        <f t="shared" si="105"/>
        <v>6.62</v>
      </c>
      <c r="H2279" s="151">
        <f t="shared" si="106"/>
        <v>0</v>
      </c>
      <c r="I2279" s="151">
        <f t="shared" si="107"/>
        <v>6.62</v>
      </c>
      <c r="J2279" s="151" t="s">
        <v>707</v>
      </c>
      <c r="K2279" s="151" t="str">
        <f>IFERROR(IF(VLOOKUP(B2279,comp!$D:$L,1,FALSE)=B2279,"",""),"Novo")</f>
        <v/>
      </c>
    </row>
    <row r="2280" spans="1:11">
      <c r="A2280" s="151">
        <v>89529</v>
      </c>
      <c r="B2280" s="152">
        <v>20157</v>
      </c>
      <c r="C2280" s="151" t="s">
        <v>4965</v>
      </c>
      <c r="D2280" s="151" t="s">
        <v>727</v>
      </c>
      <c r="E2280" s="151">
        <v>1</v>
      </c>
      <c r="F2280" s="151">
        <v>21.28</v>
      </c>
      <c r="G2280" s="151">
        <f t="shared" si="105"/>
        <v>21.28</v>
      </c>
      <c r="H2280" s="151">
        <f t="shared" si="106"/>
        <v>0</v>
      </c>
      <c r="I2280" s="151">
        <f t="shared" si="107"/>
        <v>21.28</v>
      </c>
      <c r="J2280" s="151" t="s">
        <v>707</v>
      </c>
      <c r="K2280" s="151" t="str">
        <f>IFERROR(IF(VLOOKUP(B2280,comp!$D:$L,1,FALSE)=B2280,"",""),"Novo")</f>
        <v/>
      </c>
    </row>
    <row r="2281" spans="1:11">
      <c r="A2281" s="151">
        <v>89531</v>
      </c>
      <c r="B2281" s="152">
        <v>20151</v>
      </c>
      <c r="C2281" s="151" t="s">
        <v>4963</v>
      </c>
      <c r="D2281" s="151" t="s">
        <v>727</v>
      </c>
      <c r="E2281" s="151">
        <v>1</v>
      </c>
      <c r="F2281" s="151">
        <v>22.4</v>
      </c>
      <c r="G2281" s="151">
        <f t="shared" si="105"/>
        <v>22.4</v>
      </c>
      <c r="H2281" s="151">
        <f t="shared" si="106"/>
        <v>0</v>
      </c>
      <c r="I2281" s="151">
        <f t="shared" si="107"/>
        <v>22.4</v>
      </c>
      <c r="J2281" s="151" t="s">
        <v>707</v>
      </c>
      <c r="K2281" s="151" t="str">
        <f>IFERROR(IF(VLOOKUP(B2281,comp!$D:$L,1,FALSE)=B2281,"",""),"Novo")</f>
        <v/>
      </c>
    </row>
    <row r="2282" spans="1:11">
      <c r="A2282" s="151">
        <v>89535</v>
      </c>
      <c r="B2282" s="152">
        <v>20097</v>
      </c>
      <c r="C2282" s="151" t="s">
        <v>4953</v>
      </c>
      <c r="D2282" s="151" t="s">
        <v>727</v>
      </c>
      <c r="E2282" s="151">
        <v>1</v>
      </c>
      <c r="F2282" s="151">
        <v>27.23</v>
      </c>
      <c r="G2282" s="151">
        <f t="shared" si="105"/>
        <v>27.23</v>
      </c>
      <c r="H2282" s="151">
        <f t="shared" si="106"/>
        <v>0</v>
      </c>
      <c r="I2282" s="151">
        <f t="shared" si="107"/>
        <v>27.23</v>
      </c>
      <c r="J2282" s="151" t="s">
        <v>707</v>
      </c>
      <c r="K2282" s="151" t="str">
        <f>IFERROR(IF(VLOOKUP(B2282,comp!$D:$L,1,FALSE)=B2282,"",""),"Novo")</f>
        <v/>
      </c>
    </row>
    <row r="2283" spans="1:11">
      <c r="A2283" s="151">
        <v>89544</v>
      </c>
      <c r="B2283" s="152">
        <v>20167</v>
      </c>
      <c r="C2283" s="151" t="s">
        <v>4970</v>
      </c>
      <c r="D2283" s="151" t="s">
        <v>727</v>
      </c>
      <c r="E2283" s="151">
        <v>1</v>
      </c>
      <c r="F2283" s="151">
        <v>5.4</v>
      </c>
      <c r="G2283" s="151">
        <f t="shared" si="105"/>
        <v>5.4</v>
      </c>
      <c r="H2283" s="151">
        <f t="shared" si="106"/>
        <v>0</v>
      </c>
      <c r="I2283" s="151">
        <f t="shared" si="107"/>
        <v>5.4</v>
      </c>
      <c r="J2283" s="151" t="s">
        <v>707</v>
      </c>
      <c r="K2283" s="151" t="str">
        <f>IFERROR(IF(VLOOKUP(B2283,comp!$D:$L,1,FALSE)=B2283,"",""),"Novo")</f>
        <v/>
      </c>
    </row>
    <row r="2284" spans="1:11">
      <c r="A2284" s="151">
        <v>89545</v>
      </c>
      <c r="B2284" s="152">
        <v>20168</v>
      </c>
      <c r="C2284" s="151" t="s">
        <v>4971</v>
      </c>
      <c r="D2284" s="151" t="s">
        <v>727</v>
      </c>
      <c r="E2284" s="151">
        <v>1</v>
      </c>
      <c r="F2284" s="151">
        <v>11.1</v>
      </c>
      <c r="G2284" s="151">
        <f t="shared" si="105"/>
        <v>11.1</v>
      </c>
      <c r="H2284" s="151">
        <f t="shared" si="106"/>
        <v>0</v>
      </c>
      <c r="I2284" s="151">
        <f t="shared" si="107"/>
        <v>11.1</v>
      </c>
      <c r="J2284" s="151" t="s">
        <v>707</v>
      </c>
      <c r="K2284" s="151" t="str">
        <f>IFERROR(IF(VLOOKUP(B2284,comp!$D:$L,1,FALSE)=B2284,"",""),"Novo")</f>
        <v/>
      </c>
    </row>
    <row r="2285" spans="1:11">
      <c r="A2285" s="151">
        <v>89546</v>
      </c>
      <c r="B2285" s="152">
        <v>38418</v>
      </c>
      <c r="C2285" s="151" t="s">
        <v>4987</v>
      </c>
      <c r="D2285" s="151" t="s">
        <v>727</v>
      </c>
      <c r="E2285" s="151">
        <v>1</v>
      </c>
      <c r="F2285" s="151">
        <v>5.81</v>
      </c>
      <c r="G2285" s="151">
        <f t="shared" si="105"/>
        <v>5.81</v>
      </c>
      <c r="H2285" s="151">
        <f t="shared" si="106"/>
        <v>0</v>
      </c>
      <c r="I2285" s="151">
        <f t="shared" si="107"/>
        <v>5.81</v>
      </c>
      <c r="J2285" s="151" t="s">
        <v>707</v>
      </c>
      <c r="K2285" s="151" t="str">
        <f>IFERROR(IF(VLOOKUP(B2285,comp!$D:$L,1,FALSE)=B2285,"",""),"Novo")</f>
        <v/>
      </c>
    </row>
    <row r="2286" spans="1:11">
      <c r="A2286" s="151">
        <v>89547</v>
      </c>
      <c r="B2286" s="152">
        <v>20169</v>
      </c>
      <c r="C2286" s="151" t="s">
        <v>4972</v>
      </c>
      <c r="D2286" s="151" t="s">
        <v>727</v>
      </c>
      <c r="E2286" s="151">
        <v>1</v>
      </c>
      <c r="F2286" s="151">
        <v>12.96</v>
      </c>
      <c r="G2286" s="151">
        <f t="shared" si="105"/>
        <v>12.96</v>
      </c>
      <c r="H2286" s="151">
        <f t="shared" si="106"/>
        <v>0</v>
      </c>
      <c r="I2286" s="151">
        <f t="shared" si="107"/>
        <v>12.96</v>
      </c>
      <c r="J2286" s="151" t="s">
        <v>707</v>
      </c>
      <c r="K2286" s="151" t="str">
        <f>IFERROR(IF(VLOOKUP(B2286,comp!$D:$L,1,FALSE)=B2286,"",""),"Novo")</f>
        <v/>
      </c>
    </row>
    <row r="2287" spans="1:11">
      <c r="A2287" s="151">
        <v>89548</v>
      </c>
      <c r="B2287" s="152">
        <v>20164</v>
      </c>
      <c r="C2287" s="151" t="s">
        <v>4967</v>
      </c>
      <c r="D2287" s="151" t="s">
        <v>727</v>
      </c>
      <c r="E2287" s="151">
        <v>1</v>
      </c>
      <c r="F2287" s="151">
        <v>12.91</v>
      </c>
      <c r="G2287" s="151">
        <f t="shared" si="105"/>
        <v>12.91</v>
      </c>
      <c r="H2287" s="151">
        <f t="shared" si="106"/>
        <v>0</v>
      </c>
      <c r="I2287" s="151">
        <f t="shared" si="107"/>
        <v>12.91</v>
      </c>
      <c r="J2287" s="151" t="s">
        <v>707</v>
      </c>
      <c r="K2287" s="151" t="str">
        <f>IFERROR(IF(VLOOKUP(B2287,comp!$D:$L,1,FALSE)=B2287,"",""),"Novo")</f>
        <v/>
      </c>
    </row>
    <row r="2288" spans="1:11">
      <c r="A2288" s="151">
        <v>89549</v>
      </c>
      <c r="B2288" s="152">
        <v>20045</v>
      </c>
      <c r="C2288" s="151" t="s">
        <v>4945</v>
      </c>
      <c r="D2288" s="151" t="s">
        <v>727</v>
      </c>
      <c r="E2288" s="151">
        <v>1</v>
      </c>
      <c r="F2288" s="151">
        <v>10.220000000000001</v>
      </c>
      <c r="G2288" s="151">
        <f t="shared" si="105"/>
        <v>10.220000000000001</v>
      </c>
      <c r="H2288" s="151">
        <f t="shared" si="106"/>
        <v>0</v>
      </c>
      <c r="I2288" s="151">
        <f t="shared" si="107"/>
        <v>10.220000000000001</v>
      </c>
      <c r="J2288" s="151" t="s">
        <v>707</v>
      </c>
      <c r="K2288" s="151" t="str">
        <f>IFERROR(IF(VLOOKUP(B2288,comp!$D:$L,1,FALSE)=B2288,"",""),"Novo")</f>
        <v/>
      </c>
    </row>
    <row r="2289" spans="1:11">
      <c r="A2289" s="151">
        <v>89550</v>
      </c>
      <c r="B2289" s="152">
        <v>20182</v>
      </c>
      <c r="C2289" s="151" t="s">
        <v>4980</v>
      </c>
      <c r="D2289" s="151" t="s">
        <v>727</v>
      </c>
      <c r="E2289" s="151">
        <v>1</v>
      </c>
      <c r="F2289" s="151">
        <v>32.229999999999997</v>
      </c>
      <c r="G2289" s="151">
        <f t="shared" si="105"/>
        <v>32.229999999999997</v>
      </c>
      <c r="H2289" s="151">
        <f t="shared" si="106"/>
        <v>0</v>
      </c>
      <c r="I2289" s="151">
        <f t="shared" si="107"/>
        <v>32.229999999999997</v>
      </c>
      <c r="J2289" s="151" t="s">
        <v>707</v>
      </c>
      <c r="K2289" s="151" t="str">
        <f>IFERROR(IF(VLOOKUP(B2289,comp!$D:$L,1,FALSE)=B2289,"",""),"Novo")</f>
        <v/>
      </c>
    </row>
    <row r="2290" spans="1:11">
      <c r="A2290" s="151">
        <v>89554</v>
      </c>
      <c r="B2290" s="152">
        <v>20170</v>
      </c>
      <c r="C2290" s="151" t="s">
        <v>4973</v>
      </c>
      <c r="D2290" s="151" t="s">
        <v>727</v>
      </c>
      <c r="E2290" s="151">
        <v>1</v>
      </c>
      <c r="F2290" s="151">
        <v>14.88</v>
      </c>
      <c r="G2290" s="151">
        <f t="shared" si="105"/>
        <v>14.88</v>
      </c>
      <c r="H2290" s="151">
        <f t="shared" si="106"/>
        <v>0</v>
      </c>
      <c r="I2290" s="151">
        <f t="shared" si="107"/>
        <v>14.88</v>
      </c>
      <c r="J2290" s="151" t="s">
        <v>707</v>
      </c>
      <c r="K2290" s="151" t="str">
        <f>IFERROR(IF(VLOOKUP(B2290,comp!$D:$L,1,FALSE)=B2290,"",""),"Novo")</f>
        <v/>
      </c>
    </row>
    <row r="2291" spans="1:11">
      <c r="A2291" s="151">
        <v>89556</v>
      </c>
      <c r="B2291" s="152">
        <v>20165</v>
      </c>
      <c r="C2291" s="151" t="s">
        <v>4968</v>
      </c>
      <c r="D2291" s="151" t="s">
        <v>727</v>
      </c>
      <c r="E2291" s="151">
        <v>1</v>
      </c>
      <c r="F2291" s="151">
        <v>26.86</v>
      </c>
      <c r="G2291" s="151">
        <f t="shared" si="105"/>
        <v>26.86</v>
      </c>
      <c r="H2291" s="151">
        <f t="shared" si="106"/>
        <v>0</v>
      </c>
      <c r="I2291" s="151">
        <f t="shared" si="107"/>
        <v>26.86</v>
      </c>
      <c r="J2291" s="151" t="s">
        <v>707</v>
      </c>
      <c r="K2291" s="151" t="str">
        <f>IFERROR(IF(VLOOKUP(B2291,comp!$D:$L,1,FALSE)=B2291,"",""),"Novo")</f>
        <v/>
      </c>
    </row>
    <row r="2292" spans="1:11">
      <c r="A2292" s="151">
        <v>89557</v>
      </c>
      <c r="B2292" s="152">
        <v>20046</v>
      </c>
      <c r="C2292" s="151" t="s">
        <v>4946</v>
      </c>
      <c r="D2292" s="151" t="s">
        <v>727</v>
      </c>
      <c r="E2292" s="151">
        <v>1</v>
      </c>
      <c r="F2292" s="151">
        <v>20.2</v>
      </c>
      <c r="G2292" s="151">
        <f t="shared" si="105"/>
        <v>20.2</v>
      </c>
      <c r="H2292" s="151">
        <f t="shared" si="106"/>
        <v>0</v>
      </c>
      <c r="I2292" s="151">
        <f t="shared" si="107"/>
        <v>20.2</v>
      </c>
      <c r="J2292" s="151" t="s">
        <v>707</v>
      </c>
      <c r="K2292" s="151" t="str">
        <f>IFERROR(IF(VLOOKUP(B2292,comp!$D:$L,1,FALSE)=B2292,"",""),"Novo")</f>
        <v/>
      </c>
    </row>
    <row r="2293" spans="1:11">
      <c r="A2293" s="151">
        <v>89558</v>
      </c>
      <c r="B2293" s="152">
        <v>3862</v>
      </c>
      <c r="C2293" s="151" t="s">
        <v>5087</v>
      </c>
      <c r="D2293" s="151" t="s">
        <v>727</v>
      </c>
      <c r="E2293" s="151">
        <v>1</v>
      </c>
      <c r="F2293" s="151">
        <v>4.09</v>
      </c>
      <c r="G2293" s="151">
        <f t="shared" si="105"/>
        <v>4.09</v>
      </c>
      <c r="H2293" s="151">
        <f t="shared" si="106"/>
        <v>0</v>
      </c>
      <c r="I2293" s="151">
        <f t="shared" si="107"/>
        <v>4.09</v>
      </c>
      <c r="J2293" s="151" t="s">
        <v>707</v>
      </c>
      <c r="K2293" s="151" t="str">
        <f>IFERROR(IF(VLOOKUP(B2293,comp!$D:$L,1,FALSE)=B2293,"",""),"Novo")</f>
        <v/>
      </c>
    </row>
    <row r="2294" spans="1:11">
      <c r="A2294" s="151">
        <v>89559</v>
      </c>
      <c r="B2294" s="152">
        <v>20183</v>
      </c>
      <c r="C2294" s="151" t="s">
        <v>4981</v>
      </c>
      <c r="D2294" s="151" t="s">
        <v>727</v>
      </c>
      <c r="E2294" s="151">
        <v>1</v>
      </c>
      <c r="F2294" s="151">
        <v>55.43</v>
      </c>
      <c r="G2294" s="151">
        <f t="shared" si="105"/>
        <v>55.43</v>
      </c>
      <c r="H2294" s="151">
        <f t="shared" si="106"/>
        <v>0</v>
      </c>
      <c r="I2294" s="151">
        <f t="shared" si="107"/>
        <v>55.43</v>
      </c>
      <c r="J2294" s="151" t="s">
        <v>707</v>
      </c>
      <c r="K2294" s="151" t="str">
        <f>IFERROR(IF(VLOOKUP(B2294,comp!$D:$L,1,FALSE)=B2294,"",""),"Novo")</f>
        <v/>
      </c>
    </row>
    <row r="2295" spans="1:11">
      <c r="A2295" s="151">
        <v>89560</v>
      </c>
      <c r="B2295" s="152">
        <v>43838</v>
      </c>
      <c r="C2295" s="151" t="s">
        <v>5150</v>
      </c>
      <c r="D2295" s="151" t="s">
        <v>727</v>
      </c>
      <c r="E2295" s="151">
        <v>1</v>
      </c>
      <c r="F2295" s="151">
        <v>27.21</v>
      </c>
      <c r="G2295" s="151">
        <f t="shared" si="105"/>
        <v>27.21</v>
      </c>
      <c r="H2295" s="151">
        <f t="shared" si="106"/>
        <v>0</v>
      </c>
      <c r="I2295" s="151">
        <f t="shared" si="107"/>
        <v>27.21</v>
      </c>
      <c r="J2295" s="151" t="s">
        <v>707</v>
      </c>
      <c r="K2295" s="151" t="str">
        <f>IFERROR(IF(VLOOKUP(B2295,comp!$D:$L,1,FALSE)=B2295,"",""),"Novo")</f>
        <v/>
      </c>
    </row>
    <row r="2296" spans="1:11">
      <c r="A2296" s="151">
        <v>89561</v>
      </c>
      <c r="B2296" s="152">
        <v>20140</v>
      </c>
      <c r="C2296" s="151" t="s">
        <v>4956</v>
      </c>
      <c r="D2296" s="151" t="s">
        <v>727</v>
      </c>
      <c r="E2296" s="151">
        <v>1</v>
      </c>
      <c r="F2296" s="151">
        <v>9.4</v>
      </c>
      <c r="G2296" s="151">
        <f t="shared" si="105"/>
        <v>9.4</v>
      </c>
      <c r="H2296" s="151">
        <f t="shared" si="106"/>
        <v>0</v>
      </c>
      <c r="I2296" s="151">
        <f t="shared" si="107"/>
        <v>9.4</v>
      </c>
      <c r="J2296" s="151" t="s">
        <v>707</v>
      </c>
      <c r="K2296" s="151" t="str">
        <f>IFERROR(IF(VLOOKUP(B2296,comp!$D:$L,1,FALSE)=B2296,"",""),"Novo")</f>
        <v/>
      </c>
    </row>
    <row r="2297" spans="1:11">
      <c r="A2297" s="151">
        <v>89563</v>
      </c>
      <c r="B2297" s="152">
        <v>20141</v>
      </c>
      <c r="C2297" s="151" t="s">
        <v>4957</v>
      </c>
      <c r="D2297" s="151" t="s">
        <v>727</v>
      </c>
      <c r="E2297" s="151">
        <v>1</v>
      </c>
      <c r="F2297" s="151">
        <v>23.02</v>
      </c>
      <c r="G2297" s="151">
        <f t="shared" si="105"/>
        <v>23.02</v>
      </c>
      <c r="H2297" s="151">
        <f t="shared" si="106"/>
        <v>0</v>
      </c>
      <c r="I2297" s="151">
        <f t="shared" si="107"/>
        <v>23.02</v>
      </c>
      <c r="J2297" s="151" t="s">
        <v>707</v>
      </c>
      <c r="K2297" s="151" t="str">
        <f>IFERROR(IF(VLOOKUP(B2297,comp!$D:$L,1,FALSE)=B2297,"",""),"Novo")</f>
        <v/>
      </c>
    </row>
    <row r="2298" spans="1:11">
      <c r="A2298" s="151">
        <v>89564</v>
      </c>
      <c r="B2298" s="152">
        <v>3905</v>
      </c>
      <c r="C2298" s="151" t="s">
        <v>5102</v>
      </c>
      <c r="D2298" s="151" t="s">
        <v>727</v>
      </c>
      <c r="E2298" s="151">
        <v>1</v>
      </c>
      <c r="F2298" s="151">
        <v>9.92</v>
      </c>
      <c r="G2298" s="151">
        <f t="shared" si="105"/>
        <v>9.92</v>
      </c>
      <c r="H2298" s="151">
        <f t="shared" si="106"/>
        <v>0</v>
      </c>
      <c r="I2298" s="151">
        <f t="shared" si="107"/>
        <v>9.92</v>
      </c>
      <c r="J2298" s="151" t="s">
        <v>707</v>
      </c>
      <c r="K2298" s="151" t="str">
        <f>IFERROR(IF(VLOOKUP(B2298,comp!$D:$L,1,FALSE)=B2298,"",""),"Novo")</f>
        <v/>
      </c>
    </row>
    <row r="2299" spans="1:11">
      <c r="A2299" s="151">
        <v>89565</v>
      </c>
      <c r="B2299" s="152">
        <v>20142</v>
      </c>
      <c r="C2299" s="151" t="s">
        <v>4958</v>
      </c>
      <c r="D2299" s="151" t="s">
        <v>727</v>
      </c>
      <c r="E2299" s="151">
        <v>1</v>
      </c>
      <c r="F2299" s="151">
        <v>40.5</v>
      </c>
      <c r="G2299" s="151">
        <f t="shared" si="105"/>
        <v>40.5</v>
      </c>
      <c r="H2299" s="151">
        <f t="shared" si="106"/>
        <v>0</v>
      </c>
      <c r="I2299" s="151">
        <f t="shared" si="107"/>
        <v>40.5</v>
      </c>
      <c r="J2299" s="151" t="s">
        <v>707</v>
      </c>
      <c r="K2299" s="151" t="str">
        <f>IFERROR(IF(VLOOKUP(B2299,comp!$D:$L,1,FALSE)=B2299,"",""),"Novo")</f>
        <v/>
      </c>
    </row>
    <row r="2300" spans="1:11">
      <c r="A2300" s="151">
        <v>89566</v>
      </c>
      <c r="B2300" s="152">
        <v>20177</v>
      </c>
      <c r="C2300" s="151" t="s">
        <v>4975</v>
      </c>
      <c r="D2300" s="151" t="s">
        <v>727</v>
      </c>
      <c r="E2300" s="151">
        <v>1</v>
      </c>
      <c r="F2300" s="151">
        <v>31.44</v>
      </c>
      <c r="G2300" s="151">
        <f t="shared" si="105"/>
        <v>31.44</v>
      </c>
      <c r="H2300" s="151">
        <f t="shared" si="106"/>
        <v>0</v>
      </c>
      <c r="I2300" s="151">
        <f t="shared" si="107"/>
        <v>31.44</v>
      </c>
      <c r="J2300" s="151" t="s">
        <v>707</v>
      </c>
      <c r="K2300" s="151" t="str">
        <f>IFERROR(IF(VLOOKUP(B2300,comp!$D:$L,1,FALSE)=B2300,"",""),"Novo")</f>
        <v/>
      </c>
    </row>
    <row r="2301" spans="1:11">
      <c r="A2301" s="151">
        <v>89567</v>
      </c>
      <c r="B2301" s="152">
        <v>20144</v>
      </c>
      <c r="C2301" s="151" t="s">
        <v>4960</v>
      </c>
      <c r="D2301" s="151" t="s">
        <v>727</v>
      </c>
      <c r="E2301" s="151">
        <v>1</v>
      </c>
      <c r="F2301" s="151">
        <v>59.4</v>
      </c>
      <c r="G2301" s="151">
        <f t="shared" si="105"/>
        <v>59.4</v>
      </c>
      <c r="H2301" s="151">
        <f t="shared" si="106"/>
        <v>0</v>
      </c>
      <c r="I2301" s="151">
        <f t="shared" si="107"/>
        <v>59.4</v>
      </c>
      <c r="J2301" s="151" t="s">
        <v>707</v>
      </c>
      <c r="K2301" s="151" t="str">
        <f>IFERROR(IF(VLOOKUP(B2301,comp!$D:$L,1,FALSE)=B2301,"",""),"Novo")</f>
        <v/>
      </c>
    </row>
    <row r="2302" spans="1:11">
      <c r="A2302" s="151">
        <v>89568</v>
      </c>
      <c r="B2302" s="152">
        <v>9894</v>
      </c>
      <c r="C2302" s="151" t="s">
        <v>5137</v>
      </c>
      <c r="D2302" s="151" t="s">
        <v>727</v>
      </c>
      <c r="E2302" s="151">
        <v>1</v>
      </c>
      <c r="F2302" s="151">
        <v>24.86</v>
      </c>
      <c r="G2302" s="151">
        <f t="shared" si="105"/>
        <v>24.86</v>
      </c>
      <c r="H2302" s="151">
        <f t="shared" si="106"/>
        <v>0</v>
      </c>
      <c r="I2302" s="151">
        <f t="shared" si="107"/>
        <v>24.86</v>
      </c>
      <c r="J2302" s="151" t="s">
        <v>707</v>
      </c>
      <c r="K2302" s="151" t="str">
        <f>IFERROR(IF(VLOOKUP(B2302,comp!$D:$L,1,FALSE)=B2302,"",""),"Novo")</f>
        <v/>
      </c>
    </row>
    <row r="2303" spans="1:11">
      <c r="A2303" s="151">
        <v>89569</v>
      </c>
      <c r="B2303" s="152">
        <v>20143</v>
      </c>
      <c r="C2303" s="151" t="s">
        <v>4959</v>
      </c>
      <c r="D2303" s="151" t="s">
        <v>727</v>
      </c>
      <c r="E2303" s="151">
        <v>1</v>
      </c>
      <c r="F2303" s="151">
        <v>75.989999999999995</v>
      </c>
      <c r="G2303" s="151">
        <f t="shared" si="105"/>
        <v>75.989999999999995</v>
      </c>
      <c r="H2303" s="151">
        <f t="shared" si="106"/>
        <v>0</v>
      </c>
      <c r="I2303" s="151">
        <f t="shared" si="107"/>
        <v>75.989999999999995</v>
      </c>
      <c r="J2303" s="151" t="s">
        <v>707</v>
      </c>
      <c r="K2303" s="151" t="str">
        <f>IFERROR(IF(VLOOKUP(B2303,comp!$D:$L,1,FALSE)=B2303,"",""),"Novo")</f>
        <v/>
      </c>
    </row>
    <row r="2304" spans="1:11">
      <c r="A2304" s="151">
        <v>89570</v>
      </c>
      <c r="B2304" s="152">
        <v>110</v>
      </c>
      <c r="C2304" s="151" t="s">
        <v>5030</v>
      </c>
      <c r="D2304" s="151" t="s">
        <v>727</v>
      </c>
      <c r="E2304" s="151">
        <v>1</v>
      </c>
      <c r="F2304" s="151">
        <v>5.98</v>
      </c>
      <c r="G2304" s="151">
        <f t="shared" si="105"/>
        <v>5.98</v>
      </c>
      <c r="H2304" s="151">
        <f t="shared" si="106"/>
        <v>0</v>
      </c>
      <c r="I2304" s="151">
        <f t="shared" si="107"/>
        <v>5.98</v>
      </c>
      <c r="J2304" s="151" t="s">
        <v>707</v>
      </c>
      <c r="K2304" s="151" t="str">
        <f>IFERROR(IF(VLOOKUP(B2304,comp!$D:$L,1,FALSE)=B2304,"",""),"Novo")</f>
        <v/>
      </c>
    </row>
    <row r="2305" spans="1:11">
      <c r="A2305" s="151">
        <v>89571</v>
      </c>
      <c r="B2305" s="152">
        <v>20179</v>
      </c>
      <c r="C2305" s="151" t="s">
        <v>4977</v>
      </c>
      <c r="D2305" s="151" t="s">
        <v>727</v>
      </c>
      <c r="E2305" s="151">
        <v>1</v>
      </c>
      <c r="F2305" s="151">
        <v>47.99</v>
      </c>
      <c r="G2305" s="151">
        <f t="shared" si="105"/>
        <v>47.99</v>
      </c>
      <c r="H2305" s="151">
        <f t="shared" si="106"/>
        <v>0</v>
      </c>
      <c r="I2305" s="151">
        <f t="shared" si="107"/>
        <v>47.99</v>
      </c>
      <c r="J2305" s="151" t="s">
        <v>707</v>
      </c>
      <c r="K2305" s="151" t="str">
        <f>IFERROR(IF(VLOOKUP(B2305,comp!$D:$L,1,FALSE)=B2305,"",""),"Novo")</f>
        <v/>
      </c>
    </row>
    <row r="2306" spans="1:11">
      <c r="A2306" s="151">
        <v>89572</v>
      </c>
      <c r="B2306" s="152">
        <v>109</v>
      </c>
      <c r="C2306" s="151" t="s">
        <v>5029</v>
      </c>
      <c r="D2306" s="151" t="s">
        <v>727</v>
      </c>
      <c r="E2306" s="151">
        <v>1</v>
      </c>
      <c r="F2306" s="151">
        <v>3.56</v>
      </c>
      <c r="G2306" s="151">
        <f t="shared" si="105"/>
        <v>3.56</v>
      </c>
      <c r="H2306" s="151">
        <f t="shared" si="106"/>
        <v>0</v>
      </c>
      <c r="I2306" s="151">
        <f t="shared" si="107"/>
        <v>3.56</v>
      </c>
      <c r="J2306" s="151" t="s">
        <v>707</v>
      </c>
      <c r="K2306" s="151" t="str">
        <f>IFERROR(IF(VLOOKUP(B2306,comp!$D:$L,1,FALSE)=B2306,"",""),"Novo")</f>
        <v/>
      </c>
    </row>
    <row r="2307" spans="1:11">
      <c r="A2307" s="151">
        <v>89573</v>
      </c>
      <c r="B2307" s="152">
        <v>20178</v>
      </c>
      <c r="C2307" s="151" t="s">
        <v>4976</v>
      </c>
      <c r="D2307" s="151" t="s">
        <v>727</v>
      </c>
      <c r="E2307" s="151">
        <v>1</v>
      </c>
      <c r="F2307" s="151">
        <v>57.52</v>
      </c>
      <c r="G2307" s="151">
        <f t="shared" si="105"/>
        <v>57.52</v>
      </c>
      <c r="H2307" s="151">
        <f t="shared" si="106"/>
        <v>0</v>
      </c>
      <c r="I2307" s="151">
        <f t="shared" si="107"/>
        <v>57.52</v>
      </c>
      <c r="J2307" s="151" t="s">
        <v>707</v>
      </c>
      <c r="K2307" s="151" t="str">
        <f>IFERROR(IF(VLOOKUP(B2307,comp!$D:$L,1,FALSE)=B2307,"",""),"Novo")</f>
        <v/>
      </c>
    </row>
    <row r="2308" spans="1:11">
      <c r="A2308" s="151">
        <v>89574</v>
      </c>
      <c r="B2308" s="152">
        <v>20139</v>
      </c>
      <c r="C2308" s="151" t="s">
        <v>4955</v>
      </c>
      <c r="D2308" s="151" t="s">
        <v>727</v>
      </c>
      <c r="E2308" s="151">
        <v>1</v>
      </c>
      <c r="F2308" s="151">
        <v>128.55000000000001</v>
      </c>
      <c r="G2308" s="151">
        <f t="shared" si="105"/>
        <v>128.55000000000001</v>
      </c>
      <c r="H2308" s="151">
        <f t="shared" si="106"/>
        <v>0</v>
      </c>
      <c r="I2308" s="151">
        <f t="shared" si="107"/>
        <v>128.55000000000001</v>
      </c>
      <c r="J2308" s="151" t="s">
        <v>707</v>
      </c>
      <c r="K2308" s="151" t="str">
        <f>IFERROR(IF(VLOOKUP(B2308,comp!$D:$L,1,FALSE)=B2308,"",""),"Novo")</f>
        <v/>
      </c>
    </row>
    <row r="2309" spans="1:11">
      <c r="A2309" s="151">
        <v>89575</v>
      </c>
      <c r="B2309" s="152">
        <v>3863</v>
      </c>
      <c r="C2309" s="151" t="s">
        <v>5088</v>
      </c>
      <c r="D2309" s="151" t="s">
        <v>727</v>
      </c>
      <c r="E2309" s="151">
        <v>1</v>
      </c>
      <c r="F2309" s="151">
        <v>4.1900000000000004</v>
      </c>
      <c r="G2309" s="151">
        <f t="shared" ref="G2309:G2372" si="108">IF(J2309="INSUMO",F2309*E2309,0)</f>
        <v>4.1900000000000004</v>
      </c>
      <c r="H2309" s="151">
        <f t="shared" ref="H2309:H2372" si="109">IF(J2309="MÃO DE OBRA",F2309*E2309,0)</f>
        <v>0</v>
      </c>
      <c r="I2309" s="151">
        <f t="shared" ref="I2309:I2372" si="110">E2309*F2309</f>
        <v>4.1900000000000004</v>
      </c>
      <c r="J2309" s="151" t="s">
        <v>707</v>
      </c>
      <c r="K2309" s="151" t="str">
        <f>IFERROR(IF(VLOOKUP(B2309,comp!$D:$L,1,FALSE)=B2309,"",""),"Novo")</f>
        <v/>
      </c>
    </row>
    <row r="2310" spans="1:11">
      <c r="A2310" s="151">
        <v>89577</v>
      </c>
      <c r="B2310" s="152">
        <v>3847</v>
      </c>
      <c r="C2310" s="151" t="s">
        <v>5084</v>
      </c>
      <c r="D2310" s="151" t="s">
        <v>727</v>
      </c>
      <c r="E2310" s="151">
        <v>1</v>
      </c>
      <c r="F2310" s="151">
        <v>27.44</v>
      </c>
      <c r="G2310" s="151">
        <f t="shared" si="108"/>
        <v>27.44</v>
      </c>
      <c r="H2310" s="151">
        <f t="shared" si="109"/>
        <v>0</v>
      </c>
      <c r="I2310" s="151">
        <f t="shared" si="110"/>
        <v>27.44</v>
      </c>
      <c r="J2310" s="151" t="s">
        <v>707</v>
      </c>
      <c r="K2310" s="151" t="str">
        <f>IFERROR(IF(VLOOKUP(B2310,comp!$D:$L,1,FALSE)=B2310,"",""),"Novo")</f>
        <v/>
      </c>
    </row>
    <row r="2311" spans="1:11">
      <c r="A2311" s="151">
        <v>89590</v>
      </c>
      <c r="B2311" s="152">
        <v>300</v>
      </c>
      <c r="C2311" s="151" t="s">
        <v>3061</v>
      </c>
      <c r="D2311" s="151" t="s">
        <v>727</v>
      </c>
      <c r="E2311" s="151">
        <v>2</v>
      </c>
      <c r="F2311" s="151">
        <v>11.44</v>
      </c>
      <c r="G2311" s="151">
        <f t="shared" si="108"/>
        <v>22.88</v>
      </c>
      <c r="H2311" s="151">
        <f t="shared" si="109"/>
        <v>0</v>
      </c>
      <c r="I2311" s="151">
        <f t="shared" si="110"/>
        <v>22.88</v>
      </c>
      <c r="J2311" s="151" t="s">
        <v>707</v>
      </c>
      <c r="K2311" s="151" t="str">
        <f>IFERROR(IF(VLOOKUP(B2311,comp!$D:$L,1,FALSE)=B2311,"",""),"Novo")</f>
        <v/>
      </c>
    </row>
    <row r="2312" spans="1:11">
      <c r="A2312" s="151">
        <v>89590</v>
      </c>
      <c r="B2312" s="152">
        <v>20158</v>
      </c>
      <c r="C2312" s="151" t="s">
        <v>4966</v>
      </c>
      <c r="D2312" s="151" t="s">
        <v>727</v>
      </c>
      <c r="E2312" s="151">
        <v>1</v>
      </c>
      <c r="F2312" s="151">
        <v>84.5</v>
      </c>
      <c r="G2312" s="151">
        <f t="shared" si="108"/>
        <v>84.5</v>
      </c>
      <c r="H2312" s="151">
        <f t="shared" si="109"/>
        <v>0</v>
      </c>
      <c r="I2312" s="151">
        <f t="shared" si="110"/>
        <v>84.5</v>
      </c>
      <c r="J2312" s="151" t="s">
        <v>707</v>
      </c>
      <c r="K2312" s="151" t="str">
        <f>IFERROR(IF(VLOOKUP(B2312,comp!$D:$L,1,FALSE)=B2312,"",""),"Novo")</f>
        <v/>
      </c>
    </row>
    <row r="2313" spans="1:11">
      <c r="A2313" s="151">
        <v>89591</v>
      </c>
      <c r="B2313" s="152">
        <v>20152</v>
      </c>
      <c r="C2313" s="151" t="s">
        <v>4964</v>
      </c>
      <c r="D2313" s="151" t="s">
        <v>727</v>
      </c>
      <c r="E2313" s="151">
        <v>1</v>
      </c>
      <c r="F2313" s="151">
        <v>81.06</v>
      </c>
      <c r="G2313" s="151">
        <f t="shared" si="108"/>
        <v>81.06</v>
      </c>
      <c r="H2313" s="151">
        <f t="shared" si="109"/>
        <v>0</v>
      </c>
      <c r="I2313" s="151">
        <f t="shared" si="110"/>
        <v>81.06</v>
      </c>
      <c r="J2313" s="151" t="s">
        <v>707</v>
      </c>
      <c r="K2313" s="151" t="str">
        <f>IFERROR(IF(VLOOKUP(B2313,comp!$D:$L,1,FALSE)=B2313,"",""),"Novo")</f>
        <v/>
      </c>
    </row>
    <row r="2314" spans="1:11">
      <c r="A2314" s="151">
        <v>89592</v>
      </c>
      <c r="B2314" s="152">
        <v>20098</v>
      </c>
      <c r="C2314" s="151" t="s">
        <v>4954</v>
      </c>
      <c r="D2314" s="151" t="s">
        <v>727</v>
      </c>
      <c r="E2314" s="151">
        <v>1</v>
      </c>
      <c r="F2314" s="151">
        <v>111.28</v>
      </c>
      <c r="G2314" s="151">
        <f t="shared" si="108"/>
        <v>111.28</v>
      </c>
      <c r="H2314" s="151">
        <f t="shared" si="109"/>
        <v>0</v>
      </c>
      <c r="I2314" s="151">
        <f t="shared" si="110"/>
        <v>111.28</v>
      </c>
      <c r="J2314" s="151" t="s">
        <v>707</v>
      </c>
      <c r="K2314" s="151" t="str">
        <f>IFERROR(IF(VLOOKUP(B2314,comp!$D:$L,1,FALSE)=B2314,"",""),"Novo")</f>
        <v/>
      </c>
    </row>
    <row r="2315" spans="1:11">
      <c r="A2315" s="151">
        <v>89593</v>
      </c>
      <c r="B2315" s="152">
        <v>3871</v>
      </c>
      <c r="C2315" s="151" t="s">
        <v>5093</v>
      </c>
      <c r="D2315" s="151" t="s">
        <v>727</v>
      </c>
      <c r="E2315" s="151">
        <v>1</v>
      </c>
      <c r="F2315" s="151">
        <v>17.55</v>
      </c>
      <c r="G2315" s="151">
        <f t="shared" si="108"/>
        <v>17.55</v>
      </c>
      <c r="H2315" s="151">
        <f t="shared" si="109"/>
        <v>0</v>
      </c>
      <c r="I2315" s="151">
        <f t="shared" si="110"/>
        <v>17.55</v>
      </c>
      <c r="J2315" s="151" t="s">
        <v>707</v>
      </c>
      <c r="K2315" s="151" t="str">
        <f>IFERROR(IF(VLOOKUP(B2315,comp!$D:$L,1,FALSE)=B2315,"",""),"Novo")</f>
        <v/>
      </c>
    </row>
    <row r="2316" spans="1:11">
      <c r="A2316" s="151">
        <v>89594</v>
      </c>
      <c r="B2316" s="152">
        <v>9897</v>
      </c>
      <c r="C2316" s="151" t="s">
        <v>5138</v>
      </c>
      <c r="D2316" s="151" t="s">
        <v>727</v>
      </c>
      <c r="E2316" s="151">
        <v>1</v>
      </c>
      <c r="F2316" s="151">
        <v>26.55</v>
      </c>
      <c r="G2316" s="151">
        <f t="shared" si="108"/>
        <v>26.55</v>
      </c>
      <c r="H2316" s="151">
        <f t="shared" si="109"/>
        <v>0</v>
      </c>
      <c r="I2316" s="151">
        <f t="shared" si="110"/>
        <v>26.55</v>
      </c>
      <c r="J2316" s="151" t="s">
        <v>707</v>
      </c>
      <c r="K2316" s="151" t="str">
        <f>IFERROR(IF(VLOOKUP(B2316,comp!$D:$L,1,FALSE)=B2316,"",""),"Novo")</f>
        <v/>
      </c>
    </row>
    <row r="2317" spans="1:11">
      <c r="A2317" s="151">
        <v>89595</v>
      </c>
      <c r="B2317" s="152">
        <v>111</v>
      </c>
      <c r="C2317" s="151" t="s">
        <v>5031</v>
      </c>
      <c r="D2317" s="151" t="s">
        <v>727</v>
      </c>
      <c r="E2317" s="151">
        <v>1</v>
      </c>
      <c r="F2317" s="151">
        <v>8.09</v>
      </c>
      <c r="G2317" s="151">
        <f t="shared" si="108"/>
        <v>8.09</v>
      </c>
      <c r="H2317" s="151">
        <f t="shared" si="109"/>
        <v>0</v>
      </c>
      <c r="I2317" s="151">
        <f t="shared" si="110"/>
        <v>8.09</v>
      </c>
      <c r="J2317" s="151" t="s">
        <v>707</v>
      </c>
      <c r="K2317" s="151" t="str">
        <f>IFERROR(IF(VLOOKUP(B2317,comp!$D:$L,1,FALSE)=B2317,"",""),"Novo")</f>
        <v/>
      </c>
    </row>
    <row r="2318" spans="1:11">
      <c r="A2318" s="151">
        <v>89596</v>
      </c>
      <c r="B2318" s="152">
        <v>112</v>
      </c>
      <c r="C2318" s="151" t="s">
        <v>5032</v>
      </c>
      <c r="D2318" s="151" t="s">
        <v>727</v>
      </c>
      <c r="E2318" s="151">
        <v>1</v>
      </c>
      <c r="F2318" s="151">
        <v>4.29</v>
      </c>
      <c r="G2318" s="151">
        <f t="shared" si="108"/>
        <v>4.29</v>
      </c>
      <c r="H2318" s="151">
        <f t="shared" si="109"/>
        <v>0</v>
      </c>
      <c r="I2318" s="151">
        <f t="shared" si="110"/>
        <v>4.29</v>
      </c>
      <c r="J2318" s="151" t="s">
        <v>707</v>
      </c>
      <c r="K2318" s="151" t="str">
        <f>IFERROR(IF(VLOOKUP(B2318,comp!$D:$L,1,FALSE)=B2318,"",""),"Novo")</f>
        <v/>
      </c>
    </row>
    <row r="2319" spans="1:11">
      <c r="A2319" s="151">
        <v>89597</v>
      </c>
      <c r="B2319" s="152">
        <v>3864</v>
      </c>
      <c r="C2319" s="151" t="s">
        <v>5089</v>
      </c>
      <c r="D2319" s="151" t="s">
        <v>727</v>
      </c>
      <c r="E2319" s="151">
        <v>1</v>
      </c>
      <c r="F2319" s="151">
        <v>12.83</v>
      </c>
      <c r="G2319" s="151">
        <f t="shared" si="108"/>
        <v>12.83</v>
      </c>
      <c r="H2319" s="151">
        <f t="shared" si="109"/>
        <v>0</v>
      </c>
      <c r="I2319" s="151">
        <f t="shared" si="110"/>
        <v>12.83</v>
      </c>
      <c r="J2319" s="151" t="s">
        <v>707</v>
      </c>
      <c r="K2319" s="151" t="str">
        <f>IFERROR(IF(VLOOKUP(B2319,comp!$D:$L,1,FALSE)=B2319,"",""),"Novo")</f>
        <v/>
      </c>
    </row>
    <row r="2320" spans="1:11">
      <c r="A2320" s="151">
        <v>89598</v>
      </c>
      <c r="B2320" s="152">
        <v>38022</v>
      </c>
      <c r="C2320" s="151" t="s">
        <v>5148</v>
      </c>
      <c r="D2320" s="151" t="s">
        <v>727</v>
      </c>
      <c r="E2320" s="151">
        <v>1</v>
      </c>
      <c r="F2320" s="151">
        <v>37.71</v>
      </c>
      <c r="G2320" s="151">
        <f t="shared" si="108"/>
        <v>37.71</v>
      </c>
      <c r="H2320" s="151">
        <f t="shared" si="109"/>
        <v>0</v>
      </c>
      <c r="I2320" s="151">
        <f t="shared" si="110"/>
        <v>37.71</v>
      </c>
      <c r="J2320" s="151" t="s">
        <v>707</v>
      </c>
      <c r="K2320" s="151" t="str">
        <f>IFERROR(IF(VLOOKUP(B2320,comp!$D:$L,1,FALSE)=B2320,"",""),"Novo")</f>
        <v/>
      </c>
    </row>
    <row r="2321" spans="1:11">
      <c r="A2321" s="151">
        <v>89609</v>
      </c>
      <c r="B2321" s="152">
        <v>9910</v>
      </c>
      <c r="C2321" s="151" t="s">
        <v>5145</v>
      </c>
      <c r="D2321" s="151" t="s">
        <v>727</v>
      </c>
      <c r="E2321" s="151">
        <v>1</v>
      </c>
      <c r="F2321" s="151">
        <v>69.069999999999993</v>
      </c>
      <c r="G2321" s="151">
        <f t="shared" si="108"/>
        <v>69.069999999999993</v>
      </c>
      <c r="H2321" s="151">
        <f t="shared" si="109"/>
        <v>0</v>
      </c>
      <c r="I2321" s="151">
        <f t="shared" si="110"/>
        <v>69.069999999999993</v>
      </c>
      <c r="J2321" s="151" t="s">
        <v>707</v>
      </c>
      <c r="K2321" s="151" t="str">
        <f>IFERROR(IF(VLOOKUP(B2321,comp!$D:$L,1,FALSE)=B2321,"",""),"Novo")</f>
        <v/>
      </c>
    </row>
    <row r="2322" spans="1:11">
      <c r="A2322" s="151">
        <v>89610</v>
      </c>
      <c r="B2322" s="152">
        <v>113</v>
      </c>
      <c r="C2322" s="151" t="s">
        <v>5033</v>
      </c>
      <c r="D2322" s="151" t="s">
        <v>727</v>
      </c>
      <c r="E2322" s="151">
        <v>1</v>
      </c>
      <c r="F2322" s="151">
        <v>10.73</v>
      </c>
      <c r="G2322" s="151">
        <f t="shared" si="108"/>
        <v>10.73</v>
      </c>
      <c r="H2322" s="151">
        <f t="shared" si="109"/>
        <v>0</v>
      </c>
      <c r="I2322" s="151">
        <f t="shared" si="110"/>
        <v>10.73</v>
      </c>
      <c r="J2322" s="151" t="s">
        <v>707</v>
      </c>
      <c r="K2322" s="151" t="str">
        <f>IFERROR(IF(VLOOKUP(B2322,comp!$D:$L,1,FALSE)=B2322,"",""),"Novo")</f>
        <v/>
      </c>
    </row>
    <row r="2323" spans="1:11">
      <c r="A2323" s="151">
        <v>89611</v>
      </c>
      <c r="B2323" s="152">
        <v>3865</v>
      </c>
      <c r="C2323" s="151" t="s">
        <v>5090</v>
      </c>
      <c r="D2323" s="151" t="s">
        <v>727</v>
      </c>
      <c r="E2323" s="151">
        <v>1</v>
      </c>
      <c r="F2323" s="151">
        <v>18.77</v>
      </c>
      <c r="G2323" s="151">
        <f t="shared" si="108"/>
        <v>18.77</v>
      </c>
      <c r="H2323" s="151">
        <f t="shared" si="109"/>
        <v>0</v>
      </c>
      <c r="I2323" s="151">
        <f t="shared" si="110"/>
        <v>18.77</v>
      </c>
      <c r="J2323" s="151" t="s">
        <v>707</v>
      </c>
      <c r="K2323" s="151" t="str">
        <f>IFERROR(IF(VLOOKUP(B2323,comp!$D:$L,1,FALSE)=B2323,"",""),"Novo")</f>
        <v/>
      </c>
    </row>
    <row r="2324" spans="1:11">
      <c r="A2324" s="151">
        <v>89612</v>
      </c>
      <c r="B2324" s="152">
        <v>9909</v>
      </c>
      <c r="C2324" s="151" t="s">
        <v>5144</v>
      </c>
      <c r="D2324" s="151" t="s">
        <v>727</v>
      </c>
      <c r="E2324" s="151">
        <v>1</v>
      </c>
      <c r="F2324" s="151">
        <v>140.66999999999999</v>
      </c>
      <c r="G2324" s="151">
        <f t="shared" si="108"/>
        <v>140.66999999999999</v>
      </c>
      <c r="H2324" s="151">
        <f t="shared" si="109"/>
        <v>0</v>
      </c>
      <c r="I2324" s="151">
        <f t="shared" si="110"/>
        <v>140.66999999999999</v>
      </c>
      <c r="J2324" s="151" t="s">
        <v>707</v>
      </c>
      <c r="K2324" s="151" t="str">
        <f>IFERROR(IF(VLOOKUP(B2324,comp!$D:$L,1,FALSE)=B2324,"",""),"Novo")</f>
        <v/>
      </c>
    </row>
    <row r="2325" spans="1:11">
      <c r="A2325" s="151">
        <v>89613</v>
      </c>
      <c r="B2325" s="152">
        <v>104</v>
      </c>
      <c r="C2325" s="151" t="s">
        <v>5026</v>
      </c>
      <c r="D2325" s="151" t="s">
        <v>727</v>
      </c>
      <c r="E2325" s="151">
        <v>1</v>
      </c>
      <c r="F2325" s="151">
        <v>18.68</v>
      </c>
      <c r="G2325" s="151">
        <f t="shared" si="108"/>
        <v>18.68</v>
      </c>
      <c r="H2325" s="151">
        <f t="shared" si="109"/>
        <v>0</v>
      </c>
      <c r="I2325" s="151">
        <f t="shared" si="110"/>
        <v>18.68</v>
      </c>
      <c r="J2325" s="151" t="s">
        <v>707</v>
      </c>
      <c r="K2325" s="151" t="str">
        <f>IFERROR(IF(VLOOKUP(B2325,comp!$D:$L,1,FALSE)=B2325,"",""),"Novo")</f>
        <v/>
      </c>
    </row>
    <row r="2326" spans="1:11">
      <c r="A2326" s="151">
        <v>89614</v>
      </c>
      <c r="B2326" s="152">
        <v>3866</v>
      </c>
      <c r="C2326" s="151" t="s">
        <v>5091</v>
      </c>
      <c r="D2326" s="151" t="s">
        <v>727</v>
      </c>
      <c r="E2326" s="151">
        <v>1</v>
      </c>
      <c r="F2326" s="151">
        <v>42.13</v>
      </c>
      <c r="G2326" s="151">
        <f t="shared" si="108"/>
        <v>42.13</v>
      </c>
      <c r="H2326" s="151">
        <f t="shared" si="109"/>
        <v>0</v>
      </c>
      <c r="I2326" s="151">
        <f t="shared" si="110"/>
        <v>42.13</v>
      </c>
      <c r="J2326" s="151" t="s">
        <v>707</v>
      </c>
      <c r="K2326" s="151" t="str">
        <f>IFERROR(IF(VLOOKUP(B2326,comp!$D:$L,1,FALSE)=B2326,"",""),"Novo")</f>
        <v/>
      </c>
    </row>
    <row r="2327" spans="1:11">
      <c r="A2327" s="151">
        <v>89615</v>
      </c>
      <c r="B2327" s="152">
        <v>9907</v>
      </c>
      <c r="C2327" s="151" t="s">
        <v>5142</v>
      </c>
      <c r="D2327" s="151" t="s">
        <v>727</v>
      </c>
      <c r="E2327" s="151">
        <v>1</v>
      </c>
      <c r="F2327" s="151">
        <v>166.09</v>
      </c>
      <c r="G2327" s="151">
        <f t="shared" si="108"/>
        <v>166.09</v>
      </c>
      <c r="H2327" s="151">
        <f t="shared" si="109"/>
        <v>0</v>
      </c>
      <c r="I2327" s="151">
        <f t="shared" si="110"/>
        <v>166.09</v>
      </c>
      <c r="J2327" s="151" t="s">
        <v>707</v>
      </c>
      <c r="K2327" s="151" t="str">
        <f>IFERROR(IF(VLOOKUP(B2327,comp!$D:$L,1,FALSE)=B2327,"",""),"Novo")</f>
        <v/>
      </c>
    </row>
    <row r="2328" spans="1:11">
      <c r="A2328" s="151">
        <v>89616</v>
      </c>
      <c r="B2328" s="152">
        <v>102</v>
      </c>
      <c r="C2328" s="151" t="s">
        <v>5024</v>
      </c>
      <c r="D2328" s="151" t="s">
        <v>727</v>
      </c>
      <c r="E2328" s="151">
        <v>1</v>
      </c>
      <c r="F2328" s="151">
        <v>25.75</v>
      </c>
      <c r="G2328" s="151">
        <f t="shared" si="108"/>
        <v>25.75</v>
      </c>
      <c r="H2328" s="151">
        <f t="shared" si="109"/>
        <v>0</v>
      </c>
      <c r="I2328" s="151">
        <f t="shared" si="110"/>
        <v>25.75</v>
      </c>
      <c r="J2328" s="151" t="s">
        <v>707</v>
      </c>
      <c r="K2328" s="151" t="str">
        <f>IFERROR(IF(VLOOKUP(B2328,comp!$D:$L,1,FALSE)=B2328,"",""),"Novo")</f>
        <v/>
      </c>
    </row>
    <row r="2329" spans="1:11">
      <c r="A2329" s="151">
        <v>89623</v>
      </c>
      <c r="B2329" s="152">
        <v>7141</v>
      </c>
      <c r="C2329" s="151" t="s">
        <v>5123</v>
      </c>
      <c r="D2329" s="151" t="s">
        <v>727</v>
      </c>
      <c r="E2329" s="151">
        <v>1</v>
      </c>
      <c r="F2329" s="151">
        <v>8.86</v>
      </c>
      <c r="G2329" s="151">
        <f t="shared" si="108"/>
        <v>8.86</v>
      </c>
      <c r="H2329" s="151">
        <f t="shared" si="109"/>
        <v>0</v>
      </c>
      <c r="I2329" s="151">
        <f t="shared" si="110"/>
        <v>8.86</v>
      </c>
      <c r="J2329" s="151" t="s">
        <v>707</v>
      </c>
      <c r="K2329" s="151" t="str">
        <f>IFERROR(IF(VLOOKUP(B2329,comp!$D:$L,1,FALSE)=B2329,"",""),"Novo")</f>
        <v/>
      </c>
    </row>
    <row r="2330" spans="1:11">
      <c r="A2330" s="151">
        <v>89624</v>
      </c>
      <c r="B2330" s="152">
        <v>7128</v>
      </c>
      <c r="C2330" s="151" t="s">
        <v>5116</v>
      </c>
      <c r="D2330" s="151" t="s">
        <v>727</v>
      </c>
      <c r="E2330" s="151">
        <v>1</v>
      </c>
      <c r="F2330" s="151">
        <v>8.33</v>
      </c>
      <c r="G2330" s="151">
        <f t="shared" si="108"/>
        <v>8.33</v>
      </c>
      <c r="H2330" s="151">
        <f t="shared" si="109"/>
        <v>0</v>
      </c>
      <c r="I2330" s="151">
        <f t="shared" si="110"/>
        <v>8.33</v>
      </c>
      <c r="J2330" s="151" t="s">
        <v>707</v>
      </c>
      <c r="K2330" s="151" t="str">
        <f>IFERROR(IF(VLOOKUP(B2330,comp!$D:$L,1,FALSE)=B2330,"",""),"Novo")</f>
        <v/>
      </c>
    </row>
    <row r="2331" spans="1:11">
      <c r="A2331" s="151">
        <v>89625</v>
      </c>
      <c r="B2331" s="152">
        <v>7142</v>
      </c>
      <c r="C2331" s="151" t="s">
        <v>5124</v>
      </c>
      <c r="D2331" s="151" t="s">
        <v>727</v>
      </c>
      <c r="E2331" s="151">
        <v>1</v>
      </c>
      <c r="F2331" s="151">
        <v>9.26</v>
      </c>
      <c r="G2331" s="151">
        <f t="shared" si="108"/>
        <v>9.26</v>
      </c>
      <c r="H2331" s="151">
        <f t="shared" si="109"/>
        <v>0</v>
      </c>
      <c r="I2331" s="151">
        <f t="shared" si="110"/>
        <v>9.26</v>
      </c>
      <c r="J2331" s="151" t="s">
        <v>707</v>
      </c>
      <c r="K2331" s="151" t="str">
        <f>IFERROR(IF(VLOOKUP(B2331,comp!$D:$L,1,FALSE)=B2331,"",""),"Novo")</f>
        <v/>
      </c>
    </row>
    <row r="2332" spans="1:11">
      <c r="A2332" s="151">
        <v>89626</v>
      </c>
      <c r="B2332" s="152">
        <v>7131</v>
      </c>
      <c r="C2332" s="151" t="s">
        <v>5119</v>
      </c>
      <c r="D2332" s="151" t="s">
        <v>727</v>
      </c>
      <c r="E2332" s="151">
        <v>1</v>
      </c>
      <c r="F2332" s="151">
        <v>17.38</v>
      </c>
      <c r="G2332" s="151">
        <f t="shared" si="108"/>
        <v>17.38</v>
      </c>
      <c r="H2332" s="151">
        <f t="shared" si="109"/>
        <v>0</v>
      </c>
      <c r="I2332" s="151">
        <f t="shared" si="110"/>
        <v>17.38</v>
      </c>
      <c r="J2332" s="151" t="s">
        <v>707</v>
      </c>
      <c r="K2332" s="151" t="str">
        <f>IFERROR(IF(VLOOKUP(B2332,comp!$D:$L,1,FALSE)=B2332,"",""),"Novo")</f>
        <v/>
      </c>
    </row>
    <row r="2333" spans="1:11">
      <c r="A2333" s="151">
        <v>89627</v>
      </c>
      <c r="B2333" s="152">
        <v>7129</v>
      </c>
      <c r="C2333" s="151" t="s">
        <v>5117</v>
      </c>
      <c r="D2333" s="151" t="s">
        <v>727</v>
      </c>
      <c r="E2333" s="151">
        <v>1</v>
      </c>
      <c r="F2333" s="151">
        <v>9.7799999999999994</v>
      </c>
      <c r="G2333" s="151">
        <f t="shared" si="108"/>
        <v>9.7799999999999994</v>
      </c>
      <c r="H2333" s="151">
        <f t="shared" si="109"/>
        <v>0</v>
      </c>
      <c r="I2333" s="151">
        <f t="shared" si="110"/>
        <v>9.7799999999999994</v>
      </c>
      <c r="J2333" s="151" t="s">
        <v>707</v>
      </c>
      <c r="K2333" s="151" t="str">
        <f>IFERROR(IF(VLOOKUP(B2333,comp!$D:$L,1,FALSE)=B2333,"",""),"Novo")</f>
        <v/>
      </c>
    </row>
    <row r="2334" spans="1:11">
      <c r="A2334" s="151">
        <v>89628</v>
      </c>
      <c r="B2334" s="152">
        <v>7143</v>
      </c>
      <c r="C2334" s="151" t="s">
        <v>5125</v>
      </c>
      <c r="D2334" s="151" t="s">
        <v>727</v>
      </c>
      <c r="E2334" s="151">
        <v>1</v>
      </c>
      <c r="F2334" s="151">
        <v>29.74</v>
      </c>
      <c r="G2334" s="151">
        <f t="shared" si="108"/>
        <v>29.74</v>
      </c>
      <c r="H2334" s="151">
        <f t="shared" si="109"/>
        <v>0</v>
      </c>
      <c r="I2334" s="151">
        <f t="shared" si="110"/>
        <v>29.74</v>
      </c>
      <c r="J2334" s="151" t="s">
        <v>707</v>
      </c>
      <c r="K2334" s="151" t="str">
        <f>IFERROR(IF(VLOOKUP(B2334,comp!$D:$L,1,FALSE)=B2334,"",""),"Novo")</f>
        <v/>
      </c>
    </row>
    <row r="2335" spans="1:11">
      <c r="A2335" s="151">
        <v>89629</v>
      </c>
      <c r="B2335" s="152">
        <v>7144</v>
      </c>
      <c r="C2335" s="151" t="s">
        <v>5126</v>
      </c>
      <c r="D2335" s="151" t="s">
        <v>727</v>
      </c>
      <c r="E2335" s="151">
        <v>1</v>
      </c>
      <c r="F2335" s="151">
        <v>55.17</v>
      </c>
      <c r="G2335" s="151">
        <f t="shared" si="108"/>
        <v>55.17</v>
      </c>
      <c r="H2335" s="151">
        <f t="shared" si="109"/>
        <v>0</v>
      </c>
      <c r="I2335" s="151">
        <f t="shared" si="110"/>
        <v>55.17</v>
      </c>
      <c r="J2335" s="151" t="s">
        <v>707</v>
      </c>
      <c r="K2335" s="151" t="str">
        <f>IFERROR(IF(VLOOKUP(B2335,comp!$D:$L,1,FALSE)=B2335,"",""),"Novo")</f>
        <v/>
      </c>
    </row>
    <row r="2336" spans="1:11">
      <c r="A2336" s="151">
        <v>89630</v>
      </c>
      <c r="B2336" s="152">
        <v>7132</v>
      </c>
      <c r="C2336" s="151" t="s">
        <v>5120</v>
      </c>
      <c r="D2336" s="151" t="s">
        <v>727</v>
      </c>
      <c r="E2336" s="151">
        <v>1</v>
      </c>
      <c r="F2336" s="151">
        <v>40.92</v>
      </c>
      <c r="G2336" s="151">
        <f t="shared" si="108"/>
        <v>40.92</v>
      </c>
      <c r="H2336" s="151">
        <f t="shared" si="109"/>
        <v>0</v>
      </c>
      <c r="I2336" s="151">
        <f t="shared" si="110"/>
        <v>40.92</v>
      </c>
      <c r="J2336" s="151" t="s">
        <v>707</v>
      </c>
      <c r="K2336" s="151" t="str">
        <f>IFERROR(IF(VLOOKUP(B2336,comp!$D:$L,1,FALSE)=B2336,"",""),"Novo")</f>
        <v/>
      </c>
    </row>
    <row r="2337" spans="1:11">
      <c r="A2337" s="151">
        <v>89631</v>
      </c>
      <c r="B2337" s="152">
        <v>7145</v>
      </c>
      <c r="C2337" s="151" t="s">
        <v>5127</v>
      </c>
      <c r="D2337" s="151" t="s">
        <v>727</v>
      </c>
      <c r="E2337" s="151">
        <v>1</v>
      </c>
      <c r="F2337" s="151">
        <v>75.02</v>
      </c>
      <c r="G2337" s="151">
        <f t="shared" si="108"/>
        <v>75.02</v>
      </c>
      <c r="H2337" s="151">
        <f t="shared" si="109"/>
        <v>0</v>
      </c>
      <c r="I2337" s="151">
        <f t="shared" si="110"/>
        <v>75.02</v>
      </c>
      <c r="J2337" s="151" t="s">
        <v>707</v>
      </c>
      <c r="K2337" s="151" t="str">
        <f>IFERROR(IF(VLOOKUP(B2337,comp!$D:$L,1,FALSE)=B2337,"",""),"Novo")</f>
        <v/>
      </c>
    </row>
    <row r="2338" spans="1:11">
      <c r="A2338" s="151">
        <v>89632</v>
      </c>
      <c r="B2338" s="152">
        <v>7133</v>
      </c>
      <c r="C2338" s="151" t="s">
        <v>5121</v>
      </c>
      <c r="D2338" s="151" t="s">
        <v>727</v>
      </c>
      <c r="E2338" s="151">
        <v>1</v>
      </c>
      <c r="F2338" s="151">
        <v>94.55</v>
      </c>
      <c r="G2338" s="151">
        <f t="shared" si="108"/>
        <v>94.55</v>
      </c>
      <c r="H2338" s="151">
        <f t="shared" si="109"/>
        <v>0</v>
      </c>
      <c r="I2338" s="151">
        <f t="shared" si="110"/>
        <v>94.55</v>
      </c>
      <c r="J2338" s="151" t="s">
        <v>707</v>
      </c>
      <c r="K2338" s="151" t="str">
        <f>IFERROR(IF(VLOOKUP(B2338,comp!$D:$L,1,FALSE)=B2338,"",""),"Novo")</f>
        <v/>
      </c>
    </row>
    <row r="2339" spans="1:11">
      <c r="A2339" s="151">
        <v>89637</v>
      </c>
      <c r="B2339" s="152">
        <v>21114</v>
      </c>
      <c r="C2339" s="151" t="s">
        <v>3014</v>
      </c>
      <c r="D2339" s="151" t="s">
        <v>727</v>
      </c>
      <c r="E2339" s="151">
        <v>5.33E-2</v>
      </c>
      <c r="F2339" s="151">
        <v>29.04</v>
      </c>
      <c r="G2339" s="151">
        <f t="shared" si="108"/>
        <v>1.5478319999999999</v>
      </c>
      <c r="H2339" s="151">
        <f t="shared" si="109"/>
        <v>0</v>
      </c>
      <c r="I2339" s="151">
        <f t="shared" si="110"/>
        <v>1.5478319999999999</v>
      </c>
      <c r="J2339" s="151" t="s">
        <v>707</v>
      </c>
      <c r="K2339" s="151" t="str">
        <f>IFERROR(IF(VLOOKUP(B2339,comp!$D:$L,1,FALSE)=B2339,"",""),"Novo")</f>
        <v/>
      </c>
    </row>
    <row r="2340" spans="1:11">
      <c r="A2340" s="151">
        <v>89637</v>
      </c>
      <c r="B2340" s="152">
        <v>21118</v>
      </c>
      <c r="C2340" s="151" t="s">
        <v>5675</v>
      </c>
      <c r="D2340" s="151" t="s">
        <v>727</v>
      </c>
      <c r="E2340" s="151">
        <v>1</v>
      </c>
      <c r="F2340" s="151">
        <v>3.68</v>
      </c>
      <c r="G2340" s="151">
        <f t="shared" si="108"/>
        <v>3.68</v>
      </c>
      <c r="H2340" s="151">
        <f t="shared" si="109"/>
        <v>0</v>
      </c>
      <c r="I2340" s="151">
        <f t="shared" si="110"/>
        <v>3.68</v>
      </c>
      <c r="J2340" s="151" t="s">
        <v>707</v>
      </c>
      <c r="K2340" s="151" t="str">
        <f>IFERROR(IF(VLOOKUP(B2340,comp!$D:$L,1,FALSE)=B2340,"",""),"Novo")</f>
        <v/>
      </c>
    </row>
    <row r="2341" spans="1:11">
      <c r="A2341" s="151">
        <v>89638</v>
      </c>
      <c r="B2341" s="152">
        <v>37963</v>
      </c>
      <c r="C2341" s="151" t="s">
        <v>5686</v>
      </c>
      <c r="D2341" s="151" t="s">
        <v>727</v>
      </c>
      <c r="E2341" s="151">
        <v>1</v>
      </c>
      <c r="F2341" s="151">
        <v>4.63</v>
      </c>
      <c r="G2341" s="151">
        <f t="shared" si="108"/>
        <v>4.63</v>
      </c>
      <c r="H2341" s="151">
        <f t="shared" si="109"/>
        <v>0</v>
      </c>
      <c r="I2341" s="151">
        <f t="shared" si="110"/>
        <v>4.63</v>
      </c>
      <c r="J2341" s="151" t="s">
        <v>707</v>
      </c>
      <c r="K2341" s="151" t="str">
        <f>IFERROR(IF(VLOOKUP(B2341,comp!$D:$L,1,FALSE)=B2341,"",""),"Novo")</f>
        <v/>
      </c>
    </row>
    <row r="2342" spans="1:11">
      <c r="A2342" s="151">
        <v>89639</v>
      </c>
      <c r="B2342" s="152">
        <v>37971</v>
      </c>
      <c r="C2342" s="151" t="s">
        <v>5694</v>
      </c>
      <c r="D2342" s="151" t="s">
        <v>727</v>
      </c>
      <c r="E2342" s="151">
        <v>1</v>
      </c>
      <c r="F2342" s="151">
        <v>5.3</v>
      </c>
      <c r="G2342" s="151">
        <f t="shared" si="108"/>
        <v>5.3</v>
      </c>
      <c r="H2342" s="151">
        <f t="shared" si="109"/>
        <v>0</v>
      </c>
      <c r="I2342" s="151">
        <f t="shared" si="110"/>
        <v>5.3</v>
      </c>
      <c r="J2342" s="151" t="s">
        <v>707</v>
      </c>
      <c r="K2342" s="151" t="str">
        <f>IFERROR(IF(VLOOKUP(B2342,comp!$D:$L,1,FALSE)=B2342,"",""),"Novo")</f>
        <v/>
      </c>
    </row>
    <row r="2343" spans="1:11">
      <c r="A2343" s="151">
        <v>89640</v>
      </c>
      <c r="B2343" s="152">
        <v>38429</v>
      </c>
      <c r="C2343" s="151" t="s">
        <v>5745</v>
      </c>
      <c r="D2343" s="151" t="s">
        <v>727</v>
      </c>
      <c r="E2343" s="151">
        <v>1</v>
      </c>
      <c r="F2343" s="151">
        <v>12.52</v>
      </c>
      <c r="G2343" s="151">
        <f t="shared" si="108"/>
        <v>12.52</v>
      </c>
      <c r="H2343" s="151">
        <f t="shared" si="109"/>
        <v>0</v>
      </c>
      <c r="I2343" s="151">
        <f t="shared" si="110"/>
        <v>12.52</v>
      </c>
      <c r="J2343" s="151" t="s">
        <v>707</v>
      </c>
      <c r="K2343" s="151" t="str">
        <f>IFERROR(IF(VLOOKUP(B2343,comp!$D:$L,1,FALSE)=B2343,"",""),"Novo")</f>
        <v/>
      </c>
    </row>
    <row r="2344" spans="1:11">
      <c r="A2344" s="151">
        <v>89641</v>
      </c>
      <c r="B2344" s="152">
        <v>37956</v>
      </c>
      <c r="C2344" s="151" t="s">
        <v>5679</v>
      </c>
      <c r="D2344" s="151" t="s">
        <v>727</v>
      </c>
      <c r="E2344" s="151">
        <v>1</v>
      </c>
      <c r="F2344" s="151">
        <v>4.5199999999999996</v>
      </c>
      <c r="G2344" s="151">
        <f t="shared" si="108"/>
        <v>4.5199999999999996</v>
      </c>
      <c r="H2344" s="151">
        <f t="shared" si="109"/>
        <v>0</v>
      </c>
      <c r="I2344" s="151">
        <f t="shared" si="110"/>
        <v>4.5199999999999996</v>
      </c>
      <c r="J2344" s="151" t="s">
        <v>707</v>
      </c>
      <c r="K2344" s="151" t="str">
        <f>IFERROR(IF(VLOOKUP(B2344,comp!$D:$L,1,FALSE)=B2344,"",""),"Novo")</f>
        <v/>
      </c>
    </row>
    <row r="2345" spans="1:11">
      <c r="A2345" s="151">
        <v>89642</v>
      </c>
      <c r="B2345" s="152">
        <v>37964</v>
      </c>
      <c r="C2345" s="151" t="s">
        <v>5687</v>
      </c>
      <c r="D2345" s="151" t="s">
        <v>727</v>
      </c>
      <c r="E2345" s="151">
        <v>1</v>
      </c>
      <c r="F2345" s="151">
        <v>6.19</v>
      </c>
      <c r="G2345" s="151">
        <f t="shared" si="108"/>
        <v>6.19</v>
      </c>
      <c r="H2345" s="151">
        <f t="shared" si="109"/>
        <v>0</v>
      </c>
      <c r="I2345" s="151">
        <f t="shared" si="110"/>
        <v>6.19</v>
      </c>
      <c r="J2345" s="151" t="s">
        <v>707</v>
      </c>
      <c r="K2345" s="151" t="str">
        <f>IFERROR(IF(VLOOKUP(B2345,comp!$D:$L,1,FALSE)=B2345,"",""),"Novo")</f>
        <v/>
      </c>
    </row>
    <row r="2346" spans="1:11">
      <c r="A2346" s="151">
        <v>89643</v>
      </c>
      <c r="B2346" s="152">
        <v>37972</v>
      </c>
      <c r="C2346" s="151" t="s">
        <v>5695</v>
      </c>
      <c r="D2346" s="151" t="s">
        <v>727</v>
      </c>
      <c r="E2346" s="151">
        <v>1</v>
      </c>
      <c r="F2346" s="151">
        <v>7.52</v>
      </c>
      <c r="G2346" s="151">
        <f t="shared" si="108"/>
        <v>7.52</v>
      </c>
      <c r="H2346" s="151">
        <f t="shared" si="109"/>
        <v>0</v>
      </c>
      <c r="I2346" s="151">
        <f t="shared" si="110"/>
        <v>7.52</v>
      </c>
      <c r="J2346" s="151" t="s">
        <v>707</v>
      </c>
      <c r="K2346" s="151" t="str">
        <f>IFERROR(IF(VLOOKUP(B2346,comp!$D:$L,1,FALSE)=B2346,"",""),"Novo")</f>
        <v/>
      </c>
    </row>
    <row r="2347" spans="1:11">
      <c r="A2347" s="151">
        <v>89644</v>
      </c>
      <c r="B2347" s="152">
        <v>38431</v>
      </c>
      <c r="C2347" s="151" t="s">
        <v>5747</v>
      </c>
      <c r="D2347" s="151" t="s">
        <v>727</v>
      </c>
      <c r="E2347" s="151">
        <v>1</v>
      </c>
      <c r="F2347" s="151">
        <v>15.71</v>
      </c>
      <c r="G2347" s="151">
        <f t="shared" si="108"/>
        <v>15.71</v>
      </c>
      <c r="H2347" s="151">
        <f t="shared" si="109"/>
        <v>0</v>
      </c>
      <c r="I2347" s="151">
        <f t="shared" si="110"/>
        <v>15.71</v>
      </c>
      <c r="J2347" s="151" t="s">
        <v>707</v>
      </c>
      <c r="K2347" s="151" t="str">
        <f>IFERROR(IF(VLOOKUP(B2347,comp!$D:$L,1,FALSE)=B2347,"",""),"Novo")</f>
        <v/>
      </c>
    </row>
    <row r="2348" spans="1:11">
      <c r="A2348" s="151">
        <v>89645</v>
      </c>
      <c r="B2348" s="152">
        <v>38430</v>
      </c>
      <c r="C2348" s="151" t="s">
        <v>5746</v>
      </c>
      <c r="D2348" s="151" t="s">
        <v>727</v>
      </c>
      <c r="E2348" s="151">
        <v>1</v>
      </c>
      <c r="F2348" s="151">
        <v>24.35</v>
      </c>
      <c r="G2348" s="151">
        <f t="shared" si="108"/>
        <v>24.35</v>
      </c>
      <c r="H2348" s="151">
        <f t="shared" si="109"/>
        <v>0</v>
      </c>
      <c r="I2348" s="151">
        <f t="shared" si="110"/>
        <v>24.35</v>
      </c>
      <c r="J2348" s="151" t="s">
        <v>707</v>
      </c>
      <c r="K2348" s="151" t="str">
        <f>IFERROR(IF(VLOOKUP(B2348,comp!$D:$L,1,FALSE)=B2348,"",""),"Novo")</f>
        <v/>
      </c>
    </row>
    <row r="2349" spans="1:11">
      <c r="A2349" s="151">
        <v>89646</v>
      </c>
      <c r="B2349" s="152">
        <v>37957</v>
      </c>
      <c r="C2349" s="151" t="s">
        <v>5680</v>
      </c>
      <c r="D2349" s="151" t="s">
        <v>727</v>
      </c>
      <c r="E2349" s="151">
        <v>1</v>
      </c>
      <c r="F2349" s="151">
        <v>9.6199999999999992</v>
      </c>
      <c r="G2349" s="151">
        <f t="shared" si="108"/>
        <v>9.6199999999999992</v>
      </c>
      <c r="H2349" s="151">
        <f t="shared" si="109"/>
        <v>0</v>
      </c>
      <c r="I2349" s="151">
        <f t="shared" si="110"/>
        <v>9.6199999999999992</v>
      </c>
      <c r="J2349" s="151" t="s">
        <v>707</v>
      </c>
      <c r="K2349" s="151" t="str">
        <f>IFERROR(IF(VLOOKUP(B2349,comp!$D:$L,1,FALSE)=B2349,"",""),"Novo")</f>
        <v/>
      </c>
    </row>
    <row r="2350" spans="1:11">
      <c r="A2350" s="151">
        <v>89647</v>
      </c>
      <c r="B2350" s="152">
        <v>37965</v>
      </c>
      <c r="C2350" s="151" t="s">
        <v>5688</v>
      </c>
      <c r="D2350" s="151" t="s">
        <v>727</v>
      </c>
      <c r="E2350" s="151">
        <v>1</v>
      </c>
      <c r="F2350" s="151">
        <v>8.93</v>
      </c>
      <c r="G2350" s="151">
        <f t="shared" si="108"/>
        <v>8.93</v>
      </c>
      <c r="H2350" s="151">
        <f t="shared" si="109"/>
        <v>0</v>
      </c>
      <c r="I2350" s="151">
        <f t="shared" si="110"/>
        <v>8.93</v>
      </c>
      <c r="J2350" s="151" t="s">
        <v>707</v>
      </c>
      <c r="K2350" s="151" t="str">
        <f>IFERROR(IF(VLOOKUP(B2350,comp!$D:$L,1,FALSE)=B2350,"",""),"Novo")</f>
        <v/>
      </c>
    </row>
    <row r="2351" spans="1:11">
      <c r="A2351" s="151">
        <v>89648</v>
      </c>
      <c r="B2351" s="152">
        <v>37973</v>
      </c>
      <c r="C2351" s="151" t="s">
        <v>5696</v>
      </c>
      <c r="D2351" s="151" t="s">
        <v>727</v>
      </c>
      <c r="E2351" s="151">
        <v>1</v>
      </c>
      <c r="F2351" s="151">
        <v>14.14</v>
      </c>
      <c r="G2351" s="151">
        <f t="shared" si="108"/>
        <v>14.14</v>
      </c>
      <c r="H2351" s="151">
        <f t="shared" si="109"/>
        <v>0</v>
      </c>
      <c r="I2351" s="151">
        <f t="shared" si="110"/>
        <v>14.14</v>
      </c>
      <c r="J2351" s="151" t="s">
        <v>707</v>
      </c>
      <c r="K2351" s="151" t="str">
        <f>IFERROR(IF(VLOOKUP(B2351,comp!$D:$L,1,FALSE)=B2351,"",""),"Novo")</f>
        <v/>
      </c>
    </row>
    <row r="2352" spans="1:11">
      <c r="A2352" s="151">
        <v>89649</v>
      </c>
      <c r="B2352" s="152">
        <v>37958</v>
      </c>
      <c r="C2352" s="151" t="s">
        <v>5681</v>
      </c>
      <c r="D2352" s="151" t="s">
        <v>727</v>
      </c>
      <c r="E2352" s="151">
        <v>1</v>
      </c>
      <c r="F2352" s="151">
        <v>17.399999999999999</v>
      </c>
      <c r="G2352" s="151">
        <f t="shared" si="108"/>
        <v>17.399999999999999</v>
      </c>
      <c r="H2352" s="151">
        <f t="shared" si="109"/>
        <v>0</v>
      </c>
      <c r="I2352" s="151">
        <f t="shared" si="110"/>
        <v>17.399999999999999</v>
      </c>
      <c r="J2352" s="151" t="s">
        <v>707</v>
      </c>
      <c r="K2352" s="151" t="str">
        <f>IFERROR(IF(VLOOKUP(B2352,comp!$D:$L,1,FALSE)=B2352,"",""),"Novo")</f>
        <v/>
      </c>
    </row>
    <row r="2353" spans="1:11">
      <c r="A2353" s="151">
        <v>89650</v>
      </c>
      <c r="B2353" s="152">
        <v>37966</v>
      </c>
      <c r="C2353" s="151" t="s">
        <v>5689</v>
      </c>
      <c r="D2353" s="151" t="s">
        <v>727</v>
      </c>
      <c r="E2353" s="151">
        <v>1</v>
      </c>
      <c r="F2353" s="151">
        <v>15.69</v>
      </c>
      <c r="G2353" s="151">
        <f t="shared" si="108"/>
        <v>15.69</v>
      </c>
      <c r="H2353" s="151">
        <f t="shared" si="109"/>
        <v>0</v>
      </c>
      <c r="I2353" s="151">
        <f t="shared" si="110"/>
        <v>15.69</v>
      </c>
      <c r="J2353" s="151" t="s">
        <v>707</v>
      </c>
      <c r="K2353" s="151" t="str">
        <f>IFERROR(IF(VLOOKUP(B2353,comp!$D:$L,1,FALSE)=B2353,"",""),"Novo")</f>
        <v/>
      </c>
    </row>
    <row r="2354" spans="1:11">
      <c r="A2354" s="151">
        <v>89651</v>
      </c>
      <c r="B2354" s="152">
        <v>21119</v>
      </c>
      <c r="C2354" s="151" t="s">
        <v>5676</v>
      </c>
      <c r="D2354" s="151" t="s">
        <v>727</v>
      </c>
      <c r="E2354" s="151">
        <v>1</v>
      </c>
      <c r="F2354" s="151">
        <v>1.94</v>
      </c>
      <c r="G2354" s="151">
        <f t="shared" si="108"/>
        <v>1.94</v>
      </c>
      <c r="H2354" s="151">
        <f t="shared" si="109"/>
        <v>0</v>
      </c>
      <c r="I2354" s="151">
        <f t="shared" si="110"/>
        <v>1.94</v>
      </c>
      <c r="J2354" s="151" t="s">
        <v>707</v>
      </c>
      <c r="K2354" s="151" t="str">
        <f>IFERROR(IF(VLOOKUP(B2354,comp!$D:$L,1,FALSE)=B2354,"",""),"Novo")</f>
        <v/>
      </c>
    </row>
    <row r="2355" spans="1:11">
      <c r="A2355" s="151">
        <v>89652</v>
      </c>
      <c r="B2355" s="152">
        <v>37981</v>
      </c>
      <c r="C2355" s="151" t="s">
        <v>5704</v>
      </c>
      <c r="D2355" s="151" t="s">
        <v>727</v>
      </c>
      <c r="E2355" s="151">
        <v>1</v>
      </c>
      <c r="F2355" s="151">
        <v>7.24</v>
      </c>
      <c r="G2355" s="151">
        <f t="shared" si="108"/>
        <v>7.24</v>
      </c>
      <c r="H2355" s="151">
        <f t="shared" si="109"/>
        <v>0</v>
      </c>
      <c r="I2355" s="151">
        <f t="shared" si="110"/>
        <v>7.24</v>
      </c>
      <c r="J2355" s="151" t="s">
        <v>707</v>
      </c>
      <c r="K2355" s="151" t="str">
        <f>IFERROR(IF(VLOOKUP(B2355,comp!$D:$L,1,FALSE)=B2355,"",""),"Novo")</f>
        <v/>
      </c>
    </row>
    <row r="2356" spans="1:11">
      <c r="A2356" s="151">
        <v>89653</v>
      </c>
      <c r="B2356" s="152">
        <v>21120</v>
      </c>
      <c r="C2356" s="151" t="s">
        <v>5677</v>
      </c>
      <c r="D2356" s="151" t="s">
        <v>727</v>
      </c>
      <c r="E2356" s="151">
        <v>1</v>
      </c>
      <c r="F2356" s="151">
        <v>12.62</v>
      </c>
      <c r="G2356" s="151">
        <f t="shared" si="108"/>
        <v>12.62</v>
      </c>
      <c r="H2356" s="151">
        <f t="shared" si="109"/>
        <v>0</v>
      </c>
      <c r="I2356" s="151">
        <f t="shared" si="110"/>
        <v>12.62</v>
      </c>
      <c r="J2356" s="151" t="s">
        <v>707</v>
      </c>
      <c r="K2356" s="151" t="str">
        <f>IFERROR(IF(VLOOKUP(B2356,comp!$D:$L,1,FALSE)=B2356,"",""),"Novo")</f>
        <v/>
      </c>
    </row>
    <row r="2357" spans="1:11">
      <c r="A2357" s="151">
        <v>89654</v>
      </c>
      <c r="B2357" s="152">
        <v>37989</v>
      </c>
      <c r="C2357" s="151" t="s">
        <v>5712</v>
      </c>
      <c r="D2357" s="151" t="s">
        <v>727</v>
      </c>
      <c r="E2357" s="151">
        <v>1</v>
      </c>
      <c r="F2357" s="151">
        <v>15.49</v>
      </c>
      <c r="G2357" s="151">
        <f t="shared" si="108"/>
        <v>15.49</v>
      </c>
      <c r="H2357" s="151">
        <f t="shared" si="109"/>
        <v>0</v>
      </c>
      <c r="I2357" s="151">
        <f t="shared" si="110"/>
        <v>15.49</v>
      </c>
      <c r="J2357" s="151" t="s">
        <v>707</v>
      </c>
      <c r="K2357" s="151" t="str">
        <f>IFERROR(IF(VLOOKUP(B2357,comp!$D:$L,1,FALSE)=B2357,"",""),"Novo")</f>
        <v/>
      </c>
    </row>
    <row r="2358" spans="1:11">
      <c r="A2358" s="151">
        <v>89655</v>
      </c>
      <c r="B2358" s="152">
        <v>38005</v>
      </c>
      <c r="C2358" s="151" t="s">
        <v>5728</v>
      </c>
      <c r="D2358" s="151" t="s">
        <v>727</v>
      </c>
      <c r="E2358" s="151">
        <v>1</v>
      </c>
      <c r="F2358" s="151">
        <v>19.52</v>
      </c>
      <c r="G2358" s="151">
        <f t="shared" si="108"/>
        <v>19.52</v>
      </c>
      <c r="H2358" s="151">
        <f t="shared" si="109"/>
        <v>0</v>
      </c>
      <c r="I2358" s="151">
        <f t="shared" si="110"/>
        <v>19.52</v>
      </c>
      <c r="J2358" s="151" t="s">
        <v>707</v>
      </c>
      <c r="K2358" s="151" t="str">
        <f>IFERROR(IF(VLOOKUP(B2358,comp!$D:$L,1,FALSE)=B2358,"",""),"Novo")</f>
        <v/>
      </c>
    </row>
    <row r="2359" spans="1:11">
      <c r="A2359" s="151">
        <v>89656</v>
      </c>
      <c r="B2359" s="152">
        <v>37997</v>
      </c>
      <c r="C2359" s="151" t="s">
        <v>5720</v>
      </c>
      <c r="D2359" s="151" t="s">
        <v>727</v>
      </c>
      <c r="E2359" s="151">
        <v>1</v>
      </c>
      <c r="F2359" s="151">
        <v>17.809999999999999</v>
      </c>
      <c r="G2359" s="151">
        <f t="shared" si="108"/>
        <v>17.809999999999999</v>
      </c>
      <c r="H2359" s="151">
        <f t="shared" si="109"/>
        <v>0</v>
      </c>
      <c r="I2359" s="151">
        <f t="shared" si="110"/>
        <v>17.809999999999999</v>
      </c>
      <c r="J2359" s="151" t="s">
        <v>707</v>
      </c>
      <c r="K2359" s="151" t="str">
        <f>IFERROR(IF(VLOOKUP(B2359,comp!$D:$L,1,FALSE)=B2359,"",""),"Novo")</f>
        <v/>
      </c>
    </row>
    <row r="2360" spans="1:11">
      <c r="A2360" s="151">
        <v>89657</v>
      </c>
      <c r="B2360" s="152">
        <v>37999</v>
      </c>
      <c r="C2360" s="151" t="s">
        <v>5722</v>
      </c>
      <c r="D2360" s="151" t="s">
        <v>727</v>
      </c>
      <c r="E2360" s="151">
        <v>1</v>
      </c>
      <c r="F2360" s="151">
        <v>8.94</v>
      </c>
      <c r="G2360" s="151">
        <f t="shared" si="108"/>
        <v>8.94</v>
      </c>
      <c r="H2360" s="151">
        <f t="shared" si="109"/>
        <v>0</v>
      </c>
      <c r="I2360" s="151">
        <f t="shared" si="110"/>
        <v>8.94</v>
      </c>
      <c r="J2360" s="151" t="s">
        <v>707</v>
      </c>
      <c r="K2360" s="151" t="str">
        <f>IFERROR(IF(VLOOKUP(B2360,comp!$D:$L,1,FALSE)=B2360,"",""),"Novo")</f>
        <v/>
      </c>
    </row>
    <row r="2361" spans="1:11">
      <c r="A2361" s="151">
        <v>89658</v>
      </c>
      <c r="B2361" s="152">
        <v>37974</v>
      </c>
      <c r="C2361" s="151" t="s">
        <v>5697</v>
      </c>
      <c r="D2361" s="151" t="s">
        <v>727</v>
      </c>
      <c r="E2361" s="151">
        <v>1</v>
      </c>
      <c r="F2361" s="151">
        <v>2.5099999999999998</v>
      </c>
      <c r="G2361" s="151">
        <f t="shared" si="108"/>
        <v>2.5099999999999998</v>
      </c>
      <c r="H2361" s="151">
        <f t="shared" si="109"/>
        <v>0</v>
      </c>
      <c r="I2361" s="151">
        <f t="shared" si="110"/>
        <v>2.5099999999999998</v>
      </c>
      <c r="J2361" s="151" t="s">
        <v>707</v>
      </c>
      <c r="K2361" s="151" t="str">
        <f>IFERROR(IF(VLOOKUP(B2361,comp!$D:$L,1,FALSE)=B2361,"",""),"Novo")</f>
        <v/>
      </c>
    </row>
    <row r="2362" spans="1:11">
      <c r="A2362" s="151">
        <v>89659</v>
      </c>
      <c r="B2362" s="152">
        <v>37982</v>
      </c>
      <c r="C2362" s="151" t="s">
        <v>5705</v>
      </c>
      <c r="D2362" s="151" t="s">
        <v>727</v>
      </c>
      <c r="E2362" s="151">
        <v>1</v>
      </c>
      <c r="F2362" s="151">
        <v>10.51</v>
      </c>
      <c r="G2362" s="151">
        <f t="shared" si="108"/>
        <v>10.51</v>
      </c>
      <c r="H2362" s="151">
        <f t="shared" si="109"/>
        <v>0</v>
      </c>
      <c r="I2362" s="151">
        <f t="shared" si="110"/>
        <v>10.51</v>
      </c>
      <c r="J2362" s="151" t="s">
        <v>707</v>
      </c>
      <c r="K2362" s="151" t="str">
        <f>IFERROR(IF(VLOOKUP(B2362,comp!$D:$L,1,FALSE)=B2362,"",""),"Novo")</f>
        <v/>
      </c>
    </row>
    <row r="2363" spans="1:11">
      <c r="A2363" s="151">
        <v>89660</v>
      </c>
      <c r="B2363" s="152">
        <v>37986</v>
      </c>
      <c r="C2363" s="151" t="s">
        <v>5709</v>
      </c>
      <c r="D2363" s="151" t="s">
        <v>727</v>
      </c>
      <c r="E2363" s="151">
        <v>1</v>
      </c>
      <c r="F2363" s="151">
        <v>2.4700000000000002</v>
      </c>
      <c r="G2363" s="151">
        <f t="shared" si="108"/>
        <v>2.4700000000000002</v>
      </c>
      <c r="H2363" s="151">
        <f t="shared" si="109"/>
        <v>0</v>
      </c>
      <c r="I2363" s="151">
        <f t="shared" si="110"/>
        <v>2.4700000000000002</v>
      </c>
      <c r="J2363" s="151" t="s">
        <v>707</v>
      </c>
      <c r="K2363" s="151" t="str">
        <f>IFERROR(IF(VLOOKUP(B2363,comp!$D:$L,1,FALSE)=B2363,"",""),"Novo")</f>
        <v/>
      </c>
    </row>
    <row r="2364" spans="1:11">
      <c r="A2364" s="151">
        <v>89661</v>
      </c>
      <c r="B2364" s="152">
        <v>37990</v>
      </c>
      <c r="C2364" s="151" t="s">
        <v>5713</v>
      </c>
      <c r="D2364" s="151" t="s">
        <v>727</v>
      </c>
      <c r="E2364" s="151">
        <v>1</v>
      </c>
      <c r="F2364" s="151">
        <v>17.09</v>
      </c>
      <c r="G2364" s="151">
        <f t="shared" si="108"/>
        <v>17.09</v>
      </c>
      <c r="H2364" s="151">
        <f t="shared" si="109"/>
        <v>0</v>
      </c>
      <c r="I2364" s="151">
        <f t="shared" si="110"/>
        <v>17.09</v>
      </c>
      <c r="J2364" s="151" t="s">
        <v>707</v>
      </c>
      <c r="K2364" s="151" t="str">
        <f>IFERROR(IF(VLOOKUP(B2364,comp!$D:$L,1,FALSE)=B2364,"",""),"Novo")</f>
        <v/>
      </c>
    </row>
    <row r="2365" spans="1:11">
      <c r="A2365" s="151">
        <v>89662</v>
      </c>
      <c r="B2365" s="152">
        <v>38006</v>
      </c>
      <c r="C2365" s="151" t="s">
        <v>5729</v>
      </c>
      <c r="D2365" s="151" t="s">
        <v>727</v>
      </c>
      <c r="E2365" s="151">
        <v>1</v>
      </c>
      <c r="F2365" s="151">
        <v>25.94</v>
      </c>
      <c r="G2365" s="151">
        <f t="shared" si="108"/>
        <v>25.94</v>
      </c>
      <c r="H2365" s="151">
        <f t="shared" si="109"/>
        <v>0</v>
      </c>
      <c r="I2365" s="151">
        <f t="shared" si="110"/>
        <v>25.94</v>
      </c>
      <c r="J2365" s="151" t="s">
        <v>707</v>
      </c>
      <c r="K2365" s="151" t="str">
        <f>IFERROR(IF(VLOOKUP(B2365,comp!$D:$L,1,FALSE)=B2365,"",""),"Novo")</f>
        <v/>
      </c>
    </row>
    <row r="2366" spans="1:11">
      <c r="A2366" s="151">
        <v>89663</v>
      </c>
      <c r="B2366" s="152">
        <v>37998</v>
      </c>
      <c r="C2366" s="151" t="s">
        <v>5721</v>
      </c>
      <c r="D2366" s="151" t="s">
        <v>727</v>
      </c>
      <c r="E2366" s="151">
        <v>1</v>
      </c>
      <c r="F2366" s="151">
        <v>23.84</v>
      </c>
      <c r="G2366" s="151">
        <f t="shared" si="108"/>
        <v>23.84</v>
      </c>
      <c r="H2366" s="151">
        <f t="shared" si="109"/>
        <v>0</v>
      </c>
      <c r="I2366" s="151">
        <f t="shared" si="110"/>
        <v>23.84</v>
      </c>
      <c r="J2366" s="151" t="s">
        <v>707</v>
      </c>
      <c r="K2366" s="151" t="str">
        <f>IFERROR(IF(VLOOKUP(B2366,comp!$D:$L,1,FALSE)=B2366,"",""),"Novo")</f>
        <v/>
      </c>
    </row>
    <row r="2367" spans="1:11">
      <c r="A2367" s="151">
        <v>89664</v>
      </c>
      <c r="B2367" s="152">
        <v>38000</v>
      </c>
      <c r="C2367" s="151" t="s">
        <v>5723</v>
      </c>
      <c r="D2367" s="151" t="s">
        <v>727</v>
      </c>
      <c r="E2367" s="151">
        <v>1</v>
      </c>
      <c r="F2367" s="151">
        <v>10.44</v>
      </c>
      <c r="G2367" s="151">
        <f t="shared" si="108"/>
        <v>10.44</v>
      </c>
      <c r="H2367" s="151">
        <f t="shared" si="109"/>
        <v>0</v>
      </c>
      <c r="I2367" s="151">
        <f t="shared" si="110"/>
        <v>10.44</v>
      </c>
      <c r="J2367" s="151" t="s">
        <v>707</v>
      </c>
      <c r="K2367" s="151" t="str">
        <f>IFERROR(IF(VLOOKUP(B2367,comp!$D:$L,1,FALSE)=B2367,"",""),"Novo")</f>
        <v/>
      </c>
    </row>
    <row r="2368" spans="1:11">
      <c r="A2368" s="151">
        <v>89666</v>
      </c>
      <c r="B2368" s="152">
        <v>38001</v>
      </c>
      <c r="C2368" s="151" t="s">
        <v>5724</v>
      </c>
      <c r="D2368" s="151" t="s">
        <v>727</v>
      </c>
      <c r="E2368" s="151">
        <v>1</v>
      </c>
      <c r="F2368" s="151">
        <v>1.22</v>
      </c>
      <c r="G2368" s="151">
        <f t="shared" si="108"/>
        <v>1.22</v>
      </c>
      <c r="H2368" s="151">
        <f t="shared" si="109"/>
        <v>0</v>
      </c>
      <c r="I2368" s="151">
        <f t="shared" si="110"/>
        <v>1.22</v>
      </c>
      <c r="J2368" s="151" t="s">
        <v>707</v>
      </c>
      <c r="K2368" s="151" t="str">
        <f>IFERROR(IF(VLOOKUP(B2368,comp!$D:$L,1,FALSE)=B2368,"",""),"Novo")</f>
        <v/>
      </c>
    </row>
    <row r="2369" spans="1:11">
      <c r="A2369" s="151">
        <v>89668</v>
      </c>
      <c r="B2369" s="152">
        <v>38428</v>
      </c>
      <c r="C2369" s="151" t="s">
        <v>5744</v>
      </c>
      <c r="D2369" s="151" t="s">
        <v>727</v>
      </c>
      <c r="E2369" s="151">
        <v>1</v>
      </c>
      <c r="F2369" s="151">
        <v>23.23</v>
      </c>
      <c r="G2369" s="151">
        <f t="shared" si="108"/>
        <v>23.23</v>
      </c>
      <c r="H2369" s="151">
        <f t="shared" si="109"/>
        <v>0</v>
      </c>
      <c r="I2369" s="151">
        <f t="shared" si="110"/>
        <v>23.23</v>
      </c>
      <c r="J2369" s="151" t="s">
        <v>707</v>
      </c>
      <c r="K2369" s="151" t="str">
        <f>IFERROR(IF(VLOOKUP(B2369,comp!$D:$L,1,FALSE)=B2369,"",""),"Novo")</f>
        <v/>
      </c>
    </row>
    <row r="2370" spans="1:11">
      <c r="A2370" s="151">
        <v>89670</v>
      </c>
      <c r="B2370" s="152">
        <v>37975</v>
      </c>
      <c r="C2370" s="151" t="s">
        <v>5698</v>
      </c>
      <c r="D2370" s="151" t="s">
        <v>727</v>
      </c>
      <c r="E2370" s="151">
        <v>1</v>
      </c>
      <c r="F2370" s="151">
        <v>5.58</v>
      </c>
      <c r="G2370" s="151">
        <f t="shared" si="108"/>
        <v>5.58</v>
      </c>
      <c r="H2370" s="151">
        <f t="shared" si="109"/>
        <v>0</v>
      </c>
      <c r="I2370" s="151">
        <f t="shared" si="110"/>
        <v>5.58</v>
      </c>
      <c r="J2370" s="151" t="s">
        <v>707</v>
      </c>
      <c r="K2370" s="151" t="str">
        <f>IFERROR(IF(VLOOKUP(B2370,comp!$D:$L,1,FALSE)=B2370,"",""),"Novo")</f>
        <v/>
      </c>
    </row>
    <row r="2371" spans="1:11">
      <c r="A2371" s="151">
        <v>89672</v>
      </c>
      <c r="B2371" s="152">
        <v>37983</v>
      </c>
      <c r="C2371" s="151" t="s">
        <v>5706</v>
      </c>
      <c r="D2371" s="151" t="s">
        <v>727</v>
      </c>
      <c r="E2371" s="151">
        <v>1</v>
      </c>
      <c r="F2371" s="151">
        <v>15.54</v>
      </c>
      <c r="G2371" s="151">
        <f t="shared" si="108"/>
        <v>15.54</v>
      </c>
      <c r="H2371" s="151">
        <f t="shared" si="109"/>
        <v>0</v>
      </c>
      <c r="I2371" s="151">
        <f t="shared" si="110"/>
        <v>15.54</v>
      </c>
      <c r="J2371" s="151" t="s">
        <v>707</v>
      </c>
      <c r="K2371" s="151" t="str">
        <f>IFERROR(IF(VLOOKUP(B2371,comp!$D:$L,1,FALSE)=B2371,"",""),"Novo")</f>
        <v/>
      </c>
    </row>
    <row r="2372" spans="1:11">
      <c r="A2372" s="151">
        <v>89674</v>
      </c>
      <c r="B2372" s="152">
        <v>37991</v>
      </c>
      <c r="C2372" s="151" t="s">
        <v>5714</v>
      </c>
      <c r="D2372" s="151" t="s">
        <v>727</v>
      </c>
      <c r="E2372" s="151">
        <v>1</v>
      </c>
      <c r="F2372" s="151">
        <v>22.74</v>
      </c>
      <c r="G2372" s="151">
        <f t="shared" si="108"/>
        <v>22.74</v>
      </c>
      <c r="H2372" s="151">
        <f t="shared" si="109"/>
        <v>0</v>
      </c>
      <c r="I2372" s="151">
        <f t="shared" si="110"/>
        <v>22.74</v>
      </c>
      <c r="J2372" s="151" t="s">
        <v>707</v>
      </c>
      <c r="K2372" s="151" t="str">
        <f>IFERROR(IF(VLOOKUP(B2372,comp!$D:$L,1,FALSE)=B2372,"",""),"Novo")</f>
        <v/>
      </c>
    </row>
    <row r="2373" spans="1:11">
      <c r="A2373" s="151">
        <v>89676</v>
      </c>
      <c r="B2373" s="152">
        <v>38007</v>
      </c>
      <c r="C2373" s="151" t="s">
        <v>5730</v>
      </c>
      <c r="D2373" s="151" t="s">
        <v>727</v>
      </c>
      <c r="E2373" s="151">
        <v>1</v>
      </c>
      <c r="F2373" s="151">
        <v>29.93</v>
      </c>
      <c r="G2373" s="151">
        <f t="shared" ref="G2373:G2436" si="111">IF(J2373="INSUMO",F2373*E2373,0)</f>
        <v>29.93</v>
      </c>
      <c r="H2373" s="151">
        <f t="shared" ref="H2373:H2436" si="112">IF(J2373="MÃO DE OBRA",F2373*E2373,0)</f>
        <v>0</v>
      </c>
      <c r="I2373" s="151">
        <f t="shared" ref="I2373:I2436" si="113">E2373*F2373</f>
        <v>29.93</v>
      </c>
      <c r="J2373" s="151" t="s">
        <v>707</v>
      </c>
      <c r="K2373" s="151" t="str">
        <f>IFERROR(IF(VLOOKUP(B2373,comp!$D:$L,1,FALSE)=B2373,"",""),"Novo")</f>
        <v/>
      </c>
    </row>
    <row r="2374" spans="1:11">
      <c r="A2374" s="151">
        <v>89677</v>
      </c>
      <c r="B2374" s="152">
        <v>20171</v>
      </c>
      <c r="C2374" s="151" t="s">
        <v>4974</v>
      </c>
      <c r="D2374" s="151" t="s">
        <v>727</v>
      </c>
      <c r="E2374" s="151">
        <v>1</v>
      </c>
      <c r="F2374" s="151">
        <v>42.91</v>
      </c>
      <c r="G2374" s="151">
        <f t="shared" si="111"/>
        <v>42.91</v>
      </c>
      <c r="H2374" s="151">
        <f t="shared" si="112"/>
        <v>0</v>
      </c>
      <c r="I2374" s="151">
        <f t="shared" si="113"/>
        <v>42.91</v>
      </c>
      <c r="J2374" s="151" t="s">
        <v>707</v>
      </c>
      <c r="K2374" s="151" t="str">
        <f>IFERROR(IF(VLOOKUP(B2374,comp!$D:$L,1,FALSE)=B2374,"",""),"Novo")</f>
        <v/>
      </c>
    </row>
    <row r="2375" spans="1:11">
      <c r="A2375" s="151">
        <v>89678</v>
      </c>
      <c r="B2375" s="152">
        <v>38002</v>
      </c>
      <c r="C2375" s="151" t="s">
        <v>5725</v>
      </c>
      <c r="D2375" s="151" t="s">
        <v>727</v>
      </c>
      <c r="E2375" s="151">
        <v>1</v>
      </c>
      <c r="F2375" s="151">
        <v>4.26</v>
      </c>
      <c r="G2375" s="151">
        <f t="shared" si="111"/>
        <v>4.26</v>
      </c>
      <c r="H2375" s="151">
        <f t="shared" si="112"/>
        <v>0</v>
      </c>
      <c r="I2375" s="151">
        <f t="shared" si="113"/>
        <v>4.26</v>
      </c>
      <c r="J2375" s="151" t="s">
        <v>707</v>
      </c>
      <c r="K2375" s="151" t="str">
        <f>IFERROR(IF(VLOOKUP(B2375,comp!$D:$L,1,FALSE)=B2375,"",""),"Novo")</f>
        <v/>
      </c>
    </row>
    <row r="2376" spans="1:11">
      <c r="A2376" s="151">
        <v>89679</v>
      </c>
      <c r="B2376" s="152">
        <v>20166</v>
      </c>
      <c r="C2376" s="151" t="s">
        <v>4969</v>
      </c>
      <c r="D2376" s="151" t="s">
        <v>727</v>
      </c>
      <c r="E2376" s="151">
        <v>1</v>
      </c>
      <c r="F2376" s="151">
        <v>82.05</v>
      </c>
      <c r="G2376" s="151">
        <f t="shared" si="111"/>
        <v>82.05</v>
      </c>
      <c r="H2376" s="151">
        <f t="shared" si="112"/>
        <v>0</v>
      </c>
      <c r="I2376" s="151">
        <f t="shared" si="113"/>
        <v>82.05</v>
      </c>
      <c r="J2376" s="151" t="s">
        <v>707</v>
      </c>
      <c r="K2376" s="151" t="str">
        <f>IFERROR(IF(VLOOKUP(B2376,comp!$D:$L,1,FALSE)=B2376,"",""),"Novo")</f>
        <v/>
      </c>
    </row>
    <row r="2377" spans="1:11">
      <c r="A2377" s="151">
        <v>89680</v>
      </c>
      <c r="B2377" s="152">
        <v>37976</v>
      </c>
      <c r="C2377" s="151" t="s">
        <v>5699</v>
      </c>
      <c r="D2377" s="151" t="s">
        <v>727</v>
      </c>
      <c r="E2377" s="151">
        <v>1</v>
      </c>
      <c r="F2377" s="151">
        <v>12.44</v>
      </c>
      <c r="G2377" s="151">
        <f t="shared" si="111"/>
        <v>12.44</v>
      </c>
      <c r="H2377" s="151">
        <f t="shared" si="112"/>
        <v>0</v>
      </c>
      <c r="I2377" s="151">
        <f t="shared" si="113"/>
        <v>12.44</v>
      </c>
      <c r="J2377" s="151" t="s">
        <v>707</v>
      </c>
      <c r="K2377" s="151" t="str">
        <f>IFERROR(IF(VLOOKUP(B2377,comp!$D:$L,1,FALSE)=B2377,"",""),"Novo")</f>
        <v/>
      </c>
    </row>
    <row r="2378" spans="1:11">
      <c r="A2378" s="151">
        <v>89681</v>
      </c>
      <c r="B2378" s="152">
        <v>20047</v>
      </c>
      <c r="C2378" s="151" t="s">
        <v>4947</v>
      </c>
      <c r="D2378" s="151" t="s">
        <v>727</v>
      </c>
      <c r="E2378" s="151">
        <v>1</v>
      </c>
      <c r="F2378" s="151">
        <v>60.57</v>
      </c>
      <c r="G2378" s="151">
        <f t="shared" si="111"/>
        <v>60.57</v>
      </c>
      <c r="H2378" s="151">
        <f t="shared" si="112"/>
        <v>0</v>
      </c>
      <c r="I2378" s="151">
        <f t="shared" si="113"/>
        <v>60.57</v>
      </c>
      <c r="J2378" s="151" t="s">
        <v>707</v>
      </c>
      <c r="K2378" s="151" t="str">
        <f>IFERROR(IF(VLOOKUP(B2378,comp!$D:$L,1,FALSE)=B2378,"",""),"Novo")</f>
        <v/>
      </c>
    </row>
    <row r="2379" spans="1:11">
      <c r="A2379" s="151">
        <v>89682</v>
      </c>
      <c r="B2379" s="152">
        <v>37984</v>
      </c>
      <c r="C2379" s="151" t="s">
        <v>5707</v>
      </c>
      <c r="D2379" s="151" t="s">
        <v>727</v>
      </c>
      <c r="E2379" s="151">
        <v>1</v>
      </c>
      <c r="F2379" s="151">
        <v>21.83</v>
      </c>
      <c r="G2379" s="151">
        <f t="shared" si="111"/>
        <v>21.83</v>
      </c>
      <c r="H2379" s="151">
        <f t="shared" si="112"/>
        <v>0</v>
      </c>
      <c r="I2379" s="151">
        <f t="shared" si="113"/>
        <v>21.83</v>
      </c>
      <c r="J2379" s="151" t="s">
        <v>707</v>
      </c>
      <c r="K2379" s="151" t="str">
        <f>IFERROR(IF(VLOOKUP(B2379,comp!$D:$L,1,FALSE)=B2379,"",""),"Novo")</f>
        <v/>
      </c>
    </row>
    <row r="2380" spans="1:11">
      <c r="A2380" s="151">
        <v>89683</v>
      </c>
      <c r="B2380" s="152">
        <v>38448</v>
      </c>
      <c r="C2380" s="151" t="s">
        <v>4989</v>
      </c>
      <c r="D2380" s="151" t="s">
        <v>727</v>
      </c>
      <c r="E2380" s="151">
        <v>1</v>
      </c>
      <c r="F2380" s="151">
        <v>251.55</v>
      </c>
      <c r="G2380" s="151">
        <f t="shared" si="111"/>
        <v>251.55</v>
      </c>
      <c r="H2380" s="151">
        <f t="shared" si="112"/>
        <v>0</v>
      </c>
      <c r="I2380" s="151">
        <f t="shared" si="113"/>
        <v>251.55</v>
      </c>
      <c r="J2380" s="151" t="s">
        <v>707</v>
      </c>
      <c r="K2380" s="151" t="str">
        <f>IFERROR(IF(VLOOKUP(B2380,comp!$D:$L,1,FALSE)=B2380,"",""),"Novo")</f>
        <v/>
      </c>
    </row>
    <row r="2381" spans="1:11">
      <c r="A2381" s="151">
        <v>89684</v>
      </c>
      <c r="B2381" s="152">
        <v>37992</v>
      </c>
      <c r="C2381" s="151" t="s">
        <v>5715</v>
      </c>
      <c r="D2381" s="151" t="s">
        <v>727</v>
      </c>
      <c r="E2381" s="151">
        <v>1</v>
      </c>
      <c r="F2381" s="151">
        <v>35.29</v>
      </c>
      <c r="G2381" s="151">
        <f t="shared" si="111"/>
        <v>35.29</v>
      </c>
      <c r="H2381" s="151">
        <f t="shared" si="112"/>
        <v>0</v>
      </c>
      <c r="I2381" s="151">
        <f t="shared" si="113"/>
        <v>35.29</v>
      </c>
      <c r="J2381" s="151" t="s">
        <v>707</v>
      </c>
      <c r="K2381" s="151" t="str">
        <f>IFERROR(IF(VLOOKUP(B2381,comp!$D:$L,1,FALSE)=B2381,"",""),"Novo")</f>
        <v/>
      </c>
    </row>
    <row r="2382" spans="1:11">
      <c r="A2382" s="151">
        <v>89686</v>
      </c>
      <c r="B2382" s="152">
        <v>38008</v>
      </c>
      <c r="C2382" s="151" t="s">
        <v>5731</v>
      </c>
      <c r="D2382" s="151" t="s">
        <v>727</v>
      </c>
      <c r="E2382" s="151">
        <v>1</v>
      </c>
      <c r="F2382" s="151">
        <v>47.89</v>
      </c>
      <c r="G2382" s="151">
        <f t="shared" si="111"/>
        <v>47.89</v>
      </c>
      <c r="H2382" s="151">
        <f t="shared" si="112"/>
        <v>0</v>
      </c>
      <c r="I2382" s="151">
        <f t="shared" si="113"/>
        <v>47.89</v>
      </c>
      <c r="J2382" s="151" t="s">
        <v>707</v>
      </c>
      <c r="K2382" s="151" t="str">
        <f>IFERROR(IF(VLOOKUP(B2382,comp!$D:$L,1,FALSE)=B2382,"",""),"Novo")</f>
        <v/>
      </c>
    </row>
    <row r="2383" spans="1:11">
      <c r="A2383" s="151">
        <v>89689</v>
      </c>
      <c r="B2383" s="152">
        <v>38003</v>
      </c>
      <c r="C2383" s="151" t="s">
        <v>5726</v>
      </c>
      <c r="D2383" s="151" t="s">
        <v>727</v>
      </c>
      <c r="E2383" s="151">
        <v>1</v>
      </c>
      <c r="F2383" s="151">
        <v>29.11</v>
      </c>
      <c r="G2383" s="151">
        <f t="shared" si="111"/>
        <v>29.11</v>
      </c>
      <c r="H2383" s="151">
        <f t="shared" si="112"/>
        <v>0</v>
      </c>
      <c r="I2383" s="151">
        <f t="shared" si="113"/>
        <v>29.11</v>
      </c>
      <c r="J2383" s="151" t="s">
        <v>707</v>
      </c>
      <c r="K2383" s="151" t="str">
        <f>IFERROR(IF(VLOOKUP(B2383,comp!$D:$L,1,FALSE)=B2383,"",""),"Novo")</f>
        <v/>
      </c>
    </row>
    <row r="2384" spans="1:11">
      <c r="A2384" s="151">
        <v>89691</v>
      </c>
      <c r="B2384" s="152">
        <v>21121</v>
      </c>
      <c r="C2384" s="151" t="s">
        <v>5678</v>
      </c>
      <c r="D2384" s="151" t="s">
        <v>727</v>
      </c>
      <c r="E2384" s="151">
        <v>1</v>
      </c>
      <c r="F2384" s="151">
        <v>4.0999999999999996</v>
      </c>
      <c r="G2384" s="151">
        <f t="shared" si="111"/>
        <v>4.0999999999999996</v>
      </c>
      <c r="H2384" s="151">
        <f t="shared" si="112"/>
        <v>0</v>
      </c>
      <c r="I2384" s="151">
        <f t="shared" si="113"/>
        <v>4.0999999999999996</v>
      </c>
      <c r="J2384" s="151" t="s">
        <v>707</v>
      </c>
      <c r="K2384" s="151" t="str">
        <f>IFERROR(IF(VLOOKUP(B2384,comp!$D:$L,1,FALSE)=B2384,"",""),"Novo")</f>
        <v/>
      </c>
    </row>
    <row r="2385" spans="1:11">
      <c r="A2385" s="151">
        <v>89694</v>
      </c>
      <c r="B2385" s="152">
        <v>38017</v>
      </c>
      <c r="C2385" s="151" t="s">
        <v>5740</v>
      </c>
      <c r="D2385" s="151" t="s">
        <v>727</v>
      </c>
      <c r="E2385" s="151">
        <v>1</v>
      </c>
      <c r="F2385" s="151">
        <v>10.9</v>
      </c>
      <c r="G2385" s="151">
        <f t="shared" si="111"/>
        <v>10.9</v>
      </c>
      <c r="H2385" s="151">
        <f t="shared" si="112"/>
        <v>0</v>
      </c>
      <c r="I2385" s="151">
        <f t="shared" si="113"/>
        <v>10.9</v>
      </c>
      <c r="J2385" s="151" t="s">
        <v>707</v>
      </c>
      <c r="K2385" s="151" t="str">
        <f>IFERROR(IF(VLOOKUP(B2385,comp!$D:$L,1,FALSE)=B2385,"",""),"Novo")</f>
        <v/>
      </c>
    </row>
    <row r="2386" spans="1:11">
      <c r="A2386" s="151">
        <v>89695</v>
      </c>
      <c r="B2386" s="152">
        <v>38019</v>
      </c>
      <c r="C2386" s="151" t="s">
        <v>5742</v>
      </c>
      <c r="D2386" s="151" t="s">
        <v>727</v>
      </c>
      <c r="E2386" s="151">
        <v>1</v>
      </c>
      <c r="F2386" s="151">
        <v>7.76</v>
      </c>
      <c r="G2386" s="151">
        <f t="shared" si="111"/>
        <v>7.76</v>
      </c>
      <c r="H2386" s="151">
        <f t="shared" si="112"/>
        <v>0</v>
      </c>
      <c r="I2386" s="151">
        <f t="shared" si="113"/>
        <v>7.76</v>
      </c>
      <c r="J2386" s="151" t="s">
        <v>707</v>
      </c>
      <c r="K2386" s="151" t="str">
        <f>IFERROR(IF(VLOOKUP(B2386,comp!$D:$L,1,FALSE)=B2386,"",""),"Novo")</f>
        <v/>
      </c>
    </row>
    <row r="2387" spans="1:11">
      <c r="A2387" s="151">
        <v>89697</v>
      </c>
      <c r="B2387" s="152">
        <v>38010</v>
      </c>
      <c r="C2387" s="151" t="s">
        <v>5733</v>
      </c>
      <c r="D2387" s="151" t="s">
        <v>727</v>
      </c>
      <c r="E2387" s="151">
        <v>1</v>
      </c>
      <c r="F2387" s="151">
        <v>5.0999999999999996</v>
      </c>
      <c r="G2387" s="151">
        <f t="shared" si="111"/>
        <v>5.0999999999999996</v>
      </c>
      <c r="H2387" s="151">
        <f t="shared" si="112"/>
        <v>0</v>
      </c>
      <c r="I2387" s="151">
        <f t="shared" si="113"/>
        <v>5.0999999999999996</v>
      </c>
      <c r="J2387" s="151" t="s">
        <v>707</v>
      </c>
      <c r="K2387" s="151" t="str">
        <f>IFERROR(IF(VLOOKUP(B2387,comp!$D:$L,1,FALSE)=B2387,"",""),"Novo")</f>
        <v/>
      </c>
    </row>
    <row r="2388" spans="1:11">
      <c r="A2388" s="151">
        <v>89698</v>
      </c>
      <c r="B2388" s="152">
        <v>20146</v>
      </c>
      <c r="C2388" s="151" t="s">
        <v>4962</v>
      </c>
      <c r="D2388" s="151" t="s">
        <v>727</v>
      </c>
      <c r="E2388" s="151">
        <v>1</v>
      </c>
      <c r="F2388" s="151">
        <v>200.38</v>
      </c>
      <c r="G2388" s="151">
        <f t="shared" si="111"/>
        <v>200.38</v>
      </c>
      <c r="H2388" s="151">
        <f t="shared" si="112"/>
        <v>0</v>
      </c>
      <c r="I2388" s="151">
        <f t="shared" si="113"/>
        <v>200.38</v>
      </c>
      <c r="J2388" s="151" t="s">
        <v>707</v>
      </c>
      <c r="K2388" s="151" t="str">
        <f>IFERROR(IF(VLOOKUP(B2388,comp!$D:$L,1,FALSE)=B2388,"",""),"Novo")</f>
        <v/>
      </c>
    </row>
    <row r="2389" spans="1:11">
      <c r="A2389" s="151">
        <v>89699</v>
      </c>
      <c r="B2389" s="152">
        <v>20145</v>
      </c>
      <c r="C2389" s="151" t="s">
        <v>4961</v>
      </c>
      <c r="D2389" s="151" t="s">
        <v>727</v>
      </c>
      <c r="E2389" s="151">
        <v>1</v>
      </c>
      <c r="F2389" s="151">
        <v>146.59</v>
      </c>
      <c r="G2389" s="151">
        <f t="shared" si="111"/>
        <v>146.59</v>
      </c>
      <c r="H2389" s="151">
        <f t="shared" si="112"/>
        <v>0</v>
      </c>
      <c r="I2389" s="151">
        <f t="shared" si="113"/>
        <v>146.59</v>
      </c>
      <c r="J2389" s="151" t="s">
        <v>707</v>
      </c>
      <c r="K2389" s="151" t="str">
        <f>IFERROR(IF(VLOOKUP(B2389,comp!$D:$L,1,FALSE)=B2389,"",""),"Novo")</f>
        <v/>
      </c>
    </row>
    <row r="2390" spans="1:11">
      <c r="A2390" s="151">
        <v>89700</v>
      </c>
      <c r="B2390" s="152">
        <v>38018</v>
      </c>
      <c r="C2390" s="151" t="s">
        <v>5741</v>
      </c>
      <c r="D2390" s="151" t="s">
        <v>727</v>
      </c>
      <c r="E2390" s="151">
        <v>1</v>
      </c>
      <c r="F2390" s="151">
        <v>12.26</v>
      </c>
      <c r="G2390" s="151">
        <f t="shared" si="111"/>
        <v>12.26</v>
      </c>
      <c r="H2390" s="151">
        <f t="shared" si="112"/>
        <v>0</v>
      </c>
      <c r="I2390" s="151">
        <f t="shared" si="113"/>
        <v>12.26</v>
      </c>
      <c r="J2390" s="151" t="s">
        <v>707</v>
      </c>
      <c r="K2390" s="151" t="str">
        <f>IFERROR(IF(VLOOKUP(B2390,comp!$D:$L,1,FALSE)=B2390,"",""),"Novo")</f>
        <v/>
      </c>
    </row>
    <row r="2391" spans="1:11">
      <c r="A2391" s="151">
        <v>89701</v>
      </c>
      <c r="B2391" s="152">
        <v>20181</v>
      </c>
      <c r="C2391" s="151" t="s">
        <v>4979</v>
      </c>
      <c r="D2391" s="151" t="s">
        <v>727</v>
      </c>
      <c r="E2391" s="151">
        <v>1</v>
      </c>
      <c r="F2391" s="151">
        <v>127.11</v>
      </c>
      <c r="G2391" s="151">
        <f t="shared" si="111"/>
        <v>127.11</v>
      </c>
      <c r="H2391" s="151">
        <f t="shared" si="112"/>
        <v>0</v>
      </c>
      <c r="I2391" s="151">
        <f t="shared" si="113"/>
        <v>127.11</v>
      </c>
      <c r="J2391" s="151" t="s">
        <v>707</v>
      </c>
      <c r="K2391" s="151" t="str">
        <f>IFERROR(IF(VLOOKUP(B2391,comp!$D:$L,1,FALSE)=B2391,"",""),"Novo")</f>
        <v/>
      </c>
    </row>
    <row r="2392" spans="1:11">
      <c r="A2392" s="151">
        <v>89702</v>
      </c>
      <c r="B2392" s="152">
        <v>38020</v>
      </c>
      <c r="C2392" s="151" t="s">
        <v>5743</v>
      </c>
      <c r="D2392" s="151" t="s">
        <v>727</v>
      </c>
      <c r="E2392" s="151">
        <v>1</v>
      </c>
      <c r="F2392" s="151">
        <v>9.56</v>
      </c>
      <c r="G2392" s="151">
        <f t="shared" si="111"/>
        <v>9.56</v>
      </c>
      <c r="H2392" s="151">
        <f t="shared" si="112"/>
        <v>0</v>
      </c>
      <c r="I2392" s="151">
        <f t="shared" si="113"/>
        <v>9.56</v>
      </c>
      <c r="J2392" s="151" t="s">
        <v>707</v>
      </c>
      <c r="K2392" s="151" t="str">
        <f>IFERROR(IF(VLOOKUP(B2392,comp!$D:$L,1,FALSE)=B2392,"",""),"Novo")</f>
        <v/>
      </c>
    </row>
    <row r="2393" spans="1:11">
      <c r="A2393" s="151">
        <v>89703</v>
      </c>
      <c r="B2393" s="152">
        <v>38674</v>
      </c>
      <c r="C2393" s="151" t="s">
        <v>5748</v>
      </c>
      <c r="D2393" s="151" t="s">
        <v>727</v>
      </c>
      <c r="E2393" s="151">
        <v>1</v>
      </c>
      <c r="F2393" s="151">
        <v>36.700000000000003</v>
      </c>
      <c r="G2393" s="151">
        <f t="shared" si="111"/>
        <v>36.700000000000003</v>
      </c>
      <c r="H2393" s="151">
        <f t="shared" si="112"/>
        <v>0</v>
      </c>
      <c r="I2393" s="151">
        <f t="shared" si="113"/>
        <v>36.700000000000003</v>
      </c>
      <c r="J2393" s="151" t="s">
        <v>707</v>
      </c>
      <c r="K2393" s="151" t="str">
        <f>IFERROR(IF(VLOOKUP(B2393,comp!$D:$L,1,FALSE)=B2393,"",""),"Novo")</f>
        <v/>
      </c>
    </row>
    <row r="2394" spans="1:11">
      <c r="A2394" s="151">
        <v>89704</v>
      </c>
      <c r="B2394" s="152">
        <v>20180</v>
      </c>
      <c r="C2394" s="151" t="s">
        <v>4978</v>
      </c>
      <c r="D2394" s="151" t="s">
        <v>727</v>
      </c>
      <c r="E2394" s="151">
        <v>1</v>
      </c>
      <c r="F2394" s="151">
        <v>94.93</v>
      </c>
      <c r="G2394" s="151">
        <f t="shared" si="111"/>
        <v>94.93</v>
      </c>
      <c r="H2394" s="151">
        <f t="shared" si="112"/>
        <v>0</v>
      </c>
      <c r="I2394" s="151">
        <f t="shared" si="113"/>
        <v>94.93</v>
      </c>
      <c r="J2394" s="151" t="s">
        <v>707</v>
      </c>
      <c r="K2394" s="151" t="str">
        <f>IFERROR(IF(VLOOKUP(B2394,comp!$D:$L,1,FALSE)=B2394,"",""),"Novo")</f>
        <v/>
      </c>
    </row>
    <row r="2395" spans="1:11">
      <c r="A2395" s="151">
        <v>89705</v>
      </c>
      <c r="B2395" s="152">
        <v>38011</v>
      </c>
      <c r="C2395" s="151" t="s">
        <v>5734</v>
      </c>
      <c r="D2395" s="151" t="s">
        <v>727</v>
      </c>
      <c r="E2395" s="151">
        <v>1</v>
      </c>
      <c r="F2395" s="151">
        <v>10.23</v>
      </c>
      <c r="G2395" s="151">
        <f t="shared" si="111"/>
        <v>10.23</v>
      </c>
      <c r="H2395" s="151">
        <f t="shared" si="112"/>
        <v>0</v>
      </c>
      <c r="I2395" s="151">
        <f t="shared" si="113"/>
        <v>10.23</v>
      </c>
      <c r="J2395" s="151" t="s">
        <v>707</v>
      </c>
      <c r="K2395" s="151" t="str">
        <f>IFERROR(IF(VLOOKUP(B2395,comp!$D:$L,1,FALSE)=B2395,"",""),"Novo")</f>
        <v/>
      </c>
    </row>
    <row r="2396" spans="1:11">
      <c r="A2396" s="151">
        <v>89706</v>
      </c>
      <c r="B2396" s="152">
        <v>38012</v>
      </c>
      <c r="C2396" s="151" t="s">
        <v>5735</v>
      </c>
      <c r="D2396" s="151" t="s">
        <v>727</v>
      </c>
      <c r="E2396" s="151">
        <v>1</v>
      </c>
      <c r="F2396" s="151">
        <v>39</v>
      </c>
      <c r="G2396" s="151">
        <f t="shared" si="111"/>
        <v>39</v>
      </c>
      <c r="H2396" s="151">
        <f t="shared" si="112"/>
        <v>0</v>
      </c>
      <c r="I2396" s="151">
        <f t="shared" si="113"/>
        <v>39</v>
      </c>
      <c r="J2396" s="151" t="s">
        <v>707</v>
      </c>
      <c r="K2396" s="151" t="str">
        <f>IFERROR(IF(VLOOKUP(B2396,comp!$D:$L,1,FALSE)=B2396,"",""),"Novo")</f>
        <v/>
      </c>
    </row>
    <row r="2397" spans="1:11">
      <c r="A2397" s="151">
        <v>89724</v>
      </c>
      <c r="B2397" s="152">
        <v>3517</v>
      </c>
      <c r="C2397" s="151" t="s">
        <v>4901</v>
      </c>
      <c r="D2397" s="151" t="s">
        <v>727</v>
      </c>
      <c r="E2397" s="151">
        <v>1</v>
      </c>
      <c r="F2397" s="151">
        <v>2.31</v>
      </c>
      <c r="G2397" s="151">
        <f t="shared" si="111"/>
        <v>2.31</v>
      </c>
      <c r="H2397" s="151">
        <f t="shared" si="112"/>
        <v>0</v>
      </c>
      <c r="I2397" s="151">
        <f t="shared" si="113"/>
        <v>2.31</v>
      </c>
      <c r="J2397" s="151" t="s">
        <v>707</v>
      </c>
      <c r="K2397" s="151" t="str">
        <f>IFERROR(IF(VLOOKUP(B2397,comp!$D:$L,1,FALSE)=B2397,"",""),"Novo")</f>
        <v/>
      </c>
    </row>
    <row r="2398" spans="1:11">
      <c r="A2398" s="151">
        <v>89726</v>
      </c>
      <c r="B2398" s="152">
        <v>3516</v>
      </c>
      <c r="C2398" s="151" t="s">
        <v>4900</v>
      </c>
      <c r="D2398" s="151" t="s">
        <v>727</v>
      </c>
      <c r="E2398" s="151">
        <v>1</v>
      </c>
      <c r="F2398" s="151">
        <v>2.57</v>
      </c>
      <c r="G2398" s="151">
        <f t="shared" si="111"/>
        <v>2.57</v>
      </c>
      <c r="H2398" s="151">
        <f t="shared" si="112"/>
        <v>0</v>
      </c>
      <c r="I2398" s="151">
        <f t="shared" si="113"/>
        <v>2.57</v>
      </c>
      <c r="J2398" s="151" t="s">
        <v>707</v>
      </c>
      <c r="K2398" s="151" t="str">
        <f>IFERROR(IF(VLOOKUP(B2398,comp!$D:$L,1,FALSE)=B2398,"",""),"Novo")</f>
        <v/>
      </c>
    </row>
    <row r="2399" spans="1:11">
      <c r="A2399" s="151">
        <v>89728</v>
      </c>
      <c r="B2399" s="152">
        <v>1933</v>
      </c>
      <c r="C2399" s="151" t="s">
        <v>4892</v>
      </c>
      <c r="D2399" s="151" t="s">
        <v>727</v>
      </c>
      <c r="E2399" s="151">
        <v>1</v>
      </c>
      <c r="F2399" s="151">
        <v>5.51</v>
      </c>
      <c r="G2399" s="151">
        <f t="shared" si="111"/>
        <v>5.51</v>
      </c>
      <c r="H2399" s="151">
        <f t="shared" si="112"/>
        <v>0</v>
      </c>
      <c r="I2399" s="151">
        <f t="shared" si="113"/>
        <v>5.51</v>
      </c>
      <c r="J2399" s="151" t="s">
        <v>707</v>
      </c>
      <c r="K2399" s="151" t="str">
        <f>IFERROR(IF(VLOOKUP(B2399,comp!$D:$L,1,FALSE)=B2399,"",""),"Novo")</f>
        <v/>
      </c>
    </row>
    <row r="2400" spans="1:11">
      <c r="A2400" s="151">
        <v>89730</v>
      </c>
      <c r="B2400" s="152">
        <v>1967</v>
      </c>
      <c r="C2400" s="151" t="s">
        <v>4895</v>
      </c>
      <c r="D2400" s="151" t="s">
        <v>727</v>
      </c>
      <c r="E2400" s="151">
        <v>1</v>
      </c>
      <c r="F2400" s="151">
        <v>7.59</v>
      </c>
      <c r="G2400" s="151">
        <f t="shared" si="111"/>
        <v>7.59</v>
      </c>
      <c r="H2400" s="151">
        <f t="shared" si="112"/>
        <v>0</v>
      </c>
      <c r="I2400" s="151">
        <f t="shared" si="113"/>
        <v>7.59</v>
      </c>
      <c r="J2400" s="151" t="s">
        <v>707</v>
      </c>
      <c r="K2400" s="151" t="str">
        <f>IFERROR(IF(VLOOKUP(B2400,comp!$D:$L,1,FALSE)=B2400,"",""),"Novo")</f>
        <v/>
      </c>
    </row>
    <row r="2401" spans="1:11">
      <c r="A2401" s="151">
        <v>89731</v>
      </c>
      <c r="B2401" s="152">
        <v>296</v>
      </c>
      <c r="C2401" s="151" t="s">
        <v>3058</v>
      </c>
      <c r="D2401" s="151" t="s">
        <v>727</v>
      </c>
      <c r="E2401" s="151">
        <v>2</v>
      </c>
      <c r="F2401" s="151">
        <v>1.59</v>
      </c>
      <c r="G2401" s="151">
        <f t="shared" si="111"/>
        <v>3.18</v>
      </c>
      <c r="H2401" s="151">
        <f t="shared" si="112"/>
        <v>0</v>
      </c>
      <c r="I2401" s="151">
        <f t="shared" si="113"/>
        <v>3.18</v>
      </c>
      <c r="J2401" s="151" t="s">
        <v>707</v>
      </c>
      <c r="K2401" s="151" t="str">
        <f>IFERROR(IF(VLOOKUP(B2401,comp!$D:$L,1,FALSE)=B2401,"",""),"Novo")</f>
        <v/>
      </c>
    </row>
    <row r="2402" spans="1:11">
      <c r="A2402" s="151">
        <v>89731</v>
      </c>
      <c r="B2402" s="152">
        <v>3526</v>
      </c>
      <c r="C2402" s="151" t="s">
        <v>4905</v>
      </c>
      <c r="D2402" s="151" t="s">
        <v>727</v>
      </c>
      <c r="E2402" s="151">
        <v>1</v>
      </c>
      <c r="F2402" s="151">
        <v>3.35</v>
      </c>
      <c r="G2402" s="151">
        <f t="shared" si="111"/>
        <v>3.35</v>
      </c>
      <c r="H2402" s="151">
        <f t="shared" si="112"/>
        <v>0</v>
      </c>
      <c r="I2402" s="151">
        <f t="shared" si="113"/>
        <v>3.35</v>
      </c>
      <c r="J2402" s="151" t="s">
        <v>707</v>
      </c>
      <c r="K2402" s="151" t="str">
        <f>IFERROR(IF(VLOOKUP(B2402,comp!$D:$L,1,FALSE)=B2402,"",""),"Novo")</f>
        <v/>
      </c>
    </row>
    <row r="2403" spans="1:11">
      <c r="A2403" s="151">
        <v>89732</v>
      </c>
      <c r="B2403" s="152">
        <v>3518</v>
      </c>
      <c r="C2403" s="151" t="s">
        <v>4902</v>
      </c>
      <c r="D2403" s="151" t="s">
        <v>727</v>
      </c>
      <c r="E2403" s="151">
        <v>1</v>
      </c>
      <c r="F2403" s="151">
        <v>4.1500000000000004</v>
      </c>
      <c r="G2403" s="151">
        <f t="shared" si="111"/>
        <v>4.1500000000000004</v>
      </c>
      <c r="H2403" s="151">
        <f t="shared" si="112"/>
        <v>0</v>
      </c>
      <c r="I2403" s="151">
        <f t="shared" si="113"/>
        <v>4.1500000000000004</v>
      </c>
      <c r="J2403" s="151" t="s">
        <v>707</v>
      </c>
      <c r="K2403" s="151" t="str">
        <f>IFERROR(IF(VLOOKUP(B2403,comp!$D:$L,1,FALSE)=B2403,"",""),"Novo")</f>
        <v/>
      </c>
    </row>
    <row r="2404" spans="1:11">
      <c r="A2404" s="151">
        <v>89733</v>
      </c>
      <c r="B2404" s="152">
        <v>1932</v>
      </c>
      <c r="C2404" s="151" t="s">
        <v>4891</v>
      </c>
      <c r="D2404" s="151" t="s">
        <v>727</v>
      </c>
      <c r="E2404" s="151">
        <v>1</v>
      </c>
      <c r="F2404" s="151">
        <v>12.61</v>
      </c>
      <c r="G2404" s="151">
        <f t="shared" si="111"/>
        <v>12.61</v>
      </c>
      <c r="H2404" s="151">
        <f t="shared" si="112"/>
        <v>0</v>
      </c>
      <c r="I2404" s="151">
        <f t="shared" si="113"/>
        <v>12.61</v>
      </c>
      <c r="J2404" s="151" t="s">
        <v>707</v>
      </c>
      <c r="K2404" s="151" t="str">
        <f>IFERROR(IF(VLOOKUP(B2404,comp!$D:$L,1,FALSE)=B2404,"",""),"Novo")</f>
        <v/>
      </c>
    </row>
    <row r="2405" spans="1:11">
      <c r="A2405" s="151">
        <v>89735</v>
      </c>
      <c r="B2405" s="152">
        <v>1968</v>
      </c>
      <c r="C2405" s="151" t="s">
        <v>4896</v>
      </c>
      <c r="D2405" s="151" t="s">
        <v>727</v>
      </c>
      <c r="E2405" s="151">
        <v>1</v>
      </c>
      <c r="F2405" s="151">
        <v>15</v>
      </c>
      <c r="G2405" s="151">
        <f t="shared" si="111"/>
        <v>15</v>
      </c>
      <c r="H2405" s="151">
        <f t="shared" si="112"/>
        <v>0</v>
      </c>
      <c r="I2405" s="151">
        <f t="shared" si="113"/>
        <v>15</v>
      </c>
      <c r="J2405" s="151" t="s">
        <v>707</v>
      </c>
      <c r="K2405" s="151" t="str">
        <f>IFERROR(IF(VLOOKUP(B2405,comp!$D:$L,1,FALSE)=B2405,"",""),"Novo")</f>
        <v/>
      </c>
    </row>
    <row r="2406" spans="1:11">
      <c r="A2406" s="151">
        <v>89737</v>
      </c>
      <c r="B2406" s="152">
        <v>297</v>
      </c>
      <c r="C2406" s="151" t="s">
        <v>3059</v>
      </c>
      <c r="D2406" s="151" t="s">
        <v>727</v>
      </c>
      <c r="E2406" s="151">
        <v>2</v>
      </c>
      <c r="F2406" s="151">
        <v>2.34</v>
      </c>
      <c r="G2406" s="151">
        <f t="shared" si="111"/>
        <v>4.68</v>
      </c>
      <c r="H2406" s="151">
        <f t="shared" si="112"/>
        <v>0</v>
      </c>
      <c r="I2406" s="151">
        <f t="shared" si="113"/>
        <v>4.68</v>
      </c>
      <c r="J2406" s="151" t="s">
        <v>707</v>
      </c>
      <c r="K2406" s="151" t="str">
        <f>IFERROR(IF(VLOOKUP(B2406,comp!$D:$L,1,FALSE)=B2406,"",""),"Novo")</f>
        <v/>
      </c>
    </row>
    <row r="2407" spans="1:11">
      <c r="A2407" s="151">
        <v>89737</v>
      </c>
      <c r="B2407" s="152">
        <v>3509</v>
      </c>
      <c r="C2407" s="151" t="s">
        <v>4899</v>
      </c>
      <c r="D2407" s="151" t="s">
        <v>727</v>
      </c>
      <c r="E2407" s="151">
        <v>1</v>
      </c>
      <c r="F2407" s="151">
        <v>7.62</v>
      </c>
      <c r="G2407" s="151">
        <f t="shared" si="111"/>
        <v>7.62</v>
      </c>
      <c r="H2407" s="151">
        <f t="shared" si="112"/>
        <v>0</v>
      </c>
      <c r="I2407" s="151">
        <f t="shared" si="113"/>
        <v>7.62</v>
      </c>
      <c r="J2407" s="151" t="s">
        <v>707</v>
      </c>
      <c r="K2407" s="151" t="str">
        <f>IFERROR(IF(VLOOKUP(B2407,comp!$D:$L,1,FALSE)=B2407,"",""),"Novo")</f>
        <v/>
      </c>
    </row>
    <row r="2408" spans="1:11">
      <c r="A2408" s="151">
        <v>89739</v>
      </c>
      <c r="B2408" s="152">
        <v>3519</v>
      </c>
      <c r="C2408" s="151" t="s">
        <v>4903</v>
      </c>
      <c r="D2408" s="151" t="s">
        <v>727</v>
      </c>
      <c r="E2408" s="151">
        <v>1</v>
      </c>
      <c r="F2408" s="151">
        <v>8.69</v>
      </c>
      <c r="G2408" s="151">
        <f t="shared" si="111"/>
        <v>8.69</v>
      </c>
      <c r="H2408" s="151">
        <f t="shared" si="112"/>
        <v>0</v>
      </c>
      <c r="I2408" s="151">
        <f t="shared" si="113"/>
        <v>8.69</v>
      </c>
      <c r="J2408" s="151" t="s">
        <v>707</v>
      </c>
      <c r="K2408" s="151" t="str">
        <f>IFERROR(IF(VLOOKUP(B2408,comp!$D:$L,1,FALSE)=B2408,"",""),"Novo")</f>
        <v/>
      </c>
    </row>
    <row r="2409" spans="1:11">
      <c r="A2409" s="151">
        <v>89742</v>
      </c>
      <c r="B2409" s="152">
        <v>1951</v>
      </c>
      <c r="C2409" s="151" t="s">
        <v>4893</v>
      </c>
      <c r="D2409" s="151" t="s">
        <v>727</v>
      </c>
      <c r="E2409" s="151">
        <v>1</v>
      </c>
      <c r="F2409" s="151">
        <v>26.3</v>
      </c>
      <c r="G2409" s="151">
        <f t="shared" si="111"/>
        <v>26.3</v>
      </c>
      <c r="H2409" s="151">
        <f t="shared" si="112"/>
        <v>0</v>
      </c>
      <c r="I2409" s="151">
        <f t="shared" si="113"/>
        <v>26.3</v>
      </c>
      <c r="J2409" s="151" t="s">
        <v>707</v>
      </c>
      <c r="K2409" s="151" t="str">
        <f>IFERROR(IF(VLOOKUP(B2409,comp!$D:$L,1,FALSE)=B2409,"",""),"Novo")</f>
        <v/>
      </c>
    </row>
    <row r="2410" spans="1:11">
      <c r="A2410" s="151">
        <v>89743</v>
      </c>
      <c r="B2410" s="152">
        <v>1969</v>
      </c>
      <c r="C2410" s="151" t="s">
        <v>4897</v>
      </c>
      <c r="D2410" s="151" t="s">
        <v>727</v>
      </c>
      <c r="E2410" s="151">
        <v>1</v>
      </c>
      <c r="F2410" s="151">
        <v>48.82</v>
      </c>
      <c r="G2410" s="151">
        <f t="shared" si="111"/>
        <v>48.82</v>
      </c>
      <c r="H2410" s="151">
        <f t="shared" si="112"/>
        <v>0</v>
      </c>
      <c r="I2410" s="151">
        <f t="shared" si="113"/>
        <v>48.82</v>
      </c>
      <c r="J2410" s="151" t="s">
        <v>707</v>
      </c>
      <c r="K2410" s="151" t="str">
        <f>IFERROR(IF(VLOOKUP(B2410,comp!$D:$L,1,FALSE)=B2410,"",""),"Novo")</f>
        <v/>
      </c>
    </row>
    <row r="2411" spans="1:11">
      <c r="A2411" s="151">
        <v>89744</v>
      </c>
      <c r="B2411" s="152">
        <v>301</v>
      </c>
      <c r="C2411" s="151" t="s">
        <v>3057</v>
      </c>
      <c r="D2411" s="151" t="s">
        <v>727</v>
      </c>
      <c r="E2411" s="151">
        <v>2</v>
      </c>
      <c r="F2411" s="151">
        <v>2.82</v>
      </c>
      <c r="G2411" s="151">
        <f t="shared" si="111"/>
        <v>5.64</v>
      </c>
      <c r="H2411" s="151">
        <f t="shared" si="112"/>
        <v>0</v>
      </c>
      <c r="I2411" s="151">
        <f t="shared" si="113"/>
        <v>5.64</v>
      </c>
      <c r="J2411" s="151" t="s">
        <v>707</v>
      </c>
      <c r="K2411" s="151" t="str">
        <f>IFERROR(IF(VLOOKUP(B2411,comp!$D:$L,1,FALSE)=B2411,"",""),"Novo")</f>
        <v/>
      </c>
    </row>
    <row r="2412" spans="1:11">
      <c r="A2412" s="151">
        <v>89744</v>
      </c>
      <c r="B2412" s="152">
        <v>3520</v>
      </c>
      <c r="C2412" s="151" t="s">
        <v>4904</v>
      </c>
      <c r="D2412" s="151" t="s">
        <v>727</v>
      </c>
      <c r="E2412" s="151">
        <v>1</v>
      </c>
      <c r="F2412" s="151">
        <v>9.11</v>
      </c>
      <c r="G2412" s="151">
        <f t="shared" si="111"/>
        <v>9.11</v>
      </c>
      <c r="H2412" s="151">
        <f t="shared" si="112"/>
        <v>0</v>
      </c>
      <c r="I2412" s="151">
        <f t="shared" si="113"/>
        <v>9.11</v>
      </c>
      <c r="J2412" s="151" t="s">
        <v>707</v>
      </c>
      <c r="K2412" s="151" t="str">
        <f>IFERROR(IF(VLOOKUP(B2412,comp!$D:$L,1,FALSE)=B2412,"",""),"Novo")</f>
        <v/>
      </c>
    </row>
    <row r="2413" spans="1:11">
      <c r="A2413" s="151">
        <v>89746</v>
      </c>
      <c r="B2413" s="152">
        <v>3528</v>
      </c>
      <c r="C2413" s="151" t="s">
        <v>4906</v>
      </c>
      <c r="D2413" s="151" t="s">
        <v>727</v>
      </c>
      <c r="E2413" s="151">
        <v>1</v>
      </c>
      <c r="F2413" s="151">
        <v>10.02</v>
      </c>
      <c r="G2413" s="151">
        <f t="shared" si="111"/>
        <v>10.02</v>
      </c>
      <c r="H2413" s="151">
        <f t="shared" si="112"/>
        <v>0</v>
      </c>
      <c r="I2413" s="151">
        <f t="shared" si="113"/>
        <v>10.02</v>
      </c>
      <c r="J2413" s="151" t="s">
        <v>707</v>
      </c>
      <c r="K2413" s="151" t="str">
        <f>IFERROR(IF(VLOOKUP(B2413,comp!$D:$L,1,FALSE)=B2413,"",""),"Novo")</f>
        <v/>
      </c>
    </row>
    <row r="2414" spans="1:11">
      <c r="A2414" s="151">
        <v>89748</v>
      </c>
      <c r="B2414" s="152">
        <v>1966</v>
      </c>
      <c r="C2414" s="151" t="s">
        <v>4894</v>
      </c>
      <c r="D2414" s="151" t="s">
        <v>727</v>
      </c>
      <c r="E2414" s="151">
        <v>1</v>
      </c>
      <c r="F2414" s="151">
        <v>25.57</v>
      </c>
      <c r="G2414" s="151">
        <f t="shared" si="111"/>
        <v>25.57</v>
      </c>
      <c r="H2414" s="151">
        <f t="shared" si="112"/>
        <v>0</v>
      </c>
      <c r="I2414" s="151">
        <f t="shared" si="113"/>
        <v>25.57</v>
      </c>
      <c r="J2414" s="151" t="s">
        <v>707</v>
      </c>
      <c r="K2414" s="151" t="str">
        <f>IFERROR(IF(VLOOKUP(B2414,comp!$D:$L,1,FALSE)=B2414,"",""),"Novo")</f>
        <v/>
      </c>
    </row>
    <row r="2415" spans="1:11">
      <c r="A2415" s="151">
        <v>89750</v>
      </c>
      <c r="B2415" s="152">
        <v>1970</v>
      </c>
      <c r="C2415" s="151" t="s">
        <v>4898</v>
      </c>
      <c r="D2415" s="151" t="s">
        <v>727</v>
      </c>
      <c r="E2415" s="151">
        <v>1</v>
      </c>
      <c r="F2415" s="151">
        <v>63.91</v>
      </c>
      <c r="G2415" s="151">
        <f t="shared" si="111"/>
        <v>63.91</v>
      </c>
      <c r="H2415" s="151">
        <f t="shared" si="112"/>
        <v>0</v>
      </c>
      <c r="I2415" s="151">
        <f t="shared" si="113"/>
        <v>63.91</v>
      </c>
      <c r="J2415" s="151" t="s">
        <v>707</v>
      </c>
      <c r="K2415" s="151" t="str">
        <f>IFERROR(IF(VLOOKUP(B2415,comp!$D:$L,1,FALSE)=B2415,"",""),"Novo")</f>
        <v/>
      </c>
    </row>
    <row r="2416" spans="1:11">
      <c r="A2416" s="151">
        <v>89752</v>
      </c>
      <c r="B2416" s="152">
        <v>3897</v>
      </c>
      <c r="C2416" s="151" t="s">
        <v>4918</v>
      </c>
      <c r="D2416" s="151" t="s">
        <v>727</v>
      </c>
      <c r="E2416" s="151">
        <v>1</v>
      </c>
      <c r="F2416" s="151">
        <v>1.75</v>
      </c>
      <c r="G2416" s="151">
        <f t="shared" si="111"/>
        <v>1.75</v>
      </c>
      <c r="H2416" s="151">
        <f t="shared" si="112"/>
        <v>0</v>
      </c>
      <c r="I2416" s="151">
        <f t="shared" si="113"/>
        <v>1.75</v>
      </c>
      <c r="J2416" s="151" t="s">
        <v>707</v>
      </c>
      <c r="K2416" s="151" t="str">
        <f>IFERROR(IF(VLOOKUP(B2416,comp!$D:$L,1,FALSE)=B2416,"",""),"Novo")</f>
        <v/>
      </c>
    </row>
    <row r="2417" spans="1:11">
      <c r="A2417" s="151">
        <v>89753</v>
      </c>
      <c r="B2417" s="152">
        <v>3875</v>
      </c>
      <c r="C2417" s="151" t="s">
        <v>4915</v>
      </c>
      <c r="D2417" s="151" t="s">
        <v>727</v>
      </c>
      <c r="E2417" s="151">
        <v>1</v>
      </c>
      <c r="F2417" s="151">
        <v>3.62</v>
      </c>
      <c r="G2417" s="151">
        <f t="shared" si="111"/>
        <v>3.62</v>
      </c>
      <c r="H2417" s="151">
        <f t="shared" si="112"/>
        <v>0</v>
      </c>
      <c r="I2417" s="151">
        <f t="shared" si="113"/>
        <v>3.62</v>
      </c>
      <c r="J2417" s="151" t="s">
        <v>707</v>
      </c>
      <c r="K2417" s="151" t="str">
        <f>IFERROR(IF(VLOOKUP(B2417,comp!$D:$L,1,FALSE)=B2417,"",""),"Novo")</f>
        <v/>
      </c>
    </row>
    <row r="2418" spans="1:11">
      <c r="A2418" s="151">
        <v>89754</v>
      </c>
      <c r="B2418" s="152">
        <v>3848</v>
      </c>
      <c r="C2418" s="151" t="s">
        <v>4914</v>
      </c>
      <c r="D2418" s="151" t="s">
        <v>727</v>
      </c>
      <c r="E2418" s="151">
        <v>1</v>
      </c>
      <c r="F2418" s="151">
        <v>12.33</v>
      </c>
      <c r="G2418" s="151">
        <f t="shared" si="111"/>
        <v>12.33</v>
      </c>
      <c r="H2418" s="151">
        <f t="shared" si="112"/>
        <v>0</v>
      </c>
      <c r="I2418" s="151">
        <f t="shared" si="113"/>
        <v>12.33</v>
      </c>
      <c r="J2418" s="151" t="s">
        <v>707</v>
      </c>
      <c r="K2418" s="151" t="str">
        <f>IFERROR(IF(VLOOKUP(B2418,comp!$D:$L,1,FALSE)=B2418,"",""),"Novo")</f>
        <v/>
      </c>
    </row>
    <row r="2419" spans="1:11">
      <c r="A2419" s="151">
        <v>89774</v>
      </c>
      <c r="B2419" s="152">
        <v>3898</v>
      </c>
      <c r="C2419" s="151" t="s">
        <v>4919</v>
      </c>
      <c r="D2419" s="151" t="s">
        <v>727</v>
      </c>
      <c r="E2419" s="151">
        <v>1</v>
      </c>
      <c r="F2419" s="151">
        <v>7.36</v>
      </c>
      <c r="G2419" s="151">
        <f t="shared" si="111"/>
        <v>7.36</v>
      </c>
      <c r="H2419" s="151">
        <f t="shared" si="112"/>
        <v>0</v>
      </c>
      <c r="I2419" s="151">
        <f t="shared" si="113"/>
        <v>7.36</v>
      </c>
      <c r="J2419" s="151" t="s">
        <v>707</v>
      </c>
      <c r="K2419" s="151" t="str">
        <f>IFERROR(IF(VLOOKUP(B2419,comp!$D:$L,1,FALSE)=B2419,"",""),"Novo")</f>
        <v/>
      </c>
    </row>
    <row r="2420" spans="1:11">
      <c r="A2420" s="151">
        <v>89776</v>
      </c>
      <c r="B2420" s="152">
        <v>3895</v>
      </c>
      <c r="C2420" s="151" t="s">
        <v>4917</v>
      </c>
      <c r="D2420" s="151" t="s">
        <v>727</v>
      </c>
      <c r="E2420" s="151">
        <v>1</v>
      </c>
      <c r="F2420" s="151">
        <v>13.7</v>
      </c>
      <c r="G2420" s="151">
        <f t="shared" si="111"/>
        <v>13.7</v>
      </c>
      <c r="H2420" s="151">
        <f t="shared" si="112"/>
        <v>0</v>
      </c>
      <c r="I2420" s="151">
        <f t="shared" si="113"/>
        <v>13.7</v>
      </c>
      <c r="J2420" s="151" t="s">
        <v>707</v>
      </c>
      <c r="K2420" s="151" t="str">
        <f>IFERROR(IF(VLOOKUP(B2420,comp!$D:$L,1,FALSE)=B2420,"",""),"Novo")</f>
        <v/>
      </c>
    </row>
    <row r="2421" spans="1:11">
      <c r="A2421" s="151">
        <v>89779</v>
      </c>
      <c r="B2421" s="152">
        <v>3893</v>
      </c>
      <c r="C2421" s="151" t="s">
        <v>4916</v>
      </c>
      <c r="D2421" s="151" t="s">
        <v>727</v>
      </c>
      <c r="E2421" s="151">
        <v>1</v>
      </c>
      <c r="F2421" s="151">
        <v>20.23</v>
      </c>
      <c r="G2421" s="151">
        <f t="shared" si="111"/>
        <v>20.23</v>
      </c>
      <c r="H2421" s="151">
        <f t="shared" si="112"/>
        <v>0</v>
      </c>
      <c r="I2421" s="151">
        <f t="shared" si="113"/>
        <v>20.23</v>
      </c>
      <c r="J2421" s="151" t="s">
        <v>707</v>
      </c>
      <c r="K2421" s="151" t="str">
        <f>IFERROR(IF(VLOOKUP(B2421,comp!$D:$L,1,FALSE)=B2421,"",""),"Novo")</f>
        <v/>
      </c>
    </row>
    <row r="2422" spans="1:11">
      <c r="A2422" s="151">
        <v>89781</v>
      </c>
      <c r="B2422" s="152">
        <v>37959</v>
      </c>
      <c r="C2422" s="151" t="s">
        <v>5682</v>
      </c>
      <c r="D2422" s="151" t="s">
        <v>727</v>
      </c>
      <c r="E2422" s="151">
        <v>1</v>
      </c>
      <c r="F2422" s="151">
        <v>26.78</v>
      </c>
      <c r="G2422" s="151">
        <f t="shared" si="111"/>
        <v>26.78</v>
      </c>
      <c r="H2422" s="151">
        <f t="shared" si="112"/>
        <v>0</v>
      </c>
      <c r="I2422" s="151">
        <f t="shared" si="113"/>
        <v>26.78</v>
      </c>
      <c r="J2422" s="151" t="s">
        <v>707</v>
      </c>
      <c r="K2422" s="151" t="str">
        <f>IFERROR(IF(VLOOKUP(B2422,comp!$D:$L,1,FALSE)=B2422,"",""),"Novo")</f>
        <v/>
      </c>
    </row>
    <row r="2423" spans="1:11">
      <c r="A2423" s="151">
        <v>89782</v>
      </c>
      <c r="B2423" s="152">
        <v>7116</v>
      </c>
      <c r="C2423" s="151" t="s">
        <v>4926</v>
      </c>
      <c r="D2423" s="151" t="s">
        <v>727</v>
      </c>
      <c r="E2423" s="151">
        <v>1</v>
      </c>
      <c r="F2423" s="151">
        <v>4.03</v>
      </c>
      <c r="G2423" s="151">
        <f t="shared" si="111"/>
        <v>4.03</v>
      </c>
      <c r="H2423" s="151">
        <f t="shared" si="112"/>
        <v>0</v>
      </c>
      <c r="I2423" s="151">
        <f t="shared" si="113"/>
        <v>4.03</v>
      </c>
      <c r="J2423" s="151" t="s">
        <v>707</v>
      </c>
      <c r="K2423" s="151" t="str">
        <f>IFERROR(IF(VLOOKUP(B2423,comp!$D:$L,1,FALSE)=B2423,"",""),"Novo")</f>
        <v/>
      </c>
    </row>
    <row r="2424" spans="1:11">
      <c r="A2424" s="151">
        <v>89783</v>
      </c>
      <c r="B2424" s="152">
        <v>3666</v>
      </c>
      <c r="C2424" s="151" t="s">
        <v>4911</v>
      </c>
      <c r="D2424" s="151" t="s">
        <v>727</v>
      </c>
      <c r="E2424" s="151">
        <v>1</v>
      </c>
      <c r="F2424" s="151">
        <v>4.1399999999999997</v>
      </c>
      <c r="G2424" s="151">
        <f t="shared" si="111"/>
        <v>4.1399999999999997</v>
      </c>
      <c r="H2424" s="151">
        <f t="shared" si="112"/>
        <v>0</v>
      </c>
      <c r="I2424" s="151">
        <f t="shared" si="113"/>
        <v>4.1399999999999997</v>
      </c>
      <c r="J2424" s="151" t="s">
        <v>707</v>
      </c>
      <c r="K2424" s="151" t="str">
        <f>IFERROR(IF(VLOOKUP(B2424,comp!$D:$L,1,FALSE)=B2424,"",""),"Novo")</f>
        <v/>
      </c>
    </row>
    <row r="2425" spans="1:11">
      <c r="A2425" s="151">
        <v>89784</v>
      </c>
      <c r="B2425" s="152">
        <v>7097</v>
      </c>
      <c r="C2425" s="151" t="s">
        <v>4924</v>
      </c>
      <c r="D2425" s="151" t="s">
        <v>727</v>
      </c>
      <c r="E2425" s="151">
        <v>1</v>
      </c>
      <c r="F2425" s="151">
        <v>8.24</v>
      </c>
      <c r="G2425" s="151">
        <f t="shared" si="111"/>
        <v>8.24</v>
      </c>
      <c r="H2425" s="151">
        <f t="shared" si="112"/>
        <v>0</v>
      </c>
      <c r="I2425" s="151">
        <f t="shared" si="113"/>
        <v>8.24</v>
      </c>
      <c r="J2425" s="151" t="s">
        <v>707</v>
      </c>
      <c r="K2425" s="151" t="str">
        <f>IFERROR(IF(VLOOKUP(B2425,comp!$D:$L,1,FALSE)=B2425,"",""),"Novo")</f>
        <v/>
      </c>
    </row>
    <row r="2426" spans="1:11">
      <c r="A2426" s="151">
        <v>89785</v>
      </c>
      <c r="B2426" s="152">
        <v>3662</v>
      </c>
      <c r="C2426" s="151" t="s">
        <v>4910</v>
      </c>
      <c r="D2426" s="151" t="s">
        <v>727</v>
      </c>
      <c r="E2426" s="151">
        <v>1</v>
      </c>
      <c r="F2426" s="151">
        <v>10.81</v>
      </c>
      <c r="G2426" s="151">
        <f t="shared" si="111"/>
        <v>10.81</v>
      </c>
      <c r="H2426" s="151">
        <f t="shared" si="112"/>
        <v>0</v>
      </c>
      <c r="I2426" s="151">
        <f t="shared" si="113"/>
        <v>10.81</v>
      </c>
      <c r="J2426" s="151" t="s">
        <v>707</v>
      </c>
      <c r="K2426" s="151" t="str">
        <f>IFERROR(IF(VLOOKUP(B2426,comp!$D:$L,1,FALSE)=B2426,"",""),"Novo")</f>
        <v/>
      </c>
    </row>
    <row r="2427" spans="1:11">
      <c r="A2427" s="151">
        <v>89786</v>
      </c>
      <c r="B2427" s="152">
        <v>11658</v>
      </c>
      <c r="C2427" s="151" t="s">
        <v>4937</v>
      </c>
      <c r="D2427" s="151" t="s">
        <v>727</v>
      </c>
      <c r="E2427" s="151">
        <v>1</v>
      </c>
      <c r="F2427" s="151">
        <v>18.21</v>
      </c>
      <c r="G2427" s="151">
        <f t="shared" si="111"/>
        <v>18.21</v>
      </c>
      <c r="H2427" s="151">
        <f t="shared" si="112"/>
        <v>0</v>
      </c>
      <c r="I2427" s="151">
        <f t="shared" si="113"/>
        <v>18.21</v>
      </c>
      <c r="J2427" s="151" t="s">
        <v>707</v>
      </c>
      <c r="K2427" s="151" t="str">
        <f>IFERROR(IF(VLOOKUP(B2427,comp!$D:$L,1,FALSE)=B2427,"",""),"Novo")</f>
        <v/>
      </c>
    </row>
    <row r="2428" spans="1:11">
      <c r="A2428" s="151">
        <v>89787</v>
      </c>
      <c r="B2428" s="152">
        <v>37967</v>
      </c>
      <c r="C2428" s="151" t="s">
        <v>5690</v>
      </c>
      <c r="D2428" s="151" t="s">
        <v>727</v>
      </c>
      <c r="E2428" s="151">
        <v>1</v>
      </c>
      <c r="F2428" s="151">
        <v>26.36</v>
      </c>
      <c r="G2428" s="151">
        <f t="shared" si="111"/>
        <v>26.36</v>
      </c>
      <c r="H2428" s="151">
        <f t="shared" si="112"/>
        <v>0</v>
      </c>
      <c r="I2428" s="151">
        <f t="shared" si="113"/>
        <v>26.36</v>
      </c>
      <c r="J2428" s="151" t="s">
        <v>707</v>
      </c>
      <c r="K2428" s="151" t="str">
        <f>IFERROR(IF(VLOOKUP(B2428,comp!$D:$L,1,FALSE)=B2428,"",""),"Novo")</f>
        <v/>
      </c>
    </row>
    <row r="2429" spans="1:11">
      <c r="A2429" s="151">
        <v>89788</v>
      </c>
      <c r="B2429" s="152">
        <v>37960</v>
      </c>
      <c r="C2429" s="151" t="s">
        <v>5683</v>
      </c>
      <c r="D2429" s="151" t="s">
        <v>727</v>
      </c>
      <c r="E2429" s="151">
        <v>1</v>
      </c>
      <c r="F2429" s="151">
        <v>68.430000000000007</v>
      </c>
      <c r="G2429" s="151">
        <f t="shared" si="111"/>
        <v>68.430000000000007</v>
      </c>
      <c r="H2429" s="151">
        <f t="shared" si="112"/>
        <v>0</v>
      </c>
      <c r="I2429" s="151">
        <f t="shared" si="113"/>
        <v>68.430000000000007</v>
      </c>
      <c r="J2429" s="151" t="s">
        <v>707</v>
      </c>
      <c r="K2429" s="151" t="str">
        <f>IFERROR(IF(VLOOKUP(B2429,comp!$D:$L,1,FALSE)=B2429,"",""),"Novo")</f>
        <v/>
      </c>
    </row>
    <row r="2430" spans="1:11">
      <c r="A2430" s="151">
        <v>89789</v>
      </c>
      <c r="B2430" s="152">
        <v>37968</v>
      </c>
      <c r="C2430" s="151" t="s">
        <v>5691</v>
      </c>
      <c r="D2430" s="151" t="s">
        <v>727</v>
      </c>
      <c r="E2430" s="151">
        <v>1</v>
      </c>
      <c r="F2430" s="151">
        <v>55.97</v>
      </c>
      <c r="G2430" s="151">
        <f t="shared" si="111"/>
        <v>55.97</v>
      </c>
      <c r="H2430" s="151">
        <f t="shared" si="112"/>
        <v>0</v>
      </c>
      <c r="I2430" s="151">
        <f t="shared" si="113"/>
        <v>55.97</v>
      </c>
      <c r="J2430" s="151" t="s">
        <v>707</v>
      </c>
      <c r="K2430" s="151" t="str">
        <f>IFERROR(IF(VLOOKUP(B2430,comp!$D:$L,1,FALSE)=B2430,"",""),"Novo")</f>
        <v/>
      </c>
    </row>
    <row r="2431" spans="1:11">
      <c r="A2431" s="151">
        <v>89790</v>
      </c>
      <c r="B2431" s="152">
        <v>37961</v>
      </c>
      <c r="C2431" s="151" t="s">
        <v>5684</v>
      </c>
      <c r="D2431" s="151" t="s">
        <v>727</v>
      </c>
      <c r="E2431" s="151">
        <v>1</v>
      </c>
      <c r="F2431" s="151">
        <v>147.07</v>
      </c>
      <c r="G2431" s="151">
        <f t="shared" si="111"/>
        <v>147.07</v>
      </c>
      <c r="H2431" s="151">
        <f t="shared" si="112"/>
        <v>0</v>
      </c>
      <c r="I2431" s="151">
        <f t="shared" si="113"/>
        <v>147.07</v>
      </c>
      <c r="J2431" s="151" t="s">
        <v>707</v>
      </c>
      <c r="K2431" s="151" t="str">
        <f>IFERROR(IF(VLOOKUP(B2431,comp!$D:$L,1,FALSE)=B2431,"",""),"Novo")</f>
        <v/>
      </c>
    </row>
    <row r="2432" spans="1:11">
      <c r="A2432" s="151">
        <v>89791</v>
      </c>
      <c r="B2432" s="152">
        <v>37969</v>
      </c>
      <c r="C2432" s="151" t="s">
        <v>5692</v>
      </c>
      <c r="D2432" s="151" t="s">
        <v>727</v>
      </c>
      <c r="E2432" s="151">
        <v>1</v>
      </c>
      <c r="F2432" s="151">
        <v>141.43</v>
      </c>
      <c r="G2432" s="151">
        <f t="shared" si="111"/>
        <v>141.43</v>
      </c>
      <c r="H2432" s="151">
        <f t="shared" si="112"/>
        <v>0</v>
      </c>
      <c r="I2432" s="151">
        <f t="shared" si="113"/>
        <v>141.43</v>
      </c>
      <c r="J2432" s="151" t="s">
        <v>707</v>
      </c>
      <c r="K2432" s="151" t="str">
        <f>IFERROR(IF(VLOOKUP(B2432,comp!$D:$L,1,FALSE)=B2432,"",""),"Novo")</f>
        <v/>
      </c>
    </row>
    <row r="2433" spans="1:11">
      <c r="A2433" s="151">
        <v>89792</v>
      </c>
      <c r="B2433" s="152">
        <v>37962</v>
      </c>
      <c r="C2433" s="151" t="s">
        <v>5685</v>
      </c>
      <c r="D2433" s="151" t="s">
        <v>727</v>
      </c>
      <c r="E2433" s="151">
        <v>1</v>
      </c>
      <c r="F2433" s="151">
        <v>169.55</v>
      </c>
      <c r="G2433" s="151">
        <f t="shared" si="111"/>
        <v>169.55</v>
      </c>
      <c r="H2433" s="151">
        <f t="shared" si="112"/>
        <v>0</v>
      </c>
      <c r="I2433" s="151">
        <f t="shared" si="113"/>
        <v>169.55</v>
      </c>
      <c r="J2433" s="151" t="s">
        <v>707</v>
      </c>
      <c r="K2433" s="151" t="str">
        <f>IFERROR(IF(VLOOKUP(B2433,comp!$D:$L,1,FALSE)=B2433,"",""),"Novo")</f>
        <v/>
      </c>
    </row>
    <row r="2434" spans="1:11">
      <c r="A2434" s="151">
        <v>89793</v>
      </c>
      <c r="B2434" s="152">
        <v>37970</v>
      </c>
      <c r="C2434" s="151" t="s">
        <v>5693</v>
      </c>
      <c r="D2434" s="151" t="s">
        <v>727</v>
      </c>
      <c r="E2434" s="151">
        <v>1</v>
      </c>
      <c r="F2434" s="151">
        <v>204.62</v>
      </c>
      <c r="G2434" s="151">
        <f t="shared" si="111"/>
        <v>204.62</v>
      </c>
      <c r="H2434" s="151">
        <f t="shared" si="112"/>
        <v>0</v>
      </c>
      <c r="I2434" s="151">
        <f t="shared" si="113"/>
        <v>204.62</v>
      </c>
      <c r="J2434" s="151" t="s">
        <v>707</v>
      </c>
      <c r="K2434" s="151" t="str">
        <f>IFERROR(IF(VLOOKUP(B2434,comp!$D:$L,1,FALSE)=B2434,"",""),"Novo")</f>
        <v/>
      </c>
    </row>
    <row r="2435" spans="1:11">
      <c r="A2435" s="151">
        <v>89795</v>
      </c>
      <c r="B2435" s="152">
        <v>3658</v>
      </c>
      <c r="C2435" s="151" t="s">
        <v>4907</v>
      </c>
      <c r="D2435" s="151" t="s">
        <v>727</v>
      </c>
      <c r="E2435" s="151">
        <v>1</v>
      </c>
      <c r="F2435" s="151">
        <v>20.47</v>
      </c>
      <c r="G2435" s="151">
        <f t="shared" si="111"/>
        <v>20.47</v>
      </c>
      <c r="H2435" s="151">
        <f t="shared" si="112"/>
        <v>0</v>
      </c>
      <c r="I2435" s="151">
        <f t="shared" si="113"/>
        <v>20.47</v>
      </c>
      <c r="J2435" s="151" t="s">
        <v>707</v>
      </c>
      <c r="K2435" s="151" t="str">
        <f>IFERROR(IF(VLOOKUP(B2435,comp!$D:$L,1,FALSE)=B2435,"",""),"Novo")</f>
        <v/>
      </c>
    </row>
    <row r="2436" spans="1:11">
      <c r="A2436" s="151">
        <v>89796</v>
      </c>
      <c r="B2436" s="152">
        <v>7091</v>
      </c>
      <c r="C2436" s="151" t="s">
        <v>4923</v>
      </c>
      <c r="D2436" s="151" t="s">
        <v>727</v>
      </c>
      <c r="E2436" s="151">
        <v>1</v>
      </c>
      <c r="F2436" s="151">
        <v>17.54</v>
      </c>
      <c r="G2436" s="151">
        <f t="shared" si="111"/>
        <v>17.54</v>
      </c>
      <c r="H2436" s="151">
        <f t="shared" si="112"/>
        <v>0</v>
      </c>
      <c r="I2436" s="151">
        <f t="shared" si="113"/>
        <v>17.54</v>
      </c>
      <c r="J2436" s="151" t="s">
        <v>707</v>
      </c>
      <c r="K2436" s="151" t="str">
        <f>IFERROR(IF(VLOOKUP(B2436,comp!$D:$L,1,FALSE)=B2436,"",""),"Novo")</f>
        <v/>
      </c>
    </row>
    <row r="2437" spans="1:11">
      <c r="A2437" s="151">
        <v>89822</v>
      </c>
      <c r="B2437" s="152">
        <v>37977</v>
      </c>
      <c r="C2437" s="151" t="s">
        <v>5700</v>
      </c>
      <c r="D2437" s="151" t="s">
        <v>727</v>
      </c>
      <c r="E2437" s="151">
        <v>1</v>
      </c>
      <c r="F2437" s="151">
        <v>17.21</v>
      </c>
      <c r="G2437" s="151">
        <f t="shared" ref="G2437:G2500" si="114">IF(J2437="INSUMO",F2437*E2437,0)</f>
        <v>17.21</v>
      </c>
      <c r="H2437" s="151">
        <f t="shared" ref="H2437:H2500" si="115">IF(J2437="MÃO DE OBRA",F2437*E2437,0)</f>
        <v>0</v>
      </c>
      <c r="I2437" s="151">
        <f t="shared" ref="I2437:I2500" si="116">E2437*F2437</f>
        <v>17.21</v>
      </c>
      <c r="J2437" s="151" t="s">
        <v>707</v>
      </c>
      <c r="K2437" s="151" t="str">
        <f>IFERROR(IF(VLOOKUP(B2437,comp!$D:$L,1,FALSE)=B2437,"",""),"Novo")</f>
        <v/>
      </c>
    </row>
    <row r="2438" spans="1:11">
      <c r="A2438" s="151">
        <v>89824</v>
      </c>
      <c r="B2438" s="152">
        <v>37985</v>
      </c>
      <c r="C2438" s="151" t="s">
        <v>5708</v>
      </c>
      <c r="D2438" s="151" t="s">
        <v>727</v>
      </c>
      <c r="E2438" s="151">
        <v>1</v>
      </c>
      <c r="F2438" s="151">
        <v>31.02</v>
      </c>
      <c r="G2438" s="151">
        <f t="shared" si="114"/>
        <v>31.02</v>
      </c>
      <c r="H2438" s="151">
        <f t="shared" si="115"/>
        <v>0</v>
      </c>
      <c r="I2438" s="151">
        <f t="shared" si="116"/>
        <v>31.02</v>
      </c>
      <c r="J2438" s="151" t="s">
        <v>707</v>
      </c>
      <c r="K2438" s="151" t="str">
        <f>IFERROR(IF(VLOOKUP(B2438,comp!$D:$L,1,FALSE)=B2438,"",""),"Novo")</f>
        <v/>
      </c>
    </row>
    <row r="2439" spans="1:11">
      <c r="A2439" s="151">
        <v>89826</v>
      </c>
      <c r="B2439" s="152">
        <v>37987</v>
      </c>
      <c r="C2439" s="151" t="s">
        <v>5710</v>
      </c>
      <c r="D2439" s="151" t="s">
        <v>727</v>
      </c>
      <c r="E2439" s="151">
        <v>1</v>
      </c>
      <c r="F2439" s="151">
        <v>123.4</v>
      </c>
      <c r="G2439" s="151">
        <f t="shared" si="114"/>
        <v>123.4</v>
      </c>
      <c r="H2439" s="151">
        <f t="shared" si="115"/>
        <v>0</v>
      </c>
      <c r="I2439" s="151">
        <f t="shared" si="116"/>
        <v>123.4</v>
      </c>
      <c r="J2439" s="151" t="s">
        <v>707</v>
      </c>
      <c r="K2439" s="151" t="str">
        <f>IFERROR(IF(VLOOKUP(B2439,comp!$D:$L,1,FALSE)=B2439,"",""),"Novo")</f>
        <v/>
      </c>
    </row>
    <row r="2440" spans="1:11">
      <c r="A2440" s="151">
        <v>89828</v>
      </c>
      <c r="B2440" s="152">
        <v>37993</v>
      </c>
      <c r="C2440" s="151" t="s">
        <v>5716</v>
      </c>
      <c r="D2440" s="151" t="s">
        <v>727</v>
      </c>
      <c r="E2440" s="151">
        <v>1</v>
      </c>
      <c r="F2440" s="151">
        <v>53.54</v>
      </c>
      <c r="G2440" s="151">
        <f t="shared" si="114"/>
        <v>53.54</v>
      </c>
      <c r="H2440" s="151">
        <f t="shared" si="115"/>
        <v>0</v>
      </c>
      <c r="I2440" s="151">
        <f t="shared" si="116"/>
        <v>53.54</v>
      </c>
      <c r="J2440" s="151" t="s">
        <v>707</v>
      </c>
      <c r="K2440" s="151" t="str">
        <f>IFERROR(IF(VLOOKUP(B2440,comp!$D:$L,1,FALSE)=B2440,"",""),"Novo")</f>
        <v/>
      </c>
    </row>
    <row r="2441" spans="1:11">
      <c r="A2441" s="151">
        <v>89831</v>
      </c>
      <c r="B2441" s="152">
        <v>38009</v>
      </c>
      <c r="C2441" s="151" t="s">
        <v>5732</v>
      </c>
      <c r="D2441" s="151" t="s">
        <v>727</v>
      </c>
      <c r="E2441" s="151">
        <v>1</v>
      </c>
      <c r="F2441" s="151">
        <v>58.63</v>
      </c>
      <c r="G2441" s="151">
        <f t="shared" si="114"/>
        <v>58.63</v>
      </c>
      <c r="H2441" s="151">
        <f t="shared" si="115"/>
        <v>0</v>
      </c>
      <c r="I2441" s="151">
        <f t="shared" si="116"/>
        <v>58.63</v>
      </c>
      <c r="J2441" s="151" t="s">
        <v>707</v>
      </c>
      <c r="K2441" s="151" t="str">
        <f>IFERROR(IF(VLOOKUP(B2441,comp!$D:$L,1,FALSE)=B2441,"",""),"Novo")</f>
        <v/>
      </c>
    </row>
    <row r="2442" spans="1:11">
      <c r="A2442" s="151">
        <v>89832</v>
      </c>
      <c r="B2442" s="152">
        <v>38004</v>
      </c>
      <c r="C2442" s="151" t="s">
        <v>5727</v>
      </c>
      <c r="D2442" s="151" t="s">
        <v>727</v>
      </c>
      <c r="E2442" s="151">
        <v>1</v>
      </c>
      <c r="F2442" s="151">
        <v>33.47</v>
      </c>
      <c r="G2442" s="151">
        <f t="shared" si="114"/>
        <v>33.47</v>
      </c>
      <c r="H2442" s="151">
        <f t="shared" si="115"/>
        <v>0</v>
      </c>
      <c r="I2442" s="151">
        <f t="shared" si="116"/>
        <v>33.47</v>
      </c>
      <c r="J2442" s="151" t="s">
        <v>707</v>
      </c>
      <c r="K2442" s="151" t="str">
        <f>IFERROR(IF(VLOOKUP(B2442,comp!$D:$L,1,FALSE)=B2442,"",""),"Novo")</f>
        <v/>
      </c>
    </row>
    <row r="2443" spans="1:11">
      <c r="A2443" s="151">
        <v>89835</v>
      </c>
      <c r="B2443" s="152">
        <v>37978</v>
      </c>
      <c r="C2443" s="151" t="s">
        <v>5701</v>
      </c>
      <c r="D2443" s="151" t="s">
        <v>727</v>
      </c>
      <c r="E2443" s="151">
        <v>1</v>
      </c>
      <c r="F2443" s="151">
        <v>34.119999999999997</v>
      </c>
      <c r="G2443" s="151">
        <f t="shared" si="114"/>
        <v>34.119999999999997</v>
      </c>
      <c r="H2443" s="151">
        <f t="shared" si="115"/>
        <v>0</v>
      </c>
      <c r="I2443" s="151">
        <f t="shared" si="116"/>
        <v>34.119999999999997</v>
      </c>
      <c r="J2443" s="151" t="s">
        <v>707</v>
      </c>
      <c r="K2443" s="151" t="str">
        <f>IFERROR(IF(VLOOKUP(B2443,comp!$D:$L,1,FALSE)=B2443,"",""),"Novo")</f>
        <v/>
      </c>
    </row>
    <row r="2444" spans="1:11">
      <c r="A2444" s="151">
        <v>89836</v>
      </c>
      <c r="B2444" s="152">
        <v>37988</v>
      </c>
      <c r="C2444" s="151" t="s">
        <v>5711</v>
      </c>
      <c r="D2444" s="151" t="s">
        <v>727</v>
      </c>
      <c r="E2444" s="151">
        <v>1</v>
      </c>
      <c r="F2444" s="151">
        <v>196.08</v>
      </c>
      <c r="G2444" s="151">
        <f t="shared" si="114"/>
        <v>196.08</v>
      </c>
      <c r="H2444" s="151">
        <f t="shared" si="115"/>
        <v>0</v>
      </c>
      <c r="I2444" s="151">
        <f t="shared" si="116"/>
        <v>196.08</v>
      </c>
      <c r="J2444" s="151" t="s">
        <v>707</v>
      </c>
      <c r="K2444" s="151" t="str">
        <f>IFERROR(IF(VLOOKUP(B2444,comp!$D:$L,1,FALSE)=B2444,"",""),"Novo")</f>
        <v/>
      </c>
    </row>
    <row r="2445" spans="1:11">
      <c r="A2445" s="151">
        <v>89837</v>
      </c>
      <c r="B2445" s="152">
        <v>37994</v>
      </c>
      <c r="C2445" s="151" t="s">
        <v>5717</v>
      </c>
      <c r="D2445" s="151" t="s">
        <v>727</v>
      </c>
      <c r="E2445" s="151">
        <v>1</v>
      </c>
      <c r="F2445" s="151">
        <v>127.5</v>
      </c>
      <c r="G2445" s="151">
        <f t="shared" si="114"/>
        <v>127.5</v>
      </c>
      <c r="H2445" s="151">
        <f t="shared" si="115"/>
        <v>0</v>
      </c>
      <c r="I2445" s="151">
        <f t="shared" si="116"/>
        <v>127.5</v>
      </c>
      <c r="J2445" s="151" t="s">
        <v>707</v>
      </c>
      <c r="K2445" s="151" t="str">
        <f>IFERROR(IF(VLOOKUP(B2445,comp!$D:$L,1,FALSE)=B2445,"",""),"Novo")</f>
        <v/>
      </c>
    </row>
    <row r="2446" spans="1:11">
      <c r="A2446" s="151">
        <v>89838</v>
      </c>
      <c r="B2446" s="152">
        <v>37979</v>
      </c>
      <c r="C2446" s="151" t="s">
        <v>5702</v>
      </c>
      <c r="D2446" s="151" t="s">
        <v>727</v>
      </c>
      <c r="E2446" s="151">
        <v>1</v>
      </c>
      <c r="F2446" s="151">
        <v>144.81</v>
      </c>
      <c r="G2446" s="151">
        <f t="shared" si="114"/>
        <v>144.81</v>
      </c>
      <c r="H2446" s="151">
        <f t="shared" si="115"/>
        <v>0</v>
      </c>
      <c r="I2446" s="151">
        <f t="shared" si="116"/>
        <v>144.81</v>
      </c>
      <c r="J2446" s="151" t="s">
        <v>707</v>
      </c>
      <c r="K2446" s="151" t="str">
        <f>IFERROR(IF(VLOOKUP(B2446,comp!$D:$L,1,FALSE)=B2446,"",""),"Novo")</f>
        <v/>
      </c>
    </row>
    <row r="2447" spans="1:11">
      <c r="A2447" s="151">
        <v>89839</v>
      </c>
      <c r="B2447" s="152">
        <v>37995</v>
      </c>
      <c r="C2447" s="151" t="s">
        <v>5718</v>
      </c>
      <c r="D2447" s="151" t="s">
        <v>727</v>
      </c>
      <c r="E2447" s="151">
        <v>1</v>
      </c>
      <c r="F2447" s="151">
        <v>166.19</v>
      </c>
      <c r="G2447" s="151">
        <f t="shared" si="114"/>
        <v>166.19</v>
      </c>
      <c r="H2447" s="151">
        <f t="shared" si="115"/>
        <v>0</v>
      </c>
      <c r="I2447" s="151">
        <f t="shared" si="116"/>
        <v>166.19</v>
      </c>
      <c r="J2447" s="151" t="s">
        <v>707</v>
      </c>
      <c r="K2447" s="151" t="str">
        <f>IFERROR(IF(VLOOKUP(B2447,comp!$D:$L,1,FALSE)=B2447,"",""),"Novo")</f>
        <v/>
      </c>
    </row>
    <row r="2448" spans="1:11">
      <c r="A2448" s="151">
        <v>89840</v>
      </c>
      <c r="B2448" s="152">
        <v>37980</v>
      </c>
      <c r="C2448" s="151" t="s">
        <v>5703</v>
      </c>
      <c r="D2448" s="151" t="s">
        <v>727</v>
      </c>
      <c r="E2448" s="151">
        <v>1</v>
      </c>
      <c r="F2448" s="151">
        <v>166.34</v>
      </c>
      <c r="G2448" s="151">
        <f t="shared" si="114"/>
        <v>166.34</v>
      </c>
      <c r="H2448" s="151">
        <f t="shared" si="115"/>
        <v>0</v>
      </c>
      <c r="I2448" s="151">
        <f t="shared" si="116"/>
        <v>166.34</v>
      </c>
      <c r="J2448" s="151" t="s">
        <v>707</v>
      </c>
      <c r="K2448" s="151" t="str">
        <f>IFERROR(IF(VLOOKUP(B2448,comp!$D:$L,1,FALSE)=B2448,"",""),"Novo")</f>
        <v/>
      </c>
    </row>
    <row r="2449" spans="1:11">
      <c r="A2449" s="151">
        <v>89841</v>
      </c>
      <c r="B2449" s="152">
        <v>37996</v>
      </c>
      <c r="C2449" s="151" t="s">
        <v>5719</v>
      </c>
      <c r="D2449" s="151" t="s">
        <v>727</v>
      </c>
      <c r="E2449" s="151">
        <v>1</v>
      </c>
      <c r="F2449" s="151">
        <v>253.06</v>
      </c>
      <c r="G2449" s="151">
        <f t="shared" si="114"/>
        <v>253.06</v>
      </c>
      <c r="H2449" s="151">
        <f t="shared" si="115"/>
        <v>0</v>
      </c>
      <c r="I2449" s="151">
        <f t="shared" si="116"/>
        <v>253.06</v>
      </c>
      <c r="J2449" s="151" t="s">
        <v>707</v>
      </c>
      <c r="K2449" s="151" t="str">
        <f>IFERROR(IF(VLOOKUP(B2449,comp!$D:$L,1,FALSE)=B2449,"",""),"Novo")</f>
        <v/>
      </c>
    </row>
    <row r="2450" spans="1:11">
      <c r="A2450" s="151">
        <v>89844</v>
      </c>
      <c r="B2450" s="152">
        <v>38013</v>
      </c>
      <c r="C2450" s="151" t="s">
        <v>5736</v>
      </c>
      <c r="D2450" s="151" t="s">
        <v>727</v>
      </c>
      <c r="E2450" s="151">
        <v>1</v>
      </c>
      <c r="F2450" s="151">
        <v>50.11</v>
      </c>
      <c r="G2450" s="151">
        <f t="shared" si="114"/>
        <v>50.11</v>
      </c>
      <c r="H2450" s="151">
        <f t="shared" si="115"/>
        <v>0</v>
      </c>
      <c r="I2450" s="151">
        <f t="shared" si="116"/>
        <v>50.11</v>
      </c>
      <c r="J2450" s="151" t="s">
        <v>707</v>
      </c>
      <c r="K2450" s="151" t="str">
        <f>IFERROR(IF(VLOOKUP(B2450,comp!$D:$L,1,FALSE)=B2450,"",""),"Novo")</f>
        <v/>
      </c>
    </row>
    <row r="2451" spans="1:11">
      <c r="A2451" s="151">
        <v>89845</v>
      </c>
      <c r="B2451" s="152">
        <v>38014</v>
      </c>
      <c r="C2451" s="151" t="s">
        <v>5737</v>
      </c>
      <c r="D2451" s="151" t="s">
        <v>727</v>
      </c>
      <c r="E2451" s="151">
        <v>1</v>
      </c>
      <c r="F2451" s="151">
        <v>83.68</v>
      </c>
      <c r="G2451" s="151">
        <f t="shared" si="114"/>
        <v>83.68</v>
      </c>
      <c r="H2451" s="151">
        <f t="shared" si="115"/>
        <v>0</v>
      </c>
      <c r="I2451" s="151">
        <f t="shared" si="116"/>
        <v>83.68</v>
      </c>
      <c r="J2451" s="151" t="s">
        <v>707</v>
      </c>
      <c r="K2451" s="151" t="str">
        <f>IFERROR(IF(VLOOKUP(B2451,comp!$D:$L,1,FALSE)=B2451,"",""),"Novo")</f>
        <v/>
      </c>
    </row>
    <row r="2452" spans="1:11">
      <c r="A2452" s="151">
        <v>89846</v>
      </c>
      <c r="B2452" s="152">
        <v>38015</v>
      </c>
      <c r="C2452" s="151" t="s">
        <v>5738</v>
      </c>
      <c r="D2452" s="151" t="s">
        <v>727</v>
      </c>
      <c r="E2452" s="151">
        <v>1</v>
      </c>
      <c r="F2452" s="151">
        <v>196.73</v>
      </c>
      <c r="G2452" s="151">
        <f t="shared" si="114"/>
        <v>196.73</v>
      </c>
      <c r="H2452" s="151">
        <f t="shared" si="115"/>
        <v>0</v>
      </c>
      <c r="I2452" s="151">
        <f t="shared" si="116"/>
        <v>196.73</v>
      </c>
      <c r="J2452" s="151" t="s">
        <v>707</v>
      </c>
      <c r="K2452" s="151" t="str">
        <f>IFERROR(IF(VLOOKUP(B2452,comp!$D:$L,1,FALSE)=B2452,"",""),"Novo")</f>
        <v/>
      </c>
    </row>
    <row r="2453" spans="1:11">
      <c r="A2453" s="151">
        <v>89847</v>
      </c>
      <c r="B2453" s="152">
        <v>38016</v>
      </c>
      <c r="C2453" s="151" t="s">
        <v>5739</v>
      </c>
      <c r="D2453" s="151" t="s">
        <v>727</v>
      </c>
      <c r="E2453" s="151">
        <v>1</v>
      </c>
      <c r="F2453" s="151">
        <v>228.77</v>
      </c>
      <c r="G2453" s="151">
        <f t="shared" si="114"/>
        <v>228.77</v>
      </c>
      <c r="H2453" s="151">
        <f t="shared" si="115"/>
        <v>0</v>
      </c>
      <c r="I2453" s="151">
        <f t="shared" si="116"/>
        <v>228.77</v>
      </c>
      <c r="J2453" s="151" t="s">
        <v>707</v>
      </c>
      <c r="K2453" s="151" t="str">
        <f>IFERROR(IF(VLOOKUP(B2453,comp!$D:$L,1,FALSE)=B2453,"",""),"Novo")</f>
        <v/>
      </c>
    </row>
    <row r="2454" spans="1:11">
      <c r="A2454" s="151">
        <v>89854</v>
      </c>
      <c r="B2454" s="152">
        <v>37950</v>
      </c>
      <c r="C2454" s="151" t="s">
        <v>4984</v>
      </c>
      <c r="D2454" s="151" t="s">
        <v>727</v>
      </c>
      <c r="E2454" s="151">
        <v>1</v>
      </c>
      <c r="F2454" s="151">
        <v>66.13</v>
      </c>
      <c r="G2454" s="151">
        <f t="shared" si="114"/>
        <v>66.13</v>
      </c>
      <c r="H2454" s="151">
        <f t="shared" si="115"/>
        <v>0</v>
      </c>
      <c r="I2454" s="151">
        <f t="shared" si="116"/>
        <v>66.13</v>
      </c>
      <c r="J2454" s="151" t="s">
        <v>707</v>
      </c>
      <c r="K2454" s="151" t="str">
        <f>IFERROR(IF(VLOOKUP(B2454,comp!$D:$L,1,FALSE)=B2454,"",""),"Novo")</f>
        <v/>
      </c>
    </row>
    <row r="2455" spans="1:11">
      <c r="A2455" s="151">
        <v>89855</v>
      </c>
      <c r="B2455" s="152">
        <v>37952</v>
      </c>
      <c r="C2455" s="151" t="s">
        <v>4986</v>
      </c>
      <c r="D2455" s="151" t="s">
        <v>727</v>
      </c>
      <c r="E2455" s="151">
        <v>1</v>
      </c>
      <c r="F2455" s="151">
        <v>71.83</v>
      </c>
      <c r="G2455" s="151">
        <f t="shared" si="114"/>
        <v>71.83</v>
      </c>
      <c r="H2455" s="151">
        <f t="shared" si="115"/>
        <v>0</v>
      </c>
      <c r="I2455" s="151">
        <f t="shared" si="116"/>
        <v>71.83</v>
      </c>
      <c r="J2455" s="151" t="s">
        <v>707</v>
      </c>
      <c r="K2455" s="151" t="str">
        <f>IFERROR(IF(VLOOKUP(B2455,comp!$D:$L,1,FALSE)=B2455,"",""),"Novo")</f>
        <v/>
      </c>
    </row>
    <row r="2456" spans="1:11">
      <c r="A2456" s="151">
        <v>89979</v>
      </c>
      <c r="B2456" s="152">
        <v>38678</v>
      </c>
      <c r="C2456" s="151" t="s">
        <v>5149</v>
      </c>
      <c r="D2456" s="151" t="s">
        <v>727</v>
      </c>
      <c r="E2456" s="151">
        <v>1</v>
      </c>
      <c r="F2456" s="151">
        <v>16.690000000000001</v>
      </c>
      <c r="G2456" s="151">
        <f t="shared" si="114"/>
        <v>16.690000000000001</v>
      </c>
      <c r="H2456" s="151">
        <f t="shared" si="115"/>
        <v>0</v>
      </c>
      <c r="I2456" s="151">
        <f t="shared" si="116"/>
        <v>16.690000000000001</v>
      </c>
      <c r="J2456" s="151" t="s">
        <v>707</v>
      </c>
      <c r="K2456" s="151" t="str">
        <f>IFERROR(IF(VLOOKUP(B2456,comp!$D:$L,1,FALSE)=B2456,"",""),"Novo")</f>
        <v/>
      </c>
    </row>
    <row r="2457" spans="1:11">
      <c r="A2457" s="151">
        <v>90373</v>
      </c>
      <c r="B2457" s="152">
        <v>20147</v>
      </c>
      <c r="C2457" s="151" t="s">
        <v>5146</v>
      </c>
      <c r="D2457" s="151" t="s">
        <v>727</v>
      </c>
      <c r="E2457" s="151">
        <v>1</v>
      </c>
      <c r="F2457" s="151">
        <v>5.14</v>
      </c>
      <c r="G2457" s="151">
        <f t="shared" si="114"/>
        <v>5.14</v>
      </c>
      <c r="H2457" s="151">
        <f t="shared" si="115"/>
        <v>0</v>
      </c>
      <c r="I2457" s="151">
        <f t="shared" si="116"/>
        <v>5.14</v>
      </c>
      <c r="J2457" s="151" t="s">
        <v>707</v>
      </c>
      <c r="K2457" s="151" t="str">
        <f>IFERROR(IF(VLOOKUP(B2457,comp!$D:$L,1,FALSE)=B2457,"",""),"Novo")</f>
        <v/>
      </c>
    </row>
    <row r="2458" spans="1:11">
      <c r="A2458" s="151">
        <v>90374</v>
      </c>
      <c r="B2458" s="152">
        <v>7122</v>
      </c>
      <c r="C2458" s="151" t="s">
        <v>5113</v>
      </c>
      <c r="D2458" s="151" t="s">
        <v>727</v>
      </c>
      <c r="E2458" s="151">
        <v>1</v>
      </c>
      <c r="F2458" s="151">
        <v>10.58</v>
      </c>
      <c r="G2458" s="151">
        <f t="shared" si="114"/>
        <v>10.58</v>
      </c>
      <c r="H2458" s="151">
        <f t="shared" si="115"/>
        <v>0</v>
      </c>
      <c r="I2458" s="151">
        <f t="shared" si="116"/>
        <v>10.58</v>
      </c>
      <c r="J2458" s="151" t="s">
        <v>707</v>
      </c>
      <c r="K2458" s="151" t="str">
        <f>IFERROR(IF(VLOOKUP(B2458,comp!$D:$L,1,FALSE)=B2458,"",""),"Novo")</f>
        <v/>
      </c>
    </row>
    <row r="2459" spans="1:11">
      <c r="A2459" s="151">
        <v>92287</v>
      </c>
      <c r="B2459" s="152">
        <v>12715</v>
      </c>
      <c r="C2459" s="151" t="s">
        <v>5470</v>
      </c>
      <c r="D2459" s="151" t="s">
        <v>727</v>
      </c>
      <c r="E2459" s="151">
        <v>1</v>
      </c>
      <c r="F2459" s="151">
        <v>11.72</v>
      </c>
      <c r="G2459" s="151">
        <f t="shared" si="114"/>
        <v>11.72</v>
      </c>
      <c r="H2459" s="151">
        <f t="shared" si="115"/>
        <v>0</v>
      </c>
      <c r="I2459" s="151">
        <f t="shared" si="116"/>
        <v>11.72</v>
      </c>
      <c r="J2459" s="151" t="s">
        <v>707</v>
      </c>
      <c r="K2459" s="151" t="str">
        <f>IFERROR(IF(VLOOKUP(B2459,comp!$D:$L,1,FALSE)=B2459,"",""),"Novo")</f>
        <v/>
      </c>
    </row>
    <row r="2460" spans="1:11">
      <c r="A2460" s="151">
        <v>92287</v>
      </c>
      <c r="B2460" s="152">
        <v>12732</v>
      </c>
      <c r="C2460" s="151" t="s">
        <v>5487</v>
      </c>
      <c r="D2460" s="151" t="s">
        <v>727</v>
      </c>
      <c r="E2460" s="151">
        <v>4.7999999999999996E-3</v>
      </c>
      <c r="F2460" s="151">
        <v>292.33999999999997</v>
      </c>
      <c r="G2460" s="151">
        <f t="shared" si="114"/>
        <v>1.4032319999999998</v>
      </c>
      <c r="H2460" s="151">
        <f t="shared" si="115"/>
        <v>0</v>
      </c>
      <c r="I2460" s="151">
        <f t="shared" si="116"/>
        <v>1.4032319999999998</v>
      </c>
      <c r="J2460" s="151" t="s">
        <v>707</v>
      </c>
      <c r="K2460" s="151" t="str">
        <f>IFERROR(IF(VLOOKUP(B2460,comp!$D:$L,1,FALSE)=B2460,"",""),"Novo")</f>
        <v/>
      </c>
    </row>
    <row r="2461" spans="1:11">
      <c r="A2461" s="151">
        <v>92287</v>
      </c>
      <c r="B2461" s="152">
        <v>39897</v>
      </c>
      <c r="C2461" s="151" t="s">
        <v>5543</v>
      </c>
      <c r="D2461" s="151" t="s">
        <v>727</v>
      </c>
      <c r="E2461" s="151">
        <v>1.1999999999999999E-3</v>
      </c>
      <c r="F2461" s="151">
        <v>53.59</v>
      </c>
      <c r="G2461" s="151">
        <f t="shared" si="114"/>
        <v>6.4308000000000004E-2</v>
      </c>
      <c r="H2461" s="151">
        <f t="shared" si="115"/>
        <v>0</v>
      </c>
      <c r="I2461" s="151">
        <f t="shared" si="116"/>
        <v>6.4308000000000004E-2</v>
      </c>
      <c r="J2461" s="151" t="s">
        <v>707</v>
      </c>
      <c r="K2461" s="151" t="str">
        <f>IFERROR(IF(VLOOKUP(B2461,comp!$D:$L,1,FALSE)=B2461,"",""),"Novo")</f>
        <v/>
      </c>
    </row>
    <row r="2462" spans="1:11">
      <c r="A2462" s="151">
        <v>92288</v>
      </c>
      <c r="B2462" s="152">
        <v>12716</v>
      </c>
      <c r="C2462" s="151" t="s">
        <v>5471</v>
      </c>
      <c r="D2462" s="151" t="s">
        <v>727</v>
      </c>
      <c r="E2462" s="151">
        <v>1</v>
      </c>
      <c r="F2462" s="151">
        <v>20.13</v>
      </c>
      <c r="G2462" s="151">
        <f t="shared" si="114"/>
        <v>20.13</v>
      </c>
      <c r="H2462" s="151">
        <f t="shared" si="115"/>
        <v>0</v>
      </c>
      <c r="I2462" s="151">
        <f t="shared" si="116"/>
        <v>20.13</v>
      </c>
      <c r="J2462" s="151" t="s">
        <v>707</v>
      </c>
      <c r="K2462" s="151" t="str">
        <f>IFERROR(IF(VLOOKUP(B2462,comp!$D:$L,1,FALSE)=B2462,"",""),"Novo")</f>
        <v/>
      </c>
    </row>
    <row r="2463" spans="1:11">
      <c r="A2463" s="151">
        <v>92289</v>
      </c>
      <c r="B2463" s="152">
        <v>12717</v>
      </c>
      <c r="C2463" s="151" t="s">
        <v>5472</v>
      </c>
      <c r="D2463" s="151" t="s">
        <v>727</v>
      </c>
      <c r="E2463" s="151">
        <v>1</v>
      </c>
      <c r="F2463" s="151">
        <v>39.57</v>
      </c>
      <c r="G2463" s="151">
        <f t="shared" si="114"/>
        <v>39.57</v>
      </c>
      <c r="H2463" s="151">
        <f t="shared" si="115"/>
        <v>0</v>
      </c>
      <c r="I2463" s="151">
        <f t="shared" si="116"/>
        <v>39.57</v>
      </c>
      <c r="J2463" s="151" t="s">
        <v>707</v>
      </c>
      <c r="K2463" s="151" t="str">
        <f>IFERROR(IF(VLOOKUP(B2463,comp!$D:$L,1,FALSE)=B2463,"",""),"Novo")</f>
        <v/>
      </c>
    </row>
    <row r="2464" spans="1:11">
      <c r="A2464" s="151">
        <v>92290</v>
      </c>
      <c r="B2464" s="152">
        <v>12718</v>
      </c>
      <c r="C2464" s="151" t="s">
        <v>5473</v>
      </c>
      <c r="D2464" s="151" t="s">
        <v>727</v>
      </c>
      <c r="E2464" s="151">
        <v>1</v>
      </c>
      <c r="F2464" s="151">
        <v>60.74</v>
      </c>
      <c r="G2464" s="151">
        <f t="shared" si="114"/>
        <v>60.74</v>
      </c>
      <c r="H2464" s="151">
        <f t="shared" si="115"/>
        <v>0</v>
      </c>
      <c r="I2464" s="151">
        <f t="shared" si="116"/>
        <v>60.74</v>
      </c>
      <c r="J2464" s="151" t="s">
        <v>707</v>
      </c>
      <c r="K2464" s="151" t="str">
        <f>IFERROR(IF(VLOOKUP(B2464,comp!$D:$L,1,FALSE)=B2464,"",""),"Novo")</f>
        <v/>
      </c>
    </row>
    <row r="2465" spans="1:11">
      <c r="A2465" s="151">
        <v>92291</v>
      </c>
      <c r="B2465" s="152">
        <v>12719</v>
      </c>
      <c r="C2465" s="151" t="s">
        <v>5474</v>
      </c>
      <c r="D2465" s="151" t="s">
        <v>727</v>
      </c>
      <c r="E2465" s="151">
        <v>1</v>
      </c>
      <c r="F2465" s="151">
        <v>96.42</v>
      </c>
      <c r="G2465" s="151">
        <f t="shared" si="114"/>
        <v>96.42</v>
      </c>
      <c r="H2465" s="151">
        <f t="shared" si="115"/>
        <v>0</v>
      </c>
      <c r="I2465" s="151">
        <f t="shared" si="116"/>
        <v>96.42</v>
      </c>
      <c r="J2465" s="151" t="s">
        <v>707</v>
      </c>
      <c r="K2465" s="151" t="str">
        <f>IFERROR(IF(VLOOKUP(B2465,comp!$D:$L,1,FALSE)=B2465,"",""),"Novo")</f>
        <v/>
      </c>
    </row>
    <row r="2466" spans="1:11">
      <c r="A2466" s="151">
        <v>92292</v>
      </c>
      <c r="B2466" s="152">
        <v>12720</v>
      </c>
      <c r="C2466" s="151" t="s">
        <v>5475</v>
      </c>
      <c r="D2466" s="151" t="s">
        <v>727</v>
      </c>
      <c r="E2466" s="151">
        <v>1</v>
      </c>
      <c r="F2466" s="151">
        <v>335.73</v>
      </c>
      <c r="G2466" s="151">
        <f t="shared" si="114"/>
        <v>335.73</v>
      </c>
      <c r="H2466" s="151">
        <f t="shared" si="115"/>
        <v>0</v>
      </c>
      <c r="I2466" s="151">
        <f t="shared" si="116"/>
        <v>335.73</v>
      </c>
      <c r="J2466" s="151" t="s">
        <v>707</v>
      </c>
      <c r="K2466" s="151" t="str">
        <f>IFERROR(IF(VLOOKUP(B2466,comp!$D:$L,1,FALSE)=B2466,"",""),"Novo")</f>
        <v/>
      </c>
    </row>
    <row r="2467" spans="1:11">
      <c r="A2467" s="151">
        <v>92293</v>
      </c>
      <c r="B2467" s="152">
        <v>12724</v>
      </c>
      <c r="C2467" s="151" t="s">
        <v>5479</v>
      </c>
      <c r="D2467" s="151" t="s">
        <v>727</v>
      </c>
      <c r="E2467" s="151">
        <v>1</v>
      </c>
      <c r="F2467" s="151">
        <v>5.55</v>
      </c>
      <c r="G2467" s="151">
        <f t="shared" si="114"/>
        <v>5.55</v>
      </c>
      <c r="H2467" s="151">
        <f t="shared" si="115"/>
        <v>0</v>
      </c>
      <c r="I2467" s="151">
        <f t="shared" si="116"/>
        <v>5.55</v>
      </c>
      <c r="J2467" s="151" t="s">
        <v>707</v>
      </c>
      <c r="K2467" s="151" t="str">
        <f>IFERROR(IF(VLOOKUP(B2467,comp!$D:$L,1,FALSE)=B2467,"",""),"Novo")</f>
        <v/>
      </c>
    </row>
    <row r="2468" spans="1:11">
      <c r="A2468" s="151">
        <v>92294</v>
      </c>
      <c r="B2468" s="152">
        <v>12725</v>
      </c>
      <c r="C2468" s="151" t="s">
        <v>5480</v>
      </c>
      <c r="D2468" s="151" t="s">
        <v>727</v>
      </c>
      <c r="E2468" s="151">
        <v>1</v>
      </c>
      <c r="F2468" s="151">
        <v>11.14</v>
      </c>
      <c r="G2468" s="151">
        <f t="shared" si="114"/>
        <v>11.14</v>
      </c>
      <c r="H2468" s="151">
        <f t="shared" si="115"/>
        <v>0</v>
      </c>
      <c r="I2468" s="151">
        <f t="shared" si="116"/>
        <v>11.14</v>
      </c>
      <c r="J2468" s="151" t="s">
        <v>707</v>
      </c>
      <c r="K2468" s="151" t="str">
        <f>IFERROR(IF(VLOOKUP(B2468,comp!$D:$L,1,FALSE)=B2468,"",""),"Novo")</f>
        <v/>
      </c>
    </row>
    <row r="2469" spans="1:11">
      <c r="A2469" s="151">
        <v>92295</v>
      </c>
      <c r="B2469" s="152">
        <v>12726</v>
      </c>
      <c r="C2469" s="151" t="s">
        <v>5481</v>
      </c>
      <c r="D2469" s="151" t="s">
        <v>727</v>
      </c>
      <c r="E2469" s="151">
        <v>1</v>
      </c>
      <c r="F2469" s="151">
        <v>24.58</v>
      </c>
      <c r="G2469" s="151">
        <f t="shared" si="114"/>
        <v>24.58</v>
      </c>
      <c r="H2469" s="151">
        <f t="shared" si="115"/>
        <v>0</v>
      </c>
      <c r="I2469" s="151">
        <f t="shared" si="116"/>
        <v>24.58</v>
      </c>
      <c r="J2469" s="151" t="s">
        <v>707</v>
      </c>
      <c r="K2469" s="151" t="str">
        <f>IFERROR(IF(VLOOKUP(B2469,comp!$D:$L,1,FALSE)=B2469,"",""),"Novo")</f>
        <v/>
      </c>
    </row>
    <row r="2470" spans="1:11">
      <c r="A2470" s="151">
        <v>92296</v>
      </c>
      <c r="B2470" s="152">
        <v>12727</v>
      </c>
      <c r="C2470" s="151" t="s">
        <v>5482</v>
      </c>
      <c r="D2470" s="151" t="s">
        <v>727</v>
      </c>
      <c r="E2470" s="151">
        <v>1</v>
      </c>
      <c r="F2470" s="151">
        <v>31.18</v>
      </c>
      <c r="G2470" s="151">
        <f t="shared" si="114"/>
        <v>31.18</v>
      </c>
      <c r="H2470" s="151">
        <f t="shared" si="115"/>
        <v>0</v>
      </c>
      <c r="I2470" s="151">
        <f t="shared" si="116"/>
        <v>31.18</v>
      </c>
      <c r="J2470" s="151" t="s">
        <v>707</v>
      </c>
      <c r="K2470" s="151" t="str">
        <f>IFERROR(IF(VLOOKUP(B2470,comp!$D:$L,1,FALSE)=B2470,"",""),"Novo")</f>
        <v/>
      </c>
    </row>
    <row r="2471" spans="1:11">
      <c r="A2471" s="151">
        <v>92297</v>
      </c>
      <c r="B2471" s="152">
        <v>12728</v>
      </c>
      <c r="C2471" s="151" t="s">
        <v>5483</v>
      </c>
      <c r="D2471" s="151" t="s">
        <v>727</v>
      </c>
      <c r="E2471" s="151">
        <v>1</v>
      </c>
      <c r="F2471" s="151">
        <v>50.93</v>
      </c>
      <c r="G2471" s="151">
        <f t="shared" si="114"/>
        <v>50.93</v>
      </c>
      <c r="H2471" s="151">
        <f t="shared" si="115"/>
        <v>0</v>
      </c>
      <c r="I2471" s="151">
        <f t="shared" si="116"/>
        <v>50.93</v>
      </c>
      <c r="J2471" s="151" t="s">
        <v>707</v>
      </c>
      <c r="K2471" s="151" t="str">
        <f>IFERROR(IF(VLOOKUP(B2471,comp!$D:$L,1,FALSE)=B2471,"",""),"Novo")</f>
        <v/>
      </c>
    </row>
    <row r="2472" spans="1:11">
      <c r="A2472" s="151">
        <v>92298</v>
      </c>
      <c r="B2472" s="152">
        <v>12729</v>
      </c>
      <c r="C2472" s="151" t="s">
        <v>5484</v>
      </c>
      <c r="D2472" s="151" t="s">
        <v>727</v>
      </c>
      <c r="E2472" s="151">
        <v>1</v>
      </c>
      <c r="F2472" s="151">
        <v>166.92</v>
      </c>
      <c r="G2472" s="151">
        <f t="shared" si="114"/>
        <v>166.92</v>
      </c>
      <c r="H2472" s="151">
        <f t="shared" si="115"/>
        <v>0</v>
      </c>
      <c r="I2472" s="151">
        <f t="shared" si="116"/>
        <v>166.92</v>
      </c>
      <c r="J2472" s="151" t="s">
        <v>707</v>
      </c>
      <c r="K2472" s="151" t="str">
        <f>IFERROR(IF(VLOOKUP(B2472,comp!$D:$L,1,FALSE)=B2472,"",""),"Novo")</f>
        <v/>
      </c>
    </row>
    <row r="2473" spans="1:11">
      <c r="A2473" s="151">
        <v>92299</v>
      </c>
      <c r="B2473" s="152">
        <v>12734</v>
      </c>
      <c r="C2473" s="151" t="s">
        <v>5489</v>
      </c>
      <c r="D2473" s="151" t="s">
        <v>727</v>
      </c>
      <c r="E2473" s="151">
        <v>1</v>
      </c>
      <c r="F2473" s="151">
        <v>15.05</v>
      </c>
      <c r="G2473" s="151">
        <f t="shared" si="114"/>
        <v>15.05</v>
      </c>
      <c r="H2473" s="151">
        <f t="shared" si="115"/>
        <v>0</v>
      </c>
      <c r="I2473" s="151">
        <f t="shared" si="116"/>
        <v>15.05</v>
      </c>
      <c r="J2473" s="151" t="s">
        <v>707</v>
      </c>
      <c r="K2473" s="151" t="str">
        <f>IFERROR(IF(VLOOKUP(B2473,comp!$D:$L,1,FALSE)=B2473,"",""),"Novo")</f>
        <v/>
      </c>
    </row>
    <row r="2474" spans="1:11">
      <c r="A2474" s="151">
        <v>92300</v>
      </c>
      <c r="B2474" s="152">
        <v>12735</v>
      </c>
      <c r="C2474" s="151" t="s">
        <v>5490</v>
      </c>
      <c r="D2474" s="151" t="s">
        <v>727</v>
      </c>
      <c r="E2474" s="151">
        <v>1</v>
      </c>
      <c r="F2474" s="151">
        <v>24.76</v>
      </c>
      <c r="G2474" s="151">
        <f t="shared" si="114"/>
        <v>24.76</v>
      </c>
      <c r="H2474" s="151">
        <f t="shared" si="115"/>
        <v>0</v>
      </c>
      <c r="I2474" s="151">
        <f t="shared" si="116"/>
        <v>24.76</v>
      </c>
      <c r="J2474" s="151" t="s">
        <v>707</v>
      </c>
      <c r="K2474" s="151" t="str">
        <f>IFERROR(IF(VLOOKUP(B2474,comp!$D:$L,1,FALSE)=B2474,"",""),"Novo")</f>
        <v/>
      </c>
    </row>
    <row r="2475" spans="1:11">
      <c r="A2475" s="151">
        <v>92301</v>
      </c>
      <c r="B2475" s="152">
        <v>12736</v>
      </c>
      <c r="C2475" s="151" t="s">
        <v>5491</v>
      </c>
      <c r="D2475" s="151" t="s">
        <v>727</v>
      </c>
      <c r="E2475" s="151">
        <v>1</v>
      </c>
      <c r="F2475" s="151">
        <v>56.61</v>
      </c>
      <c r="G2475" s="151">
        <f t="shared" si="114"/>
        <v>56.61</v>
      </c>
      <c r="H2475" s="151">
        <f t="shared" si="115"/>
        <v>0</v>
      </c>
      <c r="I2475" s="151">
        <f t="shared" si="116"/>
        <v>56.61</v>
      </c>
      <c r="J2475" s="151" t="s">
        <v>707</v>
      </c>
      <c r="K2475" s="151" t="str">
        <f>IFERROR(IF(VLOOKUP(B2475,comp!$D:$L,1,FALSE)=B2475,"",""),"Novo")</f>
        <v/>
      </c>
    </row>
    <row r="2476" spans="1:11">
      <c r="A2476" s="151">
        <v>92302</v>
      </c>
      <c r="B2476" s="152">
        <v>12737</v>
      </c>
      <c r="C2476" s="151" t="s">
        <v>5492</v>
      </c>
      <c r="D2476" s="151" t="s">
        <v>727</v>
      </c>
      <c r="E2476" s="151">
        <v>1</v>
      </c>
      <c r="F2476" s="151">
        <v>72.930000000000007</v>
      </c>
      <c r="G2476" s="151">
        <f t="shared" si="114"/>
        <v>72.930000000000007</v>
      </c>
      <c r="H2476" s="151">
        <f t="shared" si="115"/>
        <v>0</v>
      </c>
      <c r="I2476" s="151">
        <f t="shared" si="116"/>
        <v>72.930000000000007</v>
      </c>
      <c r="J2476" s="151" t="s">
        <v>707</v>
      </c>
      <c r="K2476" s="151" t="str">
        <f>IFERROR(IF(VLOOKUP(B2476,comp!$D:$L,1,FALSE)=B2476,"",""),"Novo")</f>
        <v/>
      </c>
    </row>
    <row r="2477" spans="1:11">
      <c r="A2477" s="151">
        <v>92303</v>
      </c>
      <c r="B2477" s="152">
        <v>12738</v>
      </c>
      <c r="C2477" s="151" t="s">
        <v>5493</v>
      </c>
      <c r="D2477" s="151" t="s">
        <v>727</v>
      </c>
      <c r="E2477" s="151">
        <v>1</v>
      </c>
      <c r="F2477" s="151">
        <v>144.15</v>
      </c>
      <c r="G2477" s="151">
        <f t="shared" si="114"/>
        <v>144.15</v>
      </c>
      <c r="H2477" s="151">
        <f t="shared" si="115"/>
        <v>0</v>
      </c>
      <c r="I2477" s="151">
        <f t="shared" si="116"/>
        <v>144.15</v>
      </c>
      <c r="J2477" s="151" t="s">
        <v>707</v>
      </c>
      <c r="K2477" s="151" t="str">
        <f>IFERROR(IF(VLOOKUP(B2477,comp!$D:$L,1,FALSE)=B2477,"",""),"Novo")</f>
        <v/>
      </c>
    </row>
    <row r="2478" spans="1:11">
      <c r="A2478" s="151">
        <v>92304</v>
      </c>
      <c r="B2478" s="152">
        <v>12739</v>
      </c>
      <c r="C2478" s="151" t="s">
        <v>5494</v>
      </c>
      <c r="D2478" s="151" t="s">
        <v>727</v>
      </c>
      <c r="E2478" s="151">
        <v>1</v>
      </c>
      <c r="F2478" s="151">
        <v>410.35</v>
      </c>
      <c r="G2478" s="151">
        <f t="shared" si="114"/>
        <v>410.35</v>
      </c>
      <c r="H2478" s="151">
        <f t="shared" si="115"/>
        <v>0</v>
      </c>
      <c r="I2478" s="151">
        <f t="shared" si="116"/>
        <v>410.35</v>
      </c>
      <c r="J2478" s="151" t="s">
        <v>707</v>
      </c>
      <c r="K2478" s="151" t="str">
        <f>IFERROR(IF(VLOOKUP(B2478,comp!$D:$L,1,FALSE)=B2478,"",""),"Novo")</f>
        <v/>
      </c>
    </row>
    <row r="2479" spans="1:11">
      <c r="A2479" s="151">
        <v>92311</v>
      </c>
      <c r="B2479" s="152">
        <v>12714</v>
      </c>
      <c r="C2479" s="151" t="s">
        <v>5469</v>
      </c>
      <c r="D2479" s="151" t="s">
        <v>727</v>
      </c>
      <c r="E2479" s="151">
        <v>1</v>
      </c>
      <c r="F2479" s="151">
        <v>5.19</v>
      </c>
      <c r="G2479" s="151">
        <f t="shared" si="114"/>
        <v>5.19</v>
      </c>
      <c r="H2479" s="151">
        <f t="shared" si="115"/>
        <v>0</v>
      </c>
      <c r="I2479" s="151">
        <f t="shared" si="116"/>
        <v>5.19</v>
      </c>
      <c r="J2479" s="151" t="s">
        <v>707</v>
      </c>
      <c r="K2479" s="151" t="str">
        <f>IFERROR(IF(VLOOKUP(B2479,comp!$D:$L,1,FALSE)=B2479,"",""),"Novo")</f>
        <v/>
      </c>
    </row>
    <row r="2480" spans="1:11">
      <c r="A2480" s="151">
        <v>92314</v>
      </c>
      <c r="B2480" s="152">
        <v>12723</v>
      </c>
      <c r="C2480" s="151" t="s">
        <v>5478</v>
      </c>
      <c r="D2480" s="151" t="s">
        <v>727</v>
      </c>
      <c r="E2480" s="151">
        <v>1</v>
      </c>
      <c r="F2480" s="151">
        <v>2.89</v>
      </c>
      <c r="G2480" s="151">
        <f t="shared" si="114"/>
        <v>2.89</v>
      </c>
      <c r="H2480" s="151">
        <f t="shared" si="115"/>
        <v>0</v>
      </c>
      <c r="I2480" s="151">
        <f t="shared" si="116"/>
        <v>2.89</v>
      </c>
      <c r="J2480" s="151" t="s">
        <v>707</v>
      </c>
      <c r="K2480" s="151" t="str">
        <f>IFERROR(IF(VLOOKUP(B2480,comp!$D:$L,1,FALSE)=B2480,"",""),"Novo")</f>
        <v/>
      </c>
    </row>
    <row r="2481" spans="1:11">
      <c r="A2481" s="151">
        <v>92317</v>
      </c>
      <c r="B2481" s="152">
        <v>12733</v>
      </c>
      <c r="C2481" s="151" t="s">
        <v>5488</v>
      </c>
      <c r="D2481" s="151" t="s">
        <v>727</v>
      </c>
      <c r="E2481" s="151">
        <v>1</v>
      </c>
      <c r="F2481" s="151">
        <v>7.06</v>
      </c>
      <c r="G2481" s="151">
        <f t="shared" si="114"/>
        <v>7.06</v>
      </c>
      <c r="H2481" s="151">
        <f t="shared" si="115"/>
        <v>0</v>
      </c>
      <c r="I2481" s="151">
        <f t="shared" si="116"/>
        <v>7.06</v>
      </c>
      <c r="J2481" s="151" t="s">
        <v>707</v>
      </c>
      <c r="K2481" s="151" t="str">
        <f>IFERROR(IF(VLOOKUP(B2481,comp!$D:$L,1,FALSE)=B2481,"",""),"Novo")</f>
        <v/>
      </c>
    </row>
    <row r="2482" spans="1:11">
      <c r="A2482" s="151">
        <v>92345</v>
      </c>
      <c r="B2482" s="152">
        <v>3912</v>
      </c>
      <c r="C2482" s="151" t="s">
        <v>3394</v>
      </c>
      <c r="D2482" s="151" t="s">
        <v>727</v>
      </c>
      <c r="E2482" s="151">
        <v>1</v>
      </c>
      <c r="F2482" s="151">
        <v>39.21</v>
      </c>
      <c r="G2482" s="151">
        <f t="shared" si="114"/>
        <v>39.21</v>
      </c>
      <c r="H2482" s="151">
        <f t="shared" si="115"/>
        <v>0</v>
      </c>
      <c r="I2482" s="151">
        <f t="shared" si="116"/>
        <v>39.21</v>
      </c>
      <c r="J2482" s="151" t="s">
        <v>707</v>
      </c>
      <c r="K2482" s="151" t="str">
        <f>IFERROR(IF(VLOOKUP(B2482,comp!$D:$L,1,FALSE)=B2482,"",""),"Novo")</f>
        <v/>
      </c>
    </row>
    <row r="2483" spans="1:11">
      <c r="A2483" s="151">
        <v>92346</v>
      </c>
      <c r="B2483" s="152">
        <v>4208</v>
      </c>
      <c r="C2483" s="151" t="s">
        <v>3439</v>
      </c>
      <c r="D2483" s="151" t="s">
        <v>727</v>
      </c>
      <c r="E2483" s="151">
        <v>1</v>
      </c>
      <c r="F2483" s="151">
        <v>60.06</v>
      </c>
      <c r="G2483" s="151">
        <f t="shared" si="114"/>
        <v>60.06</v>
      </c>
      <c r="H2483" s="151">
        <f t="shared" si="115"/>
        <v>0</v>
      </c>
      <c r="I2483" s="151">
        <f t="shared" si="116"/>
        <v>60.06</v>
      </c>
      <c r="J2483" s="151" t="s">
        <v>707</v>
      </c>
      <c r="K2483" s="151" t="str">
        <f>IFERROR(IF(VLOOKUP(B2483,comp!$D:$L,1,FALSE)=B2483,"",""),"Novo")</f>
        <v/>
      </c>
    </row>
    <row r="2484" spans="1:11">
      <c r="A2484" s="151">
        <v>92347</v>
      </c>
      <c r="B2484" s="152">
        <v>3913</v>
      </c>
      <c r="C2484" s="151" t="s">
        <v>3395</v>
      </c>
      <c r="D2484" s="151" t="s">
        <v>727</v>
      </c>
      <c r="E2484" s="151">
        <v>1</v>
      </c>
      <c r="F2484" s="151">
        <v>71.53</v>
      </c>
      <c r="G2484" s="151">
        <f t="shared" si="114"/>
        <v>71.53</v>
      </c>
      <c r="H2484" s="151">
        <f t="shared" si="115"/>
        <v>0</v>
      </c>
      <c r="I2484" s="151">
        <f t="shared" si="116"/>
        <v>71.53</v>
      </c>
      <c r="J2484" s="151" t="s">
        <v>707</v>
      </c>
      <c r="K2484" s="151" t="str">
        <f>IFERROR(IF(VLOOKUP(B2484,comp!$D:$L,1,FALSE)=B2484,"",""),"Novo")</f>
        <v/>
      </c>
    </row>
    <row r="2485" spans="1:11">
      <c r="A2485" s="151">
        <v>92348</v>
      </c>
      <c r="B2485" s="152">
        <v>4182</v>
      </c>
      <c r="C2485" s="151" t="s">
        <v>3420</v>
      </c>
      <c r="D2485" s="151" t="s">
        <v>727</v>
      </c>
      <c r="E2485" s="151">
        <v>1</v>
      </c>
      <c r="F2485" s="151">
        <v>97.7</v>
      </c>
      <c r="G2485" s="151">
        <f t="shared" si="114"/>
        <v>97.7</v>
      </c>
      <c r="H2485" s="151">
        <f t="shared" si="115"/>
        <v>0</v>
      </c>
      <c r="I2485" s="151">
        <f t="shared" si="116"/>
        <v>97.7</v>
      </c>
      <c r="J2485" s="151" t="s">
        <v>707</v>
      </c>
      <c r="K2485" s="151" t="str">
        <f>IFERROR(IF(VLOOKUP(B2485,comp!$D:$L,1,FALSE)=B2485,"",""),"Novo")</f>
        <v/>
      </c>
    </row>
    <row r="2486" spans="1:11">
      <c r="A2486" s="151">
        <v>92349</v>
      </c>
      <c r="B2486" s="152">
        <v>3914</v>
      </c>
      <c r="C2486" s="151" t="s">
        <v>3396</v>
      </c>
      <c r="D2486" s="151" t="s">
        <v>727</v>
      </c>
      <c r="E2486" s="151">
        <v>1</v>
      </c>
      <c r="F2486" s="151">
        <v>107.91</v>
      </c>
      <c r="G2486" s="151">
        <f t="shared" si="114"/>
        <v>107.91</v>
      </c>
      <c r="H2486" s="151">
        <f t="shared" si="115"/>
        <v>0</v>
      </c>
      <c r="I2486" s="151">
        <f t="shared" si="116"/>
        <v>107.91</v>
      </c>
      <c r="J2486" s="151" t="s">
        <v>707</v>
      </c>
      <c r="K2486" s="151" t="str">
        <f>IFERROR(IF(VLOOKUP(B2486,comp!$D:$L,1,FALSE)=B2486,"",""),"Novo")</f>
        <v/>
      </c>
    </row>
    <row r="2487" spans="1:11">
      <c r="A2487" s="151">
        <v>92350</v>
      </c>
      <c r="B2487" s="152">
        <v>3447</v>
      </c>
      <c r="C2487" s="151" t="s">
        <v>3357</v>
      </c>
      <c r="D2487" s="151" t="s">
        <v>727</v>
      </c>
      <c r="E2487" s="151">
        <v>1</v>
      </c>
      <c r="F2487" s="151">
        <v>58.25</v>
      </c>
      <c r="G2487" s="151">
        <f t="shared" si="114"/>
        <v>58.25</v>
      </c>
      <c r="H2487" s="151">
        <f t="shared" si="115"/>
        <v>0</v>
      </c>
      <c r="I2487" s="151">
        <f t="shared" si="116"/>
        <v>58.25</v>
      </c>
      <c r="J2487" s="151" t="s">
        <v>707</v>
      </c>
      <c r="K2487" s="151" t="str">
        <f>IFERROR(IF(VLOOKUP(B2487,comp!$D:$L,1,FALSE)=B2487,"",""),"Novo")</f>
        <v/>
      </c>
    </row>
    <row r="2488" spans="1:11">
      <c r="A2488" s="151">
        <v>92352</v>
      </c>
      <c r="B2488" s="152">
        <v>12402</v>
      </c>
      <c r="C2488" s="151" t="s">
        <v>3482</v>
      </c>
      <c r="D2488" s="151" t="s">
        <v>727</v>
      </c>
      <c r="E2488" s="151">
        <v>1</v>
      </c>
      <c r="F2488" s="151">
        <v>112.6</v>
      </c>
      <c r="G2488" s="151">
        <f t="shared" si="114"/>
        <v>112.6</v>
      </c>
      <c r="H2488" s="151">
        <f t="shared" si="115"/>
        <v>0</v>
      </c>
      <c r="I2488" s="151">
        <f t="shared" si="116"/>
        <v>112.6</v>
      </c>
      <c r="J2488" s="151" t="s">
        <v>707</v>
      </c>
      <c r="K2488" s="151" t="str">
        <f>IFERROR(IF(VLOOKUP(B2488,comp!$D:$L,1,FALSE)=B2488,"",""),"Novo")</f>
        <v/>
      </c>
    </row>
    <row r="2489" spans="1:11">
      <c r="A2489" s="151">
        <v>92353</v>
      </c>
      <c r="B2489" s="152">
        <v>3470</v>
      </c>
      <c r="C2489" s="151" t="s">
        <v>3378</v>
      </c>
      <c r="D2489" s="151" t="s">
        <v>727</v>
      </c>
      <c r="E2489" s="151">
        <v>1</v>
      </c>
      <c r="F2489" s="151">
        <v>101.37</v>
      </c>
      <c r="G2489" s="151">
        <f t="shared" si="114"/>
        <v>101.37</v>
      </c>
      <c r="H2489" s="151">
        <f t="shared" si="115"/>
        <v>0</v>
      </c>
      <c r="I2489" s="151">
        <f t="shared" si="116"/>
        <v>101.37</v>
      </c>
      <c r="J2489" s="151" t="s">
        <v>707</v>
      </c>
      <c r="K2489" s="151" t="str">
        <f>IFERROR(IF(VLOOKUP(B2489,comp!$D:$L,1,FALSE)=B2489,"",""),"Novo")</f>
        <v/>
      </c>
    </row>
    <row r="2490" spans="1:11">
      <c r="A2490" s="151">
        <v>92354</v>
      </c>
      <c r="B2490" s="152">
        <v>3448</v>
      </c>
      <c r="C2490" s="151" t="s">
        <v>3358</v>
      </c>
      <c r="D2490" s="151" t="s">
        <v>727</v>
      </c>
      <c r="E2490" s="151">
        <v>1</v>
      </c>
      <c r="F2490" s="151">
        <v>164.62</v>
      </c>
      <c r="G2490" s="151">
        <f t="shared" si="114"/>
        <v>164.62</v>
      </c>
      <c r="H2490" s="151">
        <f t="shared" si="115"/>
        <v>0</v>
      </c>
      <c r="I2490" s="151">
        <f t="shared" si="116"/>
        <v>164.62</v>
      </c>
      <c r="J2490" s="151" t="s">
        <v>707</v>
      </c>
      <c r="K2490" s="151" t="str">
        <f>IFERROR(IF(VLOOKUP(B2490,comp!$D:$L,1,FALSE)=B2490,"",""),"Novo")</f>
        <v/>
      </c>
    </row>
    <row r="2491" spans="1:11">
      <c r="A2491" s="151">
        <v>92355</v>
      </c>
      <c r="B2491" s="152">
        <v>3459</v>
      </c>
      <c r="C2491" s="151" t="s">
        <v>3368</v>
      </c>
      <c r="D2491" s="151" t="s">
        <v>727</v>
      </c>
      <c r="E2491" s="151">
        <v>1</v>
      </c>
      <c r="F2491" s="151">
        <v>142.97999999999999</v>
      </c>
      <c r="G2491" s="151">
        <f t="shared" si="114"/>
        <v>142.97999999999999</v>
      </c>
      <c r="H2491" s="151">
        <f t="shared" si="115"/>
        <v>0</v>
      </c>
      <c r="I2491" s="151">
        <f t="shared" si="116"/>
        <v>142.97999999999999</v>
      </c>
      <c r="J2491" s="151" t="s">
        <v>707</v>
      </c>
      <c r="K2491" s="151" t="str">
        <f>IFERROR(IF(VLOOKUP(B2491,comp!$D:$L,1,FALSE)=B2491,"",""),"Novo")</f>
        <v/>
      </c>
    </row>
    <row r="2492" spans="1:11">
      <c r="A2492" s="151">
        <v>92357</v>
      </c>
      <c r="B2492" s="152">
        <v>6299</v>
      </c>
      <c r="C2492" s="151" t="s">
        <v>3449</v>
      </c>
      <c r="D2492" s="151" t="s">
        <v>727</v>
      </c>
      <c r="E2492" s="151">
        <v>1</v>
      </c>
      <c r="F2492" s="151">
        <v>140.62</v>
      </c>
      <c r="G2492" s="151">
        <f t="shared" si="114"/>
        <v>140.62</v>
      </c>
      <c r="H2492" s="151">
        <f t="shared" si="115"/>
        <v>0</v>
      </c>
      <c r="I2492" s="151">
        <f t="shared" si="116"/>
        <v>140.62</v>
      </c>
      <c r="J2492" s="151" t="s">
        <v>707</v>
      </c>
      <c r="K2492" s="151" t="str">
        <f>IFERROR(IF(VLOOKUP(B2492,comp!$D:$L,1,FALSE)=B2492,"",""),"Novo")</f>
        <v/>
      </c>
    </row>
    <row r="2493" spans="1:11">
      <c r="A2493" s="151">
        <v>92358</v>
      </c>
      <c r="B2493" s="152">
        <v>6322</v>
      </c>
      <c r="C2493" s="151" t="s">
        <v>3470</v>
      </c>
      <c r="D2493" s="151" t="s">
        <v>727</v>
      </c>
      <c r="E2493" s="151">
        <v>1</v>
      </c>
      <c r="F2493" s="151">
        <v>188.34</v>
      </c>
      <c r="G2493" s="151">
        <f t="shared" si="114"/>
        <v>188.34</v>
      </c>
      <c r="H2493" s="151">
        <f t="shared" si="115"/>
        <v>0</v>
      </c>
      <c r="I2493" s="151">
        <f t="shared" si="116"/>
        <v>188.34</v>
      </c>
      <c r="J2493" s="151" t="s">
        <v>707</v>
      </c>
      <c r="K2493" s="151" t="str">
        <f>IFERROR(IF(VLOOKUP(B2493,comp!$D:$L,1,FALSE)=B2493,"",""),"Novo")</f>
        <v/>
      </c>
    </row>
    <row r="2494" spans="1:11">
      <c r="A2494" s="151">
        <v>92370</v>
      </c>
      <c r="B2494" s="152">
        <v>3910</v>
      </c>
      <c r="C2494" s="151" t="s">
        <v>3392</v>
      </c>
      <c r="D2494" s="151" t="s">
        <v>727</v>
      </c>
      <c r="E2494" s="151">
        <v>1</v>
      </c>
      <c r="F2494" s="151">
        <v>14.96</v>
      </c>
      <c r="G2494" s="151">
        <f t="shared" si="114"/>
        <v>14.96</v>
      </c>
      <c r="H2494" s="151">
        <f t="shared" si="115"/>
        <v>0</v>
      </c>
      <c r="I2494" s="151">
        <f t="shared" si="116"/>
        <v>14.96</v>
      </c>
      <c r="J2494" s="151" t="s">
        <v>707</v>
      </c>
      <c r="K2494" s="151" t="str">
        <f>IFERROR(IF(VLOOKUP(B2494,comp!$D:$L,1,FALSE)=B2494,"",""),"Novo")</f>
        <v/>
      </c>
    </row>
    <row r="2495" spans="1:11">
      <c r="A2495" s="151">
        <v>92371</v>
      </c>
      <c r="B2495" s="152">
        <v>4180</v>
      </c>
      <c r="C2495" s="151" t="s">
        <v>3419</v>
      </c>
      <c r="D2495" s="151" t="s">
        <v>727</v>
      </c>
      <c r="E2495" s="151">
        <v>1</v>
      </c>
      <c r="F2495" s="151">
        <v>18.989999999999998</v>
      </c>
      <c r="G2495" s="151">
        <f t="shared" si="114"/>
        <v>18.989999999999998</v>
      </c>
      <c r="H2495" s="151">
        <f t="shared" si="115"/>
        <v>0</v>
      </c>
      <c r="I2495" s="151">
        <f t="shared" si="116"/>
        <v>18.989999999999998</v>
      </c>
      <c r="J2495" s="151" t="s">
        <v>707</v>
      </c>
      <c r="K2495" s="151" t="str">
        <f>IFERROR(IF(VLOOKUP(B2495,comp!$D:$L,1,FALSE)=B2495,"",""),"Novo")</f>
        <v/>
      </c>
    </row>
    <row r="2496" spans="1:11">
      <c r="A2496" s="151">
        <v>92372</v>
      </c>
      <c r="B2496" s="152">
        <v>3911</v>
      </c>
      <c r="C2496" s="151" t="s">
        <v>3393</v>
      </c>
      <c r="D2496" s="151" t="s">
        <v>727</v>
      </c>
      <c r="E2496" s="151">
        <v>1</v>
      </c>
      <c r="F2496" s="151">
        <v>20.92</v>
      </c>
      <c r="G2496" s="151">
        <f t="shared" si="114"/>
        <v>20.92</v>
      </c>
      <c r="H2496" s="151">
        <f t="shared" si="115"/>
        <v>0</v>
      </c>
      <c r="I2496" s="151">
        <f t="shared" si="116"/>
        <v>20.92</v>
      </c>
      <c r="J2496" s="151" t="s">
        <v>707</v>
      </c>
      <c r="K2496" s="151" t="str">
        <f>IFERROR(IF(VLOOKUP(B2496,comp!$D:$L,1,FALSE)=B2496,"",""),"Novo")</f>
        <v/>
      </c>
    </row>
    <row r="2497" spans="1:11">
      <c r="A2497" s="151">
        <v>92374</v>
      </c>
      <c r="B2497" s="152">
        <v>3939</v>
      </c>
      <c r="C2497" s="151" t="s">
        <v>3416</v>
      </c>
      <c r="D2497" s="151" t="s">
        <v>727</v>
      </c>
      <c r="E2497" s="151">
        <v>1</v>
      </c>
      <c r="F2497" s="151">
        <v>25.6</v>
      </c>
      <c r="G2497" s="151">
        <f t="shared" si="114"/>
        <v>25.6</v>
      </c>
      <c r="H2497" s="151">
        <f t="shared" si="115"/>
        <v>0</v>
      </c>
      <c r="I2497" s="151">
        <f t="shared" si="116"/>
        <v>25.6</v>
      </c>
      <c r="J2497" s="151" t="s">
        <v>707</v>
      </c>
      <c r="K2497" s="151" t="str">
        <f>IFERROR(IF(VLOOKUP(B2497,comp!$D:$L,1,FALSE)=B2497,"",""),"Novo")</f>
        <v/>
      </c>
    </row>
    <row r="2498" spans="1:11">
      <c r="A2498" s="151">
        <v>92381</v>
      </c>
      <c r="B2498" s="152">
        <v>3444</v>
      </c>
      <c r="C2498" s="151" t="s">
        <v>3354</v>
      </c>
      <c r="D2498" s="151" t="s">
        <v>727</v>
      </c>
      <c r="E2498" s="151">
        <v>1</v>
      </c>
      <c r="F2498" s="151">
        <v>20.13</v>
      </c>
      <c r="G2498" s="151">
        <f t="shared" si="114"/>
        <v>20.13</v>
      </c>
      <c r="H2498" s="151">
        <f t="shared" si="115"/>
        <v>0</v>
      </c>
      <c r="I2498" s="151">
        <f t="shared" si="116"/>
        <v>20.13</v>
      </c>
      <c r="J2498" s="151" t="s">
        <v>707</v>
      </c>
      <c r="K2498" s="151" t="str">
        <f>IFERROR(IF(VLOOKUP(B2498,comp!$D:$L,1,FALSE)=B2498,"",""),"Novo")</f>
        <v/>
      </c>
    </row>
    <row r="2499" spans="1:11">
      <c r="A2499" s="151">
        <v>92383</v>
      </c>
      <c r="B2499" s="152">
        <v>3445</v>
      </c>
      <c r="C2499" s="151" t="s">
        <v>3355</v>
      </c>
      <c r="D2499" s="151" t="s">
        <v>727</v>
      </c>
      <c r="E2499" s="151">
        <v>1</v>
      </c>
      <c r="F2499" s="151">
        <v>32.700000000000003</v>
      </c>
      <c r="G2499" s="151">
        <f t="shared" si="114"/>
        <v>32.700000000000003</v>
      </c>
      <c r="H2499" s="151">
        <f t="shared" si="115"/>
        <v>0</v>
      </c>
      <c r="I2499" s="151">
        <f t="shared" si="116"/>
        <v>32.700000000000003</v>
      </c>
      <c r="J2499" s="151" t="s">
        <v>707</v>
      </c>
      <c r="K2499" s="151" t="str">
        <f>IFERROR(IF(VLOOKUP(B2499,comp!$D:$L,1,FALSE)=B2499,"",""),"Novo")</f>
        <v/>
      </c>
    </row>
    <row r="2500" spans="1:11">
      <c r="A2500" s="151">
        <v>92384</v>
      </c>
      <c r="B2500" s="152">
        <v>3457</v>
      </c>
      <c r="C2500" s="151" t="s">
        <v>3367</v>
      </c>
      <c r="D2500" s="151" t="s">
        <v>727</v>
      </c>
      <c r="E2500" s="151">
        <v>1</v>
      </c>
      <c r="F2500" s="151">
        <v>27.25</v>
      </c>
      <c r="G2500" s="151">
        <f t="shared" si="114"/>
        <v>27.25</v>
      </c>
      <c r="H2500" s="151">
        <f t="shared" si="115"/>
        <v>0</v>
      </c>
      <c r="I2500" s="151">
        <f t="shared" si="116"/>
        <v>27.25</v>
      </c>
      <c r="J2500" s="151" t="s">
        <v>707</v>
      </c>
      <c r="K2500" s="151" t="str">
        <f>IFERROR(IF(VLOOKUP(B2500,comp!$D:$L,1,FALSE)=B2500,"",""),"Novo")</f>
        <v/>
      </c>
    </row>
    <row r="2501" spans="1:11">
      <c r="A2501" s="151">
        <v>92385</v>
      </c>
      <c r="B2501" s="152">
        <v>3446</v>
      </c>
      <c r="C2501" s="151" t="s">
        <v>3356</v>
      </c>
      <c r="D2501" s="151" t="s">
        <v>727</v>
      </c>
      <c r="E2501" s="151">
        <v>1</v>
      </c>
      <c r="F2501" s="151">
        <v>40.06</v>
      </c>
      <c r="G2501" s="151">
        <f t="shared" ref="G2501:G2564" si="117">IF(J2501="INSUMO",F2501*E2501,0)</f>
        <v>40.06</v>
      </c>
      <c r="H2501" s="151">
        <f t="shared" ref="H2501:H2564" si="118">IF(J2501="MÃO DE OBRA",F2501*E2501,0)</f>
        <v>0</v>
      </c>
      <c r="I2501" s="151">
        <f t="shared" ref="I2501:I2564" si="119">E2501*F2501</f>
        <v>40.06</v>
      </c>
      <c r="J2501" s="151" t="s">
        <v>707</v>
      </c>
      <c r="K2501" s="151" t="str">
        <f>IFERROR(IF(VLOOKUP(B2501,comp!$D:$L,1,FALSE)=B2501,"",""),"Novo")</f>
        <v/>
      </c>
    </row>
    <row r="2502" spans="1:11">
      <c r="A2502" s="151">
        <v>92637</v>
      </c>
      <c r="B2502" s="152">
        <v>6323</v>
      </c>
      <c r="C2502" s="151" t="s">
        <v>3471</v>
      </c>
      <c r="D2502" s="151" t="s">
        <v>727</v>
      </c>
      <c r="E2502" s="151">
        <v>1</v>
      </c>
      <c r="F2502" s="151">
        <v>24.11</v>
      </c>
      <c r="G2502" s="151">
        <f t="shared" si="117"/>
        <v>24.11</v>
      </c>
      <c r="H2502" s="151">
        <f t="shared" si="118"/>
        <v>0</v>
      </c>
      <c r="I2502" s="151">
        <f t="shared" si="119"/>
        <v>24.11</v>
      </c>
      <c r="J2502" s="151" t="s">
        <v>707</v>
      </c>
      <c r="K2502" s="151" t="str">
        <f>IFERROR(IF(VLOOKUP(B2502,comp!$D:$L,1,FALSE)=B2502,"",""),"Novo")</f>
        <v/>
      </c>
    </row>
    <row r="2503" spans="1:11">
      <c r="A2503" s="151">
        <v>92638</v>
      </c>
      <c r="B2503" s="152">
        <v>6296</v>
      </c>
      <c r="C2503" s="151" t="s">
        <v>3448</v>
      </c>
      <c r="D2503" s="151" t="s">
        <v>727</v>
      </c>
      <c r="E2503" s="151">
        <v>1</v>
      </c>
      <c r="F2503" s="151">
        <v>36.9</v>
      </c>
      <c r="G2503" s="151">
        <f t="shared" si="117"/>
        <v>36.9</v>
      </c>
      <c r="H2503" s="151">
        <f t="shared" si="118"/>
        <v>0</v>
      </c>
      <c r="I2503" s="151">
        <f t="shared" si="119"/>
        <v>36.9</v>
      </c>
      <c r="J2503" s="151" t="s">
        <v>707</v>
      </c>
      <c r="K2503" s="151" t="str">
        <f>IFERROR(IF(VLOOKUP(B2503,comp!$D:$L,1,FALSE)=B2503,"",""),"Novo")</f>
        <v/>
      </c>
    </row>
    <row r="2504" spans="1:11">
      <c r="A2504" s="151">
        <v>92692</v>
      </c>
      <c r="B2504" s="152">
        <v>4177</v>
      </c>
      <c r="C2504" s="151" t="s">
        <v>3417</v>
      </c>
      <c r="D2504" s="151" t="s">
        <v>727</v>
      </c>
      <c r="E2504" s="151">
        <v>1</v>
      </c>
      <c r="F2504" s="151">
        <v>6.3</v>
      </c>
      <c r="G2504" s="151">
        <f t="shared" si="117"/>
        <v>6.3</v>
      </c>
      <c r="H2504" s="151">
        <f t="shared" si="118"/>
        <v>0</v>
      </c>
      <c r="I2504" s="151">
        <f t="shared" si="119"/>
        <v>6.3</v>
      </c>
      <c r="J2504" s="151" t="s">
        <v>707</v>
      </c>
      <c r="K2504" s="151" t="str">
        <f>IFERROR(IF(VLOOKUP(B2504,comp!$D:$L,1,FALSE)=B2504,"",""),"Novo")</f>
        <v/>
      </c>
    </row>
    <row r="2505" spans="1:11">
      <c r="A2505" s="151">
        <v>92693</v>
      </c>
      <c r="B2505" s="152">
        <v>3908</v>
      </c>
      <c r="C2505" s="151" t="s">
        <v>3390</v>
      </c>
      <c r="D2505" s="151" t="s">
        <v>727</v>
      </c>
      <c r="E2505" s="151">
        <v>1</v>
      </c>
      <c r="F2505" s="151">
        <v>6.76</v>
      </c>
      <c r="G2505" s="151">
        <f t="shared" si="117"/>
        <v>6.76</v>
      </c>
      <c r="H2505" s="151">
        <f t="shared" si="118"/>
        <v>0</v>
      </c>
      <c r="I2505" s="151">
        <f t="shared" si="119"/>
        <v>6.76</v>
      </c>
      <c r="J2505" s="151" t="s">
        <v>707</v>
      </c>
      <c r="K2505" s="151" t="str">
        <f>IFERROR(IF(VLOOKUP(B2505,comp!$D:$L,1,FALSE)=B2505,"",""),"Novo")</f>
        <v/>
      </c>
    </row>
    <row r="2506" spans="1:11">
      <c r="A2506" s="151">
        <v>92694</v>
      </c>
      <c r="B2506" s="152">
        <v>4178</v>
      </c>
      <c r="C2506" s="151" t="s">
        <v>3418</v>
      </c>
      <c r="D2506" s="151" t="s">
        <v>727</v>
      </c>
      <c r="E2506" s="151">
        <v>1</v>
      </c>
      <c r="F2506" s="151">
        <v>8.74</v>
      </c>
      <c r="G2506" s="151">
        <f t="shared" si="117"/>
        <v>8.74</v>
      </c>
      <c r="H2506" s="151">
        <f t="shared" si="118"/>
        <v>0</v>
      </c>
      <c r="I2506" s="151">
        <f t="shared" si="119"/>
        <v>8.74</v>
      </c>
      <c r="J2506" s="151" t="s">
        <v>707</v>
      </c>
      <c r="K2506" s="151" t="str">
        <f>IFERROR(IF(VLOOKUP(B2506,comp!$D:$L,1,FALSE)=B2506,"",""),"Novo")</f>
        <v/>
      </c>
    </row>
    <row r="2507" spans="1:11">
      <c r="A2507" s="151">
        <v>92695</v>
      </c>
      <c r="B2507" s="152">
        <v>3909</v>
      </c>
      <c r="C2507" s="151" t="s">
        <v>3391</v>
      </c>
      <c r="D2507" s="151" t="s">
        <v>727</v>
      </c>
      <c r="E2507" s="151">
        <v>1</v>
      </c>
      <c r="F2507" s="151">
        <v>9.1999999999999993</v>
      </c>
      <c r="G2507" s="151">
        <f t="shared" si="117"/>
        <v>9.1999999999999993</v>
      </c>
      <c r="H2507" s="151">
        <f t="shared" si="118"/>
        <v>0</v>
      </c>
      <c r="I2507" s="151">
        <f t="shared" si="119"/>
        <v>9.1999999999999993</v>
      </c>
      <c r="J2507" s="151" t="s">
        <v>707</v>
      </c>
      <c r="K2507" s="151" t="str">
        <f>IFERROR(IF(VLOOKUP(B2507,comp!$D:$L,1,FALSE)=B2507,"",""),"Novo")</f>
        <v/>
      </c>
    </row>
    <row r="2508" spans="1:11">
      <c r="A2508" s="151">
        <v>92698</v>
      </c>
      <c r="B2508" s="152">
        <v>3441</v>
      </c>
      <c r="C2508" s="151" t="s">
        <v>3351</v>
      </c>
      <c r="D2508" s="151" t="s">
        <v>727</v>
      </c>
      <c r="E2508" s="151">
        <v>1</v>
      </c>
      <c r="F2508" s="151">
        <v>9.23</v>
      </c>
      <c r="G2508" s="151">
        <f t="shared" si="117"/>
        <v>9.23</v>
      </c>
      <c r="H2508" s="151">
        <f t="shared" si="118"/>
        <v>0</v>
      </c>
      <c r="I2508" s="151">
        <f t="shared" si="119"/>
        <v>9.23</v>
      </c>
      <c r="J2508" s="151" t="s">
        <v>707</v>
      </c>
      <c r="K2508" s="151" t="str">
        <f>IFERROR(IF(VLOOKUP(B2508,comp!$D:$L,1,FALSE)=B2508,"",""),"Novo")</f>
        <v/>
      </c>
    </row>
    <row r="2509" spans="1:11">
      <c r="A2509" s="151">
        <v>92699</v>
      </c>
      <c r="B2509" s="152">
        <v>3455</v>
      </c>
      <c r="C2509" s="151" t="s">
        <v>3365</v>
      </c>
      <c r="D2509" s="151" t="s">
        <v>727</v>
      </c>
      <c r="E2509" s="151">
        <v>1</v>
      </c>
      <c r="F2509" s="151">
        <v>7.74</v>
      </c>
      <c r="G2509" s="151">
        <f t="shared" si="117"/>
        <v>7.74</v>
      </c>
      <c r="H2509" s="151">
        <f t="shared" si="118"/>
        <v>0</v>
      </c>
      <c r="I2509" s="151">
        <f t="shared" si="119"/>
        <v>7.74</v>
      </c>
      <c r="J2509" s="151" t="s">
        <v>707</v>
      </c>
      <c r="K2509" s="151" t="str">
        <f>IFERROR(IF(VLOOKUP(B2509,comp!$D:$L,1,FALSE)=B2509,"",""),"Novo")</f>
        <v/>
      </c>
    </row>
    <row r="2510" spans="1:11">
      <c r="A2510" s="151">
        <v>92700</v>
      </c>
      <c r="B2510" s="152">
        <v>3442</v>
      </c>
      <c r="C2510" s="151" t="s">
        <v>3352</v>
      </c>
      <c r="D2510" s="151" t="s">
        <v>727</v>
      </c>
      <c r="E2510" s="151">
        <v>1</v>
      </c>
      <c r="F2510" s="151">
        <v>13.8</v>
      </c>
      <c r="G2510" s="151">
        <f t="shared" si="117"/>
        <v>13.8</v>
      </c>
      <c r="H2510" s="151">
        <f t="shared" si="118"/>
        <v>0</v>
      </c>
      <c r="I2510" s="151">
        <f t="shared" si="119"/>
        <v>13.8</v>
      </c>
      <c r="J2510" s="151" t="s">
        <v>707</v>
      </c>
      <c r="K2510" s="151" t="str">
        <f>IFERROR(IF(VLOOKUP(B2510,comp!$D:$L,1,FALSE)=B2510,"",""),"Novo")</f>
        <v/>
      </c>
    </row>
    <row r="2511" spans="1:11">
      <c r="A2511" s="151">
        <v>92701</v>
      </c>
      <c r="B2511" s="152">
        <v>3456</v>
      </c>
      <c r="C2511" s="151" t="s">
        <v>3366</v>
      </c>
      <c r="D2511" s="151" t="s">
        <v>727</v>
      </c>
      <c r="E2511" s="151">
        <v>1</v>
      </c>
      <c r="F2511" s="151">
        <v>11.58</v>
      </c>
      <c r="G2511" s="151">
        <f t="shared" si="117"/>
        <v>11.58</v>
      </c>
      <c r="H2511" s="151">
        <f t="shared" si="118"/>
        <v>0</v>
      </c>
      <c r="I2511" s="151">
        <f t="shared" si="119"/>
        <v>11.58</v>
      </c>
      <c r="J2511" s="151" t="s">
        <v>707</v>
      </c>
      <c r="K2511" s="151" t="str">
        <f>IFERROR(IF(VLOOKUP(B2511,comp!$D:$L,1,FALSE)=B2511,"",""),"Novo")</f>
        <v/>
      </c>
    </row>
    <row r="2512" spans="1:11">
      <c r="A2512" s="151">
        <v>92704</v>
      </c>
      <c r="B2512" s="152">
        <v>6294</v>
      </c>
      <c r="C2512" s="151" t="s">
        <v>3446</v>
      </c>
      <c r="D2512" s="151" t="s">
        <v>727</v>
      </c>
      <c r="E2512" s="151">
        <v>1</v>
      </c>
      <c r="F2512" s="151">
        <v>10.52</v>
      </c>
      <c r="G2512" s="151">
        <f t="shared" si="117"/>
        <v>10.52</v>
      </c>
      <c r="H2512" s="151">
        <f t="shared" si="118"/>
        <v>0</v>
      </c>
      <c r="I2512" s="151">
        <f t="shared" si="119"/>
        <v>10.52</v>
      </c>
      <c r="J2512" s="151" t="s">
        <v>707</v>
      </c>
      <c r="K2512" s="151" t="str">
        <f>IFERROR(IF(VLOOKUP(B2512,comp!$D:$L,1,FALSE)=B2512,"",""),"Novo")</f>
        <v/>
      </c>
    </row>
    <row r="2513" spans="1:11">
      <c r="A2513" s="151">
        <v>92705</v>
      </c>
      <c r="B2513" s="152">
        <v>6295</v>
      </c>
      <c r="C2513" s="151" t="s">
        <v>3447</v>
      </c>
      <c r="D2513" s="151" t="s">
        <v>727</v>
      </c>
      <c r="E2513" s="151">
        <v>1</v>
      </c>
      <c r="F2513" s="151">
        <v>14.98</v>
      </c>
      <c r="G2513" s="151">
        <f t="shared" si="117"/>
        <v>14.98</v>
      </c>
      <c r="H2513" s="151">
        <f t="shared" si="118"/>
        <v>0</v>
      </c>
      <c r="I2513" s="151">
        <f t="shared" si="119"/>
        <v>14.98</v>
      </c>
      <c r="J2513" s="151" t="s">
        <v>707</v>
      </c>
      <c r="K2513" s="151" t="str">
        <f>IFERROR(IF(VLOOKUP(B2513,comp!$D:$L,1,FALSE)=B2513,"",""),"Novo")</f>
        <v/>
      </c>
    </row>
    <row r="2514" spans="1:11">
      <c r="A2514" s="151">
        <v>92889</v>
      </c>
      <c r="B2514" s="152">
        <v>9887</v>
      </c>
      <c r="C2514" s="151" t="s">
        <v>3475</v>
      </c>
      <c r="D2514" s="151" t="s">
        <v>727</v>
      </c>
      <c r="E2514" s="151">
        <v>1</v>
      </c>
      <c r="F2514" s="151">
        <v>113.7</v>
      </c>
      <c r="G2514" s="151">
        <f t="shared" si="117"/>
        <v>113.7</v>
      </c>
      <c r="H2514" s="151">
        <f t="shared" si="118"/>
        <v>0</v>
      </c>
      <c r="I2514" s="151">
        <f t="shared" si="119"/>
        <v>113.7</v>
      </c>
      <c r="J2514" s="151" t="s">
        <v>707</v>
      </c>
      <c r="K2514" s="151" t="str">
        <f>IFERROR(IF(VLOOKUP(B2514,comp!$D:$L,1,FALSE)=B2514,"",""),"Novo")</f>
        <v/>
      </c>
    </row>
    <row r="2515" spans="1:11">
      <c r="A2515" s="151">
        <v>92890</v>
      </c>
      <c r="B2515" s="152">
        <v>9889</v>
      </c>
      <c r="C2515" s="151" t="s">
        <v>3477</v>
      </c>
      <c r="D2515" s="151" t="s">
        <v>727</v>
      </c>
      <c r="E2515" s="151">
        <v>1</v>
      </c>
      <c r="F2515" s="151">
        <v>188.12</v>
      </c>
      <c r="G2515" s="151">
        <f t="shared" si="117"/>
        <v>188.12</v>
      </c>
      <c r="H2515" s="151">
        <f t="shared" si="118"/>
        <v>0</v>
      </c>
      <c r="I2515" s="151">
        <f t="shared" si="119"/>
        <v>188.12</v>
      </c>
      <c r="J2515" s="151" t="s">
        <v>707</v>
      </c>
      <c r="K2515" s="151" t="str">
        <f>IFERROR(IF(VLOOKUP(B2515,comp!$D:$L,1,FALSE)=B2515,"",""),"Novo")</f>
        <v/>
      </c>
    </row>
    <row r="2516" spans="1:11">
      <c r="A2516" s="151">
        <v>92891</v>
      </c>
      <c r="B2516" s="152">
        <v>9890</v>
      </c>
      <c r="C2516" s="151" t="s">
        <v>3478</v>
      </c>
      <c r="D2516" s="151" t="s">
        <v>727</v>
      </c>
      <c r="E2516" s="151">
        <v>1</v>
      </c>
      <c r="F2516" s="151">
        <v>291.45</v>
      </c>
      <c r="G2516" s="151">
        <f t="shared" si="117"/>
        <v>291.45</v>
      </c>
      <c r="H2516" s="151">
        <f t="shared" si="118"/>
        <v>0</v>
      </c>
      <c r="I2516" s="151">
        <f t="shared" si="119"/>
        <v>291.45</v>
      </c>
      <c r="J2516" s="151" t="s">
        <v>707</v>
      </c>
      <c r="K2516" s="151" t="str">
        <f>IFERROR(IF(VLOOKUP(B2516,comp!$D:$L,1,FALSE)=B2516,"",""),"Novo")</f>
        <v/>
      </c>
    </row>
    <row r="2517" spans="1:11">
      <c r="A2517" s="151">
        <v>92893</v>
      </c>
      <c r="B2517" s="152">
        <v>9888</v>
      </c>
      <c r="C2517" s="151" t="s">
        <v>3476</v>
      </c>
      <c r="D2517" s="151" t="s">
        <v>727</v>
      </c>
      <c r="E2517" s="151">
        <v>1</v>
      </c>
      <c r="F2517" s="151">
        <v>62.13</v>
      </c>
      <c r="G2517" s="151">
        <f t="shared" si="117"/>
        <v>62.13</v>
      </c>
      <c r="H2517" s="151">
        <f t="shared" si="118"/>
        <v>0</v>
      </c>
      <c r="I2517" s="151">
        <f t="shared" si="119"/>
        <v>62.13</v>
      </c>
      <c r="J2517" s="151" t="s">
        <v>707</v>
      </c>
      <c r="K2517" s="151" t="str">
        <f>IFERROR(IF(VLOOKUP(B2517,comp!$D:$L,1,FALSE)=B2517,"",""),"Novo")</f>
        <v/>
      </c>
    </row>
    <row r="2518" spans="1:11">
      <c r="A2518" s="151">
        <v>92894</v>
      </c>
      <c r="B2518" s="152">
        <v>9884</v>
      </c>
      <c r="C2518" s="151" t="s">
        <v>3473</v>
      </c>
      <c r="D2518" s="151" t="s">
        <v>727</v>
      </c>
      <c r="E2518" s="151">
        <v>1</v>
      </c>
      <c r="F2518" s="151">
        <v>77.319999999999993</v>
      </c>
      <c r="G2518" s="151">
        <f t="shared" si="117"/>
        <v>77.319999999999993</v>
      </c>
      <c r="H2518" s="151">
        <f t="shared" si="118"/>
        <v>0</v>
      </c>
      <c r="I2518" s="151">
        <f t="shared" si="119"/>
        <v>77.319999999999993</v>
      </c>
      <c r="J2518" s="151" t="s">
        <v>707</v>
      </c>
      <c r="K2518" s="151" t="str">
        <f>IFERROR(IF(VLOOKUP(B2518,comp!$D:$L,1,FALSE)=B2518,"",""),"Novo")</f>
        <v/>
      </c>
    </row>
    <row r="2519" spans="1:11">
      <c r="A2519" s="151">
        <v>92904</v>
      </c>
      <c r="B2519" s="152">
        <v>9883</v>
      </c>
      <c r="C2519" s="151" t="s">
        <v>3472</v>
      </c>
      <c r="D2519" s="151" t="s">
        <v>727</v>
      </c>
      <c r="E2519" s="151">
        <v>1</v>
      </c>
      <c r="F2519" s="151">
        <v>27.11</v>
      </c>
      <c r="G2519" s="151">
        <f t="shared" si="117"/>
        <v>27.11</v>
      </c>
      <c r="H2519" s="151">
        <f t="shared" si="118"/>
        <v>0</v>
      </c>
      <c r="I2519" s="151">
        <f t="shared" si="119"/>
        <v>27.11</v>
      </c>
      <c r="J2519" s="151" t="s">
        <v>707</v>
      </c>
      <c r="K2519" s="151" t="str">
        <f>IFERROR(IF(VLOOKUP(B2519,comp!$D:$L,1,FALSE)=B2519,"",""),"Novo")</f>
        <v/>
      </c>
    </row>
    <row r="2520" spans="1:11">
      <c r="A2520" s="151">
        <v>92905</v>
      </c>
      <c r="B2520" s="152">
        <v>9885</v>
      </c>
      <c r="C2520" s="151" t="s">
        <v>3474</v>
      </c>
      <c r="D2520" s="151" t="s">
        <v>727</v>
      </c>
      <c r="E2520" s="151">
        <v>1</v>
      </c>
      <c r="F2520" s="151">
        <v>35.9</v>
      </c>
      <c r="G2520" s="151">
        <f t="shared" si="117"/>
        <v>35.9</v>
      </c>
      <c r="H2520" s="151">
        <f t="shared" si="118"/>
        <v>0</v>
      </c>
      <c r="I2520" s="151">
        <f t="shared" si="119"/>
        <v>35.9</v>
      </c>
      <c r="J2520" s="151" t="s">
        <v>707</v>
      </c>
      <c r="K2520" s="151" t="str">
        <f>IFERROR(IF(VLOOKUP(B2520,comp!$D:$L,1,FALSE)=B2520,"",""),"Novo")</f>
        <v/>
      </c>
    </row>
    <row r="2521" spans="1:11">
      <c r="A2521" s="151">
        <v>92907</v>
      </c>
      <c r="B2521" s="152">
        <v>3926</v>
      </c>
      <c r="C2521" s="151" t="s">
        <v>3406</v>
      </c>
      <c r="D2521" s="151" t="s">
        <v>727</v>
      </c>
      <c r="E2521" s="151">
        <v>1</v>
      </c>
      <c r="F2521" s="151">
        <v>43.54</v>
      </c>
      <c r="G2521" s="151">
        <f t="shared" si="117"/>
        <v>43.54</v>
      </c>
      <c r="H2521" s="151">
        <f t="shared" si="118"/>
        <v>0</v>
      </c>
      <c r="I2521" s="151">
        <f t="shared" si="119"/>
        <v>43.54</v>
      </c>
      <c r="J2521" s="151" t="s">
        <v>707</v>
      </c>
      <c r="K2521" s="151" t="str">
        <f>IFERROR(IF(VLOOKUP(B2521,comp!$D:$L,1,FALSE)=B2521,"",""),"Novo")</f>
        <v/>
      </c>
    </row>
    <row r="2522" spans="1:11">
      <c r="A2522" s="151">
        <v>92908</v>
      </c>
      <c r="B2522" s="152">
        <v>3935</v>
      </c>
      <c r="C2522" s="151" t="s">
        <v>3412</v>
      </c>
      <c r="D2522" s="151" t="s">
        <v>727</v>
      </c>
      <c r="E2522" s="151">
        <v>1</v>
      </c>
      <c r="F2522" s="151">
        <v>43.54</v>
      </c>
      <c r="G2522" s="151">
        <f t="shared" si="117"/>
        <v>43.54</v>
      </c>
      <c r="H2522" s="151">
        <f t="shared" si="118"/>
        <v>0</v>
      </c>
      <c r="I2522" s="151">
        <f t="shared" si="119"/>
        <v>43.54</v>
      </c>
      <c r="J2522" s="151" t="s">
        <v>707</v>
      </c>
      <c r="K2522" s="151" t="str">
        <f>IFERROR(IF(VLOOKUP(B2522,comp!$D:$L,1,FALSE)=B2522,"",""),"Novo")</f>
        <v/>
      </c>
    </row>
    <row r="2523" spans="1:11">
      <c r="A2523" s="151">
        <v>92909</v>
      </c>
      <c r="B2523" s="152">
        <v>3925</v>
      </c>
      <c r="C2523" s="151" t="s">
        <v>3405</v>
      </c>
      <c r="D2523" s="151" t="s">
        <v>727</v>
      </c>
      <c r="E2523" s="151">
        <v>1</v>
      </c>
      <c r="F2523" s="151">
        <v>43.54</v>
      </c>
      <c r="G2523" s="151">
        <f t="shared" si="117"/>
        <v>43.54</v>
      </c>
      <c r="H2523" s="151">
        <f t="shared" si="118"/>
        <v>0</v>
      </c>
      <c r="I2523" s="151">
        <f t="shared" si="119"/>
        <v>43.54</v>
      </c>
      <c r="J2523" s="151" t="s">
        <v>707</v>
      </c>
      <c r="K2523" s="151" t="str">
        <f>IFERROR(IF(VLOOKUP(B2523,comp!$D:$L,1,FALSE)=B2523,"",""),"Novo")</f>
        <v/>
      </c>
    </row>
    <row r="2524" spans="1:11">
      <c r="A2524" s="151">
        <v>92910</v>
      </c>
      <c r="B2524" s="152">
        <v>3927</v>
      </c>
      <c r="C2524" s="151" t="s">
        <v>3407</v>
      </c>
      <c r="D2524" s="151" t="s">
        <v>727</v>
      </c>
      <c r="E2524" s="151">
        <v>1</v>
      </c>
      <c r="F2524" s="151">
        <v>76.38</v>
      </c>
      <c r="G2524" s="151">
        <f t="shared" si="117"/>
        <v>76.38</v>
      </c>
      <c r="H2524" s="151">
        <f t="shared" si="118"/>
        <v>0</v>
      </c>
      <c r="I2524" s="151">
        <f t="shared" si="119"/>
        <v>76.38</v>
      </c>
      <c r="J2524" s="151" t="s">
        <v>707</v>
      </c>
      <c r="K2524" s="151" t="str">
        <f>IFERROR(IF(VLOOKUP(B2524,comp!$D:$L,1,FALSE)=B2524,"",""),"Novo")</f>
        <v/>
      </c>
    </row>
    <row r="2525" spans="1:11">
      <c r="A2525" s="151">
        <v>92911</v>
      </c>
      <c r="B2525" s="152">
        <v>3928</v>
      </c>
      <c r="C2525" s="151" t="s">
        <v>3408</v>
      </c>
      <c r="D2525" s="151" t="s">
        <v>727</v>
      </c>
      <c r="E2525" s="151">
        <v>1</v>
      </c>
      <c r="F2525" s="151">
        <v>76.38</v>
      </c>
      <c r="G2525" s="151">
        <f t="shared" si="117"/>
        <v>76.38</v>
      </c>
      <c r="H2525" s="151">
        <f t="shared" si="118"/>
        <v>0</v>
      </c>
      <c r="I2525" s="151">
        <f t="shared" si="119"/>
        <v>76.38</v>
      </c>
      <c r="J2525" s="151" t="s">
        <v>707</v>
      </c>
      <c r="K2525" s="151" t="str">
        <f>IFERROR(IF(VLOOKUP(B2525,comp!$D:$L,1,FALSE)=B2525,"",""),"Novo")</f>
        <v/>
      </c>
    </row>
    <row r="2526" spans="1:11">
      <c r="A2526" s="151">
        <v>92912</v>
      </c>
      <c r="B2526" s="152">
        <v>3929</v>
      </c>
      <c r="C2526" s="151" t="s">
        <v>3409</v>
      </c>
      <c r="D2526" s="151" t="s">
        <v>727</v>
      </c>
      <c r="E2526" s="151">
        <v>1</v>
      </c>
      <c r="F2526" s="151">
        <v>116.37</v>
      </c>
      <c r="G2526" s="151">
        <f t="shared" si="117"/>
        <v>116.37</v>
      </c>
      <c r="H2526" s="151">
        <f t="shared" si="118"/>
        <v>0</v>
      </c>
      <c r="I2526" s="151">
        <f t="shared" si="119"/>
        <v>116.37</v>
      </c>
      <c r="J2526" s="151" t="s">
        <v>707</v>
      </c>
      <c r="K2526" s="151" t="str">
        <f>IFERROR(IF(VLOOKUP(B2526,comp!$D:$L,1,FALSE)=B2526,"",""),"Novo")</f>
        <v/>
      </c>
    </row>
    <row r="2527" spans="1:11">
      <c r="A2527" s="151">
        <v>92913</v>
      </c>
      <c r="B2527" s="152">
        <v>3931</v>
      </c>
      <c r="C2527" s="151" t="s">
        <v>3411</v>
      </c>
      <c r="D2527" s="151" t="s">
        <v>727</v>
      </c>
      <c r="E2527" s="151">
        <v>1</v>
      </c>
      <c r="F2527" s="151">
        <v>116.37</v>
      </c>
      <c r="G2527" s="151">
        <f t="shared" si="117"/>
        <v>116.37</v>
      </c>
      <c r="H2527" s="151">
        <f t="shared" si="118"/>
        <v>0</v>
      </c>
      <c r="I2527" s="151">
        <f t="shared" si="119"/>
        <v>116.37</v>
      </c>
      <c r="J2527" s="151" t="s">
        <v>707</v>
      </c>
      <c r="K2527" s="151" t="str">
        <f>IFERROR(IF(VLOOKUP(B2527,comp!$D:$L,1,FALSE)=B2527,"",""),"Novo")</f>
        <v/>
      </c>
    </row>
    <row r="2528" spans="1:11">
      <c r="A2528" s="151">
        <v>92914</v>
      </c>
      <c r="B2528" s="152">
        <v>3930</v>
      </c>
      <c r="C2528" s="151" t="s">
        <v>3410</v>
      </c>
      <c r="D2528" s="151" t="s">
        <v>727</v>
      </c>
      <c r="E2528" s="151">
        <v>1</v>
      </c>
      <c r="F2528" s="151">
        <v>116.37</v>
      </c>
      <c r="G2528" s="151">
        <f t="shared" si="117"/>
        <v>116.37</v>
      </c>
      <c r="H2528" s="151">
        <f t="shared" si="118"/>
        <v>0</v>
      </c>
      <c r="I2528" s="151">
        <f t="shared" si="119"/>
        <v>116.37</v>
      </c>
      <c r="J2528" s="151" t="s">
        <v>707</v>
      </c>
      <c r="K2528" s="151" t="str">
        <f>IFERROR(IF(VLOOKUP(B2528,comp!$D:$L,1,FALSE)=B2528,"",""),"Novo")</f>
        <v/>
      </c>
    </row>
    <row r="2529" spans="1:11">
      <c r="A2529" s="151">
        <v>92918</v>
      </c>
      <c r="B2529" s="152">
        <v>3938</v>
      </c>
      <c r="C2529" s="151" t="s">
        <v>3415</v>
      </c>
      <c r="D2529" s="151" t="s">
        <v>727</v>
      </c>
      <c r="E2529" s="151">
        <v>1</v>
      </c>
      <c r="F2529" s="151">
        <v>14.79</v>
      </c>
      <c r="G2529" s="151">
        <f t="shared" si="117"/>
        <v>14.79</v>
      </c>
      <c r="H2529" s="151">
        <f t="shared" si="118"/>
        <v>0</v>
      </c>
      <c r="I2529" s="151">
        <f t="shared" si="119"/>
        <v>14.79</v>
      </c>
      <c r="J2529" s="151" t="s">
        <v>707</v>
      </c>
      <c r="K2529" s="151" t="str">
        <f>IFERROR(IF(VLOOKUP(B2529,comp!$D:$L,1,FALSE)=B2529,"",""),"Novo")</f>
        <v/>
      </c>
    </row>
    <row r="2530" spans="1:11">
      <c r="A2530" s="151">
        <v>92920</v>
      </c>
      <c r="B2530" s="152">
        <v>3919</v>
      </c>
      <c r="C2530" s="151" t="s">
        <v>3399</v>
      </c>
      <c r="D2530" s="151" t="s">
        <v>727</v>
      </c>
      <c r="E2530" s="151">
        <v>1</v>
      </c>
      <c r="F2530" s="151">
        <v>15.08</v>
      </c>
      <c r="G2530" s="151">
        <f t="shared" si="117"/>
        <v>15.08</v>
      </c>
      <c r="H2530" s="151">
        <f t="shared" si="118"/>
        <v>0</v>
      </c>
      <c r="I2530" s="151">
        <f t="shared" si="119"/>
        <v>15.08</v>
      </c>
      <c r="J2530" s="151" t="s">
        <v>707</v>
      </c>
      <c r="K2530" s="151" t="str">
        <f>IFERROR(IF(VLOOKUP(B2530,comp!$D:$L,1,FALSE)=B2530,"",""),"Novo")</f>
        <v/>
      </c>
    </row>
    <row r="2531" spans="1:11">
      <c r="A2531" s="151">
        <v>92925</v>
      </c>
      <c r="B2531" s="152">
        <v>3921</v>
      </c>
      <c r="C2531" s="151" t="s">
        <v>3401</v>
      </c>
      <c r="D2531" s="151" t="s">
        <v>727</v>
      </c>
      <c r="E2531" s="151">
        <v>1</v>
      </c>
      <c r="F2531" s="151">
        <v>22.45</v>
      </c>
      <c r="G2531" s="151">
        <f t="shared" si="117"/>
        <v>22.45</v>
      </c>
      <c r="H2531" s="151">
        <f t="shared" si="118"/>
        <v>0</v>
      </c>
      <c r="I2531" s="151">
        <f t="shared" si="119"/>
        <v>22.45</v>
      </c>
      <c r="J2531" s="151" t="s">
        <v>707</v>
      </c>
      <c r="K2531" s="151" t="str">
        <f>IFERROR(IF(VLOOKUP(B2531,comp!$D:$L,1,FALSE)=B2531,"",""),"Novo")</f>
        <v/>
      </c>
    </row>
    <row r="2532" spans="1:11">
      <c r="A2532" s="151">
        <v>92926</v>
      </c>
      <c r="B2532" s="152">
        <v>3937</v>
      </c>
      <c r="C2532" s="151" t="s">
        <v>3414</v>
      </c>
      <c r="D2532" s="151" t="s">
        <v>727</v>
      </c>
      <c r="E2532" s="151">
        <v>1</v>
      </c>
      <c r="F2532" s="151">
        <v>22.44</v>
      </c>
      <c r="G2532" s="151">
        <f t="shared" si="117"/>
        <v>22.44</v>
      </c>
      <c r="H2532" s="151">
        <f t="shared" si="118"/>
        <v>0</v>
      </c>
      <c r="I2532" s="151">
        <f t="shared" si="119"/>
        <v>22.44</v>
      </c>
      <c r="J2532" s="151" t="s">
        <v>707</v>
      </c>
      <c r="K2532" s="151" t="str">
        <f>IFERROR(IF(VLOOKUP(B2532,comp!$D:$L,1,FALSE)=B2532,"",""),"Novo")</f>
        <v/>
      </c>
    </row>
    <row r="2533" spans="1:11">
      <c r="A2533" s="151">
        <v>92927</v>
      </c>
      <c r="B2533" s="152">
        <v>3920</v>
      </c>
      <c r="C2533" s="151" t="s">
        <v>3400</v>
      </c>
      <c r="D2533" s="151" t="s">
        <v>727</v>
      </c>
      <c r="E2533" s="151">
        <v>1</v>
      </c>
      <c r="F2533" s="151">
        <v>22.44</v>
      </c>
      <c r="G2533" s="151">
        <f t="shared" si="117"/>
        <v>22.44</v>
      </c>
      <c r="H2533" s="151">
        <f t="shared" si="118"/>
        <v>0</v>
      </c>
      <c r="I2533" s="151">
        <f t="shared" si="119"/>
        <v>22.44</v>
      </c>
      <c r="J2533" s="151" t="s">
        <v>707</v>
      </c>
      <c r="K2533" s="151" t="str">
        <f>IFERROR(IF(VLOOKUP(B2533,comp!$D:$L,1,FALSE)=B2533,"",""),"Novo")</f>
        <v/>
      </c>
    </row>
    <row r="2534" spans="1:11">
      <c r="A2534" s="151">
        <v>92928</v>
      </c>
      <c r="B2534" s="152">
        <v>3936</v>
      </c>
      <c r="C2534" s="151" t="s">
        <v>3413</v>
      </c>
      <c r="D2534" s="151" t="s">
        <v>727</v>
      </c>
      <c r="E2534" s="151">
        <v>1</v>
      </c>
      <c r="F2534" s="151">
        <v>27.2</v>
      </c>
      <c r="G2534" s="151">
        <f t="shared" si="117"/>
        <v>27.2</v>
      </c>
      <c r="H2534" s="151">
        <f t="shared" si="118"/>
        <v>0</v>
      </c>
      <c r="I2534" s="151">
        <f t="shared" si="119"/>
        <v>27.2</v>
      </c>
      <c r="J2534" s="151" t="s">
        <v>707</v>
      </c>
      <c r="K2534" s="151" t="str">
        <f>IFERROR(IF(VLOOKUP(B2534,comp!$D:$L,1,FALSE)=B2534,"",""),"Novo")</f>
        <v/>
      </c>
    </row>
    <row r="2535" spans="1:11">
      <c r="A2535" s="151">
        <v>92929</v>
      </c>
      <c r="B2535" s="152">
        <v>3924</v>
      </c>
      <c r="C2535" s="151" t="s">
        <v>3404</v>
      </c>
      <c r="D2535" s="151" t="s">
        <v>727</v>
      </c>
      <c r="E2535" s="151">
        <v>1</v>
      </c>
      <c r="F2535" s="151">
        <v>27.2</v>
      </c>
      <c r="G2535" s="151">
        <f t="shared" si="117"/>
        <v>27.2</v>
      </c>
      <c r="H2535" s="151">
        <f t="shared" si="118"/>
        <v>0</v>
      </c>
      <c r="I2535" s="151">
        <f t="shared" si="119"/>
        <v>27.2</v>
      </c>
      <c r="J2535" s="151" t="s">
        <v>707</v>
      </c>
      <c r="K2535" s="151" t="str">
        <f>IFERROR(IF(VLOOKUP(B2535,comp!$D:$L,1,FALSE)=B2535,"",""),"Novo")</f>
        <v/>
      </c>
    </row>
    <row r="2536" spans="1:11">
      <c r="A2536" s="151">
        <v>92930</v>
      </c>
      <c r="B2536" s="152">
        <v>3923</v>
      </c>
      <c r="C2536" s="151" t="s">
        <v>3403</v>
      </c>
      <c r="D2536" s="151" t="s">
        <v>727</v>
      </c>
      <c r="E2536" s="151">
        <v>1</v>
      </c>
      <c r="F2536" s="151">
        <v>27.2</v>
      </c>
      <c r="G2536" s="151">
        <f t="shared" si="117"/>
        <v>27.2</v>
      </c>
      <c r="H2536" s="151">
        <f t="shared" si="118"/>
        <v>0</v>
      </c>
      <c r="I2536" s="151">
        <f t="shared" si="119"/>
        <v>27.2</v>
      </c>
      <c r="J2536" s="151" t="s">
        <v>707</v>
      </c>
      <c r="K2536" s="151" t="str">
        <f>IFERROR(IF(VLOOKUP(B2536,comp!$D:$L,1,FALSE)=B2536,"",""),"Novo")</f>
        <v/>
      </c>
    </row>
    <row r="2537" spans="1:11">
      <c r="A2537" s="151">
        <v>92953</v>
      </c>
      <c r="B2537" s="152">
        <v>12406</v>
      </c>
      <c r="C2537" s="151" t="s">
        <v>3485</v>
      </c>
      <c r="D2537" s="151" t="s">
        <v>727</v>
      </c>
      <c r="E2537" s="151">
        <v>1</v>
      </c>
      <c r="F2537" s="151">
        <v>10.69</v>
      </c>
      <c r="G2537" s="151">
        <f t="shared" si="117"/>
        <v>10.69</v>
      </c>
      <c r="H2537" s="151">
        <f t="shared" si="118"/>
        <v>0</v>
      </c>
      <c r="I2537" s="151">
        <f t="shared" si="119"/>
        <v>10.69</v>
      </c>
      <c r="J2537" s="151" t="s">
        <v>707</v>
      </c>
      <c r="K2537" s="151" t="str">
        <f>IFERROR(IF(VLOOKUP(B2537,comp!$D:$L,1,FALSE)=B2537,"",""),"Novo")</f>
        <v/>
      </c>
    </row>
    <row r="2538" spans="1:11">
      <c r="A2538" s="151">
        <v>93050</v>
      </c>
      <c r="B2538" s="152">
        <v>39856</v>
      </c>
      <c r="C2538" s="151" t="s">
        <v>5505</v>
      </c>
      <c r="D2538" s="151" t="s">
        <v>727</v>
      </c>
      <c r="E2538" s="151">
        <v>1</v>
      </c>
      <c r="F2538" s="151">
        <v>6.88</v>
      </c>
      <c r="G2538" s="151">
        <f t="shared" si="117"/>
        <v>6.88</v>
      </c>
      <c r="H2538" s="151">
        <f t="shared" si="118"/>
        <v>0</v>
      </c>
      <c r="I2538" s="151">
        <f t="shared" si="119"/>
        <v>6.88</v>
      </c>
      <c r="J2538" s="151" t="s">
        <v>707</v>
      </c>
      <c r="K2538" s="151" t="str">
        <f>IFERROR(IF(VLOOKUP(B2538,comp!$D:$L,1,FALSE)=B2538,"",""),"Novo")</f>
        <v/>
      </c>
    </row>
    <row r="2539" spans="1:11">
      <c r="A2539" s="151">
        <v>93052</v>
      </c>
      <c r="B2539" s="152">
        <v>39873</v>
      </c>
      <c r="C2539" s="151" t="s">
        <v>5522</v>
      </c>
      <c r="D2539" s="151" t="s">
        <v>727</v>
      </c>
      <c r="E2539" s="151">
        <v>1</v>
      </c>
      <c r="F2539" s="151">
        <v>519.44000000000005</v>
      </c>
      <c r="G2539" s="151">
        <f t="shared" si="117"/>
        <v>519.44000000000005</v>
      </c>
      <c r="H2539" s="151">
        <f t="shared" si="118"/>
        <v>0</v>
      </c>
      <c r="I2539" s="151">
        <f t="shared" si="119"/>
        <v>519.44000000000005</v>
      </c>
      <c r="J2539" s="151" t="s">
        <v>707</v>
      </c>
      <c r="K2539" s="151" t="str">
        <f>IFERROR(IF(VLOOKUP(B2539,comp!$D:$L,1,FALSE)=B2539,"",""),"Novo")</f>
        <v/>
      </c>
    </row>
    <row r="2540" spans="1:11">
      <c r="A2540" s="151">
        <v>93054</v>
      </c>
      <c r="B2540" s="152">
        <v>39864</v>
      </c>
      <c r="C2540" s="151" t="s">
        <v>5513</v>
      </c>
      <c r="D2540" s="151" t="s">
        <v>727</v>
      </c>
      <c r="E2540" s="151">
        <v>1</v>
      </c>
      <c r="F2540" s="151">
        <v>17.57</v>
      </c>
      <c r="G2540" s="151">
        <f t="shared" si="117"/>
        <v>17.57</v>
      </c>
      <c r="H2540" s="151">
        <f t="shared" si="118"/>
        <v>0</v>
      </c>
      <c r="I2540" s="151">
        <f t="shared" si="119"/>
        <v>17.57</v>
      </c>
      <c r="J2540" s="151" t="s">
        <v>707</v>
      </c>
      <c r="K2540" s="151" t="str">
        <f>IFERROR(IF(VLOOKUP(B2540,comp!$D:$L,1,FALSE)=B2540,"",""),"Novo")</f>
        <v/>
      </c>
    </row>
    <row r="2541" spans="1:11">
      <c r="A2541" s="151">
        <v>93055</v>
      </c>
      <c r="B2541" s="152">
        <v>39867</v>
      </c>
      <c r="C2541" s="151" t="s">
        <v>5516</v>
      </c>
      <c r="D2541" s="151" t="s">
        <v>727</v>
      </c>
      <c r="E2541" s="151">
        <v>1</v>
      </c>
      <c r="F2541" s="151">
        <v>40.83</v>
      </c>
      <c r="G2541" s="151">
        <f t="shared" si="117"/>
        <v>40.83</v>
      </c>
      <c r="H2541" s="151">
        <f t="shared" si="118"/>
        <v>0</v>
      </c>
      <c r="I2541" s="151">
        <f t="shared" si="119"/>
        <v>40.83</v>
      </c>
      <c r="J2541" s="151" t="s">
        <v>707</v>
      </c>
      <c r="K2541" s="151" t="str">
        <f>IFERROR(IF(VLOOKUP(B2541,comp!$D:$L,1,FALSE)=B2541,"",""),"Novo")</f>
        <v/>
      </c>
    </row>
    <row r="2542" spans="1:11">
      <c r="A2542" s="151">
        <v>93056</v>
      </c>
      <c r="B2542" s="152">
        <v>39857</v>
      </c>
      <c r="C2542" s="151" t="s">
        <v>5506</v>
      </c>
      <c r="D2542" s="151" t="s">
        <v>727</v>
      </c>
      <c r="E2542" s="151">
        <v>1</v>
      </c>
      <c r="F2542" s="151">
        <v>11.14</v>
      </c>
      <c r="G2542" s="151">
        <f t="shared" si="117"/>
        <v>11.14</v>
      </c>
      <c r="H2542" s="151">
        <f t="shared" si="118"/>
        <v>0</v>
      </c>
      <c r="I2542" s="151">
        <f t="shared" si="119"/>
        <v>11.14</v>
      </c>
      <c r="J2542" s="151" t="s">
        <v>707</v>
      </c>
      <c r="K2542" s="151" t="str">
        <f>IFERROR(IF(VLOOKUP(B2542,comp!$D:$L,1,FALSE)=B2542,"",""),"Novo")</f>
        <v/>
      </c>
    </row>
    <row r="2543" spans="1:11">
      <c r="A2543" s="151">
        <v>93057</v>
      </c>
      <c r="B2543" s="152">
        <v>39887</v>
      </c>
      <c r="C2543" s="151" t="s">
        <v>5536</v>
      </c>
      <c r="D2543" s="151" t="s">
        <v>727</v>
      </c>
      <c r="E2543" s="151">
        <v>1</v>
      </c>
      <c r="F2543" s="151">
        <v>8.9600000000000009</v>
      </c>
      <c r="G2543" s="151">
        <f t="shared" si="117"/>
        <v>8.9600000000000009</v>
      </c>
      <c r="H2543" s="151">
        <f t="shared" si="118"/>
        <v>0</v>
      </c>
      <c r="I2543" s="151">
        <f t="shared" si="119"/>
        <v>8.9600000000000009</v>
      </c>
      <c r="J2543" s="151" t="s">
        <v>707</v>
      </c>
      <c r="K2543" s="151" t="str">
        <f>IFERROR(IF(VLOOKUP(B2543,comp!$D:$L,1,FALSE)=B2543,"",""),"Novo")</f>
        <v/>
      </c>
    </row>
    <row r="2544" spans="1:11">
      <c r="A2544" s="151">
        <v>93058</v>
      </c>
      <c r="B2544" s="152">
        <v>39874</v>
      </c>
      <c r="C2544" s="151" t="s">
        <v>5523</v>
      </c>
      <c r="D2544" s="151" t="s">
        <v>727</v>
      </c>
      <c r="E2544" s="151">
        <v>1</v>
      </c>
      <c r="F2544" s="151">
        <v>570.53</v>
      </c>
      <c r="G2544" s="151">
        <f t="shared" si="117"/>
        <v>570.53</v>
      </c>
      <c r="H2544" s="151">
        <f t="shared" si="118"/>
        <v>0</v>
      </c>
      <c r="I2544" s="151">
        <f t="shared" si="119"/>
        <v>570.53</v>
      </c>
      <c r="J2544" s="151" t="s">
        <v>707</v>
      </c>
      <c r="K2544" s="151" t="str">
        <f>IFERROR(IF(VLOOKUP(B2544,comp!$D:$L,1,FALSE)=B2544,"",""),"Novo")</f>
        <v/>
      </c>
    </row>
    <row r="2545" spans="1:11">
      <c r="A2545" s="151">
        <v>93059</v>
      </c>
      <c r="B2545" s="152">
        <v>39865</v>
      </c>
      <c r="C2545" s="151" t="s">
        <v>5514</v>
      </c>
      <c r="D2545" s="151" t="s">
        <v>727</v>
      </c>
      <c r="E2545" s="151">
        <v>1</v>
      </c>
      <c r="F2545" s="151">
        <v>24.76</v>
      </c>
      <c r="G2545" s="151">
        <f t="shared" si="117"/>
        <v>24.76</v>
      </c>
      <c r="H2545" s="151">
        <f t="shared" si="118"/>
        <v>0</v>
      </c>
      <c r="I2545" s="151">
        <f t="shared" si="119"/>
        <v>24.76</v>
      </c>
      <c r="J2545" s="151" t="s">
        <v>707</v>
      </c>
      <c r="K2545" s="151" t="str">
        <f>IFERROR(IF(VLOOKUP(B2545,comp!$D:$L,1,FALSE)=B2545,"",""),"Novo")</f>
        <v/>
      </c>
    </row>
    <row r="2546" spans="1:11">
      <c r="A2546" s="151">
        <v>93060</v>
      </c>
      <c r="B2546" s="152">
        <v>39868</v>
      </c>
      <c r="C2546" s="151" t="s">
        <v>5517</v>
      </c>
      <c r="D2546" s="151" t="s">
        <v>727</v>
      </c>
      <c r="E2546" s="151">
        <v>1</v>
      </c>
      <c r="F2546" s="151">
        <v>73.55</v>
      </c>
      <c r="G2546" s="151">
        <f t="shared" si="117"/>
        <v>73.55</v>
      </c>
      <c r="H2546" s="151">
        <f t="shared" si="118"/>
        <v>0</v>
      </c>
      <c r="I2546" s="151">
        <f t="shared" si="119"/>
        <v>73.55</v>
      </c>
      <c r="J2546" s="151" t="s">
        <v>707</v>
      </c>
      <c r="K2546" s="151" t="str">
        <f>IFERROR(IF(VLOOKUP(B2546,comp!$D:$L,1,FALSE)=B2546,"",""),"Novo")</f>
        <v/>
      </c>
    </row>
    <row r="2547" spans="1:11">
      <c r="A2547" s="151">
        <v>93061</v>
      </c>
      <c r="B2547" s="152">
        <v>39858</v>
      </c>
      <c r="C2547" s="151" t="s">
        <v>5507</v>
      </c>
      <c r="D2547" s="151" t="s">
        <v>727</v>
      </c>
      <c r="E2547" s="151">
        <v>1</v>
      </c>
      <c r="F2547" s="151">
        <v>24.71</v>
      </c>
      <c r="G2547" s="151">
        <f t="shared" si="117"/>
        <v>24.71</v>
      </c>
      <c r="H2547" s="151">
        <f t="shared" si="118"/>
        <v>0</v>
      </c>
      <c r="I2547" s="151">
        <f t="shared" si="119"/>
        <v>24.71</v>
      </c>
      <c r="J2547" s="151" t="s">
        <v>707</v>
      </c>
      <c r="K2547" s="151" t="str">
        <f>IFERROR(IF(VLOOKUP(B2547,comp!$D:$L,1,FALSE)=B2547,"",""),"Novo")</f>
        <v/>
      </c>
    </row>
    <row r="2548" spans="1:11">
      <c r="A2548" s="151">
        <v>93062</v>
      </c>
      <c r="B2548" s="152">
        <v>39888</v>
      </c>
      <c r="C2548" s="151" t="s">
        <v>5537</v>
      </c>
      <c r="D2548" s="151" t="s">
        <v>727</v>
      </c>
      <c r="E2548" s="151">
        <v>1</v>
      </c>
      <c r="F2548" s="151">
        <v>20.49</v>
      </c>
      <c r="G2548" s="151">
        <f t="shared" si="117"/>
        <v>20.49</v>
      </c>
      <c r="H2548" s="151">
        <f t="shared" si="118"/>
        <v>0</v>
      </c>
      <c r="I2548" s="151">
        <f t="shared" si="119"/>
        <v>20.49</v>
      </c>
      <c r="J2548" s="151" t="s">
        <v>707</v>
      </c>
      <c r="K2548" s="151" t="str">
        <f>IFERROR(IF(VLOOKUP(B2548,comp!$D:$L,1,FALSE)=B2548,"",""),"Novo")</f>
        <v/>
      </c>
    </row>
    <row r="2549" spans="1:11">
      <c r="A2549" s="151">
        <v>93063</v>
      </c>
      <c r="B2549" s="152">
        <v>39875</v>
      </c>
      <c r="C2549" s="151" t="s">
        <v>5524</v>
      </c>
      <c r="D2549" s="151" t="s">
        <v>727</v>
      </c>
      <c r="E2549" s="151">
        <v>1</v>
      </c>
      <c r="F2549" s="151">
        <v>653.01</v>
      </c>
      <c r="G2549" s="151">
        <f t="shared" si="117"/>
        <v>653.01</v>
      </c>
      <c r="H2549" s="151">
        <f t="shared" si="118"/>
        <v>0</v>
      </c>
      <c r="I2549" s="151">
        <f t="shared" si="119"/>
        <v>653.01</v>
      </c>
      <c r="J2549" s="151" t="s">
        <v>707</v>
      </c>
      <c r="K2549" s="151" t="str">
        <f>IFERROR(IF(VLOOKUP(B2549,comp!$D:$L,1,FALSE)=B2549,"",""),"Novo")</f>
        <v/>
      </c>
    </row>
    <row r="2550" spans="1:11">
      <c r="A2550" s="151">
        <v>93064</v>
      </c>
      <c r="B2550" s="152">
        <v>39859</v>
      </c>
      <c r="C2550" s="151" t="s">
        <v>5508</v>
      </c>
      <c r="D2550" s="151" t="s">
        <v>727</v>
      </c>
      <c r="E2550" s="151">
        <v>1</v>
      </c>
      <c r="F2550" s="151">
        <v>38.1</v>
      </c>
      <c r="G2550" s="151">
        <f t="shared" si="117"/>
        <v>38.1</v>
      </c>
      <c r="H2550" s="151">
        <f t="shared" si="118"/>
        <v>0</v>
      </c>
      <c r="I2550" s="151">
        <f t="shared" si="119"/>
        <v>38.1</v>
      </c>
      <c r="J2550" s="151" t="s">
        <v>707</v>
      </c>
      <c r="K2550" s="151" t="str">
        <f>IFERROR(IF(VLOOKUP(B2550,comp!$D:$L,1,FALSE)=B2550,"",""),"Novo")</f>
        <v/>
      </c>
    </row>
    <row r="2551" spans="1:11">
      <c r="A2551" s="151">
        <v>93065</v>
      </c>
      <c r="B2551" s="152">
        <v>39890</v>
      </c>
      <c r="C2551" s="151" t="s">
        <v>5538</v>
      </c>
      <c r="D2551" s="151" t="s">
        <v>727</v>
      </c>
      <c r="E2551" s="151">
        <v>1</v>
      </c>
      <c r="F2551" s="151">
        <v>34.979999999999997</v>
      </c>
      <c r="G2551" s="151">
        <f t="shared" si="117"/>
        <v>34.979999999999997</v>
      </c>
      <c r="H2551" s="151">
        <f t="shared" si="118"/>
        <v>0</v>
      </c>
      <c r="I2551" s="151">
        <f t="shared" si="119"/>
        <v>34.979999999999997</v>
      </c>
      <c r="J2551" s="151" t="s">
        <v>707</v>
      </c>
      <c r="K2551" s="151" t="str">
        <f>IFERROR(IF(VLOOKUP(B2551,comp!$D:$L,1,FALSE)=B2551,"",""),"Novo")</f>
        <v/>
      </c>
    </row>
    <row r="2552" spans="1:11">
      <c r="A2552" s="151">
        <v>93066</v>
      </c>
      <c r="B2552" s="152">
        <v>39876</v>
      </c>
      <c r="C2552" s="151" t="s">
        <v>5525</v>
      </c>
      <c r="D2552" s="151" t="s">
        <v>727</v>
      </c>
      <c r="E2552" s="151">
        <v>1</v>
      </c>
      <c r="F2552" s="151">
        <v>817.56</v>
      </c>
      <c r="G2552" s="151">
        <f t="shared" si="117"/>
        <v>817.56</v>
      </c>
      <c r="H2552" s="151">
        <f t="shared" si="118"/>
        <v>0</v>
      </c>
      <c r="I2552" s="151">
        <f t="shared" si="119"/>
        <v>817.56</v>
      </c>
      <c r="J2552" s="151" t="s">
        <v>707</v>
      </c>
      <c r="K2552" s="151" t="str">
        <f>IFERROR(IF(VLOOKUP(B2552,comp!$D:$L,1,FALSE)=B2552,"",""),"Novo")</f>
        <v/>
      </c>
    </row>
    <row r="2553" spans="1:11">
      <c r="A2553" s="151">
        <v>93067</v>
      </c>
      <c r="B2553" s="152">
        <v>39860</v>
      </c>
      <c r="C2553" s="151" t="s">
        <v>5509</v>
      </c>
      <c r="D2553" s="151" t="s">
        <v>727</v>
      </c>
      <c r="E2553" s="151">
        <v>1</v>
      </c>
      <c r="F2553" s="151">
        <v>58.46</v>
      </c>
      <c r="G2553" s="151">
        <f t="shared" si="117"/>
        <v>58.46</v>
      </c>
      <c r="H2553" s="151">
        <f t="shared" si="118"/>
        <v>0</v>
      </c>
      <c r="I2553" s="151">
        <f t="shared" si="119"/>
        <v>58.46</v>
      </c>
      <c r="J2553" s="151" t="s">
        <v>707</v>
      </c>
      <c r="K2553" s="151" t="str">
        <f>IFERROR(IF(VLOOKUP(B2553,comp!$D:$L,1,FALSE)=B2553,"",""),"Novo")</f>
        <v/>
      </c>
    </row>
    <row r="2554" spans="1:11">
      <c r="A2554" s="151">
        <v>93068</v>
      </c>
      <c r="B2554" s="152">
        <v>39891</v>
      </c>
      <c r="C2554" s="151" t="s">
        <v>5539</v>
      </c>
      <c r="D2554" s="151" t="s">
        <v>727</v>
      </c>
      <c r="E2554" s="151">
        <v>1</v>
      </c>
      <c r="F2554" s="151">
        <v>49.32</v>
      </c>
      <c r="G2554" s="151">
        <f t="shared" si="117"/>
        <v>49.32</v>
      </c>
      <c r="H2554" s="151">
        <f t="shared" si="118"/>
        <v>0</v>
      </c>
      <c r="I2554" s="151">
        <f t="shared" si="119"/>
        <v>49.32</v>
      </c>
      <c r="J2554" s="151" t="s">
        <v>707</v>
      </c>
      <c r="K2554" s="151" t="str">
        <f>IFERROR(IF(VLOOKUP(B2554,comp!$D:$L,1,FALSE)=B2554,"",""),"Novo")</f>
        <v/>
      </c>
    </row>
    <row r="2555" spans="1:11">
      <c r="A2555" s="151">
        <v>93069</v>
      </c>
      <c r="B2555" s="152">
        <v>39877</v>
      </c>
      <c r="C2555" s="151" t="s">
        <v>5526</v>
      </c>
      <c r="D2555" s="151" t="s">
        <v>727</v>
      </c>
      <c r="E2555" s="151">
        <v>1</v>
      </c>
      <c r="F2555" s="155">
        <v>1133.92</v>
      </c>
      <c r="G2555" s="151">
        <f t="shared" si="117"/>
        <v>1133.92</v>
      </c>
      <c r="H2555" s="151">
        <f t="shared" si="118"/>
        <v>0</v>
      </c>
      <c r="I2555" s="151">
        <f t="shared" si="119"/>
        <v>1133.92</v>
      </c>
      <c r="J2555" s="151" t="s">
        <v>707</v>
      </c>
      <c r="K2555" s="151" t="str">
        <f>IFERROR(IF(VLOOKUP(B2555,comp!$D:$L,1,FALSE)=B2555,"",""),"Novo")</f>
        <v/>
      </c>
    </row>
    <row r="2556" spans="1:11">
      <c r="A2556" s="151">
        <v>93070</v>
      </c>
      <c r="B2556" s="152">
        <v>39861</v>
      </c>
      <c r="C2556" s="151" t="s">
        <v>5510</v>
      </c>
      <c r="D2556" s="151" t="s">
        <v>727</v>
      </c>
      <c r="E2556" s="151">
        <v>1</v>
      </c>
      <c r="F2556" s="151">
        <v>166.92</v>
      </c>
      <c r="G2556" s="151">
        <f t="shared" si="117"/>
        <v>166.92</v>
      </c>
      <c r="H2556" s="151">
        <f t="shared" si="118"/>
        <v>0</v>
      </c>
      <c r="I2556" s="151">
        <f t="shared" si="119"/>
        <v>166.92</v>
      </c>
      <c r="J2556" s="151" t="s">
        <v>707</v>
      </c>
      <c r="K2556" s="151" t="str">
        <f>IFERROR(IF(VLOOKUP(B2556,comp!$D:$L,1,FALSE)=B2556,"",""),"Novo")</f>
        <v/>
      </c>
    </row>
    <row r="2557" spans="1:11">
      <c r="A2557" s="151">
        <v>93071</v>
      </c>
      <c r="B2557" s="152">
        <v>39892</v>
      </c>
      <c r="C2557" s="151" t="s">
        <v>5540</v>
      </c>
      <c r="D2557" s="151" t="s">
        <v>727</v>
      </c>
      <c r="E2557" s="151">
        <v>1</v>
      </c>
      <c r="F2557" s="151">
        <v>153.72999999999999</v>
      </c>
      <c r="G2557" s="151">
        <f t="shared" si="117"/>
        <v>153.72999999999999</v>
      </c>
      <c r="H2557" s="151">
        <f t="shared" si="118"/>
        <v>0</v>
      </c>
      <c r="I2557" s="151">
        <f t="shared" si="119"/>
        <v>153.72999999999999</v>
      </c>
      <c r="J2557" s="151" t="s">
        <v>707</v>
      </c>
      <c r="K2557" s="151" t="str">
        <f>IFERROR(IF(VLOOKUP(B2557,comp!$D:$L,1,FALSE)=B2557,"",""),"Novo")</f>
        <v/>
      </c>
    </row>
    <row r="2558" spans="1:11">
      <c r="A2558" s="151">
        <v>93072</v>
      </c>
      <c r="B2558" s="152">
        <v>39878</v>
      </c>
      <c r="C2558" s="151" t="s">
        <v>5527</v>
      </c>
      <c r="D2558" s="151" t="s">
        <v>727</v>
      </c>
      <c r="E2558" s="151">
        <v>1</v>
      </c>
      <c r="F2558" s="155">
        <v>1497.73</v>
      </c>
      <c r="G2558" s="151">
        <f t="shared" si="117"/>
        <v>1497.73</v>
      </c>
      <c r="H2558" s="151">
        <f t="shared" si="118"/>
        <v>0</v>
      </c>
      <c r="I2558" s="151">
        <f t="shared" si="119"/>
        <v>1497.73</v>
      </c>
      <c r="J2558" s="151" t="s">
        <v>707</v>
      </c>
      <c r="K2558" s="151" t="str">
        <f>IFERROR(IF(VLOOKUP(B2558,comp!$D:$L,1,FALSE)=B2558,"",""),"Novo")</f>
        <v/>
      </c>
    </row>
    <row r="2559" spans="1:11">
      <c r="A2559" s="151">
        <v>93074</v>
      </c>
      <c r="B2559" s="152">
        <v>39879</v>
      </c>
      <c r="C2559" s="151" t="s">
        <v>5528</v>
      </c>
      <c r="D2559" s="151" t="s">
        <v>727</v>
      </c>
      <c r="E2559" s="151">
        <v>1</v>
      </c>
      <c r="F2559" s="151">
        <v>5.16</v>
      </c>
      <c r="G2559" s="151">
        <f t="shared" si="117"/>
        <v>5.16</v>
      </c>
      <c r="H2559" s="151">
        <f t="shared" si="118"/>
        <v>0</v>
      </c>
      <c r="I2559" s="151">
        <f t="shared" si="119"/>
        <v>5.16</v>
      </c>
      <c r="J2559" s="151" t="s">
        <v>707</v>
      </c>
      <c r="K2559" s="151" t="str">
        <f>IFERROR(IF(VLOOKUP(B2559,comp!$D:$L,1,FALSE)=B2559,"",""),"Novo")</f>
        <v/>
      </c>
    </row>
    <row r="2560" spans="1:11">
      <c r="A2560" s="151">
        <v>93075</v>
      </c>
      <c r="B2560" s="152">
        <v>39869</v>
      </c>
      <c r="C2560" s="151" t="s">
        <v>5518</v>
      </c>
      <c r="D2560" s="151" t="s">
        <v>727</v>
      </c>
      <c r="E2560" s="151">
        <v>1</v>
      </c>
      <c r="F2560" s="151">
        <v>13.86</v>
      </c>
      <c r="G2560" s="151">
        <f t="shared" si="117"/>
        <v>13.86</v>
      </c>
      <c r="H2560" s="151">
        <f t="shared" si="118"/>
        <v>0</v>
      </c>
      <c r="I2560" s="151">
        <f t="shared" si="119"/>
        <v>13.86</v>
      </c>
      <c r="J2560" s="151" t="s">
        <v>707</v>
      </c>
      <c r="K2560" s="151" t="str">
        <f>IFERROR(IF(VLOOKUP(B2560,comp!$D:$L,1,FALSE)=B2560,"",""),"Novo")</f>
        <v/>
      </c>
    </row>
    <row r="2561" spans="1:11">
      <c r="A2561" s="151">
        <v>93076</v>
      </c>
      <c r="B2561" s="152">
        <v>39880</v>
      </c>
      <c r="C2561" s="151" t="s">
        <v>5529</v>
      </c>
      <c r="D2561" s="151" t="s">
        <v>727</v>
      </c>
      <c r="E2561" s="151">
        <v>1</v>
      </c>
      <c r="F2561" s="151">
        <v>11.43</v>
      </c>
      <c r="G2561" s="151">
        <f t="shared" si="117"/>
        <v>11.43</v>
      </c>
      <c r="H2561" s="151">
        <f t="shared" si="118"/>
        <v>0</v>
      </c>
      <c r="I2561" s="151">
        <f t="shared" si="119"/>
        <v>11.43</v>
      </c>
      <c r="J2561" s="151" t="s">
        <v>707</v>
      </c>
      <c r="K2561" s="151" t="str">
        <f>IFERROR(IF(VLOOKUP(B2561,comp!$D:$L,1,FALSE)=B2561,"",""),"Novo")</f>
        <v/>
      </c>
    </row>
    <row r="2562" spans="1:11">
      <c r="A2562" s="151">
        <v>93077</v>
      </c>
      <c r="B2562" s="152">
        <v>39870</v>
      </c>
      <c r="C2562" s="151" t="s">
        <v>5519</v>
      </c>
      <c r="D2562" s="151" t="s">
        <v>727</v>
      </c>
      <c r="E2562" s="151">
        <v>1</v>
      </c>
      <c r="F2562" s="151">
        <v>21.21</v>
      </c>
      <c r="G2562" s="151">
        <f t="shared" si="117"/>
        <v>21.21</v>
      </c>
      <c r="H2562" s="151">
        <f t="shared" si="118"/>
        <v>0</v>
      </c>
      <c r="I2562" s="151">
        <f t="shared" si="119"/>
        <v>21.21</v>
      </c>
      <c r="J2562" s="151" t="s">
        <v>707</v>
      </c>
      <c r="K2562" s="151" t="str">
        <f>IFERROR(IF(VLOOKUP(B2562,comp!$D:$L,1,FALSE)=B2562,"",""),"Novo")</f>
        <v/>
      </c>
    </row>
    <row r="2563" spans="1:11">
      <c r="A2563" s="151">
        <v>93078</v>
      </c>
      <c r="B2563" s="152">
        <v>39871</v>
      </c>
      <c r="C2563" s="151" t="s">
        <v>5520</v>
      </c>
      <c r="D2563" s="151" t="s">
        <v>727</v>
      </c>
      <c r="E2563" s="151">
        <v>1</v>
      </c>
      <c r="F2563" s="151">
        <v>23.77</v>
      </c>
      <c r="G2563" s="151">
        <f t="shared" si="117"/>
        <v>23.77</v>
      </c>
      <c r="H2563" s="151">
        <f t="shared" si="118"/>
        <v>0</v>
      </c>
      <c r="I2563" s="151">
        <f t="shared" si="119"/>
        <v>23.77</v>
      </c>
      <c r="J2563" s="151" t="s">
        <v>707</v>
      </c>
      <c r="K2563" s="151" t="str">
        <f>IFERROR(IF(VLOOKUP(B2563,comp!$D:$L,1,FALSE)=B2563,"",""),"Novo")</f>
        <v/>
      </c>
    </row>
    <row r="2564" spans="1:11">
      <c r="A2564" s="151">
        <v>93079</v>
      </c>
      <c r="B2564" s="152">
        <v>39881</v>
      </c>
      <c r="C2564" s="151" t="s">
        <v>5530</v>
      </c>
      <c r="D2564" s="151" t="s">
        <v>727</v>
      </c>
      <c r="E2564" s="151">
        <v>1</v>
      </c>
      <c r="F2564" s="151">
        <v>18.350000000000001</v>
      </c>
      <c r="G2564" s="151">
        <f t="shared" si="117"/>
        <v>18.350000000000001</v>
      </c>
      <c r="H2564" s="151">
        <f t="shared" si="118"/>
        <v>0</v>
      </c>
      <c r="I2564" s="151">
        <f t="shared" si="119"/>
        <v>18.350000000000001</v>
      </c>
      <c r="J2564" s="151" t="s">
        <v>707</v>
      </c>
      <c r="K2564" s="151" t="str">
        <f>IFERROR(IF(VLOOKUP(B2564,comp!$D:$L,1,FALSE)=B2564,"",""),"Novo")</f>
        <v/>
      </c>
    </row>
    <row r="2565" spans="1:11">
      <c r="A2565" s="151">
        <v>93080</v>
      </c>
      <c r="B2565" s="152">
        <v>39855</v>
      </c>
      <c r="C2565" s="151" t="s">
        <v>5504</v>
      </c>
      <c r="D2565" s="151" t="s">
        <v>727</v>
      </c>
      <c r="E2565" s="151">
        <v>1</v>
      </c>
      <c r="F2565" s="151">
        <v>2.92</v>
      </c>
      <c r="G2565" s="151">
        <f t="shared" ref="G2565:G2628" si="120">IF(J2565="INSUMO",F2565*E2565,0)</f>
        <v>2.92</v>
      </c>
      <c r="H2565" s="151">
        <f t="shared" ref="H2565:H2628" si="121">IF(J2565="MÃO DE OBRA",F2565*E2565,0)</f>
        <v>0</v>
      </c>
      <c r="I2565" s="151">
        <f t="shared" ref="I2565:I2628" si="122">E2565*F2565</f>
        <v>2.92</v>
      </c>
      <c r="J2565" s="151" t="s">
        <v>707</v>
      </c>
      <c r="K2565" s="151" t="str">
        <f>IFERROR(IF(VLOOKUP(B2565,comp!$D:$L,1,FALSE)=B2565,"",""),"Novo")</f>
        <v/>
      </c>
    </row>
    <row r="2566" spans="1:11">
      <c r="A2566" s="151">
        <v>93081</v>
      </c>
      <c r="B2566" s="152">
        <v>39862</v>
      </c>
      <c r="C2566" s="151" t="s">
        <v>5511</v>
      </c>
      <c r="D2566" s="151" t="s">
        <v>727</v>
      </c>
      <c r="E2566" s="151">
        <v>1</v>
      </c>
      <c r="F2566" s="151">
        <v>13.96</v>
      </c>
      <c r="G2566" s="151">
        <f t="shared" si="120"/>
        <v>13.96</v>
      </c>
      <c r="H2566" s="151">
        <f t="shared" si="121"/>
        <v>0</v>
      </c>
      <c r="I2566" s="151">
        <f t="shared" si="122"/>
        <v>13.96</v>
      </c>
      <c r="J2566" s="151" t="s">
        <v>707</v>
      </c>
      <c r="K2566" s="151" t="str">
        <f>IFERROR(IF(VLOOKUP(B2566,comp!$D:$L,1,FALSE)=B2566,"",""),"Novo")</f>
        <v/>
      </c>
    </row>
    <row r="2567" spans="1:11">
      <c r="A2567" s="151">
        <v>93082</v>
      </c>
      <c r="B2567" s="152">
        <v>39866</v>
      </c>
      <c r="C2567" s="151" t="s">
        <v>5515</v>
      </c>
      <c r="D2567" s="151" t="s">
        <v>727</v>
      </c>
      <c r="E2567" s="151">
        <v>1</v>
      </c>
      <c r="F2567" s="151">
        <v>18.36</v>
      </c>
      <c r="G2567" s="151">
        <f t="shared" si="120"/>
        <v>18.36</v>
      </c>
      <c r="H2567" s="151">
        <f t="shared" si="121"/>
        <v>0</v>
      </c>
      <c r="I2567" s="151">
        <f t="shared" si="122"/>
        <v>18.36</v>
      </c>
      <c r="J2567" s="151" t="s">
        <v>707</v>
      </c>
      <c r="K2567" s="151" t="str">
        <f>IFERROR(IF(VLOOKUP(B2567,comp!$D:$L,1,FALSE)=B2567,"",""),"Novo")</f>
        <v/>
      </c>
    </row>
    <row r="2568" spans="1:11">
      <c r="A2568" s="151">
        <v>93083</v>
      </c>
      <c r="B2568" s="152">
        <v>39872</v>
      </c>
      <c r="C2568" s="151" t="s">
        <v>5521</v>
      </c>
      <c r="D2568" s="151" t="s">
        <v>727</v>
      </c>
      <c r="E2568" s="151">
        <v>1</v>
      </c>
      <c r="F2568" s="151">
        <v>447.81</v>
      </c>
      <c r="G2568" s="151">
        <f t="shared" si="120"/>
        <v>447.81</v>
      </c>
      <c r="H2568" s="151">
        <f t="shared" si="121"/>
        <v>0</v>
      </c>
      <c r="I2568" s="151">
        <f t="shared" si="122"/>
        <v>447.81</v>
      </c>
      <c r="J2568" s="151" t="s">
        <v>707</v>
      </c>
      <c r="K2568" s="151" t="str">
        <f>IFERROR(IF(VLOOKUP(B2568,comp!$D:$L,1,FALSE)=B2568,"",""),"Novo")</f>
        <v/>
      </c>
    </row>
    <row r="2569" spans="1:11">
      <c r="A2569" s="151">
        <v>93085</v>
      </c>
      <c r="B2569" s="152">
        <v>39886</v>
      </c>
      <c r="C2569" s="151" t="s">
        <v>5535</v>
      </c>
      <c r="D2569" s="151" t="s">
        <v>727</v>
      </c>
      <c r="E2569" s="151">
        <v>1</v>
      </c>
      <c r="F2569" s="151">
        <v>5.97</v>
      </c>
      <c r="G2569" s="151">
        <f t="shared" si="120"/>
        <v>5.97</v>
      </c>
      <c r="H2569" s="151">
        <f t="shared" si="121"/>
        <v>0</v>
      </c>
      <c r="I2569" s="151">
        <f t="shared" si="122"/>
        <v>5.97</v>
      </c>
      <c r="J2569" s="151" t="s">
        <v>707</v>
      </c>
      <c r="K2569" s="151" t="str">
        <f>IFERROR(IF(VLOOKUP(B2569,comp!$D:$L,1,FALSE)=B2569,"",""),"Novo")</f>
        <v/>
      </c>
    </row>
    <row r="2570" spans="1:11">
      <c r="A2570" s="151">
        <v>93087</v>
      </c>
      <c r="B2570" s="152">
        <v>39863</v>
      </c>
      <c r="C2570" s="151" t="s">
        <v>5512</v>
      </c>
      <c r="D2570" s="151" t="s">
        <v>727</v>
      </c>
      <c r="E2570" s="151">
        <v>1</v>
      </c>
      <c r="F2570" s="151">
        <v>14.16</v>
      </c>
      <c r="G2570" s="151">
        <f t="shared" si="120"/>
        <v>14.16</v>
      </c>
      <c r="H2570" s="151">
        <f t="shared" si="121"/>
        <v>0</v>
      </c>
      <c r="I2570" s="151">
        <f t="shared" si="122"/>
        <v>14.16</v>
      </c>
      <c r="J2570" s="151" t="s">
        <v>707</v>
      </c>
      <c r="K2570" s="151" t="str">
        <f>IFERROR(IF(VLOOKUP(B2570,comp!$D:$L,1,FALSE)=B2570,"",""),"Novo")</f>
        <v/>
      </c>
    </row>
    <row r="2571" spans="1:11">
      <c r="A2571" s="151">
        <v>93117</v>
      </c>
      <c r="B2571" s="152">
        <v>39895</v>
      </c>
      <c r="C2571" s="151" t="s">
        <v>5541</v>
      </c>
      <c r="D2571" s="151" t="s">
        <v>727</v>
      </c>
      <c r="E2571" s="151">
        <v>1</v>
      </c>
      <c r="F2571" s="151">
        <v>50.99</v>
      </c>
      <c r="G2571" s="151">
        <f t="shared" si="120"/>
        <v>50.99</v>
      </c>
      <c r="H2571" s="151">
        <f t="shared" si="121"/>
        <v>0</v>
      </c>
      <c r="I2571" s="151">
        <f t="shared" si="122"/>
        <v>50.99</v>
      </c>
      <c r="J2571" s="151" t="s">
        <v>707</v>
      </c>
      <c r="K2571" s="151" t="str">
        <f>IFERROR(IF(VLOOKUP(B2571,comp!$D:$L,1,FALSE)=B2571,"",""),"Novo")</f>
        <v/>
      </c>
    </row>
    <row r="2572" spans="1:11">
      <c r="A2572" s="151">
        <v>93118</v>
      </c>
      <c r="B2572" s="152">
        <v>39896</v>
      </c>
      <c r="C2572" s="151" t="s">
        <v>5542</v>
      </c>
      <c r="D2572" s="151" t="s">
        <v>727</v>
      </c>
      <c r="E2572" s="151">
        <v>1</v>
      </c>
      <c r="F2572" s="151">
        <v>74.739999999999995</v>
      </c>
      <c r="G2572" s="151">
        <f t="shared" si="120"/>
        <v>74.739999999999995</v>
      </c>
      <c r="H2572" s="151">
        <f t="shared" si="121"/>
        <v>0</v>
      </c>
      <c r="I2572" s="151">
        <f t="shared" si="122"/>
        <v>74.739999999999995</v>
      </c>
      <c r="J2572" s="151" t="s">
        <v>707</v>
      </c>
      <c r="K2572" s="151" t="str">
        <f>IFERROR(IF(VLOOKUP(B2572,comp!$D:$L,1,FALSE)=B2572,"",""),"Novo")</f>
        <v/>
      </c>
    </row>
    <row r="2573" spans="1:11">
      <c r="A2573" s="151">
        <v>93123</v>
      </c>
      <c r="B2573" s="152">
        <v>39882</v>
      </c>
      <c r="C2573" s="151" t="s">
        <v>5531</v>
      </c>
      <c r="D2573" s="151" t="s">
        <v>727</v>
      </c>
      <c r="E2573" s="151">
        <v>1</v>
      </c>
      <c r="F2573" s="151">
        <v>48.33</v>
      </c>
      <c r="G2573" s="151">
        <f t="shared" si="120"/>
        <v>48.33</v>
      </c>
      <c r="H2573" s="151">
        <f t="shared" si="121"/>
        <v>0</v>
      </c>
      <c r="I2573" s="151">
        <f t="shared" si="122"/>
        <v>48.33</v>
      </c>
      <c r="J2573" s="151" t="s">
        <v>707</v>
      </c>
      <c r="K2573" s="151" t="str">
        <f>IFERROR(IF(VLOOKUP(B2573,comp!$D:$L,1,FALSE)=B2573,"",""),"Novo")</f>
        <v/>
      </c>
    </row>
    <row r="2574" spans="1:11">
      <c r="A2574" s="151">
        <v>93124</v>
      </c>
      <c r="B2574" s="152">
        <v>39883</v>
      </c>
      <c r="C2574" s="151" t="s">
        <v>5532</v>
      </c>
      <c r="D2574" s="151" t="s">
        <v>727</v>
      </c>
      <c r="E2574" s="151">
        <v>1</v>
      </c>
      <c r="F2574" s="151">
        <v>77.17</v>
      </c>
      <c r="G2574" s="151">
        <f t="shared" si="120"/>
        <v>77.17</v>
      </c>
      <c r="H2574" s="151">
        <f t="shared" si="121"/>
        <v>0</v>
      </c>
      <c r="I2574" s="151">
        <f t="shared" si="122"/>
        <v>77.17</v>
      </c>
      <c r="J2574" s="151" t="s">
        <v>707</v>
      </c>
      <c r="K2574" s="151" t="str">
        <f>IFERROR(IF(VLOOKUP(B2574,comp!$D:$L,1,FALSE)=B2574,"",""),"Novo")</f>
        <v/>
      </c>
    </row>
    <row r="2575" spans="1:11">
      <c r="A2575" s="151">
        <v>93125</v>
      </c>
      <c r="B2575" s="152">
        <v>39884</v>
      </c>
      <c r="C2575" s="151" t="s">
        <v>5533</v>
      </c>
      <c r="D2575" s="151" t="s">
        <v>727</v>
      </c>
      <c r="E2575" s="151">
        <v>1</v>
      </c>
      <c r="F2575" s="151">
        <v>114.63</v>
      </c>
      <c r="G2575" s="151">
        <f t="shared" si="120"/>
        <v>114.63</v>
      </c>
      <c r="H2575" s="151">
        <f t="shared" si="121"/>
        <v>0</v>
      </c>
      <c r="I2575" s="151">
        <f t="shared" si="122"/>
        <v>114.63</v>
      </c>
      <c r="J2575" s="151" t="s">
        <v>707</v>
      </c>
      <c r="K2575" s="151" t="str">
        <f>IFERROR(IF(VLOOKUP(B2575,comp!$D:$L,1,FALSE)=B2575,"",""),"Novo")</f>
        <v/>
      </c>
    </row>
    <row r="2576" spans="1:11">
      <c r="A2576" s="151">
        <v>93126</v>
      </c>
      <c r="B2576" s="152">
        <v>39885</v>
      </c>
      <c r="C2576" s="151" t="s">
        <v>5534</v>
      </c>
      <c r="D2576" s="151" t="s">
        <v>727</v>
      </c>
      <c r="E2576" s="151">
        <v>1</v>
      </c>
      <c r="F2576" s="151">
        <v>272.42</v>
      </c>
      <c r="G2576" s="151">
        <f t="shared" si="120"/>
        <v>272.42</v>
      </c>
      <c r="H2576" s="151">
        <f t="shared" si="121"/>
        <v>0</v>
      </c>
      <c r="I2576" s="151">
        <f t="shared" si="122"/>
        <v>272.42</v>
      </c>
      <c r="J2576" s="151" t="s">
        <v>707</v>
      </c>
      <c r="K2576" s="151" t="str">
        <f>IFERROR(IF(VLOOKUP(B2576,comp!$D:$L,1,FALSE)=B2576,"",""),"Novo")</f>
        <v/>
      </c>
    </row>
    <row r="2577" spans="1:11">
      <c r="A2577" s="151">
        <v>94610</v>
      </c>
      <c r="B2577" s="152">
        <v>12730</v>
      </c>
      <c r="C2577" s="151" t="s">
        <v>5485</v>
      </c>
      <c r="D2577" s="151" t="s">
        <v>727</v>
      </c>
      <c r="E2577" s="151">
        <v>1</v>
      </c>
      <c r="F2577" s="151">
        <v>255.57</v>
      </c>
      <c r="G2577" s="151">
        <f t="shared" si="120"/>
        <v>255.57</v>
      </c>
      <c r="H2577" s="151">
        <f t="shared" si="121"/>
        <v>0</v>
      </c>
      <c r="I2577" s="151">
        <f t="shared" si="122"/>
        <v>255.57</v>
      </c>
      <c r="J2577" s="151" t="s">
        <v>707</v>
      </c>
      <c r="K2577" s="151" t="str">
        <f>IFERROR(IF(VLOOKUP(B2577,comp!$D:$L,1,FALSE)=B2577,"",""),"Novo")</f>
        <v/>
      </c>
    </row>
    <row r="2578" spans="1:11">
      <c r="A2578" s="151">
        <v>94612</v>
      </c>
      <c r="B2578" s="152">
        <v>12731</v>
      </c>
      <c r="C2578" s="151" t="s">
        <v>5486</v>
      </c>
      <c r="D2578" s="151" t="s">
        <v>727</v>
      </c>
      <c r="E2578" s="151">
        <v>1</v>
      </c>
      <c r="F2578" s="151">
        <v>372.67</v>
      </c>
      <c r="G2578" s="151">
        <f t="shared" si="120"/>
        <v>372.67</v>
      </c>
      <c r="H2578" s="151">
        <f t="shared" si="121"/>
        <v>0</v>
      </c>
      <c r="I2578" s="151">
        <f t="shared" si="122"/>
        <v>372.67</v>
      </c>
      <c r="J2578" s="151" t="s">
        <v>707</v>
      </c>
      <c r="K2578" s="151" t="str">
        <f>IFERROR(IF(VLOOKUP(B2578,comp!$D:$L,1,FALSE)=B2578,"",""),"Novo")</f>
        <v/>
      </c>
    </row>
    <row r="2579" spans="1:11">
      <c r="A2579" s="151">
        <v>94618</v>
      </c>
      <c r="B2579" s="152">
        <v>12721</v>
      </c>
      <c r="C2579" s="151" t="s">
        <v>5476</v>
      </c>
      <c r="D2579" s="151" t="s">
        <v>727</v>
      </c>
      <c r="E2579" s="151">
        <v>1</v>
      </c>
      <c r="F2579" s="151">
        <v>321.94</v>
      </c>
      <c r="G2579" s="151">
        <f t="shared" si="120"/>
        <v>321.94</v>
      </c>
      <c r="H2579" s="151">
        <f t="shared" si="121"/>
        <v>0</v>
      </c>
      <c r="I2579" s="151">
        <f t="shared" si="122"/>
        <v>321.94</v>
      </c>
      <c r="J2579" s="151" t="s">
        <v>707</v>
      </c>
      <c r="K2579" s="151" t="str">
        <f>IFERROR(IF(VLOOKUP(B2579,comp!$D:$L,1,FALSE)=B2579,"",""),"Novo")</f>
        <v/>
      </c>
    </row>
    <row r="2580" spans="1:11">
      <c r="A2580" s="151">
        <v>94620</v>
      </c>
      <c r="B2580" s="152">
        <v>12722</v>
      </c>
      <c r="C2580" s="151" t="s">
        <v>5477</v>
      </c>
      <c r="D2580" s="151" t="s">
        <v>727</v>
      </c>
      <c r="E2580" s="151">
        <v>1</v>
      </c>
      <c r="F2580" s="151">
        <v>795.52</v>
      </c>
      <c r="G2580" s="151">
        <f t="shared" si="120"/>
        <v>795.52</v>
      </c>
      <c r="H2580" s="151">
        <f t="shared" si="121"/>
        <v>0</v>
      </c>
      <c r="I2580" s="151">
        <f t="shared" si="122"/>
        <v>795.52</v>
      </c>
      <c r="J2580" s="151" t="s">
        <v>707</v>
      </c>
      <c r="K2580" s="151" t="str">
        <f>IFERROR(IF(VLOOKUP(B2580,comp!$D:$L,1,FALSE)=B2580,"",""),"Novo")</f>
        <v/>
      </c>
    </row>
    <row r="2581" spans="1:11">
      <c r="A2581" s="151">
        <v>94624</v>
      </c>
      <c r="B2581" s="152">
        <v>12740</v>
      </c>
      <c r="C2581" s="151" t="s">
        <v>5495</v>
      </c>
      <c r="D2581" s="151" t="s">
        <v>727</v>
      </c>
      <c r="E2581" s="151">
        <v>1</v>
      </c>
      <c r="F2581" s="151">
        <v>642.01</v>
      </c>
      <c r="G2581" s="151">
        <f t="shared" si="120"/>
        <v>642.01</v>
      </c>
      <c r="H2581" s="151">
        <f t="shared" si="121"/>
        <v>0</v>
      </c>
      <c r="I2581" s="151">
        <f t="shared" si="122"/>
        <v>642.01</v>
      </c>
      <c r="J2581" s="151" t="s">
        <v>707</v>
      </c>
      <c r="K2581" s="151" t="str">
        <f>IFERROR(IF(VLOOKUP(B2581,comp!$D:$L,1,FALSE)=B2581,"",""),"Novo")</f>
        <v/>
      </c>
    </row>
    <row r="2582" spans="1:11">
      <c r="A2582" s="151">
        <v>94625</v>
      </c>
      <c r="B2582" s="152">
        <v>12741</v>
      </c>
      <c r="C2582" s="151" t="s">
        <v>5496</v>
      </c>
      <c r="D2582" s="151" t="s">
        <v>727</v>
      </c>
      <c r="E2582" s="151">
        <v>1</v>
      </c>
      <c r="F2582" s="155">
        <v>1403.72</v>
      </c>
      <c r="G2582" s="151">
        <f t="shared" si="120"/>
        <v>1403.72</v>
      </c>
      <c r="H2582" s="151">
        <f t="shared" si="121"/>
        <v>0</v>
      </c>
      <c r="I2582" s="151">
        <f t="shared" si="122"/>
        <v>1403.72</v>
      </c>
      <c r="J2582" s="151" t="s">
        <v>707</v>
      </c>
      <c r="K2582" s="151" t="str">
        <f>IFERROR(IF(VLOOKUP(B2582,comp!$D:$L,1,FALSE)=B2582,"",""),"Novo")</f>
        <v/>
      </c>
    </row>
    <row r="2583" spans="1:11">
      <c r="A2583" s="151">
        <v>94670</v>
      </c>
      <c r="B2583" s="152">
        <v>103</v>
      </c>
      <c r="C2583" s="151" t="s">
        <v>5025</v>
      </c>
      <c r="D2583" s="151" t="s">
        <v>727</v>
      </c>
      <c r="E2583" s="151">
        <v>1</v>
      </c>
      <c r="F2583" s="151">
        <v>41.56</v>
      </c>
      <c r="G2583" s="151">
        <f t="shared" si="120"/>
        <v>41.56</v>
      </c>
      <c r="H2583" s="151">
        <f t="shared" si="121"/>
        <v>0</v>
      </c>
      <c r="I2583" s="151">
        <f t="shared" si="122"/>
        <v>41.56</v>
      </c>
      <c r="J2583" s="151" t="s">
        <v>707</v>
      </c>
      <c r="K2583" s="151" t="str">
        <f>IFERROR(IF(VLOOKUP(B2583,comp!$D:$L,1,FALSE)=B2583,"",""),"Novo")</f>
        <v/>
      </c>
    </row>
    <row r="2584" spans="1:11">
      <c r="A2584" s="151">
        <v>94671</v>
      </c>
      <c r="B2584" s="152">
        <v>3867</v>
      </c>
      <c r="C2584" s="151" t="s">
        <v>5092</v>
      </c>
      <c r="D2584" s="151" t="s">
        <v>727</v>
      </c>
      <c r="E2584" s="151">
        <v>1</v>
      </c>
      <c r="F2584" s="151">
        <v>71.540000000000006</v>
      </c>
      <c r="G2584" s="151">
        <f t="shared" si="120"/>
        <v>71.540000000000006</v>
      </c>
      <c r="H2584" s="151">
        <f t="shared" si="121"/>
        <v>0</v>
      </c>
      <c r="I2584" s="151">
        <f t="shared" si="122"/>
        <v>71.540000000000006</v>
      </c>
      <c r="J2584" s="151" t="s">
        <v>707</v>
      </c>
      <c r="K2584" s="151" t="str">
        <f>IFERROR(IF(VLOOKUP(B2584,comp!$D:$L,1,FALSE)=B2584,"",""),"Novo")</f>
        <v/>
      </c>
    </row>
    <row r="2585" spans="1:11">
      <c r="A2585" s="151">
        <v>94686</v>
      </c>
      <c r="B2585" s="152">
        <v>3530</v>
      </c>
      <c r="C2585" s="151" t="s">
        <v>5075</v>
      </c>
      <c r="D2585" s="151" t="s">
        <v>727</v>
      </c>
      <c r="E2585" s="151">
        <v>1</v>
      </c>
      <c r="F2585" s="151">
        <v>198.7</v>
      </c>
      <c r="G2585" s="151">
        <f t="shared" si="120"/>
        <v>198.7</v>
      </c>
      <c r="H2585" s="151">
        <f t="shared" si="121"/>
        <v>0</v>
      </c>
      <c r="I2585" s="151">
        <f t="shared" si="122"/>
        <v>198.7</v>
      </c>
      <c r="J2585" s="151" t="s">
        <v>707</v>
      </c>
      <c r="K2585" s="151" t="str">
        <f>IFERROR(IF(VLOOKUP(B2585,comp!$D:$L,1,FALSE)=B2585,"",""),"Novo")</f>
        <v/>
      </c>
    </row>
    <row r="2586" spans="1:11">
      <c r="A2586" s="151">
        <v>94687</v>
      </c>
      <c r="B2586" s="152">
        <v>1962</v>
      </c>
      <c r="C2586" s="151" t="s">
        <v>5064</v>
      </c>
      <c r="D2586" s="151" t="s">
        <v>727</v>
      </c>
      <c r="E2586" s="151">
        <v>1</v>
      </c>
      <c r="F2586" s="151">
        <v>176.38</v>
      </c>
      <c r="G2586" s="151">
        <f t="shared" si="120"/>
        <v>176.38</v>
      </c>
      <c r="H2586" s="151">
        <f t="shared" si="121"/>
        <v>0</v>
      </c>
      <c r="I2586" s="151">
        <f t="shared" si="122"/>
        <v>176.38</v>
      </c>
      <c r="J2586" s="151" t="s">
        <v>707</v>
      </c>
      <c r="K2586" s="151" t="str">
        <f>IFERROR(IF(VLOOKUP(B2586,comp!$D:$L,1,FALSE)=B2586,"",""),"Novo")</f>
        <v/>
      </c>
    </row>
    <row r="2587" spans="1:11">
      <c r="A2587" s="151">
        <v>94689</v>
      </c>
      <c r="B2587" s="152">
        <v>37947</v>
      </c>
      <c r="C2587" s="151" t="s">
        <v>5147</v>
      </c>
      <c r="D2587" s="151" t="s">
        <v>727</v>
      </c>
      <c r="E2587" s="151">
        <v>1</v>
      </c>
      <c r="F2587" s="151">
        <v>4.0599999999999996</v>
      </c>
      <c r="G2587" s="151">
        <f t="shared" si="120"/>
        <v>4.0599999999999996</v>
      </c>
      <c r="H2587" s="151">
        <f t="shared" si="121"/>
        <v>0</v>
      </c>
      <c r="I2587" s="151">
        <f t="shared" si="122"/>
        <v>4.0599999999999996</v>
      </c>
      <c r="J2587" s="151" t="s">
        <v>707</v>
      </c>
      <c r="K2587" s="151" t="str">
        <f>IFERROR(IF(VLOOKUP(B2587,comp!$D:$L,1,FALSE)=B2587,"",""),"Novo")</f>
        <v/>
      </c>
    </row>
    <row r="2588" spans="1:11">
      <c r="A2588" s="151">
        <v>94701</v>
      </c>
      <c r="B2588" s="152">
        <v>7146</v>
      </c>
      <c r="C2588" s="151" t="s">
        <v>5128</v>
      </c>
      <c r="D2588" s="151" t="s">
        <v>727</v>
      </c>
      <c r="E2588" s="151">
        <v>1</v>
      </c>
      <c r="F2588" s="151">
        <v>161.09</v>
      </c>
      <c r="G2588" s="151">
        <f t="shared" si="120"/>
        <v>161.09</v>
      </c>
      <c r="H2588" s="151">
        <f t="shared" si="121"/>
        <v>0</v>
      </c>
      <c r="I2588" s="151">
        <f t="shared" si="122"/>
        <v>161.09</v>
      </c>
      <c r="J2588" s="151" t="s">
        <v>707</v>
      </c>
      <c r="K2588" s="151" t="str">
        <f>IFERROR(IF(VLOOKUP(B2588,comp!$D:$L,1,FALSE)=B2588,"",""),"Novo")</f>
        <v/>
      </c>
    </row>
    <row r="2589" spans="1:11">
      <c r="A2589" s="151">
        <v>94702</v>
      </c>
      <c r="B2589" s="152">
        <v>7106</v>
      </c>
      <c r="C2589" s="151" t="s">
        <v>5107</v>
      </c>
      <c r="D2589" s="151" t="s">
        <v>727</v>
      </c>
      <c r="E2589" s="151">
        <v>1</v>
      </c>
      <c r="F2589" s="151">
        <v>136.80000000000001</v>
      </c>
      <c r="G2589" s="151">
        <f t="shared" si="120"/>
        <v>136.80000000000001</v>
      </c>
      <c r="H2589" s="151">
        <f t="shared" si="121"/>
        <v>0</v>
      </c>
      <c r="I2589" s="151">
        <f t="shared" si="122"/>
        <v>136.80000000000001</v>
      </c>
      <c r="J2589" s="151" t="s">
        <v>707</v>
      </c>
      <c r="K2589" s="151" t="str">
        <f>IFERROR(IF(VLOOKUP(B2589,comp!$D:$L,1,FALSE)=B2589,"",""),"Novo")</f>
        <v/>
      </c>
    </row>
    <row r="2590" spans="1:11">
      <c r="A2590" s="151">
        <v>94703</v>
      </c>
      <c r="B2590" s="152">
        <v>96</v>
      </c>
      <c r="C2590" s="151" t="s">
        <v>5019</v>
      </c>
      <c r="D2590" s="151" t="s">
        <v>727</v>
      </c>
      <c r="E2590" s="151">
        <v>1</v>
      </c>
      <c r="F2590" s="151">
        <v>11.84</v>
      </c>
      <c r="G2590" s="151">
        <f t="shared" si="120"/>
        <v>11.84</v>
      </c>
      <c r="H2590" s="151">
        <f t="shared" si="121"/>
        <v>0</v>
      </c>
      <c r="I2590" s="151">
        <f t="shared" si="122"/>
        <v>11.84</v>
      </c>
      <c r="J2590" s="151" t="s">
        <v>707</v>
      </c>
      <c r="K2590" s="151" t="str">
        <f>IFERROR(IF(VLOOKUP(B2590,comp!$D:$L,1,FALSE)=B2590,"",""),"Novo")</f>
        <v/>
      </c>
    </row>
    <row r="2591" spans="1:11">
      <c r="A2591" s="151">
        <v>94704</v>
      </c>
      <c r="B2591" s="152">
        <v>97</v>
      </c>
      <c r="C2591" s="151" t="s">
        <v>5020</v>
      </c>
      <c r="D2591" s="151" t="s">
        <v>727</v>
      </c>
      <c r="E2591" s="151">
        <v>1</v>
      </c>
      <c r="F2591" s="151">
        <v>17.809999999999999</v>
      </c>
      <c r="G2591" s="151">
        <f t="shared" si="120"/>
        <v>17.809999999999999</v>
      </c>
      <c r="H2591" s="151">
        <f t="shared" si="121"/>
        <v>0</v>
      </c>
      <c r="I2591" s="151">
        <f t="shared" si="122"/>
        <v>17.809999999999999</v>
      </c>
      <c r="J2591" s="151" t="s">
        <v>707</v>
      </c>
      <c r="K2591" s="151" t="str">
        <f>IFERROR(IF(VLOOKUP(B2591,comp!$D:$L,1,FALSE)=B2591,"",""),"Novo")</f>
        <v/>
      </c>
    </row>
    <row r="2592" spans="1:11">
      <c r="A2592" s="151">
        <v>94705</v>
      </c>
      <c r="B2592" s="152">
        <v>98</v>
      </c>
      <c r="C2592" s="151" t="s">
        <v>5021</v>
      </c>
      <c r="D2592" s="151" t="s">
        <v>727</v>
      </c>
      <c r="E2592" s="151">
        <v>1</v>
      </c>
      <c r="F2592" s="151">
        <v>26.66</v>
      </c>
      <c r="G2592" s="151">
        <f t="shared" si="120"/>
        <v>26.66</v>
      </c>
      <c r="H2592" s="151">
        <f t="shared" si="121"/>
        <v>0</v>
      </c>
      <c r="I2592" s="151">
        <f t="shared" si="122"/>
        <v>26.66</v>
      </c>
      <c r="J2592" s="151" t="s">
        <v>707</v>
      </c>
      <c r="K2592" s="151" t="str">
        <f>IFERROR(IF(VLOOKUP(B2592,comp!$D:$L,1,FALSE)=B2592,"",""),"Novo")</f>
        <v/>
      </c>
    </row>
    <row r="2593" spans="1:11">
      <c r="A2593" s="151">
        <v>94706</v>
      </c>
      <c r="B2593" s="152">
        <v>99</v>
      </c>
      <c r="C2593" s="151" t="s">
        <v>5022</v>
      </c>
      <c r="D2593" s="151" t="s">
        <v>727</v>
      </c>
      <c r="E2593" s="151">
        <v>1</v>
      </c>
      <c r="F2593" s="151">
        <v>25.19</v>
      </c>
      <c r="G2593" s="151">
        <f t="shared" si="120"/>
        <v>25.19</v>
      </c>
      <c r="H2593" s="151">
        <f t="shared" si="121"/>
        <v>0</v>
      </c>
      <c r="I2593" s="151">
        <f t="shared" si="122"/>
        <v>25.19</v>
      </c>
      <c r="J2593" s="151" t="s">
        <v>707</v>
      </c>
      <c r="K2593" s="151" t="str">
        <f>IFERROR(IF(VLOOKUP(B2593,comp!$D:$L,1,FALSE)=B2593,"",""),"Novo")</f>
        <v/>
      </c>
    </row>
    <row r="2594" spans="1:11">
      <c r="A2594" s="151">
        <v>94707</v>
      </c>
      <c r="B2594" s="152">
        <v>100</v>
      </c>
      <c r="C2594" s="151" t="s">
        <v>5023</v>
      </c>
      <c r="D2594" s="151" t="s">
        <v>727</v>
      </c>
      <c r="E2594" s="151">
        <v>1</v>
      </c>
      <c r="F2594" s="151">
        <v>44.02</v>
      </c>
      <c r="G2594" s="151">
        <f t="shared" si="120"/>
        <v>44.02</v>
      </c>
      <c r="H2594" s="151">
        <f t="shared" si="121"/>
        <v>0</v>
      </c>
      <c r="I2594" s="151">
        <f t="shared" si="122"/>
        <v>44.02</v>
      </c>
      <c r="J2594" s="151" t="s">
        <v>707</v>
      </c>
      <c r="K2594" s="151" t="str">
        <f>IFERROR(IF(VLOOKUP(B2594,comp!$D:$L,1,FALSE)=B2594,"",""),"Novo")</f>
        <v/>
      </c>
    </row>
    <row r="2595" spans="1:11">
      <c r="A2595" s="151">
        <v>94713</v>
      </c>
      <c r="B2595" s="152">
        <v>83</v>
      </c>
      <c r="C2595" s="151" t="s">
        <v>5016</v>
      </c>
      <c r="D2595" s="151" t="s">
        <v>727</v>
      </c>
      <c r="E2595" s="151">
        <v>1</v>
      </c>
      <c r="F2595" s="151">
        <v>205.17</v>
      </c>
      <c r="G2595" s="151">
        <f t="shared" si="120"/>
        <v>205.17</v>
      </c>
      <c r="H2595" s="151">
        <f t="shared" si="121"/>
        <v>0</v>
      </c>
      <c r="I2595" s="151">
        <f t="shared" si="122"/>
        <v>205.17</v>
      </c>
      <c r="J2595" s="151" t="s">
        <v>707</v>
      </c>
      <c r="K2595" s="151" t="str">
        <f>IFERROR(IF(VLOOKUP(B2595,comp!$D:$L,1,FALSE)=B2595,"",""),"Novo")</f>
        <v/>
      </c>
    </row>
    <row r="2596" spans="1:11">
      <c r="A2596" s="151">
        <v>94714</v>
      </c>
      <c r="B2596" s="152">
        <v>74</v>
      </c>
      <c r="C2596" s="151" t="s">
        <v>5013</v>
      </c>
      <c r="D2596" s="151" t="s">
        <v>727</v>
      </c>
      <c r="E2596" s="151">
        <v>1</v>
      </c>
      <c r="F2596" s="151">
        <v>293.33999999999997</v>
      </c>
      <c r="G2596" s="151">
        <f t="shared" si="120"/>
        <v>293.33999999999997</v>
      </c>
      <c r="H2596" s="151">
        <f t="shared" si="121"/>
        <v>0</v>
      </c>
      <c r="I2596" s="151">
        <f t="shared" si="122"/>
        <v>293.33999999999997</v>
      </c>
      <c r="J2596" s="151" t="s">
        <v>707</v>
      </c>
      <c r="K2596" s="151" t="str">
        <f>IFERROR(IF(VLOOKUP(B2596,comp!$D:$L,1,FALSE)=B2596,"",""),"Novo")</f>
        <v/>
      </c>
    </row>
    <row r="2597" spans="1:11">
      <c r="A2597" s="151">
        <v>94715</v>
      </c>
      <c r="B2597" s="152">
        <v>75</v>
      </c>
      <c r="C2597" s="151" t="s">
        <v>5014</v>
      </c>
      <c r="D2597" s="151" t="s">
        <v>727</v>
      </c>
      <c r="E2597" s="151">
        <v>1</v>
      </c>
      <c r="F2597" s="151">
        <v>256.64</v>
      </c>
      <c r="G2597" s="151">
        <f t="shared" si="120"/>
        <v>256.64</v>
      </c>
      <c r="H2597" s="151">
        <f t="shared" si="121"/>
        <v>0</v>
      </c>
      <c r="I2597" s="151">
        <f t="shared" si="122"/>
        <v>256.64</v>
      </c>
      <c r="J2597" s="151" t="s">
        <v>707</v>
      </c>
      <c r="K2597" s="151" t="str">
        <f>IFERROR(IF(VLOOKUP(B2597,comp!$D:$L,1,FALSE)=B2597,"",""),"Novo")</f>
        <v/>
      </c>
    </row>
    <row r="2598" spans="1:11">
      <c r="A2598" s="151">
        <v>94732</v>
      </c>
      <c r="B2598" s="152">
        <v>44248</v>
      </c>
      <c r="C2598" s="151" t="s">
        <v>5755</v>
      </c>
      <c r="D2598" s="151" t="s">
        <v>727</v>
      </c>
      <c r="E2598" s="151">
        <v>1</v>
      </c>
      <c r="F2598" s="151">
        <v>95.57</v>
      </c>
      <c r="G2598" s="151">
        <f t="shared" si="120"/>
        <v>95.57</v>
      </c>
      <c r="H2598" s="151">
        <f t="shared" si="121"/>
        <v>0</v>
      </c>
      <c r="I2598" s="151">
        <f t="shared" si="122"/>
        <v>95.57</v>
      </c>
      <c r="J2598" s="151" t="s">
        <v>707</v>
      </c>
      <c r="K2598" s="151" t="str">
        <f>IFERROR(IF(VLOOKUP(B2598,comp!$D:$L,1,FALSE)=B2598,"",""),"Novo")</f>
        <v/>
      </c>
    </row>
    <row r="2599" spans="1:11">
      <c r="A2599" s="151">
        <v>94734</v>
      </c>
      <c r="B2599" s="152">
        <v>44249</v>
      </c>
      <c r="C2599" s="151" t="s">
        <v>5756</v>
      </c>
      <c r="D2599" s="151" t="s">
        <v>727</v>
      </c>
      <c r="E2599" s="151">
        <v>1</v>
      </c>
      <c r="F2599" s="151">
        <v>368.73</v>
      </c>
      <c r="G2599" s="151">
        <f t="shared" si="120"/>
        <v>368.73</v>
      </c>
      <c r="H2599" s="151">
        <f t="shared" si="121"/>
        <v>0</v>
      </c>
      <c r="I2599" s="151">
        <f t="shared" si="122"/>
        <v>368.73</v>
      </c>
      <c r="J2599" s="151" t="s">
        <v>707</v>
      </c>
      <c r="K2599" s="151" t="str">
        <f>IFERROR(IF(VLOOKUP(B2599,comp!$D:$L,1,FALSE)=B2599,"",""),"Novo")</f>
        <v/>
      </c>
    </row>
    <row r="2600" spans="1:11">
      <c r="A2600" s="151">
        <v>94736</v>
      </c>
      <c r="B2600" s="152">
        <v>44250</v>
      </c>
      <c r="C2600" s="151" t="s">
        <v>5757</v>
      </c>
      <c r="D2600" s="151" t="s">
        <v>727</v>
      </c>
      <c r="E2600" s="151">
        <v>1</v>
      </c>
      <c r="F2600" s="151">
        <v>535.48</v>
      </c>
      <c r="G2600" s="151">
        <f t="shared" si="120"/>
        <v>535.48</v>
      </c>
      <c r="H2600" s="151">
        <f t="shared" si="121"/>
        <v>0</v>
      </c>
      <c r="I2600" s="151">
        <f t="shared" si="122"/>
        <v>535.48</v>
      </c>
      <c r="J2600" s="151" t="s">
        <v>707</v>
      </c>
      <c r="K2600" s="151" t="str">
        <f>IFERROR(IF(VLOOKUP(B2600,comp!$D:$L,1,FALSE)=B2600,"",""),"Novo")</f>
        <v/>
      </c>
    </row>
    <row r="2601" spans="1:11">
      <c r="A2601" s="151">
        <v>94738</v>
      </c>
      <c r="B2601" s="152">
        <v>44247</v>
      </c>
      <c r="C2601" s="151" t="s">
        <v>5754</v>
      </c>
      <c r="D2601" s="151" t="s">
        <v>727</v>
      </c>
      <c r="E2601" s="151">
        <v>1</v>
      </c>
      <c r="F2601" s="155">
        <v>1641.82</v>
      </c>
      <c r="G2601" s="151">
        <f t="shared" si="120"/>
        <v>1641.82</v>
      </c>
      <c r="H2601" s="151">
        <f t="shared" si="121"/>
        <v>0</v>
      </c>
      <c r="I2601" s="151">
        <f t="shared" si="122"/>
        <v>1641.82</v>
      </c>
      <c r="J2601" s="151" t="s">
        <v>707</v>
      </c>
      <c r="K2601" s="151" t="str">
        <f>IFERROR(IF(VLOOKUP(B2601,comp!$D:$L,1,FALSE)=B2601,"",""),"Novo")</f>
        <v/>
      </c>
    </row>
    <row r="2602" spans="1:11">
      <c r="A2602" s="151">
        <v>94739</v>
      </c>
      <c r="B2602" s="152">
        <v>44252</v>
      </c>
      <c r="C2602" s="151" t="s">
        <v>5759</v>
      </c>
      <c r="D2602" s="151" t="s">
        <v>727</v>
      </c>
      <c r="E2602" s="151">
        <v>1</v>
      </c>
      <c r="F2602" s="151">
        <v>193.43</v>
      </c>
      <c r="G2602" s="151">
        <f t="shared" si="120"/>
        <v>193.43</v>
      </c>
      <c r="H2602" s="151">
        <f t="shared" si="121"/>
        <v>0</v>
      </c>
      <c r="I2602" s="151">
        <f t="shared" si="122"/>
        <v>193.43</v>
      </c>
      <c r="J2602" s="151" t="s">
        <v>707</v>
      </c>
      <c r="K2602" s="151" t="str">
        <f>IFERROR(IF(VLOOKUP(B2602,comp!$D:$L,1,FALSE)=B2602,"",""),"Novo")</f>
        <v/>
      </c>
    </row>
    <row r="2603" spans="1:11">
      <c r="A2603" s="151">
        <v>94754</v>
      </c>
      <c r="B2603" s="152">
        <v>44251</v>
      </c>
      <c r="C2603" s="151" t="s">
        <v>5758</v>
      </c>
      <c r="D2603" s="151" t="s">
        <v>727</v>
      </c>
      <c r="E2603" s="151">
        <v>1</v>
      </c>
      <c r="F2603" s="151">
        <v>236.35</v>
      </c>
      <c r="G2603" s="151">
        <f t="shared" si="120"/>
        <v>236.35</v>
      </c>
      <c r="H2603" s="151">
        <f t="shared" si="121"/>
        <v>0</v>
      </c>
      <c r="I2603" s="151">
        <f t="shared" si="122"/>
        <v>236.35</v>
      </c>
      <c r="J2603" s="151" t="s">
        <v>707</v>
      </c>
      <c r="K2603" s="151" t="str">
        <f>IFERROR(IF(VLOOKUP(B2603,comp!$D:$L,1,FALSE)=B2603,"",""),"Novo")</f>
        <v/>
      </c>
    </row>
    <row r="2604" spans="1:11">
      <c r="A2604" s="151">
        <v>94763</v>
      </c>
      <c r="B2604" s="152">
        <v>44253</v>
      </c>
      <c r="C2604" s="151" t="s">
        <v>5760</v>
      </c>
      <c r="D2604" s="151" t="s">
        <v>727</v>
      </c>
      <c r="E2604" s="151">
        <v>1</v>
      </c>
      <c r="F2604" s="151">
        <v>285.74</v>
      </c>
      <c r="G2604" s="151">
        <f t="shared" si="120"/>
        <v>285.74</v>
      </c>
      <c r="H2604" s="151">
        <f t="shared" si="121"/>
        <v>0</v>
      </c>
      <c r="I2604" s="151">
        <f t="shared" si="122"/>
        <v>285.74</v>
      </c>
      <c r="J2604" s="151" t="s">
        <v>707</v>
      </c>
      <c r="K2604" s="151" t="str">
        <f>IFERROR(IF(VLOOKUP(B2604,comp!$D:$L,1,FALSE)=B2604,"",""),"Novo")</f>
        <v/>
      </c>
    </row>
    <row r="2605" spans="1:11">
      <c r="A2605" s="151">
        <v>94764</v>
      </c>
      <c r="B2605" s="152">
        <v>44254</v>
      </c>
      <c r="C2605" s="151" t="s">
        <v>5761</v>
      </c>
      <c r="D2605" s="151" t="s">
        <v>727</v>
      </c>
      <c r="E2605" s="151">
        <v>1</v>
      </c>
      <c r="F2605" s="151">
        <v>29.89</v>
      </c>
      <c r="G2605" s="151">
        <f t="shared" si="120"/>
        <v>29.89</v>
      </c>
      <c r="H2605" s="151">
        <f t="shared" si="121"/>
        <v>0</v>
      </c>
      <c r="I2605" s="151">
        <f t="shared" si="122"/>
        <v>29.89</v>
      </c>
      <c r="J2605" s="151" t="s">
        <v>707</v>
      </c>
      <c r="K2605" s="151" t="str">
        <f>IFERROR(IF(VLOOKUP(B2605,comp!$D:$L,1,FALSE)=B2605,"",""),"Novo")</f>
        <v/>
      </c>
    </row>
    <row r="2606" spans="1:11">
      <c r="A2606" s="151">
        <v>94765</v>
      </c>
      <c r="B2606" s="152">
        <v>44255</v>
      </c>
      <c r="C2606" s="151" t="s">
        <v>5762</v>
      </c>
      <c r="D2606" s="151" t="s">
        <v>727</v>
      </c>
      <c r="E2606" s="151">
        <v>1</v>
      </c>
      <c r="F2606" s="151">
        <v>33.130000000000003</v>
      </c>
      <c r="G2606" s="151">
        <f t="shared" si="120"/>
        <v>33.130000000000003</v>
      </c>
      <c r="H2606" s="151">
        <f t="shared" si="121"/>
        <v>0</v>
      </c>
      <c r="I2606" s="151">
        <f t="shared" si="122"/>
        <v>33.130000000000003</v>
      </c>
      <c r="J2606" s="151" t="s">
        <v>707</v>
      </c>
      <c r="K2606" s="151" t="str">
        <f>IFERROR(IF(VLOOKUP(B2606,comp!$D:$L,1,FALSE)=B2606,"",""),"Novo")</f>
        <v/>
      </c>
    </row>
    <row r="2607" spans="1:11">
      <c r="A2607" s="151">
        <v>94766</v>
      </c>
      <c r="B2607" s="152">
        <v>44256</v>
      </c>
      <c r="C2607" s="151" t="s">
        <v>5763</v>
      </c>
      <c r="D2607" s="151" t="s">
        <v>727</v>
      </c>
      <c r="E2607" s="151">
        <v>1</v>
      </c>
      <c r="F2607" s="151">
        <v>37.42</v>
      </c>
      <c r="G2607" s="151">
        <f t="shared" si="120"/>
        <v>37.42</v>
      </c>
      <c r="H2607" s="151">
        <f t="shared" si="121"/>
        <v>0</v>
      </c>
      <c r="I2607" s="151">
        <f t="shared" si="122"/>
        <v>37.42</v>
      </c>
      <c r="J2607" s="151" t="s">
        <v>707</v>
      </c>
      <c r="K2607" s="151" t="str">
        <f>IFERROR(IF(VLOOKUP(B2607,comp!$D:$L,1,FALSE)=B2607,"",""),"Novo")</f>
        <v/>
      </c>
    </row>
    <row r="2608" spans="1:11">
      <c r="A2608" s="151">
        <v>94767</v>
      </c>
      <c r="B2608" s="152">
        <v>44257</v>
      </c>
      <c r="C2608" s="151" t="s">
        <v>5764</v>
      </c>
      <c r="D2608" s="151" t="s">
        <v>727</v>
      </c>
      <c r="E2608" s="151">
        <v>1</v>
      </c>
      <c r="F2608" s="151">
        <v>59.21</v>
      </c>
      <c r="G2608" s="151">
        <f t="shared" si="120"/>
        <v>59.21</v>
      </c>
      <c r="H2608" s="151">
        <f t="shared" si="121"/>
        <v>0</v>
      </c>
      <c r="I2608" s="151">
        <f t="shared" si="122"/>
        <v>59.21</v>
      </c>
      <c r="J2608" s="151" t="s">
        <v>707</v>
      </c>
      <c r="K2608" s="151" t="str">
        <f>IFERROR(IF(VLOOKUP(B2608,comp!$D:$L,1,FALSE)=B2608,"",""),"Novo")</f>
        <v/>
      </c>
    </row>
    <row r="2609" spans="1:11">
      <c r="A2609" s="151">
        <v>94768</v>
      </c>
      <c r="B2609" s="152">
        <v>44258</v>
      </c>
      <c r="C2609" s="151" t="s">
        <v>5765</v>
      </c>
      <c r="D2609" s="151" t="s">
        <v>727</v>
      </c>
      <c r="E2609" s="151">
        <v>1</v>
      </c>
      <c r="F2609" s="151">
        <v>67.66</v>
      </c>
      <c r="G2609" s="151">
        <f t="shared" si="120"/>
        <v>67.66</v>
      </c>
      <c r="H2609" s="151">
        <f t="shared" si="121"/>
        <v>0</v>
      </c>
      <c r="I2609" s="151">
        <f t="shared" si="122"/>
        <v>67.66</v>
      </c>
      <c r="J2609" s="151" t="s">
        <v>707</v>
      </c>
      <c r="K2609" s="151" t="str">
        <f>IFERROR(IF(VLOOKUP(B2609,comp!$D:$L,1,FALSE)=B2609,"",""),"Novo")</f>
        <v/>
      </c>
    </row>
    <row r="2610" spans="1:11">
      <c r="A2610" s="151">
        <v>94769</v>
      </c>
      <c r="B2610" s="152">
        <v>44259</v>
      </c>
      <c r="C2610" s="151" t="s">
        <v>5766</v>
      </c>
      <c r="D2610" s="151" t="s">
        <v>727</v>
      </c>
      <c r="E2610" s="151">
        <v>1</v>
      </c>
      <c r="F2610" s="151">
        <v>92.87</v>
      </c>
      <c r="G2610" s="151">
        <f t="shared" si="120"/>
        <v>92.87</v>
      </c>
      <c r="H2610" s="151">
        <f t="shared" si="121"/>
        <v>0</v>
      </c>
      <c r="I2610" s="151">
        <f t="shared" si="122"/>
        <v>92.87</v>
      </c>
      <c r="J2610" s="151" t="s">
        <v>707</v>
      </c>
      <c r="K2610" s="151" t="str">
        <f>IFERROR(IF(VLOOKUP(B2610,comp!$D:$L,1,FALSE)=B2610,"",""),"Novo")</f>
        <v/>
      </c>
    </row>
    <row r="2611" spans="1:11">
      <c r="A2611" s="151">
        <v>94783</v>
      </c>
      <c r="B2611" s="152">
        <v>95</v>
      </c>
      <c r="C2611" s="151" t="s">
        <v>5018</v>
      </c>
      <c r="D2611" s="151" t="s">
        <v>727</v>
      </c>
      <c r="E2611" s="151">
        <v>1</v>
      </c>
      <c r="F2611" s="151">
        <v>10.88</v>
      </c>
      <c r="G2611" s="151">
        <f t="shared" si="120"/>
        <v>10.88</v>
      </c>
      <c r="H2611" s="151">
        <f t="shared" si="121"/>
        <v>0</v>
      </c>
      <c r="I2611" s="151">
        <f t="shared" si="122"/>
        <v>10.88</v>
      </c>
      <c r="J2611" s="151" t="s">
        <v>707</v>
      </c>
      <c r="K2611" s="151" t="str">
        <f>IFERROR(IF(VLOOKUP(B2611,comp!$D:$L,1,FALSE)=B2611,"",""),"Novo")</f>
        <v/>
      </c>
    </row>
    <row r="2612" spans="1:11">
      <c r="A2612" s="151">
        <v>95693</v>
      </c>
      <c r="B2612" s="152">
        <v>38676</v>
      </c>
      <c r="C2612" s="151" t="s">
        <v>4990</v>
      </c>
      <c r="D2612" s="151" t="s">
        <v>727</v>
      </c>
      <c r="E2612" s="151">
        <v>1</v>
      </c>
      <c r="F2612" s="151">
        <v>35.96</v>
      </c>
      <c r="G2612" s="151">
        <f t="shared" si="120"/>
        <v>35.96</v>
      </c>
      <c r="H2612" s="151">
        <f t="shared" si="121"/>
        <v>0</v>
      </c>
      <c r="I2612" s="151">
        <f t="shared" si="122"/>
        <v>35.96</v>
      </c>
      <c r="J2612" s="151" t="s">
        <v>707</v>
      </c>
      <c r="K2612" s="151" t="str">
        <f>IFERROR(IF(VLOOKUP(B2612,comp!$D:$L,1,FALSE)=B2612,"",""),"Novo")</f>
        <v/>
      </c>
    </row>
    <row r="2613" spans="1:11">
      <c r="A2613" s="151">
        <v>95694</v>
      </c>
      <c r="B2613" s="152">
        <v>38423</v>
      </c>
      <c r="C2613" s="151" t="s">
        <v>4988</v>
      </c>
      <c r="D2613" s="151" t="s">
        <v>727</v>
      </c>
      <c r="E2613" s="151">
        <v>1</v>
      </c>
      <c r="F2613" s="151">
        <v>38.880000000000003</v>
      </c>
      <c r="G2613" s="151">
        <f t="shared" si="120"/>
        <v>38.880000000000003</v>
      </c>
      <c r="H2613" s="151">
        <f t="shared" si="121"/>
        <v>0</v>
      </c>
      <c r="I2613" s="151">
        <f t="shared" si="122"/>
        <v>38.880000000000003</v>
      </c>
      <c r="J2613" s="151" t="s">
        <v>707</v>
      </c>
      <c r="K2613" s="151" t="str">
        <f>IFERROR(IF(VLOOKUP(B2613,comp!$D:$L,1,FALSE)=B2613,"",""),"Novo")</f>
        <v/>
      </c>
    </row>
    <row r="2614" spans="1:11">
      <c r="A2614" s="151">
        <v>95696</v>
      </c>
      <c r="B2614" s="152">
        <v>21040</v>
      </c>
      <c r="C2614" s="151" t="s">
        <v>5667</v>
      </c>
      <c r="D2614" s="151" t="s">
        <v>727</v>
      </c>
      <c r="E2614" s="151">
        <v>1</v>
      </c>
      <c r="F2614" s="151">
        <v>28.94</v>
      </c>
      <c r="G2614" s="151">
        <f t="shared" si="120"/>
        <v>28.94</v>
      </c>
      <c r="H2614" s="151">
        <f t="shared" si="121"/>
        <v>0</v>
      </c>
      <c r="I2614" s="151">
        <f t="shared" si="122"/>
        <v>28.94</v>
      </c>
      <c r="J2614" s="151" t="s">
        <v>707</v>
      </c>
      <c r="K2614" s="151" t="str">
        <f>IFERROR(IF(VLOOKUP(B2614,comp!$D:$L,1,FALSE)=B2614,"",""),"Novo")</f>
        <v/>
      </c>
    </row>
    <row r="2615" spans="1:11">
      <c r="A2615" s="151">
        <v>95696</v>
      </c>
      <c r="B2615" s="152">
        <v>40607</v>
      </c>
      <c r="C2615" s="151" t="s">
        <v>5674</v>
      </c>
      <c r="D2615" s="151" t="s">
        <v>727</v>
      </c>
      <c r="E2615" s="151">
        <v>1</v>
      </c>
      <c r="F2615" s="151">
        <v>4.7300000000000004</v>
      </c>
      <c r="G2615" s="151">
        <f t="shared" si="120"/>
        <v>4.7300000000000004</v>
      </c>
      <c r="H2615" s="151">
        <f t="shared" si="121"/>
        <v>0</v>
      </c>
      <c r="I2615" s="151">
        <f t="shared" si="122"/>
        <v>4.7300000000000004</v>
      </c>
      <c r="J2615" s="151" t="s">
        <v>707</v>
      </c>
      <c r="K2615" s="151" t="str">
        <f>IFERROR(IF(VLOOKUP(B2615,comp!$D:$L,1,FALSE)=B2615,"",""),"Novo")</f>
        <v/>
      </c>
    </row>
    <row r="2616" spans="1:11">
      <c r="A2616" s="151">
        <v>96637</v>
      </c>
      <c r="B2616" s="152">
        <v>36360</v>
      </c>
      <c r="C2616" s="151" t="s">
        <v>6018</v>
      </c>
      <c r="D2616" s="151" t="s">
        <v>727</v>
      </c>
      <c r="E2616" s="151">
        <v>1</v>
      </c>
      <c r="F2616" s="151">
        <v>2.23</v>
      </c>
      <c r="G2616" s="151">
        <f t="shared" si="120"/>
        <v>2.23</v>
      </c>
      <c r="H2616" s="151">
        <f t="shared" si="121"/>
        <v>0</v>
      </c>
      <c r="I2616" s="151">
        <f t="shared" si="122"/>
        <v>2.23</v>
      </c>
      <c r="J2616" s="151" t="s">
        <v>707</v>
      </c>
      <c r="K2616" s="151" t="str">
        <f>IFERROR(IF(VLOOKUP(B2616,comp!$D:$L,1,FALSE)=B2616,"",""),"Novo")</f>
        <v/>
      </c>
    </row>
    <row r="2617" spans="1:11">
      <c r="A2617" s="151">
        <v>96638</v>
      </c>
      <c r="B2617" s="152">
        <v>36349</v>
      </c>
      <c r="C2617" s="151" t="s">
        <v>6013</v>
      </c>
      <c r="D2617" s="151" t="s">
        <v>727</v>
      </c>
      <c r="E2617" s="151">
        <v>1</v>
      </c>
      <c r="F2617" s="151">
        <v>2.57</v>
      </c>
      <c r="G2617" s="151">
        <f t="shared" si="120"/>
        <v>2.57</v>
      </c>
      <c r="H2617" s="151">
        <f t="shared" si="121"/>
        <v>0</v>
      </c>
      <c r="I2617" s="151">
        <f t="shared" si="122"/>
        <v>2.57</v>
      </c>
      <c r="J2617" s="151" t="s">
        <v>707</v>
      </c>
      <c r="K2617" s="151" t="str">
        <f>IFERROR(IF(VLOOKUP(B2617,comp!$D:$L,1,FALSE)=B2617,"",""),"Novo")</f>
        <v/>
      </c>
    </row>
    <row r="2618" spans="1:11">
      <c r="A2618" s="151">
        <v>96639</v>
      </c>
      <c r="B2618" s="152">
        <v>36324</v>
      </c>
      <c r="C2618" s="151" t="s">
        <v>6008</v>
      </c>
      <c r="D2618" s="151" t="s">
        <v>727</v>
      </c>
      <c r="E2618" s="151">
        <v>1</v>
      </c>
      <c r="F2618" s="151">
        <v>1.91</v>
      </c>
      <c r="G2618" s="151">
        <f t="shared" si="120"/>
        <v>1.91</v>
      </c>
      <c r="H2618" s="151">
        <f t="shared" si="121"/>
        <v>0</v>
      </c>
      <c r="I2618" s="151">
        <f t="shared" si="122"/>
        <v>1.91</v>
      </c>
      <c r="J2618" s="151" t="s">
        <v>707</v>
      </c>
      <c r="K2618" s="151" t="str">
        <f>IFERROR(IF(VLOOKUP(B2618,comp!$D:$L,1,FALSE)=B2618,"",""),"Novo")</f>
        <v/>
      </c>
    </row>
    <row r="2619" spans="1:11">
      <c r="A2619" s="151">
        <v>96640</v>
      </c>
      <c r="B2619" s="152">
        <v>38996</v>
      </c>
      <c r="C2619" s="151" t="s">
        <v>6050</v>
      </c>
      <c r="D2619" s="151" t="s">
        <v>727</v>
      </c>
      <c r="E2619" s="151">
        <v>1</v>
      </c>
      <c r="F2619" s="151">
        <v>16.98</v>
      </c>
      <c r="G2619" s="151">
        <f t="shared" si="120"/>
        <v>16.98</v>
      </c>
      <c r="H2619" s="151">
        <f t="shared" si="121"/>
        <v>0</v>
      </c>
      <c r="I2619" s="151">
        <f t="shared" si="122"/>
        <v>16.98</v>
      </c>
      <c r="J2619" s="151" t="s">
        <v>707</v>
      </c>
      <c r="K2619" s="151" t="str">
        <f>IFERROR(IF(VLOOKUP(B2619,comp!$D:$L,1,FALSE)=B2619,"",""),"Novo")</f>
        <v/>
      </c>
    </row>
    <row r="2620" spans="1:11">
      <c r="A2620" s="151">
        <v>96641</v>
      </c>
      <c r="B2620" s="152">
        <v>38998</v>
      </c>
      <c r="C2620" s="151" t="s">
        <v>6052</v>
      </c>
      <c r="D2620" s="151" t="s">
        <v>727</v>
      </c>
      <c r="E2620" s="151">
        <v>1</v>
      </c>
      <c r="F2620" s="151">
        <v>9.5</v>
      </c>
      <c r="G2620" s="151">
        <f t="shared" si="120"/>
        <v>9.5</v>
      </c>
      <c r="H2620" s="151">
        <f t="shared" si="121"/>
        <v>0</v>
      </c>
      <c r="I2620" s="151">
        <f t="shared" si="122"/>
        <v>9.5</v>
      </c>
      <c r="J2620" s="151" t="s">
        <v>707</v>
      </c>
      <c r="K2620" s="151" t="str">
        <f>IFERROR(IF(VLOOKUP(B2620,comp!$D:$L,1,FALSE)=B2620,"",""),"Novo")</f>
        <v/>
      </c>
    </row>
    <row r="2621" spans="1:11">
      <c r="A2621" s="151">
        <v>96642</v>
      </c>
      <c r="B2621" s="152">
        <v>36298</v>
      </c>
      <c r="C2621" s="151" t="s">
        <v>6004</v>
      </c>
      <c r="D2621" s="151" t="s">
        <v>727</v>
      </c>
      <c r="E2621" s="151">
        <v>1</v>
      </c>
      <c r="F2621" s="151">
        <v>2.73</v>
      </c>
      <c r="G2621" s="151">
        <f t="shared" si="120"/>
        <v>2.73</v>
      </c>
      <c r="H2621" s="151">
        <f t="shared" si="121"/>
        <v>0</v>
      </c>
      <c r="I2621" s="151">
        <f t="shared" si="122"/>
        <v>2.73</v>
      </c>
      <c r="J2621" s="151" t="s">
        <v>707</v>
      </c>
      <c r="K2621" s="151" t="str">
        <f>IFERROR(IF(VLOOKUP(B2621,comp!$D:$L,1,FALSE)=B2621,"",""),"Novo")</f>
        <v/>
      </c>
    </row>
    <row r="2622" spans="1:11">
      <c r="A2622" s="151">
        <v>96643</v>
      </c>
      <c r="B2622" s="152">
        <v>39000</v>
      </c>
      <c r="C2622" s="151" t="s">
        <v>6054</v>
      </c>
      <c r="D2622" s="151" t="s">
        <v>727</v>
      </c>
      <c r="E2622" s="151">
        <v>1</v>
      </c>
      <c r="F2622" s="151">
        <v>28.39</v>
      </c>
      <c r="G2622" s="151">
        <f t="shared" si="120"/>
        <v>28.39</v>
      </c>
      <c r="H2622" s="151">
        <f t="shared" si="121"/>
        <v>0</v>
      </c>
      <c r="I2622" s="151">
        <f t="shared" si="122"/>
        <v>28.39</v>
      </c>
      <c r="J2622" s="151" t="s">
        <v>707</v>
      </c>
      <c r="K2622" s="151" t="str">
        <f>IFERROR(IF(VLOOKUP(B2622,comp!$D:$L,1,FALSE)=B2622,"",""),"Novo")</f>
        <v/>
      </c>
    </row>
    <row r="2623" spans="1:11">
      <c r="A2623" s="151">
        <v>96652</v>
      </c>
      <c r="B2623" s="152">
        <v>38434</v>
      </c>
      <c r="C2623" s="151" t="s">
        <v>6021</v>
      </c>
      <c r="D2623" s="151" t="s">
        <v>727</v>
      </c>
      <c r="E2623" s="151">
        <v>1</v>
      </c>
      <c r="F2623" s="151">
        <v>3.4</v>
      </c>
      <c r="G2623" s="151">
        <f t="shared" si="120"/>
        <v>3.4</v>
      </c>
      <c r="H2623" s="151">
        <f t="shared" si="121"/>
        <v>0</v>
      </c>
      <c r="I2623" s="151">
        <f t="shared" si="122"/>
        <v>3.4</v>
      </c>
      <c r="J2623" s="151" t="s">
        <v>707</v>
      </c>
      <c r="K2623" s="151" t="str">
        <f>IFERROR(IF(VLOOKUP(B2623,comp!$D:$L,1,FALSE)=B2623,"",""),"Novo")</f>
        <v/>
      </c>
    </row>
    <row r="2624" spans="1:11">
      <c r="A2624" s="151">
        <v>96653</v>
      </c>
      <c r="B2624" s="152">
        <v>38433</v>
      </c>
      <c r="C2624" s="151" t="s">
        <v>6020</v>
      </c>
      <c r="D2624" s="151" t="s">
        <v>727</v>
      </c>
      <c r="E2624" s="151">
        <v>1</v>
      </c>
      <c r="F2624" s="151">
        <v>6.3</v>
      </c>
      <c r="G2624" s="151">
        <f t="shared" si="120"/>
        <v>6.3</v>
      </c>
      <c r="H2624" s="151">
        <f t="shared" si="121"/>
        <v>0</v>
      </c>
      <c r="I2624" s="151">
        <f t="shared" si="122"/>
        <v>6.3</v>
      </c>
      <c r="J2624" s="151" t="s">
        <v>707</v>
      </c>
      <c r="K2624" s="151" t="str">
        <f>IFERROR(IF(VLOOKUP(B2624,comp!$D:$L,1,FALSE)=B2624,"",""),"Novo")</f>
        <v/>
      </c>
    </row>
    <row r="2625" spans="1:11">
      <c r="A2625" s="151">
        <v>96654</v>
      </c>
      <c r="B2625" s="152">
        <v>38435</v>
      </c>
      <c r="C2625" s="151" t="s">
        <v>6022</v>
      </c>
      <c r="D2625" s="151" t="s">
        <v>727</v>
      </c>
      <c r="E2625" s="151">
        <v>1</v>
      </c>
      <c r="F2625" s="151">
        <v>7.64</v>
      </c>
      <c r="G2625" s="151">
        <f t="shared" si="120"/>
        <v>7.64</v>
      </c>
      <c r="H2625" s="151">
        <f t="shared" si="121"/>
        <v>0</v>
      </c>
      <c r="I2625" s="151">
        <f t="shared" si="122"/>
        <v>7.64</v>
      </c>
      <c r="J2625" s="151" t="s">
        <v>707</v>
      </c>
      <c r="K2625" s="151" t="str">
        <f>IFERROR(IF(VLOOKUP(B2625,comp!$D:$L,1,FALSE)=B2625,"",""),"Novo")</f>
        <v/>
      </c>
    </row>
    <row r="2626" spans="1:11">
      <c r="A2626" s="151">
        <v>96655</v>
      </c>
      <c r="B2626" s="152">
        <v>38987</v>
      </c>
      <c r="C2626" s="151" t="s">
        <v>6044</v>
      </c>
      <c r="D2626" s="151" t="s">
        <v>727</v>
      </c>
      <c r="E2626" s="151">
        <v>1</v>
      </c>
      <c r="F2626" s="151">
        <v>12.37</v>
      </c>
      <c r="G2626" s="151">
        <f t="shared" si="120"/>
        <v>12.37</v>
      </c>
      <c r="H2626" s="151">
        <f t="shared" si="121"/>
        <v>0</v>
      </c>
      <c r="I2626" s="151">
        <f t="shared" si="122"/>
        <v>12.37</v>
      </c>
      <c r="J2626" s="151" t="s">
        <v>707</v>
      </c>
      <c r="K2626" s="151" t="str">
        <f>IFERROR(IF(VLOOKUP(B2626,comp!$D:$L,1,FALSE)=B2626,"",""),"Novo")</f>
        <v/>
      </c>
    </row>
    <row r="2627" spans="1:11">
      <c r="A2627" s="151">
        <v>96659</v>
      </c>
      <c r="B2627" s="152">
        <v>38441</v>
      </c>
      <c r="C2627" s="151" t="s">
        <v>6028</v>
      </c>
      <c r="D2627" s="151" t="s">
        <v>727</v>
      </c>
      <c r="E2627" s="151">
        <v>1</v>
      </c>
      <c r="F2627" s="151">
        <v>3.42</v>
      </c>
      <c r="G2627" s="151">
        <f t="shared" si="120"/>
        <v>3.42</v>
      </c>
      <c r="H2627" s="151">
        <f t="shared" si="121"/>
        <v>0</v>
      </c>
      <c r="I2627" s="151">
        <f t="shared" si="122"/>
        <v>3.42</v>
      </c>
      <c r="J2627" s="151" t="s">
        <v>707</v>
      </c>
      <c r="K2627" s="151" t="str">
        <f>IFERROR(IF(VLOOKUP(B2627,comp!$D:$L,1,FALSE)=B2627,"",""),"Novo")</f>
        <v/>
      </c>
    </row>
    <row r="2628" spans="1:11">
      <c r="A2628" s="151">
        <v>96660</v>
      </c>
      <c r="B2628" s="152">
        <v>38997</v>
      </c>
      <c r="C2628" s="151" t="s">
        <v>6051</v>
      </c>
      <c r="D2628" s="151" t="s">
        <v>727</v>
      </c>
      <c r="E2628" s="151">
        <v>1</v>
      </c>
      <c r="F2628" s="151">
        <v>24.29</v>
      </c>
      <c r="G2628" s="151">
        <f t="shared" si="120"/>
        <v>24.29</v>
      </c>
      <c r="H2628" s="151">
        <f t="shared" si="121"/>
        <v>0</v>
      </c>
      <c r="I2628" s="151">
        <f t="shared" si="122"/>
        <v>24.29</v>
      </c>
      <c r="J2628" s="151" t="s">
        <v>707</v>
      </c>
      <c r="K2628" s="151" t="str">
        <f>IFERROR(IF(VLOOKUP(B2628,comp!$D:$L,1,FALSE)=B2628,"",""),"Novo")</f>
        <v/>
      </c>
    </row>
    <row r="2629" spans="1:11">
      <c r="A2629" s="151">
        <v>96661</v>
      </c>
      <c r="B2629" s="152">
        <v>38999</v>
      </c>
      <c r="C2629" s="151" t="s">
        <v>6053</v>
      </c>
      <c r="D2629" s="151" t="s">
        <v>727</v>
      </c>
      <c r="E2629" s="151">
        <v>1</v>
      </c>
      <c r="F2629" s="151">
        <v>24.02</v>
      </c>
      <c r="G2629" s="151">
        <f t="shared" ref="G2629:G2692" si="123">IF(J2629="INSUMO",F2629*E2629,0)</f>
        <v>24.02</v>
      </c>
      <c r="H2629" s="151">
        <f t="shared" ref="H2629:H2692" si="124">IF(J2629="MÃO DE OBRA",F2629*E2629,0)</f>
        <v>0</v>
      </c>
      <c r="I2629" s="151">
        <f t="shared" ref="I2629:I2692" si="125">E2629*F2629</f>
        <v>24.02</v>
      </c>
      <c r="J2629" s="151" t="s">
        <v>707</v>
      </c>
      <c r="K2629" s="151" t="str">
        <f>IFERROR(IF(VLOOKUP(B2629,comp!$D:$L,1,FALSE)=B2629,"",""),"Novo")</f>
        <v/>
      </c>
    </row>
    <row r="2630" spans="1:11">
      <c r="A2630" s="151">
        <v>96662</v>
      </c>
      <c r="B2630" s="152">
        <v>38992</v>
      </c>
      <c r="C2630" s="151" t="s">
        <v>6048</v>
      </c>
      <c r="D2630" s="151" t="s">
        <v>727</v>
      </c>
      <c r="E2630" s="151">
        <v>1</v>
      </c>
      <c r="F2630" s="151">
        <v>4.34</v>
      </c>
      <c r="G2630" s="151">
        <f t="shared" si="123"/>
        <v>4.34</v>
      </c>
      <c r="H2630" s="151">
        <f t="shared" si="124"/>
        <v>0</v>
      </c>
      <c r="I2630" s="151">
        <f t="shared" si="125"/>
        <v>4.34</v>
      </c>
      <c r="J2630" s="151" t="s">
        <v>707</v>
      </c>
      <c r="K2630" s="151" t="str">
        <f>IFERROR(IF(VLOOKUP(B2630,comp!$D:$L,1,FALSE)=B2630,"",""),"Novo")</f>
        <v/>
      </c>
    </row>
    <row r="2631" spans="1:11">
      <c r="A2631" s="151">
        <v>96663</v>
      </c>
      <c r="B2631" s="152">
        <v>38442</v>
      </c>
      <c r="C2631" s="151" t="s">
        <v>6029</v>
      </c>
      <c r="D2631" s="151" t="s">
        <v>727</v>
      </c>
      <c r="E2631" s="151">
        <v>1</v>
      </c>
      <c r="F2631" s="151">
        <v>9.7200000000000006</v>
      </c>
      <c r="G2631" s="151">
        <f t="shared" si="123"/>
        <v>9.7200000000000006</v>
      </c>
      <c r="H2631" s="151">
        <f t="shared" si="124"/>
        <v>0</v>
      </c>
      <c r="I2631" s="151">
        <f t="shared" si="125"/>
        <v>9.7200000000000006</v>
      </c>
      <c r="J2631" s="151" t="s">
        <v>707</v>
      </c>
      <c r="K2631" s="151" t="str">
        <f>IFERROR(IF(VLOOKUP(B2631,comp!$D:$L,1,FALSE)=B2631,"",""),"Novo")</f>
        <v/>
      </c>
    </row>
    <row r="2632" spans="1:11">
      <c r="A2632" s="151">
        <v>96664</v>
      </c>
      <c r="B2632" s="152">
        <v>38993</v>
      </c>
      <c r="C2632" s="151" t="s">
        <v>6049</v>
      </c>
      <c r="D2632" s="151" t="s">
        <v>727</v>
      </c>
      <c r="E2632" s="151">
        <v>1</v>
      </c>
      <c r="F2632" s="151">
        <v>11.29</v>
      </c>
      <c r="G2632" s="151">
        <f t="shared" si="123"/>
        <v>11.29</v>
      </c>
      <c r="H2632" s="151">
        <f t="shared" si="124"/>
        <v>0</v>
      </c>
      <c r="I2632" s="151">
        <f t="shared" si="125"/>
        <v>11.29</v>
      </c>
      <c r="J2632" s="151" t="s">
        <v>707</v>
      </c>
      <c r="K2632" s="151" t="str">
        <f>IFERROR(IF(VLOOKUP(B2632,comp!$D:$L,1,FALSE)=B2632,"",""),"Novo")</f>
        <v/>
      </c>
    </row>
    <row r="2633" spans="1:11">
      <c r="A2633" s="151">
        <v>96666</v>
      </c>
      <c r="B2633" s="152">
        <v>38456</v>
      </c>
      <c r="C2633" s="151" t="s">
        <v>6037</v>
      </c>
      <c r="D2633" s="151" t="s">
        <v>727</v>
      </c>
      <c r="E2633" s="151">
        <v>1</v>
      </c>
      <c r="F2633" s="151">
        <v>6.79</v>
      </c>
      <c r="G2633" s="151">
        <f t="shared" si="123"/>
        <v>6.79</v>
      </c>
      <c r="H2633" s="151">
        <f t="shared" si="124"/>
        <v>0</v>
      </c>
      <c r="I2633" s="151">
        <f t="shared" si="125"/>
        <v>6.79</v>
      </c>
      <c r="J2633" s="151" t="s">
        <v>707</v>
      </c>
      <c r="K2633" s="151" t="str">
        <f>IFERROR(IF(VLOOKUP(B2633,comp!$D:$L,1,FALSE)=B2633,"",""),"Novo")</f>
        <v/>
      </c>
    </row>
    <row r="2634" spans="1:11">
      <c r="A2634" s="151">
        <v>96667</v>
      </c>
      <c r="B2634" s="152">
        <v>38457</v>
      </c>
      <c r="C2634" s="151" t="s">
        <v>6038</v>
      </c>
      <c r="D2634" s="151" t="s">
        <v>727</v>
      </c>
      <c r="E2634" s="151">
        <v>1</v>
      </c>
      <c r="F2634" s="151">
        <v>12.38</v>
      </c>
      <c r="G2634" s="151">
        <f t="shared" si="123"/>
        <v>12.38</v>
      </c>
      <c r="H2634" s="151">
        <f t="shared" si="124"/>
        <v>0</v>
      </c>
      <c r="I2634" s="151">
        <f t="shared" si="125"/>
        <v>12.38</v>
      </c>
      <c r="J2634" s="151" t="s">
        <v>707</v>
      </c>
      <c r="K2634" s="151" t="str">
        <f>IFERROR(IF(VLOOKUP(B2634,comp!$D:$L,1,FALSE)=B2634,"",""),"Novo")</f>
        <v/>
      </c>
    </row>
    <row r="2635" spans="1:11">
      <c r="A2635" s="151">
        <v>96690</v>
      </c>
      <c r="B2635" s="152">
        <v>38436</v>
      </c>
      <c r="C2635" s="151" t="s">
        <v>6023</v>
      </c>
      <c r="D2635" s="151" t="s">
        <v>727</v>
      </c>
      <c r="E2635" s="151">
        <v>1</v>
      </c>
      <c r="F2635" s="151">
        <v>12.67</v>
      </c>
      <c r="G2635" s="151">
        <f t="shared" si="123"/>
        <v>12.67</v>
      </c>
      <c r="H2635" s="151">
        <f t="shared" si="124"/>
        <v>0</v>
      </c>
      <c r="I2635" s="151">
        <f t="shared" si="125"/>
        <v>12.67</v>
      </c>
      <c r="J2635" s="151" t="s">
        <v>707</v>
      </c>
      <c r="K2635" s="151" t="str">
        <f>IFERROR(IF(VLOOKUP(B2635,comp!$D:$L,1,FALSE)=B2635,"",""),"Novo")</f>
        <v/>
      </c>
    </row>
    <row r="2636" spans="1:11">
      <c r="A2636" s="151">
        <v>96691</v>
      </c>
      <c r="B2636" s="152">
        <v>38988</v>
      </c>
      <c r="C2636" s="151" t="s">
        <v>6045</v>
      </c>
      <c r="D2636" s="151" t="s">
        <v>727</v>
      </c>
      <c r="E2636" s="151">
        <v>1</v>
      </c>
      <c r="F2636" s="151">
        <v>20.16</v>
      </c>
      <c r="G2636" s="151">
        <f t="shared" si="123"/>
        <v>20.16</v>
      </c>
      <c r="H2636" s="151">
        <f t="shared" si="124"/>
        <v>0</v>
      </c>
      <c r="I2636" s="151">
        <f t="shared" si="125"/>
        <v>20.16</v>
      </c>
      <c r="J2636" s="151" t="s">
        <v>707</v>
      </c>
      <c r="K2636" s="151" t="str">
        <f>IFERROR(IF(VLOOKUP(B2636,comp!$D:$L,1,FALSE)=B2636,"",""),"Novo")</f>
        <v/>
      </c>
    </row>
    <row r="2637" spans="1:11">
      <c r="A2637" s="151">
        <v>96692</v>
      </c>
      <c r="B2637" s="152">
        <v>38437</v>
      </c>
      <c r="C2637" s="151" t="s">
        <v>6024</v>
      </c>
      <c r="D2637" s="151" t="s">
        <v>727</v>
      </c>
      <c r="E2637" s="151">
        <v>1</v>
      </c>
      <c r="F2637" s="151">
        <v>20.56</v>
      </c>
      <c r="G2637" s="151">
        <f t="shared" si="123"/>
        <v>20.56</v>
      </c>
      <c r="H2637" s="151">
        <f t="shared" si="124"/>
        <v>0</v>
      </c>
      <c r="I2637" s="151">
        <f t="shared" si="125"/>
        <v>20.56</v>
      </c>
      <c r="J2637" s="151" t="s">
        <v>707</v>
      </c>
      <c r="K2637" s="151" t="str">
        <f>IFERROR(IF(VLOOKUP(B2637,comp!$D:$L,1,FALSE)=B2637,"",""),"Novo")</f>
        <v/>
      </c>
    </row>
    <row r="2638" spans="1:11">
      <c r="A2638" s="151">
        <v>96694</v>
      </c>
      <c r="B2638" s="152">
        <v>38438</v>
      </c>
      <c r="C2638" s="151" t="s">
        <v>6025</v>
      </c>
      <c r="D2638" s="151" t="s">
        <v>727</v>
      </c>
      <c r="E2638" s="151">
        <v>1</v>
      </c>
      <c r="F2638" s="151">
        <v>59.63</v>
      </c>
      <c r="G2638" s="151">
        <f t="shared" si="123"/>
        <v>59.63</v>
      </c>
      <c r="H2638" s="151">
        <f t="shared" si="124"/>
        <v>0</v>
      </c>
      <c r="I2638" s="151">
        <f t="shared" si="125"/>
        <v>59.63</v>
      </c>
      <c r="J2638" s="151" t="s">
        <v>707</v>
      </c>
      <c r="K2638" s="151" t="str">
        <f>IFERROR(IF(VLOOKUP(B2638,comp!$D:$L,1,FALSE)=B2638,"",""),"Novo")</f>
        <v/>
      </c>
    </row>
    <row r="2639" spans="1:11">
      <c r="A2639" s="151">
        <v>96695</v>
      </c>
      <c r="B2639" s="152">
        <v>38990</v>
      </c>
      <c r="C2639" s="151" t="s">
        <v>6046</v>
      </c>
      <c r="D2639" s="151" t="s">
        <v>727</v>
      </c>
      <c r="E2639" s="151">
        <v>1</v>
      </c>
      <c r="F2639" s="151">
        <v>67.78</v>
      </c>
      <c r="G2639" s="151">
        <f t="shared" si="123"/>
        <v>67.78</v>
      </c>
      <c r="H2639" s="151">
        <f t="shared" si="124"/>
        <v>0</v>
      </c>
      <c r="I2639" s="151">
        <f t="shared" si="125"/>
        <v>67.78</v>
      </c>
      <c r="J2639" s="151" t="s">
        <v>707</v>
      </c>
      <c r="K2639" s="151" t="str">
        <f>IFERROR(IF(VLOOKUP(B2639,comp!$D:$L,1,FALSE)=B2639,"",""),"Novo")</f>
        <v/>
      </c>
    </row>
    <row r="2640" spans="1:11">
      <c r="A2640" s="151">
        <v>96696</v>
      </c>
      <c r="B2640" s="152">
        <v>38439</v>
      </c>
      <c r="C2640" s="151" t="s">
        <v>6026</v>
      </c>
      <c r="D2640" s="151" t="s">
        <v>727</v>
      </c>
      <c r="E2640" s="151">
        <v>1</v>
      </c>
      <c r="F2640" s="151">
        <v>75.77</v>
      </c>
      <c r="G2640" s="151">
        <f t="shared" si="123"/>
        <v>75.77</v>
      </c>
      <c r="H2640" s="151">
        <f t="shared" si="124"/>
        <v>0</v>
      </c>
      <c r="I2640" s="151">
        <f t="shared" si="125"/>
        <v>75.77</v>
      </c>
      <c r="J2640" s="151" t="s">
        <v>707</v>
      </c>
      <c r="K2640" s="151" t="str">
        <f>IFERROR(IF(VLOOKUP(B2640,comp!$D:$L,1,FALSE)=B2640,"",""),"Novo")</f>
        <v/>
      </c>
    </row>
    <row r="2641" spans="1:11">
      <c r="A2641" s="151">
        <v>96697</v>
      </c>
      <c r="B2641" s="152">
        <v>38440</v>
      </c>
      <c r="C2641" s="151" t="s">
        <v>6027</v>
      </c>
      <c r="D2641" s="151" t="s">
        <v>727</v>
      </c>
      <c r="E2641" s="151">
        <v>1</v>
      </c>
      <c r="F2641" s="151">
        <v>265.8</v>
      </c>
      <c r="G2641" s="151">
        <f t="shared" si="123"/>
        <v>265.8</v>
      </c>
      <c r="H2641" s="151">
        <f t="shared" si="124"/>
        <v>0</v>
      </c>
      <c r="I2641" s="151">
        <f t="shared" si="125"/>
        <v>265.8</v>
      </c>
      <c r="J2641" s="151" t="s">
        <v>707</v>
      </c>
      <c r="K2641" s="151" t="str">
        <f>IFERROR(IF(VLOOKUP(B2641,comp!$D:$L,1,FALSE)=B2641,"",""),"Novo")</f>
        <v/>
      </c>
    </row>
    <row r="2642" spans="1:11">
      <c r="A2642" s="151">
        <v>96705</v>
      </c>
      <c r="B2642" s="152">
        <v>38443</v>
      </c>
      <c r="C2642" s="151" t="s">
        <v>6030</v>
      </c>
      <c r="D2642" s="151" t="s">
        <v>727</v>
      </c>
      <c r="E2642" s="151">
        <v>1</v>
      </c>
      <c r="F2642" s="151">
        <v>11.79</v>
      </c>
      <c r="G2642" s="151">
        <f t="shared" si="123"/>
        <v>11.79</v>
      </c>
      <c r="H2642" s="151">
        <f t="shared" si="124"/>
        <v>0</v>
      </c>
      <c r="I2642" s="151">
        <f t="shared" si="125"/>
        <v>11.79</v>
      </c>
      <c r="J2642" s="151" t="s">
        <v>707</v>
      </c>
      <c r="K2642" s="151" t="str">
        <f>IFERROR(IF(VLOOKUP(B2642,comp!$D:$L,1,FALSE)=B2642,"",""),"Novo")</f>
        <v/>
      </c>
    </row>
    <row r="2643" spans="1:11">
      <c r="A2643" s="151">
        <v>96706</v>
      </c>
      <c r="B2643" s="152">
        <v>38444</v>
      </c>
      <c r="C2643" s="151" t="s">
        <v>6031</v>
      </c>
      <c r="D2643" s="151" t="s">
        <v>727</v>
      </c>
      <c r="E2643" s="151">
        <v>1</v>
      </c>
      <c r="F2643" s="151">
        <v>19.809999999999999</v>
      </c>
      <c r="G2643" s="151">
        <f t="shared" si="123"/>
        <v>19.809999999999999</v>
      </c>
      <c r="H2643" s="151">
        <f t="shared" si="124"/>
        <v>0</v>
      </c>
      <c r="I2643" s="151">
        <f t="shared" si="125"/>
        <v>19.809999999999999</v>
      </c>
      <c r="J2643" s="151" t="s">
        <v>707</v>
      </c>
      <c r="K2643" s="151" t="str">
        <f>IFERROR(IF(VLOOKUP(B2643,comp!$D:$L,1,FALSE)=B2643,"",""),"Novo")</f>
        <v/>
      </c>
    </row>
    <row r="2644" spans="1:11">
      <c r="A2644" s="151">
        <v>96707</v>
      </c>
      <c r="B2644" s="152">
        <v>38445</v>
      </c>
      <c r="C2644" s="151" t="s">
        <v>6032</v>
      </c>
      <c r="D2644" s="151" t="s">
        <v>727</v>
      </c>
      <c r="E2644" s="151">
        <v>1</v>
      </c>
      <c r="F2644" s="151">
        <v>36.729999999999997</v>
      </c>
      <c r="G2644" s="151">
        <f t="shared" si="123"/>
        <v>36.729999999999997</v>
      </c>
      <c r="H2644" s="151">
        <f t="shared" si="124"/>
        <v>0</v>
      </c>
      <c r="I2644" s="151">
        <f t="shared" si="125"/>
        <v>36.729999999999997</v>
      </c>
      <c r="J2644" s="151" t="s">
        <v>707</v>
      </c>
      <c r="K2644" s="151" t="str">
        <f>IFERROR(IF(VLOOKUP(B2644,comp!$D:$L,1,FALSE)=B2644,"",""),"Novo")</f>
        <v/>
      </c>
    </row>
    <row r="2645" spans="1:11">
      <c r="A2645" s="151">
        <v>96708</v>
      </c>
      <c r="B2645" s="152">
        <v>38446</v>
      </c>
      <c r="C2645" s="151" t="s">
        <v>6033</v>
      </c>
      <c r="D2645" s="151" t="s">
        <v>727</v>
      </c>
      <c r="E2645" s="151">
        <v>1</v>
      </c>
      <c r="F2645" s="151">
        <v>60.12</v>
      </c>
      <c r="G2645" s="151">
        <f t="shared" si="123"/>
        <v>60.12</v>
      </c>
      <c r="H2645" s="151">
        <f t="shared" si="124"/>
        <v>0</v>
      </c>
      <c r="I2645" s="151">
        <f t="shared" si="125"/>
        <v>60.12</v>
      </c>
      <c r="J2645" s="151" t="s">
        <v>707</v>
      </c>
      <c r="K2645" s="151" t="str">
        <f>IFERROR(IF(VLOOKUP(B2645,comp!$D:$L,1,FALSE)=B2645,"",""),"Novo")</f>
        <v/>
      </c>
    </row>
    <row r="2646" spans="1:11">
      <c r="A2646" s="151">
        <v>96709</v>
      </c>
      <c r="B2646" s="152">
        <v>38447</v>
      </c>
      <c r="C2646" s="151" t="s">
        <v>6034</v>
      </c>
      <c r="D2646" s="151" t="s">
        <v>727</v>
      </c>
      <c r="E2646" s="151">
        <v>1</v>
      </c>
      <c r="F2646" s="151">
        <v>77.81</v>
      </c>
      <c r="G2646" s="151">
        <f t="shared" si="123"/>
        <v>77.81</v>
      </c>
      <c r="H2646" s="151">
        <f t="shared" si="124"/>
        <v>0</v>
      </c>
      <c r="I2646" s="151">
        <f t="shared" si="125"/>
        <v>77.81</v>
      </c>
      <c r="J2646" s="151" t="s">
        <v>707</v>
      </c>
      <c r="K2646" s="151" t="str">
        <f>IFERROR(IF(VLOOKUP(B2646,comp!$D:$L,1,FALSE)=B2646,"",""),"Novo")</f>
        <v/>
      </c>
    </row>
    <row r="2647" spans="1:11">
      <c r="A2647" s="151">
        <v>96713</v>
      </c>
      <c r="B2647" s="152">
        <v>38458</v>
      </c>
      <c r="C2647" s="151" t="s">
        <v>6039</v>
      </c>
      <c r="D2647" s="151" t="s">
        <v>727</v>
      </c>
      <c r="E2647" s="151">
        <v>1</v>
      </c>
      <c r="F2647" s="151">
        <v>23.85</v>
      </c>
      <c r="G2647" s="151">
        <f t="shared" si="123"/>
        <v>23.85</v>
      </c>
      <c r="H2647" s="151">
        <f t="shared" si="124"/>
        <v>0</v>
      </c>
      <c r="I2647" s="151">
        <f t="shared" si="125"/>
        <v>23.85</v>
      </c>
      <c r="J2647" s="151" t="s">
        <v>707</v>
      </c>
      <c r="K2647" s="151" t="str">
        <f>IFERROR(IF(VLOOKUP(B2647,comp!$D:$L,1,FALSE)=B2647,"",""),"Novo")</f>
        <v/>
      </c>
    </row>
    <row r="2648" spans="1:11">
      <c r="A2648" s="151">
        <v>96714</v>
      </c>
      <c r="B2648" s="152">
        <v>38459</v>
      </c>
      <c r="C2648" s="151" t="s">
        <v>6040</v>
      </c>
      <c r="D2648" s="151" t="s">
        <v>727</v>
      </c>
      <c r="E2648" s="151">
        <v>1</v>
      </c>
      <c r="F2648" s="151">
        <v>37.49</v>
      </c>
      <c r="G2648" s="151">
        <f t="shared" si="123"/>
        <v>37.49</v>
      </c>
      <c r="H2648" s="151">
        <f t="shared" si="124"/>
        <v>0</v>
      </c>
      <c r="I2648" s="151">
        <f t="shared" si="125"/>
        <v>37.49</v>
      </c>
      <c r="J2648" s="151" t="s">
        <v>707</v>
      </c>
      <c r="K2648" s="151" t="str">
        <f>IFERROR(IF(VLOOKUP(B2648,comp!$D:$L,1,FALSE)=B2648,"",""),"Novo")</f>
        <v/>
      </c>
    </row>
    <row r="2649" spans="1:11">
      <c r="A2649" s="151">
        <v>96715</v>
      </c>
      <c r="B2649" s="152">
        <v>38460</v>
      </c>
      <c r="C2649" s="151" t="s">
        <v>6041</v>
      </c>
      <c r="D2649" s="151" t="s">
        <v>727</v>
      </c>
      <c r="E2649" s="151">
        <v>1</v>
      </c>
      <c r="F2649" s="151">
        <v>80.430000000000007</v>
      </c>
      <c r="G2649" s="151">
        <f t="shared" si="123"/>
        <v>80.430000000000007</v>
      </c>
      <c r="H2649" s="151">
        <f t="shared" si="124"/>
        <v>0</v>
      </c>
      <c r="I2649" s="151">
        <f t="shared" si="125"/>
        <v>80.430000000000007</v>
      </c>
      <c r="J2649" s="151" t="s">
        <v>707</v>
      </c>
      <c r="K2649" s="151" t="str">
        <f>IFERROR(IF(VLOOKUP(B2649,comp!$D:$L,1,FALSE)=B2649,"",""),"Novo")</f>
        <v/>
      </c>
    </row>
    <row r="2650" spans="1:11">
      <c r="A2650" s="151">
        <v>96716</v>
      </c>
      <c r="B2650" s="152">
        <v>38461</v>
      </c>
      <c r="C2650" s="151" t="s">
        <v>6042</v>
      </c>
      <c r="D2650" s="151" t="s">
        <v>727</v>
      </c>
      <c r="E2650" s="151">
        <v>1</v>
      </c>
      <c r="F2650" s="151">
        <v>107.93</v>
      </c>
      <c r="G2650" s="151">
        <f t="shared" si="123"/>
        <v>107.93</v>
      </c>
      <c r="H2650" s="151">
        <f t="shared" si="124"/>
        <v>0</v>
      </c>
      <c r="I2650" s="151">
        <f t="shared" si="125"/>
        <v>107.93</v>
      </c>
      <c r="J2650" s="151" t="s">
        <v>707</v>
      </c>
      <c r="K2650" s="151" t="str">
        <f>IFERROR(IF(VLOOKUP(B2650,comp!$D:$L,1,FALSE)=B2650,"",""),"Novo")</f>
        <v/>
      </c>
    </row>
    <row r="2651" spans="1:11">
      <c r="A2651" s="151">
        <v>96717</v>
      </c>
      <c r="B2651" s="152">
        <v>38462</v>
      </c>
      <c r="C2651" s="151" t="s">
        <v>6043</v>
      </c>
      <c r="D2651" s="151" t="s">
        <v>727</v>
      </c>
      <c r="E2651" s="151">
        <v>1</v>
      </c>
      <c r="F2651" s="151">
        <v>229.76</v>
      </c>
      <c r="G2651" s="151">
        <f t="shared" si="123"/>
        <v>229.76</v>
      </c>
      <c r="H2651" s="151">
        <f t="shared" si="124"/>
        <v>0</v>
      </c>
      <c r="I2651" s="151">
        <f t="shared" si="125"/>
        <v>229.76</v>
      </c>
      <c r="J2651" s="151" t="s">
        <v>707</v>
      </c>
      <c r="K2651" s="151" t="str">
        <f>IFERROR(IF(VLOOKUP(B2651,comp!$D:$L,1,FALSE)=B2651,"",""),"Novo")</f>
        <v/>
      </c>
    </row>
    <row r="2652" spans="1:11">
      <c r="A2652" s="151">
        <v>96736</v>
      </c>
      <c r="B2652" s="152">
        <v>36320</v>
      </c>
      <c r="C2652" s="151" t="s">
        <v>6007</v>
      </c>
      <c r="D2652" s="151" t="s">
        <v>727</v>
      </c>
      <c r="E2652" s="151">
        <v>1</v>
      </c>
      <c r="F2652" s="151">
        <v>2.09</v>
      </c>
      <c r="G2652" s="151">
        <f t="shared" si="123"/>
        <v>2.09</v>
      </c>
      <c r="H2652" s="151">
        <f t="shared" si="124"/>
        <v>0</v>
      </c>
      <c r="I2652" s="151">
        <f t="shared" si="125"/>
        <v>2.09</v>
      </c>
      <c r="J2652" s="151" t="s">
        <v>707</v>
      </c>
      <c r="K2652" s="151" t="str">
        <f>IFERROR(IF(VLOOKUP(B2652,comp!$D:$L,1,FALSE)=B2652,"",""),"Novo")</f>
        <v/>
      </c>
    </row>
    <row r="2653" spans="1:11">
      <c r="A2653" s="151">
        <v>96747</v>
      </c>
      <c r="B2653" s="152">
        <v>36359</v>
      </c>
      <c r="C2653" s="151" t="s">
        <v>6017</v>
      </c>
      <c r="D2653" s="151" t="s">
        <v>727</v>
      </c>
      <c r="E2653" s="151">
        <v>1</v>
      </c>
      <c r="F2653" s="151">
        <v>1.66</v>
      </c>
      <c r="G2653" s="151">
        <f t="shared" si="123"/>
        <v>1.66</v>
      </c>
      <c r="H2653" s="151">
        <f t="shared" si="124"/>
        <v>0</v>
      </c>
      <c r="I2653" s="151">
        <f t="shared" si="125"/>
        <v>1.66</v>
      </c>
      <c r="J2653" s="151" t="s">
        <v>707</v>
      </c>
      <c r="K2653" s="151" t="str">
        <f>IFERROR(IF(VLOOKUP(B2653,comp!$D:$L,1,FALSE)=B2653,"",""),"Novo")</f>
        <v/>
      </c>
    </row>
    <row r="2654" spans="1:11">
      <c r="A2654" s="151">
        <v>96802</v>
      </c>
      <c r="B2654" s="152">
        <v>39354</v>
      </c>
      <c r="C2654" s="151" t="s">
        <v>6235</v>
      </c>
      <c r="D2654" s="151" t="s">
        <v>727</v>
      </c>
      <c r="E2654" s="151">
        <v>1</v>
      </c>
      <c r="F2654" s="151">
        <v>402.27</v>
      </c>
      <c r="G2654" s="151">
        <f t="shared" si="123"/>
        <v>402.27</v>
      </c>
      <c r="H2654" s="151">
        <f t="shared" si="124"/>
        <v>0</v>
      </c>
      <c r="I2654" s="151">
        <f t="shared" si="125"/>
        <v>402.27</v>
      </c>
      <c r="J2654" s="151" t="s">
        <v>707</v>
      </c>
      <c r="K2654" s="151" t="str">
        <f>IFERROR(IF(VLOOKUP(B2654,comp!$D:$L,1,FALSE)=B2654,"",""),"Novo")</f>
        <v/>
      </c>
    </row>
    <row r="2655" spans="1:11">
      <c r="A2655" s="151">
        <v>96803</v>
      </c>
      <c r="B2655" s="152">
        <v>39358</v>
      </c>
      <c r="C2655" s="151" t="s">
        <v>6239</v>
      </c>
      <c r="D2655" s="151" t="s">
        <v>727</v>
      </c>
      <c r="E2655" s="151">
        <v>1</v>
      </c>
      <c r="F2655" s="151">
        <v>59.73</v>
      </c>
      <c r="G2655" s="151">
        <f t="shared" si="123"/>
        <v>59.73</v>
      </c>
      <c r="H2655" s="151">
        <f t="shared" si="124"/>
        <v>0</v>
      </c>
      <c r="I2655" s="151">
        <f t="shared" si="125"/>
        <v>59.73</v>
      </c>
      <c r="J2655" s="151" t="s">
        <v>707</v>
      </c>
      <c r="K2655" s="151" t="str">
        <f>IFERROR(IF(VLOOKUP(B2655,comp!$D:$L,1,FALSE)=B2655,"",""),"Novo")</f>
        <v/>
      </c>
    </row>
    <row r="2656" spans="1:11">
      <c r="A2656" s="151">
        <v>96804</v>
      </c>
      <c r="B2656" s="152">
        <v>39356</v>
      </c>
      <c r="C2656" s="151" t="s">
        <v>6237</v>
      </c>
      <c r="D2656" s="151" t="s">
        <v>727</v>
      </c>
      <c r="E2656" s="151">
        <v>1</v>
      </c>
      <c r="F2656" s="151">
        <v>83.06</v>
      </c>
      <c r="G2656" s="151">
        <f t="shared" si="123"/>
        <v>83.06</v>
      </c>
      <c r="H2656" s="151">
        <f t="shared" si="124"/>
        <v>0</v>
      </c>
      <c r="I2656" s="151">
        <f t="shared" si="125"/>
        <v>83.06</v>
      </c>
      <c r="J2656" s="151" t="s">
        <v>707</v>
      </c>
      <c r="K2656" s="151" t="str">
        <f>IFERROR(IF(VLOOKUP(B2656,comp!$D:$L,1,FALSE)=B2656,"",""),"Novo")</f>
        <v/>
      </c>
    </row>
    <row r="2657" spans="1:11">
      <c r="A2657" s="151">
        <v>96805</v>
      </c>
      <c r="B2657" s="152">
        <v>39353</v>
      </c>
      <c r="C2657" s="151" t="s">
        <v>6234</v>
      </c>
      <c r="D2657" s="151" t="s">
        <v>727</v>
      </c>
      <c r="E2657" s="151">
        <v>1</v>
      </c>
      <c r="F2657" s="151">
        <v>190.67</v>
      </c>
      <c r="G2657" s="151">
        <f t="shared" si="123"/>
        <v>190.67</v>
      </c>
      <c r="H2657" s="151">
        <f t="shared" si="124"/>
        <v>0</v>
      </c>
      <c r="I2657" s="151">
        <f t="shared" si="125"/>
        <v>190.67</v>
      </c>
      <c r="J2657" s="151" t="s">
        <v>707</v>
      </c>
      <c r="K2657" s="151" t="str">
        <f>IFERROR(IF(VLOOKUP(B2657,comp!$D:$L,1,FALSE)=B2657,"",""),"Novo")</f>
        <v/>
      </c>
    </row>
    <row r="2658" spans="1:11">
      <c r="A2658" s="151">
        <v>96806</v>
      </c>
      <c r="B2658" s="152">
        <v>39357</v>
      </c>
      <c r="C2658" s="151" t="s">
        <v>6238</v>
      </c>
      <c r="D2658" s="151" t="s">
        <v>727</v>
      </c>
      <c r="E2658" s="151">
        <v>1</v>
      </c>
      <c r="F2658" s="151">
        <v>59.73</v>
      </c>
      <c r="G2658" s="151">
        <f t="shared" si="123"/>
        <v>59.73</v>
      </c>
      <c r="H2658" s="151">
        <f t="shared" si="124"/>
        <v>0</v>
      </c>
      <c r="I2658" s="151">
        <f t="shared" si="125"/>
        <v>59.73</v>
      </c>
      <c r="J2658" s="151" t="s">
        <v>707</v>
      </c>
      <c r="K2658" s="151" t="str">
        <f>IFERROR(IF(VLOOKUP(B2658,comp!$D:$L,1,FALSE)=B2658,"",""),"Novo")</f>
        <v/>
      </c>
    </row>
    <row r="2659" spans="1:11">
      <c r="A2659" s="151">
        <v>96807</v>
      </c>
      <c r="B2659" s="152">
        <v>39355</v>
      </c>
      <c r="C2659" s="151" t="s">
        <v>6236</v>
      </c>
      <c r="D2659" s="151" t="s">
        <v>727</v>
      </c>
      <c r="E2659" s="151">
        <v>1</v>
      </c>
      <c r="F2659" s="151">
        <v>87.03</v>
      </c>
      <c r="G2659" s="151">
        <f t="shared" si="123"/>
        <v>87.03</v>
      </c>
      <c r="H2659" s="151">
        <f t="shared" si="124"/>
        <v>0</v>
      </c>
      <c r="I2659" s="151">
        <f t="shared" si="125"/>
        <v>87.03</v>
      </c>
      <c r="J2659" s="151" t="s">
        <v>707</v>
      </c>
      <c r="K2659" s="151" t="str">
        <f>IFERROR(IF(VLOOKUP(B2659,comp!$D:$L,1,FALSE)=B2659,"",""),"Novo")</f>
        <v/>
      </c>
    </row>
    <row r="2660" spans="1:11">
      <c r="A2660" s="151">
        <v>96808</v>
      </c>
      <c r="B2660" s="152">
        <v>39296</v>
      </c>
      <c r="C2660" s="151" t="s">
        <v>6216</v>
      </c>
      <c r="D2660" s="151" t="s">
        <v>727</v>
      </c>
      <c r="E2660" s="151">
        <v>1</v>
      </c>
      <c r="F2660" s="151">
        <v>7.91</v>
      </c>
      <c r="G2660" s="151">
        <f t="shared" si="123"/>
        <v>7.91</v>
      </c>
      <c r="H2660" s="151">
        <f t="shared" si="124"/>
        <v>0</v>
      </c>
      <c r="I2660" s="151">
        <f t="shared" si="125"/>
        <v>7.91</v>
      </c>
      <c r="J2660" s="151" t="s">
        <v>707</v>
      </c>
      <c r="K2660" s="151" t="str">
        <f>IFERROR(IF(VLOOKUP(B2660,comp!$D:$L,1,FALSE)=B2660,"",""),"Novo")</f>
        <v/>
      </c>
    </row>
    <row r="2661" spans="1:11">
      <c r="A2661" s="151">
        <v>96809</v>
      </c>
      <c r="B2661" s="152">
        <v>38844</v>
      </c>
      <c r="C2661" s="151" t="s">
        <v>6168</v>
      </c>
      <c r="D2661" s="151" t="s">
        <v>727</v>
      </c>
      <c r="E2661" s="151">
        <v>1</v>
      </c>
      <c r="F2661" s="151">
        <v>9.69</v>
      </c>
      <c r="G2661" s="151">
        <f t="shared" si="123"/>
        <v>9.69</v>
      </c>
      <c r="H2661" s="151">
        <f t="shared" si="124"/>
        <v>0</v>
      </c>
      <c r="I2661" s="151">
        <f t="shared" si="125"/>
        <v>9.69</v>
      </c>
      <c r="J2661" s="151" t="s">
        <v>707</v>
      </c>
      <c r="K2661" s="151" t="str">
        <f>IFERROR(IF(VLOOKUP(B2661,comp!$D:$L,1,FALSE)=B2661,"",""),"Novo")</f>
        <v/>
      </c>
    </row>
    <row r="2662" spans="1:11">
      <c r="A2662" s="151">
        <v>96810</v>
      </c>
      <c r="B2662" s="152">
        <v>38854</v>
      </c>
      <c r="C2662" s="151" t="s">
        <v>6176</v>
      </c>
      <c r="D2662" s="151" t="s">
        <v>727</v>
      </c>
      <c r="E2662" s="151">
        <v>1</v>
      </c>
      <c r="F2662" s="151">
        <v>10.24</v>
      </c>
      <c r="G2662" s="151">
        <f t="shared" si="123"/>
        <v>10.24</v>
      </c>
      <c r="H2662" s="151">
        <f t="shared" si="124"/>
        <v>0</v>
      </c>
      <c r="I2662" s="151">
        <f t="shared" si="125"/>
        <v>10.24</v>
      </c>
      <c r="J2662" s="151" t="s">
        <v>707</v>
      </c>
      <c r="K2662" s="151" t="str">
        <f>IFERROR(IF(VLOOKUP(B2662,comp!$D:$L,1,FALSE)=B2662,"",""),"Novo")</f>
        <v/>
      </c>
    </row>
    <row r="2663" spans="1:11">
      <c r="A2663" s="151">
        <v>96811</v>
      </c>
      <c r="B2663" s="152">
        <v>39297</v>
      </c>
      <c r="C2663" s="151" t="s">
        <v>6217</v>
      </c>
      <c r="D2663" s="151" t="s">
        <v>727</v>
      </c>
      <c r="E2663" s="151">
        <v>1</v>
      </c>
      <c r="F2663" s="151">
        <v>10.72</v>
      </c>
      <c r="G2663" s="151">
        <f t="shared" si="123"/>
        <v>10.72</v>
      </c>
      <c r="H2663" s="151">
        <f t="shared" si="124"/>
        <v>0</v>
      </c>
      <c r="I2663" s="151">
        <f t="shared" si="125"/>
        <v>10.72</v>
      </c>
      <c r="J2663" s="151" t="s">
        <v>707</v>
      </c>
      <c r="K2663" s="151" t="str">
        <f>IFERROR(IF(VLOOKUP(B2663,comp!$D:$L,1,FALSE)=B2663,"",""),"Novo")</f>
        <v/>
      </c>
    </row>
    <row r="2664" spans="1:11">
      <c r="A2664" s="151">
        <v>96812</v>
      </c>
      <c r="B2664" s="152">
        <v>38846</v>
      </c>
      <c r="C2664" s="151" t="s">
        <v>6171</v>
      </c>
      <c r="D2664" s="151" t="s">
        <v>727</v>
      </c>
      <c r="E2664" s="151">
        <v>1</v>
      </c>
      <c r="F2664" s="151">
        <v>9.86</v>
      </c>
      <c r="G2664" s="151">
        <f t="shared" si="123"/>
        <v>9.86</v>
      </c>
      <c r="H2664" s="151">
        <f t="shared" si="124"/>
        <v>0</v>
      </c>
      <c r="I2664" s="151">
        <f t="shared" si="125"/>
        <v>9.86</v>
      </c>
      <c r="J2664" s="151" t="s">
        <v>707</v>
      </c>
      <c r="K2664" s="151" t="str">
        <f>IFERROR(IF(VLOOKUP(B2664,comp!$D:$L,1,FALSE)=B2664,"",""),"Novo")</f>
        <v/>
      </c>
    </row>
    <row r="2665" spans="1:11">
      <c r="A2665" s="151">
        <v>96813</v>
      </c>
      <c r="B2665" s="152">
        <v>38847</v>
      </c>
      <c r="C2665" s="151" t="s">
        <v>6172</v>
      </c>
      <c r="D2665" s="151" t="s">
        <v>727</v>
      </c>
      <c r="E2665" s="151">
        <v>1</v>
      </c>
      <c r="F2665" s="151">
        <v>11.55</v>
      </c>
      <c r="G2665" s="151">
        <f t="shared" si="123"/>
        <v>11.55</v>
      </c>
      <c r="H2665" s="151">
        <f t="shared" si="124"/>
        <v>0</v>
      </c>
      <c r="I2665" s="151">
        <f t="shared" si="125"/>
        <v>11.55</v>
      </c>
      <c r="J2665" s="151" t="s">
        <v>707</v>
      </c>
      <c r="K2665" s="151" t="str">
        <f>IFERROR(IF(VLOOKUP(B2665,comp!$D:$L,1,FALSE)=B2665,"",""),"Novo")</f>
        <v/>
      </c>
    </row>
    <row r="2666" spans="1:11">
      <c r="A2666" s="151">
        <v>96814</v>
      </c>
      <c r="B2666" s="152">
        <v>39292</v>
      </c>
      <c r="C2666" s="151" t="s">
        <v>6212</v>
      </c>
      <c r="D2666" s="151" t="s">
        <v>727</v>
      </c>
      <c r="E2666" s="151">
        <v>1</v>
      </c>
      <c r="F2666" s="151">
        <v>8.67</v>
      </c>
      <c r="G2666" s="151">
        <f t="shared" si="123"/>
        <v>8.67</v>
      </c>
      <c r="H2666" s="151">
        <f t="shared" si="124"/>
        <v>0</v>
      </c>
      <c r="I2666" s="151">
        <f t="shared" si="125"/>
        <v>8.67</v>
      </c>
      <c r="J2666" s="151" t="s">
        <v>707</v>
      </c>
      <c r="K2666" s="151" t="str">
        <f>IFERROR(IF(VLOOKUP(B2666,comp!$D:$L,1,FALSE)=B2666,"",""),"Novo")</f>
        <v/>
      </c>
    </row>
    <row r="2667" spans="1:11">
      <c r="A2667" s="151">
        <v>96815</v>
      </c>
      <c r="B2667" s="152">
        <v>39298</v>
      </c>
      <c r="C2667" s="151" t="s">
        <v>6218</v>
      </c>
      <c r="D2667" s="151" t="s">
        <v>727</v>
      </c>
      <c r="E2667" s="151">
        <v>1</v>
      </c>
      <c r="F2667" s="151">
        <v>20.59</v>
      </c>
      <c r="G2667" s="151">
        <f t="shared" si="123"/>
        <v>20.59</v>
      </c>
      <c r="H2667" s="151">
        <f t="shared" si="124"/>
        <v>0</v>
      </c>
      <c r="I2667" s="151">
        <f t="shared" si="125"/>
        <v>20.59</v>
      </c>
      <c r="J2667" s="151" t="s">
        <v>707</v>
      </c>
      <c r="K2667" s="151" t="str">
        <f>IFERROR(IF(VLOOKUP(B2667,comp!$D:$L,1,FALSE)=B2667,"",""),"Novo")</f>
        <v/>
      </c>
    </row>
    <row r="2668" spans="1:11">
      <c r="A2668" s="151">
        <v>96816</v>
      </c>
      <c r="B2668" s="152">
        <v>38848</v>
      </c>
      <c r="C2668" s="151" t="s">
        <v>6173</v>
      </c>
      <c r="D2668" s="151" t="s">
        <v>727</v>
      </c>
      <c r="E2668" s="151">
        <v>1</v>
      </c>
      <c r="F2668" s="151">
        <v>13.67</v>
      </c>
      <c r="G2668" s="151">
        <f t="shared" si="123"/>
        <v>13.67</v>
      </c>
      <c r="H2668" s="151">
        <f t="shared" si="124"/>
        <v>0</v>
      </c>
      <c r="I2668" s="151">
        <f t="shared" si="125"/>
        <v>13.67</v>
      </c>
      <c r="J2668" s="151" t="s">
        <v>707</v>
      </c>
      <c r="K2668" s="151" t="str">
        <f>IFERROR(IF(VLOOKUP(B2668,comp!$D:$L,1,FALSE)=B2668,"",""),"Novo")</f>
        <v/>
      </c>
    </row>
    <row r="2669" spans="1:11">
      <c r="A2669" s="151">
        <v>96817</v>
      </c>
      <c r="B2669" s="152">
        <v>38850</v>
      </c>
      <c r="C2669" s="151" t="s">
        <v>6174</v>
      </c>
      <c r="D2669" s="151" t="s">
        <v>727</v>
      </c>
      <c r="E2669" s="151">
        <v>1</v>
      </c>
      <c r="F2669" s="151">
        <v>20.86</v>
      </c>
      <c r="G2669" s="151">
        <f t="shared" si="123"/>
        <v>20.86</v>
      </c>
      <c r="H2669" s="151">
        <f t="shared" si="124"/>
        <v>0</v>
      </c>
      <c r="I2669" s="151">
        <f t="shared" si="125"/>
        <v>20.86</v>
      </c>
      <c r="J2669" s="151" t="s">
        <v>707</v>
      </c>
      <c r="K2669" s="151" t="str">
        <f>IFERROR(IF(VLOOKUP(B2669,comp!$D:$L,1,FALSE)=B2669,"",""),"Novo")</f>
        <v/>
      </c>
    </row>
    <row r="2670" spans="1:11">
      <c r="A2670" s="151">
        <v>96818</v>
      </c>
      <c r="B2670" s="152">
        <v>39293</v>
      </c>
      <c r="C2670" s="151" t="s">
        <v>6213</v>
      </c>
      <c r="D2670" s="151" t="s">
        <v>727</v>
      </c>
      <c r="E2670" s="151">
        <v>1</v>
      </c>
      <c r="F2670" s="151">
        <v>13.48</v>
      </c>
      <c r="G2670" s="151">
        <f t="shared" si="123"/>
        <v>13.48</v>
      </c>
      <c r="H2670" s="151">
        <f t="shared" si="124"/>
        <v>0</v>
      </c>
      <c r="I2670" s="151">
        <f t="shared" si="125"/>
        <v>13.48</v>
      </c>
      <c r="J2670" s="151" t="s">
        <v>707</v>
      </c>
      <c r="K2670" s="151" t="str">
        <f>IFERROR(IF(VLOOKUP(B2670,comp!$D:$L,1,FALSE)=B2670,"",""),"Novo")</f>
        <v/>
      </c>
    </row>
    <row r="2671" spans="1:11">
      <c r="A2671" s="151">
        <v>96819</v>
      </c>
      <c r="B2671" s="152">
        <v>39294</v>
      </c>
      <c r="C2671" s="151" t="s">
        <v>6214</v>
      </c>
      <c r="D2671" s="151" t="s">
        <v>727</v>
      </c>
      <c r="E2671" s="151">
        <v>1</v>
      </c>
      <c r="F2671" s="151">
        <v>14.41</v>
      </c>
      <c r="G2671" s="151">
        <f t="shared" si="123"/>
        <v>14.41</v>
      </c>
      <c r="H2671" s="151">
        <f t="shared" si="124"/>
        <v>0</v>
      </c>
      <c r="I2671" s="151">
        <f t="shared" si="125"/>
        <v>14.41</v>
      </c>
      <c r="J2671" s="151" t="s">
        <v>707</v>
      </c>
      <c r="K2671" s="151" t="str">
        <f>IFERROR(IF(VLOOKUP(B2671,comp!$D:$L,1,FALSE)=B2671,"",""),"Novo")</f>
        <v/>
      </c>
    </row>
    <row r="2672" spans="1:11">
      <c r="A2672" s="151">
        <v>96820</v>
      </c>
      <c r="B2672" s="152">
        <v>39299</v>
      </c>
      <c r="C2672" s="151" t="s">
        <v>6219</v>
      </c>
      <c r="D2672" s="151" t="s">
        <v>727</v>
      </c>
      <c r="E2672" s="151">
        <v>1</v>
      </c>
      <c r="F2672" s="151">
        <v>24.4</v>
      </c>
      <c r="G2672" s="151">
        <f t="shared" si="123"/>
        <v>24.4</v>
      </c>
      <c r="H2672" s="151">
        <f t="shared" si="124"/>
        <v>0</v>
      </c>
      <c r="I2672" s="151">
        <f t="shared" si="125"/>
        <v>24.4</v>
      </c>
      <c r="J2672" s="151" t="s">
        <v>707</v>
      </c>
      <c r="K2672" s="151" t="str">
        <f>IFERROR(IF(VLOOKUP(B2672,comp!$D:$L,1,FALSE)=B2672,"",""),"Novo")</f>
        <v/>
      </c>
    </row>
    <row r="2673" spans="1:11">
      <c r="A2673" s="151">
        <v>96821</v>
      </c>
      <c r="B2673" s="152">
        <v>38851</v>
      </c>
      <c r="C2673" s="151" t="s">
        <v>6175</v>
      </c>
      <c r="D2673" s="151" t="s">
        <v>727</v>
      </c>
      <c r="E2673" s="151">
        <v>1</v>
      </c>
      <c r="F2673" s="151">
        <v>23.58</v>
      </c>
      <c r="G2673" s="151">
        <f t="shared" si="123"/>
        <v>23.58</v>
      </c>
      <c r="H2673" s="151">
        <f t="shared" si="124"/>
        <v>0</v>
      </c>
      <c r="I2673" s="151">
        <f t="shared" si="125"/>
        <v>23.58</v>
      </c>
      <c r="J2673" s="151" t="s">
        <v>707</v>
      </c>
      <c r="K2673" s="151" t="str">
        <f>IFERROR(IF(VLOOKUP(B2673,comp!$D:$L,1,FALSE)=B2673,"",""),"Novo")</f>
        <v/>
      </c>
    </row>
    <row r="2674" spans="1:11">
      <c r="A2674" s="151">
        <v>96822</v>
      </c>
      <c r="B2674" s="152">
        <v>39295</v>
      </c>
      <c r="C2674" s="151" t="s">
        <v>6215</v>
      </c>
      <c r="D2674" s="151" t="s">
        <v>727</v>
      </c>
      <c r="E2674" s="151">
        <v>1</v>
      </c>
      <c r="F2674" s="151">
        <v>19.809999999999999</v>
      </c>
      <c r="G2674" s="151">
        <f t="shared" si="123"/>
        <v>19.809999999999999</v>
      </c>
      <c r="H2674" s="151">
        <f t="shared" si="124"/>
        <v>0</v>
      </c>
      <c r="I2674" s="151">
        <f t="shared" si="125"/>
        <v>19.809999999999999</v>
      </c>
      <c r="J2674" s="151" t="s">
        <v>707</v>
      </c>
      <c r="K2674" s="151" t="str">
        <f>IFERROR(IF(VLOOKUP(B2674,comp!$D:$L,1,FALSE)=B2674,"",""),"Novo")</f>
        <v/>
      </c>
    </row>
    <row r="2675" spans="1:11">
      <c r="A2675" s="151">
        <v>96823</v>
      </c>
      <c r="B2675" s="152">
        <v>39308</v>
      </c>
      <c r="C2675" s="151" t="s">
        <v>6226</v>
      </c>
      <c r="D2675" s="151" t="s">
        <v>727</v>
      </c>
      <c r="E2675" s="151">
        <v>1</v>
      </c>
      <c r="F2675" s="151">
        <v>6.6</v>
      </c>
      <c r="G2675" s="151">
        <f t="shared" si="123"/>
        <v>6.6</v>
      </c>
      <c r="H2675" s="151">
        <f t="shared" si="124"/>
        <v>0</v>
      </c>
      <c r="I2675" s="151">
        <f t="shared" si="125"/>
        <v>6.6</v>
      </c>
      <c r="J2675" s="151" t="s">
        <v>707</v>
      </c>
      <c r="K2675" s="151" t="str">
        <f>IFERROR(IF(VLOOKUP(B2675,comp!$D:$L,1,FALSE)=B2675,"",""),"Novo")</f>
        <v/>
      </c>
    </row>
    <row r="2676" spans="1:11">
      <c r="A2676" s="151">
        <v>96824</v>
      </c>
      <c r="B2676" s="152">
        <v>39279</v>
      </c>
      <c r="C2676" s="151" t="s">
        <v>6201</v>
      </c>
      <c r="D2676" s="151" t="s">
        <v>727</v>
      </c>
      <c r="E2676" s="151">
        <v>1</v>
      </c>
      <c r="F2676" s="151">
        <v>9.56</v>
      </c>
      <c r="G2676" s="151">
        <f t="shared" si="123"/>
        <v>9.56</v>
      </c>
      <c r="H2676" s="151">
        <f t="shared" si="124"/>
        <v>0</v>
      </c>
      <c r="I2676" s="151">
        <f t="shared" si="125"/>
        <v>9.56</v>
      </c>
      <c r="J2676" s="151" t="s">
        <v>707</v>
      </c>
      <c r="K2676" s="151" t="str">
        <f>IFERROR(IF(VLOOKUP(B2676,comp!$D:$L,1,FALSE)=B2676,"",""),"Novo")</f>
        <v/>
      </c>
    </row>
    <row r="2677" spans="1:11">
      <c r="A2677" s="151">
        <v>96826</v>
      </c>
      <c r="B2677" s="152">
        <v>39309</v>
      </c>
      <c r="C2677" s="151" t="s">
        <v>6227</v>
      </c>
      <c r="D2677" s="151" t="s">
        <v>727</v>
      </c>
      <c r="E2677" s="151">
        <v>1</v>
      </c>
      <c r="F2677" s="151">
        <v>7.52</v>
      </c>
      <c r="G2677" s="151">
        <f t="shared" si="123"/>
        <v>7.52</v>
      </c>
      <c r="H2677" s="151">
        <f t="shared" si="124"/>
        <v>0</v>
      </c>
      <c r="I2677" s="151">
        <f t="shared" si="125"/>
        <v>7.52</v>
      </c>
      <c r="J2677" s="151" t="s">
        <v>707</v>
      </c>
      <c r="K2677" s="151" t="str">
        <f>IFERROR(IF(VLOOKUP(B2677,comp!$D:$L,1,FALSE)=B2677,"",""),"Novo")</f>
        <v/>
      </c>
    </row>
    <row r="2678" spans="1:11">
      <c r="A2678" s="151">
        <v>96827</v>
      </c>
      <c r="B2678" s="152">
        <v>39280</v>
      </c>
      <c r="C2678" s="151" t="s">
        <v>6202</v>
      </c>
      <c r="D2678" s="151" t="s">
        <v>727</v>
      </c>
      <c r="E2678" s="151">
        <v>1</v>
      </c>
      <c r="F2678" s="151">
        <v>10.7</v>
      </c>
      <c r="G2678" s="151">
        <f t="shared" si="123"/>
        <v>10.7</v>
      </c>
      <c r="H2678" s="151">
        <f t="shared" si="124"/>
        <v>0</v>
      </c>
      <c r="I2678" s="151">
        <f t="shared" si="125"/>
        <v>10.7</v>
      </c>
      <c r="J2678" s="151" t="s">
        <v>707</v>
      </c>
      <c r="K2678" s="151" t="str">
        <f>IFERROR(IF(VLOOKUP(B2678,comp!$D:$L,1,FALSE)=B2678,"",""),"Novo")</f>
        <v/>
      </c>
    </row>
    <row r="2679" spans="1:11">
      <c r="A2679" s="151">
        <v>96828</v>
      </c>
      <c r="B2679" s="152">
        <v>39281</v>
      </c>
      <c r="C2679" s="151" t="s">
        <v>6203</v>
      </c>
      <c r="D2679" s="151" t="s">
        <v>727</v>
      </c>
      <c r="E2679" s="151">
        <v>1</v>
      </c>
      <c r="F2679" s="151">
        <v>14.15</v>
      </c>
      <c r="G2679" s="151">
        <f t="shared" si="123"/>
        <v>14.15</v>
      </c>
      <c r="H2679" s="151">
        <f t="shared" si="124"/>
        <v>0</v>
      </c>
      <c r="I2679" s="151">
        <f t="shared" si="125"/>
        <v>14.15</v>
      </c>
      <c r="J2679" s="151" t="s">
        <v>707</v>
      </c>
      <c r="K2679" s="151" t="str">
        <f>IFERROR(IF(VLOOKUP(B2679,comp!$D:$L,1,FALSE)=B2679,"",""),"Novo")</f>
        <v/>
      </c>
    </row>
    <row r="2680" spans="1:11">
      <c r="A2680" s="151">
        <v>96829</v>
      </c>
      <c r="B2680" s="152">
        <v>39312</v>
      </c>
      <c r="C2680" s="151" t="s">
        <v>6230</v>
      </c>
      <c r="D2680" s="151" t="s">
        <v>727</v>
      </c>
      <c r="E2680" s="151">
        <v>1</v>
      </c>
      <c r="F2680" s="151">
        <v>13.3</v>
      </c>
      <c r="G2680" s="151">
        <f t="shared" si="123"/>
        <v>13.3</v>
      </c>
      <c r="H2680" s="151">
        <f t="shared" si="124"/>
        <v>0</v>
      </c>
      <c r="I2680" s="151">
        <f t="shared" si="125"/>
        <v>13.3</v>
      </c>
      <c r="J2680" s="151" t="s">
        <v>707</v>
      </c>
      <c r="K2680" s="151" t="str">
        <f>IFERROR(IF(VLOOKUP(B2680,comp!$D:$L,1,FALSE)=B2680,"",""),"Novo")</f>
        <v/>
      </c>
    </row>
    <row r="2681" spans="1:11">
      <c r="A2681" s="151">
        <v>96830</v>
      </c>
      <c r="B2681" s="152">
        <v>39310</v>
      </c>
      <c r="C2681" s="151" t="s">
        <v>6228</v>
      </c>
      <c r="D2681" s="151" t="s">
        <v>727</v>
      </c>
      <c r="E2681" s="151">
        <v>1</v>
      </c>
      <c r="F2681" s="151">
        <v>14.04</v>
      </c>
      <c r="G2681" s="151">
        <f t="shared" si="123"/>
        <v>14.04</v>
      </c>
      <c r="H2681" s="151">
        <f t="shared" si="124"/>
        <v>0</v>
      </c>
      <c r="I2681" s="151">
        <f t="shared" si="125"/>
        <v>14.04</v>
      </c>
      <c r="J2681" s="151" t="s">
        <v>707</v>
      </c>
      <c r="K2681" s="151" t="str">
        <f>IFERROR(IF(VLOOKUP(B2681,comp!$D:$L,1,FALSE)=B2681,"",""),"Novo")</f>
        <v/>
      </c>
    </row>
    <row r="2682" spans="1:11">
      <c r="A2682" s="151">
        <v>96832</v>
      </c>
      <c r="B2682" s="152">
        <v>39282</v>
      </c>
      <c r="C2682" s="151" t="s">
        <v>6204</v>
      </c>
      <c r="D2682" s="151" t="s">
        <v>727</v>
      </c>
      <c r="E2682" s="151">
        <v>1</v>
      </c>
      <c r="F2682" s="151">
        <v>19.75</v>
      </c>
      <c r="G2682" s="151">
        <f t="shared" si="123"/>
        <v>19.75</v>
      </c>
      <c r="H2682" s="151">
        <f t="shared" si="124"/>
        <v>0</v>
      </c>
      <c r="I2682" s="151">
        <f t="shared" si="125"/>
        <v>19.75</v>
      </c>
      <c r="J2682" s="151" t="s">
        <v>707</v>
      </c>
      <c r="K2682" s="151" t="str">
        <f>IFERROR(IF(VLOOKUP(B2682,comp!$D:$L,1,FALSE)=B2682,"",""),"Novo")</f>
        <v/>
      </c>
    </row>
    <row r="2683" spans="1:11">
      <c r="A2683" s="151">
        <v>96833</v>
      </c>
      <c r="B2683" s="152">
        <v>39313</v>
      </c>
      <c r="C2683" s="151" t="s">
        <v>6231</v>
      </c>
      <c r="D2683" s="151" t="s">
        <v>727</v>
      </c>
      <c r="E2683" s="151">
        <v>1</v>
      </c>
      <c r="F2683" s="151">
        <v>17.86</v>
      </c>
      <c r="G2683" s="151">
        <f t="shared" si="123"/>
        <v>17.86</v>
      </c>
      <c r="H2683" s="151">
        <f t="shared" si="124"/>
        <v>0</v>
      </c>
      <c r="I2683" s="151">
        <f t="shared" si="125"/>
        <v>17.86</v>
      </c>
      <c r="J2683" s="151" t="s">
        <v>707</v>
      </c>
      <c r="K2683" s="151" t="str">
        <f>IFERROR(IF(VLOOKUP(B2683,comp!$D:$L,1,FALSE)=B2683,"",""),"Novo")</f>
        <v/>
      </c>
    </row>
    <row r="2684" spans="1:11">
      <c r="A2684" s="151">
        <v>96834</v>
      </c>
      <c r="B2684" s="152">
        <v>39311</v>
      </c>
      <c r="C2684" s="151" t="s">
        <v>6229</v>
      </c>
      <c r="D2684" s="151" t="s">
        <v>727</v>
      </c>
      <c r="E2684" s="151">
        <v>1</v>
      </c>
      <c r="F2684" s="151">
        <v>19.88</v>
      </c>
      <c r="G2684" s="151">
        <f t="shared" si="123"/>
        <v>19.88</v>
      </c>
      <c r="H2684" s="151">
        <f t="shared" si="124"/>
        <v>0</v>
      </c>
      <c r="I2684" s="151">
        <f t="shared" si="125"/>
        <v>19.88</v>
      </c>
      <c r="J2684" s="151" t="s">
        <v>707</v>
      </c>
      <c r="K2684" s="151" t="str">
        <f>IFERROR(IF(VLOOKUP(B2684,comp!$D:$L,1,FALSE)=B2684,"",""),"Novo")</f>
        <v/>
      </c>
    </row>
    <row r="2685" spans="1:11">
      <c r="A2685" s="151">
        <v>96836</v>
      </c>
      <c r="B2685" s="152">
        <v>39314</v>
      </c>
      <c r="C2685" s="151" t="s">
        <v>6232</v>
      </c>
      <c r="D2685" s="151" t="s">
        <v>727</v>
      </c>
      <c r="E2685" s="151">
        <v>1</v>
      </c>
      <c r="F2685" s="151">
        <v>26.28</v>
      </c>
      <c r="G2685" s="151">
        <f t="shared" si="123"/>
        <v>26.28</v>
      </c>
      <c r="H2685" s="151">
        <f t="shared" si="124"/>
        <v>0</v>
      </c>
      <c r="I2685" s="151">
        <f t="shared" si="125"/>
        <v>26.28</v>
      </c>
      <c r="J2685" s="151" t="s">
        <v>707</v>
      </c>
      <c r="K2685" s="151" t="str">
        <f>IFERROR(IF(VLOOKUP(B2685,comp!$D:$L,1,FALSE)=B2685,"",""),"Novo")</f>
        <v/>
      </c>
    </row>
    <row r="2686" spans="1:11">
      <c r="A2686" s="151">
        <v>96837</v>
      </c>
      <c r="B2686" s="152">
        <v>38913</v>
      </c>
      <c r="C2686" s="151" t="s">
        <v>6188</v>
      </c>
      <c r="D2686" s="151" t="s">
        <v>727</v>
      </c>
      <c r="E2686" s="151">
        <v>1</v>
      </c>
      <c r="F2686" s="151">
        <v>10.78</v>
      </c>
      <c r="G2686" s="151">
        <f t="shared" si="123"/>
        <v>10.78</v>
      </c>
      <c r="H2686" s="151">
        <f t="shared" si="124"/>
        <v>0</v>
      </c>
      <c r="I2686" s="151">
        <f t="shared" si="125"/>
        <v>10.78</v>
      </c>
      <c r="J2686" s="151" t="s">
        <v>707</v>
      </c>
      <c r="K2686" s="151" t="str">
        <f>IFERROR(IF(VLOOKUP(B2686,comp!$D:$L,1,FALSE)=B2686,"",""),"Novo")</f>
        <v/>
      </c>
    </row>
    <row r="2687" spans="1:11">
      <c r="A2687" s="151">
        <v>96838</v>
      </c>
      <c r="B2687" s="152">
        <v>38923</v>
      </c>
      <c r="C2687" s="151" t="s">
        <v>6195</v>
      </c>
      <c r="D2687" s="151" t="s">
        <v>727</v>
      </c>
      <c r="E2687" s="151">
        <v>1</v>
      </c>
      <c r="F2687" s="151">
        <v>11.53</v>
      </c>
      <c r="G2687" s="151">
        <f t="shared" si="123"/>
        <v>11.53</v>
      </c>
      <c r="H2687" s="151">
        <f t="shared" si="124"/>
        <v>0</v>
      </c>
      <c r="I2687" s="151">
        <f t="shared" si="125"/>
        <v>11.53</v>
      </c>
      <c r="J2687" s="151" t="s">
        <v>707</v>
      </c>
      <c r="K2687" s="151" t="str">
        <f>IFERROR(IF(VLOOKUP(B2687,comp!$D:$L,1,FALSE)=B2687,"",""),"Novo")</f>
        <v/>
      </c>
    </row>
    <row r="2688" spans="1:11">
      <c r="A2688" s="151">
        <v>96839</v>
      </c>
      <c r="B2688" s="152">
        <v>38917</v>
      </c>
      <c r="C2688" s="151" t="s">
        <v>6192</v>
      </c>
      <c r="D2688" s="151" t="s">
        <v>727</v>
      </c>
      <c r="E2688" s="151">
        <v>1</v>
      </c>
      <c r="F2688" s="151">
        <v>12.4</v>
      </c>
      <c r="G2688" s="151">
        <f t="shared" si="123"/>
        <v>12.4</v>
      </c>
      <c r="H2688" s="151">
        <f t="shared" si="124"/>
        <v>0</v>
      </c>
      <c r="I2688" s="151">
        <f t="shared" si="125"/>
        <v>12.4</v>
      </c>
      <c r="J2688" s="151" t="s">
        <v>707</v>
      </c>
      <c r="K2688" s="151" t="str">
        <f>IFERROR(IF(VLOOKUP(B2688,comp!$D:$L,1,FALSE)=B2688,"",""),"Novo")</f>
        <v/>
      </c>
    </row>
    <row r="2689" spans="1:11">
      <c r="A2689" s="151">
        <v>96840</v>
      </c>
      <c r="B2689" s="152">
        <v>38914</v>
      </c>
      <c r="C2689" s="151" t="s">
        <v>6189</v>
      </c>
      <c r="D2689" s="151" t="s">
        <v>727</v>
      </c>
      <c r="E2689" s="151">
        <v>1</v>
      </c>
      <c r="F2689" s="151">
        <v>13.23</v>
      </c>
      <c r="G2689" s="151">
        <f t="shared" si="123"/>
        <v>13.23</v>
      </c>
      <c r="H2689" s="151">
        <f t="shared" si="124"/>
        <v>0</v>
      </c>
      <c r="I2689" s="151">
        <f t="shared" si="125"/>
        <v>13.23</v>
      </c>
      <c r="J2689" s="151" t="s">
        <v>707</v>
      </c>
      <c r="K2689" s="151" t="str">
        <f>IFERROR(IF(VLOOKUP(B2689,comp!$D:$L,1,FALSE)=B2689,"",""),"Novo")</f>
        <v/>
      </c>
    </row>
    <row r="2690" spans="1:11">
      <c r="A2690" s="151">
        <v>96841</v>
      </c>
      <c r="B2690" s="152">
        <v>38925</v>
      </c>
      <c r="C2690" s="151" t="s">
        <v>6196</v>
      </c>
      <c r="D2690" s="151" t="s">
        <v>727</v>
      </c>
      <c r="E2690" s="151">
        <v>1</v>
      </c>
      <c r="F2690" s="151">
        <v>13.38</v>
      </c>
      <c r="G2690" s="151">
        <f t="shared" si="123"/>
        <v>13.38</v>
      </c>
      <c r="H2690" s="151">
        <f t="shared" si="124"/>
        <v>0</v>
      </c>
      <c r="I2690" s="151">
        <f t="shared" si="125"/>
        <v>13.38</v>
      </c>
      <c r="J2690" s="151" t="s">
        <v>707</v>
      </c>
      <c r="K2690" s="151" t="str">
        <f>IFERROR(IF(VLOOKUP(B2690,comp!$D:$L,1,FALSE)=B2690,"",""),"Novo")</f>
        <v/>
      </c>
    </row>
    <row r="2691" spans="1:11">
      <c r="A2691" s="151">
        <v>96842</v>
      </c>
      <c r="B2691" s="152">
        <v>38926</v>
      </c>
      <c r="C2691" s="151" t="s">
        <v>6197</v>
      </c>
      <c r="D2691" s="151" t="s">
        <v>727</v>
      </c>
      <c r="E2691" s="151">
        <v>1</v>
      </c>
      <c r="F2691" s="151">
        <v>15.87</v>
      </c>
      <c r="G2691" s="151">
        <f t="shared" si="123"/>
        <v>15.87</v>
      </c>
      <c r="H2691" s="151">
        <f t="shared" si="124"/>
        <v>0</v>
      </c>
      <c r="I2691" s="151">
        <f t="shared" si="125"/>
        <v>15.87</v>
      </c>
      <c r="J2691" s="151" t="s">
        <v>707</v>
      </c>
      <c r="K2691" s="151" t="str">
        <f>IFERROR(IF(VLOOKUP(B2691,comp!$D:$L,1,FALSE)=B2691,"",""),"Novo")</f>
        <v/>
      </c>
    </row>
    <row r="2692" spans="1:11">
      <c r="A2692" s="151">
        <v>96843</v>
      </c>
      <c r="B2692" s="152">
        <v>38919</v>
      </c>
      <c r="C2692" s="151" t="s">
        <v>6193</v>
      </c>
      <c r="D2692" s="151" t="s">
        <v>727</v>
      </c>
      <c r="E2692" s="151">
        <v>1</v>
      </c>
      <c r="F2692" s="151">
        <v>14.56</v>
      </c>
      <c r="G2692" s="151">
        <f t="shared" si="123"/>
        <v>14.56</v>
      </c>
      <c r="H2692" s="151">
        <f t="shared" si="124"/>
        <v>0</v>
      </c>
      <c r="I2692" s="151">
        <f t="shared" si="125"/>
        <v>14.56</v>
      </c>
      <c r="J2692" s="151" t="s">
        <v>707</v>
      </c>
      <c r="K2692" s="151" t="str">
        <f>IFERROR(IF(VLOOKUP(B2692,comp!$D:$L,1,FALSE)=B2692,"",""),"Novo")</f>
        <v/>
      </c>
    </row>
    <row r="2693" spans="1:11">
      <c r="A2693" s="151">
        <v>96844</v>
      </c>
      <c r="B2693" s="152">
        <v>38941</v>
      </c>
      <c r="C2693" s="151" t="s">
        <v>6200</v>
      </c>
      <c r="D2693" s="151" t="s">
        <v>727</v>
      </c>
      <c r="E2693" s="151">
        <v>1</v>
      </c>
      <c r="F2693" s="151">
        <v>17.39</v>
      </c>
      <c r="G2693" s="151">
        <f t="shared" ref="G2693:G2756" si="126">IF(J2693="INSUMO",F2693*E2693,0)</f>
        <v>17.39</v>
      </c>
      <c r="H2693" s="151">
        <f t="shared" ref="H2693:H2756" si="127">IF(J2693="MÃO DE OBRA",F2693*E2693,0)</f>
        <v>0</v>
      </c>
      <c r="I2693" s="151">
        <f t="shared" ref="I2693:I2756" si="128">E2693*F2693</f>
        <v>17.39</v>
      </c>
      <c r="J2693" s="151" t="s">
        <v>707</v>
      </c>
      <c r="K2693" s="151" t="str">
        <f>IFERROR(IF(VLOOKUP(B2693,comp!$D:$L,1,FALSE)=B2693,"",""),"Novo")</f>
        <v/>
      </c>
    </row>
    <row r="2694" spans="1:11">
      <c r="A2694" s="151">
        <v>96845</v>
      </c>
      <c r="B2694" s="152">
        <v>38915</v>
      </c>
      <c r="C2694" s="151" t="s">
        <v>6190</v>
      </c>
      <c r="D2694" s="151" t="s">
        <v>727</v>
      </c>
      <c r="E2694" s="151">
        <v>1</v>
      </c>
      <c r="F2694" s="151">
        <v>25.5</v>
      </c>
      <c r="G2694" s="151">
        <f t="shared" si="126"/>
        <v>25.5</v>
      </c>
      <c r="H2694" s="151">
        <f t="shared" si="127"/>
        <v>0</v>
      </c>
      <c r="I2694" s="151">
        <f t="shared" si="128"/>
        <v>25.5</v>
      </c>
      <c r="J2694" s="151" t="s">
        <v>707</v>
      </c>
      <c r="K2694" s="151" t="str">
        <f>IFERROR(IF(VLOOKUP(B2694,comp!$D:$L,1,FALSE)=B2694,"",""),"Novo")</f>
        <v/>
      </c>
    </row>
    <row r="2695" spans="1:11">
      <c r="A2695" s="151">
        <v>96846</v>
      </c>
      <c r="B2695" s="152">
        <v>38927</v>
      </c>
      <c r="C2695" s="151" t="s">
        <v>6198</v>
      </c>
      <c r="D2695" s="151" t="s">
        <v>727</v>
      </c>
      <c r="E2695" s="151">
        <v>1</v>
      </c>
      <c r="F2695" s="151">
        <v>20.05</v>
      </c>
      <c r="G2695" s="151">
        <f t="shared" si="126"/>
        <v>20.05</v>
      </c>
      <c r="H2695" s="151">
        <f t="shared" si="127"/>
        <v>0</v>
      </c>
      <c r="I2695" s="151">
        <f t="shared" si="128"/>
        <v>20.05</v>
      </c>
      <c r="J2695" s="151" t="s">
        <v>707</v>
      </c>
      <c r="K2695" s="151" t="str">
        <f>IFERROR(IF(VLOOKUP(B2695,comp!$D:$L,1,FALSE)=B2695,"",""),"Novo")</f>
        <v/>
      </c>
    </row>
    <row r="2696" spans="1:11">
      <c r="A2696" s="151">
        <v>96847</v>
      </c>
      <c r="B2696" s="152">
        <v>38922</v>
      </c>
      <c r="C2696" s="151" t="s">
        <v>6194</v>
      </c>
      <c r="D2696" s="151" t="s">
        <v>727</v>
      </c>
      <c r="E2696" s="151">
        <v>1</v>
      </c>
      <c r="F2696" s="151">
        <v>19.53</v>
      </c>
      <c r="G2696" s="151">
        <f t="shared" si="126"/>
        <v>19.53</v>
      </c>
      <c r="H2696" s="151">
        <f t="shared" si="127"/>
        <v>0</v>
      </c>
      <c r="I2696" s="151">
        <f t="shared" si="128"/>
        <v>19.53</v>
      </c>
      <c r="J2696" s="151" t="s">
        <v>707</v>
      </c>
      <c r="K2696" s="151" t="str">
        <f>IFERROR(IF(VLOOKUP(B2696,comp!$D:$L,1,FALSE)=B2696,"",""),"Novo")</f>
        <v/>
      </c>
    </row>
    <row r="2697" spans="1:11">
      <c r="A2697" s="151">
        <v>96848</v>
      </c>
      <c r="B2697" s="152">
        <v>38916</v>
      </c>
      <c r="C2697" s="151" t="s">
        <v>6191</v>
      </c>
      <c r="D2697" s="151" t="s">
        <v>727</v>
      </c>
      <c r="E2697" s="151">
        <v>1</v>
      </c>
      <c r="F2697" s="151">
        <v>35.299999999999997</v>
      </c>
      <c r="G2697" s="151">
        <f t="shared" si="126"/>
        <v>35.299999999999997</v>
      </c>
      <c r="H2697" s="151">
        <f t="shared" si="127"/>
        <v>0</v>
      </c>
      <c r="I2697" s="151">
        <f t="shared" si="128"/>
        <v>35.299999999999997</v>
      </c>
      <c r="J2697" s="151" t="s">
        <v>707</v>
      </c>
      <c r="K2697" s="151" t="str">
        <f>IFERROR(IF(VLOOKUP(B2697,comp!$D:$L,1,FALSE)=B2697,"",""),"Novo")</f>
        <v/>
      </c>
    </row>
    <row r="2698" spans="1:11">
      <c r="A2698" s="151">
        <v>96849</v>
      </c>
      <c r="B2698" s="152">
        <v>39300</v>
      </c>
      <c r="C2698" s="151" t="s">
        <v>6220</v>
      </c>
      <c r="D2698" s="151" t="s">
        <v>727</v>
      </c>
      <c r="E2698" s="151">
        <v>1</v>
      </c>
      <c r="F2698" s="151">
        <v>9.6199999999999992</v>
      </c>
      <c r="G2698" s="151">
        <f t="shared" si="126"/>
        <v>9.6199999999999992</v>
      </c>
      <c r="H2698" s="151">
        <f t="shared" si="127"/>
        <v>0</v>
      </c>
      <c r="I2698" s="151">
        <f t="shared" si="128"/>
        <v>9.6199999999999992</v>
      </c>
      <c r="J2698" s="151" t="s">
        <v>707</v>
      </c>
      <c r="K2698" s="151" t="str">
        <f>IFERROR(IF(VLOOKUP(B2698,comp!$D:$L,1,FALSE)=B2698,"",""),"Novo")</f>
        <v/>
      </c>
    </row>
    <row r="2699" spans="1:11">
      <c r="A2699" s="151">
        <v>96850</v>
      </c>
      <c r="B2699" s="152">
        <v>39304</v>
      </c>
      <c r="C2699" s="151" t="s">
        <v>6223</v>
      </c>
      <c r="D2699" s="151" t="s">
        <v>727</v>
      </c>
      <c r="E2699" s="151">
        <v>1</v>
      </c>
      <c r="F2699" s="151">
        <v>11.39</v>
      </c>
      <c r="G2699" s="151">
        <f t="shared" si="126"/>
        <v>11.39</v>
      </c>
      <c r="H2699" s="151">
        <f t="shared" si="127"/>
        <v>0</v>
      </c>
      <c r="I2699" s="151">
        <f t="shared" si="128"/>
        <v>11.39</v>
      </c>
      <c r="J2699" s="151" t="s">
        <v>707</v>
      </c>
      <c r="K2699" s="151" t="str">
        <f>IFERROR(IF(VLOOKUP(B2699,comp!$D:$L,1,FALSE)=B2699,"",""),"Novo")</f>
        <v/>
      </c>
    </row>
    <row r="2700" spans="1:11">
      <c r="A2700" s="151">
        <v>96852</v>
      </c>
      <c r="B2700" s="152">
        <v>39301</v>
      </c>
      <c r="C2700" s="151" t="s">
        <v>6221</v>
      </c>
      <c r="D2700" s="151" t="s">
        <v>727</v>
      </c>
      <c r="E2700" s="151">
        <v>1</v>
      </c>
      <c r="F2700" s="151">
        <v>12.89</v>
      </c>
      <c r="G2700" s="151">
        <f t="shared" si="126"/>
        <v>12.89</v>
      </c>
      <c r="H2700" s="151">
        <f t="shared" si="127"/>
        <v>0</v>
      </c>
      <c r="I2700" s="151">
        <f t="shared" si="128"/>
        <v>12.89</v>
      </c>
      <c r="J2700" s="151" t="s">
        <v>707</v>
      </c>
      <c r="K2700" s="151" t="str">
        <f>IFERROR(IF(VLOOKUP(B2700,comp!$D:$L,1,FALSE)=B2700,"",""),"Novo")</f>
        <v/>
      </c>
    </row>
    <row r="2701" spans="1:11">
      <c r="A2701" s="151">
        <v>96853</v>
      </c>
      <c r="B2701" s="152">
        <v>39305</v>
      </c>
      <c r="C2701" s="151" t="s">
        <v>6224</v>
      </c>
      <c r="D2701" s="151" t="s">
        <v>727</v>
      </c>
      <c r="E2701" s="151">
        <v>1</v>
      </c>
      <c r="F2701" s="151">
        <v>12.49</v>
      </c>
      <c r="G2701" s="151">
        <f t="shared" si="126"/>
        <v>12.49</v>
      </c>
      <c r="H2701" s="151">
        <f t="shared" si="127"/>
        <v>0</v>
      </c>
      <c r="I2701" s="151">
        <f t="shared" si="128"/>
        <v>12.49</v>
      </c>
      <c r="J2701" s="151" t="s">
        <v>707</v>
      </c>
      <c r="K2701" s="151" t="str">
        <f>IFERROR(IF(VLOOKUP(B2701,comp!$D:$L,1,FALSE)=B2701,"",""),"Novo")</f>
        <v/>
      </c>
    </row>
    <row r="2702" spans="1:11">
      <c r="A2702" s="151">
        <v>96854</v>
      </c>
      <c r="B2702" s="152">
        <v>39306</v>
      </c>
      <c r="C2702" s="151" t="s">
        <v>6225</v>
      </c>
      <c r="D2702" s="151" t="s">
        <v>727</v>
      </c>
      <c r="E2702" s="151">
        <v>1</v>
      </c>
      <c r="F2702" s="151">
        <v>16.79</v>
      </c>
      <c r="G2702" s="151">
        <f t="shared" si="126"/>
        <v>16.79</v>
      </c>
      <c r="H2702" s="151">
        <f t="shared" si="127"/>
        <v>0</v>
      </c>
      <c r="I2702" s="151">
        <f t="shared" si="128"/>
        <v>16.79</v>
      </c>
      <c r="J2702" s="151" t="s">
        <v>707</v>
      </c>
      <c r="K2702" s="151" t="str">
        <f>IFERROR(IF(VLOOKUP(B2702,comp!$D:$L,1,FALSE)=B2702,"",""),"Novo")</f>
        <v/>
      </c>
    </row>
    <row r="2703" spans="1:11">
      <c r="A2703" s="151">
        <v>96855</v>
      </c>
      <c r="B2703" s="152">
        <v>39302</v>
      </c>
      <c r="C2703" s="151" t="s">
        <v>6222</v>
      </c>
      <c r="D2703" s="151" t="s">
        <v>727</v>
      </c>
      <c r="E2703" s="151">
        <v>1</v>
      </c>
      <c r="F2703" s="151">
        <v>23.42</v>
      </c>
      <c r="G2703" s="151">
        <f t="shared" si="126"/>
        <v>23.42</v>
      </c>
      <c r="H2703" s="151">
        <f t="shared" si="127"/>
        <v>0</v>
      </c>
      <c r="I2703" s="151">
        <f t="shared" si="128"/>
        <v>23.42</v>
      </c>
      <c r="J2703" s="151" t="s">
        <v>707</v>
      </c>
      <c r="K2703" s="151" t="str">
        <f>IFERROR(IF(VLOOKUP(B2703,comp!$D:$L,1,FALSE)=B2703,"",""),"Novo")</f>
        <v/>
      </c>
    </row>
    <row r="2704" spans="1:11">
      <c r="A2704" s="151">
        <v>96856</v>
      </c>
      <c r="B2704" s="152">
        <v>38928</v>
      </c>
      <c r="C2704" s="151" t="s">
        <v>6199</v>
      </c>
      <c r="D2704" s="151" t="s">
        <v>727</v>
      </c>
      <c r="E2704" s="151">
        <v>1</v>
      </c>
      <c r="F2704" s="151">
        <v>22.19</v>
      </c>
      <c r="G2704" s="151">
        <f t="shared" si="126"/>
        <v>22.19</v>
      </c>
      <c r="H2704" s="151">
        <f t="shared" si="127"/>
        <v>0</v>
      </c>
      <c r="I2704" s="151">
        <f t="shared" si="128"/>
        <v>22.19</v>
      </c>
      <c r="J2704" s="151" t="s">
        <v>707</v>
      </c>
      <c r="K2704" s="151" t="str">
        <f>IFERROR(IF(VLOOKUP(B2704,comp!$D:$L,1,FALSE)=B2704,"",""),"Novo")</f>
        <v/>
      </c>
    </row>
    <row r="2705" spans="1:11">
      <c r="A2705" s="151">
        <v>96860</v>
      </c>
      <c r="B2705" s="152">
        <v>38873</v>
      </c>
      <c r="C2705" s="151" t="s">
        <v>6181</v>
      </c>
      <c r="D2705" s="151" t="s">
        <v>727</v>
      </c>
      <c r="E2705" s="151">
        <v>1</v>
      </c>
      <c r="F2705" s="151">
        <v>16.41</v>
      </c>
      <c r="G2705" s="151">
        <f t="shared" si="126"/>
        <v>16.41</v>
      </c>
      <c r="H2705" s="151">
        <f t="shared" si="127"/>
        <v>0</v>
      </c>
      <c r="I2705" s="151">
        <f t="shared" si="128"/>
        <v>16.41</v>
      </c>
      <c r="J2705" s="151" t="s">
        <v>707</v>
      </c>
      <c r="K2705" s="151" t="str">
        <f>IFERROR(IF(VLOOKUP(B2705,comp!$D:$L,1,FALSE)=B2705,"",""),"Novo")</f>
        <v/>
      </c>
    </row>
    <row r="2706" spans="1:11">
      <c r="A2706" s="151">
        <v>96861</v>
      </c>
      <c r="B2706" s="152">
        <v>38905</v>
      </c>
      <c r="C2706" s="151" t="s">
        <v>6185</v>
      </c>
      <c r="D2706" s="151" t="s">
        <v>727</v>
      </c>
      <c r="E2706" s="151">
        <v>1</v>
      </c>
      <c r="F2706" s="151">
        <v>21.24</v>
      </c>
      <c r="G2706" s="151">
        <f t="shared" si="126"/>
        <v>21.24</v>
      </c>
      <c r="H2706" s="151">
        <f t="shared" si="127"/>
        <v>0</v>
      </c>
      <c r="I2706" s="151">
        <f t="shared" si="128"/>
        <v>21.24</v>
      </c>
      <c r="J2706" s="151" t="s">
        <v>707</v>
      </c>
      <c r="K2706" s="151" t="str">
        <f>IFERROR(IF(VLOOKUP(B2706,comp!$D:$L,1,FALSE)=B2706,"",""),"Novo")</f>
        <v/>
      </c>
    </row>
    <row r="2707" spans="1:11">
      <c r="A2707" s="151">
        <v>96862</v>
      </c>
      <c r="B2707" s="152">
        <v>38874</v>
      </c>
      <c r="C2707" s="151" t="s">
        <v>6182</v>
      </c>
      <c r="D2707" s="151" t="s">
        <v>727</v>
      </c>
      <c r="E2707" s="151">
        <v>1</v>
      </c>
      <c r="F2707" s="151">
        <v>20.79</v>
      </c>
      <c r="G2707" s="151">
        <f t="shared" si="126"/>
        <v>20.79</v>
      </c>
      <c r="H2707" s="151">
        <f t="shared" si="127"/>
        <v>0</v>
      </c>
      <c r="I2707" s="151">
        <f t="shared" si="128"/>
        <v>20.79</v>
      </c>
      <c r="J2707" s="151" t="s">
        <v>707</v>
      </c>
      <c r="K2707" s="151" t="str">
        <f>IFERROR(IF(VLOOKUP(B2707,comp!$D:$L,1,FALSE)=B2707,"",""),"Novo")</f>
        <v/>
      </c>
    </row>
    <row r="2708" spans="1:11">
      <c r="A2708" s="151">
        <v>96863</v>
      </c>
      <c r="B2708" s="152">
        <v>38907</v>
      </c>
      <c r="C2708" s="151" t="s">
        <v>6186</v>
      </c>
      <c r="D2708" s="151" t="s">
        <v>727</v>
      </c>
      <c r="E2708" s="151">
        <v>1</v>
      </c>
      <c r="F2708" s="151">
        <v>20.48</v>
      </c>
      <c r="G2708" s="151">
        <f t="shared" si="126"/>
        <v>20.48</v>
      </c>
      <c r="H2708" s="151">
        <f t="shared" si="127"/>
        <v>0</v>
      </c>
      <c r="I2708" s="151">
        <f t="shared" si="128"/>
        <v>20.48</v>
      </c>
      <c r="J2708" s="151" t="s">
        <v>707</v>
      </c>
      <c r="K2708" s="151" t="str">
        <f>IFERROR(IF(VLOOKUP(B2708,comp!$D:$L,1,FALSE)=B2708,"",""),"Novo")</f>
        <v/>
      </c>
    </row>
    <row r="2709" spans="1:11">
      <c r="A2709" s="151">
        <v>96864</v>
      </c>
      <c r="B2709" s="152">
        <v>38875</v>
      </c>
      <c r="C2709" s="151" t="s">
        <v>6183</v>
      </c>
      <c r="D2709" s="151" t="s">
        <v>727</v>
      </c>
      <c r="E2709" s="151">
        <v>1</v>
      </c>
      <c r="F2709" s="151">
        <v>32.94</v>
      </c>
      <c r="G2709" s="151">
        <f t="shared" si="126"/>
        <v>32.94</v>
      </c>
      <c r="H2709" s="151">
        <f t="shared" si="127"/>
        <v>0</v>
      </c>
      <c r="I2709" s="151">
        <f t="shared" si="128"/>
        <v>32.94</v>
      </c>
      <c r="J2709" s="151" t="s">
        <v>707</v>
      </c>
      <c r="K2709" s="151" t="str">
        <f>IFERROR(IF(VLOOKUP(B2709,comp!$D:$L,1,FALSE)=B2709,"",""),"Novo")</f>
        <v/>
      </c>
    </row>
    <row r="2710" spans="1:11">
      <c r="A2710" s="151">
        <v>96865</v>
      </c>
      <c r="B2710" s="152">
        <v>38910</v>
      </c>
      <c r="C2710" s="151" t="s">
        <v>6187</v>
      </c>
      <c r="D2710" s="151" t="s">
        <v>727</v>
      </c>
      <c r="E2710" s="151">
        <v>1</v>
      </c>
      <c r="F2710" s="151">
        <v>23.95</v>
      </c>
      <c r="G2710" s="151">
        <f t="shared" si="126"/>
        <v>23.95</v>
      </c>
      <c r="H2710" s="151">
        <f t="shared" si="127"/>
        <v>0</v>
      </c>
      <c r="I2710" s="151">
        <f t="shared" si="128"/>
        <v>23.95</v>
      </c>
      <c r="J2710" s="151" t="s">
        <v>707</v>
      </c>
      <c r="K2710" s="151" t="str">
        <f>IFERROR(IF(VLOOKUP(B2710,comp!$D:$L,1,FALSE)=B2710,"",""),"Novo")</f>
        <v/>
      </c>
    </row>
    <row r="2711" spans="1:11">
      <c r="A2711" s="151">
        <v>96866</v>
      </c>
      <c r="B2711" s="152">
        <v>38876</v>
      </c>
      <c r="C2711" s="151" t="s">
        <v>6184</v>
      </c>
      <c r="D2711" s="151" t="s">
        <v>727</v>
      </c>
      <c r="E2711" s="151">
        <v>1</v>
      </c>
      <c r="F2711" s="151">
        <v>44.27</v>
      </c>
      <c r="G2711" s="151">
        <f t="shared" si="126"/>
        <v>44.27</v>
      </c>
      <c r="H2711" s="151">
        <f t="shared" si="127"/>
        <v>0</v>
      </c>
      <c r="I2711" s="151">
        <f t="shared" si="128"/>
        <v>44.27</v>
      </c>
      <c r="J2711" s="151" t="s">
        <v>707</v>
      </c>
      <c r="K2711" s="151" t="str">
        <f>IFERROR(IF(VLOOKUP(B2711,comp!$D:$L,1,FALSE)=B2711,"",""),"Novo")</f>
        <v/>
      </c>
    </row>
    <row r="2712" spans="1:11">
      <c r="A2712" s="151">
        <v>96868</v>
      </c>
      <c r="B2712" s="152">
        <v>39322</v>
      </c>
      <c r="C2712" s="151" t="s">
        <v>6233</v>
      </c>
      <c r="D2712" s="151" t="s">
        <v>727</v>
      </c>
      <c r="E2712" s="151">
        <v>1</v>
      </c>
      <c r="F2712" s="151">
        <v>10.1</v>
      </c>
      <c r="G2712" s="151">
        <f t="shared" si="126"/>
        <v>10.1</v>
      </c>
      <c r="H2712" s="151">
        <f t="shared" si="127"/>
        <v>0</v>
      </c>
      <c r="I2712" s="151">
        <f t="shared" si="128"/>
        <v>10.1</v>
      </c>
      <c r="J2712" s="151" t="s">
        <v>707</v>
      </c>
      <c r="K2712" s="151" t="str">
        <f>IFERROR(IF(VLOOKUP(B2712,comp!$D:$L,1,FALSE)=B2712,"",""),"Novo")</f>
        <v/>
      </c>
    </row>
    <row r="2713" spans="1:11">
      <c r="A2713" s="151">
        <v>96869</v>
      </c>
      <c r="B2713" s="152">
        <v>39289</v>
      </c>
      <c r="C2713" s="151" t="s">
        <v>6209</v>
      </c>
      <c r="D2713" s="151" t="s">
        <v>727</v>
      </c>
      <c r="E2713" s="151">
        <v>1</v>
      </c>
      <c r="F2713" s="151">
        <v>18.84</v>
      </c>
      <c r="G2713" s="151">
        <f t="shared" si="126"/>
        <v>18.84</v>
      </c>
      <c r="H2713" s="151">
        <f t="shared" si="127"/>
        <v>0</v>
      </c>
      <c r="I2713" s="151">
        <f t="shared" si="128"/>
        <v>18.84</v>
      </c>
      <c r="J2713" s="151" t="s">
        <v>707</v>
      </c>
      <c r="K2713" s="151" t="str">
        <f>IFERROR(IF(VLOOKUP(B2713,comp!$D:$L,1,FALSE)=B2713,"",""),"Novo")</f>
        <v/>
      </c>
    </row>
    <row r="2714" spans="1:11">
      <c r="A2714" s="151">
        <v>96870</v>
      </c>
      <c r="B2714" s="152">
        <v>39290</v>
      </c>
      <c r="C2714" s="151" t="s">
        <v>6210</v>
      </c>
      <c r="D2714" s="151" t="s">
        <v>727</v>
      </c>
      <c r="E2714" s="151">
        <v>1</v>
      </c>
      <c r="F2714" s="151">
        <v>31.8</v>
      </c>
      <c r="G2714" s="151">
        <f t="shared" si="126"/>
        <v>31.8</v>
      </c>
      <c r="H2714" s="151">
        <f t="shared" si="127"/>
        <v>0</v>
      </c>
      <c r="I2714" s="151">
        <f t="shared" si="128"/>
        <v>31.8</v>
      </c>
      <c r="J2714" s="151" t="s">
        <v>707</v>
      </c>
      <c r="K2714" s="151" t="str">
        <f>IFERROR(IF(VLOOKUP(B2714,comp!$D:$L,1,FALSE)=B2714,"",""),"Novo")</f>
        <v/>
      </c>
    </row>
    <row r="2715" spans="1:11">
      <c r="A2715" s="151">
        <v>96871</v>
      </c>
      <c r="B2715" s="152">
        <v>39291</v>
      </c>
      <c r="C2715" s="151" t="s">
        <v>6211</v>
      </c>
      <c r="D2715" s="151" t="s">
        <v>727</v>
      </c>
      <c r="E2715" s="151">
        <v>1</v>
      </c>
      <c r="F2715" s="151">
        <v>35.17</v>
      </c>
      <c r="G2715" s="151">
        <f t="shared" si="126"/>
        <v>35.17</v>
      </c>
      <c r="H2715" s="151">
        <f t="shared" si="127"/>
        <v>0</v>
      </c>
      <c r="I2715" s="151">
        <f t="shared" si="128"/>
        <v>35.17</v>
      </c>
      <c r="J2715" s="151" t="s">
        <v>707</v>
      </c>
      <c r="K2715" s="151" t="str">
        <f>IFERROR(IF(VLOOKUP(B2715,comp!$D:$L,1,FALSE)=B2715,"",""),"Novo")</f>
        <v/>
      </c>
    </row>
    <row r="2716" spans="1:11">
      <c r="A2716" s="151">
        <v>96872</v>
      </c>
      <c r="B2716" s="152">
        <v>38836</v>
      </c>
      <c r="C2716" s="151" t="s">
        <v>6169</v>
      </c>
      <c r="D2716" s="151" t="s">
        <v>727</v>
      </c>
      <c r="E2716" s="151">
        <v>1</v>
      </c>
      <c r="F2716" s="151">
        <v>6.02</v>
      </c>
      <c r="G2716" s="151">
        <f t="shared" si="126"/>
        <v>6.02</v>
      </c>
      <c r="H2716" s="151">
        <f t="shared" si="127"/>
        <v>0</v>
      </c>
      <c r="I2716" s="151">
        <f t="shared" si="128"/>
        <v>6.02</v>
      </c>
      <c r="J2716" s="151" t="s">
        <v>707</v>
      </c>
      <c r="K2716" s="151" t="str">
        <f>IFERROR(IF(VLOOKUP(B2716,comp!$D:$L,1,FALSE)=B2716,"",""),"Novo")</f>
        <v/>
      </c>
    </row>
    <row r="2717" spans="1:11">
      <c r="A2717" s="151">
        <v>96872</v>
      </c>
      <c r="B2717" s="152">
        <v>38869</v>
      </c>
      <c r="C2717" s="151" t="s">
        <v>6177</v>
      </c>
      <c r="D2717" s="151" t="s">
        <v>727</v>
      </c>
      <c r="E2717" s="151">
        <v>1</v>
      </c>
      <c r="F2717" s="151">
        <v>22.78</v>
      </c>
      <c r="G2717" s="151">
        <f t="shared" si="126"/>
        <v>22.78</v>
      </c>
      <c r="H2717" s="151">
        <f t="shared" si="127"/>
        <v>0</v>
      </c>
      <c r="I2717" s="151">
        <f t="shared" si="128"/>
        <v>22.78</v>
      </c>
      <c r="J2717" s="151" t="s">
        <v>707</v>
      </c>
      <c r="K2717" s="151" t="str">
        <f>IFERROR(IF(VLOOKUP(B2717,comp!$D:$L,1,FALSE)=B2717,"",""),"Novo")</f>
        <v/>
      </c>
    </row>
    <row r="2718" spans="1:11">
      <c r="A2718" s="151">
        <v>96873</v>
      </c>
      <c r="B2718" s="152">
        <v>38837</v>
      </c>
      <c r="C2718" s="151" t="s">
        <v>6170</v>
      </c>
      <c r="D2718" s="151" t="s">
        <v>727</v>
      </c>
      <c r="E2718" s="151">
        <v>1</v>
      </c>
      <c r="F2718" s="151">
        <v>8.6199999999999992</v>
      </c>
      <c r="G2718" s="151">
        <f t="shared" si="126"/>
        <v>8.6199999999999992</v>
      </c>
      <c r="H2718" s="151">
        <f t="shared" si="127"/>
        <v>0</v>
      </c>
      <c r="I2718" s="151">
        <f t="shared" si="128"/>
        <v>8.6199999999999992</v>
      </c>
      <c r="J2718" s="151" t="s">
        <v>707</v>
      </c>
      <c r="K2718" s="151" t="str">
        <f>IFERROR(IF(VLOOKUP(B2718,comp!$D:$L,1,FALSE)=B2718,"",""),"Novo")</f>
        <v/>
      </c>
    </row>
    <row r="2719" spans="1:11">
      <c r="A2719" s="151">
        <v>96873</v>
      </c>
      <c r="B2719" s="152">
        <v>38870</v>
      </c>
      <c r="C2719" s="151" t="s">
        <v>6178</v>
      </c>
      <c r="D2719" s="151" t="s">
        <v>727</v>
      </c>
      <c r="E2719" s="151">
        <v>1</v>
      </c>
      <c r="F2719" s="151">
        <v>33.76</v>
      </c>
      <c r="G2719" s="151">
        <f t="shared" si="126"/>
        <v>33.76</v>
      </c>
      <c r="H2719" s="151">
        <f t="shared" si="127"/>
        <v>0</v>
      </c>
      <c r="I2719" s="151">
        <f t="shared" si="128"/>
        <v>33.76</v>
      </c>
      <c r="J2719" s="151" t="s">
        <v>707</v>
      </c>
      <c r="K2719" s="151" t="str">
        <f>IFERROR(IF(VLOOKUP(B2719,comp!$D:$L,1,FALSE)=B2719,"",""),"Novo")</f>
        <v/>
      </c>
    </row>
    <row r="2720" spans="1:11">
      <c r="A2720" s="151">
        <v>96874</v>
      </c>
      <c r="B2720" s="152">
        <v>38871</v>
      </c>
      <c r="C2720" s="151" t="s">
        <v>6179</v>
      </c>
      <c r="D2720" s="151" t="s">
        <v>727</v>
      </c>
      <c r="E2720" s="151">
        <v>1</v>
      </c>
      <c r="F2720" s="151">
        <v>29.73</v>
      </c>
      <c r="G2720" s="151">
        <f t="shared" si="126"/>
        <v>29.73</v>
      </c>
      <c r="H2720" s="151">
        <f t="shared" si="127"/>
        <v>0</v>
      </c>
      <c r="I2720" s="151">
        <f t="shared" si="128"/>
        <v>29.73</v>
      </c>
      <c r="J2720" s="151" t="s">
        <v>707</v>
      </c>
      <c r="K2720" s="151" t="str">
        <f>IFERROR(IF(VLOOKUP(B2720,comp!$D:$L,1,FALSE)=B2720,"",""),"Novo")</f>
        <v/>
      </c>
    </row>
    <row r="2721" spans="1:11">
      <c r="A2721" s="151">
        <v>96875</v>
      </c>
      <c r="B2721" s="152">
        <v>38872</v>
      </c>
      <c r="C2721" s="151" t="s">
        <v>6180</v>
      </c>
      <c r="D2721" s="151" t="s">
        <v>727</v>
      </c>
      <c r="E2721" s="151">
        <v>1</v>
      </c>
      <c r="F2721" s="151">
        <v>43.01</v>
      </c>
      <c r="G2721" s="151">
        <f t="shared" si="126"/>
        <v>43.01</v>
      </c>
      <c r="H2721" s="151">
        <f t="shared" si="127"/>
        <v>0</v>
      </c>
      <c r="I2721" s="151">
        <f t="shared" si="128"/>
        <v>43.01</v>
      </c>
      <c r="J2721" s="151" t="s">
        <v>707</v>
      </c>
      <c r="K2721" s="151" t="str">
        <f>IFERROR(IF(VLOOKUP(B2721,comp!$D:$L,1,FALSE)=B2721,"",""),"Novo")</f>
        <v/>
      </c>
    </row>
    <row r="2722" spans="1:11">
      <c r="A2722" s="151">
        <v>96876</v>
      </c>
      <c r="B2722" s="152">
        <v>1164</v>
      </c>
      <c r="C2722" s="151" t="s">
        <v>3283</v>
      </c>
      <c r="D2722" s="151" t="s">
        <v>727</v>
      </c>
      <c r="E2722" s="151">
        <v>1</v>
      </c>
      <c r="F2722" s="151">
        <v>17.350000000000001</v>
      </c>
      <c r="G2722" s="151">
        <f t="shared" si="126"/>
        <v>17.350000000000001</v>
      </c>
      <c r="H2722" s="151">
        <f t="shared" si="127"/>
        <v>0</v>
      </c>
      <c r="I2722" s="151">
        <f t="shared" si="128"/>
        <v>17.350000000000001</v>
      </c>
      <c r="J2722" s="151" t="s">
        <v>707</v>
      </c>
      <c r="K2722" s="151" t="str">
        <f>IFERROR(IF(VLOOKUP(B2722,comp!$D:$L,1,FALSE)=B2722,"",""),"Novo")</f>
        <v/>
      </c>
    </row>
    <row r="2723" spans="1:11">
      <c r="A2723" s="151">
        <v>96876</v>
      </c>
      <c r="B2723" s="152">
        <v>39283</v>
      </c>
      <c r="C2723" s="151" t="s">
        <v>6205</v>
      </c>
      <c r="D2723" s="151" t="s">
        <v>727</v>
      </c>
      <c r="E2723" s="151">
        <v>1</v>
      </c>
      <c r="F2723" s="151">
        <v>139.30000000000001</v>
      </c>
      <c r="G2723" s="151">
        <f t="shared" si="126"/>
        <v>139.30000000000001</v>
      </c>
      <c r="H2723" s="151">
        <f t="shared" si="127"/>
        <v>0</v>
      </c>
      <c r="I2723" s="151">
        <f t="shared" si="128"/>
        <v>139.30000000000001</v>
      </c>
      <c r="J2723" s="151" t="s">
        <v>707</v>
      </c>
      <c r="K2723" s="151" t="str">
        <f>IFERROR(IF(VLOOKUP(B2723,comp!$D:$L,1,FALSE)=B2723,"",""),"Novo")</f>
        <v/>
      </c>
    </row>
    <row r="2724" spans="1:11">
      <c r="A2724" s="151">
        <v>96878</v>
      </c>
      <c r="B2724" s="152">
        <v>39285</v>
      </c>
      <c r="C2724" s="151" t="s">
        <v>6206</v>
      </c>
      <c r="D2724" s="151" t="s">
        <v>727</v>
      </c>
      <c r="E2724" s="151">
        <v>1</v>
      </c>
      <c r="F2724" s="151">
        <v>159.21</v>
      </c>
      <c r="G2724" s="151">
        <f t="shared" si="126"/>
        <v>159.21</v>
      </c>
      <c r="H2724" s="151">
        <f t="shared" si="127"/>
        <v>0</v>
      </c>
      <c r="I2724" s="151">
        <f t="shared" si="128"/>
        <v>159.21</v>
      </c>
      <c r="J2724" s="151" t="s">
        <v>707</v>
      </c>
      <c r="K2724" s="151" t="str">
        <f>IFERROR(IF(VLOOKUP(B2724,comp!$D:$L,1,FALSE)=B2724,"",""),"Novo")</f>
        <v/>
      </c>
    </row>
    <row r="2725" spans="1:11">
      <c r="A2725" s="151">
        <v>96879</v>
      </c>
      <c r="B2725" s="152">
        <v>39286</v>
      </c>
      <c r="C2725" s="151" t="s">
        <v>6207</v>
      </c>
      <c r="D2725" s="151" t="s">
        <v>727</v>
      </c>
      <c r="E2725" s="151">
        <v>1</v>
      </c>
      <c r="F2725" s="151">
        <v>152.58000000000001</v>
      </c>
      <c r="G2725" s="151">
        <f t="shared" si="126"/>
        <v>152.58000000000001</v>
      </c>
      <c r="H2725" s="151">
        <f t="shared" si="127"/>
        <v>0</v>
      </c>
      <c r="I2725" s="151">
        <f t="shared" si="128"/>
        <v>152.58000000000001</v>
      </c>
      <c r="J2725" s="151" t="s">
        <v>707</v>
      </c>
      <c r="K2725" s="151" t="str">
        <f>IFERROR(IF(VLOOKUP(B2725,comp!$D:$L,1,FALSE)=B2725,"",""),"Novo")</f>
        <v/>
      </c>
    </row>
    <row r="2726" spans="1:11">
      <c r="A2726" s="151">
        <v>96881</v>
      </c>
      <c r="B2726" s="152">
        <v>39288</v>
      </c>
      <c r="C2726" s="151" t="s">
        <v>6208</v>
      </c>
      <c r="D2726" s="151" t="s">
        <v>727</v>
      </c>
      <c r="E2726" s="151">
        <v>1</v>
      </c>
      <c r="F2726" s="151">
        <v>185.73</v>
      </c>
      <c r="G2726" s="151">
        <f t="shared" si="126"/>
        <v>185.73</v>
      </c>
      <c r="H2726" s="151">
        <f t="shared" si="127"/>
        <v>0</v>
      </c>
      <c r="I2726" s="151">
        <f t="shared" si="128"/>
        <v>185.73</v>
      </c>
      <c r="J2726" s="151" t="s">
        <v>707</v>
      </c>
      <c r="K2726" s="151" t="str">
        <f>IFERROR(IF(VLOOKUP(B2726,comp!$D:$L,1,FALSE)=B2726,"",""),"Novo")</f>
        <v/>
      </c>
    </row>
    <row r="2727" spans="1:11">
      <c r="A2727" s="151">
        <v>97430</v>
      </c>
      <c r="B2727" s="152">
        <v>40410</v>
      </c>
      <c r="C2727" s="151" t="s">
        <v>6411</v>
      </c>
      <c r="D2727" s="151" t="s">
        <v>727</v>
      </c>
      <c r="E2727" s="151">
        <v>1</v>
      </c>
      <c r="F2727" s="151">
        <v>22.27</v>
      </c>
      <c r="G2727" s="151">
        <f t="shared" si="126"/>
        <v>22.27</v>
      </c>
      <c r="H2727" s="151">
        <f t="shared" si="127"/>
        <v>0</v>
      </c>
      <c r="I2727" s="151">
        <f t="shared" si="128"/>
        <v>22.27</v>
      </c>
      <c r="J2727" s="151" t="s">
        <v>707</v>
      </c>
      <c r="K2727" s="151" t="str">
        <f>IFERROR(IF(VLOOKUP(B2727,comp!$D:$L,1,FALSE)=B2727,"",""),"Novo")</f>
        <v/>
      </c>
    </row>
    <row r="2728" spans="1:11">
      <c r="A2728" s="151">
        <v>97431</v>
      </c>
      <c r="B2728" s="152">
        <v>40411</v>
      </c>
      <c r="C2728" s="151" t="s">
        <v>6412</v>
      </c>
      <c r="D2728" s="151" t="s">
        <v>727</v>
      </c>
      <c r="E2728" s="151">
        <v>1</v>
      </c>
      <c r="F2728" s="151">
        <v>24.17</v>
      </c>
      <c r="G2728" s="151">
        <f t="shared" si="126"/>
        <v>24.17</v>
      </c>
      <c r="H2728" s="151">
        <f t="shared" si="127"/>
        <v>0</v>
      </c>
      <c r="I2728" s="151">
        <f t="shared" si="128"/>
        <v>24.17</v>
      </c>
      <c r="J2728" s="151" t="s">
        <v>707</v>
      </c>
      <c r="K2728" s="151" t="str">
        <f>IFERROR(IF(VLOOKUP(B2728,comp!$D:$L,1,FALSE)=B2728,"",""),"Novo")</f>
        <v/>
      </c>
    </row>
    <row r="2729" spans="1:11">
      <c r="A2729" s="151">
        <v>97432</v>
      </c>
      <c r="B2729" s="152">
        <v>40412</v>
      </c>
      <c r="C2729" s="151" t="s">
        <v>6413</v>
      </c>
      <c r="D2729" s="151" t="s">
        <v>727</v>
      </c>
      <c r="E2729" s="151">
        <v>1</v>
      </c>
      <c r="F2729" s="151">
        <v>27.12</v>
      </c>
      <c r="G2729" s="151">
        <f t="shared" si="126"/>
        <v>27.12</v>
      </c>
      <c r="H2729" s="151">
        <f t="shared" si="127"/>
        <v>0</v>
      </c>
      <c r="I2729" s="151">
        <f t="shared" si="128"/>
        <v>27.12</v>
      </c>
      <c r="J2729" s="151" t="s">
        <v>707</v>
      </c>
      <c r="K2729" s="151" t="str">
        <f>IFERROR(IF(VLOOKUP(B2729,comp!$D:$L,1,FALSE)=B2729,"",""),"Novo")</f>
        <v/>
      </c>
    </row>
    <row r="2730" spans="1:11">
      <c r="A2730" s="151">
        <v>97433</v>
      </c>
      <c r="B2730" s="152">
        <v>40414</v>
      </c>
      <c r="C2730" s="151" t="s">
        <v>6415</v>
      </c>
      <c r="D2730" s="151" t="s">
        <v>727</v>
      </c>
      <c r="E2730" s="151">
        <v>1</v>
      </c>
      <c r="F2730" s="151">
        <v>19.489999999999998</v>
      </c>
      <c r="G2730" s="151">
        <f t="shared" si="126"/>
        <v>19.489999999999998</v>
      </c>
      <c r="H2730" s="151">
        <f t="shared" si="127"/>
        <v>0</v>
      </c>
      <c r="I2730" s="151">
        <f t="shared" si="128"/>
        <v>19.489999999999998</v>
      </c>
      <c r="J2730" s="151" t="s">
        <v>707</v>
      </c>
      <c r="K2730" s="151" t="str">
        <f>IFERROR(IF(VLOOKUP(B2730,comp!$D:$L,1,FALSE)=B2730,"",""),"Novo")</f>
        <v/>
      </c>
    </row>
    <row r="2731" spans="1:11">
      <c r="A2731" s="151">
        <v>97434</v>
      </c>
      <c r="B2731" s="152">
        <v>40413</v>
      </c>
      <c r="C2731" s="151" t="s">
        <v>6414</v>
      </c>
      <c r="D2731" s="151" t="s">
        <v>727</v>
      </c>
      <c r="E2731" s="151">
        <v>1</v>
      </c>
      <c r="F2731" s="151">
        <v>21.18</v>
      </c>
      <c r="G2731" s="151">
        <f t="shared" si="126"/>
        <v>21.18</v>
      </c>
      <c r="H2731" s="151">
        <f t="shared" si="127"/>
        <v>0</v>
      </c>
      <c r="I2731" s="151">
        <f t="shared" si="128"/>
        <v>21.18</v>
      </c>
      <c r="J2731" s="151" t="s">
        <v>707</v>
      </c>
      <c r="K2731" s="151" t="str">
        <f>IFERROR(IF(VLOOKUP(B2731,comp!$D:$L,1,FALSE)=B2731,"",""),"Novo")</f>
        <v/>
      </c>
    </row>
    <row r="2732" spans="1:11">
      <c r="A2732" s="151">
        <v>97435</v>
      </c>
      <c r="B2732" s="152">
        <v>40416</v>
      </c>
      <c r="C2732" s="151" t="s">
        <v>6417</v>
      </c>
      <c r="D2732" s="151" t="s">
        <v>727</v>
      </c>
      <c r="E2732" s="151">
        <v>1</v>
      </c>
      <c r="F2732" s="151">
        <v>26.95</v>
      </c>
      <c r="G2732" s="151">
        <f t="shared" si="126"/>
        <v>26.95</v>
      </c>
      <c r="H2732" s="151">
        <f t="shared" si="127"/>
        <v>0</v>
      </c>
      <c r="I2732" s="151">
        <f t="shared" si="128"/>
        <v>26.95</v>
      </c>
      <c r="J2732" s="151" t="s">
        <v>707</v>
      </c>
      <c r="K2732" s="151" t="str">
        <f>IFERROR(IF(VLOOKUP(B2732,comp!$D:$L,1,FALSE)=B2732,"",""),"Novo")</f>
        <v/>
      </c>
    </row>
    <row r="2733" spans="1:11">
      <c r="A2733" s="151">
        <v>97436</v>
      </c>
      <c r="B2733" s="152">
        <v>40415</v>
      </c>
      <c r="C2733" s="151" t="s">
        <v>6416</v>
      </c>
      <c r="D2733" s="151" t="s">
        <v>727</v>
      </c>
      <c r="E2733" s="151">
        <v>1</v>
      </c>
      <c r="F2733" s="151">
        <v>30.18</v>
      </c>
      <c r="G2733" s="151">
        <f t="shared" si="126"/>
        <v>30.18</v>
      </c>
      <c r="H2733" s="151">
        <f t="shared" si="127"/>
        <v>0</v>
      </c>
      <c r="I2733" s="151">
        <f t="shared" si="128"/>
        <v>30.18</v>
      </c>
      <c r="J2733" s="151" t="s">
        <v>707</v>
      </c>
      <c r="K2733" s="151" t="str">
        <f>IFERROR(IF(VLOOKUP(B2733,comp!$D:$L,1,FALSE)=B2733,"",""),"Novo")</f>
        <v/>
      </c>
    </row>
    <row r="2734" spans="1:11">
      <c r="A2734" s="151">
        <v>97438</v>
      </c>
      <c r="B2734" s="152">
        <v>40417</v>
      </c>
      <c r="C2734" s="151" t="s">
        <v>6418</v>
      </c>
      <c r="D2734" s="151" t="s">
        <v>727</v>
      </c>
      <c r="E2734" s="151">
        <v>1</v>
      </c>
      <c r="F2734" s="151">
        <v>35.6</v>
      </c>
      <c r="G2734" s="151">
        <f t="shared" si="126"/>
        <v>35.6</v>
      </c>
      <c r="H2734" s="151">
        <f t="shared" si="127"/>
        <v>0</v>
      </c>
      <c r="I2734" s="151">
        <f t="shared" si="128"/>
        <v>35.6</v>
      </c>
      <c r="J2734" s="151" t="s">
        <v>707</v>
      </c>
      <c r="K2734" s="151" t="str">
        <f>IFERROR(IF(VLOOKUP(B2734,comp!$D:$L,1,FALSE)=B2734,"",""),"Novo")</f>
        <v/>
      </c>
    </row>
    <row r="2735" spans="1:11">
      <c r="A2735" s="151">
        <v>97439</v>
      </c>
      <c r="B2735" s="152">
        <v>40419</v>
      </c>
      <c r="C2735" s="151" t="s">
        <v>6419</v>
      </c>
      <c r="D2735" s="151" t="s">
        <v>727</v>
      </c>
      <c r="E2735" s="151">
        <v>1</v>
      </c>
      <c r="F2735" s="151">
        <v>34.69</v>
      </c>
      <c r="G2735" s="151">
        <f t="shared" si="126"/>
        <v>34.69</v>
      </c>
      <c r="H2735" s="151">
        <f t="shared" si="127"/>
        <v>0</v>
      </c>
      <c r="I2735" s="151">
        <f t="shared" si="128"/>
        <v>34.69</v>
      </c>
      <c r="J2735" s="151" t="s">
        <v>707</v>
      </c>
      <c r="K2735" s="151" t="str">
        <f>IFERROR(IF(VLOOKUP(B2735,comp!$D:$L,1,FALSE)=B2735,"",""),"Novo")</f>
        <v/>
      </c>
    </row>
    <row r="2736" spans="1:11">
      <c r="A2736" s="151">
        <v>97440</v>
      </c>
      <c r="B2736" s="152">
        <v>40420</v>
      </c>
      <c r="C2736" s="151" t="s">
        <v>6420</v>
      </c>
      <c r="D2736" s="151" t="s">
        <v>727</v>
      </c>
      <c r="E2736" s="151">
        <v>1</v>
      </c>
      <c r="F2736" s="151">
        <v>50.61</v>
      </c>
      <c r="G2736" s="151">
        <f t="shared" si="126"/>
        <v>50.61</v>
      </c>
      <c r="H2736" s="151">
        <f t="shared" si="127"/>
        <v>0</v>
      </c>
      <c r="I2736" s="151">
        <f t="shared" si="128"/>
        <v>50.61</v>
      </c>
      <c r="J2736" s="151" t="s">
        <v>707</v>
      </c>
      <c r="K2736" s="151" t="str">
        <f>IFERROR(IF(VLOOKUP(B2736,comp!$D:$L,1,FALSE)=B2736,"",""),"Novo")</f>
        <v/>
      </c>
    </row>
    <row r="2737" spans="1:11">
      <c r="A2737" s="151">
        <v>97443</v>
      </c>
      <c r="B2737" s="152">
        <v>40369</v>
      </c>
      <c r="C2737" s="151" t="s">
        <v>6380</v>
      </c>
      <c r="D2737" s="151" t="s">
        <v>727</v>
      </c>
      <c r="E2737" s="151">
        <v>1</v>
      </c>
      <c r="F2737" s="151">
        <v>72.06</v>
      </c>
      <c r="G2737" s="151">
        <f t="shared" si="126"/>
        <v>72.06</v>
      </c>
      <c r="H2737" s="151">
        <f t="shared" si="127"/>
        <v>0</v>
      </c>
      <c r="I2737" s="151">
        <f t="shared" si="128"/>
        <v>72.06</v>
      </c>
      <c r="J2737" s="151" t="s">
        <v>707</v>
      </c>
      <c r="K2737" s="151" t="str">
        <f>IFERROR(IF(VLOOKUP(B2737,comp!$D:$L,1,FALSE)=B2737,"",""),"Novo")</f>
        <v/>
      </c>
    </row>
    <row r="2738" spans="1:11">
      <c r="A2738" s="151">
        <v>97444</v>
      </c>
      <c r="B2738" s="152">
        <v>40367</v>
      </c>
      <c r="C2738" s="151" t="s">
        <v>6378</v>
      </c>
      <c r="D2738" s="151" t="s">
        <v>727</v>
      </c>
      <c r="E2738" s="151">
        <v>1</v>
      </c>
      <c r="F2738" s="151">
        <v>92.45</v>
      </c>
      <c r="G2738" s="151">
        <f t="shared" si="126"/>
        <v>92.45</v>
      </c>
      <c r="H2738" s="151">
        <f t="shared" si="127"/>
        <v>0</v>
      </c>
      <c r="I2738" s="151">
        <f t="shared" si="128"/>
        <v>92.45</v>
      </c>
      <c r="J2738" s="151" t="s">
        <v>707</v>
      </c>
      <c r="K2738" s="151" t="str">
        <f>IFERROR(IF(VLOOKUP(B2738,comp!$D:$L,1,FALSE)=B2738,"",""),"Novo")</f>
        <v/>
      </c>
    </row>
    <row r="2739" spans="1:11">
      <c r="A2739" s="151">
        <v>97446</v>
      </c>
      <c r="B2739" s="152">
        <v>40370</v>
      </c>
      <c r="C2739" s="151" t="s">
        <v>6381</v>
      </c>
      <c r="D2739" s="151" t="s">
        <v>727</v>
      </c>
      <c r="E2739" s="151">
        <v>1</v>
      </c>
      <c r="F2739" s="151">
        <v>186</v>
      </c>
      <c r="G2739" s="151">
        <f t="shared" si="126"/>
        <v>186</v>
      </c>
      <c r="H2739" s="151">
        <f t="shared" si="127"/>
        <v>0</v>
      </c>
      <c r="I2739" s="151">
        <f t="shared" si="128"/>
        <v>186</v>
      </c>
      <c r="J2739" s="151" t="s">
        <v>707</v>
      </c>
      <c r="K2739" s="151" t="str">
        <f>IFERROR(IF(VLOOKUP(B2739,comp!$D:$L,1,FALSE)=B2739,"",""),"Novo")</f>
        <v/>
      </c>
    </row>
    <row r="2740" spans="1:11">
      <c r="A2740" s="151">
        <v>97449</v>
      </c>
      <c r="B2740" s="152">
        <v>40375</v>
      </c>
      <c r="C2740" s="151" t="s">
        <v>6386</v>
      </c>
      <c r="D2740" s="151" t="s">
        <v>727</v>
      </c>
      <c r="E2740" s="151">
        <v>1</v>
      </c>
      <c r="F2740" s="151">
        <v>196</v>
      </c>
      <c r="G2740" s="151">
        <f t="shared" si="126"/>
        <v>196</v>
      </c>
      <c r="H2740" s="151">
        <f t="shared" si="127"/>
        <v>0</v>
      </c>
      <c r="I2740" s="151">
        <f t="shared" si="128"/>
        <v>196</v>
      </c>
      <c r="J2740" s="151" t="s">
        <v>707</v>
      </c>
      <c r="K2740" s="151" t="str">
        <f>IFERROR(IF(VLOOKUP(B2740,comp!$D:$L,1,FALSE)=B2740,"",""),"Novo")</f>
        <v/>
      </c>
    </row>
    <row r="2741" spans="1:11">
      <c r="A2741" s="151">
        <v>97450</v>
      </c>
      <c r="B2741" s="152">
        <v>40373</v>
      </c>
      <c r="C2741" s="151" t="s">
        <v>6384</v>
      </c>
      <c r="D2741" s="151" t="s">
        <v>727</v>
      </c>
      <c r="E2741" s="151">
        <v>1</v>
      </c>
      <c r="F2741" s="151">
        <v>251.52</v>
      </c>
      <c r="G2741" s="151">
        <f t="shared" si="126"/>
        <v>251.52</v>
      </c>
      <c r="H2741" s="151">
        <f t="shared" si="127"/>
        <v>0</v>
      </c>
      <c r="I2741" s="151">
        <f t="shared" si="128"/>
        <v>251.52</v>
      </c>
      <c r="J2741" s="151" t="s">
        <v>707</v>
      </c>
      <c r="K2741" s="151" t="str">
        <f>IFERROR(IF(VLOOKUP(B2741,comp!$D:$L,1,FALSE)=B2741,"",""),"Novo")</f>
        <v/>
      </c>
    </row>
    <row r="2742" spans="1:11">
      <c r="A2742" s="151">
        <v>97452</v>
      </c>
      <c r="B2742" s="152">
        <v>40388</v>
      </c>
      <c r="C2742" s="151" t="s">
        <v>6397</v>
      </c>
      <c r="D2742" s="151" t="s">
        <v>727</v>
      </c>
      <c r="E2742" s="151">
        <v>1</v>
      </c>
      <c r="F2742" s="151">
        <v>125.48</v>
      </c>
      <c r="G2742" s="151">
        <f t="shared" si="126"/>
        <v>125.48</v>
      </c>
      <c r="H2742" s="151">
        <f t="shared" si="127"/>
        <v>0</v>
      </c>
      <c r="I2742" s="151">
        <f t="shared" si="128"/>
        <v>125.48</v>
      </c>
      <c r="J2742" s="151" t="s">
        <v>707</v>
      </c>
      <c r="K2742" s="151" t="str">
        <f>IFERROR(IF(VLOOKUP(B2742,comp!$D:$L,1,FALSE)=B2742,"",""),"Novo")</f>
        <v/>
      </c>
    </row>
    <row r="2743" spans="1:11">
      <c r="A2743" s="151">
        <v>97453</v>
      </c>
      <c r="B2743" s="152">
        <v>40387</v>
      </c>
      <c r="C2743" s="151" t="s">
        <v>6396</v>
      </c>
      <c r="D2743" s="151" t="s">
        <v>727</v>
      </c>
      <c r="E2743" s="151">
        <v>1</v>
      </c>
      <c r="F2743" s="151">
        <v>137.12</v>
      </c>
      <c r="G2743" s="151">
        <f t="shared" si="126"/>
        <v>137.12</v>
      </c>
      <c r="H2743" s="151">
        <f t="shared" si="127"/>
        <v>0</v>
      </c>
      <c r="I2743" s="151">
        <f t="shared" si="128"/>
        <v>137.12</v>
      </c>
      <c r="J2743" s="151" t="s">
        <v>707</v>
      </c>
      <c r="K2743" s="151" t="str">
        <f>IFERROR(IF(VLOOKUP(B2743,comp!$D:$L,1,FALSE)=B2743,"",""),"Novo")</f>
        <v/>
      </c>
    </row>
    <row r="2744" spans="1:11">
      <c r="A2744" s="151">
        <v>97454</v>
      </c>
      <c r="B2744" s="152">
        <v>40389</v>
      </c>
      <c r="C2744" s="151" t="s">
        <v>6398</v>
      </c>
      <c r="D2744" s="151" t="s">
        <v>727</v>
      </c>
      <c r="E2744" s="151">
        <v>1</v>
      </c>
      <c r="F2744" s="151">
        <v>250.69</v>
      </c>
      <c r="G2744" s="151">
        <f t="shared" si="126"/>
        <v>250.69</v>
      </c>
      <c r="H2744" s="151">
        <f t="shared" si="127"/>
        <v>0</v>
      </c>
      <c r="I2744" s="151">
        <f t="shared" si="128"/>
        <v>250.69</v>
      </c>
      <c r="J2744" s="151" t="s">
        <v>707</v>
      </c>
      <c r="K2744" s="151" t="str">
        <f>IFERROR(IF(VLOOKUP(B2744,comp!$D:$L,1,FALSE)=B2744,"",""),"Novo")</f>
        <v/>
      </c>
    </row>
    <row r="2745" spans="1:11">
      <c r="A2745" s="151">
        <v>97455</v>
      </c>
      <c r="B2745" s="152">
        <v>40422</v>
      </c>
      <c r="C2745" s="151" t="s">
        <v>6409</v>
      </c>
      <c r="D2745" s="151" t="s">
        <v>727</v>
      </c>
      <c r="E2745" s="151">
        <v>1</v>
      </c>
      <c r="F2745" s="151">
        <v>269.3</v>
      </c>
      <c r="G2745" s="151">
        <f t="shared" si="126"/>
        <v>269.3</v>
      </c>
      <c r="H2745" s="151">
        <f t="shared" si="127"/>
        <v>0</v>
      </c>
      <c r="I2745" s="151">
        <f t="shared" si="128"/>
        <v>269.3</v>
      </c>
      <c r="J2745" s="151" t="s">
        <v>707</v>
      </c>
      <c r="K2745" s="151" t="str">
        <f>IFERROR(IF(VLOOKUP(B2745,comp!$D:$L,1,FALSE)=B2745,"",""),"Novo")</f>
        <v/>
      </c>
    </row>
    <row r="2746" spans="1:11">
      <c r="A2746" s="151">
        <v>97456</v>
      </c>
      <c r="B2746" s="152">
        <v>40391</v>
      </c>
      <c r="C2746" s="151" t="s">
        <v>6400</v>
      </c>
      <c r="D2746" s="151" t="s">
        <v>727</v>
      </c>
      <c r="E2746" s="151">
        <v>1</v>
      </c>
      <c r="F2746" s="151">
        <v>650.66999999999996</v>
      </c>
      <c r="G2746" s="151">
        <f t="shared" si="126"/>
        <v>650.66999999999996</v>
      </c>
      <c r="H2746" s="151">
        <f t="shared" si="127"/>
        <v>0</v>
      </c>
      <c r="I2746" s="151">
        <f t="shared" si="128"/>
        <v>650.66999999999996</v>
      </c>
      <c r="J2746" s="151" t="s">
        <v>707</v>
      </c>
      <c r="K2746" s="151" t="str">
        <f>IFERROR(IF(VLOOKUP(B2746,comp!$D:$L,1,FALSE)=B2746,"",""),"Novo")</f>
        <v/>
      </c>
    </row>
    <row r="2747" spans="1:11">
      <c r="A2747" s="151">
        <v>97457</v>
      </c>
      <c r="B2747" s="152">
        <v>40390</v>
      </c>
      <c r="C2747" s="151" t="s">
        <v>6399</v>
      </c>
      <c r="D2747" s="151" t="s">
        <v>727</v>
      </c>
      <c r="E2747" s="151">
        <v>1</v>
      </c>
      <c r="F2747" s="151">
        <v>567.17999999999995</v>
      </c>
      <c r="G2747" s="151">
        <f t="shared" si="126"/>
        <v>567.17999999999995</v>
      </c>
      <c r="H2747" s="151">
        <f t="shared" si="127"/>
        <v>0</v>
      </c>
      <c r="I2747" s="151">
        <f t="shared" si="128"/>
        <v>567.17999999999995</v>
      </c>
      <c r="J2747" s="151" t="s">
        <v>707</v>
      </c>
      <c r="K2747" s="151" t="str">
        <f>IFERROR(IF(VLOOKUP(B2747,comp!$D:$L,1,FALSE)=B2747,"",""),"Novo")</f>
        <v/>
      </c>
    </row>
    <row r="2748" spans="1:11">
      <c r="A2748" s="151">
        <v>97458</v>
      </c>
      <c r="B2748" s="152">
        <v>40397</v>
      </c>
      <c r="C2748" s="151" t="s">
        <v>6406</v>
      </c>
      <c r="D2748" s="151" t="s">
        <v>727</v>
      </c>
      <c r="E2748" s="151">
        <v>1</v>
      </c>
      <c r="F2748" s="151">
        <v>213.77</v>
      </c>
      <c r="G2748" s="151">
        <f t="shared" si="126"/>
        <v>213.77</v>
      </c>
      <c r="H2748" s="151">
        <f t="shared" si="127"/>
        <v>0</v>
      </c>
      <c r="I2748" s="151">
        <f t="shared" si="128"/>
        <v>213.77</v>
      </c>
      <c r="J2748" s="151" t="s">
        <v>707</v>
      </c>
      <c r="K2748" s="151" t="str">
        <f>IFERROR(IF(VLOOKUP(B2748,comp!$D:$L,1,FALSE)=B2748,"",""),"Novo")</f>
        <v/>
      </c>
    </row>
    <row r="2749" spans="1:11">
      <c r="A2749" s="151">
        <v>97459</v>
      </c>
      <c r="B2749" s="152">
        <v>40398</v>
      </c>
      <c r="C2749" s="151" t="s">
        <v>6407</v>
      </c>
      <c r="D2749" s="151" t="s">
        <v>727</v>
      </c>
      <c r="E2749" s="151">
        <v>1</v>
      </c>
      <c r="F2749" s="151">
        <v>417.42</v>
      </c>
      <c r="G2749" s="151">
        <f t="shared" si="126"/>
        <v>417.42</v>
      </c>
      <c r="H2749" s="151">
        <f t="shared" si="127"/>
        <v>0</v>
      </c>
      <c r="I2749" s="151">
        <f t="shared" si="128"/>
        <v>417.42</v>
      </c>
      <c r="J2749" s="151" t="s">
        <v>707</v>
      </c>
      <c r="K2749" s="151" t="str">
        <f>IFERROR(IF(VLOOKUP(B2749,comp!$D:$L,1,FALSE)=B2749,"",""),"Novo")</f>
        <v/>
      </c>
    </row>
    <row r="2750" spans="1:11">
      <c r="A2750" s="151">
        <v>97460</v>
      </c>
      <c r="B2750" s="152">
        <v>40399</v>
      </c>
      <c r="C2750" s="151" t="s">
        <v>6408</v>
      </c>
      <c r="D2750" s="151" t="s">
        <v>727</v>
      </c>
      <c r="E2750" s="151">
        <v>1</v>
      </c>
      <c r="F2750" s="151">
        <v>682.89</v>
      </c>
      <c r="G2750" s="151">
        <f t="shared" si="126"/>
        <v>682.89</v>
      </c>
      <c r="H2750" s="151">
        <f t="shared" si="127"/>
        <v>0</v>
      </c>
      <c r="I2750" s="151">
        <f t="shared" si="128"/>
        <v>682.89</v>
      </c>
      <c r="J2750" s="151" t="s">
        <v>707</v>
      </c>
      <c r="K2750" s="151" t="str">
        <f>IFERROR(IF(VLOOKUP(B2750,comp!$D:$L,1,FALSE)=B2750,"",""),"Novo")</f>
        <v/>
      </c>
    </row>
    <row r="2751" spans="1:11">
      <c r="A2751" s="151">
        <v>97461</v>
      </c>
      <c r="B2751" s="152">
        <v>40360</v>
      </c>
      <c r="C2751" s="151" t="s">
        <v>6371</v>
      </c>
      <c r="D2751" s="151" t="s">
        <v>727</v>
      </c>
      <c r="E2751" s="151">
        <v>1</v>
      </c>
      <c r="F2751" s="151">
        <v>23.44</v>
      </c>
      <c r="G2751" s="151">
        <f t="shared" si="126"/>
        <v>23.44</v>
      </c>
      <c r="H2751" s="151">
        <f t="shared" si="127"/>
        <v>0</v>
      </c>
      <c r="I2751" s="151">
        <f t="shared" si="128"/>
        <v>23.44</v>
      </c>
      <c r="J2751" s="151" t="s">
        <v>707</v>
      </c>
      <c r="K2751" s="151" t="str">
        <f>IFERROR(IF(VLOOKUP(B2751,comp!$D:$L,1,FALSE)=B2751,"",""),"Novo")</f>
        <v/>
      </c>
    </row>
    <row r="2752" spans="1:11">
      <c r="A2752" s="151">
        <v>97462</v>
      </c>
      <c r="B2752" s="152">
        <v>40358</v>
      </c>
      <c r="C2752" s="151" t="s">
        <v>6369</v>
      </c>
      <c r="D2752" s="151" t="s">
        <v>727</v>
      </c>
      <c r="E2752" s="151">
        <v>1</v>
      </c>
      <c r="F2752" s="151">
        <v>17.47</v>
      </c>
      <c r="G2752" s="151">
        <f t="shared" si="126"/>
        <v>17.47</v>
      </c>
      <c r="H2752" s="151">
        <f t="shared" si="127"/>
        <v>0</v>
      </c>
      <c r="I2752" s="151">
        <f t="shared" si="128"/>
        <v>17.47</v>
      </c>
      <c r="J2752" s="151" t="s">
        <v>707</v>
      </c>
      <c r="K2752" s="151" t="str">
        <f>IFERROR(IF(VLOOKUP(B2752,comp!$D:$L,1,FALSE)=B2752,"",""),"Novo")</f>
        <v/>
      </c>
    </row>
    <row r="2753" spans="1:11">
      <c r="A2753" s="151">
        <v>97464</v>
      </c>
      <c r="B2753" s="152">
        <v>40363</v>
      </c>
      <c r="C2753" s="151" t="s">
        <v>6374</v>
      </c>
      <c r="D2753" s="151" t="s">
        <v>727</v>
      </c>
      <c r="E2753" s="151">
        <v>1</v>
      </c>
      <c r="F2753" s="151">
        <v>35.76</v>
      </c>
      <c r="G2753" s="151">
        <f t="shared" si="126"/>
        <v>35.76</v>
      </c>
      <c r="H2753" s="151">
        <f t="shared" si="127"/>
        <v>0</v>
      </c>
      <c r="I2753" s="151">
        <f t="shared" si="128"/>
        <v>35.76</v>
      </c>
      <c r="J2753" s="151" t="s">
        <v>707</v>
      </c>
      <c r="K2753" s="151" t="str">
        <f>IFERROR(IF(VLOOKUP(B2753,comp!$D:$L,1,FALSE)=B2753,"",""),"Novo")</f>
        <v/>
      </c>
    </row>
    <row r="2754" spans="1:11">
      <c r="A2754" s="151">
        <v>97465</v>
      </c>
      <c r="B2754" s="152">
        <v>40361</v>
      </c>
      <c r="C2754" s="151" t="s">
        <v>6372</v>
      </c>
      <c r="D2754" s="151" t="s">
        <v>727</v>
      </c>
      <c r="E2754" s="151">
        <v>1</v>
      </c>
      <c r="F2754" s="151">
        <v>45.83</v>
      </c>
      <c r="G2754" s="151">
        <f t="shared" si="126"/>
        <v>45.83</v>
      </c>
      <c r="H2754" s="151">
        <f t="shared" si="127"/>
        <v>0</v>
      </c>
      <c r="I2754" s="151">
        <f t="shared" si="128"/>
        <v>45.83</v>
      </c>
      <c r="J2754" s="151" t="s">
        <v>707</v>
      </c>
      <c r="K2754" s="151" t="str">
        <f>IFERROR(IF(VLOOKUP(B2754,comp!$D:$L,1,FALSE)=B2754,"",""),"Novo")</f>
        <v/>
      </c>
    </row>
    <row r="2755" spans="1:11">
      <c r="A2755" s="151">
        <v>97467</v>
      </c>
      <c r="B2755" s="152">
        <v>40366</v>
      </c>
      <c r="C2755" s="151" t="s">
        <v>6377</v>
      </c>
      <c r="D2755" s="151" t="s">
        <v>727</v>
      </c>
      <c r="E2755" s="151">
        <v>1</v>
      </c>
      <c r="F2755" s="151">
        <v>45.72</v>
      </c>
      <c r="G2755" s="151">
        <f t="shared" si="126"/>
        <v>45.72</v>
      </c>
      <c r="H2755" s="151">
        <f t="shared" si="127"/>
        <v>0</v>
      </c>
      <c r="I2755" s="151">
        <f t="shared" si="128"/>
        <v>45.72</v>
      </c>
      <c r="J2755" s="151" t="s">
        <v>707</v>
      </c>
      <c r="K2755" s="151" t="str">
        <f>IFERROR(IF(VLOOKUP(B2755,comp!$D:$L,1,FALSE)=B2755,"",""),"Novo")</f>
        <v/>
      </c>
    </row>
    <row r="2756" spans="1:11">
      <c r="A2756" s="151">
        <v>97468</v>
      </c>
      <c r="B2756" s="152">
        <v>40364</v>
      </c>
      <c r="C2756" s="151" t="s">
        <v>6375</v>
      </c>
      <c r="D2756" s="151" t="s">
        <v>727</v>
      </c>
      <c r="E2756" s="151">
        <v>1</v>
      </c>
      <c r="F2756" s="151">
        <v>58.62</v>
      </c>
      <c r="G2756" s="151">
        <f t="shared" si="126"/>
        <v>58.62</v>
      </c>
      <c r="H2756" s="151">
        <f t="shared" si="127"/>
        <v>0</v>
      </c>
      <c r="I2756" s="151">
        <f t="shared" si="128"/>
        <v>58.62</v>
      </c>
      <c r="J2756" s="151" t="s">
        <v>707</v>
      </c>
      <c r="K2756" s="151" t="str">
        <f>IFERROR(IF(VLOOKUP(B2756,comp!$D:$L,1,FALSE)=B2756,"",""),"Novo")</f>
        <v/>
      </c>
    </row>
    <row r="2757" spans="1:11">
      <c r="A2757" s="151">
        <v>97474</v>
      </c>
      <c r="B2757" s="152">
        <v>40372</v>
      </c>
      <c r="C2757" s="151" t="s">
        <v>6383</v>
      </c>
      <c r="D2757" s="151" t="s">
        <v>727</v>
      </c>
      <c r="E2757" s="151">
        <v>1</v>
      </c>
      <c r="F2757" s="151">
        <v>144.79</v>
      </c>
      <c r="G2757" s="151">
        <f t="shared" ref="G2757:G2820" si="129">IF(J2757="INSUMO",F2757*E2757,0)</f>
        <v>144.79</v>
      </c>
      <c r="H2757" s="151">
        <f t="shared" ref="H2757:H2820" si="130">IF(J2757="MÃO DE OBRA",F2757*E2757,0)</f>
        <v>0</v>
      </c>
      <c r="I2757" s="151">
        <f t="shared" ref="I2757:I2820" si="131">E2757*F2757</f>
        <v>144.79</v>
      </c>
      <c r="J2757" s="151" t="s">
        <v>707</v>
      </c>
      <c r="K2757" s="151" t="str">
        <f>IFERROR(IF(VLOOKUP(B2757,comp!$D:$L,1,FALSE)=B2757,"",""),"Novo")</f>
        <v/>
      </c>
    </row>
    <row r="2758" spans="1:11">
      <c r="A2758" s="151">
        <v>97479</v>
      </c>
      <c r="B2758" s="152">
        <v>40423</v>
      </c>
      <c r="C2758" s="151" t="s">
        <v>6410</v>
      </c>
      <c r="D2758" s="151" t="s">
        <v>727</v>
      </c>
      <c r="E2758" s="151">
        <v>1</v>
      </c>
      <c r="F2758" s="151">
        <v>39.53</v>
      </c>
      <c r="G2758" s="151">
        <f t="shared" si="129"/>
        <v>39.53</v>
      </c>
      <c r="H2758" s="151">
        <f t="shared" si="130"/>
        <v>0</v>
      </c>
      <c r="I2758" s="151">
        <f t="shared" si="131"/>
        <v>39.53</v>
      </c>
      <c r="J2758" s="151" t="s">
        <v>707</v>
      </c>
      <c r="K2758" s="151" t="str">
        <f>IFERROR(IF(VLOOKUP(B2758,comp!$D:$L,1,FALSE)=B2758,"",""),"Novo")</f>
        <v/>
      </c>
    </row>
    <row r="2759" spans="1:11">
      <c r="A2759" s="151">
        <v>97480</v>
      </c>
      <c r="B2759" s="152">
        <v>40382</v>
      </c>
      <c r="C2759" s="151" t="s">
        <v>6391</v>
      </c>
      <c r="D2759" s="151" t="s">
        <v>727</v>
      </c>
      <c r="E2759" s="151">
        <v>1</v>
      </c>
      <c r="F2759" s="151">
        <v>39.53</v>
      </c>
      <c r="G2759" s="151">
        <f t="shared" si="129"/>
        <v>39.53</v>
      </c>
      <c r="H2759" s="151">
        <f t="shared" si="130"/>
        <v>0</v>
      </c>
      <c r="I2759" s="151">
        <f t="shared" si="131"/>
        <v>39.53</v>
      </c>
      <c r="J2759" s="151" t="s">
        <v>707</v>
      </c>
      <c r="K2759" s="151" t="str">
        <f>IFERROR(IF(VLOOKUP(B2759,comp!$D:$L,1,FALSE)=B2759,"",""),"Novo")</f>
        <v/>
      </c>
    </row>
    <row r="2760" spans="1:11">
      <c r="A2760" s="151">
        <v>97481</v>
      </c>
      <c r="B2760" s="152">
        <v>40384</v>
      </c>
      <c r="C2760" s="151" t="s">
        <v>6393</v>
      </c>
      <c r="D2760" s="151" t="s">
        <v>727</v>
      </c>
      <c r="E2760" s="151">
        <v>1</v>
      </c>
      <c r="F2760" s="151">
        <v>60.42</v>
      </c>
      <c r="G2760" s="151">
        <f t="shared" si="129"/>
        <v>60.42</v>
      </c>
      <c r="H2760" s="151">
        <f t="shared" si="130"/>
        <v>0</v>
      </c>
      <c r="I2760" s="151">
        <f t="shared" si="131"/>
        <v>60.42</v>
      </c>
      <c r="J2760" s="151" t="s">
        <v>707</v>
      </c>
      <c r="K2760" s="151" t="str">
        <f>IFERROR(IF(VLOOKUP(B2760,comp!$D:$L,1,FALSE)=B2760,"",""),"Novo")</f>
        <v/>
      </c>
    </row>
    <row r="2761" spans="1:11">
      <c r="A2761" s="151">
        <v>97482</v>
      </c>
      <c r="B2761" s="152">
        <v>40383</v>
      </c>
      <c r="C2761" s="151" t="s">
        <v>6392</v>
      </c>
      <c r="D2761" s="151" t="s">
        <v>727</v>
      </c>
      <c r="E2761" s="151">
        <v>1</v>
      </c>
      <c r="F2761" s="151">
        <v>60.42</v>
      </c>
      <c r="G2761" s="151">
        <f t="shared" si="129"/>
        <v>60.42</v>
      </c>
      <c r="H2761" s="151">
        <f t="shared" si="130"/>
        <v>0</v>
      </c>
      <c r="I2761" s="151">
        <f t="shared" si="131"/>
        <v>60.42</v>
      </c>
      <c r="J2761" s="151" t="s">
        <v>707</v>
      </c>
      <c r="K2761" s="151" t="str">
        <f>IFERROR(IF(VLOOKUP(B2761,comp!$D:$L,1,FALSE)=B2761,"",""),"Novo")</f>
        <v/>
      </c>
    </row>
    <row r="2762" spans="1:11">
      <c r="A2762" s="151">
        <v>97483</v>
      </c>
      <c r="B2762" s="152">
        <v>40386</v>
      </c>
      <c r="C2762" s="151" t="s">
        <v>6395</v>
      </c>
      <c r="D2762" s="151" t="s">
        <v>727</v>
      </c>
      <c r="E2762" s="151">
        <v>1</v>
      </c>
      <c r="F2762" s="151">
        <v>88.26</v>
      </c>
      <c r="G2762" s="151">
        <f t="shared" si="129"/>
        <v>88.26</v>
      </c>
      <c r="H2762" s="151">
        <f t="shared" si="130"/>
        <v>0</v>
      </c>
      <c r="I2762" s="151">
        <f t="shared" si="131"/>
        <v>88.26</v>
      </c>
      <c r="J2762" s="151" t="s">
        <v>707</v>
      </c>
      <c r="K2762" s="151" t="str">
        <f>IFERROR(IF(VLOOKUP(B2762,comp!$D:$L,1,FALSE)=B2762,"",""),"Novo")</f>
        <v/>
      </c>
    </row>
    <row r="2763" spans="1:11">
      <c r="A2763" s="151">
        <v>97484</v>
      </c>
      <c r="B2763" s="152">
        <v>40385</v>
      </c>
      <c r="C2763" s="151" t="s">
        <v>6394</v>
      </c>
      <c r="D2763" s="151" t="s">
        <v>727</v>
      </c>
      <c r="E2763" s="151">
        <v>1</v>
      </c>
      <c r="F2763" s="151">
        <v>88.26</v>
      </c>
      <c r="G2763" s="151">
        <f t="shared" si="129"/>
        <v>88.26</v>
      </c>
      <c r="H2763" s="151">
        <f t="shared" si="130"/>
        <v>0</v>
      </c>
      <c r="I2763" s="151">
        <f t="shared" si="131"/>
        <v>88.26</v>
      </c>
      <c r="J2763" s="151" t="s">
        <v>707</v>
      </c>
      <c r="K2763" s="151" t="str">
        <f>IFERROR(IF(VLOOKUP(B2763,comp!$D:$L,1,FALSE)=B2763,"",""),"Novo")</f>
        <v/>
      </c>
    </row>
    <row r="2764" spans="1:11">
      <c r="A2764" s="151">
        <v>97491</v>
      </c>
      <c r="B2764" s="152">
        <v>40394</v>
      </c>
      <c r="C2764" s="151" t="s">
        <v>6403</v>
      </c>
      <c r="D2764" s="151" t="s">
        <v>727</v>
      </c>
      <c r="E2764" s="151">
        <v>1</v>
      </c>
      <c r="F2764" s="151">
        <v>65.010000000000005</v>
      </c>
      <c r="G2764" s="151">
        <f t="shared" si="129"/>
        <v>65.010000000000005</v>
      </c>
      <c r="H2764" s="151">
        <f t="shared" si="130"/>
        <v>0</v>
      </c>
      <c r="I2764" s="151">
        <f t="shared" si="131"/>
        <v>65.010000000000005</v>
      </c>
      <c r="J2764" s="151" t="s">
        <v>707</v>
      </c>
      <c r="K2764" s="151" t="str">
        <f>IFERROR(IF(VLOOKUP(B2764,comp!$D:$L,1,FALSE)=B2764,"",""),"Novo")</f>
        <v/>
      </c>
    </row>
    <row r="2765" spans="1:11">
      <c r="A2765" s="151">
        <v>97492</v>
      </c>
      <c r="B2765" s="152">
        <v>40395</v>
      </c>
      <c r="C2765" s="151" t="s">
        <v>6404</v>
      </c>
      <c r="D2765" s="151" t="s">
        <v>727</v>
      </c>
      <c r="E2765" s="151">
        <v>1</v>
      </c>
      <c r="F2765" s="151">
        <v>99.85</v>
      </c>
      <c r="G2765" s="151">
        <f t="shared" si="129"/>
        <v>99.85</v>
      </c>
      <c r="H2765" s="151">
        <f t="shared" si="130"/>
        <v>0</v>
      </c>
      <c r="I2765" s="151">
        <f t="shared" si="131"/>
        <v>99.85</v>
      </c>
      <c r="J2765" s="151" t="s">
        <v>707</v>
      </c>
      <c r="K2765" s="151" t="str">
        <f>IFERROR(IF(VLOOKUP(B2765,comp!$D:$L,1,FALSE)=B2765,"",""),"Novo")</f>
        <v/>
      </c>
    </row>
    <row r="2766" spans="1:11">
      <c r="A2766" s="151">
        <v>97493</v>
      </c>
      <c r="B2766" s="152">
        <v>40396</v>
      </c>
      <c r="C2766" s="151" t="s">
        <v>6405</v>
      </c>
      <c r="D2766" s="151" t="s">
        <v>727</v>
      </c>
      <c r="E2766" s="151">
        <v>1</v>
      </c>
      <c r="F2766" s="151">
        <v>130.11000000000001</v>
      </c>
      <c r="G2766" s="151">
        <f t="shared" si="129"/>
        <v>130.11000000000001</v>
      </c>
      <c r="H2766" s="151">
        <f t="shared" si="130"/>
        <v>0</v>
      </c>
      <c r="I2766" s="151">
        <f t="shared" si="131"/>
        <v>130.11000000000001</v>
      </c>
      <c r="J2766" s="151" t="s">
        <v>707</v>
      </c>
      <c r="K2766" s="151" t="str">
        <f>IFERROR(IF(VLOOKUP(B2766,comp!$D:$L,1,FALSE)=B2766,"",""),"Novo")</f>
        <v/>
      </c>
    </row>
    <row r="2767" spans="1:11">
      <c r="A2767" s="151">
        <v>97537</v>
      </c>
      <c r="B2767" s="152">
        <v>40354</v>
      </c>
      <c r="C2767" s="151" t="s">
        <v>6365</v>
      </c>
      <c r="D2767" s="151" t="s">
        <v>727</v>
      </c>
      <c r="E2767" s="151">
        <v>1</v>
      </c>
      <c r="F2767" s="151">
        <v>15.57</v>
      </c>
      <c r="G2767" s="151">
        <f t="shared" si="129"/>
        <v>15.57</v>
      </c>
      <c r="H2767" s="151">
        <f t="shared" si="130"/>
        <v>0</v>
      </c>
      <c r="I2767" s="151">
        <f t="shared" si="131"/>
        <v>15.57</v>
      </c>
      <c r="J2767" s="151" t="s">
        <v>707</v>
      </c>
      <c r="K2767" s="151" t="str">
        <f>IFERROR(IF(VLOOKUP(B2767,comp!$D:$L,1,FALSE)=B2767,"",""),"Novo")</f>
        <v/>
      </c>
    </row>
    <row r="2768" spans="1:11">
      <c r="A2768" s="151">
        <v>97540</v>
      </c>
      <c r="B2768" s="152">
        <v>40357</v>
      </c>
      <c r="C2768" s="151" t="s">
        <v>6368</v>
      </c>
      <c r="D2768" s="151" t="s">
        <v>727</v>
      </c>
      <c r="E2768" s="151">
        <v>1</v>
      </c>
      <c r="F2768" s="151">
        <v>17.47</v>
      </c>
      <c r="G2768" s="151">
        <f t="shared" si="129"/>
        <v>17.47</v>
      </c>
      <c r="H2768" s="151">
        <f t="shared" si="130"/>
        <v>0</v>
      </c>
      <c r="I2768" s="151">
        <f t="shared" si="131"/>
        <v>17.47</v>
      </c>
      <c r="J2768" s="151" t="s">
        <v>707</v>
      </c>
      <c r="K2768" s="151" t="str">
        <f>IFERROR(IF(VLOOKUP(B2768,comp!$D:$L,1,FALSE)=B2768,"",""),"Novo")</f>
        <v/>
      </c>
    </row>
    <row r="2769" spans="1:11">
      <c r="A2769" s="151">
        <v>97541</v>
      </c>
      <c r="B2769" s="152">
        <v>40355</v>
      </c>
      <c r="C2769" s="151" t="s">
        <v>6366</v>
      </c>
      <c r="D2769" s="151" t="s">
        <v>727</v>
      </c>
      <c r="E2769" s="151">
        <v>1</v>
      </c>
      <c r="F2769" s="151">
        <v>12.51</v>
      </c>
      <c r="G2769" s="151">
        <f t="shared" si="129"/>
        <v>12.51</v>
      </c>
      <c r="H2769" s="151">
        <f t="shared" si="130"/>
        <v>0</v>
      </c>
      <c r="I2769" s="151">
        <f t="shared" si="131"/>
        <v>12.51</v>
      </c>
      <c r="J2769" s="151" t="s">
        <v>707</v>
      </c>
      <c r="K2769" s="151" t="str">
        <f>IFERROR(IF(VLOOKUP(B2769,comp!$D:$L,1,FALSE)=B2769,"",""),"Novo")</f>
        <v/>
      </c>
    </row>
    <row r="2770" spans="1:11">
      <c r="A2770" s="151">
        <v>97546</v>
      </c>
      <c r="B2770" s="152">
        <v>40379</v>
      </c>
      <c r="C2770" s="151" t="s">
        <v>6388</v>
      </c>
      <c r="D2770" s="151" t="s">
        <v>727</v>
      </c>
      <c r="E2770" s="151">
        <v>1</v>
      </c>
      <c r="F2770" s="151">
        <v>20.89</v>
      </c>
      <c r="G2770" s="151">
        <f t="shared" si="129"/>
        <v>20.89</v>
      </c>
      <c r="H2770" s="151">
        <f t="shared" si="130"/>
        <v>0</v>
      </c>
      <c r="I2770" s="151">
        <f t="shared" si="131"/>
        <v>20.89</v>
      </c>
      <c r="J2770" s="151" t="s">
        <v>707</v>
      </c>
      <c r="K2770" s="151" t="str">
        <f>IFERROR(IF(VLOOKUP(B2770,comp!$D:$L,1,FALSE)=B2770,"",""),"Novo")</f>
        <v/>
      </c>
    </row>
    <row r="2771" spans="1:11">
      <c r="A2771" s="151">
        <v>97547</v>
      </c>
      <c r="B2771" s="152">
        <v>40378</v>
      </c>
      <c r="C2771" s="151" t="s">
        <v>6387</v>
      </c>
      <c r="D2771" s="151" t="s">
        <v>727</v>
      </c>
      <c r="E2771" s="151">
        <v>1</v>
      </c>
      <c r="F2771" s="151">
        <v>20.89</v>
      </c>
      <c r="G2771" s="151">
        <f t="shared" si="129"/>
        <v>20.89</v>
      </c>
      <c r="H2771" s="151">
        <f t="shared" si="130"/>
        <v>0</v>
      </c>
      <c r="I2771" s="151">
        <f t="shared" si="131"/>
        <v>20.89</v>
      </c>
      <c r="J2771" s="151" t="s">
        <v>707</v>
      </c>
      <c r="K2771" s="151" t="str">
        <f>IFERROR(IF(VLOOKUP(B2771,comp!$D:$L,1,FALSE)=B2771,"",""),"Novo")</f>
        <v/>
      </c>
    </row>
    <row r="2772" spans="1:11">
      <c r="A2772" s="151">
        <v>97548</v>
      </c>
      <c r="B2772" s="152">
        <v>40381</v>
      </c>
      <c r="C2772" s="151" t="s">
        <v>6390</v>
      </c>
      <c r="D2772" s="151" t="s">
        <v>727</v>
      </c>
      <c r="E2772" s="151">
        <v>1</v>
      </c>
      <c r="F2772" s="151">
        <v>27.85</v>
      </c>
      <c r="G2772" s="151">
        <f t="shared" si="129"/>
        <v>27.85</v>
      </c>
      <c r="H2772" s="151">
        <f t="shared" si="130"/>
        <v>0</v>
      </c>
      <c r="I2772" s="151">
        <f t="shared" si="131"/>
        <v>27.85</v>
      </c>
      <c r="J2772" s="151" t="s">
        <v>707</v>
      </c>
      <c r="K2772" s="151" t="str">
        <f>IFERROR(IF(VLOOKUP(B2772,comp!$D:$L,1,FALSE)=B2772,"",""),"Novo")</f>
        <v/>
      </c>
    </row>
    <row r="2773" spans="1:11">
      <c r="A2773" s="151">
        <v>97549</v>
      </c>
      <c r="B2773" s="152">
        <v>40380</v>
      </c>
      <c r="C2773" s="151" t="s">
        <v>6389</v>
      </c>
      <c r="D2773" s="151" t="s">
        <v>727</v>
      </c>
      <c r="E2773" s="151">
        <v>1</v>
      </c>
      <c r="F2773" s="151">
        <v>27.85</v>
      </c>
      <c r="G2773" s="151">
        <f t="shared" si="129"/>
        <v>27.85</v>
      </c>
      <c r="H2773" s="151">
        <f t="shared" si="130"/>
        <v>0</v>
      </c>
      <c r="I2773" s="151">
        <f t="shared" si="131"/>
        <v>27.85</v>
      </c>
      <c r="J2773" s="151" t="s">
        <v>707</v>
      </c>
      <c r="K2773" s="151" t="str">
        <f>IFERROR(IF(VLOOKUP(B2773,comp!$D:$L,1,FALSE)=B2773,"",""),"Novo")</f>
        <v/>
      </c>
    </row>
    <row r="2774" spans="1:11">
      <c r="A2774" s="151">
        <v>97552</v>
      </c>
      <c r="B2774" s="152">
        <v>40392</v>
      </c>
      <c r="C2774" s="151" t="s">
        <v>6401</v>
      </c>
      <c r="D2774" s="151" t="s">
        <v>727</v>
      </c>
      <c r="E2774" s="151">
        <v>1</v>
      </c>
      <c r="F2774" s="151">
        <v>32.130000000000003</v>
      </c>
      <c r="G2774" s="151">
        <f t="shared" si="129"/>
        <v>32.130000000000003</v>
      </c>
      <c r="H2774" s="151">
        <f t="shared" si="130"/>
        <v>0</v>
      </c>
      <c r="I2774" s="151">
        <f t="shared" si="131"/>
        <v>32.130000000000003</v>
      </c>
      <c r="J2774" s="151" t="s">
        <v>707</v>
      </c>
      <c r="K2774" s="151" t="str">
        <f>IFERROR(IF(VLOOKUP(B2774,comp!$D:$L,1,FALSE)=B2774,"",""),"Novo")</f>
        <v/>
      </c>
    </row>
    <row r="2775" spans="1:11">
      <c r="A2775" s="151">
        <v>97553</v>
      </c>
      <c r="B2775" s="152">
        <v>40393</v>
      </c>
      <c r="C2775" s="151" t="s">
        <v>6402</v>
      </c>
      <c r="D2775" s="151" t="s">
        <v>727</v>
      </c>
      <c r="E2775" s="151">
        <v>1</v>
      </c>
      <c r="F2775" s="151">
        <v>41.38</v>
      </c>
      <c r="G2775" s="151">
        <f t="shared" si="129"/>
        <v>41.38</v>
      </c>
      <c r="H2775" s="151">
        <f t="shared" si="130"/>
        <v>0</v>
      </c>
      <c r="I2775" s="151">
        <f t="shared" si="131"/>
        <v>41.38</v>
      </c>
      <c r="J2775" s="151" t="s">
        <v>707</v>
      </c>
      <c r="K2775" s="151" t="str">
        <f>IFERROR(IF(VLOOKUP(B2775,comp!$D:$L,1,FALSE)=B2775,"",""),"Novo")</f>
        <v/>
      </c>
    </row>
    <row r="2776" spans="1:11">
      <c r="A2776" s="151">
        <v>103947</v>
      </c>
      <c r="B2776" s="152">
        <v>828</v>
      </c>
      <c r="C2776" s="151" t="s">
        <v>5044</v>
      </c>
      <c r="D2776" s="151" t="s">
        <v>727</v>
      </c>
      <c r="E2776" s="151">
        <v>1</v>
      </c>
      <c r="F2776" s="151">
        <v>0.56999999999999995</v>
      </c>
      <c r="G2776" s="151">
        <f t="shared" si="129"/>
        <v>0.56999999999999995</v>
      </c>
      <c r="H2776" s="151">
        <f t="shared" si="130"/>
        <v>0</v>
      </c>
      <c r="I2776" s="151">
        <f t="shared" si="131"/>
        <v>0.56999999999999995</v>
      </c>
      <c r="J2776" s="151" t="s">
        <v>707</v>
      </c>
      <c r="K2776" s="151" t="str">
        <f>IFERROR(IF(VLOOKUP(B2776,comp!$D:$L,1,FALSE)=B2776,"",""),"Novo")</f>
        <v/>
      </c>
    </row>
    <row r="2777" spans="1:11">
      <c r="A2777" s="151">
        <v>103948</v>
      </c>
      <c r="B2777" s="152">
        <v>829</v>
      </c>
      <c r="C2777" s="151" t="s">
        <v>5045</v>
      </c>
      <c r="D2777" s="151" t="s">
        <v>727</v>
      </c>
      <c r="E2777" s="151">
        <v>1</v>
      </c>
      <c r="F2777" s="151">
        <v>0.92</v>
      </c>
      <c r="G2777" s="151">
        <f t="shared" si="129"/>
        <v>0.92</v>
      </c>
      <c r="H2777" s="151">
        <f t="shared" si="130"/>
        <v>0</v>
      </c>
      <c r="I2777" s="151">
        <f t="shared" si="131"/>
        <v>0.92</v>
      </c>
      <c r="J2777" s="151" t="s">
        <v>707</v>
      </c>
      <c r="K2777" s="151" t="str">
        <f>IFERROR(IF(VLOOKUP(B2777,comp!$D:$L,1,FALSE)=B2777,"",""),"Novo")</f>
        <v/>
      </c>
    </row>
    <row r="2778" spans="1:11">
      <c r="A2778" s="151">
        <v>103949</v>
      </c>
      <c r="B2778" s="152">
        <v>832</v>
      </c>
      <c r="C2778" s="151" t="s">
        <v>5046</v>
      </c>
      <c r="D2778" s="151" t="s">
        <v>727</v>
      </c>
      <c r="E2778" s="151">
        <v>1</v>
      </c>
      <c r="F2778" s="151">
        <v>2.7</v>
      </c>
      <c r="G2778" s="151">
        <f t="shared" si="129"/>
        <v>2.7</v>
      </c>
      <c r="H2778" s="151">
        <f t="shared" si="130"/>
        <v>0</v>
      </c>
      <c r="I2778" s="151">
        <f t="shared" si="131"/>
        <v>2.7</v>
      </c>
      <c r="J2778" s="151" t="s">
        <v>707</v>
      </c>
      <c r="K2778" s="151" t="str">
        <f>IFERROR(IF(VLOOKUP(B2778,comp!$D:$L,1,FALSE)=B2778,"",""),"Novo")</f>
        <v/>
      </c>
    </row>
    <row r="2779" spans="1:11">
      <c r="A2779" s="151">
        <v>103950</v>
      </c>
      <c r="B2779" s="152">
        <v>3533</v>
      </c>
      <c r="C2779" s="151" t="s">
        <v>5078</v>
      </c>
      <c r="D2779" s="151" t="s">
        <v>727</v>
      </c>
      <c r="E2779" s="151">
        <v>1</v>
      </c>
      <c r="F2779" s="151">
        <v>2.63</v>
      </c>
      <c r="G2779" s="151">
        <f t="shared" si="129"/>
        <v>2.63</v>
      </c>
      <c r="H2779" s="151">
        <f t="shared" si="130"/>
        <v>0</v>
      </c>
      <c r="I2779" s="151">
        <f t="shared" si="131"/>
        <v>2.63</v>
      </c>
      <c r="J2779" s="151" t="s">
        <v>707</v>
      </c>
      <c r="K2779" s="151" t="str">
        <f>IFERROR(IF(VLOOKUP(B2779,comp!$D:$L,1,FALSE)=B2779,"",""),"Novo")</f>
        <v/>
      </c>
    </row>
    <row r="2780" spans="1:11">
      <c r="A2780" s="151">
        <v>103951</v>
      </c>
      <c r="B2780" s="152">
        <v>3538</v>
      </c>
      <c r="C2780" s="151" t="s">
        <v>5080</v>
      </c>
      <c r="D2780" s="151" t="s">
        <v>727</v>
      </c>
      <c r="E2780" s="151">
        <v>1</v>
      </c>
      <c r="F2780" s="151">
        <v>4.97</v>
      </c>
      <c r="G2780" s="151">
        <f t="shared" si="129"/>
        <v>4.97</v>
      </c>
      <c r="H2780" s="151">
        <f t="shared" si="130"/>
        <v>0</v>
      </c>
      <c r="I2780" s="151">
        <f t="shared" si="131"/>
        <v>4.97</v>
      </c>
      <c r="J2780" s="151" t="s">
        <v>707</v>
      </c>
      <c r="K2780" s="151" t="str">
        <f>IFERROR(IF(VLOOKUP(B2780,comp!$D:$L,1,FALSE)=B2780,"",""),"Novo")</f>
        <v/>
      </c>
    </row>
    <row r="2781" spans="1:11">
      <c r="A2781" s="151">
        <v>103958</v>
      </c>
      <c r="B2781" s="152">
        <v>819</v>
      </c>
      <c r="C2781" s="151" t="s">
        <v>5042</v>
      </c>
      <c r="D2781" s="151" t="s">
        <v>727</v>
      </c>
      <c r="E2781" s="151">
        <v>1</v>
      </c>
      <c r="F2781" s="151">
        <v>3.51</v>
      </c>
      <c r="G2781" s="151">
        <f t="shared" si="129"/>
        <v>3.51</v>
      </c>
      <c r="H2781" s="151">
        <f t="shared" si="130"/>
        <v>0</v>
      </c>
      <c r="I2781" s="151">
        <f t="shared" si="131"/>
        <v>3.51</v>
      </c>
      <c r="J2781" s="151" t="s">
        <v>707</v>
      </c>
      <c r="K2781" s="151" t="str">
        <f>IFERROR(IF(VLOOKUP(B2781,comp!$D:$L,1,FALSE)=B2781,"",""),"Novo")</f>
        <v/>
      </c>
    </row>
    <row r="2782" spans="1:11">
      <c r="A2782" s="151">
        <v>103959</v>
      </c>
      <c r="B2782" s="152">
        <v>818</v>
      </c>
      <c r="C2782" s="151" t="s">
        <v>5041</v>
      </c>
      <c r="D2782" s="151" t="s">
        <v>727</v>
      </c>
      <c r="E2782" s="151">
        <v>1</v>
      </c>
      <c r="F2782" s="151">
        <v>6.55</v>
      </c>
      <c r="G2782" s="151">
        <f t="shared" si="129"/>
        <v>6.55</v>
      </c>
      <c r="H2782" s="151">
        <f t="shared" si="130"/>
        <v>0</v>
      </c>
      <c r="I2782" s="151">
        <f t="shared" si="131"/>
        <v>6.55</v>
      </c>
      <c r="J2782" s="151" t="s">
        <v>707</v>
      </c>
      <c r="K2782" s="151" t="str">
        <f>IFERROR(IF(VLOOKUP(B2782,comp!$D:$L,1,FALSE)=B2782,"",""),"Novo")</f>
        <v/>
      </c>
    </row>
    <row r="2783" spans="1:11">
      <c r="A2783" s="151">
        <v>103964</v>
      </c>
      <c r="B2783" s="152">
        <v>834</v>
      </c>
      <c r="C2783" s="151" t="s">
        <v>5047</v>
      </c>
      <c r="D2783" s="151" t="s">
        <v>727</v>
      </c>
      <c r="E2783" s="151">
        <v>1</v>
      </c>
      <c r="F2783" s="151">
        <v>3.5</v>
      </c>
      <c r="G2783" s="151">
        <f t="shared" si="129"/>
        <v>3.5</v>
      </c>
      <c r="H2783" s="151">
        <f t="shared" si="130"/>
        <v>0</v>
      </c>
      <c r="I2783" s="151">
        <f t="shared" si="131"/>
        <v>3.5</v>
      </c>
      <c r="J2783" s="151" t="s">
        <v>707</v>
      </c>
      <c r="K2783" s="151" t="str">
        <f>IFERROR(IF(VLOOKUP(B2783,comp!$D:$L,1,FALSE)=B2783,"",""),"Novo")</f>
        <v/>
      </c>
    </row>
    <row r="2784" spans="1:11">
      <c r="A2784" s="151">
        <v>103966</v>
      </c>
      <c r="B2784" s="152">
        <v>813</v>
      </c>
      <c r="C2784" s="151" t="s">
        <v>5040</v>
      </c>
      <c r="D2784" s="151" t="s">
        <v>727</v>
      </c>
      <c r="E2784" s="151">
        <v>1</v>
      </c>
      <c r="F2784" s="151">
        <v>4.07</v>
      </c>
      <c r="G2784" s="151">
        <f t="shared" si="129"/>
        <v>4.07</v>
      </c>
      <c r="H2784" s="151">
        <f t="shared" si="130"/>
        <v>0</v>
      </c>
      <c r="I2784" s="151">
        <f t="shared" si="131"/>
        <v>4.07</v>
      </c>
      <c r="J2784" s="151" t="s">
        <v>707</v>
      </c>
      <c r="K2784" s="151" t="str">
        <f>IFERROR(IF(VLOOKUP(B2784,comp!$D:$L,1,FALSE)=B2784,"",""),"Novo")</f>
        <v/>
      </c>
    </row>
    <row r="2785" spans="1:11">
      <c r="A2785" s="151">
        <v>103967</v>
      </c>
      <c r="B2785" s="152">
        <v>820</v>
      </c>
      <c r="C2785" s="151" t="s">
        <v>5043</v>
      </c>
      <c r="D2785" s="151" t="s">
        <v>727</v>
      </c>
      <c r="E2785" s="151">
        <v>1</v>
      </c>
      <c r="F2785" s="151">
        <v>5.49</v>
      </c>
      <c r="G2785" s="151">
        <f t="shared" si="129"/>
        <v>5.49</v>
      </c>
      <c r="H2785" s="151">
        <f t="shared" si="130"/>
        <v>0</v>
      </c>
      <c r="I2785" s="151">
        <f t="shared" si="131"/>
        <v>5.49</v>
      </c>
      <c r="J2785" s="151" t="s">
        <v>707</v>
      </c>
      <c r="K2785" s="151" t="str">
        <f>IFERROR(IF(VLOOKUP(B2785,comp!$D:$L,1,FALSE)=B2785,"",""),"Novo")</f>
        <v/>
      </c>
    </row>
    <row r="2786" spans="1:11">
      <c r="A2786" s="151">
        <v>103975</v>
      </c>
      <c r="B2786" s="152">
        <v>7108</v>
      </c>
      <c r="C2786" s="151" t="s">
        <v>5108</v>
      </c>
      <c r="D2786" s="151" t="s">
        <v>727</v>
      </c>
      <c r="E2786" s="151">
        <v>1</v>
      </c>
      <c r="F2786" s="151">
        <v>8.31</v>
      </c>
      <c r="G2786" s="151">
        <f t="shared" si="129"/>
        <v>8.31</v>
      </c>
      <c r="H2786" s="151">
        <f t="shared" si="130"/>
        <v>0</v>
      </c>
      <c r="I2786" s="151">
        <f t="shared" si="131"/>
        <v>8.31</v>
      </c>
      <c r="J2786" s="151" t="s">
        <v>707</v>
      </c>
      <c r="K2786" s="151" t="str">
        <f>IFERROR(IF(VLOOKUP(B2786,comp!$D:$L,1,FALSE)=B2786,"",""),"Novo")</f>
        <v/>
      </c>
    </row>
    <row r="2787" spans="1:11">
      <c r="A2787" s="151">
        <v>103976</v>
      </c>
      <c r="B2787" s="152">
        <v>7130</v>
      </c>
      <c r="C2787" s="151" t="s">
        <v>5118</v>
      </c>
      <c r="D2787" s="151" t="s">
        <v>727</v>
      </c>
      <c r="E2787" s="151">
        <v>1</v>
      </c>
      <c r="F2787" s="151">
        <v>14.21</v>
      </c>
      <c r="G2787" s="151">
        <f t="shared" si="129"/>
        <v>14.21</v>
      </c>
      <c r="H2787" s="151">
        <f t="shared" si="130"/>
        <v>0</v>
      </c>
      <c r="I2787" s="151">
        <f t="shared" si="131"/>
        <v>14.21</v>
      </c>
      <c r="J2787" s="151" t="s">
        <v>707</v>
      </c>
      <c r="K2787" s="151" t="str">
        <f>IFERROR(IF(VLOOKUP(B2787,comp!$D:$L,1,FALSE)=B2787,"",""),"Novo")</f>
        <v/>
      </c>
    </row>
    <row r="2788" spans="1:11">
      <c r="A2788" s="151">
        <v>103993</v>
      </c>
      <c r="B2788" s="152">
        <v>812</v>
      </c>
      <c r="C2788" s="151" t="s">
        <v>5039</v>
      </c>
      <c r="D2788" s="151" t="s">
        <v>727</v>
      </c>
      <c r="E2788" s="151">
        <v>1</v>
      </c>
      <c r="F2788" s="151">
        <v>2.02</v>
      </c>
      <c r="G2788" s="151">
        <f t="shared" si="129"/>
        <v>2.02</v>
      </c>
      <c r="H2788" s="151">
        <f t="shared" si="130"/>
        <v>0</v>
      </c>
      <c r="I2788" s="151">
        <f t="shared" si="131"/>
        <v>2.02</v>
      </c>
      <c r="J2788" s="151" t="s">
        <v>707</v>
      </c>
      <c r="K2788" s="151" t="str">
        <f>IFERROR(IF(VLOOKUP(B2788,comp!$D:$L,1,FALSE)=B2788,"",""),"Novo")</f>
        <v/>
      </c>
    </row>
    <row r="2789" spans="1:11">
      <c r="A2789" s="151">
        <v>104015</v>
      </c>
      <c r="B2789" s="152">
        <v>39324</v>
      </c>
      <c r="C2789" s="151" t="s">
        <v>5750</v>
      </c>
      <c r="D2789" s="151" t="s">
        <v>727</v>
      </c>
      <c r="E2789" s="151">
        <v>1</v>
      </c>
      <c r="F2789" s="151">
        <v>5.33</v>
      </c>
      <c r="G2789" s="151">
        <f t="shared" si="129"/>
        <v>5.33</v>
      </c>
      <c r="H2789" s="151">
        <f t="shared" si="130"/>
        <v>0</v>
      </c>
      <c r="I2789" s="151">
        <f t="shared" si="131"/>
        <v>5.33</v>
      </c>
      <c r="J2789" s="151" t="s">
        <v>707</v>
      </c>
      <c r="K2789" s="151" t="str">
        <f>IFERROR(IF(VLOOKUP(B2789,comp!$D:$L,1,FALSE)=B2789,"",""),"Novo")</f>
        <v/>
      </c>
    </row>
    <row r="2790" spans="1:11">
      <c r="A2790" s="151">
        <v>104016</v>
      </c>
      <c r="B2790" s="152">
        <v>39325</v>
      </c>
      <c r="C2790" s="151" t="s">
        <v>5751</v>
      </c>
      <c r="D2790" s="151" t="s">
        <v>727</v>
      </c>
      <c r="E2790" s="151">
        <v>1</v>
      </c>
      <c r="F2790" s="151">
        <v>8.0399999999999991</v>
      </c>
      <c r="G2790" s="151">
        <f t="shared" si="129"/>
        <v>8.0399999999999991</v>
      </c>
      <c r="H2790" s="151">
        <f t="shared" si="130"/>
        <v>0</v>
      </c>
      <c r="I2790" s="151">
        <f t="shared" si="131"/>
        <v>8.0399999999999991</v>
      </c>
      <c r="J2790" s="151" t="s">
        <v>707</v>
      </c>
      <c r="K2790" s="151" t="str">
        <f>IFERROR(IF(VLOOKUP(B2790,comp!$D:$L,1,FALSE)=B2790,"",""),"Novo")</f>
        <v/>
      </c>
    </row>
    <row r="2791" spans="1:11">
      <c r="A2791" s="151">
        <v>104017</v>
      </c>
      <c r="B2791" s="152">
        <v>39326</v>
      </c>
      <c r="C2791" s="151" t="s">
        <v>5752</v>
      </c>
      <c r="D2791" s="151" t="s">
        <v>727</v>
      </c>
      <c r="E2791" s="151">
        <v>1</v>
      </c>
      <c r="F2791" s="151">
        <v>28.84</v>
      </c>
      <c r="G2791" s="151">
        <f t="shared" si="129"/>
        <v>28.84</v>
      </c>
      <c r="H2791" s="151">
        <f t="shared" si="130"/>
        <v>0</v>
      </c>
      <c r="I2791" s="151">
        <f t="shared" si="131"/>
        <v>28.84</v>
      </c>
      <c r="J2791" s="151" t="s">
        <v>707</v>
      </c>
      <c r="K2791" s="151" t="str">
        <f>IFERROR(IF(VLOOKUP(B2791,comp!$D:$L,1,FALSE)=B2791,"",""),"Novo")</f>
        <v/>
      </c>
    </row>
    <row r="2792" spans="1:11">
      <c r="A2792" s="151">
        <v>104020</v>
      </c>
      <c r="B2792" s="152">
        <v>39327</v>
      </c>
      <c r="C2792" s="151" t="s">
        <v>5753</v>
      </c>
      <c r="D2792" s="151" t="s">
        <v>727</v>
      </c>
      <c r="E2792" s="151">
        <v>1</v>
      </c>
      <c r="F2792" s="151">
        <v>43.52</v>
      </c>
      <c r="G2792" s="151">
        <f t="shared" si="129"/>
        <v>43.52</v>
      </c>
      <c r="H2792" s="151">
        <f t="shared" si="130"/>
        <v>0</v>
      </c>
      <c r="I2792" s="151">
        <f t="shared" si="131"/>
        <v>43.52</v>
      </c>
      <c r="J2792" s="151" t="s">
        <v>707</v>
      </c>
      <c r="K2792" s="151" t="str">
        <f>IFERROR(IF(VLOOKUP(B2792,comp!$D:$L,1,FALSE)=B2792,"",""),"Novo")</f>
        <v/>
      </c>
    </row>
    <row r="2793" spans="1:11">
      <c r="A2793" s="151">
        <v>104178</v>
      </c>
      <c r="B2793" s="152">
        <v>20088</v>
      </c>
      <c r="C2793" s="151" t="s">
        <v>4950</v>
      </c>
      <c r="D2793" s="151" t="s">
        <v>727</v>
      </c>
      <c r="E2793" s="151">
        <v>1</v>
      </c>
      <c r="F2793" s="151">
        <v>14.08</v>
      </c>
      <c r="G2793" s="151">
        <f t="shared" si="129"/>
        <v>14.08</v>
      </c>
      <c r="H2793" s="151">
        <f t="shared" si="130"/>
        <v>0</v>
      </c>
      <c r="I2793" s="151">
        <f t="shared" si="131"/>
        <v>14.08</v>
      </c>
      <c r="J2793" s="151" t="s">
        <v>707</v>
      </c>
      <c r="K2793" s="151" t="str">
        <f>IFERROR(IF(VLOOKUP(B2793,comp!$D:$L,1,FALSE)=B2793,"",""),"Novo")</f>
        <v/>
      </c>
    </row>
    <row r="2794" spans="1:11">
      <c r="A2794" s="151">
        <v>104179</v>
      </c>
      <c r="B2794" s="152">
        <v>20089</v>
      </c>
      <c r="C2794" s="151" t="s">
        <v>4951</v>
      </c>
      <c r="D2794" s="151" t="s">
        <v>727</v>
      </c>
      <c r="E2794" s="151">
        <v>1</v>
      </c>
      <c r="F2794" s="151">
        <v>69.05</v>
      </c>
      <c r="G2794" s="151">
        <f t="shared" si="129"/>
        <v>69.05</v>
      </c>
      <c r="H2794" s="151">
        <f t="shared" si="130"/>
        <v>0</v>
      </c>
      <c r="I2794" s="151">
        <f t="shared" si="131"/>
        <v>69.05</v>
      </c>
      <c r="J2794" s="151" t="s">
        <v>707</v>
      </c>
      <c r="K2794" s="151" t="str">
        <f>IFERROR(IF(VLOOKUP(B2794,comp!$D:$L,1,FALSE)=B2794,"",""),"Novo")</f>
        <v/>
      </c>
    </row>
    <row r="2795" spans="1:11">
      <c r="A2795" s="151">
        <v>104191</v>
      </c>
      <c r="B2795" s="152">
        <v>36327</v>
      </c>
      <c r="C2795" s="151" t="s">
        <v>6009</v>
      </c>
      <c r="D2795" s="151" t="s">
        <v>727</v>
      </c>
      <c r="E2795" s="151">
        <v>1</v>
      </c>
      <c r="F2795" s="151">
        <v>3.57</v>
      </c>
      <c r="G2795" s="151">
        <f t="shared" si="129"/>
        <v>3.57</v>
      </c>
      <c r="H2795" s="151">
        <f t="shared" si="130"/>
        <v>0</v>
      </c>
      <c r="I2795" s="151">
        <f t="shared" si="131"/>
        <v>3.57</v>
      </c>
      <c r="J2795" s="151" t="s">
        <v>707</v>
      </c>
      <c r="K2795" s="151" t="str">
        <f>IFERROR(IF(VLOOKUP(B2795,comp!$D:$L,1,FALSE)=B2795,"",""),"Novo")</f>
        <v/>
      </c>
    </row>
    <row r="2796" spans="1:11">
      <c r="A2796" s="151">
        <v>104192</v>
      </c>
      <c r="B2796" s="152">
        <v>38455</v>
      </c>
      <c r="C2796" s="151" t="s">
        <v>6036</v>
      </c>
      <c r="D2796" s="151" t="s">
        <v>727</v>
      </c>
      <c r="E2796" s="151">
        <v>1</v>
      </c>
      <c r="F2796" s="151">
        <v>14.25</v>
      </c>
      <c r="G2796" s="151">
        <f t="shared" si="129"/>
        <v>14.25</v>
      </c>
      <c r="H2796" s="151">
        <f t="shared" si="130"/>
        <v>0</v>
      </c>
      <c r="I2796" s="151">
        <f t="shared" si="131"/>
        <v>14.25</v>
      </c>
      <c r="J2796" s="151" t="s">
        <v>707</v>
      </c>
      <c r="K2796" s="151" t="str">
        <f>IFERROR(IF(VLOOKUP(B2796,comp!$D:$L,1,FALSE)=B2796,"",""),"Novo")</f>
        <v/>
      </c>
    </row>
    <row r="2797" spans="1:11">
      <c r="A2797" s="151">
        <v>104193</v>
      </c>
      <c r="B2797" s="152">
        <v>38991</v>
      </c>
      <c r="C2797" s="151" t="s">
        <v>6047</v>
      </c>
      <c r="D2797" s="151" t="s">
        <v>727</v>
      </c>
      <c r="E2797" s="151">
        <v>1</v>
      </c>
      <c r="F2797" s="151">
        <v>121.96</v>
      </c>
      <c r="G2797" s="151">
        <f t="shared" si="129"/>
        <v>121.96</v>
      </c>
      <c r="H2797" s="151">
        <f t="shared" si="130"/>
        <v>0</v>
      </c>
      <c r="I2797" s="151">
        <f t="shared" si="131"/>
        <v>121.96</v>
      </c>
      <c r="J2797" s="151" t="s">
        <v>707</v>
      </c>
      <c r="K2797" s="151" t="str">
        <f>IFERROR(IF(VLOOKUP(B2797,comp!$D:$L,1,FALSE)=B2797,"",""),"Novo")</f>
        <v/>
      </c>
    </row>
    <row r="2798" spans="1:11">
      <c r="A2798" s="151">
        <v>104196</v>
      </c>
      <c r="B2798" s="152">
        <v>36355</v>
      </c>
      <c r="C2798" s="151" t="s">
        <v>6014</v>
      </c>
      <c r="D2798" s="151" t="s">
        <v>727</v>
      </c>
      <c r="E2798" s="151">
        <v>1</v>
      </c>
      <c r="F2798" s="151">
        <v>9.02</v>
      </c>
      <c r="G2798" s="151">
        <f t="shared" si="129"/>
        <v>9.02</v>
      </c>
      <c r="H2798" s="151">
        <f t="shared" si="130"/>
        <v>0</v>
      </c>
      <c r="I2798" s="151">
        <f t="shared" si="131"/>
        <v>9.02</v>
      </c>
      <c r="J2798" s="151" t="s">
        <v>707</v>
      </c>
      <c r="K2798" s="151" t="str">
        <f>IFERROR(IF(VLOOKUP(B2798,comp!$D:$L,1,FALSE)=B2798,"",""),"Novo")</f>
        <v/>
      </c>
    </row>
    <row r="2799" spans="1:11">
      <c r="A2799" s="151">
        <v>104197</v>
      </c>
      <c r="B2799" s="152">
        <v>36356</v>
      </c>
      <c r="C2799" s="151" t="s">
        <v>6015</v>
      </c>
      <c r="D2799" s="151" t="s">
        <v>727</v>
      </c>
      <c r="E2799" s="151">
        <v>1</v>
      </c>
      <c r="F2799" s="151">
        <v>14.5</v>
      </c>
      <c r="G2799" s="151">
        <f t="shared" si="129"/>
        <v>14.5</v>
      </c>
      <c r="H2799" s="151">
        <f t="shared" si="130"/>
        <v>0</v>
      </c>
      <c r="I2799" s="151">
        <f t="shared" si="131"/>
        <v>14.5</v>
      </c>
      <c r="J2799" s="151" t="s">
        <v>707</v>
      </c>
      <c r="K2799" s="151" t="str">
        <f>IFERROR(IF(VLOOKUP(B2799,comp!$D:$L,1,FALSE)=B2799,"",""),"Novo")</f>
        <v/>
      </c>
    </row>
    <row r="2800" spans="1:11">
      <c r="A2800" s="151">
        <v>104198</v>
      </c>
      <c r="B2800" s="152">
        <v>36348</v>
      </c>
      <c r="C2800" s="151" t="s">
        <v>6012</v>
      </c>
      <c r="D2800" s="151" t="s">
        <v>727</v>
      </c>
      <c r="E2800" s="151">
        <v>1</v>
      </c>
      <c r="F2800" s="151">
        <v>1.86</v>
      </c>
      <c r="G2800" s="151">
        <f t="shared" si="129"/>
        <v>1.86</v>
      </c>
      <c r="H2800" s="151">
        <f t="shared" si="130"/>
        <v>0</v>
      </c>
      <c r="I2800" s="151">
        <f t="shared" si="131"/>
        <v>1.86</v>
      </c>
      <c r="J2800" s="151" t="s">
        <v>707</v>
      </c>
      <c r="K2800" s="151" t="str">
        <f>IFERROR(IF(VLOOKUP(B2800,comp!$D:$L,1,FALSE)=B2800,"",""),"Novo")</f>
        <v/>
      </c>
    </row>
    <row r="2801" spans="1:11">
      <c r="A2801" s="151">
        <v>104201</v>
      </c>
      <c r="B2801" s="152">
        <v>38454</v>
      </c>
      <c r="C2801" s="151" t="s">
        <v>6035</v>
      </c>
      <c r="D2801" s="151" t="s">
        <v>727</v>
      </c>
      <c r="E2801" s="151">
        <v>1</v>
      </c>
      <c r="F2801" s="151">
        <v>10.64</v>
      </c>
      <c r="G2801" s="151">
        <f t="shared" si="129"/>
        <v>10.64</v>
      </c>
      <c r="H2801" s="151">
        <f t="shared" si="130"/>
        <v>0</v>
      </c>
      <c r="I2801" s="151">
        <f t="shared" si="131"/>
        <v>10.64</v>
      </c>
      <c r="J2801" s="151" t="s">
        <v>707</v>
      </c>
      <c r="K2801" s="151" t="str">
        <f>IFERROR(IF(VLOOKUP(B2801,comp!$D:$L,1,FALSE)=B2801,"",""),"Novo")</f>
        <v/>
      </c>
    </row>
    <row r="2802" spans="1:11">
      <c r="A2802" s="151">
        <v>104202</v>
      </c>
      <c r="B2802" s="152">
        <v>36362</v>
      </c>
      <c r="C2802" s="151" t="s">
        <v>6019</v>
      </c>
      <c r="D2802" s="151" t="s">
        <v>727</v>
      </c>
      <c r="E2802" s="151">
        <v>1</v>
      </c>
      <c r="F2802" s="151">
        <v>3.17</v>
      </c>
      <c r="G2802" s="151">
        <f t="shared" si="129"/>
        <v>3.17</v>
      </c>
      <c r="H2802" s="151">
        <f t="shared" si="130"/>
        <v>0</v>
      </c>
      <c r="I2802" s="151">
        <f t="shared" si="131"/>
        <v>3.17</v>
      </c>
      <c r="J2802" s="151" t="s">
        <v>707</v>
      </c>
      <c r="K2802" s="151" t="str">
        <f>IFERROR(IF(VLOOKUP(B2802,comp!$D:$L,1,FALSE)=B2802,"",""),"Novo")</f>
        <v/>
      </c>
    </row>
    <row r="2803" spans="1:11">
      <c r="A2803" s="151">
        <v>104341</v>
      </c>
      <c r="B2803" s="152">
        <v>20086</v>
      </c>
      <c r="C2803" s="151" t="s">
        <v>4948</v>
      </c>
      <c r="D2803" s="151" t="s">
        <v>727</v>
      </c>
      <c r="E2803" s="151">
        <v>1</v>
      </c>
      <c r="F2803" s="151">
        <v>3.38</v>
      </c>
      <c r="G2803" s="151">
        <f t="shared" si="129"/>
        <v>3.38</v>
      </c>
      <c r="H2803" s="151">
        <f t="shared" si="130"/>
        <v>0</v>
      </c>
      <c r="I2803" s="151">
        <f t="shared" si="131"/>
        <v>3.38</v>
      </c>
      <c r="J2803" s="151" t="s">
        <v>707</v>
      </c>
      <c r="K2803" s="151" t="str">
        <f>IFERROR(IF(VLOOKUP(B2803,comp!$D:$L,1,FALSE)=B2803,"",""),"Novo")</f>
        <v/>
      </c>
    </row>
    <row r="2804" spans="1:11">
      <c r="A2804" s="151">
        <v>104343</v>
      </c>
      <c r="B2804" s="152">
        <v>3669</v>
      </c>
      <c r="C2804" s="151" t="s">
        <v>4912</v>
      </c>
      <c r="D2804" s="151" t="s">
        <v>727</v>
      </c>
      <c r="E2804" s="151">
        <v>1</v>
      </c>
      <c r="F2804" s="151">
        <v>14.95</v>
      </c>
      <c r="G2804" s="151">
        <f t="shared" si="129"/>
        <v>14.95</v>
      </c>
      <c r="H2804" s="151">
        <f t="shared" si="130"/>
        <v>0</v>
      </c>
      <c r="I2804" s="151">
        <f t="shared" si="131"/>
        <v>14.95</v>
      </c>
      <c r="J2804" s="151" t="s">
        <v>707</v>
      </c>
      <c r="K2804" s="151" t="str">
        <f>IFERROR(IF(VLOOKUP(B2804,comp!$D:$L,1,FALSE)=B2804,"",""),"Novo")</f>
        <v/>
      </c>
    </row>
    <row r="2805" spans="1:11">
      <c r="A2805" s="151">
        <v>104344</v>
      </c>
      <c r="B2805" s="152">
        <v>11655</v>
      </c>
      <c r="C2805" s="151" t="s">
        <v>4935</v>
      </c>
      <c r="D2805" s="151" t="s">
        <v>727</v>
      </c>
      <c r="E2805" s="151">
        <v>1</v>
      </c>
      <c r="F2805" s="151">
        <v>18.649999999999999</v>
      </c>
      <c r="G2805" s="151">
        <f t="shared" si="129"/>
        <v>18.649999999999999</v>
      </c>
      <c r="H2805" s="151">
        <f t="shared" si="130"/>
        <v>0</v>
      </c>
      <c r="I2805" s="151">
        <f t="shared" si="131"/>
        <v>18.649999999999999</v>
      </c>
      <c r="J2805" s="151" t="s">
        <v>707</v>
      </c>
      <c r="K2805" s="151" t="str">
        <f>IFERROR(IF(VLOOKUP(B2805,comp!$D:$L,1,FALSE)=B2805,"",""),"Novo")</f>
        <v/>
      </c>
    </row>
    <row r="2806" spans="1:11">
      <c r="A2806" s="151">
        <v>104345</v>
      </c>
      <c r="B2806" s="152">
        <v>10908</v>
      </c>
      <c r="C2806" s="151" t="s">
        <v>4932</v>
      </c>
      <c r="D2806" s="151" t="s">
        <v>727</v>
      </c>
      <c r="E2806" s="151">
        <v>1</v>
      </c>
      <c r="F2806" s="151">
        <v>20.92</v>
      </c>
      <c r="G2806" s="151">
        <f t="shared" si="129"/>
        <v>20.92</v>
      </c>
      <c r="H2806" s="151">
        <f t="shared" si="130"/>
        <v>0</v>
      </c>
      <c r="I2806" s="151">
        <f t="shared" si="131"/>
        <v>20.92</v>
      </c>
      <c r="J2806" s="151" t="s">
        <v>707</v>
      </c>
      <c r="K2806" s="151" t="str">
        <f>IFERROR(IF(VLOOKUP(B2806,comp!$D:$L,1,FALSE)=B2806,"",""),"Novo")</f>
        <v/>
      </c>
    </row>
    <row r="2807" spans="1:11">
      <c r="A2807" s="151">
        <v>104346</v>
      </c>
      <c r="B2807" s="152">
        <v>11656</v>
      </c>
      <c r="C2807" s="151" t="s">
        <v>4936</v>
      </c>
      <c r="D2807" s="151" t="s">
        <v>727</v>
      </c>
      <c r="E2807" s="151">
        <v>1</v>
      </c>
      <c r="F2807" s="151">
        <v>21.41</v>
      </c>
      <c r="G2807" s="151">
        <f t="shared" si="129"/>
        <v>21.41</v>
      </c>
      <c r="H2807" s="151">
        <f t="shared" si="130"/>
        <v>0</v>
      </c>
      <c r="I2807" s="151">
        <f t="shared" si="131"/>
        <v>21.41</v>
      </c>
      <c r="J2807" s="151" t="s">
        <v>707</v>
      </c>
      <c r="K2807" s="151" t="str">
        <f>IFERROR(IF(VLOOKUP(B2807,comp!$D:$L,1,FALSE)=B2807,"",""),"Novo")</f>
        <v/>
      </c>
    </row>
    <row r="2808" spans="1:11">
      <c r="A2808" s="151">
        <v>104347</v>
      </c>
      <c r="B2808" s="152">
        <v>10909</v>
      </c>
      <c r="C2808" s="151" t="s">
        <v>4933</v>
      </c>
      <c r="D2808" s="151" t="s">
        <v>727</v>
      </c>
      <c r="E2808" s="151">
        <v>1</v>
      </c>
      <c r="F2808" s="151">
        <v>24.33</v>
      </c>
      <c r="G2808" s="151">
        <f t="shared" si="129"/>
        <v>24.33</v>
      </c>
      <c r="H2808" s="151">
        <f t="shared" si="130"/>
        <v>0</v>
      </c>
      <c r="I2808" s="151">
        <f t="shared" si="131"/>
        <v>24.33</v>
      </c>
      <c r="J2808" s="151" t="s">
        <v>707</v>
      </c>
      <c r="K2808" s="151" t="str">
        <f>IFERROR(IF(VLOOKUP(B2808,comp!$D:$L,1,FALSE)=B2808,"",""),"Novo")</f>
        <v/>
      </c>
    </row>
    <row r="2809" spans="1:11">
      <c r="A2809" s="151">
        <v>104348</v>
      </c>
      <c r="B2809" s="152">
        <v>39319</v>
      </c>
      <c r="C2809" s="151" t="s">
        <v>4991</v>
      </c>
      <c r="D2809" s="151" t="s">
        <v>727</v>
      </c>
      <c r="E2809" s="151">
        <v>1</v>
      </c>
      <c r="F2809" s="151">
        <v>10.01</v>
      </c>
      <c r="G2809" s="151">
        <f t="shared" si="129"/>
        <v>10.01</v>
      </c>
      <c r="H2809" s="151">
        <f t="shared" si="130"/>
        <v>0</v>
      </c>
      <c r="I2809" s="151">
        <f t="shared" si="131"/>
        <v>10.01</v>
      </c>
      <c r="J2809" s="151" t="s">
        <v>707</v>
      </c>
      <c r="K2809" s="151" t="str">
        <f>IFERROR(IF(VLOOKUP(B2809,comp!$D:$L,1,FALSE)=B2809,"",""),"Novo")</f>
        <v/>
      </c>
    </row>
    <row r="2810" spans="1:11">
      <c r="A2810" s="151">
        <v>104351</v>
      </c>
      <c r="B2810" s="152">
        <v>39320</v>
      </c>
      <c r="C2810" s="151" t="s">
        <v>4992</v>
      </c>
      <c r="D2810" s="151" t="s">
        <v>727</v>
      </c>
      <c r="E2810" s="151">
        <v>1</v>
      </c>
      <c r="F2810" s="151">
        <v>19.239999999999998</v>
      </c>
      <c r="G2810" s="151">
        <f t="shared" si="129"/>
        <v>19.239999999999998</v>
      </c>
      <c r="H2810" s="151">
        <f t="shared" si="130"/>
        <v>0</v>
      </c>
      <c r="I2810" s="151">
        <f t="shared" si="131"/>
        <v>19.239999999999998</v>
      </c>
      <c r="J2810" s="151" t="s">
        <v>707</v>
      </c>
      <c r="K2810" s="151" t="str">
        <f>IFERROR(IF(VLOOKUP(B2810,comp!$D:$L,1,FALSE)=B2810,"",""),"Novo")</f>
        <v/>
      </c>
    </row>
    <row r="2811" spans="1:11">
      <c r="A2811" s="151">
        <v>104356</v>
      </c>
      <c r="B2811" s="152">
        <v>39321</v>
      </c>
      <c r="C2811" s="151" t="s">
        <v>4993</v>
      </c>
      <c r="D2811" s="151" t="s">
        <v>727</v>
      </c>
      <c r="E2811" s="151">
        <v>1</v>
      </c>
      <c r="F2811" s="151">
        <v>24.04</v>
      </c>
      <c r="G2811" s="151">
        <f t="shared" si="129"/>
        <v>24.04</v>
      </c>
      <c r="H2811" s="151">
        <f t="shared" si="130"/>
        <v>0</v>
      </c>
      <c r="I2811" s="151">
        <f t="shared" si="131"/>
        <v>24.04</v>
      </c>
      <c r="J2811" s="151" t="s">
        <v>707</v>
      </c>
      <c r="K2811" s="151" t="str">
        <f>IFERROR(IF(VLOOKUP(B2811,comp!$D:$L,1,FALSE)=B2811,"",""),"Novo")</f>
        <v/>
      </c>
    </row>
    <row r="2812" spans="1:11">
      <c r="A2812" s="151">
        <v>104357</v>
      </c>
      <c r="B2812" s="152">
        <v>1200</v>
      </c>
      <c r="C2812" s="151" t="s">
        <v>4886</v>
      </c>
      <c r="D2812" s="151" t="s">
        <v>727</v>
      </c>
      <c r="E2812" s="151">
        <v>1</v>
      </c>
      <c r="F2812" s="151">
        <v>10.59</v>
      </c>
      <c r="G2812" s="151">
        <f t="shared" si="129"/>
        <v>10.59</v>
      </c>
      <c r="H2812" s="151">
        <f t="shared" si="130"/>
        <v>0</v>
      </c>
      <c r="I2812" s="151">
        <f t="shared" si="131"/>
        <v>10.59</v>
      </c>
      <c r="J2812" s="151" t="s">
        <v>707</v>
      </c>
      <c r="K2812" s="151" t="str">
        <f>IFERROR(IF(VLOOKUP(B2812,comp!$D:$L,1,FALSE)=B2812,"",""),"Novo")</f>
        <v/>
      </c>
    </row>
    <row r="2813" spans="1:11">
      <c r="A2813" s="151">
        <v>105146</v>
      </c>
      <c r="B2813" s="152">
        <v>44177</v>
      </c>
      <c r="C2813" s="151" t="s">
        <v>6059</v>
      </c>
      <c r="D2813" s="151" t="s">
        <v>727</v>
      </c>
      <c r="E2813" s="151">
        <v>1</v>
      </c>
      <c r="F2813" s="151">
        <v>14.72</v>
      </c>
      <c r="G2813" s="151">
        <f t="shared" si="129"/>
        <v>14.72</v>
      </c>
      <c r="H2813" s="151">
        <f t="shared" si="130"/>
        <v>0</v>
      </c>
      <c r="I2813" s="151">
        <f t="shared" si="131"/>
        <v>14.72</v>
      </c>
      <c r="J2813" s="151" t="s">
        <v>707</v>
      </c>
      <c r="K2813" s="151" t="str">
        <f>IFERROR(IF(VLOOKUP(B2813,comp!$D:$L,1,FALSE)=B2813,"",""),"Novo")</f>
        <v/>
      </c>
    </row>
    <row r="2814" spans="1:11">
      <c r="A2814" s="151">
        <v>105167</v>
      </c>
      <c r="B2814" s="152">
        <v>36357</v>
      </c>
      <c r="C2814" s="151" t="s">
        <v>6016</v>
      </c>
      <c r="D2814" s="151" t="s">
        <v>727</v>
      </c>
      <c r="E2814" s="151">
        <v>1</v>
      </c>
      <c r="F2814" s="151">
        <v>126.11</v>
      </c>
      <c r="G2814" s="151">
        <f t="shared" si="129"/>
        <v>126.11</v>
      </c>
      <c r="H2814" s="151">
        <f t="shared" si="130"/>
        <v>0</v>
      </c>
      <c r="I2814" s="151">
        <f t="shared" si="131"/>
        <v>126.11</v>
      </c>
      <c r="J2814" s="151" t="s">
        <v>707</v>
      </c>
      <c r="K2814" s="151" t="str">
        <f>IFERROR(IF(VLOOKUP(B2814,comp!$D:$L,1,FALSE)=B2814,"",""),"Novo")</f>
        <v/>
      </c>
    </row>
    <row r="2815" spans="1:11">
      <c r="A2815" s="151">
        <v>105169</v>
      </c>
      <c r="B2815" s="152">
        <v>780</v>
      </c>
      <c r="C2815" s="151" t="s">
        <v>3269</v>
      </c>
      <c r="D2815" s="151" t="s">
        <v>727</v>
      </c>
      <c r="E2815" s="151">
        <v>1</v>
      </c>
      <c r="F2815" s="151">
        <v>71.86</v>
      </c>
      <c r="G2815" s="151">
        <f t="shared" si="129"/>
        <v>71.86</v>
      </c>
      <c r="H2815" s="151">
        <f t="shared" si="130"/>
        <v>0</v>
      </c>
      <c r="I2815" s="151">
        <f t="shared" si="131"/>
        <v>71.86</v>
      </c>
      <c r="J2815" s="151" t="s">
        <v>707</v>
      </c>
      <c r="K2815" s="151" t="str">
        <f>IFERROR(IF(VLOOKUP(B2815,comp!$D:$L,1,FALSE)=B2815,"",""),"Novo")</f>
        <v/>
      </c>
    </row>
    <row r="2816" spans="1:11">
      <c r="A2816" s="151">
        <v>105172</v>
      </c>
      <c r="B2816" s="152">
        <v>778</v>
      </c>
      <c r="C2816" s="151" t="s">
        <v>3267</v>
      </c>
      <c r="D2816" s="151" t="s">
        <v>727</v>
      </c>
      <c r="E2816" s="151">
        <v>1</v>
      </c>
      <c r="F2816" s="151">
        <v>73.55</v>
      </c>
      <c r="G2816" s="151">
        <f t="shared" si="129"/>
        <v>73.55</v>
      </c>
      <c r="H2816" s="151">
        <f t="shared" si="130"/>
        <v>0</v>
      </c>
      <c r="I2816" s="151">
        <f t="shared" si="131"/>
        <v>73.55</v>
      </c>
      <c r="J2816" s="151" t="s">
        <v>707</v>
      </c>
      <c r="K2816" s="151" t="str">
        <f>IFERROR(IF(VLOOKUP(B2816,comp!$D:$L,1,FALSE)=B2816,"",""),"Novo")</f>
        <v/>
      </c>
    </row>
    <row r="2817" spans="1:11">
      <c r="A2817" s="151">
        <v>105176</v>
      </c>
      <c r="B2817" s="152">
        <v>4202</v>
      </c>
      <c r="C2817" s="151" t="s">
        <v>3433</v>
      </c>
      <c r="D2817" s="151" t="s">
        <v>727</v>
      </c>
      <c r="E2817" s="151">
        <v>1</v>
      </c>
      <c r="F2817" s="151">
        <v>151.93</v>
      </c>
      <c r="G2817" s="151">
        <f t="shared" si="129"/>
        <v>151.93</v>
      </c>
      <c r="H2817" s="151">
        <f t="shared" si="130"/>
        <v>0</v>
      </c>
      <c r="I2817" s="151">
        <f t="shared" si="131"/>
        <v>151.93</v>
      </c>
      <c r="J2817" s="151" t="s">
        <v>707</v>
      </c>
      <c r="K2817" s="151" t="str">
        <f>IFERROR(IF(VLOOKUP(B2817,comp!$D:$L,1,FALSE)=B2817,"",""),"Novo")</f>
        <v/>
      </c>
    </row>
    <row r="2818" spans="1:11">
      <c r="A2818" s="151">
        <v>105177</v>
      </c>
      <c r="B2818" s="152">
        <v>4203</v>
      </c>
      <c r="C2818" s="151" t="s">
        <v>3434</v>
      </c>
      <c r="D2818" s="151" t="s">
        <v>727</v>
      </c>
      <c r="E2818" s="151">
        <v>1</v>
      </c>
      <c r="F2818" s="151">
        <v>134.18</v>
      </c>
      <c r="G2818" s="151">
        <f t="shared" si="129"/>
        <v>134.18</v>
      </c>
      <c r="H2818" s="151">
        <f t="shared" si="130"/>
        <v>0</v>
      </c>
      <c r="I2818" s="151">
        <f t="shared" si="131"/>
        <v>134.18</v>
      </c>
      <c r="J2818" s="151" t="s">
        <v>707</v>
      </c>
      <c r="K2818" s="151" t="str">
        <f>IFERROR(IF(VLOOKUP(B2818,comp!$D:$L,1,FALSE)=B2818,"",""),"Novo")</f>
        <v/>
      </c>
    </row>
    <row r="2819" spans="1:11">
      <c r="A2819" s="151">
        <v>105178</v>
      </c>
      <c r="B2819" s="152">
        <v>3466</v>
      </c>
      <c r="C2819" s="151" t="s">
        <v>3375</v>
      </c>
      <c r="D2819" s="151" t="s">
        <v>727</v>
      </c>
      <c r="E2819" s="151">
        <v>1</v>
      </c>
      <c r="F2819" s="151">
        <v>120.31</v>
      </c>
      <c r="G2819" s="151">
        <f t="shared" si="129"/>
        <v>120.31</v>
      </c>
      <c r="H2819" s="151">
        <f t="shared" si="130"/>
        <v>0</v>
      </c>
      <c r="I2819" s="151">
        <f t="shared" si="131"/>
        <v>120.31</v>
      </c>
      <c r="J2819" s="151" t="s">
        <v>707</v>
      </c>
      <c r="K2819" s="151" t="str">
        <f>IFERROR(IF(VLOOKUP(B2819,comp!$D:$L,1,FALSE)=B2819,"",""),"Novo")</f>
        <v/>
      </c>
    </row>
    <row r="2820" spans="1:11">
      <c r="A2820" s="151">
        <v>105193</v>
      </c>
      <c r="B2820" s="152">
        <v>3453</v>
      </c>
      <c r="C2820" s="151" t="s">
        <v>3363</v>
      </c>
      <c r="D2820" s="151" t="s">
        <v>727</v>
      </c>
      <c r="E2820" s="151">
        <v>1</v>
      </c>
      <c r="F2820" s="151">
        <v>132.19999999999999</v>
      </c>
      <c r="G2820" s="151">
        <f t="shared" si="129"/>
        <v>132.19999999999999</v>
      </c>
      <c r="H2820" s="151">
        <f t="shared" si="130"/>
        <v>0</v>
      </c>
      <c r="I2820" s="151">
        <f t="shared" si="131"/>
        <v>132.19999999999999</v>
      </c>
      <c r="J2820" s="151" t="s">
        <v>707</v>
      </c>
      <c r="K2820" s="151" t="str">
        <f>IFERROR(IF(VLOOKUP(B2820,comp!$D:$L,1,FALSE)=B2820,"",""),"Novo")</f>
        <v/>
      </c>
    </row>
    <row r="2821" spans="1:11">
      <c r="A2821" s="151">
        <v>105194</v>
      </c>
      <c r="B2821" s="152">
        <v>3452</v>
      </c>
      <c r="C2821" s="151" t="s">
        <v>3362</v>
      </c>
      <c r="D2821" s="151" t="s">
        <v>727</v>
      </c>
      <c r="E2821" s="151">
        <v>1</v>
      </c>
      <c r="F2821" s="151">
        <v>65.25</v>
      </c>
      <c r="G2821" s="151">
        <f t="shared" ref="G2821:G2884" si="132">IF(J2821="INSUMO",F2821*E2821,0)</f>
        <v>65.25</v>
      </c>
      <c r="H2821" s="151">
        <f t="shared" ref="H2821:H2884" si="133">IF(J2821="MÃO DE OBRA",F2821*E2821,0)</f>
        <v>0</v>
      </c>
      <c r="I2821" s="151">
        <f t="shared" ref="I2821:I2884" si="134">E2821*F2821</f>
        <v>65.25</v>
      </c>
      <c r="J2821" s="151" t="s">
        <v>707</v>
      </c>
      <c r="K2821" s="151" t="str">
        <f>IFERROR(IF(VLOOKUP(B2821,comp!$D:$L,1,FALSE)=B2821,"",""),"Novo")</f>
        <v/>
      </c>
    </row>
    <row r="2822" spans="1:11">
      <c r="A2822" s="151">
        <v>105195</v>
      </c>
      <c r="B2822" s="152">
        <v>3454</v>
      </c>
      <c r="C2822" s="151" t="s">
        <v>3364</v>
      </c>
      <c r="D2822" s="151" t="s">
        <v>727</v>
      </c>
      <c r="E2822" s="151">
        <v>1</v>
      </c>
      <c r="F2822" s="151">
        <v>201.07</v>
      </c>
      <c r="G2822" s="151">
        <f t="shared" si="132"/>
        <v>201.07</v>
      </c>
      <c r="H2822" s="151">
        <f t="shared" si="133"/>
        <v>0</v>
      </c>
      <c r="I2822" s="151">
        <f t="shared" si="134"/>
        <v>201.07</v>
      </c>
      <c r="J2822" s="151" t="s">
        <v>707</v>
      </c>
      <c r="K2822" s="151" t="str">
        <f>IFERROR(IF(VLOOKUP(B2822,comp!$D:$L,1,FALSE)=B2822,"",""),"Novo")</f>
        <v/>
      </c>
    </row>
    <row r="2823" spans="1:11">
      <c r="A2823" s="151">
        <v>105196</v>
      </c>
      <c r="B2823" s="152">
        <v>1778</v>
      </c>
      <c r="C2823" s="151" t="s">
        <v>3299</v>
      </c>
      <c r="D2823" s="151" t="s">
        <v>727</v>
      </c>
      <c r="E2823" s="151">
        <v>1</v>
      </c>
      <c r="F2823" s="151">
        <v>223.44</v>
      </c>
      <c r="G2823" s="151">
        <f t="shared" si="132"/>
        <v>223.44</v>
      </c>
      <c r="H2823" s="151">
        <f t="shared" si="133"/>
        <v>0</v>
      </c>
      <c r="I2823" s="151">
        <f t="shared" si="134"/>
        <v>223.44</v>
      </c>
      <c r="J2823" s="151" t="s">
        <v>707</v>
      </c>
      <c r="K2823" s="151" t="str">
        <f>IFERROR(IF(VLOOKUP(B2823,comp!$D:$L,1,FALSE)=B2823,"",""),"Novo")</f>
        <v/>
      </c>
    </row>
    <row r="2824" spans="1:11">
      <c r="A2824" s="151">
        <v>105197</v>
      </c>
      <c r="B2824" s="152">
        <v>1818</v>
      </c>
      <c r="C2824" s="151" t="s">
        <v>3337</v>
      </c>
      <c r="D2824" s="151" t="s">
        <v>727</v>
      </c>
      <c r="E2824" s="151">
        <v>1</v>
      </c>
      <c r="F2824" s="151">
        <v>148.32</v>
      </c>
      <c r="G2824" s="151">
        <f t="shared" si="132"/>
        <v>148.32</v>
      </c>
      <c r="H2824" s="151">
        <f t="shared" si="133"/>
        <v>0</v>
      </c>
      <c r="I2824" s="151">
        <f t="shared" si="134"/>
        <v>148.32</v>
      </c>
      <c r="J2824" s="151" t="s">
        <v>707</v>
      </c>
      <c r="K2824" s="151" t="str">
        <f>IFERROR(IF(VLOOKUP(B2824,comp!$D:$L,1,FALSE)=B2824,"",""),"Novo")</f>
        <v/>
      </c>
    </row>
    <row r="2825" spans="1:11">
      <c r="A2825" s="151">
        <v>105198</v>
      </c>
      <c r="B2825" s="152">
        <v>1779</v>
      </c>
      <c r="C2825" s="151" t="s">
        <v>3300</v>
      </c>
      <c r="D2825" s="151" t="s">
        <v>727</v>
      </c>
      <c r="E2825" s="151">
        <v>1</v>
      </c>
      <c r="F2825" s="151">
        <v>324.95999999999998</v>
      </c>
      <c r="G2825" s="151">
        <f t="shared" si="132"/>
        <v>324.95999999999998</v>
      </c>
      <c r="H2825" s="151">
        <f t="shared" si="133"/>
        <v>0</v>
      </c>
      <c r="I2825" s="151">
        <f t="shared" si="134"/>
        <v>324.95999999999998</v>
      </c>
      <c r="J2825" s="151" t="s">
        <v>707</v>
      </c>
      <c r="K2825" s="151" t="str">
        <f>IFERROR(IF(VLOOKUP(B2825,comp!$D:$L,1,FALSE)=B2825,"",""),"Novo")</f>
        <v/>
      </c>
    </row>
    <row r="2826" spans="1:11">
      <c r="A2826" s="151">
        <v>105199</v>
      </c>
      <c r="B2826" s="152">
        <v>1784</v>
      </c>
      <c r="C2826" s="151" t="s">
        <v>3305</v>
      </c>
      <c r="D2826" s="151" t="s">
        <v>727</v>
      </c>
      <c r="E2826" s="151">
        <v>1</v>
      </c>
      <c r="F2826" s="151">
        <v>200.01</v>
      </c>
      <c r="G2826" s="151">
        <f t="shared" si="132"/>
        <v>200.01</v>
      </c>
      <c r="H2826" s="151">
        <f t="shared" si="133"/>
        <v>0</v>
      </c>
      <c r="I2826" s="151">
        <f t="shared" si="134"/>
        <v>200.01</v>
      </c>
      <c r="J2826" s="151" t="s">
        <v>707</v>
      </c>
      <c r="K2826" s="151" t="str">
        <f>IFERROR(IF(VLOOKUP(B2826,comp!$D:$L,1,FALSE)=B2826,"",""),"Novo")</f>
        <v/>
      </c>
    </row>
    <row r="2827" spans="1:11">
      <c r="A2827" s="151">
        <v>105200</v>
      </c>
      <c r="B2827" s="152">
        <v>1810</v>
      </c>
      <c r="C2827" s="151" t="s">
        <v>3329</v>
      </c>
      <c r="D2827" s="151" t="s">
        <v>727</v>
      </c>
      <c r="E2827" s="151">
        <v>1</v>
      </c>
      <c r="F2827" s="151">
        <v>110.94</v>
      </c>
      <c r="G2827" s="151">
        <f t="shared" si="132"/>
        <v>110.94</v>
      </c>
      <c r="H2827" s="151">
        <f t="shared" si="133"/>
        <v>0</v>
      </c>
      <c r="I2827" s="151">
        <f t="shared" si="134"/>
        <v>110.94</v>
      </c>
      <c r="J2827" s="151" t="s">
        <v>707</v>
      </c>
      <c r="K2827" s="151" t="str">
        <f>IFERROR(IF(VLOOKUP(B2827,comp!$D:$L,1,FALSE)=B2827,"",""),"Novo")</f>
        <v/>
      </c>
    </row>
    <row r="2828" spans="1:11">
      <c r="A2828" s="151">
        <v>105201</v>
      </c>
      <c r="B2828" s="152">
        <v>1812</v>
      </c>
      <c r="C2828" s="151" t="s">
        <v>3331</v>
      </c>
      <c r="D2828" s="151" t="s">
        <v>727</v>
      </c>
      <c r="E2828" s="151">
        <v>1</v>
      </c>
      <c r="F2828" s="151">
        <v>280.05</v>
      </c>
      <c r="G2828" s="151">
        <f t="shared" si="132"/>
        <v>280.05</v>
      </c>
      <c r="H2828" s="151">
        <f t="shared" si="133"/>
        <v>0</v>
      </c>
      <c r="I2828" s="151">
        <f t="shared" si="134"/>
        <v>280.05</v>
      </c>
      <c r="J2828" s="151" t="s">
        <v>707</v>
      </c>
      <c r="K2828" s="151" t="str">
        <f>IFERROR(IF(VLOOKUP(B2828,comp!$D:$L,1,FALSE)=B2828,"",""),"Novo")</f>
        <v/>
      </c>
    </row>
    <row r="2829" spans="1:11">
      <c r="A2829" s="151">
        <v>105202</v>
      </c>
      <c r="B2829" s="152">
        <v>1791</v>
      </c>
      <c r="C2829" s="151" t="s">
        <v>3311</v>
      </c>
      <c r="D2829" s="151" t="s">
        <v>727</v>
      </c>
      <c r="E2829" s="151">
        <v>1</v>
      </c>
      <c r="F2829" s="151">
        <v>256.04000000000002</v>
      </c>
      <c r="G2829" s="151">
        <f t="shared" si="132"/>
        <v>256.04000000000002</v>
      </c>
      <c r="H2829" s="151">
        <f t="shared" si="133"/>
        <v>0</v>
      </c>
      <c r="I2829" s="151">
        <f t="shared" si="134"/>
        <v>256.04000000000002</v>
      </c>
      <c r="J2829" s="151" t="s">
        <v>707</v>
      </c>
      <c r="K2829" s="151" t="str">
        <f>IFERROR(IF(VLOOKUP(B2829,comp!$D:$L,1,FALSE)=B2829,"",""),"Novo")</f>
        <v/>
      </c>
    </row>
    <row r="2830" spans="1:11">
      <c r="A2830" s="151">
        <v>105203</v>
      </c>
      <c r="B2830" s="152">
        <v>1790</v>
      </c>
      <c r="C2830" s="151" t="s">
        <v>3310</v>
      </c>
      <c r="D2830" s="151" t="s">
        <v>727</v>
      </c>
      <c r="E2830" s="151">
        <v>1</v>
      </c>
      <c r="F2830" s="151">
        <v>147.54</v>
      </c>
      <c r="G2830" s="151">
        <f t="shared" si="132"/>
        <v>147.54</v>
      </c>
      <c r="H2830" s="151">
        <f t="shared" si="133"/>
        <v>0</v>
      </c>
      <c r="I2830" s="151">
        <f t="shared" si="134"/>
        <v>147.54</v>
      </c>
      <c r="J2830" s="151" t="s">
        <v>707</v>
      </c>
      <c r="K2830" s="151" t="str">
        <f>IFERROR(IF(VLOOKUP(B2830,comp!$D:$L,1,FALSE)=B2830,"",""),"Novo")</f>
        <v/>
      </c>
    </row>
    <row r="2831" spans="1:11">
      <c r="A2831" s="151">
        <v>105204</v>
      </c>
      <c r="B2831" s="152">
        <v>1792</v>
      </c>
      <c r="C2831" s="151" t="s">
        <v>3312</v>
      </c>
      <c r="D2831" s="151" t="s">
        <v>727</v>
      </c>
      <c r="E2831" s="151">
        <v>1</v>
      </c>
      <c r="F2831" s="151">
        <v>345.62</v>
      </c>
      <c r="G2831" s="151">
        <f t="shared" si="132"/>
        <v>345.62</v>
      </c>
      <c r="H2831" s="151">
        <f t="shared" si="133"/>
        <v>0</v>
      </c>
      <c r="I2831" s="151">
        <f t="shared" si="134"/>
        <v>345.62</v>
      </c>
      <c r="J2831" s="151" t="s">
        <v>707</v>
      </c>
      <c r="K2831" s="151" t="str">
        <f>IFERROR(IF(VLOOKUP(B2831,comp!$D:$L,1,FALSE)=B2831,"",""),"Novo")</f>
        <v/>
      </c>
    </row>
    <row r="2832" spans="1:11">
      <c r="A2832" s="151">
        <v>105205</v>
      </c>
      <c r="B2832" s="152">
        <v>1821</v>
      </c>
      <c r="C2832" s="151" t="s">
        <v>3340</v>
      </c>
      <c r="D2832" s="151" t="s">
        <v>727</v>
      </c>
      <c r="E2832" s="151">
        <v>1</v>
      </c>
      <c r="F2832" s="151">
        <v>233.93</v>
      </c>
      <c r="G2832" s="151">
        <f t="shared" si="132"/>
        <v>233.93</v>
      </c>
      <c r="H2832" s="151">
        <f t="shared" si="133"/>
        <v>0</v>
      </c>
      <c r="I2832" s="151">
        <f t="shared" si="134"/>
        <v>233.93</v>
      </c>
      <c r="J2832" s="151" t="s">
        <v>707</v>
      </c>
      <c r="K2832" s="151" t="str">
        <f>IFERROR(IF(VLOOKUP(B2832,comp!$D:$L,1,FALSE)=B2832,"",""),"Novo")</f>
        <v/>
      </c>
    </row>
    <row r="2833" spans="1:11">
      <c r="A2833" s="151">
        <v>105206</v>
      </c>
      <c r="B2833" s="152">
        <v>1806</v>
      </c>
      <c r="C2833" s="151" t="s">
        <v>3325</v>
      </c>
      <c r="D2833" s="151" t="s">
        <v>727</v>
      </c>
      <c r="E2833" s="151">
        <v>1</v>
      </c>
      <c r="F2833" s="151">
        <v>139.24</v>
      </c>
      <c r="G2833" s="151">
        <f t="shared" si="132"/>
        <v>139.24</v>
      </c>
      <c r="H2833" s="151">
        <f t="shared" si="133"/>
        <v>0</v>
      </c>
      <c r="I2833" s="151">
        <f t="shared" si="134"/>
        <v>139.24</v>
      </c>
      <c r="J2833" s="151" t="s">
        <v>707</v>
      </c>
      <c r="K2833" s="151" t="str">
        <f>IFERROR(IF(VLOOKUP(B2833,comp!$D:$L,1,FALSE)=B2833,"",""),"Novo")</f>
        <v/>
      </c>
    </row>
    <row r="2834" spans="1:11">
      <c r="A2834" s="151">
        <v>105207</v>
      </c>
      <c r="B2834" s="152">
        <v>1807</v>
      </c>
      <c r="C2834" s="151" t="s">
        <v>3326</v>
      </c>
      <c r="D2834" s="151" t="s">
        <v>727</v>
      </c>
      <c r="E2834" s="151">
        <v>1</v>
      </c>
      <c r="F2834" s="151">
        <v>334.56</v>
      </c>
      <c r="G2834" s="151">
        <f t="shared" si="132"/>
        <v>334.56</v>
      </c>
      <c r="H2834" s="151">
        <f t="shared" si="133"/>
        <v>0</v>
      </c>
      <c r="I2834" s="151">
        <f t="shared" si="134"/>
        <v>334.56</v>
      </c>
      <c r="J2834" s="151" t="s">
        <v>707</v>
      </c>
      <c r="K2834" s="151" t="str">
        <f>IFERROR(IF(VLOOKUP(B2834,comp!$D:$L,1,FALSE)=B2834,"",""),"Novo")</f>
        <v/>
      </c>
    </row>
    <row r="2835" spans="1:11">
      <c r="A2835" s="151">
        <v>105208</v>
      </c>
      <c r="B2835" s="152">
        <v>1815</v>
      </c>
      <c r="C2835" s="151" t="s">
        <v>3334</v>
      </c>
      <c r="D2835" s="151" t="s">
        <v>727</v>
      </c>
      <c r="E2835" s="151">
        <v>1</v>
      </c>
      <c r="F2835" s="151">
        <v>318.95999999999998</v>
      </c>
      <c r="G2835" s="151">
        <f t="shared" si="132"/>
        <v>318.95999999999998</v>
      </c>
      <c r="H2835" s="151">
        <f t="shared" si="133"/>
        <v>0</v>
      </c>
      <c r="I2835" s="151">
        <f t="shared" si="134"/>
        <v>318.95999999999998</v>
      </c>
      <c r="J2835" s="151" t="s">
        <v>707</v>
      </c>
      <c r="K2835" s="151" t="str">
        <f>IFERROR(IF(VLOOKUP(B2835,comp!$D:$L,1,FALSE)=B2835,"",""),"Novo")</f>
        <v/>
      </c>
    </row>
    <row r="2836" spans="1:11">
      <c r="A2836" s="151">
        <v>105209</v>
      </c>
      <c r="B2836" s="152">
        <v>1798</v>
      </c>
      <c r="C2836" s="151" t="s">
        <v>3318</v>
      </c>
      <c r="D2836" s="151" t="s">
        <v>727</v>
      </c>
      <c r="E2836" s="151">
        <v>1</v>
      </c>
      <c r="F2836" s="151">
        <v>142.72</v>
      </c>
      <c r="G2836" s="151">
        <f t="shared" si="132"/>
        <v>142.72</v>
      </c>
      <c r="H2836" s="151">
        <f t="shared" si="133"/>
        <v>0</v>
      </c>
      <c r="I2836" s="151">
        <f t="shared" si="134"/>
        <v>142.72</v>
      </c>
      <c r="J2836" s="151" t="s">
        <v>707</v>
      </c>
      <c r="K2836" s="151" t="str">
        <f>IFERROR(IF(VLOOKUP(B2836,comp!$D:$L,1,FALSE)=B2836,"",""),"Novo")</f>
        <v/>
      </c>
    </row>
    <row r="2837" spans="1:11">
      <c r="A2837" s="151">
        <v>105210</v>
      </c>
      <c r="B2837" s="152">
        <v>1799</v>
      </c>
      <c r="C2837" s="151" t="s">
        <v>3319</v>
      </c>
      <c r="D2837" s="151" t="s">
        <v>727</v>
      </c>
      <c r="E2837" s="151">
        <v>1</v>
      </c>
      <c r="F2837" s="151">
        <v>415.42</v>
      </c>
      <c r="G2837" s="151">
        <f t="shared" si="132"/>
        <v>415.42</v>
      </c>
      <c r="H2837" s="151">
        <f t="shared" si="133"/>
        <v>0</v>
      </c>
      <c r="I2837" s="151">
        <f t="shared" si="134"/>
        <v>415.42</v>
      </c>
      <c r="J2837" s="151" t="s">
        <v>707</v>
      </c>
      <c r="K2837" s="151" t="str">
        <f>IFERROR(IF(VLOOKUP(B2837,comp!$D:$L,1,FALSE)=B2837,"",""),"Novo")</f>
        <v/>
      </c>
    </row>
    <row r="2838" spans="1:11">
      <c r="A2838" s="151">
        <v>105211</v>
      </c>
      <c r="B2838" s="152">
        <v>6314</v>
      </c>
      <c r="C2838" s="151" t="s">
        <v>3463</v>
      </c>
      <c r="D2838" s="151" t="s">
        <v>727</v>
      </c>
      <c r="E2838" s="151">
        <v>1</v>
      </c>
      <c r="F2838" s="151">
        <v>218.62</v>
      </c>
      <c r="G2838" s="151">
        <f t="shared" si="132"/>
        <v>218.62</v>
      </c>
      <c r="H2838" s="151">
        <f t="shared" si="133"/>
        <v>0</v>
      </c>
      <c r="I2838" s="151">
        <f t="shared" si="134"/>
        <v>218.62</v>
      </c>
      <c r="J2838" s="151" t="s">
        <v>707</v>
      </c>
      <c r="K2838" s="151" t="str">
        <f>IFERROR(IF(VLOOKUP(B2838,comp!$D:$L,1,FALSE)=B2838,"",""),"Novo")</f>
        <v/>
      </c>
    </row>
    <row r="2839" spans="1:11">
      <c r="A2839" s="151">
        <v>105212</v>
      </c>
      <c r="B2839" s="152">
        <v>6313</v>
      </c>
      <c r="C2839" s="151" t="s">
        <v>3462</v>
      </c>
      <c r="D2839" s="151" t="s">
        <v>727</v>
      </c>
      <c r="E2839" s="151">
        <v>1</v>
      </c>
      <c r="F2839" s="151">
        <v>218.62</v>
      </c>
      <c r="G2839" s="151">
        <f t="shared" si="132"/>
        <v>218.62</v>
      </c>
      <c r="H2839" s="151">
        <f t="shared" si="133"/>
        <v>0</v>
      </c>
      <c r="I2839" s="151">
        <f t="shared" si="134"/>
        <v>218.62</v>
      </c>
      <c r="J2839" s="151" t="s">
        <v>707</v>
      </c>
      <c r="K2839" s="151" t="str">
        <f>IFERROR(IF(VLOOKUP(B2839,comp!$D:$L,1,FALSE)=B2839,"",""),"Novo")</f>
        <v/>
      </c>
    </row>
    <row r="2840" spans="1:11">
      <c r="A2840" s="151">
        <v>105214</v>
      </c>
      <c r="B2840" s="152">
        <v>44400</v>
      </c>
      <c r="C2840" s="151" t="s">
        <v>5768</v>
      </c>
      <c r="D2840" s="151" t="s">
        <v>727</v>
      </c>
      <c r="E2840" s="151">
        <v>1</v>
      </c>
      <c r="F2840" s="151">
        <v>33.01</v>
      </c>
      <c r="G2840" s="151">
        <f t="shared" si="132"/>
        <v>33.01</v>
      </c>
      <c r="H2840" s="151">
        <f t="shared" si="133"/>
        <v>0</v>
      </c>
      <c r="I2840" s="151">
        <f t="shared" si="134"/>
        <v>33.01</v>
      </c>
      <c r="J2840" s="151" t="s">
        <v>707</v>
      </c>
      <c r="K2840" s="151" t="str">
        <f>IFERROR(IF(VLOOKUP(B2840,comp!$D:$L,1,FALSE)=B2840,"",""),"Novo")</f>
        <v/>
      </c>
    </row>
    <row r="2841" spans="1:11">
      <c r="A2841" s="151">
        <v>105218</v>
      </c>
      <c r="B2841" s="152">
        <v>44263</v>
      </c>
      <c r="C2841" s="151" t="s">
        <v>5767</v>
      </c>
      <c r="D2841" s="151" t="s">
        <v>727</v>
      </c>
      <c r="E2841" s="151">
        <v>1</v>
      </c>
      <c r="F2841" s="151">
        <v>60.1</v>
      </c>
      <c r="G2841" s="151">
        <f t="shared" si="132"/>
        <v>60.1</v>
      </c>
      <c r="H2841" s="151">
        <f t="shared" si="133"/>
        <v>0</v>
      </c>
      <c r="I2841" s="151">
        <f t="shared" si="134"/>
        <v>60.1</v>
      </c>
      <c r="J2841" s="151" t="s">
        <v>707</v>
      </c>
      <c r="K2841" s="151" t="str">
        <f>IFERROR(IF(VLOOKUP(B2841,comp!$D:$L,1,FALSE)=B2841,"",""),"Novo")</f>
        <v/>
      </c>
    </row>
    <row r="2842" spans="1:11">
      <c r="A2842" s="151">
        <v>105229</v>
      </c>
      <c r="B2842" s="152">
        <v>44175</v>
      </c>
      <c r="C2842" s="151" t="s">
        <v>6057</v>
      </c>
      <c r="D2842" s="151" t="s">
        <v>727</v>
      </c>
      <c r="E2842" s="151">
        <v>1</v>
      </c>
      <c r="F2842" s="151">
        <v>19.71</v>
      </c>
      <c r="G2842" s="151">
        <f t="shared" si="132"/>
        <v>19.71</v>
      </c>
      <c r="H2842" s="151">
        <f t="shared" si="133"/>
        <v>0</v>
      </c>
      <c r="I2842" s="151">
        <f t="shared" si="134"/>
        <v>19.71</v>
      </c>
      <c r="J2842" s="151" t="s">
        <v>707</v>
      </c>
      <c r="K2842" s="151" t="str">
        <f>IFERROR(IF(VLOOKUP(B2842,comp!$D:$L,1,FALSE)=B2842,"",""),"Novo")</f>
        <v/>
      </c>
    </row>
    <row r="2843" spans="1:11">
      <c r="A2843" s="151">
        <v>97895</v>
      </c>
      <c r="B2843" s="152">
        <v>41627</v>
      </c>
      <c r="C2843" s="151" t="s">
        <v>4826</v>
      </c>
      <c r="D2843" s="151" t="s">
        <v>727</v>
      </c>
      <c r="E2843" s="151">
        <v>1</v>
      </c>
      <c r="F2843" s="151">
        <v>189.66</v>
      </c>
      <c r="G2843" s="151">
        <f t="shared" si="132"/>
        <v>189.66</v>
      </c>
      <c r="H2843" s="151">
        <f t="shared" si="133"/>
        <v>0</v>
      </c>
      <c r="I2843" s="151">
        <f t="shared" si="134"/>
        <v>189.66</v>
      </c>
      <c r="J2843" s="151" t="s">
        <v>707</v>
      </c>
      <c r="K2843" s="151" t="str">
        <f>IFERROR(IF(VLOOKUP(B2843,comp!$D:$L,1,FALSE)=B2843,"",""),"Novo")</f>
        <v/>
      </c>
    </row>
    <row r="2844" spans="1:11">
      <c r="A2844" s="151">
        <v>97895</v>
      </c>
      <c r="B2844" s="152">
        <v>101618</v>
      </c>
      <c r="C2844" s="151" t="s">
        <v>6612</v>
      </c>
      <c r="D2844" s="151" t="s">
        <v>1606</v>
      </c>
      <c r="E2844" s="151">
        <v>1.7999999999999999E-2</v>
      </c>
      <c r="F2844" s="151">
        <v>231.6</v>
      </c>
      <c r="G2844" s="151">
        <f t="shared" si="132"/>
        <v>0</v>
      </c>
      <c r="H2844" s="151">
        <f t="shared" si="133"/>
        <v>4.1687999999999992</v>
      </c>
      <c r="I2844" s="151">
        <f t="shared" si="134"/>
        <v>4.1687999999999992</v>
      </c>
      <c r="J2844" s="151" t="s">
        <v>704</v>
      </c>
      <c r="K2844" s="151" t="str">
        <f>IFERROR(IF(VLOOKUP(B2844,comp!$D:$L,1,FALSE)=B2844,"",""),"Novo")</f>
        <v>Novo</v>
      </c>
    </row>
    <row r="2845" spans="1:11">
      <c r="A2845" s="151">
        <v>97896</v>
      </c>
      <c r="B2845" s="152">
        <v>41628</v>
      </c>
      <c r="C2845" s="151" t="s">
        <v>4827</v>
      </c>
      <c r="D2845" s="151" t="s">
        <v>727</v>
      </c>
      <c r="E2845" s="151">
        <v>1</v>
      </c>
      <c r="F2845" s="151">
        <v>348.57</v>
      </c>
      <c r="G2845" s="151">
        <f t="shared" si="132"/>
        <v>348.57</v>
      </c>
      <c r="H2845" s="151">
        <f t="shared" si="133"/>
        <v>0</v>
      </c>
      <c r="I2845" s="151">
        <f t="shared" si="134"/>
        <v>348.57</v>
      </c>
      <c r="J2845" s="151" t="s">
        <v>707</v>
      </c>
      <c r="K2845" s="151" t="str">
        <f>IFERROR(IF(VLOOKUP(B2845,comp!$D:$L,1,FALSE)=B2845,"",""),"Novo")</f>
        <v/>
      </c>
    </row>
    <row r="2846" spans="1:11">
      <c r="A2846" s="151">
        <v>97898</v>
      </c>
      <c r="B2846" s="152">
        <v>43437</v>
      </c>
      <c r="C2846" s="151" t="s">
        <v>4839</v>
      </c>
      <c r="D2846" s="151" t="s">
        <v>727</v>
      </c>
      <c r="E2846" s="151">
        <v>1</v>
      </c>
      <c r="F2846" s="151">
        <v>715.59</v>
      </c>
      <c r="G2846" s="151">
        <f t="shared" si="132"/>
        <v>715.59</v>
      </c>
      <c r="H2846" s="151">
        <f t="shared" si="133"/>
        <v>0</v>
      </c>
      <c r="I2846" s="151">
        <f t="shared" si="134"/>
        <v>715.59</v>
      </c>
      <c r="J2846" s="151" t="s">
        <v>707</v>
      </c>
      <c r="K2846" s="151" t="str">
        <f>IFERROR(IF(VLOOKUP(B2846,comp!$D:$L,1,FALSE)=B2846,"",""),"Novo")</f>
        <v/>
      </c>
    </row>
    <row r="2847" spans="1:11">
      <c r="A2847" s="151">
        <v>98102</v>
      </c>
      <c r="B2847" s="152">
        <v>11881</v>
      </c>
      <c r="C2847" s="151" t="s">
        <v>4794</v>
      </c>
      <c r="D2847" s="151" t="s">
        <v>727</v>
      </c>
      <c r="E2847" s="151">
        <v>1</v>
      </c>
      <c r="F2847" s="151">
        <v>174.28</v>
      </c>
      <c r="G2847" s="151">
        <f t="shared" si="132"/>
        <v>174.28</v>
      </c>
      <c r="H2847" s="151">
        <f t="shared" si="133"/>
        <v>0</v>
      </c>
      <c r="I2847" s="151">
        <f t="shared" si="134"/>
        <v>174.28</v>
      </c>
      <c r="J2847" s="151" t="s">
        <v>707</v>
      </c>
      <c r="K2847" s="151" t="str">
        <f>IFERROR(IF(VLOOKUP(B2847,comp!$D:$L,1,FALSE)=B2847,"",""),"Novo")</f>
        <v/>
      </c>
    </row>
    <row r="2848" spans="1:11">
      <c r="A2848" s="151">
        <v>102605</v>
      </c>
      <c r="B2848" s="152">
        <v>34637</v>
      </c>
      <c r="C2848" s="151" t="s">
        <v>5903</v>
      </c>
      <c r="D2848" s="151" t="s">
        <v>727</v>
      </c>
      <c r="E2848" s="151">
        <v>1</v>
      </c>
      <c r="F2848" s="151">
        <v>276.33999999999997</v>
      </c>
      <c r="G2848" s="151">
        <f t="shared" si="132"/>
        <v>276.33999999999997</v>
      </c>
      <c r="H2848" s="151">
        <f t="shared" si="133"/>
        <v>0</v>
      </c>
      <c r="I2848" s="151">
        <f t="shared" si="134"/>
        <v>276.33999999999997</v>
      </c>
      <c r="J2848" s="151" t="s">
        <v>707</v>
      </c>
      <c r="K2848" s="151" t="str">
        <f>IFERROR(IF(VLOOKUP(B2848,comp!$D:$L,1,FALSE)=B2848,"",""),"Novo")</f>
        <v/>
      </c>
    </row>
    <row r="2849" spans="1:11">
      <c r="A2849" s="151">
        <v>102606</v>
      </c>
      <c r="B2849" s="152">
        <v>34638</v>
      </c>
      <c r="C2849" s="151" t="s">
        <v>5904</v>
      </c>
      <c r="D2849" s="151" t="s">
        <v>727</v>
      </c>
      <c r="E2849" s="151">
        <v>1</v>
      </c>
      <c r="F2849" s="151">
        <v>427.44</v>
      </c>
      <c r="G2849" s="151">
        <f t="shared" si="132"/>
        <v>427.44</v>
      </c>
      <c r="H2849" s="151">
        <f t="shared" si="133"/>
        <v>0</v>
      </c>
      <c r="I2849" s="151">
        <f t="shared" si="134"/>
        <v>427.44</v>
      </c>
      <c r="J2849" s="151" t="s">
        <v>707</v>
      </c>
      <c r="K2849" s="151" t="str">
        <f>IFERROR(IF(VLOOKUP(B2849,comp!$D:$L,1,FALSE)=B2849,"",""),"Novo")</f>
        <v/>
      </c>
    </row>
    <row r="2850" spans="1:11">
      <c r="A2850" s="151">
        <v>102607</v>
      </c>
      <c r="B2850" s="152">
        <v>34636</v>
      </c>
      <c r="C2850" s="151" t="s">
        <v>5899</v>
      </c>
      <c r="D2850" s="151" t="s">
        <v>727</v>
      </c>
      <c r="E2850" s="151">
        <v>1</v>
      </c>
      <c r="F2850" s="151">
        <v>456.95</v>
      </c>
      <c r="G2850" s="151">
        <f t="shared" si="132"/>
        <v>456.95</v>
      </c>
      <c r="H2850" s="151">
        <f t="shared" si="133"/>
        <v>0</v>
      </c>
      <c r="I2850" s="151">
        <f t="shared" si="134"/>
        <v>456.95</v>
      </c>
      <c r="J2850" s="151" t="s">
        <v>707</v>
      </c>
      <c r="K2850" s="151" t="str">
        <f>IFERROR(IF(VLOOKUP(B2850,comp!$D:$L,1,FALSE)=B2850,"",""),"Novo")</f>
        <v/>
      </c>
    </row>
    <row r="2851" spans="1:11">
      <c r="A2851" s="151">
        <v>102608</v>
      </c>
      <c r="B2851" s="152">
        <v>34639</v>
      </c>
      <c r="C2851" s="151" t="s">
        <v>5905</v>
      </c>
      <c r="D2851" s="151" t="s">
        <v>727</v>
      </c>
      <c r="E2851" s="151">
        <v>1</v>
      </c>
      <c r="F2851" s="155">
        <v>1054.72</v>
      </c>
      <c r="G2851" s="151">
        <f t="shared" si="132"/>
        <v>1054.72</v>
      </c>
      <c r="H2851" s="151">
        <f t="shared" si="133"/>
        <v>0</v>
      </c>
      <c r="I2851" s="151">
        <f t="shared" si="134"/>
        <v>1054.72</v>
      </c>
      <c r="J2851" s="151" t="s">
        <v>707</v>
      </c>
      <c r="K2851" s="151" t="str">
        <f>IFERROR(IF(VLOOKUP(B2851,comp!$D:$L,1,FALSE)=B2851,"",""),"Novo")</f>
        <v/>
      </c>
    </row>
    <row r="2852" spans="1:11">
      <c r="A2852" s="151">
        <v>102609</v>
      </c>
      <c r="B2852" s="152">
        <v>34640</v>
      </c>
      <c r="C2852" s="151" t="s">
        <v>5906</v>
      </c>
      <c r="D2852" s="151" t="s">
        <v>727</v>
      </c>
      <c r="E2852" s="151">
        <v>1</v>
      </c>
      <c r="F2852" s="155">
        <v>1196.42</v>
      </c>
      <c r="G2852" s="151">
        <f t="shared" si="132"/>
        <v>1196.42</v>
      </c>
      <c r="H2852" s="151">
        <f t="shared" si="133"/>
        <v>0</v>
      </c>
      <c r="I2852" s="151">
        <f t="shared" si="134"/>
        <v>1196.42</v>
      </c>
      <c r="J2852" s="151" t="s">
        <v>707</v>
      </c>
      <c r="K2852" s="151" t="str">
        <f>IFERROR(IF(VLOOKUP(B2852,comp!$D:$L,1,FALSE)=B2852,"",""),"Novo")</f>
        <v/>
      </c>
    </row>
    <row r="2853" spans="1:11">
      <c r="A2853" s="151">
        <v>102610</v>
      </c>
      <c r="B2853" s="152">
        <v>43977</v>
      </c>
      <c r="C2853" s="151" t="s">
        <v>5917</v>
      </c>
      <c r="D2853" s="151" t="s">
        <v>727</v>
      </c>
      <c r="E2853" s="151">
        <v>1</v>
      </c>
      <c r="F2853" s="155">
        <v>2062.5500000000002</v>
      </c>
      <c r="G2853" s="151">
        <f t="shared" si="132"/>
        <v>2062.5500000000002</v>
      </c>
      <c r="H2853" s="151">
        <f t="shared" si="133"/>
        <v>0</v>
      </c>
      <c r="I2853" s="151">
        <f t="shared" si="134"/>
        <v>2062.5500000000002</v>
      </c>
      <c r="J2853" s="151" t="s">
        <v>707</v>
      </c>
      <c r="K2853" s="151" t="str">
        <f>IFERROR(IF(VLOOKUP(B2853,comp!$D:$L,1,FALSE)=B2853,"",""),"Novo")</f>
        <v/>
      </c>
    </row>
    <row r="2854" spans="1:11">
      <c r="A2854" s="151">
        <v>102611</v>
      </c>
      <c r="B2854" s="152">
        <v>11871</v>
      </c>
      <c r="C2854" s="151" t="s">
        <v>5902</v>
      </c>
      <c r="D2854" s="151" t="s">
        <v>727</v>
      </c>
      <c r="E2854" s="151">
        <v>1</v>
      </c>
      <c r="F2854" s="151">
        <v>462.13</v>
      </c>
      <c r="G2854" s="151">
        <f t="shared" si="132"/>
        <v>462.13</v>
      </c>
      <c r="H2854" s="151">
        <f t="shared" si="133"/>
        <v>0</v>
      </c>
      <c r="I2854" s="151">
        <f t="shared" si="134"/>
        <v>462.13</v>
      </c>
      <c r="J2854" s="151" t="s">
        <v>707</v>
      </c>
      <c r="K2854" s="151" t="str">
        <f>IFERROR(IF(VLOOKUP(B2854,comp!$D:$L,1,FALSE)=B2854,"",""),"Novo")</f>
        <v/>
      </c>
    </row>
    <row r="2855" spans="1:11">
      <c r="A2855" s="151">
        <v>102612</v>
      </c>
      <c r="B2855" s="152">
        <v>43979</v>
      </c>
      <c r="C2855" s="151" t="s">
        <v>5919</v>
      </c>
      <c r="D2855" s="151" t="s">
        <v>727</v>
      </c>
      <c r="E2855" s="151">
        <v>1</v>
      </c>
      <c r="F2855" s="151">
        <v>665.36</v>
      </c>
      <c r="G2855" s="151">
        <f t="shared" si="132"/>
        <v>665.36</v>
      </c>
      <c r="H2855" s="151">
        <f t="shared" si="133"/>
        <v>0</v>
      </c>
      <c r="I2855" s="151">
        <f t="shared" si="134"/>
        <v>665.36</v>
      </c>
      <c r="J2855" s="151" t="s">
        <v>707</v>
      </c>
      <c r="K2855" s="151" t="str">
        <f>IFERROR(IF(VLOOKUP(B2855,comp!$D:$L,1,FALSE)=B2855,"",""),"Novo")</f>
        <v/>
      </c>
    </row>
    <row r="2856" spans="1:11">
      <c r="A2856" s="151">
        <v>102613</v>
      </c>
      <c r="B2856" s="152">
        <v>11868</v>
      </c>
      <c r="C2856" s="151" t="s">
        <v>5900</v>
      </c>
      <c r="D2856" s="151" t="s">
        <v>727</v>
      </c>
      <c r="E2856" s="151">
        <v>1</v>
      </c>
      <c r="F2856" s="151">
        <v>643.47</v>
      </c>
      <c r="G2856" s="151">
        <f t="shared" si="132"/>
        <v>643.47</v>
      </c>
      <c r="H2856" s="151">
        <f t="shared" si="133"/>
        <v>0</v>
      </c>
      <c r="I2856" s="151">
        <f t="shared" si="134"/>
        <v>643.47</v>
      </c>
      <c r="J2856" s="151" t="s">
        <v>707</v>
      </c>
      <c r="K2856" s="151" t="str">
        <f>IFERROR(IF(VLOOKUP(B2856,comp!$D:$L,1,FALSE)=B2856,"",""),"Novo")</f>
        <v/>
      </c>
    </row>
    <row r="2857" spans="1:11">
      <c r="A2857" s="151">
        <v>102614</v>
      </c>
      <c r="B2857" s="152">
        <v>11869</v>
      </c>
      <c r="C2857" s="151" t="s">
        <v>5901</v>
      </c>
      <c r="D2857" s="151" t="s">
        <v>727</v>
      </c>
      <c r="E2857" s="151">
        <v>1</v>
      </c>
      <c r="F2857" s="151">
        <v>991.37</v>
      </c>
      <c r="G2857" s="151">
        <f t="shared" si="132"/>
        <v>991.37</v>
      </c>
      <c r="H2857" s="151">
        <f t="shared" si="133"/>
        <v>0</v>
      </c>
      <c r="I2857" s="151">
        <f t="shared" si="134"/>
        <v>991.37</v>
      </c>
      <c r="J2857" s="151" t="s">
        <v>707</v>
      </c>
      <c r="K2857" s="151" t="str">
        <f>IFERROR(IF(VLOOKUP(B2857,comp!$D:$L,1,FALSE)=B2857,"",""),"Novo")</f>
        <v/>
      </c>
    </row>
    <row r="2858" spans="1:11">
      <c r="A2858" s="151">
        <v>102615</v>
      </c>
      <c r="B2858" s="152">
        <v>37104</v>
      </c>
      <c r="C2858" s="151" t="s">
        <v>5907</v>
      </c>
      <c r="D2858" s="151" t="s">
        <v>727</v>
      </c>
      <c r="E2858" s="151">
        <v>1</v>
      </c>
      <c r="F2858" s="155">
        <v>1244.19</v>
      </c>
      <c r="G2858" s="151">
        <f t="shared" si="132"/>
        <v>1244.19</v>
      </c>
      <c r="H2858" s="151">
        <f t="shared" si="133"/>
        <v>0</v>
      </c>
      <c r="I2858" s="151">
        <f t="shared" si="134"/>
        <v>1244.19</v>
      </c>
      <c r="J2858" s="151" t="s">
        <v>707</v>
      </c>
      <c r="K2858" s="151" t="str">
        <f>IFERROR(IF(VLOOKUP(B2858,comp!$D:$L,1,FALSE)=B2858,"",""),"Novo")</f>
        <v/>
      </c>
    </row>
    <row r="2859" spans="1:11">
      <c r="A2859" s="151">
        <v>102616</v>
      </c>
      <c r="B2859" s="152">
        <v>43978</v>
      </c>
      <c r="C2859" s="151" t="s">
        <v>5918</v>
      </c>
      <c r="D2859" s="151" t="s">
        <v>727</v>
      </c>
      <c r="E2859" s="151">
        <v>1</v>
      </c>
      <c r="F2859" s="155">
        <v>1843.87</v>
      </c>
      <c r="G2859" s="151">
        <f t="shared" si="132"/>
        <v>1843.87</v>
      </c>
      <c r="H2859" s="151">
        <f t="shared" si="133"/>
        <v>0</v>
      </c>
      <c r="I2859" s="151">
        <f t="shared" si="134"/>
        <v>1843.87</v>
      </c>
      <c r="J2859" s="151" t="s">
        <v>707</v>
      </c>
      <c r="K2859" s="151" t="str">
        <f>IFERROR(IF(VLOOKUP(B2859,comp!$D:$L,1,FALSE)=B2859,"",""),"Novo")</f>
        <v/>
      </c>
    </row>
    <row r="2860" spans="1:11">
      <c r="A2860" s="151">
        <v>102617</v>
      </c>
      <c r="B2860" s="152">
        <v>37105</v>
      </c>
      <c r="C2860" s="151" t="s">
        <v>5908</v>
      </c>
      <c r="D2860" s="151" t="s">
        <v>727</v>
      </c>
      <c r="E2860" s="151">
        <v>1</v>
      </c>
      <c r="F2860" s="155">
        <v>2843.47</v>
      </c>
      <c r="G2860" s="151">
        <f t="shared" si="132"/>
        <v>2843.47</v>
      </c>
      <c r="H2860" s="151">
        <f t="shared" si="133"/>
        <v>0</v>
      </c>
      <c r="I2860" s="151">
        <f t="shared" si="134"/>
        <v>2843.47</v>
      </c>
      <c r="J2860" s="151" t="s">
        <v>707</v>
      </c>
      <c r="K2860" s="151" t="str">
        <f>IFERROR(IF(VLOOKUP(B2860,comp!$D:$L,1,FALSE)=B2860,"",""),"Novo")</f>
        <v/>
      </c>
    </row>
    <row r="2861" spans="1:11">
      <c r="A2861" s="151">
        <v>102618</v>
      </c>
      <c r="B2861" s="152">
        <v>43980</v>
      </c>
      <c r="C2861" s="151" t="s">
        <v>5920</v>
      </c>
      <c r="D2861" s="151" t="s">
        <v>727</v>
      </c>
      <c r="E2861" s="151">
        <v>1</v>
      </c>
      <c r="F2861" s="155">
        <v>3541.24</v>
      </c>
      <c r="G2861" s="151">
        <f t="shared" si="132"/>
        <v>3541.24</v>
      </c>
      <c r="H2861" s="151">
        <f t="shared" si="133"/>
        <v>0</v>
      </c>
      <c r="I2861" s="151">
        <f t="shared" si="134"/>
        <v>3541.24</v>
      </c>
      <c r="J2861" s="151" t="s">
        <v>707</v>
      </c>
      <c r="K2861" s="151" t="str">
        <f>IFERROR(IF(VLOOKUP(B2861,comp!$D:$L,1,FALSE)=B2861,"",""),"Novo")</f>
        <v/>
      </c>
    </row>
    <row r="2862" spans="1:11">
      <c r="A2862" s="151">
        <v>102619</v>
      </c>
      <c r="B2862" s="152">
        <v>37106</v>
      </c>
      <c r="C2862" s="151" t="s">
        <v>5909</v>
      </c>
      <c r="D2862" s="151" t="s">
        <v>727</v>
      </c>
      <c r="E2862" s="151">
        <v>1</v>
      </c>
      <c r="F2862" s="155">
        <v>4956.8900000000003</v>
      </c>
      <c r="G2862" s="151">
        <f t="shared" si="132"/>
        <v>4956.8900000000003</v>
      </c>
      <c r="H2862" s="151">
        <f t="shared" si="133"/>
        <v>0</v>
      </c>
      <c r="I2862" s="151">
        <f t="shared" si="134"/>
        <v>4956.8900000000003</v>
      </c>
      <c r="J2862" s="151" t="s">
        <v>707</v>
      </c>
      <c r="K2862" s="151" t="str">
        <f>IFERROR(IF(VLOOKUP(B2862,comp!$D:$L,1,FALSE)=B2862,"",""),"Novo")</f>
        <v/>
      </c>
    </row>
    <row r="2863" spans="1:11">
      <c r="A2863" s="151">
        <v>102620</v>
      </c>
      <c r="B2863" s="152">
        <v>43981</v>
      </c>
      <c r="C2863" s="151" t="s">
        <v>5921</v>
      </c>
      <c r="D2863" s="151" t="s">
        <v>727</v>
      </c>
      <c r="E2863" s="151">
        <v>1</v>
      </c>
      <c r="F2863" s="155">
        <v>7469.98</v>
      </c>
      <c r="G2863" s="151">
        <f t="shared" si="132"/>
        <v>7469.98</v>
      </c>
      <c r="H2863" s="151">
        <f t="shared" si="133"/>
        <v>0</v>
      </c>
      <c r="I2863" s="151">
        <f t="shared" si="134"/>
        <v>7469.98</v>
      </c>
      <c r="J2863" s="151" t="s">
        <v>707</v>
      </c>
      <c r="K2863" s="151" t="str">
        <f>IFERROR(IF(VLOOKUP(B2863,comp!$D:$L,1,FALSE)=B2863,"",""),"Novo")</f>
        <v/>
      </c>
    </row>
    <row r="2864" spans="1:11">
      <c r="A2864" s="151">
        <v>102621</v>
      </c>
      <c r="B2864" s="152">
        <v>43982</v>
      </c>
      <c r="C2864" s="151" t="s">
        <v>5922</v>
      </c>
      <c r="D2864" s="151" t="s">
        <v>727</v>
      </c>
      <c r="E2864" s="151">
        <v>1</v>
      </c>
      <c r="F2864" s="155">
        <v>11800.69</v>
      </c>
      <c r="G2864" s="151">
        <f t="shared" si="132"/>
        <v>11800.69</v>
      </c>
      <c r="H2864" s="151">
        <f t="shared" si="133"/>
        <v>0</v>
      </c>
      <c r="I2864" s="151">
        <f t="shared" si="134"/>
        <v>11800.69</v>
      </c>
      <c r="J2864" s="151" t="s">
        <v>707</v>
      </c>
      <c r="K2864" s="151" t="str">
        <f>IFERROR(IF(VLOOKUP(B2864,comp!$D:$L,1,FALSE)=B2864,"",""),"Novo")</f>
        <v/>
      </c>
    </row>
    <row r="2865" spans="1:11">
      <c r="A2865" s="151">
        <v>102622</v>
      </c>
      <c r="B2865" s="152">
        <v>94489</v>
      </c>
      <c r="C2865" s="151" t="s">
        <v>6613</v>
      </c>
      <c r="D2865" s="151" t="s">
        <v>727</v>
      </c>
      <c r="E2865" s="151">
        <v>2</v>
      </c>
      <c r="F2865" s="151">
        <v>34.22</v>
      </c>
      <c r="G2865" s="151">
        <f t="shared" si="132"/>
        <v>0</v>
      </c>
      <c r="H2865" s="151">
        <f t="shared" si="133"/>
        <v>68.44</v>
      </c>
      <c r="I2865" s="151">
        <f t="shared" si="134"/>
        <v>68.44</v>
      </c>
      <c r="J2865" s="151" t="s">
        <v>704</v>
      </c>
      <c r="K2865" s="151" t="str">
        <f>IFERROR(IF(VLOOKUP(B2865,comp!$D:$L,1,FALSE)=B2865,"",""),"Novo")</f>
        <v>Novo</v>
      </c>
    </row>
    <row r="2866" spans="1:11">
      <c r="A2866" s="151">
        <v>102622</v>
      </c>
      <c r="B2866" s="152">
        <v>94490</v>
      </c>
      <c r="C2866" s="151" t="s">
        <v>6614</v>
      </c>
      <c r="D2866" s="151" t="s">
        <v>727</v>
      </c>
      <c r="E2866" s="151">
        <v>1</v>
      </c>
      <c r="F2866" s="151">
        <v>50.67</v>
      </c>
      <c r="G2866" s="151">
        <f t="shared" si="132"/>
        <v>0</v>
      </c>
      <c r="H2866" s="151">
        <f t="shared" si="133"/>
        <v>50.67</v>
      </c>
      <c r="I2866" s="151">
        <f t="shared" si="134"/>
        <v>50.67</v>
      </c>
      <c r="J2866" s="151" t="s">
        <v>704</v>
      </c>
      <c r="K2866" s="151" t="str">
        <f>IFERROR(IF(VLOOKUP(B2866,comp!$D:$L,1,FALSE)=B2866,"",""),"Novo")</f>
        <v>Novo</v>
      </c>
    </row>
    <row r="2867" spans="1:11">
      <c r="A2867" s="151">
        <v>102622</v>
      </c>
      <c r="B2867" s="152">
        <v>94648</v>
      </c>
      <c r="C2867" s="151" t="s">
        <v>6615</v>
      </c>
      <c r="D2867" s="151" t="s">
        <v>826</v>
      </c>
      <c r="E2867" s="151">
        <v>1.4</v>
      </c>
      <c r="F2867" s="151">
        <v>7.02</v>
      </c>
      <c r="G2867" s="151">
        <f t="shared" si="132"/>
        <v>0</v>
      </c>
      <c r="H2867" s="151">
        <f t="shared" si="133"/>
        <v>9.8279999999999994</v>
      </c>
      <c r="I2867" s="151">
        <f t="shared" si="134"/>
        <v>9.8279999999999994</v>
      </c>
      <c r="J2867" s="151" t="s">
        <v>704</v>
      </c>
      <c r="K2867" s="151" t="str">
        <f>IFERROR(IF(VLOOKUP(B2867,comp!$D:$L,1,FALSE)=B2867,"",""),"Novo")</f>
        <v>Novo</v>
      </c>
    </row>
    <row r="2868" spans="1:11">
      <c r="A2868" s="151">
        <v>102622</v>
      </c>
      <c r="B2868" s="152">
        <v>94649</v>
      </c>
      <c r="C2868" s="151" t="s">
        <v>6616</v>
      </c>
      <c r="D2868" s="151" t="s">
        <v>826</v>
      </c>
      <c r="E2868" s="151">
        <v>0.85</v>
      </c>
      <c r="F2868" s="151">
        <v>12.74</v>
      </c>
      <c r="G2868" s="151">
        <f t="shared" si="132"/>
        <v>0</v>
      </c>
      <c r="H2868" s="151">
        <f t="shared" si="133"/>
        <v>10.829000000000001</v>
      </c>
      <c r="I2868" s="151">
        <f t="shared" si="134"/>
        <v>10.829000000000001</v>
      </c>
      <c r="J2868" s="151" t="s">
        <v>704</v>
      </c>
      <c r="K2868" s="151" t="str">
        <f>IFERROR(IF(VLOOKUP(B2868,comp!$D:$L,1,FALSE)=B2868,"",""),"Novo")</f>
        <v>Novo</v>
      </c>
    </row>
    <row r="2869" spans="1:11">
      <c r="A2869" s="151">
        <v>102622</v>
      </c>
      <c r="B2869" s="152">
        <v>94672</v>
      </c>
      <c r="C2869" s="151" t="s">
        <v>6617</v>
      </c>
      <c r="D2869" s="151" t="s">
        <v>727</v>
      </c>
      <c r="E2869" s="151">
        <v>2</v>
      </c>
      <c r="F2869" s="151">
        <v>6.34</v>
      </c>
      <c r="G2869" s="151">
        <f t="shared" si="132"/>
        <v>0</v>
      </c>
      <c r="H2869" s="151">
        <f t="shared" si="133"/>
        <v>12.68</v>
      </c>
      <c r="I2869" s="151">
        <f t="shared" si="134"/>
        <v>12.68</v>
      </c>
      <c r="J2869" s="151" t="s">
        <v>704</v>
      </c>
      <c r="K2869" s="151" t="str">
        <f>IFERROR(IF(VLOOKUP(B2869,comp!$D:$L,1,FALSE)=B2869,"",""),"Novo")</f>
        <v>Novo</v>
      </c>
    </row>
    <row r="2870" spans="1:11">
      <c r="A2870" s="151">
        <v>102622</v>
      </c>
      <c r="B2870" s="152">
        <v>94674</v>
      </c>
      <c r="C2870" s="151" t="s">
        <v>6618</v>
      </c>
      <c r="D2870" s="151" t="s">
        <v>727</v>
      </c>
      <c r="E2870" s="151">
        <v>1</v>
      </c>
      <c r="F2870" s="151">
        <v>8.18</v>
      </c>
      <c r="G2870" s="151">
        <f t="shared" si="132"/>
        <v>0</v>
      </c>
      <c r="H2870" s="151">
        <f t="shared" si="133"/>
        <v>8.18</v>
      </c>
      <c r="I2870" s="151">
        <f t="shared" si="134"/>
        <v>8.18</v>
      </c>
      <c r="J2870" s="151" t="s">
        <v>704</v>
      </c>
      <c r="K2870" s="151" t="str">
        <f>IFERROR(IF(VLOOKUP(B2870,comp!$D:$L,1,FALSE)=B2870,"",""),"Novo")</f>
        <v>Novo</v>
      </c>
    </row>
    <row r="2871" spans="1:11">
      <c r="A2871" s="151">
        <v>102622</v>
      </c>
      <c r="B2871" s="152">
        <v>94688</v>
      </c>
      <c r="C2871" s="151" t="s">
        <v>6619</v>
      </c>
      <c r="D2871" s="151" t="s">
        <v>727</v>
      </c>
      <c r="E2871" s="151">
        <v>1</v>
      </c>
      <c r="F2871" s="151">
        <v>7.23</v>
      </c>
      <c r="G2871" s="151">
        <f t="shared" si="132"/>
        <v>0</v>
      </c>
      <c r="H2871" s="151">
        <f t="shared" si="133"/>
        <v>7.23</v>
      </c>
      <c r="I2871" s="151">
        <f t="shared" si="134"/>
        <v>7.23</v>
      </c>
      <c r="J2871" s="151" t="s">
        <v>704</v>
      </c>
      <c r="K2871" s="151" t="str">
        <f>IFERROR(IF(VLOOKUP(B2871,comp!$D:$L,1,FALSE)=B2871,"",""),"Novo")</f>
        <v>Novo</v>
      </c>
    </row>
    <row r="2872" spans="1:11">
      <c r="A2872" s="151">
        <v>102622</v>
      </c>
      <c r="B2872" s="152">
        <v>94690</v>
      </c>
      <c r="C2872" s="151" t="s">
        <v>6620</v>
      </c>
      <c r="D2872" s="151" t="s">
        <v>727</v>
      </c>
      <c r="E2872" s="151">
        <v>1</v>
      </c>
      <c r="F2872" s="151">
        <v>11.63</v>
      </c>
      <c r="G2872" s="151">
        <f t="shared" si="132"/>
        <v>0</v>
      </c>
      <c r="H2872" s="151">
        <f t="shared" si="133"/>
        <v>11.63</v>
      </c>
      <c r="I2872" s="151">
        <f t="shared" si="134"/>
        <v>11.63</v>
      </c>
      <c r="J2872" s="151" t="s">
        <v>704</v>
      </c>
      <c r="K2872" s="151" t="str">
        <f>IFERROR(IF(VLOOKUP(B2872,comp!$D:$L,1,FALSE)=B2872,"",""),"Novo")</f>
        <v>Novo</v>
      </c>
    </row>
    <row r="2873" spans="1:11">
      <c r="A2873" s="151">
        <v>102622</v>
      </c>
      <c r="B2873" s="152">
        <v>94703</v>
      </c>
      <c r="C2873" s="151" t="s">
        <v>6621</v>
      </c>
      <c r="D2873" s="151" t="s">
        <v>727</v>
      </c>
      <c r="E2873" s="151">
        <v>3</v>
      </c>
      <c r="F2873" s="151">
        <v>20.48</v>
      </c>
      <c r="G2873" s="151">
        <f t="shared" si="132"/>
        <v>0</v>
      </c>
      <c r="H2873" s="151">
        <f t="shared" si="133"/>
        <v>61.44</v>
      </c>
      <c r="I2873" s="151">
        <f t="shared" si="134"/>
        <v>61.44</v>
      </c>
      <c r="J2873" s="151" t="s">
        <v>704</v>
      </c>
      <c r="K2873" s="151" t="str">
        <f>IFERROR(IF(VLOOKUP(B2873,comp!$D:$L,1,FALSE)=B2873,"",""),"Novo")</f>
        <v>Novo</v>
      </c>
    </row>
    <row r="2874" spans="1:11">
      <c r="A2874" s="151">
        <v>102622</v>
      </c>
      <c r="B2874" s="152">
        <v>94704</v>
      </c>
      <c r="C2874" s="151" t="s">
        <v>6622</v>
      </c>
      <c r="D2874" s="151" t="s">
        <v>727</v>
      </c>
      <c r="E2874" s="151">
        <v>1</v>
      </c>
      <c r="F2874" s="151">
        <v>26.85</v>
      </c>
      <c r="G2874" s="151">
        <f t="shared" si="132"/>
        <v>0</v>
      </c>
      <c r="H2874" s="151">
        <f t="shared" si="133"/>
        <v>26.85</v>
      </c>
      <c r="I2874" s="151">
        <f t="shared" si="134"/>
        <v>26.85</v>
      </c>
      <c r="J2874" s="151" t="s">
        <v>704</v>
      </c>
      <c r="K2874" s="151" t="str">
        <f>IFERROR(IF(VLOOKUP(B2874,comp!$D:$L,1,FALSE)=B2874,"",""),"Novo")</f>
        <v>Novo</v>
      </c>
    </row>
    <row r="2875" spans="1:11">
      <c r="A2875" s="151">
        <v>102622</v>
      </c>
      <c r="B2875" s="152">
        <v>94796</v>
      </c>
      <c r="C2875" s="151" t="s">
        <v>6623</v>
      </c>
      <c r="D2875" s="151" t="s">
        <v>727</v>
      </c>
      <c r="E2875" s="151">
        <v>1</v>
      </c>
      <c r="F2875" s="151">
        <v>55.38</v>
      </c>
      <c r="G2875" s="151">
        <f t="shared" si="132"/>
        <v>0</v>
      </c>
      <c r="H2875" s="151">
        <f t="shared" si="133"/>
        <v>55.38</v>
      </c>
      <c r="I2875" s="151">
        <f t="shared" si="134"/>
        <v>55.38</v>
      </c>
      <c r="J2875" s="151" t="s">
        <v>704</v>
      </c>
      <c r="K2875" s="151" t="str">
        <f>IFERROR(IF(VLOOKUP(B2875,comp!$D:$L,1,FALSE)=B2875,"",""),"Novo")</f>
        <v>Novo</v>
      </c>
    </row>
    <row r="2876" spans="1:11">
      <c r="A2876" s="151">
        <v>102622</v>
      </c>
      <c r="B2876" s="152">
        <v>102591</v>
      </c>
      <c r="C2876" s="151" t="s">
        <v>6624</v>
      </c>
      <c r="D2876" s="151" t="s">
        <v>727</v>
      </c>
      <c r="E2876" s="151">
        <v>3</v>
      </c>
      <c r="F2876" s="151">
        <v>5.25</v>
      </c>
      <c r="G2876" s="151">
        <f t="shared" si="132"/>
        <v>0</v>
      </c>
      <c r="H2876" s="151">
        <f t="shared" si="133"/>
        <v>15.75</v>
      </c>
      <c r="I2876" s="151">
        <f t="shared" si="134"/>
        <v>15.75</v>
      </c>
      <c r="J2876" s="151" t="s">
        <v>704</v>
      </c>
      <c r="K2876" s="151" t="str">
        <f>IFERROR(IF(VLOOKUP(B2876,comp!$D:$L,1,FALSE)=B2876,"",""),"Novo")</f>
        <v>Novo</v>
      </c>
    </row>
    <row r="2877" spans="1:11">
      <c r="A2877" s="151">
        <v>102622</v>
      </c>
      <c r="B2877" s="152">
        <v>102593</v>
      </c>
      <c r="C2877" s="151" t="s">
        <v>6625</v>
      </c>
      <c r="D2877" s="151" t="s">
        <v>727</v>
      </c>
      <c r="E2877" s="151">
        <v>1</v>
      </c>
      <c r="F2877" s="151">
        <v>5.93</v>
      </c>
      <c r="G2877" s="151">
        <f t="shared" si="132"/>
        <v>0</v>
      </c>
      <c r="H2877" s="151">
        <f t="shared" si="133"/>
        <v>5.93</v>
      </c>
      <c r="I2877" s="151">
        <f t="shared" si="134"/>
        <v>5.93</v>
      </c>
      <c r="J2877" s="151" t="s">
        <v>704</v>
      </c>
      <c r="K2877" s="151" t="str">
        <f>IFERROR(IF(VLOOKUP(B2877,comp!$D:$L,1,FALSE)=B2877,"",""),"Novo")</f>
        <v>Novo</v>
      </c>
    </row>
    <row r="2878" spans="1:11">
      <c r="A2878" s="151">
        <v>102622</v>
      </c>
      <c r="B2878" s="152">
        <v>102605</v>
      </c>
      <c r="C2878" s="151" t="s">
        <v>6626</v>
      </c>
      <c r="D2878" s="151" t="s">
        <v>727</v>
      </c>
      <c r="E2878" s="151">
        <v>1</v>
      </c>
      <c r="F2878" s="151">
        <v>282.77999999999997</v>
      </c>
      <c r="G2878" s="151">
        <f t="shared" si="132"/>
        <v>0</v>
      </c>
      <c r="H2878" s="151">
        <f t="shared" si="133"/>
        <v>282.77999999999997</v>
      </c>
      <c r="I2878" s="151">
        <f t="shared" si="134"/>
        <v>282.77999999999997</v>
      </c>
      <c r="J2878" s="151" t="s">
        <v>704</v>
      </c>
      <c r="K2878" s="151" t="str">
        <f>IFERROR(IF(VLOOKUP(B2878,comp!$D:$L,1,FALSE)=B2878,"",""),"Novo")</f>
        <v>Novo</v>
      </c>
    </row>
    <row r="2879" spans="1:11">
      <c r="A2879" s="151">
        <v>102623</v>
      </c>
      <c r="B2879" s="152">
        <v>94491</v>
      </c>
      <c r="C2879" s="151" t="s">
        <v>6627</v>
      </c>
      <c r="D2879" s="151" t="s">
        <v>727</v>
      </c>
      <c r="E2879" s="151">
        <v>1</v>
      </c>
      <c r="F2879" s="151">
        <v>68.89</v>
      </c>
      <c r="G2879" s="151">
        <f t="shared" si="132"/>
        <v>0</v>
      </c>
      <c r="H2879" s="151">
        <f t="shared" si="133"/>
        <v>68.89</v>
      </c>
      <c r="I2879" s="151">
        <f t="shared" si="134"/>
        <v>68.89</v>
      </c>
      <c r="J2879" s="151" t="s">
        <v>704</v>
      </c>
      <c r="K2879" s="151" t="str">
        <f>IFERROR(IF(VLOOKUP(B2879,comp!$D:$L,1,FALSE)=B2879,"",""),"Novo")</f>
        <v>Novo</v>
      </c>
    </row>
    <row r="2880" spans="1:11">
      <c r="A2880" s="151">
        <v>102623</v>
      </c>
      <c r="B2880" s="152">
        <v>94650</v>
      </c>
      <c r="C2880" s="151" t="s">
        <v>6628</v>
      </c>
      <c r="D2880" s="151" t="s">
        <v>826</v>
      </c>
      <c r="E2880" s="151">
        <v>0.95</v>
      </c>
      <c r="F2880" s="151">
        <v>19.16</v>
      </c>
      <c r="G2880" s="151">
        <f t="shared" si="132"/>
        <v>0</v>
      </c>
      <c r="H2880" s="151">
        <f t="shared" si="133"/>
        <v>18.201999999999998</v>
      </c>
      <c r="I2880" s="151">
        <f t="shared" si="134"/>
        <v>18.201999999999998</v>
      </c>
      <c r="J2880" s="151" t="s">
        <v>704</v>
      </c>
      <c r="K2880" s="151" t="str">
        <f>IFERROR(IF(VLOOKUP(B2880,comp!$D:$L,1,FALSE)=B2880,"",""),"Novo")</f>
        <v>Novo</v>
      </c>
    </row>
    <row r="2881" spans="1:11">
      <c r="A2881" s="151">
        <v>102623</v>
      </c>
      <c r="B2881" s="152">
        <v>94676</v>
      </c>
      <c r="C2881" s="151" t="s">
        <v>6629</v>
      </c>
      <c r="D2881" s="151" t="s">
        <v>727</v>
      </c>
      <c r="E2881" s="151">
        <v>1</v>
      </c>
      <c r="F2881" s="151">
        <v>13.41</v>
      </c>
      <c r="G2881" s="151">
        <f t="shared" si="132"/>
        <v>0</v>
      </c>
      <c r="H2881" s="151">
        <f t="shared" si="133"/>
        <v>13.41</v>
      </c>
      <c r="I2881" s="151">
        <f t="shared" si="134"/>
        <v>13.41</v>
      </c>
      <c r="J2881" s="151" t="s">
        <v>704</v>
      </c>
      <c r="K2881" s="151" t="str">
        <f>IFERROR(IF(VLOOKUP(B2881,comp!$D:$L,1,FALSE)=B2881,"",""),"Novo")</f>
        <v>Novo</v>
      </c>
    </row>
    <row r="2882" spans="1:11">
      <c r="A2882" s="151">
        <v>102623</v>
      </c>
      <c r="B2882" s="152">
        <v>94692</v>
      </c>
      <c r="C2882" s="151" t="s">
        <v>6630</v>
      </c>
      <c r="D2882" s="151" t="s">
        <v>727</v>
      </c>
      <c r="E2882" s="151">
        <v>1</v>
      </c>
      <c r="F2882" s="151">
        <v>19.440000000000001</v>
      </c>
      <c r="G2882" s="151">
        <f t="shared" si="132"/>
        <v>0</v>
      </c>
      <c r="H2882" s="151">
        <f t="shared" si="133"/>
        <v>19.440000000000001</v>
      </c>
      <c r="I2882" s="151">
        <f t="shared" si="134"/>
        <v>19.440000000000001</v>
      </c>
      <c r="J2882" s="151" t="s">
        <v>704</v>
      </c>
      <c r="K2882" s="151" t="str">
        <f>IFERROR(IF(VLOOKUP(B2882,comp!$D:$L,1,FALSE)=B2882,"",""),"Novo")</f>
        <v>Novo</v>
      </c>
    </row>
    <row r="2883" spans="1:11">
      <c r="A2883" s="151">
        <v>102623</v>
      </c>
      <c r="B2883" s="152">
        <v>94705</v>
      </c>
      <c r="C2883" s="151" t="s">
        <v>6631</v>
      </c>
      <c r="D2883" s="151" t="s">
        <v>727</v>
      </c>
      <c r="E2883" s="151">
        <v>1</v>
      </c>
      <c r="F2883" s="151">
        <v>36.130000000000003</v>
      </c>
      <c r="G2883" s="151">
        <f t="shared" si="132"/>
        <v>0</v>
      </c>
      <c r="H2883" s="151">
        <f t="shared" si="133"/>
        <v>36.130000000000003</v>
      </c>
      <c r="I2883" s="151">
        <f t="shared" si="134"/>
        <v>36.130000000000003</v>
      </c>
      <c r="J2883" s="151" t="s">
        <v>704</v>
      </c>
      <c r="K2883" s="151" t="str">
        <f>IFERROR(IF(VLOOKUP(B2883,comp!$D:$L,1,FALSE)=B2883,"",""),"Novo")</f>
        <v>Novo</v>
      </c>
    </row>
    <row r="2884" spans="1:11">
      <c r="A2884" s="151">
        <v>102623</v>
      </c>
      <c r="B2884" s="152">
        <v>102595</v>
      </c>
      <c r="C2884" s="151" t="s">
        <v>6632</v>
      </c>
      <c r="D2884" s="151" t="s">
        <v>727</v>
      </c>
      <c r="E2884" s="151">
        <v>1</v>
      </c>
      <c r="F2884" s="151">
        <v>6.7</v>
      </c>
      <c r="G2884" s="151">
        <f t="shared" si="132"/>
        <v>0</v>
      </c>
      <c r="H2884" s="151">
        <f t="shared" si="133"/>
        <v>6.7</v>
      </c>
      <c r="I2884" s="151">
        <f t="shared" si="134"/>
        <v>6.7</v>
      </c>
      <c r="J2884" s="151" t="s">
        <v>704</v>
      </c>
      <c r="K2884" s="151" t="str">
        <f>IFERROR(IF(VLOOKUP(B2884,comp!$D:$L,1,FALSE)=B2884,"",""),"Novo")</f>
        <v>Novo</v>
      </c>
    </row>
    <row r="2885" spans="1:11">
      <c r="A2885" s="151">
        <v>102623</v>
      </c>
      <c r="B2885" s="152">
        <v>102607</v>
      </c>
      <c r="C2885" s="151" t="s">
        <v>6633</v>
      </c>
      <c r="D2885" s="151" t="s">
        <v>727</v>
      </c>
      <c r="E2885" s="151">
        <v>1</v>
      </c>
      <c r="F2885" s="151">
        <v>466.21</v>
      </c>
      <c r="G2885" s="151">
        <f t="shared" ref="G2885:G2948" si="135">IF(J2885="INSUMO",F2885*E2885,0)</f>
        <v>0</v>
      </c>
      <c r="H2885" s="151">
        <f t="shared" ref="H2885:H2948" si="136">IF(J2885="MÃO DE OBRA",F2885*E2885,0)</f>
        <v>466.21</v>
      </c>
      <c r="I2885" s="151">
        <f t="shared" ref="I2885:I2948" si="137">E2885*F2885</f>
        <v>466.21</v>
      </c>
      <c r="J2885" s="151" t="s">
        <v>704</v>
      </c>
      <c r="K2885" s="151" t="str">
        <f>IFERROR(IF(VLOOKUP(B2885,comp!$D:$L,1,FALSE)=B2885,"",""),"Novo")</f>
        <v>Novo</v>
      </c>
    </row>
    <row r="2886" spans="1:11">
      <c r="A2886" s="151">
        <v>89482</v>
      </c>
      <c r="B2886" s="152">
        <v>5103</v>
      </c>
      <c r="C2886" s="151" t="s">
        <v>5393</v>
      </c>
      <c r="D2886" s="151" t="s">
        <v>727</v>
      </c>
      <c r="E2886" s="151">
        <v>1</v>
      </c>
      <c r="F2886" s="151">
        <v>24.04</v>
      </c>
      <c r="G2886" s="151">
        <f t="shared" si="135"/>
        <v>24.04</v>
      </c>
      <c r="H2886" s="151">
        <f t="shared" si="136"/>
        <v>0</v>
      </c>
      <c r="I2886" s="151">
        <f t="shared" si="137"/>
        <v>24.04</v>
      </c>
      <c r="J2886" s="151" t="s">
        <v>707</v>
      </c>
      <c r="K2886" s="151" t="str">
        <f>IFERROR(IF(VLOOKUP(B2886,comp!$D:$L,1,FALSE)=B2886,"",""),"Novo")</f>
        <v/>
      </c>
    </row>
    <row r="2887" spans="1:11">
      <c r="A2887" s="151">
        <v>89491</v>
      </c>
      <c r="B2887" s="152">
        <v>11714</v>
      </c>
      <c r="C2887" s="151" t="s">
        <v>5399</v>
      </c>
      <c r="D2887" s="151" t="s">
        <v>727</v>
      </c>
      <c r="E2887" s="151">
        <v>1</v>
      </c>
      <c r="F2887" s="151">
        <v>68.900000000000006</v>
      </c>
      <c r="G2887" s="151">
        <f t="shared" si="135"/>
        <v>68.900000000000006</v>
      </c>
      <c r="H2887" s="151">
        <f t="shared" si="136"/>
        <v>0</v>
      </c>
      <c r="I2887" s="151">
        <f t="shared" si="137"/>
        <v>68.900000000000006</v>
      </c>
      <c r="J2887" s="151" t="s">
        <v>707</v>
      </c>
      <c r="K2887" s="151" t="str">
        <f>IFERROR(IF(VLOOKUP(B2887,comp!$D:$L,1,FALSE)=B2887,"",""),"Novo")</f>
        <v/>
      </c>
    </row>
    <row r="2888" spans="1:11">
      <c r="A2888" s="151">
        <v>89495</v>
      </c>
      <c r="B2888" s="152">
        <v>11741</v>
      </c>
      <c r="C2888" s="151" t="s">
        <v>5407</v>
      </c>
      <c r="D2888" s="151" t="s">
        <v>727</v>
      </c>
      <c r="E2888" s="151">
        <v>1</v>
      </c>
      <c r="F2888" s="151">
        <v>12.06</v>
      </c>
      <c r="G2888" s="151">
        <f t="shared" si="135"/>
        <v>12.06</v>
      </c>
      <c r="H2888" s="151">
        <f t="shared" si="136"/>
        <v>0</v>
      </c>
      <c r="I2888" s="151">
        <f t="shared" si="137"/>
        <v>12.06</v>
      </c>
      <c r="J2888" s="151" t="s">
        <v>707</v>
      </c>
      <c r="K2888" s="151" t="str">
        <f>IFERROR(IF(VLOOKUP(B2888,comp!$D:$L,1,FALSE)=B2888,"",""),"Novo")</f>
        <v/>
      </c>
    </row>
    <row r="2889" spans="1:11">
      <c r="A2889" s="151">
        <v>89710</v>
      </c>
      <c r="B2889" s="152">
        <v>11739</v>
      </c>
      <c r="C2889" s="151" t="s">
        <v>5406</v>
      </c>
      <c r="D2889" s="151" t="s">
        <v>727</v>
      </c>
      <c r="E2889" s="151">
        <v>1</v>
      </c>
      <c r="F2889" s="151">
        <v>9.4700000000000006</v>
      </c>
      <c r="G2889" s="151">
        <f t="shared" si="135"/>
        <v>9.4700000000000006</v>
      </c>
      <c r="H2889" s="151">
        <f t="shared" si="136"/>
        <v>0</v>
      </c>
      <c r="I2889" s="151">
        <f t="shared" si="137"/>
        <v>9.4700000000000006</v>
      </c>
      <c r="J2889" s="151" t="s">
        <v>707</v>
      </c>
      <c r="K2889" s="151" t="str">
        <f>IFERROR(IF(VLOOKUP(B2889,comp!$D:$L,1,FALSE)=B2889,"",""),"Novo")</f>
        <v/>
      </c>
    </row>
    <row r="2890" spans="1:11">
      <c r="A2890" s="151">
        <v>104326</v>
      </c>
      <c r="B2890" s="152">
        <v>11711</v>
      </c>
      <c r="C2890" s="151" t="s">
        <v>5398</v>
      </c>
      <c r="D2890" s="151" t="s">
        <v>727</v>
      </c>
      <c r="E2890" s="151">
        <v>1</v>
      </c>
      <c r="F2890" s="151">
        <v>11.07</v>
      </c>
      <c r="G2890" s="151">
        <f t="shared" si="135"/>
        <v>11.07</v>
      </c>
      <c r="H2890" s="151">
        <f t="shared" si="136"/>
        <v>0</v>
      </c>
      <c r="I2890" s="151">
        <f t="shared" si="137"/>
        <v>11.07</v>
      </c>
      <c r="J2890" s="151" t="s">
        <v>707</v>
      </c>
      <c r="K2890" s="151" t="str">
        <f>IFERROR(IF(VLOOKUP(B2890,comp!$D:$L,1,FALSE)=B2890,"",""),"Novo")</f>
        <v/>
      </c>
    </row>
    <row r="2891" spans="1:11">
      <c r="A2891" s="151">
        <v>104327</v>
      </c>
      <c r="B2891" s="152">
        <v>11743</v>
      </c>
      <c r="C2891" s="151" t="s">
        <v>5408</v>
      </c>
      <c r="D2891" s="151" t="s">
        <v>727</v>
      </c>
      <c r="E2891" s="151">
        <v>1</v>
      </c>
      <c r="F2891" s="151">
        <v>10.119999999999999</v>
      </c>
      <c r="G2891" s="151">
        <f t="shared" si="135"/>
        <v>10.119999999999999</v>
      </c>
      <c r="H2891" s="151">
        <f t="shared" si="136"/>
        <v>0</v>
      </c>
      <c r="I2891" s="151">
        <f t="shared" si="137"/>
        <v>10.119999999999999</v>
      </c>
      <c r="J2891" s="151" t="s">
        <v>707</v>
      </c>
      <c r="K2891" s="151" t="str">
        <f>IFERROR(IF(VLOOKUP(B2891,comp!$D:$L,1,FALSE)=B2891,"",""),"Novo")</f>
        <v/>
      </c>
    </row>
    <row r="2892" spans="1:11">
      <c r="A2892" s="151">
        <v>104328</v>
      </c>
      <c r="B2892" s="152">
        <v>11712</v>
      </c>
      <c r="C2892" s="151" t="s">
        <v>5391</v>
      </c>
      <c r="D2892" s="151" t="s">
        <v>727</v>
      </c>
      <c r="E2892" s="151">
        <v>1</v>
      </c>
      <c r="F2892" s="151">
        <v>44.99</v>
      </c>
      <c r="G2892" s="151">
        <f t="shared" si="135"/>
        <v>44.99</v>
      </c>
      <c r="H2892" s="151">
        <f t="shared" si="136"/>
        <v>0</v>
      </c>
      <c r="I2892" s="151">
        <f t="shared" si="137"/>
        <v>44.99</v>
      </c>
      <c r="J2892" s="151" t="s">
        <v>707</v>
      </c>
      <c r="K2892" s="151" t="str">
        <f>IFERROR(IF(VLOOKUP(B2892,comp!$D:$L,1,FALSE)=B2892,"",""),"Novo")</f>
        <v/>
      </c>
    </row>
    <row r="2893" spans="1:11">
      <c r="A2893" s="151">
        <v>104329</v>
      </c>
      <c r="B2893" s="152">
        <v>11717</v>
      </c>
      <c r="C2893" s="151" t="s">
        <v>5400</v>
      </c>
      <c r="D2893" s="151" t="s">
        <v>727</v>
      </c>
      <c r="E2893" s="151">
        <v>1</v>
      </c>
      <c r="F2893" s="151">
        <v>54.23</v>
      </c>
      <c r="G2893" s="151">
        <f t="shared" si="135"/>
        <v>54.23</v>
      </c>
      <c r="H2893" s="151">
        <f t="shared" si="136"/>
        <v>0</v>
      </c>
      <c r="I2893" s="151">
        <f t="shared" si="137"/>
        <v>54.23</v>
      </c>
      <c r="J2893" s="151" t="s">
        <v>707</v>
      </c>
      <c r="K2893" s="151" t="str">
        <f>IFERROR(IF(VLOOKUP(B2893,comp!$D:$L,1,FALSE)=B2893,"",""),"Novo")</f>
        <v/>
      </c>
    </row>
    <row r="2894" spans="1:11">
      <c r="A2894" s="151">
        <v>86872</v>
      </c>
      <c r="B2894" s="152">
        <v>4351</v>
      </c>
      <c r="C2894" s="151" t="s">
        <v>4173</v>
      </c>
      <c r="D2894" s="151" t="s">
        <v>727</v>
      </c>
      <c r="E2894" s="151">
        <v>6</v>
      </c>
      <c r="F2894" s="151">
        <v>18.100000000000001</v>
      </c>
      <c r="G2894" s="151">
        <f t="shared" si="135"/>
        <v>108.60000000000001</v>
      </c>
      <c r="H2894" s="151">
        <f t="shared" si="136"/>
        <v>0</v>
      </c>
      <c r="I2894" s="151">
        <f t="shared" si="137"/>
        <v>108.60000000000001</v>
      </c>
      <c r="J2894" s="151" t="s">
        <v>707</v>
      </c>
      <c r="K2894" s="151" t="str">
        <f>IFERROR(IF(VLOOKUP(B2894,comp!$D:$L,1,FALSE)=B2894,"",""),"Novo")</f>
        <v/>
      </c>
    </row>
    <row r="2895" spans="1:11">
      <c r="A2895" s="151">
        <v>86872</v>
      </c>
      <c r="B2895" s="152">
        <v>20271</v>
      </c>
      <c r="C2895" s="151" t="s">
        <v>5199</v>
      </c>
      <c r="D2895" s="151" t="s">
        <v>727</v>
      </c>
      <c r="E2895" s="151">
        <v>1</v>
      </c>
      <c r="F2895" s="151">
        <v>510.24</v>
      </c>
      <c r="G2895" s="151">
        <f t="shared" si="135"/>
        <v>510.24</v>
      </c>
      <c r="H2895" s="151">
        <f t="shared" si="136"/>
        <v>0</v>
      </c>
      <c r="I2895" s="151">
        <f t="shared" si="137"/>
        <v>510.24</v>
      </c>
      <c r="J2895" s="151" t="s">
        <v>707</v>
      </c>
      <c r="K2895" s="151" t="str">
        <f>IFERROR(IF(VLOOKUP(B2895,comp!$D:$L,1,FALSE)=B2895,"",""),"Novo")</f>
        <v/>
      </c>
    </row>
    <row r="2896" spans="1:11">
      <c r="A2896" s="151">
        <v>86872</v>
      </c>
      <c r="B2896" s="152">
        <v>37329</v>
      </c>
      <c r="C2896" s="151" t="s">
        <v>3632</v>
      </c>
      <c r="D2896" s="151" t="s">
        <v>828</v>
      </c>
      <c r="E2896" s="151">
        <v>7.0199999999999999E-2</v>
      </c>
      <c r="F2896" s="151">
        <v>97.7</v>
      </c>
      <c r="G2896" s="151">
        <f t="shared" si="135"/>
        <v>6.8585399999999996</v>
      </c>
      <c r="H2896" s="151">
        <f t="shared" si="136"/>
        <v>0</v>
      </c>
      <c r="I2896" s="151">
        <f t="shared" si="137"/>
        <v>6.8585399999999996</v>
      </c>
      <c r="J2896" s="151" t="s">
        <v>707</v>
      </c>
      <c r="K2896" s="151" t="str">
        <f>IFERROR(IF(VLOOKUP(B2896,comp!$D:$L,1,FALSE)=B2896,"",""),"Novo")</f>
        <v/>
      </c>
    </row>
    <row r="2897" spans="1:11">
      <c r="A2897" s="151">
        <v>86874</v>
      </c>
      <c r="B2897" s="152">
        <v>10423</v>
      </c>
      <c r="C2897" s="151" t="s">
        <v>5187</v>
      </c>
      <c r="D2897" s="151" t="s">
        <v>727</v>
      </c>
      <c r="E2897" s="151">
        <v>1</v>
      </c>
      <c r="F2897" s="151">
        <v>374.63</v>
      </c>
      <c r="G2897" s="151">
        <f t="shared" si="135"/>
        <v>374.63</v>
      </c>
      <c r="H2897" s="151">
        <f t="shared" si="136"/>
        <v>0</v>
      </c>
      <c r="I2897" s="151">
        <f t="shared" si="137"/>
        <v>374.63</v>
      </c>
      <c r="J2897" s="151" t="s">
        <v>707</v>
      </c>
      <c r="K2897" s="151" t="str">
        <f>IFERROR(IF(VLOOKUP(B2897,comp!$D:$L,1,FALSE)=B2897,"",""),"Novo")</f>
        <v/>
      </c>
    </row>
    <row r="2898" spans="1:11">
      <c r="A2898" s="151">
        <v>86875</v>
      </c>
      <c r="B2898" s="152">
        <v>37589</v>
      </c>
      <c r="C2898" s="151" t="s">
        <v>3146</v>
      </c>
      <c r="D2898" s="151" t="s">
        <v>727</v>
      </c>
      <c r="E2898" s="151">
        <v>1</v>
      </c>
      <c r="F2898" s="151">
        <v>508.97</v>
      </c>
      <c r="G2898" s="151">
        <f t="shared" si="135"/>
        <v>508.97</v>
      </c>
      <c r="H2898" s="151">
        <f t="shared" si="136"/>
        <v>0</v>
      </c>
      <c r="I2898" s="151">
        <f t="shared" si="137"/>
        <v>508.97</v>
      </c>
      <c r="J2898" s="151" t="s">
        <v>707</v>
      </c>
      <c r="K2898" s="151" t="str">
        <f>IFERROR(IF(VLOOKUP(B2898,comp!$D:$L,1,FALSE)=B2898,"",""),"Novo")</f>
        <v/>
      </c>
    </row>
    <row r="2899" spans="1:11">
      <c r="A2899" s="151">
        <v>86876</v>
      </c>
      <c r="B2899" s="152">
        <v>11690</v>
      </c>
      <c r="C2899" s="151" t="s">
        <v>3142</v>
      </c>
      <c r="D2899" s="151" t="s">
        <v>727</v>
      </c>
      <c r="E2899" s="151">
        <v>1</v>
      </c>
      <c r="F2899" s="151">
        <v>270.38</v>
      </c>
      <c r="G2899" s="151">
        <f t="shared" si="135"/>
        <v>270.38</v>
      </c>
      <c r="H2899" s="151">
        <f t="shared" si="136"/>
        <v>0</v>
      </c>
      <c r="I2899" s="151">
        <f t="shared" si="137"/>
        <v>270.38</v>
      </c>
      <c r="J2899" s="151" t="s">
        <v>707</v>
      </c>
      <c r="K2899" s="151" t="str">
        <f>IFERROR(IF(VLOOKUP(B2899,comp!$D:$L,1,FALSE)=B2899,"",""),"Novo")</f>
        <v/>
      </c>
    </row>
    <row r="2900" spans="1:11">
      <c r="A2900" s="151">
        <v>86877</v>
      </c>
      <c r="B2900" s="152">
        <v>37588</v>
      </c>
      <c r="C2900" s="151" t="s">
        <v>4554</v>
      </c>
      <c r="D2900" s="151" t="s">
        <v>727</v>
      </c>
      <c r="E2900" s="151">
        <v>1</v>
      </c>
      <c r="F2900" s="151">
        <v>52.38</v>
      </c>
      <c r="G2900" s="151">
        <f t="shared" si="135"/>
        <v>52.38</v>
      </c>
      <c r="H2900" s="151">
        <f t="shared" si="136"/>
        <v>0</v>
      </c>
      <c r="I2900" s="151">
        <f t="shared" si="137"/>
        <v>52.38</v>
      </c>
      <c r="J2900" s="151" t="s">
        <v>707</v>
      </c>
      <c r="K2900" s="151" t="str">
        <f>IFERROR(IF(VLOOKUP(B2900,comp!$D:$L,1,FALSE)=B2900,"",""),"Novo")</f>
        <v/>
      </c>
    </row>
    <row r="2901" spans="1:11">
      <c r="A2901" s="151">
        <v>86878</v>
      </c>
      <c r="B2901" s="152">
        <v>6157</v>
      </c>
      <c r="C2901" s="151" t="s">
        <v>4550</v>
      </c>
      <c r="D2901" s="151" t="s">
        <v>727</v>
      </c>
      <c r="E2901" s="151">
        <v>1</v>
      </c>
      <c r="F2901" s="151">
        <v>56.86</v>
      </c>
      <c r="G2901" s="151">
        <f t="shared" si="135"/>
        <v>56.86</v>
      </c>
      <c r="H2901" s="151">
        <f t="shared" si="136"/>
        <v>0</v>
      </c>
      <c r="I2901" s="151">
        <f t="shared" si="137"/>
        <v>56.86</v>
      </c>
      <c r="J2901" s="151" t="s">
        <v>707</v>
      </c>
      <c r="K2901" s="151" t="str">
        <f>IFERROR(IF(VLOOKUP(B2901,comp!$D:$L,1,FALSE)=B2901,"",""),"Novo")</f>
        <v/>
      </c>
    </row>
    <row r="2902" spans="1:11">
      <c r="A2902" s="151">
        <v>86879</v>
      </c>
      <c r="B2902" s="152">
        <v>6153</v>
      </c>
      <c r="C2902" s="151" t="s">
        <v>6584</v>
      </c>
      <c r="D2902" s="151" t="s">
        <v>727</v>
      </c>
      <c r="E2902" s="151">
        <v>1</v>
      </c>
      <c r="F2902" s="151">
        <v>6.69</v>
      </c>
      <c r="G2902" s="151">
        <f t="shared" si="135"/>
        <v>6.69</v>
      </c>
      <c r="H2902" s="151">
        <f t="shared" si="136"/>
        <v>0</v>
      </c>
      <c r="I2902" s="151">
        <f t="shared" si="137"/>
        <v>6.69</v>
      </c>
      <c r="J2902" s="151" t="s">
        <v>707</v>
      </c>
      <c r="K2902" s="151" t="str">
        <f>IFERROR(IF(VLOOKUP(B2902,comp!$D:$L,1,FALSE)=B2902,"",""),"Novo")</f>
        <v/>
      </c>
    </row>
    <row r="2903" spans="1:11">
      <c r="A2903" s="151">
        <v>86880</v>
      </c>
      <c r="B2903" s="152">
        <v>6155</v>
      </c>
      <c r="C2903" s="151" t="s">
        <v>6586</v>
      </c>
      <c r="D2903" s="151" t="s">
        <v>727</v>
      </c>
      <c r="E2903" s="151">
        <v>1</v>
      </c>
      <c r="F2903" s="151">
        <v>27.35</v>
      </c>
      <c r="G2903" s="151">
        <f t="shared" si="135"/>
        <v>27.35</v>
      </c>
      <c r="H2903" s="151">
        <f t="shared" si="136"/>
        <v>0</v>
      </c>
      <c r="I2903" s="151">
        <f t="shared" si="137"/>
        <v>27.35</v>
      </c>
      <c r="J2903" s="151" t="s">
        <v>707</v>
      </c>
      <c r="K2903" s="151" t="str">
        <f>IFERROR(IF(VLOOKUP(B2903,comp!$D:$L,1,FALSE)=B2903,"",""),"Novo")</f>
        <v/>
      </c>
    </row>
    <row r="2904" spans="1:11">
      <c r="A2904" s="151">
        <v>86881</v>
      </c>
      <c r="B2904" s="152">
        <v>6136</v>
      </c>
      <c r="C2904" s="151" t="s">
        <v>4548</v>
      </c>
      <c r="D2904" s="151" t="s">
        <v>727</v>
      </c>
      <c r="E2904" s="151">
        <v>1</v>
      </c>
      <c r="F2904" s="151">
        <v>166.5</v>
      </c>
      <c r="G2904" s="151">
        <f t="shared" si="135"/>
        <v>166.5</v>
      </c>
      <c r="H2904" s="151">
        <f t="shared" si="136"/>
        <v>0</v>
      </c>
      <c r="I2904" s="151">
        <f t="shared" si="137"/>
        <v>166.5</v>
      </c>
      <c r="J2904" s="151" t="s">
        <v>707</v>
      </c>
      <c r="K2904" s="151" t="str">
        <f>IFERROR(IF(VLOOKUP(B2904,comp!$D:$L,1,FALSE)=B2904,"",""),"Novo")</f>
        <v/>
      </c>
    </row>
    <row r="2905" spans="1:11">
      <c r="A2905" s="151">
        <v>86882</v>
      </c>
      <c r="B2905" s="152">
        <v>6146</v>
      </c>
      <c r="C2905" s="151" t="s">
        <v>6582</v>
      </c>
      <c r="D2905" s="151" t="s">
        <v>727</v>
      </c>
      <c r="E2905" s="151">
        <v>1</v>
      </c>
      <c r="F2905" s="151">
        <v>21.86</v>
      </c>
      <c r="G2905" s="151">
        <f t="shared" si="135"/>
        <v>21.86</v>
      </c>
      <c r="H2905" s="151">
        <f t="shared" si="136"/>
        <v>0</v>
      </c>
      <c r="I2905" s="151">
        <f t="shared" si="137"/>
        <v>21.86</v>
      </c>
      <c r="J2905" s="151" t="s">
        <v>707</v>
      </c>
      <c r="K2905" s="151" t="str">
        <f>IFERROR(IF(VLOOKUP(B2905,comp!$D:$L,1,FALSE)=B2905,"",""),"Novo")</f>
        <v/>
      </c>
    </row>
    <row r="2906" spans="1:11">
      <c r="A2906" s="151">
        <v>86883</v>
      </c>
      <c r="B2906" s="152">
        <v>44945</v>
      </c>
      <c r="C2906" s="151" t="s">
        <v>6579</v>
      </c>
      <c r="D2906" s="151" t="s">
        <v>727</v>
      </c>
      <c r="E2906" s="151">
        <v>1</v>
      </c>
      <c r="F2906" s="151">
        <v>11.37</v>
      </c>
      <c r="G2906" s="151">
        <f t="shared" si="135"/>
        <v>11.37</v>
      </c>
      <c r="H2906" s="151">
        <f t="shared" si="136"/>
        <v>0</v>
      </c>
      <c r="I2906" s="151">
        <f t="shared" si="137"/>
        <v>11.37</v>
      </c>
      <c r="J2906" s="151" t="s">
        <v>707</v>
      </c>
      <c r="K2906" s="151" t="str">
        <f>IFERROR(IF(VLOOKUP(B2906,comp!$D:$L,1,FALSE)=B2906,"",""),"Novo")</f>
        <v/>
      </c>
    </row>
    <row r="2907" spans="1:11">
      <c r="A2907" s="151">
        <v>86884</v>
      </c>
      <c r="B2907" s="152">
        <v>6141</v>
      </c>
      <c r="C2907" s="151" t="s">
        <v>6580</v>
      </c>
      <c r="D2907" s="151" t="s">
        <v>727</v>
      </c>
      <c r="E2907" s="151">
        <v>1</v>
      </c>
      <c r="F2907" s="151">
        <v>6.88</v>
      </c>
      <c r="G2907" s="151">
        <f t="shared" si="135"/>
        <v>6.88</v>
      </c>
      <c r="H2907" s="151">
        <f t="shared" si="136"/>
        <v>0</v>
      </c>
      <c r="I2907" s="151">
        <f t="shared" si="137"/>
        <v>6.88</v>
      </c>
      <c r="J2907" s="151" t="s">
        <v>707</v>
      </c>
      <c r="K2907" s="151" t="str">
        <f>IFERROR(IF(VLOOKUP(B2907,comp!$D:$L,1,FALSE)=B2907,"",""),"Novo")</f>
        <v/>
      </c>
    </row>
    <row r="2908" spans="1:11">
      <c r="A2908" s="151">
        <v>86885</v>
      </c>
      <c r="B2908" s="152">
        <v>11681</v>
      </c>
      <c r="C2908" s="151" t="s">
        <v>6589</v>
      </c>
      <c r="D2908" s="151" t="s">
        <v>727</v>
      </c>
      <c r="E2908" s="151">
        <v>1</v>
      </c>
      <c r="F2908" s="151">
        <v>8.67</v>
      </c>
      <c r="G2908" s="151">
        <f t="shared" si="135"/>
        <v>8.67</v>
      </c>
      <c r="H2908" s="151">
        <f t="shared" si="136"/>
        <v>0</v>
      </c>
      <c r="I2908" s="151">
        <f t="shared" si="137"/>
        <v>8.67</v>
      </c>
      <c r="J2908" s="151" t="s">
        <v>707</v>
      </c>
      <c r="K2908" s="151" t="str">
        <f>IFERROR(IF(VLOOKUP(B2908,comp!$D:$L,1,FALSE)=B2908,"",""),"Novo")</f>
        <v/>
      </c>
    </row>
    <row r="2909" spans="1:11">
      <c r="A2909" s="151">
        <v>86886</v>
      </c>
      <c r="B2909" s="152">
        <v>11683</v>
      </c>
      <c r="C2909" s="151" t="s">
        <v>4551</v>
      </c>
      <c r="D2909" s="151" t="s">
        <v>727</v>
      </c>
      <c r="E2909" s="151">
        <v>1</v>
      </c>
      <c r="F2909" s="151">
        <v>38.18</v>
      </c>
      <c r="G2909" s="151">
        <f t="shared" si="135"/>
        <v>38.18</v>
      </c>
      <c r="H2909" s="151">
        <f t="shared" si="136"/>
        <v>0</v>
      </c>
      <c r="I2909" s="151">
        <f t="shared" si="137"/>
        <v>38.18</v>
      </c>
      <c r="J2909" s="151" t="s">
        <v>707</v>
      </c>
      <c r="K2909" s="151" t="str">
        <f>IFERROR(IF(VLOOKUP(B2909,comp!$D:$L,1,FALSE)=B2909,"",""),"Novo")</f>
        <v/>
      </c>
    </row>
    <row r="2910" spans="1:11">
      <c r="A2910" s="151">
        <v>86887</v>
      </c>
      <c r="B2910" s="152">
        <v>11684</v>
      </c>
      <c r="C2910" s="151" t="s">
        <v>4552</v>
      </c>
      <c r="D2910" s="151" t="s">
        <v>727</v>
      </c>
      <c r="E2910" s="151">
        <v>1</v>
      </c>
      <c r="F2910" s="151">
        <v>41.79</v>
      </c>
      <c r="G2910" s="151">
        <f t="shared" si="135"/>
        <v>41.79</v>
      </c>
      <c r="H2910" s="151">
        <f t="shared" si="136"/>
        <v>0</v>
      </c>
      <c r="I2910" s="151">
        <f t="shared" si="137"/>
        <v>41.79</v>
      </c>
      <c r="J2910" s="151" t="s">
        <v>707</v>
      </c>
      <c r="K2910" s="151" t="str">
        <f>IFERROR(IF(VLOOKUP(B2910,comp!$D:$L,1,FALSE)=B2910,"",""),"Novo")</f>
        <v/>
      </c>
    </row>
    <row r="2911" spans="1:11">
      <c r="A2911" s="151">
        <v>86888</v>
      </c>
      <c r="B2911" s="152">
        <v>4384</v>
      </c>
      <c r="C2911" s="151" t="s">
        <v>4180</v>
      </c>
      <c r="D2911" s="151" t="s">
        <v>727</v>
      </c>
      <c r="E2911" s="151">
        <v>2</v>
      </c>
      <c r="F2911" s="151">
        <v>24.41</v>
      </c>
      <c r="G2911" s="151">
        <f t="shared" si="135"/>
        <v>48.82</v>
      </c>
      <c r="H2911" s="151">
        <f t="shared" si="136"/>
        <v>0</v>
      </c>
      <c r="I2911" s="151">
        <f t="shared" si="137"/>
        <v>48.82</v>
      </c>
      <c r="J2911" s="151" t="s">
        <v>707</v>
      </c>
      <c r="K2911" s="151" t="str">
        <f>IFERROR(IF(VLOOKUP(B2911,comp!$D:$L,1,FALSE)=B2911,"",""),"Novo")</f>
        <v/>
      </c>
    </row>
    <row r="2912" spans="1:11">
      <c r="A2912" s="151">
        <v>86888</v>
      </c>
      <c r="B2912" s="152">
        <v>6138</v>
      </c>
      <c r="C2912" s="151" t="s">
        <v>5394</v>
      </c>
      <c r="D2912" s="151" t="s">
        <v>727</v>
      </c>
      <c r="E2912" s="151">
        <v>1</v>
      </c>
      <c r="F2912" s="151">
        <v>11.57</v>
      </c>
      <c r="G2912" s="151">
        <f t="shared" si="135"/>
        <v>11.57</v>
      </c>
      <c r="H2912" s="151">
        <f t="shared" si="136"/>
        <v>0</v>
      </c>
      <c r="I2912" s="151">
        <f t="shared" si="137"/>
        <v>11.57</v>
      </c>
      <c r="J2912" s="151" t="s">
        <v>707</v>
      </c>
      <c r="K2912" s="151" t="str">
        <f>IFERROR(IF(VLOOKUP(B2912,comp!$D:$L,1,FALSE)=B2912,"",""),"Novo")</f>
        <v/>
      </c>
    </row>
    <row r="2913" spans="1:11">
      <c r="A2913" s="151">
        <v>86888</v>
      </c>
      <c r="B2913" s="152">
        <v>10422</v>
      </c>
      <c r="C2913" s="151" t="s">
        <v>5186</v>
      </c>
      <c r="D2913" s="151" t="s">
        <v>727</v>
      </c>
      <c r="E2913" s="151">
        <v>1</v>
      </c>
      <c r="F2913" s="151">
        <v>365.61</v>
      </c>
      <c r="G2913" s="151">
        <f t="shared" si="135"/>
        <v>365.61</v>
      </c>
      <c r="H2913" s="151">
        <f t="shared" si="136"/>
        <v>0</v>
      </c>
      <c r="I2913" s="151">
        <f t="shared" si="137"/>
        <v>365.61</v>
      </c>
      <c r="J2913" s="151" t="s">
        <v>707</v>
      </c>
      <c r="K2913" s="151" t="str">
        <f>IFERROR(IF(VLOOKUP(B2913,comp!$D:$L,1,FALSE)=B2913,"",""),"Novo")</f>
        <v/>
      </c>
    </row>
    <row r="2914" spans="1:11">
      <c r="A2914" s="151">
        <v>86889</v>
      </c>
      <c r="B2914" s="152">
        <v>4823</v>
      </c>
      <c r="C2914" s="151" t="s">
        <v>6123</v>
      </c>
      <c r="D2914" s="151" t="s">
        <v>828</v>
      </c>
      <c r="E2914" s="151">
        <v>0.52280000000000004</v>
      </c>
      <c r="F2914" s="151">
        <v>35.76</v>
      </c>
      <c r="G2914" s="151">
        <f t="shared" si="135"/>
        <v>18.695328</v>
      </c>
      <c r="H2914" s="151">
        <f t="shared" si="136"/>
        <v>0</v>
      </c>
      <c r="I2914" s="151">
        <f t="shared" si="137"/>
        <v>18.695328</v>
      </c>
      <c r="J2914" s="151" t="s">
        <v>707</v>
      </c>
      <c r="K2914" s="151" t="str">
        <f>IFERROR(IF(VLOOKUP(B2914,comp!$D:$L,1,FALSE)=B2914,"",""),"Novo")</f>
        <v/>
      </c>
    </row>
    <row r="2915" spans="1:11">
      <c r="A2915" s="151">
        <v>86889</v>
      </c>
      <c r="B2915" s="152">
        <v>11795</v>
      </c>
      <c r="C2915" s="151" t="s">
        <v>5285</v>
      </c>
      <c r="D2915" s="151" t="s">
        <v>838</v>
      </c>
      <c r="E2915" s="151">
        <v>1.0049999999999999</v>
      </c>
      <c r="F2915" s="151">
        <v>701.88</v>
      </c>
      <c r="G2915" s="151">
        <f t="shared" si="135"/>
        <v>705.38939999999991</v>
      </c>
      <c r="H2915" s="151">
        <f t="shared" si="136"/>
        <v>0</v>
      </c>
      <c r="I2915" s="151">
        <f t="shared" si="137"/>
        <v>705.38939999999991</v>
      </c>
      <c r="J2915" s="151" t="s">
        <v>707</v>
      </c>
      <c r="K2915" s="151" t="str">
        <f>IFERROR(IF(VLOOKUP(B2915,comp!$D:$L,1,FALSE)=B2915,"",""),"Novo")</f>
        <v/>
      </c>
    </row>
    <row r="2916" spans="1:11">
      <c r="A2916" s="151">
        <v>86889</v>
      </c>
      <c r="B2916" s="152">
        <v>88274</v>
      </c>
      <c r="C2916" s="151" t="s">
        <v>6634</v>
      </c>
      <c r="D2916" s="151" t="s">
        <v>852</v>
      </c>
      <c r="E2916" s="151">
        <v>1.4944</v>
      </c>
      <c r="F2916" s="151">
        <v>30.81</v>
      </c>
      <c r="G2916" s="151">
        <f t="shared" si="135"/>
        <v>0</v>
      </c>
      <c r="H2916" s="151">
        <f t="shared" si="136"/>
        <v>46.042463999999995</v>
      </c>
      <c r="I2916" s="151">
        <f t="shared" si="137"/>
        <v>46.042463999999995</v>
      </c>
      <c r="J2916" s="151" t="s">
        <v>704</v>
      </c>
      <c r="K2916" s="151" t="str">
        <f>IFERROR(IF(VLOOKUP(B2916,comp!$D:$L,1,FALSE)=B2916,"",""),"Novo")</f>
        <v>Novo</v>
      </c>
    </row>
    <row r="2917" spans="1:11">
      <c r="A2917" s="151">
        <v>86893</v>
      </c>
      <c r="B2917" s="152">
        <v>11692</v>
      </c>
      <c r="C2917" s="151" t="s">
        <v>4299</v>
      </c>
      <c r="D2917" s="151" t="s">
        <v>838</v>
      </c>
      <c r="E2917" s="151">
        <v>1.0049999999999999</v>
      </c>
      <c r="F2917" s="151">
        <v>520.22</v>
      </c>
      <c r="G2917" s="151">
        <f t="shared" si="135"/>
        <v>522.8211</v>
      </c>
      <c r="H2917" s="151">
        <f t="shared" si="136"/>
        <v>0</v>
      </c>
      <c r="I2917" s="151">
        <f t="shared" si="137"/>
        <v>522.8211</v>
      </c>
      <c r="J2917" s="151" t="s">
        <v>707</v>
      </c>
      <c r="K2917" s="151" t="str">
        <f>IFERROR(IF(VLOOKUP(B2917,comp!$D:$L,1,FALSE)=B2917,"",""),"Novo")</f>
        <v/>
      </c>
    </row>
    <row r="2918" spans="1:11">
      <c r="A2918" s="151">
        <v>86894</v>
      </c>
      <c r="B2918" s="152">
        <v>541</v>
      </c>
      <c r="C2918" s="151" t="s">
        <v>3139</v>
      </c>
      <c r="D2918" s="151" t="s">
        <v>727</v>
      </c>
      <c r="E2918" s="151">
        <v>1</v>
      </c>
      <c r="F2918" s="151">
        <v>275.89999999999998</v>
      </c>
      <c r="G2918" s="151">
        <f t="shared" si="135"/>
        <v>275.89999999999998</v>
      </c>
      <c r="H2918" s="151">
        <f t="shared" si="136"/>
        <v>0</v>
      </c>
      <c r="I2918" s="151">
        <f t="shared" si="137"/>
        <v>275.89999999999998</v>
      </c>
      <c r="J2918" s="151" t="s">
        <v>707</v>
      </c>
      <c r="K2918" s="151" t="str">
        <f>IFERROR(IF(VLOOKUP(B2918,comp!$D:$L,1,FALSE)=B2918,"",""),"Novo")</f>
        <v/>
      </c>
    </row>
    <row r="2919" spans="1:11">
      <c r="A2919" s="151">
        <v>86895</v>
      </c>
      <c r="B2919" s="152">
        <v>37590</v>
      </c>
      <c r="C2919" s="151" t="s">
        <v>6458</v>
      </c>
      <c r="D2919" s="151" t="s">
        <v>727</v>
      </c>
      <c r="E2919" s="151">
        <v>2</v>
      </c>
      <c r="F2919" s="151">
        <v>16.86</v>
      </c>
      <c r="G2919" s="151">
        <f t="shared" si="135"/>
        <v>33.72</v>
      </c>
      <c r="H2919" s="151">
        <f t="shared" si="136"/>
        <v>0</v>
      </c>
      <c r="I2919" s="151">
        <f t="shared" si="137"/>
        <v>33.72</v>
      </c>
      <c r="J2919" s="151" t="s">
        <v>707</v>
      </c>
      <c r="K2919" s="151" t="str">
        <f>IFERROR(IF(VLOOKUP(B2919,comp!$D:$L,1,FALSE)=B2919,"",""),"Novo")</f>
        <v/>
      </c>
    </row>
    <row r="2920" spans="1:11">
      <c r="A2920" s="151">
        <v>86900</v>
      </c>
      <c r="B2920" s="152">
        <v>1743</v>
      </c>
      <c r="C2920" s="151" t="s">
        <v>3659</v>
      </c>
      <c r="D2920" s="151" t="s">
        <v>727</v>
      </c>
      <c r="E2920" s="151">
        <v>1</v>
      </c>
      <c r="F2920" s="151">
        <v>162.78</v>
      </c>
      <c r="G2920" s="151">
        <f t="shared" si="135"/>
        <v>162.78</v>
      </c>
      <c r="H2920" s="151">
        <f t="shared" si="136"/>
        <v>0</v>
      </c>
      <c r="I2920" s="151">
        <f t="shared" si="137"/>
        <v>162.78</v>
      </c>
      <c r="J2920" s="151" t="s">
        <v>707</v>
      </c>
      <c r="K2920" s="151" t="str">
        <f>IFERROR(IF(VLOOKUP(B2920,comp!$D:$L,1,FALSE)=B2920,"",""),"Novo")</f>
        <v/>
      </c>
    </row>
    <row r="2921" spans="1:11">
      <c r="A2921" s="151">
        <v>86901</v>
      </c>
      <c r="B2921" s="152">
        <v>20269</v>
      </c>
      <c r="C2921" s="151" t="s">
        <v>5197</v>
      </c>
      <c r="D2921" s="151" t="s">
        <v>727</v>
      </c>
      <c r="E2921" s="151">
        <v>1</v>
      </c>
      <c r="F2921" s="151">
        <v>92.02</v>
      </c>
      <c r="G2921" s="151">
        <f t="shared" si="135"/>
        <v>92.02</v>
      </c>
      <c r="H2921" s="151">
        <f t="shared" si="136"/>
        <v>0</v>
      </c>
      <c r="I2921" s="151">
        <f t="shared" si="137"/>
        <v>92.02</v>
      </c>
      <c r="J2921" s="151" t="s">
        <v>707</v>
      </c>
      <c r="K2921" s="151" t="str">
        <f>IFERROR(IF(VLOOKUP(B2921,comp!$D:$L,1,FALSE)=B2921,"",""),"Novo")</f>
        <v/>
      </c>
    </row>
    <row r="2922" spans="1:11">
      <c r="A2922" s="151">
        <v>86902</v>
      </c>
      <c r="B2922" s="152">
        <v>36794</v>
      </c>
      <c r="C2922" s="151" t="s">
        <v>5202</v>
      </c>
      <c r="D2922" s="151" t="s">
        <v>727</v>
      </c>
      <c r="E2922" s="151">
        <v>1</v>
      </c>
      <c r="F2922" s="151">
        <v>155.88</v>
      </c>
      <c r="G2922" s="151">
        <f t="shared" si="135"/>
        <v>155.88</v>
      </c>
      <c r="H2922" s="151">
        <f t="shared" si="136"/>
        <v>0</v>
      </c>
      <c r="I2922" s="151">
        <f t="shared" si="137"/>
        <v>155.88</v>
      </c>
      <c r="J2922" s="151" t="s">
        <v>707</v>
      </c>
      <c r="K2922" s="151" t="str">
        <f>IFERROR(IF(VLOOKUP(B2922,comp!$D:$L,1,FALSE)=B2922,"",""),"Novo")</f>
        <v/>
      </c>
    </row>
    <row r="2923" spans="1:11">
      <c r="A2923" s="151">
        <v>86903</v>
      </c>
      <c r="B2923" s="152">
        <v>10426</v>
      </c>
      <c r="C2923" s="151" t="s">
        <v>5189</v>
      </c>
      <c r="D2923" s="151" t="s">
        <v>727</v>
      </c>
      <c r="E2923" s="151">
        <v>1</v>
      </c>
      <c r="F2923" s="151">
        <v>174.56</v>
      </c>
      <c r="G2923" s="151">
        <f t="shared" si="135"/>
        <v>174.56</v>
      </c>
      <c r="H2923" s="151">
        <f t="shared" si="136"/>
        <v>0</v>
      </c>
      <c r="I2923" s="151">
        <f t="shared" si="137"/>
        <v>174.56</v>
      </c>
      <c r="J2923" s="151" t="s">
        <v>707</v>
      </c>
      <c r="K2923" s="151" t="str">
        <f>IFERROR(IF(VLOOKUP(B2923,comp!$D:$L,1,FALSE)=B2923,"",""),"Novo")</f>
        <v/>
      </c>
    </row>
    <row r="2924" spans="1:11">
      <c r="A2924" s="151">
        <v>86904</v>
      </c>
      <c r="B2924" s="152">
        <v>10425</v>
      </c>
      <c r="C2924" s="151" t="s">
        <v>5188</v>
      </c>
      <c r="D2924" s="151" t="s">
        <v>727</v>
      </c>
      <c r="E2924" s="151">
        <v>1</v>
      </c>
      <c r="F2924" s="151">
        <v>88.55</v>
      </c>
      <c r="G2924" s="151">
        <f t="shared" si="135"/>
        <v>88.55</v>
      </c>
      <c r="H2924" s="151">
        <f t="shared" si="136"/>
        <v>0</v>
      </c>
      <c r="I2924" s="151">
        <f t="shared" si="137"/>
        <v>88.55</v>
      </c>
      <c r="J2924" s="151" t="s">
        <v>707</v>
      </c>
      <c r="K2924" s="151" t="str">
        <f>IFERROR(IF(VLOOKUP(B2924,comp!$D:$L,1,FALSE)=B2924,"",""),"Novo")</f>
        <v/>
      </c>
    </row>
    <row r="2925" spans="1:11">
      <c r="A2925" s="151">
        <v>86905</v>
      </c>
      <c r="B2925" s="152">
        <v>11769</v>
      </c>
      <c r="C2925" s="151" t="s">
        <v>5588</v>
      </c>
      <c r="D2925" s="151" t="s">
        <v>727</v>
      </c>
      <c r="E2925" s="151">
        <v>1</v>
      </c>
      <c r="F2925" s="151">
        <v>352.38</v>
      </c>
      <c r="G2925" s="151">
        <f t="shared" si="135"/>
        <v>352.38</v>
      </c>
      <c r="H2925" s="151">
        <f t="shared" si="136"/>
        <v>0</v>
      </c>
      <c r="I2925" s="151">
        <f t="shared" si="137"/>
        <v>352.38</v>
      </c>
      <c r="J2925" s="151" t="s">
        <v>707</v>
      </c>
      <c r="K2925" s="151" t="str">
        <f>IFERROR(IF(VLOOKUP(B2925,comp!$D:$L,1,FALSE)=B2925,"",""),"Novo")</f>
        <v/>
      </c>
    </row>
    <row r="2926" spans="1:11">
      <c r="A2926" s="151">
        <v>86906</v>
      </c>
      <c r="B2926" s="152">
        <v>13415</v>
      </c>
      <c r="C2926" s="151" t="s">
        <v>5583</v>
      </c>
      <c r="D2926" s="151" t="s">
        <v>727</v>
      </c>
      <c r="E2926" s="151">
        <v>1</v>
      </c>
      <c r="F2926" s="151">
        <v>64.849999999999994</v>
      </c>
      <c r="G2926" s="151">
        <f t="shared" si="135"/>
        <v>64.849999999999994</v>
      </c>
      <c r="H2926" s="151">
        <f t="shared" si="136"/>
        <v>0</v>
      </c>
      <c r="I2926" s="151">
        <f t="shared" si="137"/>
        <v>64.849999999999994</v>
      </c>
      <c r="J2926" s="151" t="s">
        <v>707</v>
      </c>
      <c r="K2926" s="151" t="str">
        <f>IFERROR(IF(VLOOKUP(B2926,comp!$D:$L,1,FALSE)=B2926,"",""),"Novo")</f>
        <v/>
      </c>
    </row>
    <row r="2927" spans="1:11">
      <c r="A2927" s="151">
        <v>86908</v>
      </c>
      <c r="B2927" s="152">
        <v>11771</v>
      </c>
      <c r="C2927" s="151" t="s">
        <v>5589</v>
      </c>
      <c r="D2927" s="151" t="s">
        <v>727</v>
      </c>
      <c r="E2927" s="151">
        <v>1</v>
      </c>
      <c r="F2927" s="151">
        <v>431.62</v>
      </c>
      <c r="G2927" s="151">
        <f t="shared" si="135"/>
        <v>431.62</v>
      </c>
      <c r="H2927" s="151">
        <f t="shared" si="136"/>
        <v>0</v>
      </c>
      <c r="I2927" s="151">
        <f t="shared" si="137"/>
        <v>431.62</v>
      </c>
      <c r="J2927" s="151" t="s">
        <v>707</v>
      </c>
      <c r="K2927" s="151" t="str">
        <f>IFERROR(IF(VLOOKUP(B2927,comp!$D:$L,1,FALSE)=B2927,"",""),"Novo")</f>
        <v/>
      </c>
    </row>
    <row r="2928" spans="1:11">
      <c r="A2928" s="151">
        <v>86909</v>
      </c>
      <c r="B2928" s="152">
        <v>11772</v>
      </c>
      <c r="C2928" s="151" t="s">
        <v>5590</v>
      </c>
      <c r="D2928" s="151" t="s">
        <v>727</v>
      </c>
      <c r="E2928" s="151">
        <v>1</v>
      </c>
      <c r="F2928" s="151">
        <v>112.66</v>
      </c>
      <c r="G2928" s="151">
        <f t="shared" si="135"/>
        <v>112.66</v>
      </c>
      <c r="H2928" s="151">
        <f t="shared" si="136"/>
        <v>0</v>
      </c>
      <c r="I2928" s="151">
        <f t="shared" si="137"/>
        <v>112.66</v>
      </c>
      <c r="J2928" s="151" t="s">
        <v>707</v>
      </c>
      <c r="K2928" s="151" t="str">
        <f>IFERROR(IF(VLOOKUP(B2928,comp!$D:$L,1,FALSE)=B2928,"",""),"Novo")</f>
        <v/>
      </c>
    </row>
    <row r="2929" spans="1:11">
      <c r="A2929" s="151">
        <v>86910</v>
      </c>
      <c r="B2929" s="152">
        <v>11773</v>
      </c>
      <c r="C2929" s="151" t="s">
        <v>5591</v>
      </c>
      <c r="D2929" s="151" t="s">
        <v>727</v>
      </c>
      <c r="E2929" s="151">
        <v>1</v>
      </c>
      <c r="F2929" s="151">
        <v>112.31</v>
      </c>
      <c r="G2929" s="151">
        <f t="shared" si="135"/>
        <v>112.31</v>
      </c>
      <c r="H2929" s="151">
        <f t="shared" si="136"/>
        <v>0</v>
      </c>
      <c r="I2929" s="151">
        <f t="shared" si="137"/>
        <v>112.31</v>
      </c>
      <c r="J2929" s="151" t="s">
        <v>707</v>
      </c>
      <c r="K2929" s="151" t="str">
        <f>IFERROR(IF(VLOOKUP(B2929,comp!$D:$L,1,FALSE)=B2929,"",""),"Novo")</f>
        <v/>
      </c>
    </row>
    <row r="2930" spans="1:11">
      <c r="A2930" s="151">
        <v>86911</v>
      </c>
      <c r="B2930" s="152">
        <v>13416</v>
      </c>
      <c r="C2930" s="151" t="s">
        <v>5592</v>
      </c>
      <c r="D2930" s="151" t="s">
        <v>727</v>
      </c>
      <c r="E2930" s="151">
        <v>1</v>
      </c>
      <c r="F2930" s="151">
        <v>75.78</v>
      </c>
      <c r="G2930" s="151">
        <f t="shared" si="135"/>
        <v>75.78</v>
      </c>
      <c r="H2930" s="151">
        <f t="shared" si="136"/>
        <v>0</v>
      </c>
      <c r="I2930" s="151">
        <f t="shared" si="137"/>
        <v>75.78</v>
      </c>
      <c r="J2930" s="151" t="s">
        <v>707</v>
      </c>
      <c r="K2930" s="151" t="str">
        <f>IFERROR(IF(VLOOKUP(B2930,comp!$D:$L,1,FALSE)=B2930,"",""),"Novo")</f>
        <v/>
      </c>
    </row>
    <row r="2931" spans="1:11">
      <c r="A2931" s="151">
        <v>86913</v>
      </c>
      <c r="B2931" s="152">
        <v>7604</v>
      </c>
      <c r="C2931" s="151" t="s">
        <v>5586</v>
      </c>
      <c r="D2931" s="151" t="s">
        <v>727</v>
      </c>
      <c r="E2931" s="151">
        <v>1</v>
      </c>
      <c r="F2931" s="151">
        <v>45.1</v>
      </c>
      <c r="G2931" s="151">
        <f t="shared" si="135"/>
        <v>45.1</v>
      </c>
      <c r="H2931" s="151">
        <f t="shared" si="136"/>
        <v>0</v>
      </c>
      <c r="I2931" s="151">
        <f t="shared" si="137"/>
        <v>45.1</v>
      </c>
      <c r="J2931" s="151" t="s">
        <v>707</v>
      </c>
      <c r="K2931" s="151" t="str">
        <f>IFERROR(IF(VLOOKUP(B2931,comp!$D:$L,1,FALSE)=B2931,"",""),"Novo")</f>
        <v/>
      </c>
    </row>
    <row r="2932" spans="1:11">
      <c r="A2932" s="151">
        <v>86914</v>
      </c>
      <c r="B2932" s="152">
        <v>13417</v>
      </c>
      <c r="C2932" s="151" t="s">
        <v>5593</v>
      </c>
      <c r="D2932" s="151" t="s">
        <v>727</v>
      </c>
      <c r="E2932" s="151">
        <v>1</v>
      </c>
      <c r="F2932" s="151">
        <v>84.46</v>
      </c>
      <c r="G2932" s="151">
        <f t="shared" si="135"/>
        <v>84.46</v>
      </c>
      <c r="H2932" s="151">
        <f t="shared" si="136"/>
        <v>0</v>
      </c>
      <c r="I2932" s="151">
        <f t="shared" si="137"/>
        <v>84.46</v>
      </c>
      <c r="J2932" s="151" t="s">
        <v>707</v>
      </c>
      <c r="K2932" s="151" t="str">
        <f>IFERROR(IF(VLOOKUP(B2932,comp!$D:$L,1,FALSE)=B2932,"",""),"Novo")</f>
        <v/>
      </c>
    </row>
    <row r="2933" spans="1:11">
      <c r="A2933" s="151">
        <v>86915</v>
      </c>
      <c r="B2933" s="152">
        <v>36791</v>
      </c>
      <c r="C2933" s="151" t="s">
        <v>5596</v>
      </c>
      <c r="D2933" s="151" t="s">
        <v>727</v>
      </c>
      <c r="E2933" s="151">
        <v>1</v>
      </c>
      <c r="F2933" s="151">
        <v>126.76</v>
      </c>
      <c r="G2933" s="151">
        <f t="shared" si="135"/>
        <v>126.76</v>
      </c>
      <c r="H2933" s="151">
        <f t="shared" si="136"/>
        <v>0</v>
      </c>
      <c r="I2933" s="151">
        <f t="shared" si="137"/>
        <v>126.76</v>
      </c>
      <c r="J2933" s="151" t="s">
        <v>707</v>
      </c>
      <c r="K2933" s="151" t="str">
        <f>IFERROR(IF(VLOOKUP(B2933,comp!$D:$L,1,FALSE)=B2933,"",""),"Novo")</f>
        <v/>
      </c>
    </row>
    <row r="2934" spans="1:11">
      <c r="A2934" s="151">
        <v>86916</v>
      </c>
      <c r="B2934" s="152">
        <v>11831</v>
      </c>
      <c r="C2934" s="151" t="s">
        <v>6591</v>
      </c>
      <c r="D2934" s="151" t="s">
        <v>727</v>
      </c>
      <c r="E2934" s="151">
        <v>1</v>
      </c>
      <c r="F2934" s="151">
        <v>21.75</v>
      </c>
      <c r="G2934" s="151">
        <f t="shared" si="135"/>
        <v>21.75</v>
      </c>
      <c r="H2934" s="151">
        <f t="shared" si="136"/>
        <v>0</v>
      </c>
      <c r="I2934" s="151">
        <f t="shared" si="137"/>
        <v>21.75</v>
      </c>
      <c r="J2934" s="151" t="s">
        <v>707</v>
      </c>
      <c r="K2934" s="151" t="str">
        <f>IFERROR(IF(VLOOKUP(B2934,comp!$D:$L,1,FALSE)=B2934,"",""),"Novo")</f>
        <v/>
      </c>
    </row>
    <row r="2935" spans="1:11">
      <c r="A2935" s="151">
        <v>86919</v>
      </c>
      <c r="B2935" s="152">
        <v>86872</v>
      </c>
      <c r="C2935" s="151" t="s">
        <v>6635</v>
      </c>
      <c r="D2935" s="151" t="s">
        <v>727</v>
      </c>
      <c r="E2935" s="151">
        <v>1</v>
      </c>
      <c r="F2935" s="151">
        <v>703.79</v>
      </c>
      <c r="G2935" s="151">
        <f t="shared" si="135"/>
        <v>0</v>
      </c>
      <c r="H2935" s="151">
        <f t="shared" si="136"/>
        <v>703.79</v>
      </c>
      <c r="I2935" s="151">
        <f t="shared" si="137"/>
        <v>703.79</v>
      </c>
      <c r="J2935" s="151" t="s">
        <v>704</v>
      </c>
      <c r="K2935" s="151" t="str">
        <f>IFERROR(IF(VLOOKUP(B2935,comp!$D:$L,1,FALSE)=B2935,"",""),"Novo")</f>
        <v>Novo</v>
      </c>
    </row>
    <row r="2936" spans="1:11">
      <c r="A2936" s="151">
        <v>86919</v>
      </c>
      <c r="B2936" s="152">
        <v>86877</v>
      </c>
      <c r="C2936" s="151" t="s">
        <v>6636</v>
      </c>
      <c r="D2936" s="151" t="s">
        <v>727</v>
      </c>
      <c r="E2936" s="151">
        <v>1</v>
      </c>
      <c r="F2936" s="151">
        <v>59.76</v>
      </c>
      <c r="G2936" s="151">
        <f t="shared" si="135"/>
        <v>0</v>
      </c>
      <c r="H2936" s="151">
        <f t="shared" si="136"/>
        <v>59.76</v>
      </c>
      <c r="I2936" s="151">
        <f t="shared" si="137"/>
        <v>59.76</v>
      </c>
      <c r="J2936" s="151" t="s">
        <v>704</v>
      </c>
      <c r="K2936" s="151" t="str">
        <f>IFERROR(IF(VLOOKUP(B2936,comp!$D:$L,1,FALSE)=B2936,"",""),"Novo")</f>
        <v>Novo</v>
      </c>
    </row>
    <row r="2937" spans="1:11">
      <c r="A2937" s="151">
        <v>86919</v>
      </c>
      <c r="B2937" s="152">
        <v>86883</v>
      </c>
      <c r="C2937" s="151" t="s">
        <v>6637</v>
      </c>
      <c r="D2937" s="151" t="s">
        <v>727</v>
      </c>
      <c r="E2937" s="151">
        <v>1</v>
      </c>
      <c r="F2937" s="151">
        <v>14.98</v>
      </c>
      <c r="G2937" s="151">
        <f t="shared" si="135"/>
        <v>0</v>
      </c>
      <c r="H2937" s="151">
        <f t="shared" si="136"/>
        <v>14.98</v>
      </c>
      <c r="I2937" s="151">
        <f t="shared" si="137"/>
        <v>14.98</v>
      </c>
      <c r="J2937" s="151" t="s">
        <v>704</v>
      </c>
      <c r="K2937" s="151" t="str">
        <f>IFERROR(IF(VLOOKUP(B2937,comp!$D:$L,1,FALSE)=B2937,"",""),"Novo")</f>
        <v>Novo</v>
      </c>
    </row>
    <row r="2938" spans="1:11">
      <c r="A2938" s="151">
        <v>86919</v>
      </c>
      <c r="B2938" s="152">
        <v>86914</v>
      </c>
      <c r="C2938" s="151" t="s">
        <v>6638</v>
      </c>
      <c r="D2938" s="151" t="s">
        <v>727</v>
      </c>
      <c r="E2938" s="151">
        <v>1</v>
      </c>
      <c r="F2938" s="151">
        <v>90.89</v>
      </c>
      <c r="G2938" s="151">
        <f t="shared" si="135"/>
        <v>0</v>
      </c>
      <c r="H2938" s="151">
        <f t="shared" si="136"/>
        <v>90.89</v>
      </c>
      <c r="I2938" s="151">
        <f t="shared" si="137"/>
        <v>90.89</v>
      </c>
      <c r="J2938" s="151" t="s">
        <v>704</v>
      </c>
      <c r="K2938" s="151" t="str">
        <f>IFERROR(IF(VLOOKUP(B2938,comp!$D:$L,1,FALSE)=B2938,"",""),"Novo")</f>
        <v>Novo</v>
      </c>
    </row>
    <row r="2939" spans="1:11">
      <c r="A2939" s="151">
        <v>86920</v>
      </c>
      <c r="B2939" s="152">
        <v>86879</v>
      </c>
      <c r="C2939" s="151" t="s">
        <v>6639</v>
      </c>
      <c r="D2939" s="151" t="s">
        <v>727</v>
      </c>
      <c r="E2939" s="151">
        <v>1</v>
      </c>
      <c r="F2939" s="151">
        <v>11.92</v>
      </c>
      <c r="G2939" s="151">
        <f t="shared" si="135"/>
        <v>0</v>
      </c>
      <c r="H2939" s="151">
        <f t="shared" si="136"/>
        <v>11.92</v>
      </c>
      <c r="I2939" s="151">
        <f t="shared" si="137"/>
        <v>11.92</v>
      </c>
      <c r="J2939" s="151" t="s">
        <v>704</v>
      </c>
      <c r="K2939" s="151" t="str">
        <f>IFERROR(IF(VLOOKUP(B2939,comp!$D:$L,1,FALSE)=B2939,"",""),"Novo")</f>
        <v>Novo</v>
      </c>
    </row>
    <row r="2940" spans="1:11">
      <c r="A2940" s="151">
        <v>86920</v>
      </c>
      <c r="B2940" s="152">
        <v>86913</v>
      </c>
      <c r="C2940" s="151" t="s">
        <v>6640</v>
      </c>
      <c r="D2940" s="151" t="s">
        <v>727</v>
      </c>
      <c r="E2940" s="151">
        <v>1</v>
      </c>
      <c r="F2940" s="151">
        <v>51.53</v>
      </c>
      <c r="G2940" s="151">
        <f t="shared" si="135"/>
        <v>0</v>
      </c>
      <c r="H2940" s="151">
        <f t="shared" si="136"/>
        <v>51.53</v>
      </c>
      <c r="I2940" s="151">
        <f t="shared" si="137"/>
        <v>51.53</v>
      </c>
      <c r="J2940" s="151" t="s">
        <v>704</v>
      </c>
      <c r="K2940" s="151" t="str">
        <f>IFERROR(IF(VLOOKUP(B2940,comp!$D:$L,1,FALSE)=B2940,"",""),"Novo")</f>
        <v>Novo</v>
      </c>
    </row>
    <row r="2941" spans="1:11">
      <c r="A2941" s="151">
        <v>86921</v>
      </c>
      <c r="B2941" s="152">
        <v>86916</v>
      </c>
      <c r="C2941" s="151" t="s">
        <v>6641</v>
      </c>
      <c r="D2941" s="151" t="s">
        <v>727</v>
      </c>
      <c r="E2941" s="151">
        <v>1</v>
      </c>
      <c r="F2941" s="151">
        <v>28.21</v>
      </c>
      <c r="G2941" s="151">
        <f t="shared" si="135"/>
        <v>0</v>
      </c>
      <c r="H2941" s="151">
        <f t="shared" si="136"/>
        <v>28.21</v>
      </c>
      <c r="I2941" s="151">
        <f t="shared" si="137"/>
        <v>28.21</v>
      </c>
      <c r="J2941" s="151" t="s">
        <v>704</v>
      </c>
      <c r="K2941" s="151" t="str">
        <f>IFERROR(IF(VLOOKUP(B2941,comp!$D:$L,1,FALSE)=B2941,"",""),"Novo")</f>
        <v>Novo</v>
      </c>
    </row>
    <row r="2942" spans="1:11">
      <c r="A2942" s="151">
        <v>86922</v>
      </c>
      <c r="B2942" s="152">
        <v>86874</v>
      </c>
      <c r="C2942" s="151" t="s">
        <v>6642</v>
      </c>
      <c r="D2942" s="151" t="s">
        <v>727</v>
      </c>
      <c r="E2942" s="151">
        <v>1</v>
      </c>
      <c r="F2942" s="151">
        <v>487.53</v>
      </c>
      <c r="G2942" s="151">
        <f t="shared" si="135"/>
        <v>0</v>
      </c>
      <c r="H2942" s="151">
        <f t="shared" si="136"/>
        <v>487.53</v>
      </c>
      <c r="I2942" s="151">
        <f t="shared" si="137"/>
        <v>487.53</v>
      </c>
      <c r="J2942" s="151" t="s">
        <v>704</v>
      </c>
      <c r="K2942" s="151" t="str">
        <f>IFERROR(IF(VLOOKUP(B2942,comp!$D:$L,1,FALSE)=B2942,"",""),"Novo")</f>
        <v>Novo</v>
      </c>
    </row>
    <row r="2943" spans="1:11">
      <c r="A2943" s="151">
        <v>86922</v>
      </c>
      <c r="B2943" s="152">
        <v>86881</v>
      </c>
      <c r="C2943" s="151" t="s">
        <v>6643</v>
      </c>
      <c r="D2943" s="151" t="s">
        <v>727</v>
      </c>
      <c r="E2943" s="151">
        <v>1</v>
      </c>
      <c r="F2943" s="151">
        <v>178.01</v>
      </c>
      <c r="G2943" s="151">
        <f t="shared" si="135"/>
        <v>0</v>
      </c>
      <c r="H2943" s="151">
        <f t="shared" si="136"/>
        <v>178.01</v>
      </c>
      <c r="I2943" s="151">
        <f t="shared" si="137"/>
        <v>178.01</v>
      </c>
      <c r="J2943" s="151" t="s">
        <v>704</v>
      </c>
      <c r="K2943" s="151" t="str">
        <f>IFERROR(IF(VLOOKUP(B2943,comp!$D:$L,1,FALSE)=B2943,"",""),"Novo")</f>
        <v>Novo</v>
      </c>
    </row>
    <row r="2944" spans="1:11">
      <c r="A2944" s="151">
        <v>86923</v>
      </c>
      <c r="B2944" s="152">
        <v>86882</v>
      </c>
      <c r="C2944" s="151" t="s">
        <v>6644</v>
      </c>
      <c r="D2944" s="151" t="s">
        <v>727</v>
      </c>
      <c r="E2944" s="151">
        <v>1</v>
      </c>
      <c r="F2944" s="151">
        <v>27.62</v>
      </c>
      <c r="G2944" s="151">
        <f t="shared" si="135"/>
        <v>0</v>
      </c>
      <c r="H2944" s="151">
        <f t="shared" si="136"/>
        <v>27.62</v>
      </c>
      <c r="I2944" s="151">
        <f t="shared" si="137"/>
        <v>27.62</v>
      </c>
      <c r="J2944" s="151" t="s">
        <v>704</v>
      </c>
      <c r="K2944" s="151" t="str">
        <f>IFERROR(IF(VLOOKUP(B2944,comp!$D:$L,1,FALSE)=B2944,"",""),"Novo")</f>
        <v>Novo</v>
      </c>
    </row>
    <row r="2945" spans="1:11">
      <c r="A2945" s="151">
        <v>86925</v>
      </c>
      <c r="B2945" s="152">
        <v>86875</v>
      </c>
      <c r="C2945" s="151" t="s">
        <v>6645</v>
      </c>
      <c r="D2945" s="151" t="s">
        <v>727</v>
      </c>
      <c r="E2945" s="151">
        <v>1</v>
      </c>
      <c r="F2945" s="151">
        <v>669.38</v>
      </c>
      <c r="G2945" s="151">
        <f t="shared" si="135"/>
        <v>0</v>
      </c>
      <c r="H2945" s="151">
        <f t="shared" si="136"/>
        <v>669.38</v>
      </c>
      <c r="I2945" s="151">
        <f t="shared" si="137"/>
        <v>669.38</v>
      </c>
      <c r="J2945" s="151" t="s">
        <v>704</v>
      </c>
      <c r="K2945" s="151" t="str">
        <f>IFERROR(IF(VLOOKUP(B2945,comp!$D:$L,1,FALSE)=B2945,"",""),"Novo")</f>
        <v>Novo</v>
      </c>
    </row>
    <row r="2946" spans="1:11">
      <c r="A2946" s="151">
        <v>86927</v>
      </c>
      <c r="B2946" s="152">
        <v>86876</v>
      </c>
      <c r="C2946" s="151" t="s">
        <v>6646</v>
      </c>
      <c r="D2946" s="151" t="s">
        <v>727</v>
      </c>
      <c r="E2946" s="151">
        <v>1</v>
      </c>
      <c r="F2946" s="151">
        <v>379.52</v>
      </c>
      <c r="G2946" s="151">
        <f t="shared" si="135"/>
        <v>0</v>
      </c>
      <c r="H2946" s="151">
        <f t="shared" si="136"/>
        <v>379.52</v>
      </c>
      <c r="I2946" s="151">
        <f t="shared" si="137"/>
        <v>379.52</v>
      </c>
      <c r="J2946" s="151" t="s">
        <v>704</v>
      </c>
      <c r="K2946" s="151" t="str">
        <f>IFERROR(IF(VLOOKUP(B2946,comp!$D:$L,1,FALSE)=B2946,"",""),"Novo")</f>
        <v>Novo</v>
      </c>
    </row>
    <row r="2947" spans="1:11">
      <c r="A2947" s="151">
        <v>86931</v>
      </c>
      <c r="B2947" s="152">
        <v>86885</v>
      </c>
      <c r="C2947" s="151" t="s">
        <v>6647</v>
      </c>
      <c r="D2947" s="151" t="s">
        <v>727</v>
      </c>
      <c r="E2947" s="151">
        <v>1</v>
      </c>
      <c r="F2947" s="151">
        <v>15.1</v>
      </c>
      <c r="G2947" s="151">
        <f t="shared" si="135"/>
        <v>0</v>
      </c>
      <c r="H2947" s="151">
        <f t="shared" si="136"/>
        <v>15.1</v>
      </c>
      <c r="I2947" s="151">
        <f t="shared" si="137"/>
        <v>15.1</v>
      </c>
      <c r="J2947" s="151" t="s">
        <v>704</v>
      </c>
      <c r="K2947" s="151" t="str">
        <f>IFERROR(IF(VLOOKUP(B2947,comp!$D:$L,1,FALSE)=B2947,"",""),"Novo")</f>
        <v>Novo</v>
      </c>
    </row>
    <row r="2948" spans="1:11">
      <c r="A2948" s="151">
        <v>86931</v>
      </c>
      <c r="B2948" s="152">
        <v>86888</v>
      </c>
      <c r="C2948" s="151" t="s">
        <v>6648</v>
      </c>
      <c r="D2948" s="151" t="s">
        <v>727</v>
      </c>
      <c r="E2948" s="151">
        <v>1</v>
      </c>
      <c r="F2948" s="151">
        <v>472.31</v>
      </c>
      <c r="G2948" s="151">
        <f t="shared" si="135"/>
        <v>0</v>
      </c>
      <c r="H2948" s="151">
        <f t="shared" si="136"/>
        <v>472.31</v>
      </c>
      <c r="I2948" s="151">
        <f t="shared" si="137"/>
        <v>472.31</v>
      </c>
      <c r="J2948" s="151" t="s">
        <v>704</v>
      </c>
      <c r="K2948" s="151" t="str">
        <f>IFERROR(IF(VLOOKUP(B2948,comp!$D:$L,1,FALSE)=B2948,"",""),"Novo")</f>
        <v>Novo</v>
      </c>
    </row>
    <row r="2949" spans="1:11">
      <c r="A2949" s="151">
        <v>86932</v>
      </c>
      <c r="B2949" s="152">
        <v>86887</v>
      </c>
      <c r="C2949" s="151" t="s">
        <v>6649</v>
      </c>
      <c r="D2949" s="151" t="s">
        <v>727</v>
      </c>
      <c r="E2949" s="151">
        <v>1</v>
      </c>
      <c r="F2949" s="151">
        <v>48.22</v>
      </c>
      <c r="G2949" s="151">
        <f t="shared" ref="G2949:G3012" si="138">IF(J2949="INSUMO",F2949*E2949,0)</f>
        <v>0</v>
      </c>
      <c r="H2949" s="151">
        <f t="shared" ref="H2949:H3012" si="139">IF(J2949="MÃO DE OBRA",F2949*E2949,0)</f>
        <v>48.22</v>
      </c>
      <c r="I2949" s="151">
        <f t="shared" ref="I2949:I3012" si="140">E2949*F2949</f>
        <v>48.22</v>
      </c>
      <c r="J2949" s="151" t="s">
        <v>704</v>
      </c>
      <c r="K2949" s="151" t="str">
        <f>IFERROR(IF(VLOOKUP(B2949,comp!$D:$L,1,FALSE)=B2949,"",""),"Novo")</f>
        <v>Novo</v>
      </c>
    </row>
    <row r="2950" spans="1:11">
      <c r="A2950" s="151">
        <v>86933</v>
      </c>
      <c r="B2950" s="152">
        <v>86880</v>
      </c>
      <c r="C2950" s="151" t="s">
        <v>6650</v>
      </c>
      <c r="D2950" s="151" t="s">
        <v>727</v>
      </c>
      <c r="E2950" s="151">
        <v>1</v>
      </c>
      <c r="F2950" s="151">
        <v>32.61</v>
      </c>
      <c r="G2950" s="151">
        <f t="shared" si="138"/>
        <v>0</v>
      </c>
      <c r="H2950" s="151">
        <f t="shared" si="139"/>
        <v>32.61</v>
      </c>
      <c r="I2950" s="151">
        <f t="shared" si="140"/>
        <v>32.61</v>
      </c>
      <c r="J2950" s="151" t="s">
        <v>704</v>
      </c>
      <c r="K2950" s="151" t="str">
        <f>IFERROR(IF(VLOOKUP(B2950,comp!$D:$L,1,FALSE)=B2950,"",""),"Novo")</f>
        <v>Novo</v>
      </c>
    </row>
    <row r="2951" spans="1:11">
      <c r="A2951" s="151">
        <v>86933</v>
      </c>
      <c r="B2951" s="152">
        <v>86894</v>
      </c>
      <c r="C2951" s="151" t="s">
        <v>6651</v>
      </c>
      <c r="D2951" s="151" t="s">
        <v>727</v>
      </c>
      <c r="E2951" s="151">
        <v>1</v>
      </c>
      <c r="F2951" s="151">
        <v>373.97</v>
      </c>
      <c r="G2951" s="151">
        <f t="shared" si="138"/>
        <v>0</v>
      </c>
      <c r="H2951" s="151">
        <f t="shared" si="139"/>
        <v>373.97</v>
      </c>
      <c r="I2951" s="151">
        <f t="shared" si="140"/>
        <v>373.97</v>
      </c>
      <c r="J2951" s="151" t="s">
        <v>704</v>
      </c>
      <c r="K2951" s="151" t="str">
        <f>IFERROR(IF(VLOOKUP(B2951,comp!$D:$L,1,FALSE)=B2951,"",""),"Novo")</f>
        <v>Novo</v>
      </c>
    </row>
    <row r="2952" spans="1:11">
      <c r="A2952" s="151">
        <v>86933</v>
      </c>
      <c r="B2952" s="152">
        <v>86911</v>
      </c>
      <c r="C2952" s="151" t="s">
        <v>6652</v>
      </c>
      <c r="D2952" s="151" t="s">
        <v>727</v>
      </c>
      <c r="E2952" s="151">
        <v>1</v>
      </c>
      <c r="F2952" s="151">
        <v>80.69</v>
      </c>
      <c r="G2952" s="151">
        <f t="shared" si="138"/>
        <v>0</v>
      </c>
      <c r="H2952" s="151">
        <f t="shared" si="139"/>
        <v>80.69</v>
      </c>
      <c r="I2952" s="151">
        <f t="shared" si="140"/>
        <v>80.69</v>
      </c>
      <c r="J2952" s="151" t="s">
        <v>704</v>
      </c>
      <c r="K2952" s="151" t="str">
        <f>IFERROR(IF(VLOOKUP(B2952,comp!$D:$L,1,FALSE)=B2952,"",""),"Novo")</f>
        <v>Novo</v>
      </c>
    </row>
    <row r="2953" spans="1:11">
      <c r="A2953" s="151">
        <v>86935</v>
      </c>
      <c r="B2953" s="152">
        <v>86878</v>
      </c>
      <c r="C2953" s="151" t="s">
        <v>6653</v>
      </c>
      <c r="D2953" s="151" t="s">
        <v>727</v>
      </c>
      <c r="E2953" s="151">
        <v>1</v>
      </c>
      <c r="F2953" s="151">
        <v>64.239999999999995</v>
      </c>
      <c r="G2953" s="151">
        <f t="shared" si="138"/>
        <v>0</v>
      </c>
      <c r="H2953" s="151">
        <f t="shared" si="139"/>
        <v>64.239999999999995</v>
      </c>
      <c r="I2953" s="151">
        <f t="shared" si="140"/>
        <v>64.239999999999995</v>
      </c>
      <c r="J2953" s="151" t="s">
        <v>704</v>
      </c>
      <c r="K2953" s="151" t="str">
        <f>IFERROR(IF(VLOOKUP(B2953,comp!$D:$L,1,FALSE)=B2953,"",""),"Novo")</f>
        <v>Novo</v>
      </c>
    </row>
    <row r="2954" spans="1:11">
      <c r="A2954" s="151">
        <v>86935</v>
      </c>
      <c r="B2954" s="152">
        <v>86900</v>
      </c>
      <c r="C2954" s="151" t="s">
        <v>6654</v>
      </c>
      <c r="D2954" s="151" t="s">
        <v>727</v>
      </c>
      <c r="E2954" s="151">
        <v>1</v>
      </c>
      <c r="F2954" s="151">
        <v>192.08</v>
      </c>
      <c r="G2954" s="151">
        <f t="shared" si="138"/>
        <v>0</v>
      </c>
      <c r="H2954" s="151">
        <f t="shared" si="139"/>
        <v>192.08</v>
      </c>
      <c r="I2954" s="151">
        <f t="shared" si="140"/>
        <v>192.08</v>
      </c>
      <c r="J2954" s="151" t="s">
        <v>704</v>
      </c>
      <c r="K2954" s="151" t="str">
        <f>IFERROR(IF(VLOOKUP(B2954,comp!$D:$L,1,FALSE)=B2954,"",""),"Novo")</f>
        <v>Novo</v>
      </c>
    </row>
    <row r="2955" spans="1:11">
      <c r="A2955" s="151">
        <v>86937</v>
      </c>
      <c r="B2955" s="152">
        <v>86901</v>
      </c>
      <c r="C2955" s="151" t="s">
        <v>6655</v>
      </c>
      <c r="D2955" s="151" t="s">
        <v>727</v>
      </c>
      <c r="E2955" s="151">
        <v>1</v>
      </c>
      <c r="F2955" s="151">
        <v>143.94999999999999</v>
      </c>
      <c r="G2955" s="151">
        <f t="shared" si="138"/>
        <v>0</v>
      </c>
      <c r="H2955" s="151">
        <f t="shared" si="139"/>
        <v>143.94999999999999</v>
      </c>
      <c r="I2955" s="151">
        <f t="shared" si="140"/>
        <v>143.94999999999999</v>
      </c>
      <c r="J2955" s="151" t="s">
        <v>704</v>
      </c>
      <c r="K2955" s="151" t="str">
        <f>IFERROR(IF(VLOOKUP(B2955,comp!$D:$L,1,FALSE)=B2955,"",""),"Novo")</f>
        <v>Novo</v>
      </c>
    </row>
    <row r="2956" spans="1:11">
      <c r="A2956" s="151">
        <v>86939</v>
      </c>
      <c r="B2956" s="152">
        <v>86884</v>
      </c>
      <c r="C2956" s="151" t="s">
        <v>6656</v>
      </c>
      <c r="D2956" s="151" t="s">
        <v>727</v>
      </c>
      <c r="E2956" s="151">
        <v>1</v>
      </c>
      <c r="F2956" s="151">
        <v>13.31</v>
      </c>
      <c r="G2956" s="151">
        <f t="shared" si="138"/>
        <v>0</v>
      </c>
      <c r="H2956" s="151">
        <f t="shared" si="139"/>
        <v>13.31</v>
      </c>
      <c r="I2956" s="151">
        <f t="shared" si="140"/>
        <v>13.31</v>
      </c>
      <c r="J2956" s="151" t="s">
        <v>704</v>
      </c>
      <c r="K2956" s="151" t="str">
        <f>IFERROR(IF(VLOOKUP(B2956,comp!$D:$L,1,FALSE)=B2956,"",""),"Novo")</f>
        <v>Novo</v>
      </c>
    </row>
    <row r="2957" spans="1:11">
      <c r="A2957" s="151">
        <v>86939</v>
      </c>
      <c r="B2957" s="152">
        <v>86902</v>
      </c>
      <c r="C2957" s="151" t="s">
        <v>6657</v>
      </c>
      <c r="D2957" s="151" t="s">
        <v>727</v>
      </c>
      <c r="E2957" s="151">
        <v>1</v>
      </c>
      <c r="F2957" s="151">
        <v>313.14999999999998</v>
      </c>
      <c r="G2957" s="151">
        <f t="shared" si="138"/>
        <v>0</v>
      </c>
      <c r="H2957" s="151">
        <f t="shared" si="139"/>
        <v>313.14999999999998</v>
      </c>
      <c r="I2957" s="151">
        <f t="shared" si="140"/>
        <v>313.14999999999998</v>
      </c>
      <c r="J2957" s="151" t="s">
        <v>704</v>
      </c>
      <c r="K2957" s="151" t="str">
        <f>IFERROR(IF(VLOOKUP(B2957,comp!$D:$L,1,FALSE)=B2957,"",""),"Novo")</f>
        <v>Novo</v>
      </c>
    </row>
    <row r="2958" spans="1:11">
      <c r="A2958" s="151">
        <v>86939</v>
      </c>
      <c r="B2958" s="152">
        <v>86906</v>
      </c>
      <c r="C2958" s="151" t="s">
        <v>6658</v>
      </c>
      <c r="D2958" s="151" t="s">
        <v>727</v>
      </c>
      <c r="E2958" s="151">
        <v>1</v>
      </c>
      <c r="F2958" s="151">
        <v>68.91</v>
      </c>
      <c r="G2958" s="151">
        <f t="shared" si="138"/>
        <v>0</v>
      </c>
      <c r="H2958" s="151">
        <f t="shared" si="139"/>
        <v>68.91</v>
      </c>
      <c r="I2958" s="151">
        <f t="shared" si="140"/>
        <v>68.91</v>
      </c>
      <c r="J2958" s="151" t="s">
        <v>704</v>
      </c>
      <c r="K2958" s="151" t="str">
        <f>IFERROR(IF(VLOOKUP(B2958,comp!$D:$L,1,FALSE)=B2958,"",""),"Novo")</f>
        <v>Novo</v>
      </c>
    </row>
    <row r="2959" spans="1:11">
      <c r="A2959" s="151">
        <v>86940</v>
      </c>
      <c r="B2959" s="152">
        <v>86903</v>
      </c>
      <c r="C2959" s="151" t="s">
        <v>6659</v>
      </c>
      <c r="D2959" s="151" t="s">
        <v>727</v>
      </c>
      <c r="E2959" s="151">
        <v>1</v>
      </c>
      <c r="F2959" s="151">
        <v>358.02</v>
      </c>
      <c r="G2959" s="151">
        <f t="shared" si="138"/>
        <v>0</v>
      </c>
      <c r="H2959" s="151">
        <f t="shared" si="139"/>
        <v>358.02</v>
      </c>
      <c r="I2959" s="151">
        <f t="shared" si="140"/>
        <v>358.02</v>
      </c>
      <c r="J2959" s="151" t="s">
        <v>704</v>
      </c>
      <c r="K2959" s="151" t="str">
        <f>IFERROR(IF(VLOOKUP(B2959,comp!$D:$L,1,FALSE)=B2959,"",""),"Novo")</f>
        <v>Novo</v>
      </c>
    </row>
    <row r="2960" spans="1:11">
      <c r="A2960" s="151">
        <v>86940</v>
      </c>
      <c r="B2960" s="152">
        <v>86905</v>
      </c>
      <c r="C2960" s="151" t="s">
        <v>6660</v>
      </c>
      <c r="D2960" s="151" t="s">
        <v>727</v>
      </c>
      <c r="E2960" s="151">
        <v>1</v>
      </c>
      <c r="F2960" s="151">
        <v>371.86</v>
      </c>
      <c r="G2960" s="151">
        <f t="shared" si="138"/>
        <v>0</v>
      </c>
      <c r="H2960" s="151">
        <f t="shared" si="139"/>
        <v>371.86</v>
      </c>
      <c r="I2960" s="151">
        <f t="shared" si="140"/>
        <v>371.86</v>
      </c>
      <c r="J2960" s="151" t="s">
        <v>704</v>
      </c>
      <c r="K2960" s="151" t="str">
        <f>IFERROR(IF(VLOOKUP(B2960,comp!$D:$L,1,FALSE)=B2960,"",""),"Novo")</f>
        <v>Novo</v>
      </c>
    </row>
    <row r="2961" spans="1:11">
      <c r="A2961" s="151">
        <v>86941</v>
      </c>
      <c r="B2961" s="152">
        <v>86915</v>
      </c>
      <c r="C2961" s="151" t="s">
        <v>6661</v>
      </c>
      <c r="D2961" s="151" t="s">
        <v>727</v>
      </c>
      <c r="E2961" s="151">
        <v>1</v>
      </c>
      <c r="F2961" s="151">
        <v>130.82</v>
      </c>
      <c r="G2961" s="151">
        <f t="shared" si="138"/>
        <v>0</v>
      </c>
      <c r="H2961" s="151">
        <f t="shared" si="139"/>
        <v>130.82</v>
      </c>
      <c r="I2961" s="151">
        <f t="shared" si="140"/>
        <v>130.82</v>
      </c>
      <c r="J2961" s="151" t="s">
        <v>704</v>
      </c>
      <c r="K2961" s="151" t="str">
        <f>IFERROR(IF(VLOOKUP(B2961,comp!$D:$L,1,FALSE)=B2961,"",""),"Novo")</f>
        <v>Novo</v>
      </c>
    </row>
    <row r="2962" spans="1:11">
      <c r="A2962" s="151">
        <v>86942</v>
      </c>
      <c r="B2962" s="152">
        <v>86904</v>
      </c>
      <c r="C2962" s="151" t="s">
        <v>6662</v>
      </c>
      <c r="D2962" s="151" t="s">
        <v>727</v>
      </c>
      <c r="E2962" s="151">
        <v>1</v>
      </c>
      <c r="F2962" s="151">
        <v>145.66999999999999</v>
      </c>
      <c r="G2962" s="151">
        <f t="shared" si="138"/>
        <v>0</v>
      </c>
      <c r="H2962" s="151">
        <f t="shared" si="139"/>
        <v>145.66999999999999</v>
      </c>
      <c r="I2962" s="151">
        <f t="shared" si="140"/>
        <v>145.66999999999999</v>
      </c>
      <c r="J2962" s="151" t="s">
        <v>704</v>
      </c>
      <c r="K2962" s="151" t="str">
        <f>IFERROR(IF(VLOOKUP(B2962,comp!$D:$L,1,FALSE)=B2962,"",""),"Novo")</f>
        <v>Novo</v>
      </c>
    </row>
    <row r="2963" spans="1:11">
      <c r="A2963" s="151">
        <v>86947</v>
      </c>
      <c r="B2963" s="152">
        <v>86899</v>
      </c>
      <c r="C2963" s="151" t="s">
        <v>6663</v>
      </c>
      <c r="D2963" s="151" t="s">
        <v>727</v>
      </c>
      <c r="E2963" s="151">
        <v>1</v>
      </c>
      <c r="F2963" s="151">
        <v>332.34</v>
      </c>
      <c r="G2963" s="151">
        <f t="shared" si="138"/>
        <v>0</v>
      </c>
      <c r="H2963" s="151">
        <f t="shared" si="139"/>
        <v>332.34</v>
      </c>
      <c r="I2963" s="151">
        <f t="shared" si="140"/>
        <v>332.34</v>
      </c>
      <c r="J2963" s="151" t="s">
        <v>704</v>
      </c>
      <c r="K2963" s="151" t="str">
        <f>IFERROR(IF(VLOOKUP(B2963,comp!$D:$L,1,FALSE)=B2963,"",""),"Novo")</f>
        <v>Novo</v>
      </c>
    </row>
    <row r="2964" spans="1:11">
      <c r="A2964" s="151">
        <v>86947</v>
      </c>
      <c r="B2964" s="152">
        <v>86938</v>
      </c>
      <c r="C2964" s="151" t="s">
        <v>6664</v>
      </c>
      <c r="D2964" s="151" t="s">
        <v>727</v>
      </c>
      <c r="E2964" s="151">
        <v>1</v>
      </c>
      <c r="F2964" s="151">
        <v>381.72</v>
      </c>
      <c r="G2964" s="151">
        <f t="shared" si="138"/>
        <v>0</v>
      </c>
      <c r="H2964" s="151">
        <f t="shared" si="139"/>
        <v>381.72</v>
      </c>
      <c r="I2964" s="151">
        <f t="shared" si="140"/>
        <v>381.72</v>
      </c>
      <c r="J2964" s="151" t="s">
        <v>704</v>
      </c>
      <c r="K2964" s="151" t="str">
        <f>IFERROR(IF(VLOOKUP(B2964,comp!$D:$L,1,FALSE)=B2964,"",""),"Novo")</f>
        <v>Novo</v>
      </c>
    </row>
    <row r="2965" spans="1:11">
      <c r="A2965" s="151">
        <v>93396</v>
      </c>
      <c r="B2965" s="152">
        <v>86895</v>
      </c>
      <c r="C2965" s="151" t="s">
        <v>6665</v>
      </c>
      <c r="D2965" s="151" t="s">
        <v>727</v>
      </c>
      <c r="E2965" s="151">
        <v>1</v>
      </c>
      <c r="F2965" s="151">
        <v>400.82</v>
      </c>
      <c r="G2965" s="151">
        <f t="shared" si="138"/>
        <v>0</v>
      </c>
      <c r="H2965" s="151">
        <f t="shared" si="139"/>
        <v>400.82</v>
      </c>
      <c r="I2965" s="151">
        <f t="shared" si="140"/>
        <v>400.82</v>
      </c>
      <c r="J2965" s="151" t="s">
        <v>704</v>
      </c>
      <c r="K2965" s="151" t="str">
        <f>IFERROR(IF(VLOOKUP(B2965,comp!$D:$L,1,FALSE)=B2965,"",""),"Novo")</f>
        <v>Novo</v>
      </c>
    </row>
    <row r="2966" spans="1:11">
      <c r="A2966" s="151">
        <v>93396</v>
      </c>
      <c r="B2966" s="152">
        <v>86937</v>
      </c>
      <c r="C2966" s="151" t="s">
        <v>6666</v>
      </c>
      <c r="D2966" s="151" t="s">
        <v>727</v>
      </c>
      <c r="E2966" s="151">
        <v>1</v>
      </c>
      <c r="F2966" s="151">
        <v>218.69</v>
      </c>
      <c r="G2966" s="151">
        <f t="shared" si="138"/>
        <v>0</v>
      </c>
      <c r="H2966" s="151">
        <f t="shared" si="139"/>
        <v>218.69</v>
      </c>
      <c r="I2966" s="151">
        <f t="shared" si="140"/>
        <v>218.69</v>
      </c>
      <c r="J2966" s="151" t="s">
        <v>704</v>
      </c>
      <c r="K2966" s="151" t="str">
        <f>IFERROR(IF(VLOOKUP(B2966,comp!$D:$L,1,FALSE)=B2966,"",""),"Novo")</f>
        <v>Novo</v>
      </c>
    </row>
    <row r="2967" spans="1:11">
      <c r="A2967" s="151">
        <v>93441</v>
      </c>
      <c r="B2967" s="152">
        <v>86889</v>
      </c>
      <c r="C2967" s="151" t="s">
        <v>6667</v>
      </c>
      <c r="D2967" s="151" t="s">
        <v>727</v>
      </c>
      <c r="E2967" s="151">
        <v>1</v>
      </c>
      <c r="F2967" s="151">
        <v>840.85</v>
      </c>
      <c r="G2967" s="151">
        <f t="shared" si="138"/>
        <v>0</v>
      </c>
      <c r="H2967" s="151">
        <f t="shared" si="139"/>
        <v>840.85</v>
      </c>
      <c r="I2967" s="151">
        <f t="shared" si="140"/>
        <v>840.85</v>
      </c>
      <c r="J2967" s="151" t="s">
        <v>704</v>
      </c>
      <c r="K2967" s="151" t="str">
        <f>IFERROR(IF(VLOOKUP(B2967,comp!$D:$L,1,FALSE)=B2967,"",""),"Novo")</f>
        <v>Novo</v>
      </c>
    </row>
    <row r="2968" spans="1:11">
      <c r="A2968" s="151">
        <v>93441</v>
      </c>
      <c r="B2968" s="152">
        <v>86935</v>
      </c>
      <c r="C2968" s="151" t="s">
        <v>6668</v>
      </c>
      <c r="D2968" s="151" t="s">
        <v>727</v>
      </c>
      <c r="E2968" s="151">
        <v>1</v>
      </c>
      <c r="F2968" s="151">
        <v>271.3</v>
      </c>
      <c r="G2968" s="151">
        <f t="shared" si="138"/>
        <v>0</v>
      </c>
      <c r="H2968" s="151">
        <f t="shared" si="139"/>
        <v>271.3</v>
      </c>
      <c r="I2968" s="151">
        <f t="shared" si="140"/>
        <v>271.3</v>
      </c>
      <c r="J2968" s="151" t="s">
        <v>704</v>
      </c>
      <c r="K2968" s="151" t="str">
        <f>IFERROR(IF(VLOOKUP(B2968,comp!$D:$L,1,FALSE)=B2968,"",""),"Novo")</f>
        <v>Novo</v>
      </c>
    </row>
    <row r="2969" spans="1:11">
      <c r="A2969" s="151">
        <v>93442</v>
      </c>
      <c r="B2969" s="152">
        <v>86893</v>
      </c>
      <c r="C2969" s="151" t="s">
        <v>6669</v>
      </c>
      <c r="D2969" s="151" t="s">
        <v>727</v>
      </c>
      <c r="E2969" s="151">
        <v>1</v>
      </c>
      <c r="F2969" s="151">
        <v>658.29</v>
      </c>
      <c r="G2969" s="151">
        <f t="shared" si="138"/>
        <v>0</v>
      </c>
      <c r="H2969" s="151">
        <f t="shared" si="139"/>
        <v>658.29</v>
      </c>
      <c r="I2969" s="151">
        <f t="shared" si="140"/>
        <v>658.29</v>
      </c>
      <c r="J2969" s="151" t="s">
        <v>704</v>
      </c>
      <c r="K2969" s="151" t="str">
        <f>IFERROR(IF(VLOOKUP(B2969,comp!$D:$L,1,FALSE)=B2969,"",""),"Novo")</f>
        <v>Novo</v>
      </c>
    </row>
    <row r="2970" spans="1:11">
      <c r="A2970" s="151">
        <v>93442</v>
      </c>
      <c r="B2970" s="152">
        <v>86909</v>
      </c>
      <c r="C2970" s="151" t="s">
        <v>6670</v>
      </c>
      <c r="D2970" s="151" t="s">
        <v>727</v>
      </c>
      <c r="E2970" s="151">
        <v>1</v>
      </c>
      <c r="F2970" s="151">
        <v>119.68</v>
      </c>
      <c r="G2970" s="151">
        <f t="shared" si="138"/>
        <v>0</v>
      </c>
      <c r="H2970" s="151">
        <f t="shared" si="139"/>
        <v>119.68</v>
      </c>
      <c r="I2970" s="151">
        <f t="shared" si="140"/>
        <v>119.68</v>
      </c>
      <c r="J2970" s="151" t="s">
        <v>704</v>
      </c>
      <c r="K2970" s="151" t="str">
        <f>IFERROR(IF(VLOOKUP(B2970,comp!$D:$L,1,FALSE)=B2970,"",""),"Novo")</f>
        <v>Novo</v>
      </c>
    </row>
    <row r="2971" spans="1:11">
      <c r="A2971" s="151">
        <v>93442</v>
      </c>
      <c r="B2971" s="152">
        <v>86936</v>
      </c>
      <c r="C2971" s="151" t="s">
        <v>6671</v>
      </c>
      <c r="D2971" s="151" t="s">
        <v>727</v>
      </c>
      <c r="E2971" s="151">
        <v>1</v>
      </c>
      <c r="F2971" s="151">
        <v>434.33</v>
      </c>
      <c r="G2971" s="151">
        <f t="shared" si="138"/>
        <v>0</v>
      </c>
      <c r="H2971" s="151">
        <f t="shared" si="139"/>
        <v>434.33</v>
      </c>
      <c r="I2971" s="151">
        <f t="shared" si="140"/>
        <v>434.33</v>
      </c>
      <c r="J2971" s="151" t="s">
        <v>704</v>
      </c>
      <c r="K2971" s="151" t="str">
        <f>IFERROR(IF(VLOOKUP(B2971,comp!$D:$L,1,FALSE)=B2971,"",""),"Novo")</f>
        <v>Novo</v>
      </c>
    </row>
    <row r="2972" spans="1:11">
      <c r="A2972" s="151">
        <v>95469</v>
      </c>
      <c r="B2972" s="152">
        <v>10420</v>
      </c>
      <c r="C2972" s="151" t="s">
        <v>5184</v>
      </c>
      <c r="D2972" s="151" t="s">
        <v>727</v>
      </c>
      <c r="E2972" s="151">
        <v>1</v>
      </c>
      <c r="F2972" s="151">
        <v>195.6</v>
      </c>
      <c r="G2972" s="151">
        <f t="shared" si="138"/>
        <v>195.6</v>
      </c>
      <c r="H2972" s="151">
        <f t="shared" si="139"/>
        <v>0</v>
      </c>
      <c r="I2972" s="151">
        <f t="shared" si="140"/>
        <v>195.6</v>
      </c>
      <c r="J2972" s="151" t="s">
        <v>707</v>
      </c>
      <c r="K2972" s="151" t="str">
        <f>IFERROR(IF(VLOOKUP(B2972,comp!$D:$L,1,FALSE)=B2972,"",""),"Novo")</f>
        <v/>
      </c>
    </row>
    <row r="2973" spans="1:11">
      <c r="A2973" s="151">
        <v>95470</v>
      </c>
      <c r="B2973" s="152">
        <v>6142</v>
      </c>
      <c r="C2973" s="151" t="s">
        <v>3589</v>
      </c>
      <c r="D2973" s="151" t="s">
        <v>727</v>
      </c>
      <c r="E2973" s="151">
        <v>1</v>
      </c>
      <c r="F2973" s="151">
        <v>9.7799999999999994</v>
      </c>
      <c r="G2973" s="151">
        <f t="shared" si="138"/>
        <v>9.7799999999999994</v>
      </c>
      <c r="H2973" s="151">
        <f t="shared" si="139"/>
        <v>0</v>
      </c>
      <c r="I2973" s="151">
        <f t="shared" si="140"/>
        <v>9.7799999999999994</v>
      </c>
      <c r="J2973" s="151" t="s">
        <v>707</v>
      </c>
      <c r="K2973" s="151" t="str">
        <f>IFERROR(IF(VLOOKUP(B2973,comp!$D:$L,1,FALSE)=B2973,"",""),"Novo")</f>
        <v/>
      </c>
    </row>
    <row r="2974" spans="1:11">
      <c r="A2974" s="151">
        <v>95470</v>
      </c>
      <c r="B2974" s="152">
        <v>95469</v>
      </c>
      <c r="C2974" s="151" t="s">
        <v>6672</v>
      </c>
      <c r="D2974" s="151" t="s">
        <v>727</v>
      </c>
      <c r="E2974" s="151">
        <v>1</v>
      </c>
      <c r="F2974" s="151">
        <v>290.48</v>
      </c>
      <c r="G2974" s="151">
        <f t="shared" si="138"/>
        <v>0</v>
      </c>
      <c r="H2974" s="151">
        <f t="shared" si="139"/>
        <v>290.48</v>
      </c>
      <c r="I2974" s="151">
        <f t="shared" si="140"/>
        <v>290.48</v>
      </c>
      <c r="J2974" s="151" t="s">
        <v>704</v>
      </c>
      <c r="K2974" s="151" t="str">
        <f>IFERROR(IF(VLOOKUP(B2974,comp!$D:$L,1,FALSE)=B2974,"",""),"Novo")</f>
        <v>Novo</v>
      </c>
    </row>
    <row r="2975" spans="1:11">
      <c r="A2975" s="151">
        <v>95471</v>
      </c>
      <c r="B2975" s="152">
        <v>36520</v>
      </c>
      <c r="C2975" s="151" t="s">
        <v>5200</v>
      </c>
      <c r="D2975" s="151" t="s">
        <v>727</v>
      </c>
      <c r="E2975" s="151">
        <v>1</v>
      </c>
      <c r="F2975" s="151">
        <v>615.36</v>
      </c>
      <c r="G2975" s="151">
        <f t="shared" si="138"/>
        <v>615.36</v>
      </c>
      <c r="H2975" s="151">
        <f t="shared" si="139"/>
        <v>0</v>
      </c>
      <c r="I2975" s="151">
        <f t="shared" si="140"/>
        <v>615.36</v>
      </c>
      <c r="J2975" s="151" t="s">
        <v>707</v>
      </c>
      <c r="K2975" s="151" t="str">
        <f>IFERROR(IF(VLOOKUP(B2975,comp!$D:$L,1,FALSE)=B2975,"",""),"Novo")</f>
        <v/>
      </c>
    </row>
    <row r="2976" spans="1:11">
      <c r="A2976" s="151">
        <v>95472</v>
      </c>
      <c r="B2976" s="152">
        <v>95471</v>
      </c>
      <c r="C2976" s="151" t="s">
        <v>6673</v>
      </c>
      <c r="D2976" s="151" t="s">
        <v>727</v>
      </c>
      <c r="E2976" s="151">
        <v>1</v>
      </c>
      <c r="F2976" s="151">
        <v>737.75</v>
      </c>
      <c r="G2976" s="151">
        <f t="shared" si="138"/>
        <v>0</v>
      </c>
      <c r="H2976" s="151">
        <f t="shared" si="139"/>
        <v>737.75</v>
      </c>
      <c r="I2976" s="151">
        <f t="shared" si="140"/>
        <v>737.75</v>
      </c>
      <c r="J2976" s="151" t="s">
        <v>704</v>
      </c>
      <c r="K2976" s="151" t="str">
        <f>IFERROR(IF(VLOOKUP(B2976,comp!$D:$L,1,FALSE)=B2976,"",""),"Novo")</f>
        <v>Novo</v>
      </c>
    </row>
    <row r="2977" spans="1:11">
      <c r="A2977" s="151">
        <v>95542</v>
      </c>
      <c r="B2977" s="152">
        <v>21101</v>
      </c>
      <c r="C2977" s="151" t="s">
        <v>5419</v>
      </c>
      <c r="D2977" s="151" t="s">
        <v>727</v>
      </c>
      <c r="E2977" s="151">
        <v>1</v>
      </c>
      <c r="F2977" s="151">
        <v>36.049999999999997</v>
      </c>
      <c r="G2977" s="151">
        <f t="shared" si="138"/>
        <v>36.049999999999997</v>
      </c>
      <c r="H2977" s="151">
        <f t="shared" si="139"/>
        <v>0</v>
      </c>
      <c r="I2977" s="151">
        <f t="shared" si="140"/>
        <v>36.049999999999997</v>
      </c>
      <c r="J2977" s="151" t="s">
        <v>707</v>
      </c>
      <c r="K2977" s="151" t="str">
        <f>IFERROR(IF(VLOOKUP(B2977,comp!$D:$L,1,FALSE)=B2977,"",""),"Novo")</f>
        <v/>
      </c>
    </row>
    <row r="2978" spans="1:11">
      <c r="A2978" s="151">
        <v>95543</v>
      </c>
      <c r="B2978" s="152">
        <v>21102</v>
      </c>
      <c r="C2978" s="151" t="s">
        <v>5420</v>
      </c>
      <c r="D2978" s="151" t="s">
        <v>727</v>
      </c>
      <c r="E2978" s="151">
        <v>1</v>
      </c>
      <c r="F2978" s="151">
        <v>56.13</v>
      </c>
      <c r="G2978" s="151">
        <f t="shared" si="138"/>
        <v>56.13</v>
      </c>
      <c r="H2978" s="151">
        <f t="shared" si="139"/>
        <v>0</v>
      </c>
      <c r="I2978" s="151">
        <f t="shared" si="140"/>
        <v>56.13</v>
      </c>
      <c r="J2978" s="151" t="s">
        <v>707</v>
      </c>
      <c r="K2978" s="151" t="str">
        <f>IFERROR(IF(VLOOKUP(B2978,comp!$D:$L,1,FALSE)=B2978,"",""),"Novo")</f>
        <v/>
      </c>
    </row>
    <row r="2979" spans="1:11">
      <c r="A2979" s="151">
        <v>95544</v>
      </c>
      <c r="B2979" s="152">
        <v>11703</v>
      </c>
      <c r="C2979" s="151" t="s">
        <v>5418</v>
      </c>
      <c r="D2979" s="151" t="s">
        <v>727</v>
      </c>
      <c r="E2979" s="151">
        <v>1</v>
      </c>
      <c r="F2979" s="151">
        <v>47.19</v>
      </c>
      <c r="G2979" s="151">
        <f t="shared" si="138"/>
        <v>47.19</v>
      </c>
      <c r="H2979" s="151">
        <f t="shared" si="139"/>
        <v>0</v>
      </c>
      <c r="I2979" s="151">
        <f t="shared" si="140"/>
        <v>47.19</v>
      </c>
      <c r="J2979" s="151" t="s">
        <v>707</v>
      </c>
      <c r="K2979" s="151" t="str">
        <f>IFERROR(IF(VLOOKUP(B2979,comp!$D:$L,1,FALSE)=B2979,"",""),"Novo")</f>
        <v/>
      </c>
    </row>
    <row r="2980" spans="1:11">
      <c r="A2980" s="151">
        <v>95545</v>
      </c>
      <c r="B2980" s="152">
        <v>11757</v>
      </c>
      <c r="C2980" s="151" t="s">
        <v>5417</v>
      </c>
      <c r="D2980" s="151" t="s">
        <v>727</v>
      </c>
      <c r="E2980" s="151">
        <v>1</v>
      </c>
      <c r="F2980" s="151">
        <v>46</v>
      </c>
      <c r="G2980" s="151">
        <f t="shared" si="138"/>
        <v>46</v>
      </c>
      <c r="H2980" s="151">
        <f t="shared" si="139"/>
        <v>0</v>
      </c>
      <c r="I2980" s="151">
        <f t="shared" si="140"/>
        <v>46</v>
      </c>
      <c r="J2980" s="151" t="s">
        <v>707</v>
      </c>
      <c r="K2980" s="151" t="str">
        <f>IFERROR(IF(VLOOKUP(B2980,comp!$D:$L,1,FALSE)=B2980,"",""),"Novo")</f>
        <v/>
      </c>
    </row>
    <row r="2981" spans="1:11">
      <c r="A2981" s="151">
        <v>95546</v>
      </c>
      <c r="B2981" s="152">
        <v>39398</v>
      </c>
      <c r="C2981" s="151" t="s">
        <v>5422</v>
      </c>
      <c r="D2981" s="151" t="s">
        <v>727</v>
      </c>
      <c r="E2981" s="151">
        <v>1</v>
      </c>
      <c r="F2981" s="151">
        <v>121.27</v>
      </c>
      <c r="G2981" s="151">
        <f t="shared" si="138"/>
        <v>121.27</v>
      </c>
      <c r="H2981" s="151">
        <f t="shared" si="139"/>
        <v>0</v>
      </c>
      <c r="I2981" s="151">
        <f t="shared" si="140"/>
        <v>121.27</v>
      </c>
      <c r="J2981" s="151" t="s">
        <v>707</v>
      </c>
      <c r="K2981" s="151" t="str">
        <f>IFERROR(IF(VLOOKUP(B2981,comp!$D:$L,1,FALSE)=B2981,"",""),"Novo")</f>
        <v/>
      </c>
    </row>
    <row r="2982" spans="1:11">
      <c r="A2982" s="151">
        <v>95547</v>
      </c>
      <c r="B2982" s="152">
        <v>11758</v>
      </c>
      <c r="C2982" s="151" t="s">
        <v>5423</v>
      </c>
      <c r="D2982" s="151" t="s">
        <v>727</v>
      </c>
      <c r="E2982" s="151">
        <v>1</v>
      </c>
      <c r="F2982" s="151">
        <v>53.9</v>
      </c>
      <c r="G2982" s="151">
        <f t="shared" si="138"/>
        <v>53.9</v>
      </c>
      <c r="H2982" s="151">
        <f t="shared" si="139"/>
        <v>0</v>
      </c>
      <c r="I2982" s="151">
        <f t="shared" si="140"/>
        <v>53.9</v>
      </c>
      <c r="J2982" s="151" t="s">
        <v>707</v>
      </c>
      <c r="K2982" s="151" t="str">
        <f>IFERROR(IF(VLOOKUP(B2982,comp!$D:$L,1,FALSE)=B2982,"",""),"Novo")</f>
        <v/>
      </c>
    </row>
    <row r="2983" spans="1:11">
      <c r="A2983" s="151">
        <v>100848</v>
      </c>
      <c r="B2983" s="152">
        <v>11786</v>
      </c>
      <c r="C2983" s="151" t="s">
        <v>5196</v>
      </c>
      <c r="D2983" s="151" t="s">
        <v>727</v>
      </c>
      <c r="E2983" s="151">
        <v>1</v>
      </c>
      <c r="F2983" s="151">
        <v>433.4</v>
      </c>
      <c r="G2983" s="151">
        <f t="shared" si="138"/>
        <v>433.4</v>
      </c>
      <c r="H2983" s="151">
        <f t="shared" si="139"/>
        <v>0</v>
      </c>
      <c r="I2983" s="151">
        <f t="shared" si="140"/>
        <v>433.4</v>
      </c>
      <c r="J2983" s="151" t="s">
        <v>707</v>
      </c>
      <c r="K2983" s="151" t="str">
        <f>IFERROR(IF(VLOOKUP(B2983,comp!$D:$L,1,FALSE)=B2983,"",""),"Novo")</f>
        <v/>
      </c>
    </row>
    <row r="2984" spans="1:11">
      <c r="A2984" s="151">
        <v>100849</v>
      </c>
      <c r="B2984" s="152">
        <v>377</v>
      </c>
      <c r="C2984" s="151" t="s">
        <v>3085</v>
      </c>
      <c r="D2984" s="151" t="s">
        <v>727</v>
      </c>
      <c r="E2984" s="151">
        <v>1</v>
      </c>
      <c r="F2984" s="151">
        <v>41.8</v>
      </c>
      <c r="G2984" s="151">
        <f t="shared" si="138"/>
        <v>41.8</v>
      </c>
      <c r="H2984" s="151">
        <f t="shared" si="139"/>
        <v>0</v>
      </c>
      <c r="I2984" s="151">
        <f t="shared" si="140"/>
        <v>41.8</v>
      </c>
      <c r="J2984" s="151" t="s">
        <v>707</v>
      </c>
      <c r="K2984" s="151" t="str">
        <f>IFERROR(IF(VLOOKUP(B2984,comp!$D:$L,1,FALSE)=B2984,"",""),"Novo")</f>
        <v/>
      </c>
    </row>
    <row r="2985" spans="1:11">
      <c r="A2985" s="151">
        <v>100851</v>
      </c>
      <c r="B2985" s="152">
        <v>11761</v>
      </c>
      <c r="C2985" s="151" t="s">
        <v>3086</v>
      </c>
      <c r="D2985" s="151" t="s">
        <v>727</v>
      </c>
      <c r="E2985" s="151">
        <v>1</v>
      </c>
      <c r="F2985" s="151">
        <v>88.95</v>
      </c>
      <c r="G2985" s="151">
        <f t="shared" si="138"/>
        <v>88.95</v>
      </c>
      <c r="H2985" s="151">
        <f t="shared" si="139"/>
        <v>0</v>
      </c>
      <c r="I2985" s="151">
        <f t="shared" si="140"/>
        <v>88.95</v>
      </c>
      <c r="J2985" s="151" t="s">
        <v>707</v>
      </c>
      <c r="K2985" s="151" t="str">
        <f>IFERROR(IF(VLOOKUP(B2985,comp!$D:$L,1,FALSE)=B2985,"",""),"Novo")</f>
        <v/>
      </c>
    </row>
    <row r="2986" spans="1:11">
      <c r="A2986" s="151">
        <v>100852</v>
      </c>
      <c r="B2986" s="152">
        <v>1747</v>
      </c>
      <c r="C2986" s="151" t="s">
        <v>3662</v>
      </c>
      <c r="D2986" s="151" t="s">
        <v>727</v>
      </c>
      <c r="E2986" s="151">
        <v>1</v>
      </c>
      <c r="F2986" s="151">
        <v>178.97</v>
      </c>
      <c r="G2986" s="151">
        <f t="shared" si="138"/>
        <v>178.97</v>
      </c>
      <c r="H2986" s="151">
        <f t="shared" si="139"/>
        <v>0</v>
      </c>
      <c r="I2986" s="151">
        <f t="shared" si="140"/>
        <v>178.97</v>
      </c>
      <c r="J2986" s="151" t="s">
        <v>707</v>
      </c>
      <c r="K2986" s="151" t="str">
        <f>IFERROR(IF(VLOOKUP(B2986,comp!$D:$L,1,FALSE)=B2986,"",""),"Novo")</f>
        <v/>
      </c>
    </row>
    <row r="2987" spans="1:11">
      <c r="A2987" s="151">
        <v>100853</v>
      </c>
      <c r="B2987" s="152">
        <v>44045</v>
      </c>
      <c r="C2987" s="151" t="s">
        <v>5608</v>
      </c>
      <c r="D2987" s="151" t="s">
        <v>727</v>
      </c>
      <c r="E2987" s="151">
        <v>1</v>
      </c>
      <c r="F2987" s="151">
        <v>297.42</v>
      </c>
      <c r="G2987" s="151">
        <f t="shared" si="138"/>
        <v>297.42</v>
      </c>
      <c r="H2987" s="151">
        <f t="shared" si="139"/>
        <v>0</v>
      </c>
      <c r="I2987" s="151">
        <f t="shared" si="140"/>
        <v>297.42</v>
      </c>
      <c r="J2987" s="151" t="s">
        <v>707</v>
      </c>
      <c r="K2987" s="151" t="str">
        <f>IFERROR(IF(VLOOKUP(B2987,comp!$D:$L,1,FALSE)=B2987,"",""),"Novo")</f>
        <v/>
      </c>
    </row>
    <row r="2988" spans="1:11">
      <c r="A2988" s="151">
        <v>100854</v>
      </c>
      <c r="B2988" s="152">
        <v>36795</v>
      </c>
      <c r="C2988" s="151" t="s">
        <v>5599</v>
      </c>
      <c r="D2988" s="151" t="s">
        <v>727</v>
      </c>
      <c r="E2988" s="151">
        <v>1</v>
      </c>
      <c r="F2988" s="155">
        <v>1602.76</v>
      </c>
      <c r="G2988" s="151">
        <f t="shared" si="138"/>
        <v>1602.76</v>
      </c>
      <c r="H2988" s="151">
        <f t="shared" si="139"/>
        <v>0</v>
      </c>
      <c r="I2988" s="151">
        <f t="shared" si="140"/>
        <v>1602.76</v>
      </c>
      <c r="J2988" s="151" t="s">
        <v>707</v>
      </c>
      <c r="K2988" s="151" t="str">
        <f>IFERROR(IF(VLOOKUP(B2988,comp!$D:$L,1,FALSE)=B2988,"",""),"Novo")</f>
        <v/>
      </c>
    </row>
    <row r="2989" spans="1:11">
      <c r="A2989" s="151">
        <v>100856</v>
      </c>
      <c r="B2989" s="152">
        <v>36801</v>
      </c>
      <c r="C2989" s="151" t="s">
        <v>5602</v>
      </c>
      <c r="D2989" s="151" t="s">
        <v>727</v>
      </c>
      <c r="E2989" s="151">
        <v>1</v>
      </c>
      <c r="F2989" s="151">
        <v>31.55</v>
      </c>
      <c r="G2989" s="151">
        <f t="shared" si="138"/>
        <v>31.55</v>
      </c>
      <c r="H2989" s="151">
        <f t="shared" si="139"/>
        <v>0</v>
      </c>
      <c r="I2989" s="151">
        <f t="shared" si="140"/>
        <v>31.55</v>
      </c>
      <c r="J2989" s="151" t="s">
        <v>707</v>
      </c>
      <c r="K2989" s="151" t="str">
        <f>IFERROR(IF(VLOOKUP(B2989,comp!$D:$L,1,FALSE)=B2989,"",""),"Novo")</f>
        <v/>
      </c>
    </row>
    <row r="2990" spans="1:11">
      <c r="A2990" s="151">
        <v>100857</v>
      </c>
      <c r="B2990" s="152">
        <v>37587</v>
      </c>
      <c r="C2990" s="151" t="s">
        <v>5603</v>
      </c>
      <c r="D2990" s="151" t="s">
        <v>727</v>
      </c>
      <c r="E2990" s="151">
        <v>1</v>
      </c>
      <c r="F2990" s="151">
        <v>465.18</v>
      </c>
      <c r="G2990" s="151">
        <f t="shared" si="138"/>
        <v>465.18</v>
      </c>
      <c r="H2990" s="151">
        <f t="shared" si="139"/>
        <v>0</v>
      </c>
      <c r="I2990" s="151">
        <f t="shared" si="140"/>
        <v>465.18</v>
      </c>
      <c r="J2990" s="151" t="s">
        <v>707</v>
      </c>
      <c r="K2990" s="151" t="str">
        <f>IFERROR(IF(VLOOKUP(B2990,comp!$D:$L,1,FALSE)=B2990,"",""),"Novo")</f>
        <v/>
      </c>
    </row>
    <row r="2991" spans="1:11">
      <c r="A2991" s="151">
        <v>100858</v>
      </c>
      <c r="B2991" s="152">
        <v>10432</v>
      </c>
      <c r="C2991" s="151" t="s">
        <v>5194</v>
      </c>
      <c r="D2991" s="151" t="s">
        <v>727</v>
      </c>
      <c r="E2991" s="151">
        <v>1</v>
      </c>
      <c r="F2991" s="151">
        <v>340.55</v>
      </c>
      <c r="G2991" s="151">
        <f t="shared" si="138"/>
        <v>340.55</v>
      </c>
      <c r="H2991" s="151">
        <f t="shared" si="139"/>
        <v>0</v>
      </c>
      <c r="I2991" s="151">
        <f t="shared" si="140"/>
        <v>340.55</v>
      </c>
      <c r="J2991" s="151" t="s">
        <v>707</v>
      </c>
      <c r="K2991" s="151" t="str">
        <f>IFERROR(IF(VLOOKUP(B2991,comp!$D:$L,1,FALSE)=B2991,"",""),"Novo")</f>
        <v/>
      </c>
    </row>
    <row r="2992" spans="1:11">
      <c r="A2992" s="151">
        <v>100858</v>
      </c>
      <c r="B2992" s="152">
        <v>21112</v>
      </c>
      <c r="C2992" s="151" t="s">
        <v>5157</v>
      </c>
      <c r="D2992" s="151" t="s">
        <v>727</v>
      </c>
      <c r="E2992" s="151">
        <v>1</v>
      </c>
      <c r="F2992" s="151">
        <v>343.46</v>
      </c>
      <c r="G2992" s="151">
        <f t="shared" si="138"/>
        <v>343.46</v>
      </c>
      <c r="H2992" s="151">
        <f t="shared" si="139"/>
        <v>0</v>
      </c>
      <c r="I2992" s="151">
        <f t="shared" si="140"/>
        <v>343.46</v>
      </c>
      <c r="J2992" s="151" t="s">
        <v>707</v>
      </c>
      <c r="K2992" s="151" t="str">
        <f>IFERROR(IF(VLOOKUP(B2992,comp!$D:$L,1,FALSE)=B2992,"",""),"Novo")</f>
        <v/>
      </c>
    </row>
    <row r="2993" spans="1:11">
      <c r="A2993" s="151">
        <v>100859</v>
      </c>
      <c r="B2993" s="152">
        <v>44020</v>
      </c>
      <c r="C2993" s="151" t="s">
        <v>5205</v>
      </c>
      <c r="D2993" s="151" t="s">
        <v>727</v>
      </c>
      <c r="E2993" s="151">
        <v>1</v>
      </c>
      <c r="F2993" s="151">
        <v>840.19</v>
      </c>
      <c r="G2993" s="151">
        <f t="shared" si="138"/>
        <v>840.19</v>
      </c>
      <c r="H2993" s="151">
        <f t="shared" si="139"/>
        <v>0</v>
      </c>
      <c r="I2993" s="151">
        <f t="shared" si="140"/>
        <v>840.19</v>
      </c>
      <c r="J2993" s="151" t="s">
        <v>707</v>
      </c>
      <c r="K2993" s="151" t="str">
        <f>IFERROR(IF(VLOOKUP(B2993,comp!$D:$L,1,FALSE)=B2993,"",""),"Novo")</f>
        <v/>
      </c>
    </row>
    <row r="2994" spans="1:11">
      <c r="A2994" s="151">
        <v>100860</v>
      </c>
      <c r="B2994" s="152">
        <v>1368</v>
      </c>
      <c r="C2994" s="151" t="s">
        <v>3617</v>
      </c>
      <c r="D2994" s="151" t="s">
        <v>727</v>
      </c>
      <c r="E2994" s="151">
        <v>1</v>
      </c>
      <c r="F2994" s="151">
        <v>87.9</v>
      </c>
      <c r="G2994" s="151">
        <f t="shared" si="138"/>
        <v>87.9</v>
      </c>
      <c r="H2994" s="151">
        <f t="shared" si="139"/>
        <v>0</v>
      </c>
      <c r="I2994" s="151">
        <f t="shared" si="140"/>
        <v>87.9</v>
      </c>
      <c r="J2994" s="151" t="s">
        <v>707</v>
      </c>
      <c r="K2994" s="151" t="str">
        <f>IFERROR(IF(VLOOKUP(B2994,comp!$D:$L,1,FALSE)=B2994,"",""),"Novo")</f>
        <v/>
      </c>
    </row>
    <row r="2995" spans="1:11">
      <c r="A2995" s="151">
        <v>100863</v>
      </c>
      <c r="B2995" s="152">
        <v>36207</v>
      </c>
      <c r="C2995" s="151" t="s">
        <v>5931</v>
      </c>
      <c r="D2995" s="151" t="s">
        <v>727</v>
      </c>
      <c r="E2995" s="151">
        <v>1</v>
      </c>
      <c r="F2995" s="151">
        <v>421.98</v>
      </c>
      <c r="G2995" s="151">
        <f t="shared" si="138"/>
        <v>421.98</v>
      </c>
      <c r="H2995" s="151">
        <f t="shared" si="139"/>
        <v>0</v>
      </c>
      <c r="I2995" s="151">
        <f t="shared" si="140"/>
        <v>421.98</v>
      </c>
      <c r="J2995" s="151" t="s">
        <v>707</v>
      </c>
      <c r="K2995" s="151" t="str">
        <f>IFERROR(IF(VLOOKUP(B2995,comp!$D:$L,1,FALSE)=B2995,"",""),"Novo")</f>
        <v/>
      </c>
    </row>
    <row r="2996" spans="1:11">
      <c r="A2996" s="151">
        <v>100864</v>
      </c>
      <c r="B2996" s="152">
        <v>36209</v>
      </c>
      <c r="C2996" s="151" t="s">
        <v>5932</v>
      </c>
      <c r="D2996" s="151" t="s">
        <v>727</v>
      </c>
      <c r="E2996" s="151">
        <v>1</v>
      </c>
      <c r="F2996" s="151">
        <v>484.29</v>
      </c>
      <c r="G2996" s="151">
        <f t="shared" si="138"/>
        <v>484.29</v>
      </c>
      <c r="H2996" s="151">
        <f t="shared" si="139"/>
        <v>0</v>
      </c>
      <c r="I2996" s="151">
        <f t="shared" si="140"/>
        <v>484.29</v>
      </c>
      <c r="J2996" s="151" t="s">
        <v>707</v>
      </c>
      <c r="K2996" s="151" t="str">
        <f>IFERROR(IF(VLOOKUP(B2996,comp!$D:$L,1,FALSE)=B2996,"",""),"Novo")</f>
        <v/>
      </c>
    </row>
    <row r="2997" spans="1:11">
      <c r="A2997" s="151">
        <v>100865</v>
      </c>
      <c r="B2997" s="152">
        <v>36210</v>
      </c>
      <c r="C2997" s="151" t="s">
        <v>5933</v>
      </c>
      <c r="D2997" s="151" t="s">
        <v>727</v>
      </c>
      <c r="E2997" s="151">
        <v>1</v>
      </c>
      <c r="F2997" s="151">
        <v>523.98</v>
      </c>
      <c r="G2997" s="151">
        <f t="shared" si="138"/>
        <v>523.98</v>
      </c>
      <c r="H2997" s="151">
        <f t="shared" si="139"/>
        <v>0</v>
      </c>
      <c r="I2997" s="151">
        <f t="shared" si="140"/>
        <v>523.98</v>
      </c>
      <c r="J2997" s="151" t="s">
        <v>707</v>
      </c>
      <c r="K2997" s="151" t="str">
        <f>IFERROR(IF(VLOOKUP(B2997,comp!$D:$L,1,FALSE)=B2997,"",""),"Novo")</f>
        <v/>
      </c>
    </row>
    <row r="2998" spans="1:11">
      <c r="A2998" s="151">
        <v>100866</v>
      </c>
      <c r="B2998" s="152">
        <v>36204</v>
      </c>
      <c r="C2998" s="151" t="s">
        <v>5928</v>
      </c>
      <c r="D2998" s="151" t="s">
        <v>727</v>
      </c>
      <c r="E2998" s="151">
        <v>1</v>
      </c>
      <c r="F2998" s="151">
        <v>185.78</v>
      </c>
      <c r="G2998" s="151">
        <f t="shared" si="138"/>
        <v>185.78</v>
      </c>
      <c r="H2998" s="151">
        <f t="shared" si="139"/>
        <v>0</v>
      </c>
      <c r="I2998" s="151">
        <f t="shared" si="140"/>
        <v>185.78</v>
      </c>
      <c r="J2998" s="151" t="s">
        <v>707</v>
      </c>
      <c r="K2998" s="151" t="str">
        <f>IFERROR(IF(VLOOKUP(B2998,comp!$D:$L,1,FALSE)=B2998,"",""),"Novo")</f>
        <v/>
      </c>
    </row>
    <row r="2999" spans="1:11">
      <c r="A2999" s="151">
        <v>100867</v>
      </c>
      <c r="B2999" s="152">
        <v>36205</v>
      </c>
      <c r="C2999" s="151" t="s">
        <v>5929</v>
      </c>
      <c r="D2999" s="151" t="s">
        <v>727</v>
      </c>
      <c r="E2999" s="151">
        <v>1</v>
      </c>
      <c r="F2999" s="151">
        <v>206.33</v>
      </c>
      <c r="G2999" s="151">
        <f t="shared" si="138"/>
        <v>206.33</v>
      </c>
      <c r="H2999" s="151">
        <f t="shared" si="139"/>
        <v>0</v>
      </c>
      <c r="I2999" s="151">
        <f t="shared" si="140"/>
        <v>206.33</v>
      </c>
      <c r="J2999" s="151" t="s">
        <v>707</v>
      </c>
      <c r="K2999" s="151" t="str">
        <f>IFERROR(IF(VLOOKUP(B2999,comp!$D:$L,1,FALSE)=B2999,"",""),"Novo")</f>
        <v/>
      </c>
    </row>
    <row r="3000" spans="1:11">
      <c r="A3000" s="151">
        <v>100868</v>
      </c>
      <c r="B3000" s="152">
        <v>36081</v>
      </c>
      <c r="C3000" s="151" t="s">
        <v>5927</v>
      </c>
      <c r="D3000" s="151" t="s">
        <v>727</v>
      </c>
      <c r="E3000" s="151">
        <v>1</v>
      </c>
      <c r="F3000" s="151">
        <v>220</v>
      </c>
      <c r="G3000" s="151">
        <f t="shared" si="138"/>
        <v>220</v>
      </c>
      <c r="H3000" s="151">
        <f t="shared" si="139"/>
        <v>0</v>
      </c>
      <c r="I3000" s="151">
        <f t="shared" si="140"/>
        <v>220</v>
      </c>
      <c r="J3000" s="151" t="s">
        <v>707</v>
      </c>
      <c r="K3000" s="151" t="str">
        <f>IFERROR(IF(VLOOKUP(B3000,comp!$D:$L,1,FALSE)=B3000,"",""),"Novo")</f>
        <v/>
      </c>
    </row>
    <row r="3001" spans="1:11">
      <c r="A3001" s="151">
        <v>100869</v>
      </c>
      <c r="B3001" s="152">
        <v>36206</v>
      </c>
      <c r="C3001" s="151" t="s">
        <v>5930</v>
      </c>
      <c r="D3001" s="151" t="s">
        <v>727</v>
      </c>
      <c r="E3001" s="151">
        <v>1</v>
      </c>
      <c r="F3001" s="151">
        <v>230.49</v>
      </c>
      <c r="G3001" s="151">
        <f t="shared" si="138"/>
        <v>230.49</v>
      </c>
      <c r="H3001" s="151">
        <f t="shared" si="139"/>
        <v>0</v>
      </c>
      <c r="I3001" s="151">
        <f t="shared" si="140"/>
        <v>230.49</v>
      </c>
      <c r="J3001" s="151" t="s">
        <v>707</v>
      </c>
      <c r="K3001" s="151" t="str">
        <f>IFERROR(IF(VLOOKUP(B3001,comp!$D:$L,1,FALSE)=B3001,"",""),"Novo")</f>
        <v/>
      </c>
    </row>
    <row r="3002" spans="1:11">
      <c r="A3002" s="151">
        <v>100870</v>
      </c>
      <c r="B3002" s="152">
        <v>36218</v>
      </c>
      <c r="C3002" s="151" t="s">
        <v>5924</v>
      </c>
      <c r="D3002" s="151" t="s">
        <v>727</v>
      </c>
      <c r="E3002" s="151">
        <v>1</v>
      </c>
      <c r="F3002" s="151">
        <v>162.41999999999999</v>
      </c>
      <c r="G3002" s="151">
        <f t="shared" si="138"/>
        <v>162.41999999999999</v>
      </c>
      <c r="H3002" s="151">
        <f t="shared" si="139"/>
        <v>0</v>
      </c>
      <c r="I3002" s="151">
        <f t="shared" si="140"/>
        <v>162.41999999999999</v>
      </c>
      <c r="J3002" s="151" t="s">
        <v>707</v>
      </c>
      <c r="K3002" s="151" t="str">
        <f>IFERROR(IF(VLOOKUP(B3002,comp!$D:$L,1,FALSE)=B3002,"",""),"Novo")</f>
        <v/>
      </c>
    </row>
    <row r="3003" spans="1:11">
      <c r="A3003" s="151">
        <v>100871</v>
      </c>
      <c r="B3003" s="152">
        <v>36220</v>
      </c>
      <c r="C3003" s="151" t="s">
        <v>5925</v>
      </c>
      <c r="D3003" s="151" t="s">
        <v>727</v>
      </c>
      <c r="E3003" s="151">
        <v>1</v>
      </c>
      <c r="F3003" s="151">
        <v>186.24</v>
      </c>
      <c r="G3003" s="151">
        <f t="shared" si="138"/>
        <v>186.24</v>
      </c>
      <c r="H3003" s="151">
        <f t="shared" si="139"/>
        <v>0</v>
      </c>
      <c r="I3003" s="151">
        <f t="shared" si="140"/>
        <v>186.24</v>
      </c>
      <c r="J3003" s="151" t="s">
        <v>707</v>
      </c>
      <c r="K3003" s="151" t="str">
        <f>IFERROR(IF(VLOOKUP(B3003,comp!$D:$L,1,FALSE)=B3003,"",""),"Novo")</f>
        <v/>
      </c>
    </row>
    <row r="3004" spans="1:11">
      <c r="A3004" s="151">
        <v>100872</v>
      </c>
      <c r="B3004" s="152">
        <v>36080</v>
      </c>
      <c r="C3004" s="151" t="s">
        <v>5923</v>
      </c>
      <c r="D3004" s="151" t="s">
        <v>727</v>
      </c>
      <c r="E3004" s="151">
        <v>1</v>
      </c>
      <c r="F3004" s="151">
        <v>201.45</v>
      </c>
      <c r="G3004" s="151">
        <f t="shared" si="138"/>
        <v>201.45</v>
      </c>
      <c r="H3004" s="151">
        <f t="shared" si="139"/>
        <v>0</v>
      </c>
      <c r="I3004" s="151">
        <f t="shared" si="140"/>
        <v>201.45</v>
      </c>
      <c r="J3004" s="151" t="s">
        <v>707</v>
      </c>
      <c r="K3004" s="151" t="str">
        <f>IFERROR(IF(VLOOKUP(B3004,comp!$D:$L,1,FALSE)=B3004,"",""),"Novo")</f>
        <v/>
      </c>
    </row>
    <row r="3005" spans="1:11">
      <c r="A3005" s="151">
        <v>100873</v>
      </c>
      <c r="B3005" s="152">
        <v>36223</v>
      </c>
      <c r="C3005" s="151" t="s">
        <v>5926</v>
      </c>
      <c r="D3005" s="151" t="s">
        <v>727</v>
      </c>
      <c r="E3005" s="151">
        <v>1</v>
      </c>
      <c r="F3005" s="151">
        <v>210.95</v>
      </c>
      <c r="G3005" s="151">
        <f t="shared" si="138"/>
        <v>210.95</v>
      </c>
      <c r="H3005" s="151">
        <f t="shared" si="139"/>
        <v>0</v>
      </c>
      <c r="I3005" s="151">
        <f t="shared" si="140"/>
        <v>210.95</v>
      </c>
      <c r="J3005" s="151" t="s">
        <v>707</v>
      </c>
      <c r="K3005" s="151" t="str">
        <f>IFERROR(IF(VLOOKUP(B3005,comp!$D:$L,1,FALSE)=B3005,"",""),"Novo")</f>
        <v/>
      </c>
    </row>
    <row r="3006" spans="1:11">
      <c r="A3006" s="151">
        <v>100875</v>
      </c>
      <c r="B3006" s="152">
        <v>36215</v>
      </c>
      <c r="C3006" s="151" t="s">
        <v>5934</v>
      </c>
      <c r="D3006" s="151" t="s">
        <v>727</v>
      </c>
      <c r="E3006" s="151">
        <v>1</v>
      </c>
      <c r="F3006" s="151">
        <v>952.7</v>
      </c>
      <c r="G3006" s="151">
        <f t="shared" si="138"/>
        <v>952.7</v>
      </c>
      <c r="H3006" s="151">
        <f t="shared" si="139"/>
        <v>0</v>
      </c>
      <c r="I3006" s="151">
        <f t="shared" si="140"/>
        <v>952.7</v>
      </c>
      <c r="J3006" s="151" t="s">
        <v>707</v>
      </c>
      <c r="K3006" s="151" t="str">
        <f>IFERROR(IF(VLOOKUP(B3006,comp!$D:$L,1,FALSE)=B3006,"",""),"Novo")</f>
        <v/>
      </c>
    </row>
    <row r="3007" spans="1:11">
      <c r="A3007" s="151">
        <v>100878</v>
      </c>
      <c r="B3007" s="152">
        <v>44019</v>
      </c>
      <c r="C3007" s="151" t="s">
        <v>5204</v>
      </c>
      <c r="D3007" s="151" t="s">
        <v>727</v>
      </c>
      <c r="E3007" s="151">
        <v>1</v>
      </c>
      <c r="F3007" s="151">
        <v>506.1</v>
      </c>
      <c r="G3007" s="151">
        <f t="shared" si="138"/>
        <v>506.1</v>
      </c>
      <c r="H3007" s="151">
        <f t="shared" si="139"/>
        <v>0</v>
      </c>
      <c r="I3007" s="151">
        <f t="shared" si="140"/>
        <v>506.1</v>
      </c>
      <c r="J3007" s="151" t="s">
        <v>707</v>
      </c>
      <c r="K3007" s="151" t="str">
        <f>IFERROR(IF(VLOOKUP(B3007,comp!$D:$L,1,FALSE)=B3007,"",""),"Novo")</f>
        <v/>
      </c>
    </row>
    <row r="3008" spans="1:11">
      <c r="A3008" s="151">
        <v>98054</v>
      </c>
      <c r="B3008" s="152">
        <v>12565</v>
      </c>
      <c r="C3008" s="151" t="s">
        <v>4796</v>
      </c>
      <c r="D3008" s="151" t="s">
        <v>727</v>
      </c>
      <c r="E3008" s="151">
        <v>5</v>
      </c>
      <c r="F3008" s="151">
        <v>763.27</v>
      </c>
      <c r="G3008" s="151">
        <f t="shared" si="138"/>
        <v>3816.35</v>
      </c>
      <c r="H3008" s="151">
        <f t="shared" si="139"/>
        <v>0</v>
      </c>
      <c r="I3008" s="151">
        <f t="shared" si="140"/>
        <v>3816.35</v>
      </c>
      <c r="J3008" s="151" t="s">
        <v>707</v>
      </c>
      <c r="K3008" s="151" t="str">
        <f>IFERROR(IF(VLOOKUP(B3008,comp!$D:$L,1,FALSE)=B3008,"",""),"Novo")</f>
        <v/>
      </c>
    </row>
    <row r="3009" spans="1:11">
      <c r="A3009" s="151">
        <v>98055</v>
      </c>
      <c r="B3009" s="152">
        <v>12567</v>
      </c>
      <c r="C3009" s="151" t="s">
        <v>4797</v>
      </c>
      <c r="D3009" s="151" t="s">
        <v>727</v>
      </c>
      <c r="E3009" s="151">
        <v>5</v>
      </c>
      <c r="F3009" s="155">
        <v>1025.21</v>
      </c>
      <c r="G3009" s="151">
        <f t="shared" si="138"/>
        <v>5126.05</v>
      </c>
      <c r="H3009" s="151">
        <f t="shared" si="139"/>
        <v>0</v>
      </c>
      <c r="I3009" s="151">
        <f t="shared" si="140"/>
        <v>5126.05</v>
      </c>
      <c r="J3009" s="151" t="s">
        <v>707</v>
      </c>
      <c r="K3009" s="151" t="str">
        <f>IFERROR(IF(VLOOKUP(B3009,comp!$D:$L,1,FALSE)=B3009,"",""),"Novo")</f>
        <v/>
      </c>
    </row>
    <row r="3010" spans="1:11">
      <c r="A3010" s="151">
        <v>98057</v>
      </c>
      <c r="B3010" s="152">
        <v>12568</v>
      </c>
      <c r="C3010" s="151" t="s">
        <v>4798</v>
      </c>
      <c r="D3010" s="151" t="s">
        <v>727</v>
      </c>
      <c r="E3010" s="151">
        <v>5</v>
      </c>
      <c r="F3010" s="155">
        <v>1435.29</v>
      </c>
      <c r="G3010" s="151">
        <f t="shared" si="138"/>
        <v>7176.45</v>
      </c>
      <c r="H3010" s="151">
        <f t="shared" si="139"/>
        <v>0</v>
      </c>
      <c r="I3010" s="151">
        <f t="shared" si="140"/>
        <v>7176.45</v>
      </c>
      <c r="J3010" s="151" t="s">
        <v>707</v>
      </c>
      <c r="K3010" s="151" t="str">
        <f>IFERROR(IF(VLOOKUP(B3010,comp!$D:$L,1,FALSE)=B3010,"",""),"Novo")</f>
        <v/>
      </c>
    </row>
    <row r="3011" spans="1:11">
      <c r="A3011" s="151">
        <v>98062</v>
      </c>
      <c r="B3011" s="152">
        <v>43446</v>
      </c>
      <c r="C3011" s="151" t="s">
        <v>4842</v>
      </c>
      <c r="D3011" s="151" t="s">
        <v>727</v>
      </c>
      <c r="E3011" s="151">
        <v>4</v>
      </c>
      <c r="F3011" s="151">
        <v>584.36</v>
      </c>
      <c r="G3011" s="151">
        <f t="shared" si="138"/>
        <v>2337.44</v>
      </c>
      <c r="H3011" s="151">
        <f t="shared" si="139"/>
        <v>0</v>
      </c>
      <c r="I3011" s="151">
        <f t="shared" si="140"/>
        <v>2337.44</v>
      </c>
      <c r="J3011" s="151" t="s">
        <v>707</v>
      </c>
      <c r="K3011" s="151" t="str">
        <f>IFERROR(IF(VLOOKUP(B3011,comp!$D:$L,1,FALSE)=B3011,"",""),"Novo")</f>
        <v/>
      </c>
    </row>
    <row r="3012" spans="1:11">
      <c r="A3012" s="151">
        <v>98063</v>
      </c>
      <c r="B3012" s="152">
        <v>43447</v>
      </c>
      <c r="C3012" s="151" t="s">
        <v>4843</v>
      </c>
      <c r="D3012" s="151" t="s">
        <v>727</v>
      </c>
      <c r="E3012" s="151">
        <v>5</v>
      </c>
      <c r="F3012" s="151">
        <v>717.64</v>
      </c>
      <c r="G3012" s="151">
        <f t="shared" si="138"/>
        <v>3588.2</v>
      </c>
      <c r="H3012" s="151">
        <f t="shared" si="139"/>
        <v>0</v>
      </c>
      <c r="I3012" s="151">
        <f t="shared" si="140"/>
        <v>3588.2</v>
      </c>
      <c r="J3012" s="151" t="s">
        <v>707</v>
      </c>
      <c r="K3012" s="151" t="str">
        <f>IFERROR(IF(VLOOKUP(B3012,comp!$D:$L,1,FALSE)=B3012,"",""),"Novo")</f>
        <v/>
      </c>
    </row>
    <row r="3013" spans="1:11">
      <c r="A3013" s="151">
        <v>98065</v>
      </c>
      <c r="B3013" s="152">
        <v>43448</v>
      </c>
      <c r="C3013" s="151" t="s">
        <v>4844</v>
      </c>
      <c r="D3013" s="151" t="s">
        <v>727</v>
      </c>
      <c r="E3013" s="151">
        <v>6</v>
      </c>
      <c r="F3013" s="155">
        <v>1004.7</v>
      </c>
      <c r="G3013" s="151">
        <f t="shared" ref="G3013:G3076" si="141">IF(J3013="INSUMO",F3013*E3013,0)</f>
        <v>6028.2000000000007</v>
      </c>
      <c r="H3013" s="151">
        <f t="shared" ref="H3013:H3076" si="142">IF(J3013="MÃO DE OBRA",F3013*E3013,0)</f>
        <v>0</v>
      </c>
      <c r="I3013" s="151">
        <f t="shared" ref="I3013:I3076" si="143">E3013*F3013</f>
        <v>6028.2000000000007</v>
      </c>
      <c r="J3013" s="151" t="s">
        <v>707</v>
      </c>
      <c r="K3013" s="151" t="str">
        <f>IFERROR(IF(VLOOKUP(B3013,comp!$D:$L,1,FALSE)=B3013,"",""),"Novo")</f>
        <v/>
      </c>
    </row>
    <row r="3014" spans="1:11">
      <c r="A3014" s="151">
        <v>98110</v>
      </c>
      <c r="B3014" s="152">
        <v>35277</v>
      </c>
      <c r="C3014" s="151" t="s">
        <v>5412</v>
      </c>
      <c r="D3014" s="151" t="s">
        <v>727</v>
      </c>
      <c r="E3014" s="151">
        <v>1</v>
      </c>
      <c r="F3014" s="151">
        <v>379.82</v>
      </c>
      <c r="G3014" s="151">
        <f t="shared" si="141"/>
        <v>379.82</v>
      </c>
      <c r="H3014" s="151">
        <f t="shared" si="142"/>
        <v>0</v>
      </c>
      <c r="I3014" s="151">
        <f t="shared" si="143"/>
        <v>379.82</v>
      </c>
      <c r="J3014" s="151" t="s">
        <v>707</v>
      </c>
      <c r="K3014" s="151" t="str">
        <f>IFERROR(IF(VLOOKUP(B3014,comp!$D:$L,1,FALSE)=B3014,"",""),"Novo")</f>
        <v/>
      </c>
    </row>
    <row r="3015" spans="1:11">
      <c r="A3015" s="151">
        <v>98112</v>
      </c>
      <c r="B3015" s="152">
        <v>7274</v>
      </c>
      <c r="C3015" s="151" t="s">
        <v>4927</v>
      </c>
      <c r="D3015" s="151" t="s">
        <v>727</v>
      </c>
      <c r="E3015" s="151">
        <v>1</v>
      </c>
      <c r="F3015" s="151">
        <v>77.34</v>
      </c>
      <c r="G3015" s="151">
        <f t="shared" si="141"/>
        <v>77.34</v>
      </c>
      <c r="H3015" s="151">
        <f t="shared" si="142"/>
        <v>0</v>
      </c>
      <c r="I3015" s="151">
        <f t="shared" si="143"/>
        <v>77.34</v>
      </c>
      <c r="J3015" s="151" t="s">
        <v>707</v>
      </c>
      <c r="K3015" s="151" t="str">
        <f>IFERROR(IF(VLOOKUP(B3015,comp!$D:$L,1,FALSE)=B3015,"",""),"Novo")</f>
        <v/>
      </c>
    </row>
    <row r="3016" spans="1:11">
      <c r="A3016" s="151">
        <v>98114</v>
      </c>
      <c r="B3016" s="152">
        <v>11301</v>
      </c>
      <c r="C3016" s="151" t="s">
        <v>4578</v>
      </c>
      <c r="D3016" s="151" t="s">
        <v>727</v>
      </c>
      <c r="E3016" s="151">
        <v>1</v>
      </c>
      <c r="F3016" s="151">
        <v>407.28</v>
      </c>
      <c r="G3016" s="151">
        <f t="shared" si="141"/>
        <v>407.28</v>
      </c>
      <c r="H3016" s="151">
        <f t="shared" si="142"/>
        <v>0</v>
      </c>
      <c r="I3016" s="151">
        <f t="shared" si="143"/>
        <v>407.28</v>
      </c>
      <c r="J3016" s="151" t="s">
        <v>707</v>
      </c>
      <c r="K3016" s="151" t="str">
        <f>IFERROR(IF(VLOOKUP(B3016,comp!$D:$L,1,FALSE)=B3016,"",""),"Novo")</f>
        <v/>
      </c>
    </row>
    <row r="3017" spans="1:11">
      <c r="A3017" s="151">
        <v>89349</v>
      </c>
      <c r="B3017" s="152">
        <v>11752</v>
      </c>
      <c r="C3017" s="151" t="s">
        <v>4475</v>
      </c>
      <c r="D3017" s="151" t="s">
        <v>727</v>
      </c>
      <c r="E3017" s="151">
        <v>1</v>
      </c>
      <c r="F3017" s="151">
        <v>16.52</v>
      </c>
      <c r="G3017" s="151">
        <f t="shared" si="141"/>
        <v>16.52</v>
      </c>
      <c r="H3017" s="151">
        <f t="shared" si="142"/>
        <v>0</v>
      </c>
      <c r="I3017" s="151">
        <f t="shared" si="143"/>
        <v>16.52</v>
      </c>
      <c r="J3017" s="151" t="s">
        <v>707</v>
      </c>
      <c r="K3017" s="151" t="str">
        <f>IFERROR(IF(VLOOKUP(B3017,comp!$D:$L,1,FALSE)=B3017,"",""),"Novo")</f>
        <v/>
      </c>
    </row>
    <row r="3018" spans="1:11">
      <c r="A3018" s="151">
        <v>89351</v>
      </c>
      <c r="B3018" s="152">
        <v>11753</v>
      </c>
      <c r="C3018" s="151" t="s">
        <v>4476</v>
      </c>
      <c r="D3018" s="151" t="s">
        <v>727</v>
      </c>
      <c r="E3018" s="151">
        <v>1</v>
      </c>
      <c r="F3018" s="151">
        <v>19.72</v>
      </c>
      <c r="G3018" s="151">
        <f t="shared" si="141"/>
        <v>19.72</v>
      </c>
      <c r="H3018" s="151">
        <f t="shared" si="142"/>
        <v>0</v>
      </c>
      <c r="I3018" s="151">
        <f t="shared" si="143"/>
        <v>19.72</v>
      </c>
      <c r="J3018" s="151" t="s">
        <v>707</v>
      </c>
      <c r="K3018" s="151" t="str">
        <f>IFERROR(IF(VLOOKUP(B3018,comp!$D:$L,1,FALSE)=B3018,"",""),"Novo")</f>
        <v/>
      </c>
    </row>
    <row r="3019" spans="1:11">
      <c r="A3019" s="151">
        <v>89352</v>
      </c>
      <c r="B3019" s="152">
        <v>6020</v>
      </c>
      <c r="C3019" s="151" t="s">
        <v>4468</v>
      </c>
      <c r="D3019" s="151" t="s">
        <v>727</v>
      </c>
      <c r="E3019" s="151">
        <v>1</v>
      </c>
      <c r="F3019" s="151">
        <v>23.31</v>
      </c>
      <c r="G3019" s="151">
        <f t="shared" si="141"/>
        <v>23.31</v>
      </c>
      <c r="H3019" s="151">
        <f t="shared" si="142"/>
        <v>0</v>
      </c>
      <c r="I3019" s="151">
        <f t="shared" si="143"/>
        <v>23.31</v>
      </c>
      <c r="J3019" s="151" t="s">
        <v>707</v>
      </c>
      <c r="K3019" s="151" t="str">
        <f>IFERROR(IF(VLOOKUP(B3019,comp!$D:$L,1,FALSE)=B3019,"",""),"Novo")</f>
        <v/>
      </c>
    </row>
    <row r="3020" spans="1:11">
      <c r="A3020" s="151">
        <v>89353</v>
      </c>
      <c r="B3020" s="152">
        <v>6016</v>
      </c>
      <c r="C3020" s="151" t="s">
        <v>4465</v>
      </c>
      <c r="D3020" s="151" t="s">
        <v>727</v>
      </c>
      <c r="E3020" s="151">
        <v>1</v>
      </c>
      <c r="F3020" s="151">
        <v>24.58</v>
      </c>
      <c r="G3020" s="151">
        <f t="shared" si="141"/>
        <v>24.58</v>
      </c>
      <c r="H3020" s="151">
        <f t="shared" si="142"/>
        <v>0</v>
      </c>
      <c r="I3020" s="151">
        <f t="shared" si="143"/>
        <v>24.58</v>
      </c>
      <c r="J3020" s="151" t="s">
        <v>707</v>
      </c>
      <c r="K3020" s="151" t="str">
        <f>IFERROR(IF(VLOOKUP(B3020,comp!$D:$L,1,FALSE)=B3020,"",""),"Novo")</f>
        <v/>
      </c>
    </row>
    <row r="3021" spans="1:11">
      <c r="A3021" s="151">
        <v>89984</v>
      </c>
      <c r="B3021" s="152">
        <v>6021</v>
      </c>
      <c r="C3021" s="151" t="s">
        <v>4469</v>
      </c>
      <c r="D3021" s="151" t="s">
        <v>727</v>
      </c>
      <c r="E3021" s="151">
        <v>1</v>
      </c>
      <c r="F3021" s="151">
        <v>54.72</v>
      </c>
      <c r="G3021" s="151">
        <f t="shared" si="141"/>
        <v>54.72</v>
      </c>
      <c r="H3021" s="151">
        <f t="shared" si="142"/>
        <v>0</v>
      </c>
      <c r="I3021" s="151">
        <f t="shared" si="143"/>
        <v>54.72</v>
      </c>
      <c r="J3021" s="151" t="s">
        <v>707</v>
      </c>
      <c r="K3021" s="151" t="str">
        <f>IFERROR(IF(VLOOKUP(B3021,comp!$D:$L,1,FALSE)=B3021,"",""),"Novo")</f>
        <v/>
      </c>
    </row>
    <row r="3022" spans="1:11">
      <c r="A3022" s="151">
        <v>89985</v>
      </c>
      <c r="B3022" s="152">
        <v>6024</v>
      </c>
      <c r="C3022" s="151" t="s">
        <v>4470</v>
      </c>
      <c r="D3022" s="151" t="s">
        <v>727</v>
      </c>
      <c r="E3022" s="151">
        <v>1</v>
      </c>
      <c r="F3022" s="151">
        <v>56.57</v>
      </c>
      <c r="G3022" s="151">
        <f t="shared" si="141"/>
        <v>56.57</v>
      </c>
      <c r="H3022" s="151">
        <f t="shared" si="142"/>
        <v>0</v>
      </c>
      <c r="I3022" s="151">
        <f t="shared" si="143"/>
        <v>56.57</v>
      </c>
      <c r="J3022" s="151" t="s">
        <v>707</v>
      </c>
      <c r="K3022" s="151" t="str">
        <f>IFERROR(IF(VLOOKUP(B3022,comp!$D:$L,1,FALSE)=B3022,"",""),"Novo")</f>
        <v/>
      </c>
    </row>
    <row r="3023" spans="1:11">
      <c r="A3023" s="151">
        <v>89986</v>
      </c>
      <c r="B3023" s="152">
        <v>6006</v>
      </c>
      <c r="C3023" s="151" t="s">
        <v>4458</v>
      </c>
      <c r="D3023" s="151" t="s">
        <v>727</v>
      </c>
      <c r="E3023" s="151">
        <v>1</v>
      </c>
      <c r="F3023" s="151">
        <v>53.17</v>
      </c>
      <c r="G3023" s="151">
        <f t="shared" si="141"/>
        <v>53.17</v>
      </c>
      <c r="H3023" s="151">
        <f t="shared" si="142"/>
        <v>0</v>
      </c>
      <c r="I3023" s="151">
        <f t="shared" si="143"/>
        <v>53.17</v>
      </c>
      <c r="J3023" s="151" t="s">
        <v>707</v>
      </c>
      <c r="K3023" s="151" t="str">
        <f>IFERROR(IF(VLOOKUP(B3023,comp!$D:$L,1,FALSE)=B3023,"",""),"Novo")</f>
        <v/>
      </c>
    </row>
    <row r="3024" spans="1:11">
      <c r="A3024" s="151">
        <v>89987</v>
      </c>
      <c r="B3024" s="152">
        <v>6005</v>
      </c>
      <c r="C3024" s="151" t="s">
        <v>4457</v>
      </c>
      <c r="D3024" s="151" t="s">
        <v>727</v>
      </c>
      <c r="E3024" s="151">
        <v>1</v>
      </c>
      <c r="F3024" s="151">
        <v>59.98</v>
      </c>
      <c r="G3024" s="151">
        <f t="shared" si="141"/>
        <v>59.98</v>
      </c>
      <c r="H3024" s="151">
        <f t="shared" si="142"/>
        <v>0</v>
      </c>
      <c r="I3024" s="151">
        <f t="shared" si="143"/>
        <v>59.98</v>
      </c>
      <c r="J3024" s="151" t="s">
        <v>707</v>
      </c>
      <c r="K3024" s="151" t="str">
        <f>IFERROR(IF(VLOOKUP(B3024,comp!$D:$L,1,FALSE)=B3024,"",""),"Novo")</f>
        <v/>
      </c>
    </row>
    <row r="3025" spans="1:11">
      <c r="A3025" s="151">
        <v>90371</v>
      </c>
      <c r="B3025" s="152">
        <v>6032</v>
      </c>
      <c r="C3025" s="151" t="s">
        <v>4480</v>
      </c>
      <c r="D3025" s="151" t="s">
        <v>727</v>
      </c>
      <c r="E3025" s="151">
        <v>1</v>
      </c>
      <c r="F3025" s="151">
        <v>27.61</v>
      </c>
      <c r="G3025" s="151">
        <f t="shared" si="141"/>
        <v>27.61</v>
      </c>
      <c r="H3025" s="151">
        <f t="shared" si="142"/>
        <v>0</v>
      </c>
      <c r="I3025" s="151">
        <f t="shared" si="143"/>
        <v>27.61</v>
      </c>
      <c r="J3025" s="151" t="s">
        <v>707</v>
      </c>
      <c r="K3025" s="151" t="str">
        <f>IFERROR(IF(VLOOKUP(B3025,comp!$D:$L,1,FALSE)=B3025,"",""),"Novo")</f>
        <v/>
      </c>
    </row>
    <row r="3026" spans="1:11">
      <c r="A3026" s="151">
        <v>94489</v>
      </c>
      <c r="B3026" s="152">
        <v>11674</v>
      </c>
      <c r="C3026" s="151" t="s">
        <v>4491</v>
      </c>
      <c r="D3026" s="151" t="s">
        <v>727</v>
      </c>
      <c r="E3026" s="151">
        <v>1</v>
      </c>
      <c r="F3026" s="151">
        <v>28</v>
      </c>
      <c r="G3026" s="151">
        <f t="shared" si="141"/>
        <v>28</v>
      </c>
      <c r="H3026" s="151">
        <f t="shared" si="142"/>
        <v>0</v>
      </c>
      <c r="I3026" s="151">
        <f t="shared" si="143"/>
        <v>28</v>
      </c>
      <c r="J3026" s="151" t="s">
        <v>707</v>
      </c>
      <c r="K3026" s="151" t="str">
        <f>IFERROR(IF(VLOOKUP(B3026,comp!$D:$L,1,FALSE)=B3026,"",""),"Novo")</f>
        <v/>
      </c>
    </row>
    <row r="3027" spans="1:11">
      <c r="A3027" s="151">
        <v>94489</v>
      </c>
      <c r="B3027" s="152">
        <v>20080</v>
      </c>
      <c r="C3027" s="151" t="s">
        <v>3013</v>
      </c>
      <c r="D3027" s="151" t="s">
        <v>727</v>
      </c>
      <c r="E3027" s="151">
        <v>0.04</v>
      </c>
      <c r="F3027" s="151">
        <v>18.48</v>
      </c>
      <c r="G3027" s="151">
        <f t="shared" si="141"/>
        <v>0.73920000000000008</v>
      </c>
      <c r="H3027" s="151">
        <f t="shared" si="142"/>
        <v>0</v>
      </c>
      <c r="I3027" s="151">
        <f t="shared" si="143"/>
        <v>0.73920000000000008</v>
      </c>
      <c r="J3027" s="151" t="s">
        <v>707</v>
      </c>
      <c r="K3027" s="151" t="str">
        <f>IFERROR(IF(VLOOKUP(B3027,comp!$D:$L,1,FALSE)=B3027,"",""),"Novo")</f>
        <v/>
      </c>
    </row>
    <row r="3028" spans="1:11">
      <c r="A3028" s="151">
        <v>94490</v>
      </c>
      <c r="B3028" s="152">
        <v>11675</v>
      </c>
      <c r="C3028" s="151" t="s">
        <v>4492</v>
      </c>
      <c r="D3028" s="151" t="s">
        <v>727</v>
      </c>
      <c r="E3028" s="151">
        <v>1</v>
      </c>
      <c r="F3028" s="151">
        <v>44.45</v>
      </c>
      <c r="G3028" s="151">
        <f t="shared" si="141"/>
        <v>44.45</v>
      </c>
      <c r="H3028" s="151">
        <f t="shared" si="142"/>
        <v>0</v>
      </c>
      <c r="I3028" s="151">
        <f t="shared" si="143"/>
        <v>44.45</v>
      </c>
      <c r="J3028" s="151" t="s">
        <v>707</v>
      </c>
      <c r="K3028" s="151" t="str">
        <f>IFERROR(IF(VLOOKUP(B3028,comp!$D:$L,1,FALSE)=B3028,"",""),"Novo")</f>
        <v/>
      </c>
    </row>
    <row r="3029" spans="1:11">
      <c r="A3029" s="151">
        <v>94491</v>
      </c>
      <c r="B3029" s="152">
        <v>11676</v>
      </c>
      <c r="C3029" s="151" t="s">
        <v>4493</v>
      </c>
      <c r="D3029" s="151" t="s">
        <v>727</v>
      </c>
      <c r="E3029" s="151">
        <v>1</v>
      </c>
      <c r="F3029" s="151">
        <v>59.45</v>
      </c>
      <c r="G3029" s="151">
        <f t="shared" si="141"/>
        <v>59.45</v>
      </c>
      <c r="H3029" s="151">
        <f t="shared" si="142"/>
        <v>0</v>
      </c>
      <c r="I3029" s="151">
        <f t="shared" si="143"/>
        <v>59.45</v>
      </c>
      <c r="J3029" s="151" t="s">
        <v>707</v>
      </c>
      <c r="K3029" s="151" t="str">
        <f>IFERROR(IF(VLOOKUP(B3029,comp!$D:$L,1,FALSE)=B3029,"",""),"Novo")</f>
        <v/>
      </c>
    </row>
    <row r="3030" spans="1:11">
      <c r="A3030" s="151">
        <v>94492</v>
      </c>
      <c r="B3030" s="152">
        <v>11677</v>
      </c>
      <c r="C3030" s="151" t="s">
        <v>4494</v>
      </c>
      <c r="D3030" s="151" t="s">
        <v>727</v>
      </c>
      <c r="E3030" s="151">
        <v>1</v>
      </c>
      <c r="F3030" s="151">
        <v>61.4</v>
      </c>
      <c r="G3030" s="151">
        <f t="shared" si="141"/>
        <v>61.4</v>
      </c>
      <c r="H3030" s="151">
        <f t="shared" si="142"/>
        <v>0</v>
      </c>
      <c r="I3030" s="151">
        <f t="shared" si="143"/>
        <v>61.4</v>
      </c>
      <c r="J3030" s="151" t="s">
        <v>707</v>
      </c>
      <c r="K3030" s="151" t="str">
        <f>IFERROR(IF(VLOOKUP(B3030,comp!$D:$L,1,FALSE)=B3030,"",""),"Novo")</f>
        <v/>
      </c>
    </row>
    <row r="3031" spans="1:11">
      <c r="A3031" s="151">
        <v>94493</v>
      </c>
      <c r="B3031" s="152">
        <v>11678</v>
      </c>
      <c r="C3031" s="151" t="s">
        <v>4495</v>
      </c>
      <c r="D3031" s="151" t="s">
        <v>727</v>
      </c>
      <c r="E3031" s="151">
        <v>1</v>
      </c>
      <c r="F3031" s="151">
        <v>112.45</v>
      </c>
      <c r="G3031" s="151">
        <f t="shared" si="141"/>
        <v>112.45</v>
      </c>
      <c r="H3031" s="151">
        <f t="shared" si="142"/>
        <v>0</v>
      </c>
      <c r="I3031" s="151">
        <f t="shared" si="143"/>
        <v>112.45</v>
      </c>
      <c r="J3031" s="151" t="s">
        <v>707</v>
      </c>
      <c r="K3031" s="151" t="str">
        <f>IFERROR(IF(VLOOKUP(B3031,comp!$D:$L,1,FALSE)=B3031,"",""),"Novo")</f>
        <v/>
      </c>
    </row>
    <row r="3032" spans="1:11">
      <c r="A3032" s="151">
        <v>94495</v>
      </c>
      <c r="B3032" s="152">
        <v>6019</v>
      </c>
      <c r="C3032" s="151" t="s">
        <v>4467</v>
      </c>
      <c r="D3032" s="151" t="s">
        <v>727</v>
      </c>
      <c r="E3032" s="151">
        <v>1</v>
      </c>
      <c r="F3032" s="151">
        <v>38.81</v>
      </c>
      <c r="G3032" s="151">
        <f t="shared" si="141"/>
        <v>38.81</v>
      </c>
      <c r="H3032" s="151">
        <f t="shared" si="142"/>
        <v>0</v>
      </c>
      <c r="I3032" s="151">
        <f t="shared" si="143"/>
        <v>38.81</v>
      </c>
      <c r="J3032" s="151" t="s">
        <v>707</v>
      </c>
      <c r="K3032" s="151" t="str">
        <f>IFERROR(IF(VLOOKUP(B3032,comp!$D:$L,1,FALSE)=B3032,"",""),"Novo")</f>
        <v/>
      </c>
    </row>
    <row r="3033" spans="1:11">
      <c r="A3033" s="151">
        <v>94496</v>
      </c>
      <c r="B3033" s="152">
        <v>6017</v>
      </c>
      <c r="C3033" s="151" t="s">
        <v>4466</v>
      </c>
      <c r="D3033" s="151" t="s">
        <v>727</v>
      </c>
      <c r="E3033" s="151">
        <v>1</v>
      </c>
      <c r="F3033" s="151">
        <v>52.89</v>
      </c>
      <c r="G3033" s="151">
        <f t="shared" si="141"/>
        <v>52.89</v>
      </c>
      <c r="H3033" s="151">
        <f t="shared" si="142"/>
        <v>0</v>
      </c>
      <c r="I3033" s="151">
        <f t="shared" si="143"/>
        <v>52.89</v>
      </c>
      <c r="J3033" s="151" t="s">
        <v>707</v>
      </c>
      <c r="K3033" s="151" t="str">
        <f>IFERROR(IF(VLOOKUP(B3033,comp!$D:$L,1,FALSE)=B3033,"",""),"Novo")</f>
        <v/>
      </c>
    </row>
    <row r="3034" spans="1:11">
      <c r="A3034" s="151">
        <v>94497</v>
      </c>
      <c r="B3034" s="152">
        <v>6010</v>
      </c>
      <c r="C3034" s="151" t="s">
        <v>4459</v>
      </c>
      <c r="D3034" s="151" t="s">
        <v>727</v>
      </c>
      <c r="E3034" s="151">
        <v>1</v>
      </c>
      <c r="F3034" s="151">
        <v>66.77</v>
      </c>
      <c r="G3034" s="151">
        <f t="shared" si="141"/>
        <v>66.77</v>
      </c>
      <c r="H3034" s="151">
        <f t="shared" si="142"/>
        <v>0</v>
      </c>
      <c r="I3034" s="151">
        <f t="shared" si="143"/>
        <v>66.77</v>
      </c>
      <c r="J3034" s="151" t="s">
        <v>707</v>
      </c>
      <c r="K3034" s="151" t="str">
        <f>IFERROR(IF(VLOOKUP(B3034,comp!$D:$L,1,FALSE)=B3034,"",""),"Novo")</f>
        <v/>
      </c>
    </row>
    <row r="3035" spans="1:11">
      <c r="A3035" s="151">
        <v>94498</v>
      </c>
      <c r="B3035" s="152">
        <v>6028</v>
      </c>
      <c r="C3035" s="151" t="s">
        <v>4472</v>
      </c>
      <c r="D3035" s="151" t="s">
        <v>727</v>
      </c>
      <c r="E3035" s="151">
        <v>1</v>
      </c>
      <c r="F3035" s="151">
        <v>93</v>
      </c>
      <c r="G3035" s="151">
        <f t="shared" si="141"/>
        <v>93</v>
      </c>
      <c r="H3035" s="151">
        <f t="shared" si="142"/>
        <v>0</v>
      </c>
      <c r="I3035" s="151">
        <f t="shared" si="143"/>
        <v>93</v>
      </c>
      <c r="J3035" s="151" t="s">
        <v>707</v>
      </c>
      <c r="K3035" s="151" t="str">
        <f>IFERROR(IF(VLOOKUP(B3035,comp!$D:$L,1,FALSE)=B3035,"",""),"Novo")</f>
        <v/>
      </c>
    </row>
    <row r="3036" spans="1:11">
      <c r="A3036" s="151">
        <v>94499</v>
      </c>
      <c r="B3036" s="152">
        <v>6011</v>
      </c>
      <c r="C3036" s="151" t="s">
        <v>4460</v>
      </c>
      <c r="D3036" s="151" t="s">
        <v>727</v>
      </c>
      <c r="E3036" s="151">
        <v>1</v>
      </c>
      <c r="F3036" s="151">
        <v>192.89</v>
      </c>
      <c r="G3036" s="151">
        <f t="shared" si="141"/>
        <v>192.89</v>
      </c>
      <c r="H3036" s="151">
        <f t="shared" si="142"/>
        <v>0</v>
      </c>
      <c r="I3036" s="151">
        <f t="shared" si="143"/>
        <v>192.89</v>
      </c>
      <c r="J3036" s="151" t="s">
        <v>707</v>
      </c>
      <c r="K3036" s="151" t="str">
        <f>IFERROR(IF(VLOOKUP(B3036,comp!$D:$L,1,FALSE)=B3036,"",""),"Novo")</f>
        <v/>
      </c>
    </row>
    <row r="3037" spans="1:11">
      <c r="A3037" s="151">
        <v>94500</v>
      </c>
      <c r="B3037" s="152">
        <v>6012</v>
      </c>
      <c r="C3037" s="151" t="s">
        <v>4461</v>
      </c>
      <c r="D3037" s="151" t="s">
        <v>727</v>
      </c>
      <c r="E3037" s="151">
        <v>1</v>
      </c>
      <c r="F3037" s="151">
        <v>233.52</v>
      </c>
      <c r="G3037" s="151">
        <f t="shared" si="141"/>
        <v>233.52</v>
      </c>
      <c r="H3037" s="151">
        <f t="shared" si="142"/>
        <v>0</v>
      </c>
      <c r="I3037" s="151">
        <f t="shared" si="143"/>
        <v>233.52</v>
      </c>
      <c r="J3037" s="151" t="s">
        <v>707</v>
      </c>
      <c r="K3037" s="151" t="str">
        <f>IFERROR(IF(VLOOKUP(B3037,comp!$D:$L,1,FALSE)=B3037,"",""),"Novo")</f>
        <v/>
      </c>
    </row>
    <row r="3038" spans="1:11">
      <c r="A3038" s="151">
        <v>94501</v>
      </c>
      <c r="B3038" s="152">
        <v>6027</v>
      </c>
      <c r="C3038" s="151" t="s">
        <v>4471</v>
      </c>
      <c r="D3038" s="151" t="s">
        <v>727</v>
      </c>
      <c r="E3038" s="151">
        <v>1</v>
      </c>
      <c r="F3038" s="151">
        <v>486.58</v>
      </c>
      <c r="G3038" s="151">
        <f t="shared" si="141"/>
        <v>486.58</v>
      </c>
      <c r="H3038" s="151">
        <f t="shared" si="142"/>
        <v>0</v>
      </c>
      <c r="I3038" s="151">
        <f t="shared" si="143"/>
        <v>486.58</v>
      </c>
      <c r="J3038" s="151" t="s">
        <v>707</v>
      </c>
      <c r="K3038" s="151" t="str">
        <f>IFERROR(IF(VLOOKUP(B3038,comp!$D:$L,1,FALSE)=B3038,"",""),"Novo")</f>
        <v/>
      </c>
    </row>
    <row r="3039" spans="1:11">
      <c r="A3039" s="151">
        <v>94792</v>
      </c>
      <c r="B3039" s="152">
        <v>6013</v>
      </c>
      <c r="C3039" s="151" t="s">
        <v>4462</v>
      </c>
      <c r="D3039" s="151" t="s">
        <v>727</v>
      </c>
      <c r="E3039" s="151">
        <v>1</v>
      </c>
      <c r="F3039" s="151">
        <v>73.42</v>
      </c>
      <c r="G3039" s="151">
        <f t="shared" si="141"/>
        <v>73.42</v>
      </c>
      <c r="H3039" s="151">
        <f t="shared" si="142"/>
        <v>0</v>
      </c>
      <c r="I3039" s="151">
        <f t="shared" si="143"/>
        <v>73.42</v>
      </c>
      <c r="J3039" s="151" t="s">
        <v>707</v>
      </c>
      <c r="K3039" s="151" t="str">
        <f>IFERROR(IF(VLOOKUP(B3039,comp!$D:$L,1,FALSE)=B3039,"",""),"Novo")</f>
        <v/>
      </c>
    </row>
    <row r="3040" spans="1:11">
      <c r="A3040" s="151">
        <v>94793</v>
      </c>
      <c r="B3040" s="152">
        <v>6014</v>
      </c>
      <c r="C3040" s="151" t="s">
        <v>4463</v>
      </c>
      <c r="D3040" s="151" t="s">
        <v>727</v>
      </c>
      <c r="E3040" s="151">
        <v>1</v>
      </c>
      <c r="F3040" s="151">
        <v>102.08</v>
      </c>
      <c r="G3040" s="151">
        <f t="shared" si="141"/>
        <v>102.08</v>
      </c>
      <c r="H3040" s="151">
        <f t="shared" si="142"/>
        <v>0</v>
      </c>
      <c r="I3040" s="151">
        <f t="shared" si="143"/>
        <v>102.08</v>
      </c>
      <c r="J3040" s="151" t="s">
        <v>707</v>
      </c>
      <c r="K3040" s="151" t="str">
        <f>IFERROR(IF(VLOOKUP(B3040,comp!$D:$L,1,FALSE)=B3040,"",""),"Novo")</f>
        <v/>
      </c>
    </row>
    <row r="3041" spans="1:11">
      <c r="A3041" s="151">
        <v>94794</v>
      </c>
      <c r="B3041" s="152">
        <v>6015</v>
      </c>
      <c r="C3041" s="151" t="s">
        <v>4464</v>
      </c>
      <c r="D3041" s="151" t="s">
        <v>727</v>
      </c>
      <c r="E3041" s="151">
        <v>1</v>
      </c>
      <c r="F3041" s="151">
        <v>106.77</v>
      </c>
      <c r="G3041" s="151">
        <f t="shared" si="141"/>
        <v>106.77</v>
      </c>
      <c r="H3041" s="151">
        <f t="shared" si="142"/>
        <v>0</v>
      </c>
      <c r="I3041" s="151">
        <f t="shared" si="143"/>
        <v>106.77</v>
      </c>
      <c r="J3041" s="151" t="s">
        <v>707</v>
      </c>
      <c r="K3041" s="151" t="str">
        <f>IFERROR(IF(VLOOKUP(B3041,comp!$D:$L,1,FALSE)=B3041,"",""),"Novo")</f>
        <v/>
      </c>
    </row>
    <row r="3042" spans="1:11">
      <c r="A3042" s="151">
        <v>94795</v>
      </c>
      <c r="B3042" s="152">
        <v>11829</v>
      </c>
      <c r="C3042" s="151" t="s">
        <v>6363</v>
      </c>
      <c r="D3042" s="151" t="s">
        <v>727</v>
      </c>
      <c r="E3042" s="151">
        <v>1</v>
      </c>
      <c r="F3042" s="151">
        <v>40.44</v>
      </c>
      <c r="G3042" s="151">
        <f t="shared" si="141"/>
        <v>40.44</v>
      </c>
      <c r="H3042" s="151">
        <f t="shared" si="142"/>
        <v>0</v>
      </c>
      <c r="I3042" s="151">
        <f t="shared" si="143"/>
        <v>40.44</v>
      </c>
      <c r="J3042" s="151" t="s">
        <v>707</v>
      </c>
      <c r="K3042" s="151" t="str">
        <f>IFERROR(IF(VLOOKUP(B3042,comp!$D:$L,1,FALSE)=B3042,"",""),"Novo")</f>
        <v/>
      </c>
    </row>
    <row r="3043" spans="1:11">
      <c r="A3043" s="151">
        <v>94796</v>
      </c>
      <c r="B3043" s="152">
        <v>11830</v>
      </c>
      <c r="C3043" s="151" t="s">
        <v>6364</v>
      </c>
      <c r="D3043" s="151" t="s">
        <v>727</v>
      </c>
      <c r="E3043" s="151">
        <v>1</v>
      </c>
      <c r="F3043" s="151">
        <v>43.67</v>
      </c>
      <c r="G3043" s="151">
        <f t="shared" si="141"/>
        <v>43.67</v>
      </c>
      <c r="H3043" s="151">
        <f t="shared" si="142"/>
        <v>0</v>
      </c>
      <c r="I3043" s="151">
        <f t="shared" si="143"/>
        <v>43.67</v>
      </c>
      <c r="J3043" s="151" t="s">
        <v>707</v>
      </c>
      <c r="K3043" s="151" t="str">
        <f>IFERROR(IF(VLOOKUP(B3043,comp!$D:$L,1,FALSE)=B3043,"",""),"Novo")</f>
        <v/>
      </c>
    </row>
    <row r="3044" spans="1:11">
      <c r="A3044" s="151">
        <v>94797</v>
      </c>
      <c r="B3044" s="152">
        <v>11825</v>
      </c>
      <c r="C3044" s="151" t="s">
        <v>6361</v>
      </c>
      <c r="D3044" s="151" t="s">
        <v>727</v>
      </c>
      <c r="E3044" s="151">
        <v>1</v>
      </c>
      <c r="F3044" s="151">
        <v>98.24</v>
      </c>
      <c r="G3044" s="151">
        <f t="shared" si="141"/>
        <v>98.24</v>
      </c>
      <c r="H3044" s="151">
        <f t="shared" si="142"/>
        <v>0</v>
      </c>
      <c r="I3044" s="151">
        <f t="shared" si="143"/>
        <v>98.24</v>
      </c>
      <c r="J3044" s="151" t="s">
        <v>707</v>
      </c>
      <c r="K3044" s="151" t="str">
        <f>IFERROR(IF(VLOOKUP(B3044,comp!$D:$L,1,FALSE)=B3044,"",""),"Novo")</f>
        <v/>
      </c>
    </row>
    <row r="3045" spans="1:11">
      <c r="A3045" s="151">
        <v>94798</v>
      </c>
      <c r="B3045" s="152">
        <v>11764</v>
      </c>
      <c r="C3045" s="151" t="s">
        <v>6355</v>
      </c>
      <c r="D3045" s="151" t="s">
        <v>727</v>
      </c>
      <c r="E3045" s="151">
        <v>1</v>
      </c>
      <c r="F3045" s="151">
        <v>167.31</v>
      </c>
      <c r="G3045" s="151">
        <f t="shared" si="141"/>
        <v>167.31</v>
      </c>
      <c r="H3045" s="151">
        <f t="shared" si="142"/>
        <v>0</v>
      </c>
      <c r="I3045" s="151">
        <f t="shared" si="143"/>
        <v>167.31</v>
      </c>
      <c r="J3045" s="151" t="s">
        <v>707</v>
      </c>
      <c r="K3045" s="151" t="str">
        <f>IFERROR(IF(VLOOKUP(B3045,comp!$D:$L,1,FALSE)=B3045,"",""),"Novo")</f>
        <v/>
      </c>
    </row>
    <row r="3046" spans="1:11">
      <c r="A3046" s="151">
        <v>94799</v>
      </c>
      <c r="B3046" s="152">
        <v>11763</v>
      </c>
      <c r="C3046" s="151" t="s">
        <v>6354</v>
      </c>
      <c r="D3046" s="151" t="s">
        <v>727</v>
      </c>
      <c r="E3046" s="151">
        <v>1</v>
      </c>
      <c r="F3046" s="151">
        <v>203.92</v>
      </c>
      <c r="G3046" s="151">
        <f t="shared" si="141"/>
        <v>203.92</v>
      </c>
      <c r="H3046" s="151">
        <f t="shared" si="142"/>
        <v>0</v>
      </c>
      <c r="I3046" s="151">
        <f t="shared" si="143"/>
        <v>203.92</v>
      </c>
      <c r="J3046" s="151" t="s">
        <v>707</v>
      </c>
      <c r="K3046" s="151" t="str">
        <f>IFERROR(IF(VLOOKUP(B3046,comp!$D:$L,1,FALSE)=B3046,"",""),"Novo")</f>
        <v/>
      </c>
    </row>
    <row r="3047" spans="1:11">
      <c r="A3047" s="151">
        <v>94800</v>
      </c>
      <c r="B3047" s="152">
        <v>11767</v>
      </c>
      <c r="C3047" s="151" t="s">
        <v>6358</v>
      </c>
      <c r="D3047" s="151" t="s">
        <v>727</v>
      </c>
      <c r="E3047" s="151">
        <v>1</v>
      </c>
      <c r="F3047" s="151">
        <v>261.64999999999998</v>
      </c>
      <c r="G3047" s="151">
        <f t="shared" si="141"/>
        <v>261.64999999999998</v>
      </c>
      <c r="H3047" s="151">
        <f t="shared" si="142"/>
        <v>0</v>
      </c>
      <c r="I3047" s="151">
        <f t="shared" si="143"/>
        <v>261.64999999999998</v>
      </c>
      <c r="J3047" s="151" t="s">
        <v>707</v>
      </c>
      <c r="K3047" s="151" t="str">
        <f>IFERROR(IF(VLOOKUP(B3047,comp!$D:$L,1,FALSE)=B3047,"",""),"Novo")</f>
        <v/>
      </c>
    </row>
    <row r="3048" spans="1:11">
      <c r="A3048" s="151">
        <v>95249</v>
      </c>
      <c r="B3048" s="152">
        <v>11749</v>
      </c>
      <c r="C3048" s="151" t="s">
        <v>4473</v>
      </c>
      <c r="D3048" s="151" t="s">
        <v>727</v>
      </c>
      <c r="E3048" s="151">
        <v>1</v>
      </c>
      <c r="F3048" s="151">
        <v>40.33</v>
      </c>
      <c r="G3048" s="151">
        <f t="shared" si="141"/>
        <v>40.33</v>
      </c>
      <c r="H3048" s="151">
        <f t="shared" si="142"/>
        <v>0</v>
      </c>
      <c r="I3048" s="151">
        <f t="shared" si="143"/>
        <v>40.33</v>
      </c>
      <c r="J3048" s="151" t="s">
        <v>707</v>
      </c>
      <c r="K3048" s="151" t="str">
        <f>IFERROR(IF(VLOOKUP(B3048,comp!$D:$L,1,FALSE)=B3048,"",""),"Novo")</f>
        <v/>
      </c>
    </row>
    <row r="3049" spans="1:11">
      <c r="A3049" s="151">
        <v>95251</v>
      </c>
      <c r="B3049" s="152">
        <v>11750</v>
      </c>
      <c r="C3049" s="151" t="s">
        <v>4474</v>
      </c>
      <c r="D3049" s="151" t="s">
        <v>727</v>
      </c>
      <c r="E3049" s="151">
        <v>1</v>
      </c>
      <c r="F3049" s="151">
        <v>81.150000000000006</v>
      </c>
      <c r="G3049" s="151">
        <f t="shared" si="141"/>
        <v>81.150000000000006</v>
      </c>
      <c r="H3049" s="151">
        <f t="shared" si="142"/>
        <v>0</v>
      </c>
      <c r="I3049" s="151">
        <f t="shared" si="143"/>
        <v>81.150000000000006</v>
      </c>
      <c r="J3049" s="151" t="s">
        <v>707</v>
      </c>
      <c r="K3049" s="151" t="str">
        <f>IFERROR(IF(VLOOKUP(B3049,comp!$D:$L,1,FALSE)=B3049,"",""),"Novo")</f>
        <v/>
      </c>
    </row>
    <row r="3050" spans="1:11">
      <c r="A3050" s="151">
        <v>99619</v>
      </c>
      <c r="B3050" s="152">
        <v>10412</v>
      </c>
      <c r="C3050" s="151" t="s">
        <v>5174</v>
      </c>
      <c r="D3050" s="151" t="s">
        <v>727</v>
      </c>
      <c r="E3050" s="151">
        <v>1</v>
      </c>
      <c r="F3050" s="151">
        <v>116.98</v>
      </c>
      <c r="G3050" s="151">
        <f t="shared" si="141"/>
        <v>116.98</v>
      </c>
      <c r="H3050" s="151">
        <f t="shared" si="142"/>
        <v>0</v>
      </c>
      <c r="I3050" s="151">
        <f t="shared" si="143"/>
        <v>116.98</v>
      </c>
      <c r="J3050" s="151" t="s">
        <v>707</v>
      </c>
      <c r="K3050" s="151" t="str">
        <f>IFERROR(IF(VLOOKUP(B3050,comp!$D:$L,1,FALSE)=B3050,"",""),"Novo")</f>
        <v/>
      </c>
    </row>
    <row r="3051" spans="1:11">
      <c r="A3051" s="151">
        <v>99620</v>
      </c>
      <c r="B3051" s="152">
        <v>10410</v>
      </c>
      <c r="C3051" s="151" t="s">
        <v>5172</v>
      </c>
      <c r="D3051" s="151" t="s">
        <v>727</v>
      </c>
      <c r="E3051" s="151">
        <v>1</v>
      </c>
      <c r="F3051" s="151">
        <v>158.99</v>
      </c>
      <c r="G3051" s="151">
        <f t="shared" si="141"/>
        <v>158.99</v>
      </c>
      <c r="H3051" s="151">
        <f t="shared" si="142"/>
        <v>0</v>
      </c>
      <c r="I3051" s="151">
        <f t="shared" si="143"/>
        <v>158.99</v>
      </c>
      <c r="J3051" s="151" t="s">
        <v>707</v>
      </c>
      <c r="K3051" s="151" t="str">
        <f>IFERROR(IF(VLOOKUP(B3051,comp!$D:$L,1,FALSE)=B3051,"",""),"Novo")</f>
        <v/>
      </c>
    </row>
    <row r="3052" spans="1:11">
      <c r="A3052" s="151">
        <v>99621</v>
      </c>
      <c r="B3052" s="152">
        <v>10411</v>
      </c>
      <c r="C3052" s="151" t="s">
        <v>5173</v>
      </c>
      <c r="D3052" s="151" t="s">
        <v>727</v>
      </c>
      <c r="E3052" s="151">
        <v>1</v>
      </c>
      <c r="F3052" s="151">
        <v>238.02</v>
      </c>
      <c r="G3052" s="151">
        <f t="shared" si="141"/>
        <v>238.02</v>
      </c>
      <c r="H3052" s="151">
        <f t="shared" si="142"/>
        <v>0</v>
      </c>
      <c r="I3052" s="151">
        <f t="shared" si="143"/>
        <v>238.02</v>
      </c>
      <c r="J3052" s="151" t="s">
        <v>707</v>
      </c>
      <c r="K3052" s="151" t="str">
        <f>IFERROR(IF(VLOOKUP(B3052,comp!$D:$L,1,FALSE)=B3052,"",""),"Novo")</f>
        <v/>
      </c>
    </row>
    <row r="3053" spans="1:11">
      <c r="A3053" s="151">
        <v>99622</v>
      </c>
      <c r="B3053" s="152">
        <v>10409</v>
      </c>
      <c r="C3053" s="151" t="s">
        <v>5171</v>
      </c>
      <c r="D3053" s="151" t="s">
        <v>727</v>
      </c>
      <c r="E3053" s="151">
        <v>1</v>
      </c>
      <c r="F3053" s="151">
        <v>266</v>
      </c>
      <c r="G3053" s="151">
        <f t="shared" si="141"/>
        <v>266</v>
      </c>
      <c r="H3053" s="151">
        <f t="shared" si="142"/>
        <v>0</v>
      </c>
      <c r="I3053" s="151">
        <f t="shared" si="143"/>
        <v>266</v>
      </c>
      <c r="J3053" s="151" t="s">
        <v>707</v>
      </c>
      <c r="K3053" s="151" t="str">
        <f>IFERROR(IF(VLOOKUP(B3053,comp!$D:$L,1,FALSE)=B3053,"",""),"Novo")</f>
        <v/>
      </c>
    </row>
    <row r="3054" spans="1:11">
      <c r="A3054" s="151">
        <v>99623</v>
      </c>
      <c r="B3054" s="152">
        <v>10408</v>
      </c>
      <c r="C3054" s="151" t="s">
        <v>5170</v>
      </c>
      <c r="D3054" s="151" t="s">
        <v>727</v>
      </c>
      <c r="E3054" s="151">
        <v>1</v>
      </c>
      <c r="F3054" s="151">
        <v>372.67</v>
      </c>
      <c r="G3054" s="151">
        <f t="shared" si="141"/>
        <v>372.67</v>
      </c>
      <c r="H3054" s="151">
        <f t="shared" si="142"/>
        <v>0</v>
      </c>
      <c r="I3054" s="151">
        <f t="shared" si="143"/>
        <v>372.67</v>
      </c>
      <c r="J3054" s="151" t="s">
        <v>707</v>
      </c>
      <c r="K3054" s="151" t="str">
        <f>IFERROR(IF(VLOOKUP(B3054,comp!$D:$L,1,FALSE)=B3054,"",""),"Novo")</f>
        <v/>
      </c>
    </row>
    <row r="3055" spans="1:11">
      <c r="A3055" s="151">
        <v>99624</v>
      </c>
      <c r="B3055" s="152">
        <v>10405</v>
      </c>
      <c r="C3055" s="151" t="s">
        <v>5167</v>
      </c>
      <c r="D3055" s="151" t="s">
        <v>727</v>
      </c>
      <c r="E3055" s="151">
        <v>1</v>
      </c>
      <c r="F3055" s="151">
        <v>532.94000000000005</v>
      </c>
      <c r="G3055" s="151">
        <f t="shared" si="141"/>
        <v>532.94000000000005</v>
      </c>
      <c r="H3055" s="151">
        <f t="shared" si="142"/>
        <v>0</v>
      </c>
      <c r="I3055" s="151">
        <f t="shared" si="143"/>
        <v>532.94000000000005</v>
      </c>
      <c r="J3055" s="151" t="s">
        <v>707</v>
      </c>
      <c r="K3055" s="151" t="str">
        <f>IFERROR(IF(VLOOKUP(B3055,comp!$D:$L,1,FALSE)=B3055,"",""),"Novo")</f>
        <v/>
      </c>
    </row>
    <row r="3056" spans="1:11">
      <c r="A3056" s="151">
        <v>99625</v>
      </c>
      <c r="B3056" s="152">
        <v>10406</v>
      </c>
      <c r="C3056" s="151" t="s">
        <v>5168</v>
      </c>
      <c r="D3056" s="151" t="s">
        <v>727</v>
      </c>
      <c r="E3056" s="151">
        <v>1</v>
      </c>
      <c r="F3056" s="151">
        <v>736.09</v>
      </c>
      <c r="G3056" s="151">
        <f t="shared" si="141"/>
        <v>736.09</v>
      </c>
      <c r="H3056" s="151">
        <f t="shared" si="142"/>
        <v>0</v>
      </c>
      <c r="I3056" s="151">
        <f t="shared" si="143"/>
        <v>736.09</v>
      </c>
      <c r="J3056" s="151" t="s">
        <v>707</v>
      </c>
      <c r="K3056" s="151" t="str">
        <f>IFERROR(IF(VLOOKUP(B3056,comp!$D:$L,1,FALSE)=B3056,"",""),"Novo")</f>
        <v/>
      </c>
    </row>
    <row r="3057" spans="1:11">
      <c r="A3057" s="151">
        <v>99626</v>
      </c>
      <c r="B3057" s="152">
        <v>10407</v>
      </c>
      <c r="C3057" s="151" t="s">
        <v>5169</v>
      </c>
      <c r="D3057" s="151" t="s">
        <v>727</v>
      </c>
      <c r="E3057" s="151">
        <v>1</v>
      </c>
      <c r="F3057" s="155">
        <v>1141.69</v>
      </c>
      <c r="G3057" s="151">
        <f t="shared" si="141"/>
        <v>1141.69</v>
      </c>
      <c r="H3057" s="151">
        <f t="shared" si="142"/>
        <v>0</v>
      </c>
      <c r="I3057" s="151">
        <f t="shared" si="143"/>
        <v>1141.69</v>
      </c>
      <c r="J3057" s="151" t="s">
        <v>707</v>
      </c>
      <c r="K3057" s="151" t="str">
        <f>IFERROR(IF(VLOOKUP(B3057,comp!$D:$L,1,FALSE)=B3057,"",""),"Novo")</f>
        <v/>
      </c>
    </row>
    <row r="3058" spans="1:11">
      <c r="A3058" s="151">
        <v>99627</v>
      </c>
      <c r="B3058" s="152">
        <v>21092</v>
      </c>
      <c r="C3058" s="151" t="s">
        <v>5183</v>
      </c>
      <c r="D3058" s="151" t="s">
        <v>727</v>
      </c>
      <c r="E3058" s="151">
        <v>1</v>
      </c>
      <c r="F3058" s="151">
        <v>70.27</v>
      </c>
      <c r="G3058" s="151">
        <f t="shared" si="141"/>
        <v>70.27</v>
      </c>
      <c r="H3058" s="151">
        <f t="shared" si="142"/>
        <v>0</v>
      </c>
      <c r="I3058" s="151">
        <f t="shared" si="143"/>
        <v>70.27</v>
      </c>
      <c r="J3058" s="151" t="s">
        <v>707</v>
      </c>
      <c r="K3058" s="151" t="str">
        <f>IFERROR(IF(VLOOKUP(B3058,comp!$D:$L,1,FALSE)=B3058,"",""),"Novo")</f>
        <v/>
      </c>
    </row>
    <row r="3059" spans="1:11">
      <c r="A3059" s="151">
        <v>99628</v>
      </c>
      <c r="B3059" s="152">
        <v>10413</v>
      </c>
      <c r="C3059" s="151" t="s">
        <v>5175</v>
      </c>
      <c r="D3059" s="151" t="s">
        <v>727</v>
      </c>
      <c r="E3059" s="151">
        <v>1</v>
      </c>
      <c r="F3059" s="151">
        <v>74.989999999999995</v>
      </c>
      <c r="G3059" s="151">
        <f t="shared" si="141"/>
        <v>74.989999999999995</v>
      </c>
      <c r="H3059" s="151">
        <f t="shared" si="142"/>
        <v>0</v>
      </c>
      <c r="I3059" s="151">
        <f t="shared" si="143"/>
        <v>74.989999999999995</v>
      </c>
      <c r="J3059" s="151" t="s">
        <v>707</v>
      </c>
      <c r="K3059" s="151" t="str">
        <f>IFERROR(IF(VLOOKUP(B3059,comp!$D:$L,1,FALSE)=B3059,"",""),"Novo")</f>
        <v/>
      </c>
    </row>
    <row r="3060" spans="1:11">
      <c r="A3060" s="151">
        <v>99629</v>
      </c>
      <c r="B3060" s="152">
        <v>10418</v>
      </c>
      <c r="C3060" s="151" t="s">
        <v>5180</v>
      </c>
      <c r="D3060" s="151" t="s">
        <v>727</v>
      </c>
      <c r="E3060" s="151">
        <v>1</v>
      </c>
      <c r="F3060" s="151">
        <v>81.93</v>
      </c>
      <c r="G3060" s="151">
        <f t="shared" si="141"/>
        <v>81.93</v>
      </c>
      <c r="H3060" s="151">
        <f t="shared" si="142"/>
        <v>0</v>
      </c>
      <c r="I3060" s="151">
        <f t="shared" si="143"/>
        <v>81.93</v>
      </c>
      <c r="J3060" s="151" t="s">
        <v>707</v>
      </c>
      <c r="K3060" s="151" t="str">
        <f>IFERROR(IF(VLOOKUP(B3060,comp!$D:$L,1,FALSE)=B3060,"",""),"Novo")</f>
        <v/>
      </c>
    </row>
    <row r="3061" spans="1:11">
      <c r="A3061" s="151">
        <v>99630</v>
      </c>
      <c r="B3061" s="152">
        <v>10419</v>
      </c>
      <c r="C3061" s="151" t="s">
        <v>5181</v>
      </c>
      <c r="D3061" s="151" t="s">
        <v>727</v>
      </c>
      <c r="E3061" s="151">
        <v>1</v>
      </c>
      <c r="F3061" s="151">
        <v>122.92</v>
      </c>
      <c r="G3061" s="151">
        <f t="shared" si="141"/>
        <v>122.92</v>
      </c>
      <c r="H3061" s="151">
        <f t="shared" si="142"/>
        <v>0</v>
      </c>
      <c r="I3061" s="151">
        <f t="shared" si="143"/>
        <v>122.92</v>
      </c>
      <c r="J3061" s="151" t="s">
        <v>707</v>
      </c>
      <c r="K3061" s="151" t="str">
        <f>IFERROR(IF(VLOOKUP(B3061,comp!$D:$L,1,FALSE)=B3061,"",""),"Novo")</f>
        <v/>
      </c>
    </row>
    <row r="3062" spans="1:11">
      <c r="A3062" s="151">
        <v>99631</v>
      </c>
      <c r="B3062" s="152">
        <v>10416</v>
      </c>
      <c r="C3062" s="151" t="s">
        <v>5178</v>
      </c>
      <c r="D3062" s="151" t="s">
        <v>727</v>
      </c>
      <c r="E3062" s="151">
        <v>1</v>
      </c>
      <c r="F3062" s="151">
        <v>141.61000000000001</v>
      </c>
      <c r="G3062" s="151">
        <f t="shared" si="141"/>
        <v>141.61000000000001</v>
      </c>
      <c r="H3062" s="151">
        <f t="shared" si="142"/>
        <v>0</v>
      </c>
      <c r="I3062" s="151">
        <f t="shared" si="143"/>
        <v>141.61000000000001</v>
      </c>
      <c r="J3062" s="151" t="s">
        <v>707</v>
      </c>
      <c r="K3062" s="151" t="str">
        <f>IFERROR(IF(VLOOKUP(B3062,comp!$D:$L,1,FALSE)=B3062,"",""),"Novo")</f>
        <v/>
      </c>
    </row>
    <row r="3063" spans="1:11">
      <c r="A3063" s="151">
        <v>99632</v>
      </c>
      <c r="B3063" s="152">
        <v>10417</v>
      </c>
      <c r="C3063" s="151" t="s">
        <v>5179</v>
      </c>
      <c r="D3063" s="151" t="s">
        <v>727</v>
      </c>
      <c r="E3063" s="151">
        <v>1</v>
      </c>
      <c r="F3063" s="151">
        <v>206.34</v>
      </c>
      <c r="G3063" s="151">
        <f t="shared" si="141"/>
        <v>206.34</v>
      </c>
      <c r="H3063" s="151">
        <f t="shared" si="142"/>
        <v>0</v>
      </c>
      <c r="I3063" s="151">
        <f t="shared" si="143"/>
        <v>206.34</v>
      </c>
      <c r="J3063" s="151" t="s">
        <v>707</v>
      </c>
      <c r="K3063" s="151" t="str">
        <f>IFERROR(IF(VLOOKUP(B3063,comp!$D:$L,1,FALSE)=B3063,"",""),"Novo")</f>
        <v/>
      </c>
    </row>
    <row r="3064" spans="1:11">
      <c r="A3064" s="151">
        <v>99633</v>
      </c>
      <c r="B3064" s="152">
        <v>10414</v>
      </c>
      <c r="C3064" s="151" t="s">
        <v>5176</v>
      </c>
      <c r="D3064" s="151" t="s">
        <v>727</v>
      </c>
      <c r="E3064" s="151">
        <v>1</v>
      </c>
      <c r="F3064" s="151">
        <v>451.51</v>
      </c>
      <c r="G3064" s="151">
        <f t="shared" si="141"/>
        <v>451.51</v>
      </c>
      <c r="H3064" s="151">
        <f t="shared" si="142"/>
        <v>0</v>
      </c>
      <c r="I3064" s="151">
        <f t="shared" si="143"/>
        <v>451.51</v>
      </c>
      <c r="J3064" s="151" t="s">
        <v>707</v>
      </c>
      <c r="K3064" s="151" t="str">
        <f>IFERROR(IF(VLOOKUP(B3064,comp!$D:$L,1,FALSE)=B3064,"",""),"Novo")</f>
        <v/>
      </c>
    </row>
    <row r="3065" spans="1:11">
      <c r="A3065" s="151">
        <v>99634</v>
      </c>
      <c r="B3065" s="152">
        <v>10415</v>
      </c>
      <c r="C3065" s="151" t="s">
        <v>5177</v>
      </c>
      <c r="D3065" s="151" t="s">
        <v>727</v>
      </c>
      <c r="E3065" s="151">
        <v>1</v>
      </c>
      <c r="F3065" s="151">
        <v>783.62</v>
      </c>
      <c r="G3065" s="151">
        <f t="shared" si="141"/>
        <v>783.62</v>
      </c>
      <c r="H3065" s="151">
        <f t="shared" si="142"/>
        <v>0</v>
      </c>
      <c r="I3065" s="151">
        <f t="shared" si="143"/>
        <v>783.62</v>
      </c>
      <c r="J3065" s="151" t="s">
        <v>707</v>
      </c>
      <c r="K3065" s="151" t="str">
        <f>IFERROR(IF(VLOOKUP(B3065,comp!$D:$L,1,FALSE)=B3065,"",""),"Novo")</f>
        <v/>
      </c>
    </row>
    <row r="3066" spans="1:11">
      <c r="A3066" s="151">
        <v>99635</v>
      </c>
      <c r="B3066" s="152">
        <v>10228</v>
      </c>
      <c r="C3066" s="151" t="s">
        <v>5155</v>
      </c>
      <c r="D3066" s="151" t="s">
        <v>727</v>
      </c>
      <c r="E3066" s="151">
        <v>1</v>
      </c>
      <c r="F3066" s="151">
        <v>399</v>
      </c>
      <c r="G3066" s="151">
        <f t="shared" si="141"/>
        <v>399</v>
      </c>
      <c r="H3066" s="151">
        <f t="shared" si="142"/>
        <v>0</v>
      </c>
      <c r="I3066" s="151">
        <f t="shared" si="143"/>
        <v>399</v>
      </c>
      <c r="J3066" s="151" t="s">
        <v>707</v>
      </c>
      <c r="K3066" s="151" t="str">
        <f>IFERROR(IF(VLOOKUP(B3066,comp!$D:$L,1,FALSE)=B3066,"",""),"Novo")</f>
        <v/>
      </c>
    </row>
    <row r="3067" spans="1:11">
      <c r="A3067" s="151">
        <v>103008</v>
      </c>
      <c r="B3067" s="152">
        <v>10404</v>
      </c>
      <c r="C3067" s="151" t="s">
        <v>5166</v>
      </c>
      <c r="D3067" s="151" t="s">
        <v>727</v>
      </c>
      <c r="E3067" s="151">
        <v>1</v>
      </c>
      <c r="F3067" s="151">
        <v>96.53</v>
      </c>
      <c r="G3067" s="151">
        <f t="shared" si="141"/>
        <v>96.53</v>
      </c>
      <c r="H3067" s="151">
        <f t="shared" si="142"/>
        <v>0</v>
      </c>
      <c r="I3067" s="151">
        <f t="shared" si="143"/>
        <v>96.53</v>
      </c>
      <c r="J3067" s="151" t="s">
        <v>707</v>
      </c>
      <c r="K3067" s="151" t="str">
        <f>IFERROR(IF(VLOOKUP(B3067,comp!$D:$L,1,FALSE)=B3067,"",""),"Novo")</f>
        <v/>
      </c>
    </row>
    <row r="3068" spans="1:11">
      <c r="A3068" s="151">
        <v>103009</v>
      </c>
      <c r="B3068" s="152">
        <v>12657</v>
      </c>
      <c r="C3068" s="151" t="s">
        <v>5182</v>
      </c>
      <c r="D3068" s="151" t="s">
        <v>727</v>
      </c>
      <c r="E3068" s="151">
        <v>1</v>
      </c>
      <c r="F3068" s="151">
        <v>330.64</v>
      </c>
      <c r="G3068" s="151">
        <f t="shared" si="141"/>
        <v>330.64</v>
      </c>
      <c r="H3068" s="151">
        <f t="shared" si="142"/>
        <v>0</v>
      </c>
      <c r="I3068" s="151">
        <f t="shared" si="143"/>
        <v>330.64</v>
      </c>
      <c r="J3068" s="151" t="s">
        <v>707</v>
      </c>
      <c r="K3068" s="151" t="str">
        <f>IFERROR(IF(VLOOKUP(B3068,comp!$D:$L,1,FALSE)=B3068,"",""),"Novo")</f>
        <v/>
      </c>
    </row>
    <row r="3069" spans="1:11">
      <c r="A3069" s="151">
        <v>103010</v>
      </c>
      <c r="B3069" s="152">
        <v>10229</v>
      </c>
      <c r="C3069" s="151" t="s">
        <v>5158</v>
      </c>
      <c r="D3069" s="151" t="s">
        <v>727</v>
      </c>
      <c r="E3069" s="151">
        <v>1</v>
      </c>
      <c r="F3069" s="151">
        <v>73.19</v>
      </c>
      <c r="G3069" s="151">
        <f t="shared" si="141"/>
        <v>73.19</v>
      </c>
      <c r="H3069" s="151">
        <f t="shared" si="142"/>
        <v>0</v>
      </c>
      <c r="I3069" s="151">
        <f t="shared" si="143"/>
        <v>73.19</v>
      </c>
      <c r="J3069" s="151" t="s">
        <v>707</v>
      </c>
      <c r="K3069" s="151" t="str">
        <f>IFERROR(IF(VLOOKUP(B3069,comp!$D:$L,1,FALSE)=B3069,"",""),"Novo")</f>
        <v/>
      </c>
    </row>
    <row r="3070" spans="1:11">
      <c r="A3070" s="151">
        <v>103011</v>
      </c>
      <c r="B3070" s="152">
        <v>10234</v>
      </c>
      <c r="C3070" s="151" t="s">
        <v>5163</v>
      </c>
      <c r="D3070" s="151" t="s">
        <v>727</v>
      </c>
      <c r="E3070" s="151">
        <v>1</v>
      </c>
      <c r="F3070" s="151">
        <v>80.930000000000007</v>
      </c>
      <c r="G3070" s="151">
        <f t="shared" si="141"/>
        <v>80.930000000000007</v>
      </c>
      <c r="H3070" s="151">
        <f t="shared" si="142"/>
        <v>0</v>
      </c>
      <c r="I3070" s="151">
        <f t="shared" si="143"/>
        <v>80.930000000000007</v>
      </c>
      <c r="J3070" s="151" t="s">
        <v>707</v>
      </c>
      <c r="K3070" s="151" t="str">
        <f>IFERROR(IF(VLOOKUP(B3070,comp!$D:$L,1,FALSE)=B3070,"",""),"Novo")</f>
        <v/>
      </c>
    </row>
    <row r="3071" spans="1:11">
      <c r="A3071" s="151">
        <v>103012</v>
      </c>
      <c r="B3071" s="152">
        <v>10233</v>
      </c>
      <c r="C3071" s="151" t="s">
        <v>5162</v>
      </c>
      <c r="D3071" s="151" t="s">
        <v>727</v>
      </c>
      <c r="E3071" s="151">
        <v>1</v>
      </c>
      <c r="F3071" s="151">
        <v>128.47</v>
      </c>
      <c r="G3071" s="151">
        <f t="shared" si="141"/>
        <v>128.47</v>
      </c>
      <c r="H3071" s="151">
        <f t="shared" si="142"/>
        <v>0</v>
      </c>
      <c r="I3071" s="151">
        <f t="shared" si="143"/>
        <v>128.47</v>
      </c>
      <c r="J3071" s="151" t="s">
        <v>707</v>
      </c>
      <c r="K3071" s="151" t="str">
        <f>IFERROR(IF(VLOOKUP(B3071,comp!$D:$L,1,FALSE)=B3071,"",""),"Novo")</f>
        <v/>
      </c>
    </row>
    <row r="3072" spans="1:11">
      <c r="A3072" s="151">
        <v>103013</v>
      </c>
      <c r="B3072" s="152">
        <v>10236</v>
      </c>
      <c r="C3072" s="151" t="s">
        <v>5165</v>
      </c>
      <c r="D3072" s="151" t="s">
        <v>727</v>
      </c>
      <c r="E3072" s="151">
        <v>1</v>
      </c>
      <c r="F3072" s="151">
        <v>137.1</v>
      </c>
      <c r="G3072" s="151">
        <f t="shared" si="141"/>
        <v>137.1</v>
      </c>
      <c r="H3072" s="151">
        <f t="shared" si="142"/>
        <v>0</v>
      </c>
      <c r="I3072" s="151">
        <f t="shared" si="143"/>
        <v>137.1</v>
      </c>
      <c r="J3072" s="151" t="s">
        <v>707</v>
      </c>
      <c r="K3072" s="151" t="str">
        <f>IFERROR(IF(VLOOKUP(B3072,comp!$D:$L,1,FALSE)=B3072,"",""),"Novo")</f>
        <v/>
      </c>
    </row>
    <row r="3073" spans="1:11">
      <c r="A3073" s="151">
        <v>103014</v>
      </c>
      <c r="B3073" s="152">
        <v>10232</v>
      </c>
      <c r="C3073" s="151" t="s">
        <v>5161</v>
      </c>
      <c r="D3073" s="151" t="s">
        <v>727</v>
      </c>
      <c r="E3073" s="151">
        <v>1</v>
      </c>
      <c r="F3073" s="151">
        <v>207.67</v>
      </c>
      <c r="G3073" s="151">
        <f t="shared" si="141"/>
        <v>207.67</v>
      </c>
      <c r="H3073" s="151">
        <f t="shared" si="142"/>
        <v>0</v>
      </c>
      <c r="I3073" s="151">
        <f t="shared" si="143"/>
        <v>207.67</v>
      </c>
      <c r="J3073" s="151" t="s">
        <v>707</v>
      </c>
      <c r="K3073" s="151" t="str">
        <f>IFERROR(IF(VLOOKUP(B3073,comp!$D:$L,1,FALSE)=B3073,"",""),"Novo")</f>
        <v/>
      </c>
    </row>
    <row r="3074" spans="1:11">
      <c r="A3074" s="151">
        <v>103015</v>
      </c>
      <c r="B3074" s="152">
        <v>10231</v>
      </c>
      <c r="C3074" s="151" t="s">
        <v>5160</v>
      </c>
      <c r="D3074" s="151" t="s">
        <v>727</v>
      </c>
      <c r="E3074" s="151">
        <v>1</v>
      </c>
      <c r="F3074" s="151">
        <v>371.11</v>
      </c>
      <c r="G3074" s="151">
        <f t="shared" si="141"/>
        <v>371.11</v>
      </c>
      <c r="H3074" s="151">
        <f t="shared" si="142"/>
        <v>0</v>
      </c>
      <c r="I3074" s="151">
        <f t="shared" si="143"/>
        <v>371.11</v>
      </c>
      <c r="J3074" s="151" t="s">
        <v>707</v>
      </c>
      <c r="K3074" s="151" t="str">
        <f>IFERROR(IF(VLOOKUP(B3074,comp!$D:$L,1,FALSE)=B3074,"",""),"Novo")</f>
        <v/>
      </c>
    </row>
    <row r="3075" spans="1:11">
      <c r="A3075" s="151">
        <v>103016</v>
      </c>
      <c r="B3075" s="152">
        <v>10235</v>
      </c>
      <c r="C3075" s="151" t="s">
        <v>5164</v>
      </c>
      <c r="D3075" s="151" t="s">
        <v>727</v>
      </c>
      <c r="E3075" s="151">
        <v>1</v>
      </c>
      <c r="F3075" s="151">
        <v>508.76</v>
      </c>
      <c r="G3075" s="151">
        <f t="shared" si="141"/>
        <v>508.76</v>
      </c>
      <c r="H3075" s="151">
        <f t="shared" si="142"/>
        <v>0</v>
      </c>
      <c r="I3075" s="151">
        <f t="shared" si="143"/>
        <v>508.76</v>
      </c>
      <c r="J3075" s="151" t="s">
        <v>707</v>
      </c>
      <c r="K3075" s="151" t="str">
        <f>IFERROR(IF(VLOOKUP(B3075,comp!$D:$L,1,FALSE)=B3075,"",""),"Novo")</f>
        <v/>
      </c>
    </row>
    <row r="3076" spans="1:11">
      <c r="A3076" s="151">
        <v>103017</v>
      </c>
      <c r="B3076" s="152">
        <v>10230</v>
      </c>
      <c r="C3076" s="151" t="s">
        <v>5159</v>
      </c>
      <c r="D3076" s="151" t="s">
        <v>727</v>
      </c>
      <c r="E3076" s="151">
        <v>1</v>
      </c>
      <c r="F3076" s="151">
        <v>895.36</v>
      </c>
      <c r="G3076" s="151">
        <f t="shared" si="141"/>
        <v>895.36</v>
      </c>
      <c r="H3076" s="151">
        <f t="shared" si="142"/>
        <v>0</v>
      </c>
      <c r="I3076" s="151">
        <f t="shared" si="143"/>
        <v>895.36</v>
      </c>
      <c r="J3076" s="151" t="s">
        <v>707</v>
      </c>
      <c r="K3076" s="151" t="str">
        <f>IFERROR(IF(VLOOKUP(B3076,comp!$D:$L,1,FALSE)=B3076,"",""),"Novo")</f>
        <v/>
      </c>
    </row>
    <row r="3077" spans="1:11">
      <c r="A3077" s="151">
        <v>103018</v>
      </c>
      <c r="B3077" s="152">
        <v>11781</v>
      </c>
      <c r="C3077" s="151" t="s">
        <v>5156</v>
      </c>
      <c r="D3077" s="151" t="s">
        <v>727</v>
      </c>
      <c r="E3077" s="151">
        <v>1</v>
      </c>
      <c r="F3077" s="151">
        <v>323.24</v>
      </c>
      <c r="G3077" s="151">
        <f t="shared" ref="G3077:G3140" si="144">IF(J3077="INSUMO",F3077*E3077,0)</f>
        <v>323.24</v>
      </c>
      <c r="H3077" s="151">
        <f t="shared" ref="H3077:H3140" si="145">IF(J3077="MÃO DE OBRA",F3077*E3077,0)</f>
        <v>0</v>
      </c>
      <c r="I3077" s="151">
        <f t="shared" ref="I3077:I3140" si="146">E3077*F3077</f>
        <v>323.24</v>
      </c>
      <c r="J3077" s="151" t="s">
        <v>707</v>
      </c>
      <c r="K3077" s="151" t="str">
        <f>IFERROR(IF(VLOOKUP(B3077,comp!$D:$L,1,FALSE)=B3077,"",""),"Novo")</f>
        <v/>
      </c>
    </row>
    <row r="3078" spans="1:11">
      <c r="A3078" s="151">
        <v>103029</v>
      </c>
      <c r="B3078" s="152">
        <v>11756</v>
      </c>
      <c r="C3078" s="151" t="s">
        <v>4477</v>
      </c>
      <c r="D3078" s="151" t="s">
        <v>727</v>
      </c>
      <c r="E3078" s="151">
        <v>1</v>
      </c>
      <c r="F3078" s="151">
        <v>28.64</v>
      </c>
      <c r="G3078" s="151">
        <f t="shared" si="144"/>
        <v>28.64</v>
      </c>
      <c r="H3078" s="151">
        <f t="shared" si="145"/>
        <v>0</v>
      </c>
      <c r="I3078" s="151">
        <f t="shared" si="146"/>
        <v>28.64</v>
      </c>
      <c r="J3078" s="151" t="s">
        <v>707</v>
      </c>
      <c r="K3078" s="151" t="str">
        <f>IFERROR(IF(VLOOKUP(B3078,comp!$D:$L,1,FALSE)=B3078,"",""),"Novo")</f>
        <v/>
      </c>
    </row>
    <row r="3079" spans="1:11">
      <c r="A3079" s="151">
        <v>103036</v>
      </c>
      <c r="B3079" s="152">
        <v>11670</v>
      </c>
      <c r="C3079" s="151" t="s">
        <v>4487</v>
      </c>
      <c r="D3079" s="151" t="s">
        <v>727</v>
      </c>
      <c r="E3079" s="151">
        <v>1</v>
      </c>
      <c r="F3079" s="151">
        <v>23.04</v>
      </c>
      <c r="G3079" s="151">
        <f t="shared" si="144"/>
        <v>23.04</v>
      </c>
      <c r="H3079" s="151">
        <f t="shared" si="145"/>
        <v>0</v>
      </c>
      <c r="I3079" s="151">
        <f t="shared" si="146"/>
        <v>23.04</v>
      </c>
      <c r="J3079" s="151" t="s">
        <v>707</v>
      </c>
      <c r="K3079" s="151" t="str">
        <f>IFERROR(IF(VLOOKUP(B3079,comp!$D:$L,1,FALSE)=B3079,"",""),"Novo")</f>
        <v/>
      </c>
    </row>
    <row r="3080" spans="1:11">
      <c r="A3080" s="151">
        <v>103038</v>
      </c>
      <c r="B3080" s="152">
        <v>11669</v>
      </c>
      <c r="C3080" s="151" t="s">
        <v>4486</v>
      </c>
      <c r="D3080" s="151" t="s">
        <v>727</v>
      </c>
      <c r="E3080" s="151">
        <v>1</v>
      </c>
      <c r="F3080" s="151">
        <v>60.15</v>
      </c>
      <c r="G3080" s="151">
        <f t="shared" si="144"/>
        <v>60.15</v>
      </c>
      <c r="H3080" s="151">
        <f t="shared" si="145"/>
        <v>0</v>
      </c>
      <c r="I3080" s="151">
        <f t="shared" si="146"/>
        <v>60.15</v>
      </c>
      <c r="J3080" s="151" t="s">
        <v>707</v>
      </c>
      <c r="K3080" s="151" t="str">
        <f>IFERROR(IF(VLOOKUP(B3080,comp!$D:$L,1,FALSE)=B3080,"",""),"Novo")</f>
        <v/>
      </c>
    </row>
    <row r="3081" spans="1:11">
      <c r="A3081" s="151">
        <v>103039</v>
      </c>
      <c r="B3081" s="152">
        <v>11672</v>
      </c>
      <c r="C3081" s="151" t="s">
        <v>4489</v>
      </c>
      <c r="D3081" s="151" t="s">
        <v>727</v>
      </c>
      <c r="E3081" s="151">
        <v>1</v>
      </c>
      <c r="F3081" s="151">
        <v>63.16</v>
      </c>
      <c r="G3081" s="151">
        <f t="shared" si="144"/>
        <v>63.16</v>
      </c>
      <c r="H3081" s="151">
        <f t="shared" si="145"/>
        <v>0</v>
      </c>
      <c r="I3081" s="151">
        <f t="shared" si="146"/>
        <v>63.16</v>
      </c>
      <c r="J3081" s="151" t="s">
        <v>707</v>
      </c>
      <c r="K3081" s="151" t="str">
        <f>IFERROR(IF(VLOOKUP(B3081,comp!$D:$L,1,FALSE)=B3081,"",""),"Novo")</f>
        <v/>
      </c>
    </row>
    <row r="3082" spans="1:11">
      <c r="A3082" s="151">
        <v>103040</v>
      </c>
      <c r="B3082" s="152">
        <v>11671</v>
      </c>
      <c r="C3082" s="151" t="s">
        <v>4488</v>
      </c>
      <c r="D3082" s="151" t="s">
        <v>727</v>
      </c>
      <c r="E3082" s="151">
        <v>1</v>
      </c>
      <c r="F3082" s="151">
        <v>96.67</v>
      </c>
      <c r="G3082" s="151">
        <f t="shared" si="144"/>
        <v>96.67</v>
      </c>
      <c r="H3082" s="151">
        <f t="shared" si="145"/>
        <v>0</v>
      </c>
      <c r="I3082" s="151">
        <f t="shared" si="146"/>
        <v>96.67</v>
      </c>
      <c r="J3082" s="151" t="s">
        <v>707</v>
      </c>
      <c r="K3082" s="151" t="str">
        <f>IFERROR(IF(VLOOKUP(B3082,comp!$D:$L,1,FALSE)=B3082,"",""),"Novo")</f>
        <v/>
      </c>
    </row>
    <row r="3083" spans="1:11">
      <c r="A3083" s="151">
        <v>103041</v>
      </c>
      <c r="B3083" s="152">
        <v>6036</v>
      </c>
      <c r="C3083" s="151" t="s">
        <v>4483</v>
      </c>
      <c r="D3083" s="151" t="s">
        <v>727</v>
      </c>
      <c r="E3083" s="151">
        <v>1</v>
      </c>
      <c r="F3083" s="151">
        <v>18.55</v>
      </c>
      <c r="G3083" s="151">
        <f t="shared" si="144"/>
        <v>18.55</v>
      </c>
      <c r="H3083" s="151">
        <f t="shared" si="145"/>
        <v>0</v>
      </c>
      <c r="I3083" s="151">
        <f t="shared" si="146"/>
        <v>18.55</v>
      </c>
      <c r="J3083" s="151" t="s">
        <v>707</v>
      </c>
      <c r="K3083" s="151" t="str">
        <f>IFERROR(IF(VLOOKUP(B3083,comp!$D:$L,1,FALSE)=B3083,"",""),"Novo")</f>
        <v/>
      </c>
    </row>
    <row r="3084" spans="1:11">
      <c r="A3084" s="151">
        <v>103042</v>
      </c>
      <c r="B3084" s="152">
        <v>6031</v>
      </c>
      <c r="C3084" s="151" t="s">
        <v>4478</v>
      </c>
      <c r="D3084" s="151" t="s">
        <v>727</v>
      </c>
      <c r="E3084" s="151">
        <v>1</v>
      </c>
      <c r="F3084" s="151">
        <v>21.8</v>
      </c>
      <c r="G3084" s="151">
        <f t="shared" si="144"/>
        <v>21.8</v>
      </c>
      <c r="H3084" s="151">
        <f t="shared" si="145"/>
        <v>0</v>
      </c>
      <c r="I3084" s="151">
        <f t="shared" si="146"/>
        <v>21.8</v>
      </c>
      <c r="J3084" s="151" t="s">
        <v>707</v>
      </c>
      <c r="K3084" s="151" t="str">
        <f>IFERROR(IF(VLOOKUP(B3084,comp!$D:$L,1,FALSE)=B3084,"",""),"Novo")</f>
        <v/>
      </c>
    </row>
    <row r="3085" spans="1:11">
      <c r="A3085" s="151">
        <v>103043</v>
      </c>
      <c r="B3085" s="152">
        <v>6029</v>
      </c>
      <c r="C3085" s="151" t="s">
        <v>4479</v>
      </c>
      <c r="D3085" s="151" t="s">
        <v>727</v>
      </c>
      <c r="E3085" s="151">
        <v>1</v>
      </c>
      <c r="F3085" s="151">
        <v>22.03</v>
      </c>
      <c r="G3085" s="151">
        <f t="shared" si="144"/>
        <v>22.03</v>
      </c>
      <c r="H3085" s="151">
        <f t="shared" si="145"/>
        <v>0</v>
      </c>
      <c r="I3085" s="151">
        <f t="shared" si="146"/>
        <v>22.03</v>
      </c>
      <c r="J3085" s="151" t="s">
        <v>707</v>
      </c>
      <c r="K3085" s="151" t="str">
        <f>IFERROR(IF(VLOOKUP(B3085,comp!$D:$L,1,FALSE)=B3085,"",""),"Novo")</f>
        <v/>
      </c>
    </row>
    <row r="3086" spans="1:11">
      <c r="A3086" s="151">
        <v>103044</v>
      </c>
      <c r="B3086" s="152">
        <v>6033</v>
      </c>
      <c r="C3086" s="151" t="s">
        <v>4481</v>
      </c>
      <c r="D3086" s="151" t="s">
        <v>727</v>
      </c>
      <c r="E3086" s="151">
        <v>1</v>
      </c>
      <c r="F3086" s="151">
        <v>29.04</v>
      </c>
      <c r="G3086" s="151">
        <f t="shared" si="144"/>
        <v>29.04</v>
      </c>
      <c r="H3086" s="151">
        <f t="shared" si="145"/>
        <v>0</v>
      </c>
      <c r="I3086" s="151">
        <f t="shared" si="146"/>
        <v>29.04</v>
      </c>
      <c r="J3086" s="151" t="s">
        <v>707</v>
      </c>
      <c r="K3086" s="151" t="str">
        <f>IFERROR(IF(VLOOKUP(B3086,comp!$D:$L,1,FALSE)=B3086,"",""),"Novo")</f>
        <v/>
      </c>
    </row>
    <row r="3087" spans="1:11">
      <c r="A3087" s="151">
        <v>103045</v>
      </c>
      <c r="B3087" s="152">
        <v>6038</v>
      </c>
      <c r="C3087" s="151" t="s">
        <v>4485</v>
      </c>
      <c r="D3087" s="151" t="s">
        <v>727</v>
      </c>
      <c r="E3087" s="151">
        <v>1</v>
      </c>
      <c r="F3087" s="151">
        <v>7.13</v>
      </c>
      <c r="G3087" s="151">
        <f t="shared" si="144"/>
        <v>7.13</v>
      </c>
      <c r="H3087" s="151">
        <f t="shared" si="145"/>
        <v>0</v>
      </c>
      <c r="I3087" s="151">
        <f t="shared" si="146"/>
        <v>7.13</v>
      </c>
      <c r="J3087" s="151" t="s">
        <v>707</v>
      </c>
      <c r="K3087" s="151" t="str">
        <f>IFERROR(IF(VLOOKUP(B3087,comp!$D:$L,1,FALSE)=B3087,"",""),"Novo")</f>
        <v/>
      </c>
    </row>
    <row r="3088" spans="1:11">
      <c r="A3088" s="151">
        <v>103046</v>
      </c>
      <c r="B3088" s="152">
        <v>11718</v>
      </c>
      <c r="C3088" s="151" t="s">
        <v>4496</v>
      </c>
      <c r="D3088" s="151" t="s">
        <v>727</v>
      </c>
      <c r="E3088" s="151">
        <v>1</v>
      </c>
      <c r="F3088" s="151">
        <v>20.34</v>
      </c>
      <c r="G3088" s="151">
        <f t="shared" si="144"/>
        <v>20.34</v>
      </c>
      <c r="H3088" s="151">
        <f t="shared" si="145"/>
        <v>0</v>
      </c>
      <c r="I3088" s="151">
        <f t="shared" si="146"/>
        <v>20.34</v>
      </c>
      <c r="J3088" s="151" t="s">
        <v>707</v>
      </c>
      <c r="K3088" s="151" t="str">
        <f>IFERROR(IF(VLOOKUP(B3088,comp!$D:$L,1,FALSE)=B3088,"",""),"Novo")</f>
        <v/>
      </c>
    </row>
    <row r="3089" spans="1:11">
      <c r="A3089" s="151">
        <v>103047</v>
      </c>
      <c r="B3089" s="152">
        <v>11673</v>
      </c>
      <c r="C3089" s="151" t="s">
        <v>4490</v>
      </c>
      <c r="D3089" s="151" t="s">
        <v>727</v>
      </c>
      <c r="E3089" s="151">
        <v>1</v>
      </c>
      <c r="F3089" s="151">
        <v>21.74</v>
      </c>
      <c r="G3089" s="151">
        <f t="shared" si="144"/>
        <v>21.74</v>
      </c>
      <c r="H3089" s="151">
        <f t="shared" si="145"/>
        <v>0</v>
      </c>
      <c r="I3089" s="151">
        <f t="shared" si="146"/>
        <v>21.74</v>
      </c>
      <c r="J3089" s="151" t="s">
        <v>707</v>
      </c>
      <c r="K3089" s="151" t="str">
        <f>IFERROR(IF(VLOOKUP(B3089,comp!$D:$L,1,FALSE)=B3089,"",""),"Novo")</f>
        <v/>
      </c>
    </row>
    <row r="3090" spans="1:11">
      <c r="A3090" s="151">
        <v>103048</v>
      </c>
      <c r="B3090" s="152">
        <v>6037</v>
      </c>
      <c r="C3090" s="151" t="s">
        <v>4484</v>
      </c>
      <c r="D3090" s="151" t="s">
        <v>727</v>
      </c>
      <c r="E3090" s="151">
        <v>1</v>
      </c>
      <c r="F3090" s="151">
        <v>14.84</v>
      </c>
      <c r="G3090" s="151">
        <f t="shared" si="144"/>
        <v>14.84</v>
      </c>
      <c r="H3090" s="151">
        <f t="shared" si="145"/>
        <v>0</v>
      </c>
      <c r="I3090" s="151">
        <f t="shared" si="146"/>
        <v>14.84</v>
      </c>
      <c r="J3090" s="151" t="s">
        <v>707</v>
      </c>
      <c r="K3090" s="151" t="str">
        <f>IFERROR(IF(VLOOKUP(B3090,comp!$D:$L,1,FALSE)=B3090,"",""),"Novo")</f>
        <v/>
      </c>
    </row>
    <row r="3091" spans="1:11">
      <c r="A3091" s="151">
        <v>103049</v>
      </c>
      <c r="B3091" s="152">
        <v>11719</v>
      </c>
      <c r="C3091" s="151" t="s">
        <v>4497</v>
      </c>
      <c r="D3091" s="151" t="s">
        <v>727</v>
      </c>
      <c r="E3091" s="151">
        <v>1</v>
      </c>
      <c r="F3091" s="151">
        <v>16.5</v>
      </c>
      <c r="G3091" s="151">
        <f t="shared" si="144"/>
        <v>16.5</v>
      </c>
      <c r="H3091" s="151">
        <f t="shared" si="145"/>
        <v>0</v>
      </c>
      <c r="I3091" s="151">
        <f t="shared" si="146"/>
        <v>16.5</v>
      </c>
      <c r="J3091" s="151" t="s">
        <v>707</v>
      </c>
      <c r="K3091" s="151" t="str">
        <f>IFERROR(IF(VLOOKUP(B3091,comp!$D:$L,1,FALSE)=B3091,"",""),"Novo")</f>
        <v/>
      </c>
    </row>
    <row r="3092" spans="1:11">
      <c r="A3092" s="151">
        <v>103050</v>
      </c>
      <c r="B3092" s="152">
        <v>89355</v>
      </c>
      <c r="C3092" s="151" t="s">
        <v>6674</v>
      </c>
      <c r="D3092" s="151" t="s">
        <v>826</v>
      </c>
      <c r="E3092" s="151">
        <v>0.1</v>
      </c>
      <c r="F3092" s="151">
        <v>24.02</v>
      </c>
      <c r="G3092" s="151">
        <f t="shared" si="144"/>
        <v>0</v>
      </c>
      <c r="H3092" s="151">
        <f t="shared" si="145"/>
        <v>2.4020000000000001</v>
      </c>
      <c r="I3092" s="151">
        <f t="shared" si="146"/>
        <v>2.4020000000000001</v>
      </c>
      <c r="J3092" s="151" t="s">
        <v>704</v>
      </c>
      <c r="K3092" s="151" t="str">
        <f>IFERROR(IF(VLOOKUP(B3092,comp!$D:$L,1,FALSE)=B3092,"",""),"Novo")</f>
        <v>Novo</v>
      </c>
    </row>
    <row r="3093" spans="1:11">
      <c r="A3093" s="151">
        <v>103050</v>
      </c>
      <c r="B3093" s="152">
        <v>89371</v>
      </c>
      <c r="C3093" s="151" t="s">
        <v>6675</v>
      </c>
      <c r="D3093" s="151" t="s">
        <v>727</v>
      </c>
      <c r="E3093" s="151">
        <v>1</v>
      </c>
      <c r="F3093" s="151">
        <v>6.82</v>
      </c>
      <c r="G3093" s="151">
        <f t="shared" si="144"/>
        <v>0</v>
      </c>
      <c r="H3093" s="151">
        <f t="shared" si="145"/>
        <v>6.82</v>
      </c>
      <c r="I3093" s="151">
        <f t="shared" si="146"/>
        <v>6.82</v>
      </c>
      <c r="J3093" s="151" t="s">
        <v>704</v>
      </c>
      <c r="K3093" s="151" t="str">
        <f>IFERROR(IF(VLOOKUP(B3093,comp!$D:$L,1,FALSE)=B3093,"",""),"Novo")</f>
        <v>Novo</v>
      </c>
    </row>
    <row r="3094" spans="1:11">
      <c r="A3094" s="151">
        <v>103050</v>
      </c>
      <c r="B3094" s="152">
        <v>89376</v>
      </c>
      <c r="C3094" s="151" t="s">
        <v>6676</v>
      </c>
      <c r="D3094" s="151" t="s">
        <v>727</v>
      </c>
      <c r="E3094" s="151">
        <v>2</v>
      </c>
      <c r="F3094" s="151">
        <v>6.43</v>
      </c>
      <c r="G3094" s="151">
        <f t="shared" si="144"/>
        <v>0</v>
      </c>
      <c r="H3094" s="151">
        <f t="shared" si="145"/>
        <v>12.86</v>
      </c>
      <c r="I3094" s="151">
        <f t="shared" si="146"/>
        <v>12.86</v>
      </c>
      <c r="J3094" s="151" t="s">
        <v>704</v>
      </c>
      <c r="K3094" s="151" t="str">
        <f>IFERROR(IF(VLOOKUP(B3094,comp!$D:$L,1,FALSE)=B3094,"",""),"Novo")</f>
        <v>Novo</v>
      </c>
    </row>
    <row r="3095" spans="1:11">
      <c r="A3095" s="151">
        <v>103051</v>
      </c>
      <c r="B3095" s="152">
        <v>89356</v>
      </c>
      <c r="C3095" s="151" t="s">
        <v>6677</v>
      </c>
      <c r="D3095" s="151" t="s">
        <v>826</v>
      </c>
      <c r="E3095" s="151">
        <v>0.1</v>
      </c>
      <c r="F3095" s="151">
        <v>27.73</v>
      </c>
      <c r="G3095" s="151">
        <f t="shared" si="144"/>
        <v>0</v>
      </c>
      <c r="H3095" s="151">
        <f t="shared" si="145"/>
        <v>2.7730000000000001</v>
      </c>
      <c r="I3095" s="151">
        <f t="shared" si="146"/>
        <v>2.7730000000000001</v>
      </c>
      <c r="J3095" s="151" t="s">
        <v>704</v>
      </c>
      <c r="K3095" s="151" t="str">
        <f>IFERROR(IF(VLOOKUP(B3095,comp!$D:$L,1,FALSE)=B3095,"",""),"Novo")</f>
        <v>Novo</v>
      </c>
    </row>
    <row r="3096" spans="1:11">
      <c r="A3096" s="151">
        <v>103051</v>
      </c>
      <c r="B3096" s="152">
        <v>89378</v>
      </c>
      <c r="C3096" s="151" t="s">
        <v>6678</v>
      </c>
      <c r="D3096" s="151" t="s">
        <v>727</v>
      </c>
      <c r="E3096" s="151">
        <v>1</v>
      </c>
      <c r="F3096" s="151">
        <v>7.99</v>
      </c>
      <c r="G3096" s="151">
        <f t="shared" si="144"/>
        <v>0</v>
      </c>
      <c r="H3096" s="151">
        <f t="shared" si="145"/>
        <v>7.99</v>
      </c>
      <c r="I3096" s="151">
        <f t="shared" si="146"/>
        <v>7.99</v>
      </c>
      <c r="J3096" s="151" t="s">
        <v>704</v>
      </c>
      <c r="K3096" s="151" t="str">
        <f>IFERROR(IF(VLOOKUP(B3096,comp!$D:$L,1,FALSE)=B3096,"",""),"Novo")</f>
        <v>Novo</v>
      </c>
    </row>
    <row r="3097" spans="1:11">
      <c r="A3097" s="151">
        <v>103051</v>
      </c>
      <c r="B3097" s="152">
        <v>89383</v>
      </c>
      <c r="C3097" s="151" t="s">
        <v>6679</v>
      </c>
      <c r="D3097" s="151" t="s">
        <v>727</v>
      </c>
      <c r="E3097" s="151">
        <v>2</v>
      </c>
      <c r="F3097" s="151">
        <v>7.48</v>
      </c>
      <c r="G3097" s="151">
        <f t="shared" si="144"/>
        <v>0</v>
      </c>
      <c r="H3097" s="151">
        <f t="shared" si="145"/>
        <v>14.96</v>
      </c>
      <c r="I3097" s="151">
        <f t="shared" si="146"/>
        <v>14.96</v>
      </c>
      <c r="J3097" s="151" t="s">
        <v>704</v>
      </c>
      <c r="K3097" s="151" t="str">
        <f>IFERROR(IF(VLOOKUP(B3097,comp!$D:$L,1,FALSE)=B3097,"",""),"Novo")</f>
        <v>Novo</v>
      </c>
    </row>
    <row r="3098" spans="1:11">
      <c r="A3098" s="151">
        <v>103052</v>
      </c>
      <c r="B3098" s="152">
        <v>89357</v>
      </c>
      <c r="C3098" s="151" t="s">
        <v>6680</v>
      </c>
      <c r="D3098" s="151" t="s">
        <v>826</v>
      </c>
      <c r="E3098" s="151">
        <v>0.1</v>
      </c>
      <c r="F3098" s="151">
        <v>37.11</v>
      </c>
      <c r="G3098" s="151">
        <f t="shared" si="144"/>
        <v>0</v>
      </c>
      <c r="H3098" s="151">
        <f t="shared" si="145"/>
        <v>3.7110000000000003</v>
      </c>
      <c r="I3098" s="151">
        <f t="shared" si="146"/>
        <v>3.7110000000000003</v>
      </c>
      <c r="J3098" s="151" t="s">
        <v>704</v>
      </c>
      <c r="K3098" s="151" t="str">
        <f>IFERROR(IF(VLOOKUP(B3098,comp!$D:$L,1,FALSE)=B3098,"",""),"Novo")</f>
        <v>Novo</v>
      </c>
    </row>
    <row r="3099" spans="1:11">
      <c r="A3099" s="151">
        <v>103052</v>
      </c>
      <c r="B3099" s="152">
        <v>89386</v>
      </c>
      <c r="C3099" s="151" t="s">
        <v>6681</v>
      </c>
      <c r="D3099" s="151" t="s">
        <v>727</v>
      </c>
      <c r="E3099" s="151">
        <v>1</v>
      </c>
      <c r="F3099" s="151">
        <v>10.67</v>
      </c>
      <c r="G3099" s="151">
        <f t="shared" si="144"/>
        <v>0</v>
      </c>
      <c r="H3099" s="151">
        <f t="shared" si="145"/>
        <v>10.67</v>
      </c>
      <c r="I3099" s="151">
        <f t="shared" si="146"/>
        <v>10.67</v>
      </c>
      <c r="J3099" s="151" t="s">
        <v>704</v>
      </c>
      <c r="K3099" s="151" t="str">
        <f>IFERROR(IF(VLOOKUP(B3099,comp!$D:$L,1,FALSE)=B3099,"",""),"Novo")</f>
        <v>Novo</v>
      </c>
    </row>
    <row r="3100" spans="1:11">
      <c r="A3100" s="151">
        <v>103052</v>
      </c>
      <c r="B3100" s="152">
        <v>89391</v>
      </c>
      <c r="C3100" s="151" t="s">
        <v>6682</v>
      </c>
      <c r="D3100" s="151" t="s">
        <v>727</v>
      </c>
      <c r="E3100" s="151">
        <v>2</v>
      </c>
      <c r="F3100" s="151">
        <v>9.69</v>
      </c>
      <c r="G3100" s="151">
        <f t="shared" si="144"/>
        <v>0</v>
      </c>
      <c r="H3100" s="151">
        <f t="shared" si="145"/>
        <v>19.38</v>
      </c>
      <c r="I3100" s="151">
        <f t="shared" si="146"/>
        <v>19.38</v>
      </c>
      <c r="J3100" s="151" t="s">
        <v>704</v>
      </c>
      <c r="K3100" s="151" t="str">
        <f>IFERROR(IF(VLOOKUP(B3100,comp!$D:$L,1,FALSE)=B3100,"",""),"Novo")</f>
        <v>Novo</v>
      </c>
    </row>
    <row r="3101" spans="1:11">
      <c r="A3101" s="151">
        <v>95634</v>
      </c>
      <c r="B3101" s="152">
        <v>3729</v>
      </c>
      <c r="C3101" s="151" t="s">
        <v>5082</v>
      </c>
      <c r="D3101" s="151" t="s">
        <v>727</v>
      </c>
      <c r="E3101" s="151">
        <v>1</v>
      </c>
      <c r="F3101" s="151">
        <v>133.22999999999999</v>
      </c>
      <c r="G3101" s="151">
        <f t="shared" si="144"/>
        <v>133.22999999999999</v>
      </c>
      <c r="H3101" s="151">
        <f t="shared" si="145"/>
        <v>0</v>
      </c>
      <c r="I3101" s="151">
        <f t="shared" si="146"/>
        <v>133.22999999999999</v>
      </c>
      <c r="J3101" s="151" t="s">
        <v>707</v>
      </c>
      <c r="K3101" s="151" t="str">
        <f>IFERROR(IF(VLOOKUP(B3101,comp!$D:$L,1,FALSE)=B3101,"",""),"Novo")</f>
        <v/>
      </c>
    </row>
    <row r="3102" spans="1:11">
      <c r="A3102" s="151">
        <v>95636</v>
      </c>
      <c r="B3102" s="152">
        <v>4890</v>
      </c>
      <c r="C3102" s="151" t="s">
        <v>3441</v>
      </c>
      <c r="D3102" s="151" t="s">
        <v>727</v>
      </c>
      <c r="E3102" s="151">
        <v>1</v>
      </c>
      <c r="F3102" s="151">
        <v>8.64</v>
      </c>
      <c r="G3102" s="151">
        <f t="shared" si="144"/>
        <v>8.64</v>
      </c>
      <c r="H3102" s="151">
        <f t="shared" si="145"/>
        <v>0</v>
      </c>
      <c r="I3102" s="151">
        <f t="shared" si="146"/>
        <v>8.64</v>
      </c>
      <c r="J3102" s="151" t="s">
        <v>707</v>
      </c>
      <c r="K3102" s="151" t="str">
        <f>IFERROR(IF(VLOOKUP(B3102,comp!$D:$L,1,FALSE)=B3102,"",""),"Novo")</f>
        <v/>
      </c>
    </row>
    <row r="3103" spans="1:11">
      <c r="A3103" s="151">
        <v>95637</v>
      </c>
      <c r="B3103" s="152">
        <v>4894</v>
      </c>
      <c r="C3103" s="151" t="s">
        <v>3445</v>
      </c>
      <c r="D3103" s="151" t="s">
        <v>727</v>
      </c>
      <c r="E3103" s="151">
        <v>1</v>
      </c>
      <c r="F3103" s="151">
        <v>13.5</v>
      </c>
      <c r="G3103" s="151">
        <f t="shared" si="144"/>
        <v>13.5</v>
      </c>
      <c r="H3103" s="151">
        <f t="shared" si="145"/>
        <v>0</v>
      </c>
      <c r="I3103" s="151">
        <f t="shared" si="146"/>
        <v>13.5</v>
      </c>
      <c r="J3103" s="151" t="s">
        <v>707</v>
      </c>
      <c r="K3103" s="151" t="str">
        <f>IFERROR(IF(VLOOKUP(B3103,comp!$D:$L,1,FALSE)=B3103,"",""),"Novo")</f>
        <v/>
      </c>
    </row>
    <row r="3104" spans="1:11">
      <c r="A3104" s="151">
        <v>95638</v>
      </c>
      <c r="B3104" s="152">
        <v>4893</v>
      </c>
      <c r="C3104" s="151" t="s">
        <v>3444</v>
      </c>
      <c r="D3104" s="151" t="s">
        <v>727</v>
      </c>
      <c r="E3104" s="151">
        <v>1</v>
      </c>
      <c r="F3104" s="151">
        <v>15.74</v>
      </c>
      <c r="G3104" s="151">
        <f t="shared" si="144"/>
        <v>15.74</v>
      </c>
      <c r="H3104" s="151">
        <f t="shared" si="145"/>
        <v>0</v>
      </c>
      <c r="I3104" s="151">
        <f t="shared" si="146"/>
        <v>15.74</v>
      </c>
      <c r="J3104" s="151" t="s">
        <v>707</v>
      </c>
      <c r="K3104" s="151" t="str">
        <f>IFERROR(IF(VLOOKUP(B3104,comp!$D:$L,1,FALSE)=B3104,"",""),"Novo")</f>
        <v/>
      </c>
    </row>
    <row r="3105" spans="1:11">
      <c r="A3105" s="151">
        <v>95639</v>
      </c>
      <c r="B3105" s="152">
        <v>4891</v>
      </c>
      <c r="C3105" s="151" t="s">
        <v>3442</v>
      </c>
      <c r="D3105" s="151" t="s">
        <v>727</v>
      </c>
      <c r="E3105" s="151">
        <v>1</v>
      </c>
      <c r="F3105" s="151">
        <v>23.27</v>
      </c>
      <c r="G3105" s="151">
        <f t="shared" si="144"/>
        <v>23.27</v>
      </c>
      <c r="H3105" s="151">
        <f t="shared" si="145"/>
        <v>0</v>
      </c>
      <c r="I3105" s="151">
        <f t="shared" si="146"/>
        <v>23.27</v>
      </c>
      <c r="J3105" s="151" t="s">
        <v>707</v>
      </c>
      <c r="K3105" s="151" t="str">
        <f>IFERROR(IF(VLOOKUP(B3105,comp!$D:$L,1,FALSE)=B3105,"",""),"Novo")</f>
        <v/>
      </c>
    </row>
    <row r="3106" spans="1:11">
      <c r="A3106" s="151">
        <v>95657</v>
      </c>
      <c r="B3106" s="152">
        <v>44173</v>
      </c>
      <c r="C3106" s="151" t="s">
        <v>6055</v>
      </c>
      <c r="D3106" s="151" t="s">
        <v>727</v>
      </c>
      <c r="E3106" s="151">
        <v>2</v>
      </c>
      <c r="F3106" s="151">
        <v>16.510000000000002</v>
      </c>
      <c r="G3106" s="151">
        <f t="shared" si="144"/>
        <v>33.020000000000003</v>
      </c>
      <c r="H3106" s="151">
        <f t="shared" si="145"/>
        <v>0</v>
      </c>
      <c r="I3106" s="151">
        <f t="shared" si="146"/>
        <v>33.020000000000003</v>
      </c>
      <c r="J3106" s="151" t="s">
        <v>707</v>
      </c>
      <c r="K3106" s="151" t="str">
        <f>IFERROR(IF(VLOOKUP(B3106,comp!$D:$L,1,FALSE)=B3106,"",""),"Novo")</f>
        <v/>
      </c>
    </row>
    <row r="3107" spans="1:11">
      <c r="A3107" s="151">
        <v>95661</v>
      </c>
      <c r="B3107" s="152">
        <v>44174</v>
      </c>
      <c r="C3107" s="151" t="s">
        <v>6056</v>
      </c>
      <c r="D3107" s="151" t="s">
        <v>727</v>
      </c>
      <c r="E3107" s="151">
        <v>2</v>
      </c>
      <c r="F3107" s="151">
        <v>27.02</v>
      </c>
      <c r="G3107" s="151">
        <f t="shared" si="144"/>
        <v>54.04</v>
      </c>
      <c r="H3107" s="151">
        <f t="shared" si="145"/>
        <v>0</v>
      </c>
      <c r="I3107" s="151">
        <f t="shared" si="146"/>
        <v>54.04</v>
      </c>
      <c r="J3107" s="151" t="s">
        <v>707</v>
      </c>
      <c r="K3107" s="151" t="str">
        <f>IFERROR(IF(VLOOKUP(B3107,comp!$D:$L,1,FALSE)=B3107,"",""),"Novo")</f>
        <v/>
      </c>
    </row>
    <row r="3108" spans="1:11">
      <c r="A3108" s="151">
        <v>95661</v>
      </c>
      <c r="B3108" s="152">
        <v>44176</v>
      </c>
      <c r="C3108" s="151" t="s">
        <v>6058</v>
      </c>
      <c r="D3108" s="151" t="s">
        <v>826</v>
      </c>
      <c r="E3108" s="151">
        <v>3.0400999999999998</v>
      </c>
      <c r="F3108" s="151">
        <v>17.39</v>
      </c>
      <c r="G3108" s="151">
        <f t="shared" si="144"/>
        <v>52.867339000000001</v>
      </c>
      <c r="H3108" s="151">
        <f t="shared" si="145"/>
        <v>0</v>
      </c>
      <c r="I3108" s="151">
        <f t="shared" si="146"/>
        <v>52.867339000000001</v>
      </c>
      <c r="J3108" s="151" t="s">
        <v>707</v>
      </c>
      <c r="K3108" s="151" t="str">
        <f>IFERROR(IF(VLOOKUP(B3108,comp!$D:$L,1,FALSE)=B3108,"",""),"Novo")</f>
        <v/>
      </c>
    </row>
    <row r="3109" spans="1:11">
      <c r="A3109" s="151">
        <v>95673</v>
      </c>
      <c r="B3109" s="152">
        <v>12769</v>
      </c>
      <c r="C3109" s="151" t="s">
        <v>5545</v>
      </c>
      <c r="D3109" s="151" t="s">
        <v>727</v>
      </c>
      <c r="E3109" s="151">
        <v>1</v>
      </c>
      <c r="F3109" s="151">
        <v>92.16</v>
      </c>
      <c r="G3109" s="151">
        <f t="shared" si="144"/>
        <v>92.16</v>
      </c>
      <c r="H3109" s="151">
        <f t="shared" si="145"/>
        <v>0</v>
      </c>
      <c r="I3109" s="151">
        <f t="shared" si="146"/>
        <v>92.16</v>
      </c>
      <c r="J3109" s="151" t="s">
        <v>707</v>
      </c>
      <c r="K3109" s="151" t="str">
        <f>IFERROR(IF(VLOOKUP(B3109,comp!$D:$L,1,FALSE)=B3109,"",""),"Novo")</f>
        <v/>
      </c>
    </row>
    <row r="3110" spans="1:11">
      <c r="A3110" s="151">
        <v>95674</v>
      </c>
      <c r="B3110" s="152">
        <v>12773</v>
      </c>
      <c r="C3110" s="151" t="s">
        <v>5549</v>
      </c>
      <c r="D3110" s="151" t="s">
        <v>727</v>
      </c>
      <c r="E3110" s="151">
        <v>1</v>
      </c>
      <c r="F3110" s="151">
        <v>98.93</v>
      </c>
      <c r="G3110" s="151">
        <f t="shared" si="144"/>
        <v>98.93</v>
      </c>
      <c r="H3110" s="151">
        <f t="shared" si="145"/>
        <v>0</v>
      </c>
      <c r="I3110" s="151">
        <f t="shared" si="146"/>
        <v>98.93</v>
      </c>
      <c r="J3110" s="151" t="s">
        <v>707</v>
      </c>
      <c r="K3110" s="151" t="str">
        <f>IFERROR(IF(VLOOKUP(B3110,comp!$D:$L,1,FALSE)=B3110,"",""),"Novo")</f>
        <v/>
      </c>
    </row>
    <row r="3111" spans="1:11">
      <c r="A3111" s="151">
        <v>95675</v>
      </c>
      <c r="B3111" s="152">
        <v>12774</v>
      </c>
      <c r="C3111" s="151" t="s">
        <v>5550</v>
      </c>
      <c r="D3111" s="151" t="s">
        <v>727</v>
      </c>
      <c r="E3111" s="151">
        <v>1</v>
      </c>
      <c r="F3111" s="151">
        <v>121.97</v>
      </c>
      <c r="G3111" s="151">
        <f t="shared" si="144"/>
        <v>121.97</v>
      </c>
      <c r="H3111" s="151">
        <f t="shared" si="145"/>
        <v>0</v>
      </c>
      <c r="I3111" s="151">
        <f t="shared" si="146"/>
        <v>121.97</v>
      </c>
      <c r="J3111" s="151" t="s">
        <v>707</v>
      </c>
      <c r="K3111" s="151" t="str">
        <f>IFERROR(IF(VLOOKUP(B3111,comp!$D:$L,1,FALSE)=B3111,"",""),"Novo")</f>
        <v/>
      </c>
    </row>
    <row r="3112" spans="1:11">
      <c r="A3112" s="151">
        <v>95676</v>
      </c>
      <c r="B3112" s="152">
        <v>11882</v>
      </c>
      <c r="C3112" s="151" t="s">
        <v>4795</v>
      </c>
      <c r="D3112" s="151" t="s">
        <v>727</v>
      </c>
      <c r="E3112" s="151">
        <v>1</v>
      </c>
      <c r="F3112" s="151">
        <v>125.07</v>
      </c>
      <c r="G3112" s="151">
        <f t="shared" si="144"/>
        <v>125.07</v>
      </c>
      <c r="H3112" s="151">
        <f t="shared" si="145"/>
        <v>0</v>
      </c>
      <c r="I3112" s="151">
        <f t="shared" si="146"/>
        <v>125.07</v>
      </c>
      <c r="J3112" s="151" t="s">
        <v>707</v>
      </c>
      <c r="K3112" s="151" t="str">
        <f>IFERROR(IF(VLOOKUP(B3112,comp!$D:$L,1,FALSE)=B3112,"",""),"Novo")</f>
        <v/>
      </c>
    </row>
    <row r="3113" spans="1:11">
      <c r="A3113" s="151">
        <v>104992</v>
      </c>
      <c r="B3113" s="152">
        <v>12768</v>
      </c>
      <c r="C3113" s="151" t="s">
        <v>5546</v>
      </c>
      <c r="D3113" s="151" t="s">
        <v>727</v>
      </c>
      <c r="E3113" s="151">
        <v>1</v>
      </c>
      <c r="F3113" s="155">
        <v>1124.8900000000001</v>
      </c>
      <c r="G3113" s="151">
        <f t="shared" si="144"/>
        <v>1124.8900000000001</v>
      </c>
      <c r="H3113" s="151">
        <f t="shared" si="145"/>
        <v>0</v>
      </c>
      <c r="I3113" s="151">
        <f t="shared" si="146"/>
        <v>1124.8900000000001</v>
      </c>
      <c r="J3113" s="151" t="s">
        <v>707</v>
      </c>
      <c r="K3113" s="151" t="str">
        <f>IFERROR(IF(VLOOKUP(B3113,comp!$D:$L,1,FALSE)=B3113,"",""),"Novo")</f>
        <v/>
      </c>
    </row>
    <row r="3114" spans="1:11">
      <c r="A3114" s="151">
        <v>104997</v>
      </c>
      <c r="B3114" s="152">
        <v>12775</v>
      </c>
      <c r="C3114" s="151" t="s">
        <v>5551</v>
      </c>
      <c r="D3114" s="151" t="s">
        <v>727</v>
      </c>
      <c r="E3114" s="151">
        <v>1</v>
      </c>
      <c r="F3114" s="151">
        <v>352.37</v>
      </c>
      <c r="G3114" s="151">
        <f t="shared" si="144"/>
        <v>352.37</v>
      </c>
      <c r="H3114" s="151">
        <f t="shared" si="145"/>
        <v>0</v>
      </c>
      <c r="I3114" s="151">
        <f t="shared" si="146"/>
        <v>352.37</v>
      </c>
      <c r="J3114" s="151" t="s">
        <v>707</v>
      </c>
      <c r="K3114" s="151" t="str">
        <f>IFERROR(IF(VLOOKUP(B3114,comp!$D:$L,1,FALSE)=B3114,"",""),"Novo")</f>
        <v/>
      </c>
    </row>
    <row r="3115" spans="1:11">
      <c r="A3115" s="151">
        <v>104998</v>
      </c>
      <c r="B3115" s="152">
        <v>12770</v>
      </c>
      <c r="C3115" s="151" t="s">
        <v>5547</v>
      </c>
      <c r="D3115" s="151" t="s">
        <v>727</v>
      </c>
      <c r="E3115" s="151">
        <v>1</v>
      </c>
      <c r="F3115" s="151">
        <v>481.12</v>
      </c>
      <c r="G3115" s="151">
        <f t="shared" si="144"/>
        <v>481.12</v>
      </c>
      <c r="H3115" s="151">
        <f t="shared" si="145"/>
        <v>0</v>
      </c>
      <c r="I3115" s="151">
        <f t="shared" si="146"/>
        <v>481.12</v>
      </c>
      <c r="J3115" s="151" t="s">
        <v>707</v>
      </c>
      <c r="K3115" s="151" t="str">
        <f>IFERROR(IF(VLOOKUP(B3115,comp!$D:$L,1,FALSE)=B3115,"",""),"Novo")</f>
        <v/>
      </c>
    </row>
    <row r="3116" spans="1:11">
      <c r="A3116" s="151">
        <v>105135</v>
      </c>
      <c r="B3116" s="152">
        <v>12772</v>
      </c>
      <c r="C3116" s="151" t="s">
        <v>5548</v>
      </c>
      <c r="D3116" s="151" t="s">
        <v>727</v>
      </c>
      <c r="E3116" s="151">
        <v>1</v>
      </c>
      <c r="F3116" s="151">
        <v>799.62</v>
      </c>
      <c r="G3116" s="151">
        <f t="shared" si="144"/>
        <v>799.62</v>
      </c>
      <c r="H3116" s="151">
        <f t="shared" si="145"/>
        <v>0</v>
      </c>
      <c r="I3116" s="151">
        <f t="shared" si="146"/>
        <v>799.62</v>
      </c>
      <c r="J3116" s="151" t="s">
        <v>707</v>
      </c>
      <c r="K3116" s="151" t="str">
        <f>IFERROR(IF(VLOOKUP(B3116,comp!$D:$L,1,FALSE)=B3116,"",""),"Novo")</f>
        <v/>
      </c>
    </row>
    <row r="3117" spans="1:11">
      <c r="A3117" s="151">
        <v>91166</v>
      </c>
      <c r="B3117" s="152">
        <v>408</v>
      </c>
      <c r="C3117" s="151" t="s">
        <v>3118</v>
      </c>
      <c r="D3117" s="151" t="s">
        <v>727</v>
      </c>
      <c r="E3117" s="151">
        <v>1.3332999999999999</v>
      </c>
      <c r="F3117" s="151">
        <v>1.04</v>
      </c>
      <c r="G3117" s="151">
        <f t="shared" si="144"/>
        <v>1.3866319999999999</v>
      </c>
      <c r="H3117" s="151">
        <f t="shared" si="145"/>
        <v>0</v>
      </c>
      <c r="I3117" s="151">
        <f t="shared" si="146"/>
        <v>1.3866319999999999</v>
      </c>
      <c r="J3117" s="151" t="s">
        <v>707</v>
      </c>
      <c r="K3117" s="151" t="str">
        <f>IFERROR(IF(VLOOKUP(B3117,comp!$D:$L,1,FALSE)=B3117,"",""),"Novo")</f>
        <v/>
      </c>
    </row>
    <row r="3118" spans="1:11">
      <c r="A3118" s="151">
        <v>91167</v>
      </c>
      <c r="B3118" s="152">
        <v>392</v>
      </c>
      <c r="C3118" s="151" t="s">
        <v>3088</v>
      </c>
      <c r="D3118" s="151" t="s">
        <v>727</v>
      </c>
      <c r="E3118" s="151">
        <v>1.7857000000000001</v>
      </c>
      <c r="F3118" s="151">
        <v>1.75</v>
      </c>
      <c r="G3118" s="151">
        <f t="shared" si="144"/>
        <v>3.1249750000000001</v>
      </c>
      <c r="H3118" s="151">
        <f t="shared" si="145"/>
        <v>0</v>
      </c>
      <c r="I3118" s="151">
        <f t="shared" si="146"/>
        <v>3.1249750000000001</v>
      </c>
      <c r="J3118" s="151" t="s">
        <v>707</v>
      </c>
      <c r="K3118" s="151" t="str">
        <f>IFERROR(IF(VLOOKUP(B3118,comp!$D:$L,1,FALSE)=B3118,"",""),"Novo")</f>
        <v/>
      </c>
    </row>
    <row r="3119" spans="1:11">
      <c r="A3119" s="151">
        <v>91171</v>
      </c>
      <c r="B3119" s="152">
        <v>394</v>
      </c>
      <c r="C3119" s="151" t="s">
        <v>3089</v>
      </c>
      <c r="D3119" s="151" t="s">
        <v>727</v>
      </c>
      <c r="E3119" s="151">
        <v>1.6667000000000001</v>
      </c>
      <c r="F3119" s="151">
        <v>3.6</v>
      </c>
      <c r="G3119" s="151">
        <f t="shared" si="144"/>
        <v>6.0001200000000008</v>
      </c>
      <c r="H3119" s="151">
        <f t="shared" si="145"/>
        <v>0</v>
      </c>
      <c r="I3119" s="151">
        <f t="shared" si="146"/>
        <v>6.0001200000000008</v>
      </c>
      <c r="J3119" s="151" t="s">
        <v>707</v>
      </c>
      <c r="K3119" s="151" t="str">
        <f>IFERROR(IF(VLOOKUP(B3119,comp!$D:$L,1,FALSE)=B3119,"",""),"Novo")</f>
        <v/>
      </c>
    </row>
    <row r="3120" spans="1:11">
      <c r="A3120" s="151">
        <v>91172</v>
      </c>
      <c r="B3120" s="152">
        <v>398</v>
      </c>
      <c r="C3120" s="151" t="s">
        <v>3092</v>
      </c>
      <c r="D3120" s="151" t="s">
        <v>727</v>
      </c>
      <c r="E3120" s="151">
        <v>1.2345999999999999</v>
      </c>
      <c r="F3120" s="151">
        <v>5.73</v>
      </c>
      <c r="G3120" s="151">
        <f t="shared" si="144"/>
        <v>7.0742580000000004</v>
      </c>
      <c r="H3120" s="151">
        <f t="shared" si="145"/>
        <v>0</v>
      </c>
      <c r="I3120" s="151">
        <f t="shared" si="146"/>
        <v>7.0742580000000004</v>
      </c>
      <c r="J3120" s="151" t="s">
        <v>707</v>
      </c>
      <c r="K3120" s="151" t="str">
        <f>IFERROR(IF(VLOOKUP(B3120,comp!$D:$L,1,FALSE)=B3120,"",""),"Novo")</f>
        <v/>
      </c>
    </row>
    <row r="3121" spans="1:11">
      <c r="A3121" s="151">
        <v>91180</v>
      </c>
      <c r="B3121" s="152">
        <v>397</v>
      </c>
      <c r="C3121" s="151" t="s">
        <v>3091</v>
      </c>
      <c r="D3121" s="151" t="s">
        <v>727</v>
      </c>
      <c r="E3121" s="151">
        <v>1.6667000000000001</v>
      </c>
      <c r="F3121" s="151">
        <v>5.15</v>
      </c>
      <c r="G3121" s="151">
        <f t="shared" si="144"/>
        <v>8.5835050000000006</v>
      </c>
      <c r="H3121" s="151">
        <f t="shared" si="145"/>
        <v>0</v>
      </c>
      <c r="I3121" s="151">
        <f t="shared" si="146"/>
        <v>8.5835050000000006</v>
      </c>
      <c r="J3121" s="151" t="s">
        <v>707</v>
      </c>
      <c r="K3121" s="151" t="str">
        <f>IFERROR(IF(VLOOKUP(B3121,comp!$D:$L,1,FALSE)=B3121,"",""),"Novo")</f>
        <v/>
      </c>
    </row>
    <row r="3122" spans="1:11">
      <c r="A3122" s="151">
        <v>91181</v>
      </c>
      <c r="B3122" s="152">
        <v>399</v>
      </c>
      <c r="C3122" s="151" t="s">
        <v>3093</v>
      </c>
      <c r="D3122" s="151" t="s">
        <v>727</v>
      </c>
      <c r="E3122" s="151">
        <v>1.2345999999999999</v>
      </c>
      <c r="F3122" s="151">
        <v>7.4</v>
      </c>
      <c r="G3122" s="151">
        <f t="shared" si="144"/>
        <v>9.1360399999999995</v>
      </c>
      <c r="H3122" s="151">
        <f t="shared" si="145"/>
        <v>0</v>
      </c>
      <c r="I3122" s="151">
        <f t="shared" si="146"/>
        <v>9.1360399999999995</v>
      </c>
      <c r="J3122" s="151" t="s">
        <v>707</v>
      </c>
      <c r="K3122" s="151" t="str">
        <f>IFERROR(IF(VLOOKUP(B3122,comp!$D:$L,1,FALSE)=B3122,"",""),"Novo")</f>
        <v/>
      </c>
    </row>
    <row r="3123" spans="1:11">
      <c r="A3123" s="151">
        <v>91188</v>
      </c>
      <c r="B3123" s="152">
        <v>92526</v>
      </c>
      <c r="C3123" s="151" t="s">
        <v>6683</v>
      </c>
      <c r="D3123" s="151" t="s">
        <v>838</v>
      </c>
      <c r="E3123" s="151">
        <v>0.04</v>
      </c>
      <c r="F3123" s="151">
        <v>41.24</v>
      </c>
      <c r="G3123" s="151">
        <f t="shared" si="144"/>
        <v>0</v>
      </c>
      <c r="H3123" s="151">
        <f t="shared" si="145"/>
        <v>1.6496000000000002</v>
      </c>
      <c r="I3123" s="151">
        <f t="shared" si="146"/>
        <v>1.6496000000000002</v>
      </c>
      <c r="J3123" s="151" t="s">
        <v>704</v>
      </c>
      <c r="K3123" s="151" t="str">
        <f>IFERROR(IF(VLOOKUP(B3123,comp!$D:$L,1,FALSE)=B3123,"",""),"Novo")</f>
        <v>Novo</v>
      </c>
    </row>
    <row r="3124" spans="1:11">
      <c r="A3124" s="151">
        <v>94480</v>
      </c>
      <c r="B3124" s="152">
        <v>4194</v>
      </c>
      <c r="C3124" s="151" t="s">
        <v>3431</v>
      </c>
      <c r="D3124" s="151" t="s">
        <v>727</v>
      </c>
      <c r="E3124" s="151">
        <v>1</v>
      </c>
      <c r="F3124" s="151">
        <v>50.27</v>
      </c>
      <c r="G3124" s="151">
        <f t="shared" si="144"/>
        <v>50.27</v>
      </c>
      <c r="H3124" s="151">
        <f t="shared" si="145"/>
        <v>0</v>
      </c>
      <c r="I3124" s="151">
        <f t="shared" si="146"/>
        <v>50.27</v>
      </c>
      <c r="J3124" s="151" t="s">
        <v>707</v>
      </c>
      <c r="K3124" s="151" t="str">
        <f>IFERROR(IF(VLOOKUP(B3124,comp!$D:$L,1,FALSE)=B3124,"",""),"Novo")</f>
        <v/>
      </c>
    </row>
    <row r="3125" spans="1:11">
      <c r="A3125" s="151">
        <v>94480</v>
      </c>
      <c r="B3125" s="152">
        <v>4197</v>
      </c>
      <c r="C3125" s="151" t="s">
        <v>3432</v>
      </c>
      <c r="D3125" s="151" t="s">
        <v>727</v>
      </c>
      <c r="E3125" s="151">
        <v>1</v>
      </c>
      <c r="F3125" s="151">
        <v>83.19</v>
      </c>
      <c r="G3125" s="151">
        <f t="shared" si="144"/>
        <v>83.19</v>
      </c>
      <c r="H3125" s="151">
        <f t="shared" si="145"/>
        <v>0</v>
      </c>
      <c r="I3125" s="151">
        <f t="shared" si="146"/>
        <v>83.19</v>
      </c>
      <c r="J3125" s="151" t="s">
        <v>707</v>
      </c>
      <c r="K3125" s="151" t="str">
        <f>IFERROR(IF(VLOOKUP(B3125,comp!$D:$L,1,FALSE)=B3125,"",""),"Novo")</f>
        <v/>
      </c>
    </row>
    <row r="3126" spans="1:11">
      <c r="A3126" s="151">
        <v>94481</v>
      </c>
      <c r="B3126" s="152">
        <v>4205</v>
      </c>
      <c r="C3126" s="151" t="s">
        <v>3436</v>
      </c>
      <c r="D3126" s="151" t="s">
        <v>727</v>
      </c>
      <c r="E3126" s="151">
        <v>1</v>
      </c>
      <c r="F3126" s="151">
        <v>33.32</v>
      </c>
      <c r="G3126" s="151">
        <f t="shared" si="144"/>
        <v>33.32</v>
      </c>
      <c r="H3126" s="151">
        <f t="shared" si="145"/>
        <v>0</v>
      </c>
      <c r="I3126" s="151">
        <f t="shared" si="146"/>
        <v>33.32</v>
      </c>
      <c r="J3126" s="151" t="s">
        <v>707</v>
      </c>
      <c r="K3126" s="151" t="str">
        <f>IFERROR(IF(VLOOKUP(B3126,comp!$D:$L,1,FALSE)=B3126,"",""),"Novo")</f>
        <v/>
      </c>
    </row>
    <row r="3127" spans="1:11">
      <c r="A3127" s="151">
        <v>94482</v>
      </c>
      <c r="B3127" s="152">
        <v>4206</v>
      </c>
      <c r="C3127" s="151" t="s">
        <v>3437</v>
      </c>
      <c r="D3127" s="151" t="s">
        <v>727</v>
      </c>
      <c r="E3127" s="151">
        <v>1</v>
      </c>
      <c r="F3127" s="151">
        <v>26.03</v>
      </c>
      <c r="G3127" s="151">
        <f t="shared" si="144"/>
        <v>26.03</v>
      </c>
      <c r="H3127" s="151">
        <f t="shared" si="145"/>
        <v>0</v>
      </c>
      <c r="I3127" s="151">
        <f t="shared" si="146"/>
        <v>26.03</v>
      </c>
      <c r="J3127" s="151" t="s">
        <v>707</v>
      </c>
      <c r="K3127" s="151" t="str">
        <f>IFERROR(IF(VLOOKUP(B3127,comp!$D:$L,1,FALSE)=B3127,"",""),"Novo")</f>
        <v/>
      </c>
    </row>
    <row r="3128" spans="1:11">
      <c r="A3128" s="151">
        <v>94483</v>
      </c>
      <c r="B3128" s="152">
        <v>4189</v>
      </c>
      <c r="C3128" s="151" t="s">
        <v>3426</v>
      </c>
      <c r="D3128" s="151" t="s">
        <v>727</v>
      </c>
      <c r="E3128" s="151">
        <v>1</v>
      </c>
      <c r="F3128" s="151">
        <v>15.71</v>
      </c>
      <c r="G3128" s="151">
        <f t="shared" si="144"/>
        <v>15.71</v>
      </c>
      <c r="H3128" s="151">
        <f t="shared" si="145"/>
        <v>0</v>
      </c>
      <c r="I3128" s="151">
        <f t="shared" si="146"/>
        <v>15.71</v>
      </c>
      <c r="J3128" s="151" t="s">
        <v>707</v>
      </c>
      <c r="K3128" s="151" t="str">
        <f>IFERROR(IF(VLOOKUP(B3128,comp!$D:$L,1,FALSE)=B3128,"",""),"Novo")</f>
        <v/>
      </c>
    </row>
    <row r="3129" spans="1:11">
      <c r="A3129" s="151">
        <v>96559</v>
      </c>
      <c r="B3129" s="152">
        <v>39029</v>
      </c>
      <c r="C3129" s="151" t="s">
        <v>6270</v>
      </c>
      <c r="D3129" s="151" t="s">
        <v>826</v>
      </c>
      <c r="E3129" s="151">
        <v>0.38890000000000002</v>
      </c>
      <c r="F3129" s="151">
        <v>11.64</v>
      </c>
      <c r="G3129" s="151">
        <f t="shared" si="144"/>
        <v>4.5267960000000009</v>
      </c>
      <c r="H3129" s="151">
        <f t="shared" si="145"/>
        <v>0</v>
      </c>
      <c r="I3129" s="151">
        <f t="shared" si="146"/>
        <v>4.5267960000000009</v>
      </c>
      <c r="J3129" s="151" t="s">
        <v>707</v>
      </c>
      <c r="K3129" s="151" t="str">
        <f>IFERROR(IF(VLOOKUP(B3129,comp!$D:$L,1,FALSE)=B3129,"",""),"Novo")</f>
        <v/>
      </c>
    </row>
    <row r="3130" spans="1:11">
      <c r="A3130" s="151">
        <v>100128</v>
      </c>
      <c r="B3130" s="152">
        <v>44326</v>
      </c>
      <c r="C3130" s="151" t="s">
        <v>5002</v>
      </c>
      <c r="D3130" s="151" t="s">
        <v>727</v>
      </c>
      <c r="E3130" s="151">
        <v>1</v>
      </c>
      <c r="F3130" s="155">
        <v>1670.34</v>
      </c>
      <c r="G3130" s="151">
        <f t="shared" si="144"/>
        <v>1670.34</v>
      </c>
      <c r="H3130" s="151">
        <f t="shared" si="145"/>
        <v>0</v>
      </c>
      <c r="I3130" s="151">
        <f t="shared" si="146"/>
        <v>1670.34</v>
      </c>
      <c r="J3130" s="151" t="s">
        <v>707</v>
      </c>
      <c r="K3130" s="151" t="str">
        <f>IFERROR(IF(VLOOKUP(B3130,comp!$D:$L,1,FALSE)=B3130,"",""),"Novo")</f>
        <v/>
      </c>
    </row>
    <row r="3131" spans="1:11">
      <c r="A3131" s="151">
        <v>102111</v>
      </c>
      <c r="B3131" s="152">
        <v>731</v>
      </c>
      <c r="C3131" s="151" t="s">
        <v>3236</v>
      </c>
      <c r="D3131" s="151" t="s">
        <v>727</v>
      </c>
      <c r="E3131" s="151">
        <v>1</v>
      </c>
      <c r="F3131" s="151">
        <v>929.45</v>
      </c>
      <c r="G3131" s="151">
        <f t="shared" si="144"/>
        <v>929.45</v>
      </c>
      <c r="H3131" s="151">
        <f t="shared" si="145"/>
        <v>0</v>
      </c>
      <c r="I3131" s="151">
        <f t="shared" si="146"/>
        <v>929.45</v>
      </c>
      <c r="J3131" s="151" t="s">
        <v>707</v>
      </c>
      <c r="K3131" s="151" t="str">
        <f>IFERROR(IF(VLOOKUP(B3131,comp!$D:$L,1,FALSE)=B3131,"",""),"Novo")</f>
        <v/>
      </c>
    </row>
    <row r="3132" spans="1:11">
      <c r="A3132" s="151">
        <v>102113</v>
      </c>
      <c r="B3132" s="152">
        <v>732</v>
      </c>
      <c r="C3132" s="151" t="s">
        <v>3237</v>
      </c>
      <c r="D3132" s="151" t="s">
        <v>727</v>
      </c>
      <c r="E3132" s="151">
        <v>1</v>
      </c>
      <c r="F3132" s="155">
        <v>1566.74</v>
      </c>
      <c r="G3132" s="151">
        <f t="shared" si="144"/>
        <v>1566.74</v>
      </c>
      <c r="H3132" s="151">
        <f t="shared" si="145"/>
        <v>0</v>
      </c>
      <c r="I3132" s="151">
        <f t="shared" si="146"/>
        <v>1566.74</v>
      </c>
      <c r="J3132" s="151" t="s">
        <v>707</v>
      </c>
      <c r="K3132" s="151" t="str">
        <f>IFERROR(IF(VLOOKUP(B3132,comp!$D:$L,1,FALSE)=B3132,"",""),"Novo")</f>
        <v/>
      </c>
    </row>
    <row r="3133" spans="1:11">
      <c r="A3133" s="151">
        <v>102115</v>
      </c>
      <c r="B3133" s="152">
        <v>735</v>
      </c>
      <c r="C3133" s="151" t="s">
        <v>3240</v>
      </c>
      <c r="D3133" s="151" t="s">
        <v>727</v>
      </c>
      <c r="E3133" s="151">
        <v>1</v>
      </c>
      <c r="F3133" s="155">
        <v>2787.16</v>
      </c>
      <c r="G3133" s="151">
        <f t="shared" si="144"/>
        <v>2787.16</v>
      </c>
      <c r="H3133" s="151">
        <f t="shared" si="145"/>
        <v>0</v>
      </c>
      <c r="I3133" s="151">
        <f t="shared" si="146"/>
        <v>2787.16</v>
      </c>
      <c r="J3133" s="151" t="s">
        <v>707</v>
      </c>
      <c r="K3133" s="151" t="str">
        <f>IFERROR(IF(VLOOKUP(B3133,comp!$D:$L,1,FALSE)=B3133,"",""),"Novo")</f>
        <v/>
      </c>
    </row>
    <row r="3134" spans="1:11">
      <c r="A3134" s="151">
        <v>102116</v>
      </c>
      <c r="B3134" s="152">
        <v>734</v>
      </c>
      <c r="C3134" s="151" t="s">
        <v>3239</v>
      </c>
      <c r="D3134" s="151" t="s">
        <v>727</v>
      </c>
      <c r="E3134" s="151">
        <v>1</v>
      </c>
      <c r="F3134" s="155">
        <v>1679.55</v>
      </c>
      <c r="G3134" s="151">
        <f t="shared" si="144"/>
        <v>1679.55</v>
      </c>
      <c r="H3134" s="151">
        <f t="shared" si="145"/>
        <v>0</v>
      </c>
      <c r="I3134" s="151">
        <f t="shared" si="146"/>
        <v>1679.55</v>
      </c>
      <c r="J3134" s="151" t="s">
        <v>707</v>
      </c>
      <c r="K3134" s="151" t="str">
        <f>IFERROR(IF(VLOOKUP(B3134,comp!$D:$L,1,FALSE)=B3134,"",""),"Novo")</f>
        <v/>
      </c>
    </row>
    <row r="3135" spans="1:11">
      <c r="A3135" s="151">
        <v>102118</v>
      </c>
      <c r="B3135" s="152">
        <v>736</v>
      </c>
      <c r="C3135" s="151" t="s">
        <v>3241</v>
      </c>
      <c r="D3135" s="151" t="s">
        <v>727</v>
      </c>
      <c r="E3135" s="151">
        <v>1</v>
      </c>
      <c r="F3135" s="155">
        <v>2343.4899999999998</v>
      </c>
      <c r="G3135" s="151">
        <f t="shared" si="144"/>
        <v>2343.4899999999998</v>
      </c>
      <c r="H3135" s="151">
        <f t="shared" si="145"/>
        <v>0</v>
      </c>
      <c r="I3135" s="151">
        <f t="shared" si="146"/>
        <v>2343.4899999999998</v>
      </c>
      <c r="J3135" s="151" t="s">
        <v>707</v>
      </c>
      <c r="K3135" s="151" t="str">
        <f>IFERROR(IF(VLOOKUP(B3135,comp!$D:$L,1,FALSE)=B3135,"",""),"Novo")</f>
        <v/>
      </c>
    </row>
    <row r="3136" spans="1:11">
      <c r="A3136" s="151">
        <v>102122</v>
      </c>
      <c r="B3136" s="152">
        <v>740</v>
      </c>
      <c r="C3136" s="151" t="s">
        <v>3244</v>
      </c>
      <c r="D3136" s="151" t="s">
        <v>727</v>
      </c>
      <c r="E3136" s="151">
        <v>1</v>
      </c>
      <c r="F3136" s="155">
        <v>8265.17</v>
      </c>
      <c r="G3136" s="151">
        <f t="shared" si="144"/>
        <v>8265.17</v>
      </c>
      <c r="H3136" s="151">
        <f t="shared" si="145"/>
        <v>0</v>
      </c>
      <c r="I3136" s="151">
        <f t="shared" si="146"/>
        <v>8265.17</v>
      </c>
      <c r="J3136" s="151" t="s">
        <v>707</v>
      </c>
      <c r="K3136" s="151" t="str">
        <f>IFERROR(IF(VLOOKUP(B3136,comp!$D:$L,1,FALSE)=B3136,"",""),"Novo")</f>
        <v/>
      </c>
    </row>
    <row r="3137" spans="1:11">
      <c r="A3137" s="151">
        <v>102137</v>
      </c>
      <c r="B3137" s="152">
        <v>7588</v>
      </c>
      <c r="C3137" s="151" t="s">
        <v>4753</v>
      </c>
      <c r="D3137" s="151" t="s">
        <v>727</v>
      </c>
      <c r="E3137" s="151">
        <v>1</v>
      </c>
      <c r="F3137" s="151">
        <v>41.89</v>
      </c>
      <c r="G3137" s="151">
        <f t="shared" si="144"/>
        <v>41.89</v>
      </c>
      <c r="H3137" s="151">
        <f t="shared" si="145"/>
        <v>0</v>
      </c>
      <c r="I3137" s="151">
        <f t="shared" si="146"/>
        <v>41.89</v>
      </c>
      <c r="J3137" s="151" t="s">
        <v>707</v>
      </c>
      <c r="K3137" s="151" t="str">
        <f>IFERROR(IF(VLOOKUP(B3137,comp!$D:$L,1,FALSE)=B3137,"",""),"Novo")</f>
        <v/>
      </c>
    </row>
    <row r="3138" spans="1:11">
      <c r="A3138" s="151">
        <v>103517</v>
      </c>
      <c r="B3138" s="152">
        <v>34472</v>
      </c>
      <c r="C3138" s="151" t="s">
        <v>5852</v>
      </c>
      <c r="D3138" s="151" t="s">
        <v>727</v>
      </c>
      <c r="E3138" s="151">
        <v>1</v>
      </c>
      <c r="F3138" s="155">
        <v>3480</v>
      </c>
      <c r="G3138" s="151">
        <f t="shared" si="144"/>
        <v>3480</v>
      </c>
      <c r="H3138" s="151">
        <f t="shared" si="145"/>
        <v>0</v>
      </c>
      <c r="I3138" s="151">
        <f t="shared" si="146"/>
        <v>3480</v>
      </c>
      <c r="J3138" s="151" t="s">
        <v>707</v>
      </c>
      <c r="K3138" s="151" t="str">
        <f>IFERROR(IF(VLOOKUP(B3138,comp!$D:$L,1,FALSE)=B3138,"",""),"Novo")</f>
        <v/>
      </c>
    </row>
    <row r="3139" spans="1:11">
      <c r="A3139" s="151">
        <v>103519</v>
      </c>
      <c r="B3139" s="152">
        <v>92443</v>
      </c>
      <c r="C3139" s="151" t="s">
        <v>6684</v>
      </c>
      <c r="D3139" s="151" t="s">
        <v>838</v>
      </c>
      <c r="E3139" s="151">
        <v>0.12</v>
      </c>
      <c r="F3139" s="151">
        <v>52.87</v>
      </c>
      <c r="G3139" s="151">
        <f t="shared" si="144"/>
        <v>0</v>
      </c>
      <c r="H3139" s="151">
        <f t="shared" si="145"/>
        <v>6.3443999999999994</v>
      </c>
      <c r="I3139" s="151">
        <f t="shared" si="146"/>
        <v>6.3443999999999994</v>
      </c>
      <c r="J3139" s="151" t="s">
        <v>704</v>
      </c>
      <c r="K3139" s="151" t="str">
        <f>IFERROR(IF(VLOOKUP(B3139,comp!$D:$L,1,FALSE)=B3139,"",""),"Novo")</f>
        <v>Novo</v>
      </c>
    </row>
    <row r="3140" spans="1:11">
      <c r="A3140" s="151">
        <v>103519</v>
      </c>
      <c r="B3140" s="152">
        <v>94965</v>
      </c>
      <c r="C3140" s="151" t="s">
        <v>6685</v>
      </c>
      <c r="D3140" s="151" t="s">
        <v>1606</v>
      </c>
      <c r="E3140" s="151">
        <v>6.0000000000000001E-3</v>
      </c>
      <c r="F3140" s="151">
        <v>419.8</v>
      </c>
      <c r="G3140" s="151">
        <f t="shared" si="144"/>
        <v>0</v>
      </c>
      <c r="H3140" s="151">
        <f t="shared" si="145"/>
        <v>2.5188000000000001</v>
      </c>
      <c r="I3140" s="151">
        <f t="shared" si="146"/>
        <v>2.5188000000000001</v>
      </c>
      <c r="J3140" s="151" t="s">
        <v>704</v>
      </c>
      <c r="K3140" s="151" t="str">
        <f>IFERROR(IF(VLOOKUP(B3140,comp!$D:$L,1,FALSE)=B3140,"",""),"Novo")</f>
        <v>Novo</v>
      </c>
    </row>
    <row r="3141" spans="1:11">
      <c r="A3141" s="151">
        <v>103519</v>
      </c>
      <c r="B3141" s="152">
        <v>103670</v>
      </c>
      <c r="C3141" s="151" t="s">
        <v>6686</v>
      </c>
      <c r="D3141" s="151" t="s">
        <v>1606</v>
      </c>
      <c r="E3141" s="151">
        <v>6.0000000000000001E-3</v>
      </c>
      <c r="F3141" s="151">
        <v>344.51</v>
      </c>
      <c r="G3141" s="151">
        <f t="shared" ref="G3141:G3204" si="147">IF(J3141="INSUMO",F3141*E3141,0)</f>
        <v>0</v>
      </c>
      <c r="H3141" s="151">
        <f t="shared" ref="H3141:H3204" si="148">IF(J3141="MÃO DE OBRA",F3141*E3141,0)</f>
        <v>2.0670600000000001</v>
      </c>
      <c r="I3141" s="151">
        <f t="shared" ref="I3141:I3204" si="149">E3141*F3141</f>
        <v>2.0670600000000001</v>
      </c>
      <c r="J3141" s="151" t="s">
        <v>704</v>
      </c>
      <c r="K3141" s="151" t="str">
        <f>IFERROR(IF(VLOOKUP(B3141,comp!$D:$L,1,FALSE)=B3141,"",""),"Novo")</f>
        <v>Novo</v>
      </c>
    </row>
    <row r="3142" spans="1:11">
      <c r="A3142" s="151">
        <v>103520</v>
      </c>
      <c r="B3142" s="152">
        <v>34476</v>
      </c>
      <c r="C3142" s="151" t="s">
        <v>5854</v>
      </c>
      <c r="D3142" s="151" t="s">
        <v>727</v>
      </c>
      <c r="E3142" s="151">
        <v>1</v>
      </c>
      <c r="F3142" s="155">
        <v>5899.09</v>
      </c>
      <c r="G3142" s="151">
        <f t="shared" si="147"/>
        <v>5899.09</v>
      </c>
      <c r="H3142" s="151">
        <f t="shared" si="148"/>
        <v>0</v>
      </c>
      <c r="I3142" s="151">
        <f t="shared" si="149"/>
        <v>5899.09</v>
      </c>
      <c r="J3142" s="151" t="s">
        <v>707</v>
      </c>
      <c r="K3142" s="151" t="str">
        <f>IFERROR(IF(VLOOKUP(B3142,comp!$D:$L,1,FALSE)=B3142,"",""),"Novo")</f>
        <v/>
      </c>
    </row>
    <row r="3143" spans="1:11">
      <c r="A3143" s="151">
        <v>103521</v>
      </c>
      <c r="B3143" s="152">
        <v>34477</v>
      </c>
      <c r="C3143" s="151" t="s">
        <v>5855</v>
      </c>
      <c r="D3143" s="151" t="s">
        <v>727</v>
      </c>
      <c r="E3143" s="151">
        <v>1</v>
      </c>
      <c r="F3143" s="155">
        <v>7829.24</v>
      </c>
      <c r="G3143" s="151">
        <f t="shared" si="147"/>
        <v>7829.24</v>
      </c>
      <c r="H3143" s="151">
        <f t="shared" si="148"/>
        <v>0</v>
      </c>
      <c r="I3143" s="151">
        <f t="shared" si="149"/>
        <v>7829.24</v>
      </c>
      <c r="J3143" s="151" t="s">
        <v>707</v>
      </c>
      <c r="K3143" s="151" t="str">
        <f>IFERROR(IF(VLOOKUP(B3143,comp!$D:$L,1,FALSE)=B3143,"",""),"Novo")</f>
        <v/>
      </c>
    </row>
    <row r="3144" spans="1:11">
      <c r="A3144" s="151">
        <v>103522</v>
      </c>
      <c r="B3144" s="152">
        <v>34482</v>
      </c>
      <c r="C3144" s="151" t="s">
        <v>5856</v>
      </c>
      <c r="D3144" s="151" t="s">
        <v>727</v>
      </c>
      <c r="E3144" s="151">
        <v>1</v>
      </c>
      <c r="F3144" s="155">
        <v>7312.08</v>
      </c>
      <c r="G3144" s="151">
        <f t="shared" si="147"/>
        <v>7312.08</v>
      </c>
      <c r="H3144" s="151">
        <f t="shared" si="148"/>
        <v>0</v>
      </c>
      <c r="I3144" s="151">
        <f t="shared" si="149"/>
        <v>7312.08</v>
      </c>
      <c r="J3144" s="151" t="s">
        <v>707</v>
      </c>
      <c r="K3144" s="151" t="str">
        <f>IFERROR(IF(VLOOKUP(B3144,comp!$D:$L,1,FALSE)=B3144,"",""),"Novo")</f>
        <v/>
      </c>
    </row>
    <row r="3145" spans="1:11">
      <c r="A3145" s="151">
        <v>103523</v>
      </c>
      <c r="B3145" s="152">
        <v>34469</v>
      </c>
      <c r="C3145" s="151" t="s">
        <v>5853</v>
      </c>
      <c r="D3145" s="151" t="s">
        <v>727</v>
      </c>
      <c r="E3145" s="151">
        <v>1</v>
      </c>
      <c r="F3145" s="155">
        <v>11310.87</v>
      </c>
      <c r="G3145" s="151">
        <f t="shared" si="147"/>
        <v>11310.87</v>
      </c>
      <c r="H3145" s="151">
        <f t="shared" si="148"/>
        <v>0</v>
      </c>
      <c r="I3145" s="151">
        <f t="shared" si="149"/>
        <v>11310.87</v>
      </c>
      <c r="J3145" s="151" t="s">
        <v>707</v>
      </c>
      <c r="K3145" s="151" t="str">
        <f>IFERROR(IF(VLOOKUP(B3145,comp!$D:$L,1,FALSE)=B3145,"",""),"Novo")</f>
        <v/>
      </c>
    </row>
    <row r="3146" spans="1:11">
      <c r="A3146" s="151">
        <v>104031</v>
      </c>
      <c r="B3146" s="152">
        <v>1414</v>
      </c>
      <c r="C3146" s="151" t="s">
        <v>5948</v>
      </c>
      <c r="D3146" s="151" t="s">
        <v>727</v>
      </c>
      <c r="E3146" s="151">
        <v>1</v>
      </c>
      <c r="F3146" s="151">
        <v>10.17</v>
      </c>
      <c r="G3146" s="151">
        <f t="shared" si="147"/>
        <v>10.17</v>
      </c>
      <c r="H3146" s="151">
        <f t="shared" si="148"/>
        <v>0</v>
      </c>
      <c r="I3146" s="151">
        <f t="shared" si="149"/>
        <v>10.17</v>
      </c>
      <c r="J3146" s="151" t="s">
        <v>707</v>
      </c>
      <c r="K3146" s="151" t="str">
        <f>IFERROR(IF(VLOOKUP(B3146,comp!$D:$L,1,FALSE)=B3146,"",""),"Novo")</f>
        <v/>
      </c>
    </row>
    <row r="3147" spans="1:11">
      <c r="A3147" s="151">
        <v>104032</v>
      </c>
      <c r="B3147" s="152">
        <v>1413</v>
      </c>
      <c r="C3147" s="151" t="s">
        <v>5947</v>
      </c>
      <c r="D3147" s="151" t="s">
        <v>727</v>
      </c>
      <c r="E3147" s="151">
        <v>1</v>
      </c>
      <c r="F3147" s="151">
        <v>15.02</v>
      </c>
      <c r="G3147" s="151">
        <f t="shared" si="147"/>
        <v>15.02</v>
      </c>
      <c r="H3147" s="151">
        <f t="shared" si="148"/>
        <v>0</v>
      </c>
      <c r="I3147" s="151">
        <f t="shared" si="149"/>
        <v>15.02</v>
      </c>
      <c r="J3147" s="151" t="s">
        <v>707</v>
      </c>
      <c r="K3147" s="151" t="str">
        <f>IFERROR(IF(VLOOKUP(B3147,comp!$D:$L,1,FALSE)=B3147,"",""),"Novo")</f>
        <v/>
      </c>
    </row>
    <row r="3148" spans="1:11">
      <c r="A3148" s="151">
        <v>104033</v>
      </c>
      <c r="B3148" s="152">
        <v>1412</v>
      </c>
      <c r="C3148" s="151" t="s">
        <v>5946</v>
      </c>
      <c r="D3148" s="151" t="s">
        <v>727</v>
      </c>
      <c r="E3148" s="151">
        <v>1</v>
      </c>
      <c r="F3148" s="151">
        <v>12.72</v>
      </c>
      <c r="G3148" s="151">
        <f t="shared" si="147"/>
        <v>12.72</v>
      </c>
      <c r="H3148" s="151">
        <f t="shared" si="148"/>
        <v>0</v>
      </c>
      <c r="I3148" s="151">
        <f t="shared" si="149"/>
        <v>12.72</v>
      </c>
      <c r="J3148" s="151" t="s">
        <v>707</v>
      </c>
      <c r="K3148" s="151" t="str">
        <f>IFERROR(IF(VLOOKUP(B3148,comp!$D:$L,1,FALSE)=B3148,"",""),"Novo")</f>
        <v/>
      </c>
    </row>
    <row r="3149" spans="1:11">
      <c r="A3149" s="151">
        <v>104034</v>
      </c>
      <c r="B3149" s="152">
        <v>1427</v>
      </c>
      <c r="C3149" s="151" t="s">
        <v>5951</v>
      </c>
      <c r="D3149" s="151" t="s">
        <v>727</v>
      </c>
      <c r="E3149" s="151">
        <v>1</v>
      </c>
      <c r="F3149" s="151">
        <v>19.329999999999998</v>
      </c>
      <c r="G3149" s="151">
        <f t="shared" si="147"/>
        <v>19.329999999999998</v>
      </c>
      <c r="H3149" s="151">
        <f t="shared" si="148"/>
        <v>0</v>
      </c>
      <c r="I3149" s="151">
        <f t="shared" si="149"/>
        <v>19.329999999999998</v>
      </c>
      <c r="J3149" s="151" t="s">
        <v>707</v>
      </c>
      <c r="K3149" s="151" t="str">
        <f>IFERROR(IF(VLOOKUP(B3149,comp!$D:$L,1,FALSE)=B3149,"",""),"Novo")</f>
        <v/>
      </c>
    </row>
    <row r="3150" spans="1:11">
      <c r="A3150" s="151">
        <v>104035</v>
      </c>
      <c r="B3150" s="152">
        <v>37418</v>
      </c>
      <c r="C3150" s="151" t="s">
        <v>3004</v>
      </c>
      <c r="D3150" s="151" t="s">
        <v>727</v>
      </c>
      <c r="E3150" s="151">
        <v>1</v>
      </c>
      <c r="F3150" s="151">
        <v>16.59</v>
      </c>
      <c r="G3150" s="151">
        <f t="shared" si="147"/>
        <v>16.59</v>
      </c>
      <c r="H3150" s="151">
        <f t="shared" si="148"/>
        <v>0</v>
      </c>
      <c r="I3150" s="151">
        <f t="shared" si="149"/>
        <v>16.59</v>
      </c>
      <c r="J3150" s="151" t="s">
        <v>707</v>
      </c>
      <c r="K3150" s="151" t="str">
        <f>IFERROR(IF(VLOOKUP(B3150,comp!$D:$L,1,FALSE)=B3150,"",""),"Novo")</f>
        <v/>
      </c>
    </row>
    <row r="3151" spans="1:11">
      <c r="A3151" s="151">
        <v>104036</v>
      </c>
      <c r="B3151" s="152">
        <v>37419</v>
      </c>
      <c r="C3151" s="151" t="s">
        <v>3005</v>
      </c>
      <c r="D3151" s="151" t="s">
        <v>727</v>
      </c>
      <c r="E3151" s="151">
        <v>1</v>
      </c>
      <c r="F3151" s="151">
        <v>17.04</v>
      </c>
      <c r="G3151" s="151">
        <f t="shared" si="147"/>
        <v>17.04</v>
      </c>
      <c r="H3151" s="151">
        <f t="shared" si="148"/>
        <v>0</v>
      </c>
      <c r="I3151" s="151">
        <f t="shared" si="149"/>
        <v>17.04</v>
      </c>
      <c r="J3151" s="151" t="s">
        <v>707</v>
      </c>
      <c r="K3151" s="151" t="str">
        <f>IFERROR(IF(VLOOKUP(B3151,comp!$D:$L,1,FALSE)=B3151,"",""),"Novo")</f>
        <v/>
      </c>
    </row>
    <row r="3152" spans="1:11">
      <c r="A3152" s="151">
        <v>104039</v>
      </c>
      <c r="B3152" s="152">
        <v>37422</v>
      </c>
      <c r="C3152" s="151" t="s">
        <v>3008</v>
      </c>
      <c r="D3152" s="151" t="s">
        <v>727</v>
      </c>
      <c r="E3152" s="151">
        <v>1</v>
      </c>
      <c r="F3152" s="151">
        <v>51.23</v>
      </c>
      <c r="G3152" s="151">
        <f t="shared" si="147"/>
        <v>51.23</v>
      </c>
      <c r="H3152" s="151">
        <f t="shared" si="148"/>
        <v>0</v>
      </c>
      <c r="I3152" s="151">
        <f t="shared" si="149"/>
        <v>51.23</v>
      </c>
      <c r="J3152" s="151" t="s">
        <v>707</v>
      </c>
      <c r="K3152" s="151" t="str">
        <f>IFERROR(IF(VLOOKUP(B3152,comp!$D:$L,1,FALSE)=B3152,"",""),"Novo")</f>
        <v/>
      </c>
    </row>
    <row r="3153" spans="1:11">
      <c r="A3153" s="151">
        <v>104043</v>
      </c>
      <c r="B3153" s="152">
        <v>55</v>
      </c>
      <c r="C3153" s="151" t="s">
        <v>2994</v>
      </c>
      <c r="D3153" s="151" t="s">
        <v>727</v>
      </c>
      <c r="E3153" s="151">
        <v>1</v>
      </c>
      <c r="F3153" s="151">
        <v>4.17</v>
      </c>
      <c r="G3153" s="151">
        <f t="shared" si="147"/>
        <v>4.17</v>
      </c>
      <c r="H3153" s="151">
        <f t="shared" si="148"/>
        <v>0</v>
      </c>
      <c r="I3153" s="151">
        <f t="shared" si="149"/>
        <v>4.17</v>
      </c>
      <c r="J3153" s="151" t="s">
        <v>707</v>
      </c>
      <c r="K3153" s="151" t="str">
        <f>IFERROR(IF(VLOOKUP(B3153,comp!$D:$L,1,FALSE)=B3153,"",""),"Novo")</f>
        <v/>
      </c>
    </row>
    <row r="3154" spans="1:11">
      <c r="A3154" s="151">
        <v>104044</v>
      </c>
      <c r="B3154" s="152">
        <v>61</v>
      </c>
      <c r="C3154" s="151" t="s">
        <v>2996</v>
      </c>
      <c r="D3154" s="151" t="s">
        <v>727</v>
      </c>
      <c r="E3154" s="151">
        <v>1</v>
      </c>
      <c r="F3154" s="151">
        <v>3.94</v>
      </c>
      <c r="G3154" s="151">
        <f t="shared" si="147"/>
        <v>3.94</v>
      </c>
      <c r="H3154" s="151">
        <f t="shared" si="148"/>
        <v>0</v>
      </c>
      <c r="I3154" s="151">
        <f t="shared" si="149"/>
        <v>3.94</v>
      </c>
      <c r="J3154" s="151" t="s">
        <v>707</v>
      </c>
      <c r="K3154" s="151" t="str">
        <f>IFERROR(IF(VLOOKUP(B3154,comp!$D:$L,1,FALSE)=B3154,"",""),"Novo")</f>
        <v/>
      </c>
    </row>
    <row r="3155" spans="1:11">
      <c r="A3155" s="151">
        <v>104045</v>
      </c>
      <c r="B3155" s="152">
        <v>62</v>
      </c>
      <c r="C3155" s="151" t="s">
        <v>2997</v>
      </c>
      <c r="D3155" s="151" t="s">
        <v>727</v>
      </c>
      <c r="E3155" s="151">
        <v>1</v>
      </c>
      <c r="F3155" s="151">
        <v>8.17</v>
      </c>
      <c r="G3155" s="151">
        <f t="shared" si="147"/>
        <v>8.17</v>
      </c>
      <c r="H3155" s="151">
        <f t="shared" si="148"/>
        <v>0</v>
      </c>
      <c r="I3155" s="151">
        <f t="shared" si="149"/>
        <v>8.17</v>
      </c>
      <c r="J3155" s="151" t="s">
        <v>707</v>
      </c>
      <c r="K3155" s="151" t="str">
        <f>IFERROR(IF(VLOOKUP(B3155,comp!$D:$L,1,FALSE)=B3155,"",""),"Novo")</f>
        <v/>
      </c>
    </row>
    <row r="3156" spans="1:11">
      <c r="A3156" s="151">
        <v>104046</v>
      </c>
      <c r="B3156" s="152">
        <v>37413</v>
      </c>
      <c r="C3156" s="151" t="s">
        <v>2999</v>
      </c>
      <c r="D3156" s="151" t="s">
        <v>727</v>
      </c>
      <c r="E3156" s="151">
        <v>1</v>
      </c>
      <c r="F3156" s="151">
        <v>3.8</v>
      </c>
      <c r="G3156" s="151">
        <f t="shared" si="147"/>
        <v>3.8</v>
      </c>
      <c r="H3156" s="151">
        <f t="shared" si="148"/>
        <v>0</v>
      </c>
      <c r="I3156" s="151">
        <f t="shared" si="149"/>
        <v>3.8</v>
      </c>
      <c r="J3156" s="151" t="s">
        <v>707</v>
      </c>
      <c r="K3156" s="151" t="str">
        <f>IFERROR(IF(VLOOKUP(B3156,comp!$D:$L,1,FALSE)=B3156,"",""),"Novo")</f>
        <v/>
      </c>
    </row>
    <row r="3157" spans="1:11">
      <c r="A3157" s="151">
        <v>104047</v>
      </c>
      <c r="B3157" s="152">
        <v>37414</v>
      </c>
      <c r="C3157" s="151" t="s">
        <v>3000</v>
      </c>
      <c r="D3157" s="151" t="s">
        <v>727</v>
      </c>
      <c r="E3157" s="151">
        <v>1</v>
      </c>
      <c r="F3157" s="151">
        <v>4.3099999999999996</v>
      </c>
      <c r="G3157" s="151">
        <f t="shared" si="147"/>
        <v>4.3099999999999996</v>
      </c>
      <c r="H3157" s="151">
        <f t="shared" si="148"/>
        <v>0</v>
      </c>
      <c r="I3157" s="151">
        <f t="shared" si="149"/>
        <v>4.3099999999999996</v>
      </c>
      <c r="J3157" s="151" t="s">
        <v>707</v>
      </c>
      <c r="K3157" s="151" t="str">
        <f>IFERROR(IF(VLOOKUP(B3157,comp!$D:$L,1,FALSE)=B3157,"",""),"Novo")</f>
        <v/>
      </c>
    </row>
    <row r="3158" spans="1:11">
      <c r="A3158" s="151">
        <v>104048</v>
      </c>
      <c r="B3158" s="152">
        <v>37415</v>
      </c>
      <c r="C3158" s="151" t="s">
        <v>3001</v>
      </c>
      <c r="D3158" s="151" t="s">
        <v>727</v>
      </c>
      <c r="E3158" s="151">
        <v>1</v>
      </c>
      <c r="F3158" s="151">
        <v>7.84</v>
      </c>
      <c r="G3158" s="151">
        <f t="shared" si="147"/>
        <v>7.84</v>
      </c>
      <c r="H3158" s="151">
        <f t="shared" si="148"/>
        <v>0</v>
      </c>
      <c r="I3158" s="151">
        <f t="shared" si="149"/>
        <v>7.84</v>
      </c>
      <c r="J3158" s="151" t="s">
        <v>707</v>
      </c>
      <c r="K3158" s="151" t="str">
        <f>IFERROR(IF(VLOOKUP(B3158,comp!$D:$L,1,FALSE)=B3158,"",""),"Novo")</f>
        <v/>
      </c>
    </row>
    <row r="3159" spans="1:11">
      <c r="A3159" s="151">
        <v>104051</v>
      </c>
      <c r="B3159" s="152">
        <v>37416</v>
      </c>
      <c r="C3159" s="151" t="s">
        <v>3002</v>
      </c>
      <c r="D3159" s="151" t="s">
        <v>727</v>
      </c>
      <c r="E3159" s="151">
        <v>1</v>
      </c>
      <c r="F3159" s="151">
        <v>3.55</v>
      </c>
      <c r="G3159" s="151">
        <f t="shared" si="147"/>
        <v>3.55</v>
      </c>
      <c r="H3159" s="151">
        <f t="shared" si="148"/>
        <v>0</v>
      </c>
      <c r="I3159" s="151">
        <f t="shared" si="149"/>
        <v>3.55</v>
      </c>
      <c r="J3159" s="151" t="s">
        <v>707</v>
      </c>
      <c r="K3159" s="151" t="str">
        <f>IFERROR(IF(VLOOKUP(B3159,comp!$D:$L,1,FALSE)=B3159,"",""),"Novo")</f>
        <v/>
      </c>
    </row>
    <row r="3160" spans="1:11">
      <c r="A3160" s="151">
        <v>104052</v>
      </c>
      <c r="B3160" s="152">
        <v>37417</v>
      </c>
      <c r="C3160" s="151" t="s">
        <v>3003</v>
      </c>
      <c r="D3160" s="151" t="s">
        <v>727</v>
      </c>
      <c r="E3160" s="151">
        <v>1</v>
      </c>
      <c r="F3160" s="151">
        <v>5.1100000000000003</v>
      </c>
      <c r="G3160" s="151">
        <f t="shared" si="147"/>
        <v>5.1100000000000003</v>
      </c>
      <c r="H3160" s="151">
        <f t="shared" si="148"/>
        <v>0</v>
      </c>
      <c r="I3160" s="151">
        <f t="shared" si="149"/>
        <v>5.1100000000000003</v>
      </c>
      <c r="J3160" s="151" t="s">
        <v>707</v>
      </c>
      <c r="K3160" s="151" t="str">
        <f>IFERROR(IF(VLOOKUP(B3160,comp!$D:$L,1,FALSE)=B3160,"",""),"Novo")</f>
        <v/>
      </c>
    </row>
    <row r="3161" spans="1:11">
      <c r="A3161" s="151">
        <v>104053</v>
      </c>
      <c r="B3161" s="152">
        <v>64</v>
      </c>
      <c r="C3161" s="151" t="s">
        <v>2998</v>
      </c>
      <c r="D3161" s="151" t="s">
        <v>727</v>
      </c>
      <c r="E3161" s="151">
        <v>1</v>
      </c>
      <c r="F3161" s="151">
        <v>4.76</v>
      </c>
      <c r="G3161" s="151">
        <f t="shared" si="147"/>
        <v>4.76</v>
      </c>
      <c r="H3161" s="151">
        <f t="shared" si="148"/>
        <v>0</v>
      </c>
      <c r="I3161" s="151">
        <f t="shared" si="149"/>
        <v>4.76</v>
      </c>
      <c r="J3161" s="151" t="s">
        <v>707</v>
      </c>
      <c r="K3161" s="151" t="str">
        <f>IFERROR(IF(VLOOKUP(B3161,comp!$D:$L,1,FALSE)=B3161,"",""),"Novo")</f>
        <v/>
      </c>
    </row>
    <row r="3162" spans="1:11">
      <c r="A3162" s="151">
        <v>104054</v>
      </c>
      <c r="B3162" s="152">
        <v>37423</v>
      </c>
      <c r="C3162" s="151" t="s">
        <v>3009</v>
      </c>
      <c r="D3162" s="151" t="s">
        <v>727</v>
      </c>
      <c r="E3162" s="151">
        <v>1</v>
      </c>
      <c r="F3162" s="151">
        <v>11.76</v>
      </c>
      <c r="G3162" s="151">
        <f t="shared" si="147"/>
        <v>11.76</v>
      </c>
      <c r="H3162" s="151">
        <f t="shared" si="148"/>
        <v>0</v>
      </c>
      <c r="I3162" s="151">
        <f t="shared" si="149"/>
        <v>11.76</v>
      </c>
      <c r="J3162" s="151" t="s">
        <v>707</v>
      </c>
      <c r="K3162" s="151" t="str">
        <f>IFERROR(IF(VLOOKUP(B3162,comp!$D:$L,1,FALSE)=B3162,"",""),"Novo")</f>
        <v/>
      </c>
    </row>
    <row r="3163" spans="1:11">
      <c r="A3163" s="151">
        <v>104055</v>
      </c>
      <c r="B3163" s="152">
        <v>6034</v>
      </c>
      <c r="C3163" s="151" t="s">
        <v>4482</v>
      </c>
      <c r="D3163" s="151" t="s">
        <v>727</v>
      </c>
      <c r="E3163" s="151">
        <v>1</v>
      </c>
      <c r="F3163" s="151">
        <v>13.62</v>
      </c>
      <c r="G3163" s="151">
        <f t="shared" si="147"/>
        <v>13.62</v>
      </c>
      <c r="H3163" s="151">
        <f t="shared" si="148"/>
        <v>0</v>
      </c>
      <c r="I3163" s="151">
        <f t="shared" si="149"/>
        <v>13.62</v>
      </c>
      <c r="J3163" s="151" t="s">
        <v>707</v>
      </c>
      <c r="K3163" s="151" t="str">
        <f>IFERROR(IF(VLOOKUP(B3163,comp!$D:$L,1,FALSE)=B3163,"",""),"Novo")</f>
        <v/>
      </c>
    </row>
    <row r="3164" spans="1:11">
      <c r="A3164" s="151">
        <v>104058</v>
      </c>
      <c r="B3164" s="152">
        <v>3883</v>
      </c>
      <c r="C3164" s="151" t="s">
        <v>5097</v>
      </c>
      <c r="D3164" s="151" t="s">
        <v>727</v>
      </c>
      <c r="E3164" s="151">
        <v>1</v>
      </c>
      <c r="F3164" s="151">
        <v>1.47</v>
      </c>
      <c r="G3164" s="151">
        <f t="shared" si="147"/>
        <v>1.47</v>
      </c>
      <c r="H3164" s="151">
        <f t="shared" si="148"/>
        <v>0</v>
      </c>
      <c r="I3164" s="151">
        <f t="shared" si="149"/>
        <v>1.47</v>
      </c>
      <c r="J3164" s="151" t="s">
        <v>707</v>
      </c>
      <c r="K3164" s="151" t="str">
        <f>IFERROR(IF(VLOOKUP(B3164,comp!$D:$L,1,FALSE)=B3164,"",""),"Novo")</f>
        <v/>
      </c>
    </row>
    <row r="3165" spans="1:11">
      <c r="A3165" s="151">
        <v>104059</v>
      </c>
      <c r="B3165" s="152">
        <v>3876</v>
      </c>
      <c r="C3165" s="151" t="s">
        <v>5095</v>
      </c>
      <c r="D3165" s="151" t="s">
        <v>727</v>
      </c>
      <c r="E3165" s="151">
        <v>1</v>
      </c>
      <c r="F3165" s="151">
        <v>4.57</v>
      </c>
      <c r="G3165" s="151">
        <f t="shared" si="147"/>
        <v>4.57</v>
      </c>
      <c r="H3165" s="151">
        <f t="shared" si="148"/>
        <v>0</v>
      </c>
      <c r="I3165" s="151">
        <f t="shared" si="149"/>
        <v>4.57</v>
      </c>
      <c r="J3165" s="151" t="s">
        <v>707</v>
      </c>
      <c r="K3165" s="151" t="str">
        <f>IFERROR(IF(VLOOKUP(B3165,comp!$D:$L,1,FALSE)=B3165,"",""),"Novo")</f>
        <v/>
      </c>
    </row>
    <row r="3166" spans="1:11">
      <c r="A3166" s="151">
        <v>104062</v>
      </c>
      <c r="B3166" s="152">
        <v>1863</v>
      </c>
      <c r="C3166" s="151" t="s">
        <v>4889</v>
      </c>
      <c r="D3166" s="151" t="s">
        <v>727</v>
      </c>
      <c r="E3166" s="151">
        <v>1</v>
      </c>
      <c r="F3166" s="151">
        <v>64.11</v>
      </c>
      <c r="G3166" s="151">
        <f t="shared" si="147"/>
        <v>64.11</v>
      </c>
      <c r="H3166" s="151">
        <f t="shared" si="148"/>
        <v>0</v>
      </c>
      <c r="I3166" s="151">
        <f t="shared" si="149"/>
        <v>64.11</v>
      </c>
      <c r="J3166" s="151" t="s">
        <v>707</v>
      </c>
      <c r="K3166" s="151" t="str">
        <f>IFERROR(IF(VLOOKUP(B3166,comp!$D:$L,1,FALSE)=B3166,"",""),"Novo")</f>
        <v/>
      </c>
    </row>
    <row r="3167" spans="1:11">
      <c r="A3167" s="151">
        <v>104063</v>
      </c>
      <c r="B3167" s="152">
        <v>1858</v>
      </c>
      <c r="C3167" s="151" t="s">
        <v>4888</v>
      </c>
      <c r="D3167" s="151" t="s">
        <v>727</v>
      </c>
      <c r="E3167" s="151">
        <v>1</v>
      </c>
      <c r="F3167" s="151">
        <v>60.25</v>
      </c>
      <c r="G3167" s="151">
        <f t="shared" si="147"/>
        <v>60.25</v>
      </c>
      <c r="H3167" s="151">
        <f t="shared" si="148"/>
        <v>0</v>
      </c>
      <c r="I3167" s="151">
        <f t="shared" si="149"/>
        <v>60.25</v>
      </c>
      <c r="J3167" s="151" t="s">
        <v>707</v>
      </c>
      <c r="K3167" s="151" t="str">
        <f>IFERROR(IF(VLOOKUP(B3167,comp!$D:$L,1,FALSE)=B3167,"",""),"Novo")</f>
        <v/>
      </c>
    </row>
    <row r="3168" spans="1:11">
      <c r="A3168" s="151">
        <v>104064</v>
      </c>
      <c r="B3168" s="152">
        <v>1865</v>
      </c>
      <c r="C3168" s="151" t="s">
        <v>4890</v>
      </c>
      <c r="D3168" s="151" t="s">
        <v>727</v>
      </c>
      <c r="E3168" s="151">
        <v>1</v>
      </c>
      <c r="F3168" s="151">
        <v>167.04</v>
      </c>
      <c r="G3168" s="151">
        <f t="shared" si="147"/>
        <v>167.04</v>
      </c>
      <c r="H3168" s="151">
        <f t="shared" si="148"/>
        <v>0</v>
      </c>
      <c r="I3168" s="151">
        <f t="shared" si="149"/>
        <v>167.04</v>
      </c>
      <c r="J3168" s="151" t="s">
        <v>707</v>
      </c>
      <c r="K3168" s="151" t="str">
        <f>IFERROR(IF(VLOOKUP(B3168,comp!$D:$L,1,FALSE)=B3168,"",""),"Novo")</f>
        <v/>
      </c>
    </row>
    <row r="3169" spans="1:11">
      <c r="A3169" s="151">
        <v>104065</v>
      </c>
      <c r="B3169" s="152">
        <v>1844</v>
      </c>
      <c r="C3169" s="151" t="s">
        <v>4887</v>
      </c>
      <c r="D3169" s="151" t="s">
        <v>727</v>
      </c>
      <c r="E3169" s="151">
        <v>1</v>
      </c>
      <c r="F3169" s="151">
        <v>137.97</v>
      </c>
      <c r="G3169" s="151">
        <f t="shared" si="147"/>
        <v>137.97</v>
      </c>
      <c r="H3169" s="151">
        <f t="shared" si="148"/>
        <v>0</v>
      </c>
      <c r="I3169" s="151">
        <f t="shared" si="149"/>
        <v>137.97</v>
      </c>
      <c r="J3169" s="151" t="s">
        <v>707</v>
      </c>
      <c r="K3169" s="151" t="str">
        <f>IFERROR(IF(VLOOKUP(B3169,comp!$D:$L,1,FALSE)=B3169,"",""),"Novo")</f>
        <v/>
      </c>
    </row>
    <row r="3170" spans="1:11">
      <c r="A3170" s="151">
        <v>104072</v>
      </c>
      <c r="B3170" s="152">
        <v>7070</v>
      </c>
      <c r="C3170" s="151" t="s">
        <v>4922</v>
      </c>
      <c r="D3170" s="151" t="s">
        <v>727</v>
      </c>
      <c r="E3170" s="151">
        <v>1</v>
      </c>
      <c r="F3170" s="151">
        <v>225.63</v>
      </c>
      <c r="G3170" s="151">
        <f t="shared" si="147"/>
        <v>225.63</v>
      </c>
      <c r="H3170" s="151">
        <f t="shared" si="148"/>
        <v>0</v>
      </c>
      <c r="I3170" s="151">
        <f t="shared" si="149"/>
        <v>225.63</v>
      </c>
      <c r="J3170" s="151" t="s">
        <v>707</v>
      </c>
      <c r="K3170" s="151" t="str">
        <f>IFERROR(IF(VLOOKUP(B3170,comp!$D:$L,1,FALSE)=B3170,"",""),"Novo")</f>
        <v/>
      </c>
    </row>
    <row r="3171" spans="1:11">
      <c r="A3171" s="151">
        <v>104076</v>
      </c>
      <c r="B3171" s="152">
        <v>42699</v>
      </c>
      <c r="C3171" s="151" t="s">
        <v>5000</v>
      </c>
      <c r="D3171" s="151" t="s">
        <v>727</v>
      </c>
      <c r="E3171" s="151">
        <v>1</v>
      </c>
      <c r="F3171" s="151">
        <v>35.39</v>
      </c>
      <c r="G3171" s="151">
        <f t="shared" si="147"/>
        <v>35.39</v>
      </c>
      <c r="H3171" s="151">
        <f t="shared" si="148"/>
        <v>0</v>
      </c>
      <c r="I3171" s="151">
        <f t="shared" si="149"/>
        <v>35.39</v>
      </c>
      <c r="J3171" s="151" t="s">
        <v>707</v>
      </c>
      <c r="K3171" s="151" t="str">
        <f>IFERROR(IF(VLOOKUP(B3171,comp!$D:$L,1,FALSE)=B3171,"",""),"Novo")</f>
        <v/>
      </c>
    </row>
    <row r="3172" spans="1:11">
      <c r="A3172" s="151">
        <v>104082</v>
      </c>
      <c r="B3172" s="152">
        <v>4907</v>
      </c>
      <c r="C3172" s="151" t="s">
        <v>4921</v>
      </c>
      <c r="D3172" s="151" t="s">
        <v>727</v>
      </c>
      <c r="E3172" s="151">
        <v>1</v>
      </c>
      <c r="F3172" s="151">
        <v>23.36</v>
      </c>
      <c r="G3172" s="151">
        <f t="shared" si="147"/>
        <v>23.36</v>
      </c>
      <c r="H3172" s="151">
        <f t="shared" si="148"/>
        <v>0</v>
      </c>
      <c r="I3172" s="151">
        <f t="shared" si="149"/>
        <v>23.36</v>
      </c>
      <c r="J3172" s="151" t="s">
        <v>707</v>
      </c>
      <c r="K3172" s="151" t="str">
        <f>IFERROR(IF(VLOOKUP(B3172,comp!$D:$L,1,FALSE)=B3172,"",""),"Novo")</f>
        <v/>
      </c>
    </row>
    <row r="3173" spans="1:11">
      <c r="A3173" s="151">
        <v>104083</v>
      </c>
      <c r="B3173" s="152">
        <v>4902</v>
      </c>
      <c r="C3173" s="151" t="s">
        <v>4920</v>
      </c>
      <c r="D3173" s="151" t="s">
        <v>727</v>
      </c>
      <c r="E3173" s="151">
        <v>1</v>
      </c>
      <c r="F3173" s="151">
        <v>60.59</v>
      </c>
      <c r="G3173" s="151">
        <f t="shared" si="147"/>
        <v>60.59</v>
      </c>
      <c r="H3173" s="151">
        <f t="shared" si="148"/>
        <v>0</v>
      </c>
      <c r="I3173" s="151">
        <f t="shared" si="149"/>
        <v>60.59</v>
      </c>
      <c r="J3173" s="151" t="s">
        <v>707</v>
      </c>
      <c r="K3173" s="151" t="str">
        <f>IFERROR(IF(VLOOKUP(B3173,comp!$D:$L,1,FALSE)=B3173,"",""),"Novo")</f>
        <v/>
      </c>
    </row>
    <row r="3174" spans="1:11">
      <c r="A3174" s="151">
        <v>104084</v>
      </c>
      <c r="B3174" s="152">
        <v>42685</v>
      </c>
      <c r="C3174" s="151" t="s">
        <v>4994</v>
      </c>
      <c r="D3174" s="151" t="s">
        <v>727</v>
      </c>
      <c r="E3174" s="151">
        <v>1</v>
      </c>
      <c r="F3174" s="151">
        <v>71.55</v>
      </c>
      <c r="G3174" s="151">
        <f t="shared" si="147"/>
        <v>71.55</v>
      </c>
      <c r="H3174" s="151">
        <f t="shared" si="148"/>
        <v>0</v>
      </c>
      <c r="I3174" s="151">
        <f t="shared" si="149"/>
        <v>71.55</v>
      </c>
      <c r="J3174" s="151" t="s">
        <v>707</v>
      </c>
      <c r="K3174" s="151" t="str">
        <f>IFERROR(IF(VLOOKUP(B3174,comp!$D:$L,1,FALSE)=B3174,"",""),"Novo")</f>
        <v/>
      </c>
    </row>
    <row r="3175" spans="1:11">
      <c r="A3175" s="151">
        <v>104949</v>
      </c>
      <c r="B3175" s="152">
        <v>104716</v>
      </c>
      <c r="C3175" s="151" t="s">
        <v>6687</v>
      </c>
      <c r="D3175" s="151" t="s">
        <v>703</v>
      </c>
      <c r="E3175" s="151">
        <v>1.9300000000000001E-2</v>
      </c>
      <c r="F3175" s="151">
        <v>275.39</v>
      </c>
      <c r="G3175" s="151">
        <f t="shared" si="147"/>
        <v>0</v>
      </c>
      <c r="H3175" s="151">
        <f t="shared" si="148"/>
        <v>5.3150269999999997</v>
      </c>
      <c r="I3175" s="151">
        <f t="shared" si="149"/>
        <v>5.3150269999999997</v>
      </c>
      <c r="J3175" s="151" t="s">
        <v>704</v>
      </c>
      <c r="K3175" s="151" t="str">
        <f>IFERROR(IF(VLOOKUP(B3175,comp!$D:$L,1,FALSE)=B3175,"",""),"Novo")</f>
        <v>Novo</v>
      </c>
    </row>
    <row r="3176" spans="1:11">
      <c r="A3176" s="151">
        <v>104949</v>
      </c>
      <c r="B3176" s="152">
        <v>104717</v>
      </c>
      <c r="C3176" s="151" t="s">
        <v>6688</v>
      </c>
      <c r="D3176" s="151" t="s">
        <v>712</v>
      </c>
      <c r="E3176" s="151">
        <v>3.09E-2</v>
      </c>
      <c r="F3176" s="151">
        <v>110.26</v>
      </c>
      <c r="G3176" s="151">
        <f t="shared" si="147"/>
        <v>0</v>
      </c>
      <c r="H3176" s="151">
        <f t="shared" si="148"/>
        <v>3.4070340000000003</v>
      </c>
      <c r="I3176" s="151">
        <f t="shared" si="149"/>
        <v>3.4070340000000003</v>
      </c>
      <c r="J3176" s="151" t="s">
        <v>704</v>
      </c>
      <c r="K3176" s="151" t="str">
        <f>IFERROR(IF(VLOOKUP(B3176,comp!$D:$L,1,FALSE)=B3176,"",""),"Novo")</f>
        <v>Novo</v>
      </c>
    </row>
    <row r="3177" spans="1:11">
      <c r="A3177" s="151">
        <v>96524</v>
      </c>
      <c r="B3177" s="152">
        <v>96245</v>
      </c>
      <c r="C3177" s="151" t="s">
        <v>6689</v>
      </c>
      <c r="D3177" s="151" t="s">
        <v>703</v>
      </c>
      <c r="E3177" s="151">
        <v>0.435</v>
      </c>
      <c r="F3177" s="151">
        <v>128.29</v>
      </c>
      <c r="G3177" s="151">
        <f t="shared" si="147"/>
        <v>0</v>
      </c>
      <c r="H3177" s="151">
        <f t="shared" si="148"/>
        <v>55.806149999999995</v>
      </c>
      <c r="I3177" s="151">
        <f t="shared" si="149"/>
        <v>55.806149999999995</v>
      </c>
      <c r="J3177" s="151" t="s">
        <v>704</v>
      </c>
      <c r="K3177" s="151" t="str">
        <f>IFERROR(IF(VLOOKUP(B3177,comp!$D:$L,1,FALSE)=B3177,"",""),"Novo")</f>
        <v>Novo</v>
      </c>
    </row>
    <row r="3178" spans="1:11">
      <c r="A3178" s="151">
        <v>96524</v>
      </c>
      <c r="B3178" s="152">
        <v>96246</v>
      </c>
      <c r="C3178" s="151" t="s">
        <v>6690</v>
      </c>
      <c r="D3178" s="151" t="s">
        <v>712</v>
      </c>
      <c r="E3178" s="151">
        <v>0.217</v>
      </c>
      <c r="F3178" s="151">
        <v>72.67</v>
      </c>
      <c r="G3178" s="151">
        <f t="shared" si="147"/>
        <v>0</v>
      </c>
      <c r="H3178" s="151">
        <f t="shared" si="148"/>
        <v>15.76939</v>
      </c>
      <c r="I3178" s="151">
        <f t="shared" si="149"/>
        <v>15.76939</v>
      </c>
      <c r="J3178" s="151" t="s">
        <v>704</v>
      </c>
      <c r="K3178" s="151" t="str">
        <f>IFERROR(IF(VLOOKUP(B3178,comp!$D:$L,1,FALSE)=B3178,"",""),"Novo")</f>
        <v>Novo</v>
      </c>
    </row>
    <row r="3179" spans="1:11">
      <c r="A3179" s="151">
        <v>101114</v>
      </c>
      <c r="B3179" s="152">
        <v>89031</v>
      </c>
      <c r="C3179" s="151" t="s">
        <v>6691</v>
      </c>
      <c r="D3179" s="151" t="s">
        <v>712</v>
      </c>
      <c r="E3179" s="151">
        <v>1.95E-2</v>
      </c>
      <c r="F3179" s="151">
        <v>77.12</v>
      </c>
      <c r="G3179" s="151">
        <f t="shared" si="147"/>
        <v>0</v>
      </c>
      <c r="H3179" s="151">
        <f t="shared" si="148"/>
        <v>1.5038400000000001</v>
      </c>
      <c r="I3179" s="151">
        <f t="shared" si="149"/>
        <v>1.5038400000000001</v>
      </c>
      <c r="J3179" s="151" t="s">
        <v>704</v>
      </c>
      <c r="K3179" s="151" t="str">
        <f>IFERROR(IF(VLOOKUP(B3179,comp!$D:$L,1,FALSE)=B3179,"",""),"Novo")</f>
        <v>Novo</v>
      </c>
    </row>
    <row r="3180" spans="1:11">
      <c r="A3180" s="151">
        <v>101114</v>
      </c>
      <c r="B3180" s="152">
        <v>89032</v>
      </c>
      <c r="C3180" s="151" t="s">
        <v>6692</v>
      </c>
      <c r="D3180" s="151" t="s">
        <v>703</v>
      </c>
      <c r="E3180" s="151">
        <v>1.15E-2</v>
      </c>
      <c r="F3180" s="151">
        <v>199.48</v>
      </c>
      <c r="G3180" s="151">
        <f t="shared" si="147"/>
        <v>0</v>
      </c>
      <c r="H3180" s="151">
        <f t="shared" si="148"/>
        <v>2.2940199999999997</v>
      </c>
      <c r="I3180" s="151">
        <f t="shared" si="149"/>
        <v>2.2940199999999997</v>
      </c>
      <c r="J3180" s="151" t="s">
        <v>704</v>
      </c>
      <c r="K3180" s="151" t="str">
        <f>IFERROR(IF(VLOOKUP(B3180,comp!$D:$L,1,FALSE)=B3180,"",""),"Novo")</f>
        <v>Novo</v>
      </c>
    </row>
    <row r="3181" spans="1:11">
      <c r="A3181" s="151">
        <v>101115</v>
      </c>
      <c r="B3181" s="152">
        <v>5851</v>
      </c>
      <c r="C3181" s="151" t="s">
        <v>6693</v>
      </c>
      <c r="D3181" s="151" t="s">
        <v>703</v>
      </c>
      <c r="E3181" s="151">
        <v>7.9000000000000008E-3</v>
      </c>
      <c r="F3181" s="151">
        <v>262.85000000000002</v>
      </c>
      <c r="G3181" s="151">
        <f t="shared" si="147"/>
        <v>0</v>
      </c>
      <c r="H3181" s="151">
        <f t="shared" si="148"/>
        <v>2.0765150000000006</v>
      </c>
      <c r="I3181" s="151">
        <f t="shared" si="149"/>
        <v>2.0765150000000006</v>
      </c>
      <c r="J3181" s="151" t="s">
        <v>704</v>
      </c>
      <c r="K3181" s="151" t="str">
        <f>IFERROR(IF(VLOOKUP(B3181,comp!$D:$L,1,FALSE)=B3181,"",""),"Novo")</f>
        <v>Novo</v>
      </c>
    </row>
    <row r="3182" spans="1:11">
      <c r="A3182" s="151">
        <v>101115</v>
      </c>
      <c r="B3182" s="152">
        <v>5853</v>
      </c>
      <c r="C3182" s="151" t="s">
        <v>6694</v>
      </c>
      <c r="D3182" s="151" t="s">
        <v>712</v>
      </c>
      <c r="E3182" s="151">
        <v>1.34E-2</v>
      </c>
      <c r="F3182" s="151">
        <v>91.47</v>
      </c>
      <c r="G3182" s="151">
        <f t="shared" si="147"/>
        <v>0</v>
      </c>
      <c r="H3182" s="151">
        <f t="shared" si="148"/>
        <v>1.225698</v>
      </c>
      <c r="I3182" s="151">
        <f t="shared" si="149"/>
        <v>1.225698</v>
      </c>
      <c r="J3182" s="151" t="s">
        <v>704</v>
      </c>
      <c r="K3182" s="151" t="str">
        <f>IFERROR(IF(VLOOKUP(B3182,comp!$D:$L,1,FALSE)=B3182,"",""),"Novo")</f>
        <v>Novo</v>
      </c>
    </row>
    <row r="3183" spans="1:11">
      <c r="A3183" s="151">
        <v>101116</v>
      </c>
      <c r="B3183" s="152">
        <v>5847</v>
      </c>
      <c r="C3183" s="151" t="s">
        <v>6695</v>
      </c>
      <c r="D3183" s="151" t="s">
        <v>703</v>
      </c>
      <c r="E3183" s="151">
        <v>4.7999999999999996E-3</v>
      </c>
      <c r="F3183" s="151">
        <v>274.45999999999998</v>
      </c>
      <c r="G3183" s="151">
        <f t="shared" si="147"/>
        <v>0</v>
      </c>
      <c r="H3183" s="151">
        <f t="shared" si="148"/>
        <v>1.3174079999999997</v>
      </c>
      <c r="I3183" s="151">
        <f t="shared" si="149"/>
        <v>1.3174079999999997</v>
      </c>
      <c r="J3183" s="151" t="s">
        <v>704</v>
      </c>
      <c r="K3183" s="151" t="str">
        <f>IFERROR(IF(VLOOKUP(B3183,comp!$D:$L,1,FALSE)=B3183,"",""),"Novo")</f>
        <v>Novo</v>
      </c>
    </row>
    <row r="3184" spans="1:11">
      <c r="A3184" s="151">
        <v>101116</v>
      </c>
      <c r="B3184" s="152">
        <v>5849</v>
      </c>
      <c r="C3184" s="151" t="s">
        <v>6696</v>
      </c>
      <c r="D3184" s="151" t="s">
        <v>712</v>
      </c>
      <c r="E3184" s="151">
        <v>8.2000000000000007E-3</v>
      </c>
      <c r="F3184" s="151">
        <v>91.08</v>
      </c>
      <c r="G3184" s="151">
        <f t="shared" si="147"/>
        <v>0</v>
      </c>
      <c r="H3184" s="151">
        <f t="shared" si="148"/>
        <v>0.74685600000000008</v>
      </c>
      <c r="I3184" s="151">
        <f t="shared" si="149"/>
        <v>0.74685600000000008</v>
      </c>
      <c r="J3184" s="151" t="s">
        <v>704</v>
      </c>
      <c r="K3184" s="151" t="str">
        <f>IFERROR(IF(VLOOKUP(B3184,comp!$D:$L,1,FALSE)=B3184,"",""),"Novo")</f>
        <v>Novo</v>
      </c>
    </row>
    <row r="3185" spans="1:11">
      <c r="A3185" s="151">
        <v>101117</v>
      </c>
      <c r="B3185" s="152">
        <v>5855</v>
      </c>
      <c r="C3185" s="151" t="s">
        <v>6697</v>
      </c>
      <c r="D3185" s="151" t="s">
        <v>703</v>
      </c>
      <c r="E3185" s="151">
        <v>2.8999999999999998E-3</v>
      </c>
      <c r="F3185" s="151">
        <v>705.49</v>
      </c>
      <c r="G3185" s="151">
        <f t="shared" si="147"/>
        <v>0</v>
      </c>
      <c r="H3185" s="151">
        <f t="shared" si="148"/>
        <v>2.0459209999999999</v>
      </c>
      <c r="I3185" s="151">
        <f t="shared" si="149"/>
        <v>2.0459209999999999</v>
      </c>
      <c r="J3185" s="151" t="s">
        <v>704</v>
      </c>
      <c r="K3185" s="151" t="str">
        <f>IFERROR(IF(VLOOKUP(B3185,comp!$D:$L,1,FALSE)=B3185,"",""),"Novo")</f>
        <v>Novo</v>
      </c>
    </row>
    <row r="3186" spans="1:11">
      <c r="A3186" s="151">
        <v>101117</v>
      </c>
      <c r="B3186" s="152">
        <v>5857</v>
      </c>
      <c r="C3186" s="151" t="s">
        <v>6698</v>
      </c>
      <c r="D3186" s="151" t="s">
        <v>712</v>
      </c>
      <c r="E3186" s="151">
        <v>4.8999999999999998E-3</v>
      </c>
      <c r="F3186" s="151">
        <v>234.18</v>
      </c>
      <c r="G3186" s="151">
        <f t="shared" si="147"/>
        <v>0</v>
      </c>
      <c r="H3186" s="151">
        <f t="shared" si="148"/>
        <v>1.1474819999999999</v>
      </c>
      <c r="I3186" s="151">
        <f t="shared" si="149"/>
        <v>1.1474819999999999</v>
      </c>
      <c r="J3186" s="151" t="s">
        <v>704</v>
      </c>
      <c r="K3186" s="151" t="str">
        <f>IFERROR(IF(VLOOKUP(B3186,comp!$D:$L,1,FALSE)=B3186,"",""),"Novo")</f>
        <v>Novo</v>
      </c>
    </row>
    <row r="3187" spans="1:11">
      <c r="A3187" s="151">
        <v>101118</v>
      </c>
      <c r="B3187" s="152">
        <v>88843</v>
      </c>
      <c r="C3187" s="151" t="s">
        <v>6699</v>
      </c>
      <c r="D3187" s="151" t="s">
        <v>703</v>
      </c>
      <c r="E3187" s="151">
        <v>9.2999999999999992E-3</v>
      </c>
      <c r="F3187" s="151">
        <v>220.18</v>
      </c>
      <c r="G3187" s="151">
        <f t="shared" si="147"/>
        <v>0</v>
      </c>
      <c r="H3187" s="151">
        <f t="shared" si="148"/>
        <v>2.0476739999999998</v>
      </c>
      <c r="I3187" s="151">
        <f t="shared" si="149"/>
        <v>2.0476739999999998</v>
      </c>
      <c r="J3187" s="151" t="s">
        <v>704</v>
      </c>
      <c r="K3187" s="151" t="str">
        <f>IFERROR(IF(VLOOKUP(B3187,comp!$D:$L,1,FALSE)=B3187,"",""),"Novo")</f>
        <v>Novo</v>
      </c>
    </row>
    <row r="3188" spans="1:11">
      <c r="A3188" s="151">
        <v>101118</v>
      </c>
      <c r="B3188" s="152">
        <v>88844</v>
      </c>
      <c r="C3188" s="151" t="s">
        <v>6700</v>
      </c>
      <c r="D3188" s="151" t="s">
        <v>712</v>
      </c>
      <c r="E3188" s="151">
        <v>1.5800000000000002E-2</v>
      </c>
      <c r="F3188" s="151">
        <v>79.38</v>
      </c>
      <c r="G3188" s="151">
        <f t="shared" si="147"/>
        <v>0</v>
      </c>
      <c r="H3188" s="151">
        <f t="shared" si="148"/>
        <v>1.2542040000000001</v>
      </c>
      <c r="I3188" s="151">
        <f t="shared" si="149"/>
        <v>1.2542040000000001</v>
      </c>
      <c r="J3188" s="151" t="s">
        <v>704</v>
      </c>
      <c r="K3188" s="151" t="str">
        <f>IFERROR(IF(VLOOKUP(B3188,comp!$D:$L,1,FALSE)=B3188,"",""),"Novo")</f>
        <v>Novo</v>
      </c>
    </row>
    <row r="3189" spans="1:11">
      <c r="A3189" s="151">
        <v>101124</v>
      </c>
      <c r="B3189" s="152">
        <v>100974</v>
      </c>
      <c r="C3189" s="151" t="s">
        <v>6701</v>
      </c>
      <c r="D3189" s="151" t="s">
        <v>1606</v>
      </c>
      <c r="E3189" s="151">
        <v>1.25</v>
      </c>
      <c r="F3189" s="151">
        <v>8.6</v>
      </c>
      <c r="G3189" s="151">
        <f t="shared" si="147"/>
        <v>0</v>
      </c>
      <c r="H3189" s="151">
        <f t="shared" si="148"/>
        <v>10.75</v>
      </c>
      <c r="I3189" s="151">
        <f t="shared" si="149"/>
        <v>10.75</v>
      </c>
      <c r="J3189" s="151" t="s">
        <v>704</v>
      </c>
      <c r="K3189" s="151" t="str">
        <f>IFERROR(IF(VLOOKUP(B3189,comp!$D:$L,1,FALSE)=B3189,"",""),"Novo")</f>
        <v>Novo</v>
      </c>
    </row>
    <row r="3190" spans="1:11">
      <c r="A3190" s="151">
        <v>101134</v>
      </c>
      <c r="B3190" s="152">
        <v>93589</v>
      </c>
      <c r="C3190" s="151" t="s">
        <v>6702</v>
      </c>
      <c r="D3190" s="151" t="s">
        <v>6611</v>
      </c>
      <c r="E3190" s="151">
        <v>0.25</v>
      </c>
      <c r="F3190" s="151">
        <v>2.74</v>
      </c>
      <c r="G3190" s="151">
        <f t="shared" si="147"/>
        <v>0</v>
      </c>
      <c r="H3190" s="151">
        <f t="shared" si="148"/>
        <v>0.68500000000000005</v>
      </c>
      <c r="I3190" s="151">
        <f t="shared" si="149"/>
        <v>0.68500000000000005</v>
      </c>
      <c r="J3190" s="151" t="s">
        <v>704</v>
      </c>
      <c r="K3190" s="151" t="str">
        <f>IFERROR(IF(VLOOKUP(B3190,comp!$D:$L,1,FALSE)=B3190,"",""),"Novo")</f>
        <v>Novo</v>
      </c>
    </row>
    <row r="3191" spans="1:11">
      <c r="A3191" s="151">
        <v>101144</v>
      </c>
      <c r="B3191" s="152">
        <v>93592</v>
      </c>
      <c r="C3191" s="151" t="s">
        <v>6703</v>
      </c>
      <c r="D3191" s="151" t="s">
        <v>6611</v>
      </c>
      <c r="E3191" s="151">
        <v>0.25</v>
      </c>
      <c r="F3191" s="151">
        <v>2.4500000000000002</v>
      </c>
      <c r="G3191" s="151">
        <f t="shared" si="147"/>
        <v>0</v>
      </c>
      <c r="H3191" s="151">
        <f t="shared" si="148"/>
        <v>0.61250000000000004</v>
      </c>
      <c r="I3191" s="151">
        <f t="shared" si="149"/>
        <v>0.61250000000000004</v>
      </c>
      <c r="J3191" s="151" t="s">
        <v>704</v>
      </c>
      <c r="K3191" s="151" t="str">
        <f>IFERROR(IF(VLOOKUP(B3191,comp!$D:$L,1,FALSE)=B3191,"",""),"Novo")</f>
        <v>Novo</v>
      </c>
    </row>
    <row r="3192" spans="1:11">
      <c r="A3192" s="151">
        <v>101144</v>
      </c>
      <c r="B3192" s="152">
        <v>100975</v>
      </c>
      <c r="C3192" s="151" t="s">
        <v>6704</v>
      </c>
      <c r="D3192" s="151" t="s">
        <v>1606</v>
      </c>
      <c r="E3192" s="151">
        <v>1.25</v>
      </c>
      <c r="F3192" s="151">
        <v>8.74</v>
      </c>
      <c r="G3192" s="151">
        <f t="shared" si="147"/>
        <v>0</v>
      </c>
      <c r="H3192" s="151">
        <f t="shared" si="148"/>
        <v>10.925000000000001</v>
      </c>
      <c r="I3192" s="151">
        <f t="shared" si="149"/>
        <v>10.925000000000001</v>
      </c>
      <c r="J3192" s="151" t="s">
        <v>704</v>
      </c>
      <c r="K3192" s="151" t="str">
        <f>IFERROR(IF(VLOOKUP(B3192,comp!$D:$L,1,FALSE)=B3192,"",""),"Novo")</f>
        <v>Novo</v>
      </c>
    </row>
    <row r="3193" spans="1:11">
      <c r="A3193" s="151">
        <v>101206</v>
      </c>
      <c r="B3193" s="152">
        <v>89876</v>
      </c>
      <c r="C3193" s="151" t="s">
        <v>6705</v>
      </c>
      <c r="D3193" s="151" t="s">
        <v>703</v>
      </c>
      <c r="E3193" s="151">
        <v>2.46E-2</v>
      </c>
      <c r="F3193" s="151">
        <v>337.91</v>
      </c>
      <c r="G3193" s="151">
        <f t="shared" si="147"/>
        <v>0</v>
      </c>
      <c r="H3193" s="151">
        <f t="shared" si="148"/>
        <v>8.3125860000000014</v>
      </c>
      <c r="I3193" s="151">
        <f t="shared" si="149"/>
        <v>8.3125860000000014</v>
      </c>
      <c r="J3193" s="151" t="s">
        <v>704</v>
      </c>
      <c r="K3193" s="151" t="str">
        <f>IFERROR(IF(VLOOKUP(B3193,comp!$D:$L,1,FALSE)=B3193,"",""),"Novo")</f>
        <v>Novo</v>
      </c>
    </row>
    <row r="3194" spans="1:11">
      <c r="A3194" s="151">
        <v>101206</v>
      </c>
      <c r="B3194" s="152">
        <v>89877</v>
      </c>
      <c r="C3194" s="151" t="s">
        <v>6706</v>
      </c>
      <c r="D3194" s="151" t="s">
        <v>712</v>
      </c>
      <c r="E3194" s="151">
        <v>1.8200000000000001E-2</v>
      </c>
      <c r="F3194" s="151">
        <v>93.01</v>
      </c>
      <c r="G3194" s="151">
        <f t="shared" si="147"/>
        <v>0</v>
      </c>
      <c r="H3194" s="151">
        <f t="shared" si="148"/>
        <v>1.6927820000000002</v>
      </c>
      <c r="I3194" s="151">
        <f t="shared" si="149"/>
        <v>1.6927820000000002</v>
      </c>
      <c r="J3194" s="151" t="s">
        <v>704</v>
      </c>
      <c r="K3194" s="151" t="str">
        <f>IFERROR(IF(VLOOKUP(B3194,comp!$D:$L,1,FALSE)=B3194,"",""),"Novo")</f>
        <v>Novo</v>
      </c>
    </row>
    <row r="3195" spans="1:11">
      <c r="A3195" s="151">
        <v>101207</v>
      </c>
      <c r="B3195" s="152">
        <v>89883</v>
      </c>
      <c r="C3195" s="151" t="s">
        <v>6707</v>
      </c>
      <c r="D3195" s="151" t="s">
        <v>703</v>
      </c>
      <c r="E3195" s="151">
        <v>2.0899999999999998E-2</v>
      </c>
      <c r="F3195" s="151">
        <v>372.97</v>
      </c>
      <c r="G3195" s="151">
        <f t="shared" si="147"/>
        <v>0</v>
      </c>
      <c r="H3195" s="151">
        <f t="shared" si="148"/>
        <v>7.7950730000000004</v>
      </c>
      <c r="I3195" s="151">
        <f t="shared" si="149"/>
        <v>7.7950730000000004</v>
      </c>
      <c r="J3195" s="151" t="s">
        <v>704</v>
      </c>
      <c r="K3195" s="151" t="str">
        <f>IFERROR(IF(VLOOKUP(B3195,comp!$D:$L,1,FALSE)=B3195,"",""),"Novo")</f>
        <v>Novo</v>
      </c>
    </row>
    <row r="3196" spans="1:11">
      <c r="A3196" s="151">
        <v>101207</v>
      </c>
      <c r="B3196" s="152">
        <v>89884</v>
      </c>
      <c r="C3196" s="151" t="s">
        <v>6708</v>
      </c>
      <c r="D3196" s="151" t="s">
        <v>712</v>
      </c>
      <c r="E3196" s="151">
        <v>5.7999999999999996E-3</v>
      </c>
      <c r="F3196" s="151">
        <v>96.88</v>
      </c>
      <c r="G3196" s="151">
        <f t="shared" si="147"/>
        <v>0</v>
      </c>
      <c r="H3196" s="151">
        <f t="shared" si="148"/>
        <v>0.56190399999999996</v>
      </c>
      <c r="I3196" s="151">
        <f t="shared" si="149"/>
        <v>0.56190399999999996</v>
      </c>
      <c r="J3196" s="151" t="s">
        <v>704</v>
      </c>
      <c r="K3196" s="151" t="str">
        <f>IFERROR(IF(VLOOKUP(B3196,comp!$D:$L,1,FALSE)=B3196,"",""),"Novo")</f>
        <v>Novo</v>
      </c>
    </row>
    <row r="3197" spans="1:11">
      <c r="A3197" s="151">
        <v>101254</v>
      </c>
      <c r="B3197" s="152">
        <v>91386</v>
      </c>
      <c r="C3197" s="151" t="s">
        <v>6709</v>
      </c>
      <c r="D3197" s="151" t="s">
        <v>703</v>
      </c>
      <c r="E3197" s="151">
        <v>3.1099999999999999E-2</v>
      </c>
      <c r="F3197" s="151">
        <v>271.77999999999997</v>
      </c>
      <c r="G3197" s="151">
        <f t="shared" si="147"/>
        <v>0</v>
      </c>
      <c r="H3197" s="151">
        <f t="shared" si="148"/>
        <v>8.4523579999999985</v>
      </c>
      <c r="I3197" s="151">
        <f t="shared" si="149"/>
        <v>8.4523579999999985</v>
      </c>
      <c r="J3197" s="151" t="s">
        <v>704</v>
      </c>
      <c r="K3197" s="151" t="str">
        <f>IFERROR(IF(VLOOKUP(B3197,comp!$D:$L,1,FALSE)=B3197,"",""),"Novo")</f>
        <v>Novo</v>
      </c>
    </row>
    <row r="3198" spans="1:11">
      <c r="A3198" s="151">
        <v>101254</v>
      </c>
      <c r="B3198" s="152">
        <v>91387</v>
      </c>
      <c r="C3198" s="151" t="s">
        <v>6710</v>
      </c>
      <c r="D3198" s="151" t="s">
        <v>712</v>
      </c>
      <c r="E3198" s="151">
        <v>1.6500000000000001E-2</v>
      </c>
      <c r="F3198" s="151">
        <v>77.739999999999995</v>
      </c>
      <c r="G3198" s="151">
        <f t="shared" si="147"/>
        <v>0</v>
      </c>
      <c r="H3198" s="151">
        <f t="shared" si="148"/>
        <v>1.28271</v>
      </c>
      <c r="I3198" s="151">
        <f t="shared" si="149"/>
        <v>1.28271</v>
      </c>
      <c r="J3198" s="151" t="s">
        <v>704</v>
      </c>
      <c r="K3198" s="151" t="str">
        <f>IFERROR(IF(VLOOKUP(B3198,comp!$D:$L,1,FALSE)=B3198,"",""),"Novo")</f>
        <v>Novo</v>
      </c>
    </row>
    <row r="3199" spans="1:11">
      <c r="A3199" s="151">
        <v>102354</v>
      </c>
      <c r="B3199" s="152">
        <v>5953</v>
      </c>
      <c r="C3199" s="151" t="s">
        <v>6711</v>
      </c>
      <c r="D3199" s="151" t="s">
        <v>703</v>
      </c>
      <c r="E3199" s="151">
        <v>1.3422000000000001</v>
      </c>
      <c r="F3199" s="151">
        <v>60.43</v>
      </c>
      <c r="G3199" s="151">
        <f t="shared" si="147"/>
        <v>0</v>
      </c>
      <c r="H3199" s="151">
        <f t="shared" si="148"/>
        <v>81.10914600000001</v>
      </c>
      <c r="I3199" s="151">
        <f t="shared" si="149"/>
        <v>81.10914600000001</v>
      </c>
      <c r="J3199" s="151" t="s">
        <v>704</v>
      </c>
      <c r="K3199" s="151" t="str">
        <f>IFERROR(IF(VLOOKUP(B3199,comp!$D:$L,1,FALSE)=B3199,"",""),"Novo")</f>
        <v>Novo</v>
      </c>
    </row>
    <row r="3200" spans="1:11">
      <c r="A3200" s="151">
        <v>102354</v>
      </c>
      <c r="B3200" s="152">
        <v>5954</v>
      </c>
      <c r="C3200" s="151" t="s">
        <v>6712</v>
      </c>
      <c r="D3200" s="151" t="s">
        <v>712</v>
      </c>
      <c r="E3200" s="151">
        <v>1.1698</v>
      </c>
      <c r="F3200" s="151">
        <v>6.74</v>
      </c>
      <c r="G3200" s="151">
        <f t="shared" si="147"/>
        <v>0</v>
      </c>
      <c r="H3200" s="151">
        <f t="shared" si="148"/>
        <v>7.8844519999999996</v>
      </c>
      <c r="I3200" s="151">
        <f t="shared" si="149"/>
        <v>7.8844519999999996</v>
      </c>
      <c r="J3200" s="151" t="s">
        <v>704</v>
      </c>
      <c r="K3200" s="151" t="str">
        <f>IFERROR(IF(VLOOKUP(B3200,comp!$D:$L,1,FALSE)=B3200,"",""),"Novo")</f>
        <v>Novo</v>
      </c>
    </row>
    <row r="3201" spans="1:11">
      <c r="A3201" s="151">
        <v>94304</v>
      </c>
      <c r="B3201" s="152">
        <v>6079</v>
      </c>
      <c r="C3201" s="151" t="s">
        <v>4500</v>
      </c>
      <c r="D3201" s="151" t="s">
        <v>1606</v>
      </c>
      <c r="E3201" s="151">
        <v>1.3889</v>
      </c>
      <c r="F3201" s="151">
        <v>37.35</v>
      </c>
      <c r="G3201" s="151">
        <f t="shared" si="147"/>
        <v>51.875415000000004</v>
      </c>
      <c r="H3201" s="151">
        <f t="shared" si="148"/>
        <v>0</v>
      </c>
      <c r="I3201" s="151">
        <f t="shared" si="149"/>
        <v>51.875415000000004</v>
      </c>
      <c r="J3201" s="151" t="s">
        <v>707</v>
      </c>
      <c r="K3201" s="151" t="str">
        <f>IFERROR(IF(VLOOKUP(B3201,comp!$D:$L,1,FALSE)=B3201,"",""),"Novo")</f>
        <v/>
      </c>
    </row>
    <row r="3202" spans="1:11">
      <c r="A3202" s="151">
        <v>94304</v>
      </c>
      <c r="B3202" s="152">
        <v>91533</v>
      </c>
      <c r="C3202" s="151" t="s">
        <v>6713</v>
      </c>
      <c r="D3202" s="151" t="s">
        <v>703</v>
      </c>
      <c r="E3202" s="151">
        <v>0.13389999999999999</v>
      </c>
      <c r="F3202" s="151">
        <v>37.1</v>
      </c>
      <c r="G3202" s="151">
        <f t="shared" si="147"/>
        <v>0</v>
      </c>
      <c r="H3202" s="151">
        <f t="shared" si="148"/>
        <v>4.9676900000000002</v>
      </c>
      <c r="I3202" s="151">
        <f t="shared" si="149"/>
        <v>4.9676900000000002</v>
      </c>
      <c r="J3202" s="151" t="s">
        <v>704</v>
      </c>
      <c r="K3202" s="151" t="str">
        <f>IFERROR(IF(VLOOKUP(B3202,comp!$D:$L,1,FALSE)=B3202,"",""),"Novo")</f>
        <v>Novo</v>
      </c>
    </row>
    <row r="3203" spans="1:11">
      <c r="A3203" s="151">
        <v>94327</v>
      </c>
      <c r="B3203" s="152">
        <v>368</v>
      </c>
      <c r="C3203" s="151" t="s">
        <v>3083</v>
      </c>
      <c r="D3203" s="151" t="s">
        <v>1606</v>
      </c>
      <c r="E3203" s="151">
        <v>1.3889</v>
      </c>
      <c r="F3203" s="151">
        <v>39</v>
      </c>
      <c r="G3203" s="151">
        <f t="shared" si="147"/>
        <v>54.167099999999998</v>
      </c>
      <c r="H3203" s="151">
        <f t="shared" si="148"/>
        <v>0</v>
      </c>
      <c r="I3203" s="151">
        <f t="shared" si="149"/>
        <v>54.167099999999998</v>
      </c>
      <c r="J3203" s="151" t="s">
        <v>707</v>
      </c>
      <c r="K3203" s="151" t="str">
        <f>IFERROR(IF(VLOOKUP(B3203,comp!$D:$L,1,FALSE)=B3203,"",""),"Novo")</f>
        <v/>
      </c>
    </row>
    <row r="3204" spans="1:11">
      <c r="A3204" s="151">
        <v>96385</v>
      </c>
      <c r="B3204" s="152">
        <v>5932</v>
      </c>
      <c r="C3204" s="151" t="s">
        <v>6714</v>
      </c>
      <c r="D3204" s="151" t="s">
        <v>703</v>
      </c>
      <c r="E3204" s="151">
        <v>4.5111999999999999E-3</v>
      </c>
      <c r="F3204" s="151">
        <v>256.89</v>
      </c>
      <c r="G3204" s="151">
        <f t="shared" si="147"/>
        <v>0</v>
      </c>
      <c r="H3204" s="151">
        <f t="shared" si="148"/>
        <v>1.1588821679999999</v>
      </c>
      <c r="I3204" s="151">
        <f t="shared" si="149"/>
        <v>1.1588821679999999</v>
      </c>
      <c r="J3204" s="151" t="s">
        <v>704</v>
      </c>
      <c r="K3204" s="151" t="str">
        <f>IFERROR(IF(VLOOKUP(B3204,comp!$D:$L,1,FALSE)=B3204,"",""),"Novo")</f>
        <v>Novo</v>
      </c>
    </row>
    <row r="3205" spans="1:11">
      <c r="A3205" s="151">
        <v>96385</v>
      </c>
      <c r="B3205" s="152">
        <v>5934</v>
      </c>
      <c r="C3205" s="151" t="s">
        <v>6715</v>
      </c>
      <c r="D3205" s="151" t="s">
        <v>712</v>
      </c>
      <c r="E3205" s="151">
        <v>3.11577E-2</v>
      </c>
      <c r="F3205" s="151">
        <v>98.14</v>
      </c>
      <c r="G3205" s="151">
        <f t="shared" ref="G3205:G3268" si="150">IF(J3205="INSUMO",F3205*E3205,0)</f>
        <v>0</v>
      </c>
      <c r="H3205" s="151">
        <f t="shared" ref="H3205:H3268" si="151">IF(J3205="MÃO DE OBRA",F3205*E3205,0)</f>
        <v>3.057816678</v>
      </c>
      <c r="I3205" s="151">
        <f t="shared" ref="I3205:I3268" si="152">E3205*F3205</f>
        <v>3.057816678</v>
      </c>
      <c r="J3205" s="151" t="s">
        <v>704</v>
      </c>
      <c r="K3205" s="151" t="str">
        <f>IFERROR(IF(VLOOKUP(B3205,comp!$D:$L,1,FALSE)=B3205,"",""),"Novo")</f>
        <v>Novo</v>
      </c>
    </row>
    <row r="3206" spans="1:11">
      <c r="A3206" s="151">
        <v>96385</v>
      </c>
      <c r="B3206" s="152">
        <v>73436</v>
      </c>
      <c r="C3206" s="151" t="s">
        <v>6716</v>
      </c>
      <c r="D3206" s="151" t="s">
        <v>703</v>
      </c>
      <c r="E3206" s="151">
        <v>1.04312E-2</v>
      </c>
      <c r="F3206" s="151">
        <v>168.62</v>
      </c>
      <c r="G3206" s="151">
        <f t="shared" si="150"/>
        <v>0</v>
      </c>
      <c r="H3206" s="151">
        <f t="shared" si="151"/>
        <v>1.7589089440000001</v>
      </c>
      <c r="I3206" s="151">
        <f t="shared" si="152"/>
        <v>1.7589089440000001</v>
      </c>
      <c r="J3206" s="151" t="s">
        <v>704</v>
      </c>
      <c r="K3206" s="151" t="str">
        <f>IFERROR(IF(VLOOKUP(B3206,comp!$D:$L,1,FALSE)=B3206,"",""),"Novo")</f>
        <v>Novo</v>
      </c>
    </row>
    <row r="3207" spans="1:11">
      <c r="A3207" s="151">
        <v>96385</v>
      </c>
      <c r="B3207" s="152">
        <v>93244</v>
      </c>
      <c r="C3207" s="151" t="s">
        <v>6717</v>
      </c>
      <c r="D3207" s="151" t="s">
        <v>712</v>
      </c>
      <c r="E3207" s="151">
        <v>2.5237800000000001E-2</v>
      </c>
      <c r="F3207" s="151">
        <v>69.900000000000006</v>
      </c>
      <c r="G3207" s="151">
        <f t="shared" si="150"/>
        <v>0</v>
      </c>
      <c r="H3207" s="151">
        <f t="shared" si="151"/>
        <v>1.7641222200000002</v>
      </c>
      <c r="I3207" s="151">
        <f t="shared" si="152"/>
        <v>1.7641222200000002</v>
      </c>
      <c r="J3207" s="151" t="s">
        <v>704</v>
      </c>
      <c r="K3207" s="151" t="str">
        <f>IFERROR(IF(VLOOKUP(B3207,comp!$D:$L,1,FALSE)=B3207,"",""),"Novo")</f>
        <v>Novo</v>
      </c>
    </row>
    <row r="3208" spans="1:11">
      <c r="A3208" s="151">
        <v>96386</v>
      </c>
      <c r="B3208" s="152">
        <v>96463</v>
      </c>
      <c r="C3208" s="151" t="s">
        <v>6718</v>
      </c>
      <c r="D3208" s="151" t="s">
        <v>703</v>
      </c>
      <c r="E3208" s="151">
        <v>3.1484E-3</v>
      </c>
      <c r="F3208" s="151">
        <v>225.25</v>
      </c>
      <c r="G3208" s="151">
        <f t="shared" si="150"/>
        <v>0</v>
      </c>
      <c r="H3208" s="151">
        <f t="shared" si="151"/>
        <v>0.7091771</v>
      </c>
      <c r="I3208" s="151">
        <f t="shared" si="152"/>
        <v>0.7091771</v>
      </c>
      <c r="J3208" s="151" t="s">
        <v>704</v>
      </c>
      <c r="K3208" s="151" t="str">
        <f>IFERROR(IF(VLOOKUP(B3208,comp!$D:$L,1,FALSE)=B3208,"",""),"Novo")</f>
        <v>Novo</v>
      </c>
    </row>
    <row r="3209" spans="1:11">
      <c r="A3209" s="151">
        <v>96386</v>
      </c>
      <c r="B3209" s="152">
        <v>96464</v>
      </c>
      <c r="C3209" s="151" t="s">
        <v>6719</v>
      </c>
      <c r="D3209" s="151" t="s">
        <v>712</v>
      </c>
      <c r="E3209" s="151">
        <v>1.2277400000000001E-2</v>
      </c>
      <c r="F3209" s="151">
        <v>95.01</v>
      </c>
      <c r="G3209" s="151">
        <f t="shared" si="150"/>
        <v>0</v>
      </c>
      <c r="H3209" s="151">
        <f t="shared" si="151"/>
        <v>1.1664757740000002</v>
      </c>
      <c r="I3209" s="151">
        <f t="shared" si="152"/>
        <v>1.1664757740000002</v>
      </c>
      <c r="J3209" s="151" t="s">
        <v>704</v>
      </c>
      <c r="K3209" s="151" t="str">
        <f>IFERROR(IF(VLOOKUP(B3209,comp!$D:$L,1,FALSE)=B3209,"",""),"Novo")</f>
        <v>Novo</v>
      </c>
    </row>
    <row r="3210" spans="1:11">
      <c r="A3210" s="151">
        <v>104738</v>
      </c>
      <c r="B3210" s="152">
        <v>90692</v>
      </c>
      <c r="C3210" s="151" t="s">
        <v>6720</v>
      </c>
      <c r="D3210" s="151" t="s">
        <v>703</v>
      </c>
      <c r="E3210" s="151">
        <v>7.4200000000000002E-2</v>
      </c>
      <c r="F3210" s="151">
        <v>137.44</v>
      </c>
      <c r="G3210" s="151">
        <f t="shared" si="150"/>
        <v>0</v>
      </c>
      <c r="H3210" s="151">
        <f t="shared" si="151"/>
        <v>10.198048</v>
      </c>
      <c r="I3210" s="151">
        <f t="shared" si="152"/>
        <v>10.198048</v>
      </c>
      <c r="J3210" s="151" t="s">
        <v>704</v>
      </c>
      <c r="K3210" s="151" t="str">
        <f>IFERROR(IF(VLOOKUP(B3210,comp!$D:$L,1,FALSE)=B3210,"",""),"Novo")</f>
        <v>Novo</v>
      </c>
    </row>
    <row r="3211" spans="1:11">
      <c r="A3211" s="151">
        <v>104738</v>
      </c>
      <c r="B3211" s="152">
        <v>90693</v>
      </c>
      <c r="C3211" s="151" t="s">
        <v>6721</v>
      </c>
      <c r="D3211" s="151" t="s">
        <v>712</v>
      </c>
      <c r="E3211" s="151">
        <v>0.1072</v>
      </c>
      <c r="F3211" s="151">
        <v>61.68</v>
      </c>
      <c r="G3211" s="151">
        <f t="shared" si="150"/>
        <v>0</v>
      </c>
      <c r="H3211" s="151">
        <f t="shared" si="151"/>
        <v>6.6120960000000002</v>
      </c>
      <c r="I3211" s="151">
        <f t="shared" si="152"/>
        <v>6.6120960000000002</v>
      </c>
      <c r="J3211" s="151" t="s">
        <v>704</v>
      </c>
      <c r="K3211" s="151" t="str">
        <f>IFERROR(IF(VLOOKUP(B3211,comp!$D:$L,1,FALSE)=B3211,"",""),"Novo")</f>
        <v>Novo</v>
      </c>
    </row>
    <row r="3212" spans="1:11">
      <c r="A3212" s="151">
        <v>97916</v>
      </c>
      <c r="B3212" s="152">
        <v>67826</v>
      </c>
      <c r="C3212" s="151" t="s">
        <v>6722</v>
      </c>
      <c r="D3212" s="151" t="s">
        <v>703</v>
      </c>
      <c r="E3212" s="151">
        <v>1.17E-2</v>
      </c>
      <c r="F3212" s="151">
        <v>190.87</v>
      </c>
      <c r="G3212" s="151">
        <f t="shared" si="150"/>
        <v>0</v>
      </c>
      <c r="H3212" s="151">
        <f t="shared" si="151"/>
        <v>2.2331790000000002</v>
      </c>
      <c r="I3212" s="151">
        <f t="shared" si="152"/>
        <v>2.2331790000000002</v>
      </c>
      <c r="J3212" s="151" t="s">
        <v>704</v>
      </c>
      <c r="K3212" s="151" t="str">
        <f>IFERROR(IF(VLOOKUP(B3212,comp!$D:$L,1,FALSE)=B3212,"",""),"Novo")</f>
        <v>Novo</v>
      </c>
    </row>
    <row r="3213" spans="1:11">
      <c r="A3213" s="151">
        <v>97916</v>
      </c>
      <c r="B3213" s="152">
        <v>67827</v>
      </c>
      <c r="C3213" s="151" t="s">
        <v>6723</v>
      </c>
      <c r="D3213" s="151" t="s">
        <v>712</v>
      </c>
      <c r="E3213" s="151">
        <v>5.0000000000000001E-3</v>
      </c>
      <c r="F3213" s="151">
        <v>68.16</v>
      </c>
      <c r="G3213" s="151">
        <f t="shared" si="150"/>
        <v>0</v>
      </c>
      <c r="H3213" s="151">
        <f t="shared" si="151"/>
        <v>0.34079999999999999</v>
      </c>
      <c r="I3213" s="151">
        <f t="shared" si="152"/>
        <v>0.34079999999999999</v>
      </c>
      <c r="J3213" s="151" t="s">
        <v>704</v>
      </c>
      <c r="K3213" s="151" t="str">
        <f>IFERROR(IF(VLOOKUP(B3213,comp!$D:$L,1,FALSE)=B3213,"",""),"Novo")</f>
        <v>Novo</v>
      </c>
    </row>
    <row r="3214" spans="1:11">
      <c r="A3214" s="151">
        <v>101616</v>
      </c>
      <c r="B3214" s="152">
        <v>91534</v>
      </c>
      <c r="C3214" s="151" t="s">
        <v>6724</v>
      </c>
      <c r="D3214" s="151" t="s">
        <v>712</v>
      </c>
      <c r="E3214" s="151">
        <v>3.5999999999999999E-3</v>
      </c>
      <c r="F3214" s="151">
        <v>29.86</v>
      </c>
      <c r="G3214" s="151">
        <f t="shared" si="150"/>
        <v>0</v>
      </c>
      <c r="H3214" s="151">
        <f t="shared" si="151"/>
        <v>0.10749599999999999</v>
      </c>
      <c r="I3214" s="151">
        <f t="shared" si="152"/>
        <v>0.10749599999999999</v>
      </c>
      <c r="J3214" s="151" t="s">
        <v>704</v>
      </c>
      <c r="K3214" s="151" t="str">
        <f>IFERROR(IF(VLOOKUP(B3214,comp!$D:$L,1,FALSE)=B3214,"",""),"Novo")</f>
        <v>Novo</v>
      </c>
    </row>
    <row r="3215" spans="1:11">
      <c r="A3215" s="151">
        <v>103322</v>
      </c>
      <c r="B3215" s="152">
        <v>34557</v>
      </c>
      <c r="C3215" s="151" t="s">
        <v>4594</v>
      </c>
      <c r="D3215" s="151" t="s">
        <v>826</v>
      </c>
      <c r="E3215" s="151">
        <v>0.42</v>
      </c>
      <c r="F3215" s="151">
        <v>2.2999999999999998</v>
      </c>
      <c r="G3215" s="151">
        <f t="shared" si="150"/>
        <v>0.96599999999999986</v>
      </c>
      <c r="H3215" s="151">
        <f t="shared" si="151"/>
        <v>0</v>
      </c>
      <c r="I3215" s="151">
        <f t="shared" si="152"/>
        <v>0.96599999999999986</v>
      </c>
      <c r="J3215" s="151" t="s">
        <v>707</v>
      </c>
      <c r="K3215" s="151" t="str">
        <f>IFERROR(IF(VLOOKUP(B3215,comp!$D:$L,1,FALSE)=B3215,"",""),"Novo")</f>
        <v/>
      </c>
    </row>
    <row r="3216" spans="1:11">
      <c r="A3216" s="151">
        <v>103322</v>
      </c>
      <c r="B3216" s="152">
        <v>37395</v>
      </c>
      <c r="C3216" s="151" t="s">
        <v>5621</v>
      </c>
      <c r="D3216" s="151" t="s">
        <v>4201</v>
      </c>
      <c r="E3216" s="151">
        <v>5.0000000000000001E-3</v>
      </c>
      <c r="F3216" s="151">
        <v>44.28</v>
      </c>
      <c r="G3216" s="151">
        <f t="shared" si="150"/>
        <v>0.22140000000000001</v>
      </c>
      <c r="H3216" s="151">
        <f t="shared" si="151"/>
        <v>0</v>
      </c>
      <c r="I3216" s="151">
        <f t="shared" si="152"/>
        <v>0.22140000000000001</v>
      </c>
      <c r="J3216" s="151" t="s">
        <v>707</v>
      </c>
      <c r="K3216" s="151" t="str">
        <f>IFERROR(IF(VLOOKUP(B3216,comp!$D:$L,1,FALSE)=B3216,"",""),"Novo")</f>
        <v/>
      </c>
    </row>
    <row r="3217" spans="1:11">
      <c r="A3217" s="151">
        <v>103322</v>
      </c>
      <c r="B3217" s="152">
        <v>37592</v>
      </c>
      <c r="C3217" s="151" t="s">
        <v>4668</v>
      </c>
      <c r="D3217" s="151" t="s">
        <v>727</v>
      </c>
      <c r="E3217" s="151">
        <v>13.6</v>
      </c>
      <c r="F3217" s="151">
        <v>2</v>
      </c>
      <c r="G3217" s="151">
        <f t="shared" si="150"/>
        <v>27.2</v>
      </c>
      <c r="H3217" s="151">
        <f t="shared" si="151"/>
        <v>0</v>
      </c>
      <c r="I3217" s="151">
        <f t="shared" si="152"/>
        <v>27.2</v>
      </c>
      <c r="J3217" s="151" t="s">
        <v>707</v>
      </c>
      <c r="K3217" s="151" t="str">
        <f>IFERROR(IF(VLOOKUP(B3217,comp!$D:$L,1,FALSE)=B3217,"",""),"Novo")</f>
        <v/>
      </c>
    </row>
    <row r="3218" spans="1:11">
      <c r="A3218" s="151">
        <v>103323</v>
      </c>
      <c r="B3218" s="152">
        <v>87369</v>
      </c>
      <c r="C3218" s="151" t="s">
        <v>6725</v>
      </c>
      <c r="D3218" s="151" t="s">
        <v>1606</v>
      </c>
      <c r="E3218" s="151">
        <v>1.04E-2</v>
      </c>
      <c r="F3218" s="151">
        <v>660.26</v>
      </c>
      <c r="G3218" s="151">
        <f t="shared" si="150"/>
        <v>0</v>
      </c>
      <c r="H3218" s="151">
        <f t="shared" si="151"/>
        <v>6.8667039999999995</v>
      </c>
      <c r="I3218" s="151">
        <f t="shared" si="152"/>
        <v>6.8667039999999995</v>
      </c>
      <c r="J3218" s="151" t="s">
        <v>704</v>
      </c>
      <c r="K3218" s="151" t="str">
        <f>IFERROR(IF(VLOOKUP(B3218,comp!$D:$L,1,FALSE)=B3218,"",""),"Novo")</f>
        <v>Novo</v>
      </c>
    </row>
    <row r="3219" spans="1:11">
      <c r="A3219" s="151">
        <v>103324</v>
      </c>
      <c r="B3219" s="152">
        <v>34547</v>
      </c>
      <c r="C3219" s="151" t="s">
        <v>4591</v>
      </c>
      <c r="D3219" s="151" t="s">
        <v>826</v>
      </c>
      <c r="E3219" s="151">
        <v>0.42</v>
      </c>
      <c r="F3219" s="151">
        <v>3.63</v>
      </c>
      <c r="G3219" s="151">
        <f t="shared" si="150"/>
        <v>1.5246</v>
      </c>
      <c r="H3219" s="151">
        <f t="shared" si="151"/>
        <v>0</v>
      </c>
      <c r="I3219" s="151">
        <f t="shared" si="152"/>
        <v>1.5246</v>
      </c>
      <c r="J3219" s="151" t="s">
        <v>707</v>
      </c>
      <c r="K3219" s="151" t="str">
        <f>IFERROR(IF(VLOOKUP(B3219,comp!$D:$L,1,FALSE)=B3219,"",""),"Novo")</f>
        <v/>
      </c>
    </row>
    <row r="3220" spans="1:11">
      <c r="A3220" s="151">
        <v>103324</v>
      </c>
      <c r="B3220" s="152">
        <v>37593</v>
      </c>
      <c r="C3220" s="151" t="s">
        <v>4669</v>
      </c>
      <c r="D3220" s="151" t="s">
        <v>727</v>
      </c>
      <c r="E3220" s="151">
        <v>13.6</v>
      </c>
      <c r="F3220" s="151">
        <v>2.5299999999999998</v>
      </c>
      <c r="G3220" s="151">
        <f t="shared" si="150"/>
        <v>34.407999999999994</v>
      </c>
      <c r="H3220" s="151">
        <f t="shared" si="151"/>
        <v>0</v>
      </c>
      <c r="I3220" s="151">
        <f t="shared" si="152"/>
        <v>34.407999999999994</v>
      </c>
      <c r="J3220" s="151" t="s">
        <v>707</v>
      </c>
      <c r="K3220" s="151" t="str">
        <f>IFERROR(IF(VLOOKUP(B3220,comp!$D:$L,1,FALSE)=B3220,"",""),"Novo")</f>
        <v/>
      </c>
    </row>
    <row r="3221" spans="1:11">
      <c r="A3221" s="151">
        <v>103326</v>
      </c>
      <c r="B3221" s="152">
        <v>34548</v>
      </c>
      <c r="C3221" s="151" t="s">
        <v>4592</v>
      </c>
      <c r="D3221" s="151" t="s">
        <v>826</v>
      </c>
      <c r="E3221" s="151">
        <v>0.42</v>
      </c>
      <c r="F3221" s="151">
        <v>5.96</v>
      </c>
      <c r="G3221" s="151">
        <f t="shared" si="150"/>
        <v>2.5032000000000001</v>
      </c>
      <c r="H3221" s="151">
        <f t="shared" si="151"/>
        <v>0</v>
      </c>
      <c r="I3221" s="151">
        <f t="shared" si="152"/>
        <v>2.5032000000000001</v>
      </c>
      <c r="J3221" s="151" t="s">
        <v>707</v>
      </c>
      <c r="K3221" s="151" t="str">
        <f>IFERROR(IF(VLOOKUP(B3221,comp!$D:$L,1,FALSE)=B3221,"",""),"Novo")</f>
        <v/>
      </c>
    </row>
    <row r="3222" spans="1:11">
      <c r="A3222" s="151">
        <v>103326</v>
      </c>
      <c r="B3222" s="152">
        <v>37594</v>
      </c>
      <c r="C3222" s="151" t="s">
        <v>4670</v>
      </c>
      <c r="D3222" s="151" t="s">
        <v>727</v>
      </c>
      <c r="E3222" s="151">
        <v>13.6</v>
      </c>
      <c r="F3222" s="151">
        <v>3</v>
      </c>
      <c r="G3222" s="151">
        <f t="shared" si="150"/>
        <v>40.799999999999997</v>
      </c>
      <c r="H3222" s="151">
        <f t="shared" si="151"/>
        <v>0</v>
      </c>
      <c r="I3222" s="151">
        <f t="shared" si="152"/>
        <v>40.799999999999997</v>
      </c>
      <c r="J3222" s="151" t="s">
        <v>707</v>
      </c>
      <c r="K3222" s="151" t="str">
        <f>IFERROR(IF(VLOOKUP(B3222,comp!$D:$L,1,FALSE)=B3222,"",""),"Novo")</f>
        <v/>
      </c>
    </row>
    <row r="3223" spans="1:11">
      <c r="A3223" s="151">
        <v>103328</v>
      </c>
      <c r="B3223" s="152">
        <v>7271</v>
      </c>
      <c r="C3223" s="151" t="s">
        <v>4650</v>
      </c>
      <c r="D3223" s="151" t="s">
        <v>727</v>
      </c>
      <c r="E3223" s="151">
        <v>28.31</v>
      </c>
      <c r="F3223" s="151">
        <v>0.81</v>
      </c>
      <c r="G3223" s="151">
        <f t="shared" si="150"/>
        <v>22.931100000000001</v>
      </c>
      <c r="H3223" s="151">
        <f t="shared" si="151"/>
        <v>0</v>
      </c>
      <c r="I3223" s="151">
        <f t="shared" si="152"/>
        <v>22.931100000000001</v>
      </c>
      <c r="J3223" s="151" t="s">
        <v>707</v>
      </c>
      <c r="K3223" s="151" t="str">
        <f>IFERROR(IF(VLOOKUP(B3223,comp!$D:$L,1,FALSE)=B3223,"",""),"Novo")</f>
        <v/>
      </c>
    </row>
    <row r="3224" spans="1:11">
      <c r="A3224" s="151">
        <v>103330</v>
      </c>
      <c r="B3224" s="152">
        <v>34558</v>
      </c>
      <c r="C3224" s="151" t="s">
        <v>4595</v>
      </c>
      <c r="D3224" s="151" t="s">
        <v>826</v>
      </c>
      <c r="E3224" s="151">
        <v>0.42</v>
      </c>
      <c r="F3224" s="151">
        <v>2.95</v>
      </c>
      <c r="G3224" s="151">
        <f t="shared" si="150"/>
        <v>1.2390000000000001</v>
      </c>
      <c r="H3224" s="151">
        <f t="shared" si="151"/>
        <v>0</v>
      </c>
      <c r="I3224" s="151">
        <f t="shared" si="152"/>
        <v>1.2390000000000001</v>
      </c>
      <c r="J3224" s="151" t="s">
        <v>707</v>
      </c>
      <c r="K3224" s="151" t="str">
        <f>IFERROR(IF(VLOOKUP(B3224,comp!$D:$L,1,FALSE)=B3224,"",""),"Novo")</f>
        <v/>
      </c>
    </row>
    <row r="3225" spans="1:11">
      <c r="A3225" s="151">
        <v>103330</v>
      </c>
      <c r="B3225" s="152">
        <v>38783</v>
      </c>
      <c r="C3225" s="151" t="s">
        <v>4673</v>
      </c>
      <c r="D3225" s="151" t="s">
        <v>727</v>
      </c>
      <c r="E3225" s="151">
        <v>28.31</v>
      </c>
      <c r="F3225" s="151">
        <v>0.92</v>
      </c>
      <c r="G3225" s="151">
        <f t="shared" si="150"/>
        <v>26.045200000000001</v>
      </c>
      <c r="H3225" s="151">
        <f t="shared" si="151"/>
        <v>0</v>
      </c>
      <c r="I3225" s="151">
        <f t="shared" si="152"/>
        <v>26.045200000000001</v>
      </c>
      <c r="J3225" s="151" t="s">
        <v>707</v>
      </c>
      <c r="K3225" s="151" t="str">
        <f>IFERROR(IF(VLOOKUP(B3225,comp!$D:$L,1,FALSE)=B3225,"",""),"Novo")</f>
        <v/>
      </c>
    </row>
    <row r="3226" spans="1:11">
      <c r="A3226" s="151">
        <v>103332</v>
      </c>
      <c r="B3226" s="152">
        <v>7267</v>
      </c>
      <c r="C3226" s="151" t="s">
        <v>4653</v>
      </c>
      <c r="D3226" s="151" t="s">
        <v>727</v>
      </c>
      <c r="E3226" s="151">
        <v>37.74</v>
      </c>
      <c r="F3226" s="151">
        <v>0.64</v>
      </c>
      <c r="G3226" s="151">
        <f t="shared" si="150"/>
        <v>24.153600000000001</v>
      </c>
      <c r="H3226" s="151">
        <f t="shared" si="151"/>
        <v>0</v>
      </c>
      <c r="I3226" s="151">
        <f t="shared" si="152"/>
        <v>24.153600000000001</v>
      </c>
      <c r="J3226" s="151" t="s">
        <v>707</v>
      </c>
      <c r="K3226" s="151" t="str">
        <f>IFERROR(IF(VLOOKUP(B3226,comp!$D:$L,1,FALSE)=B3226,"",""),"Novo")</f>
        <v/>
      </c>
    </row>
    <row r="3227" spans="1:11">
      <c r="A3227" s="151">
        <v>103344</v>
      </c>
      <c r="B3227" s="152">
        <v>44466</v>
      </c>
      <c r="C3227" s="151" t="s">
        <v>4683</v>
      </c>
      <c r="D3227" s="151" t="s">
        <v>727</v>
      </c>
      <c r="E3227" s="151">
        <v>18.14</v>
      </c>
      <c r="F3227" s="151">
        <v>1.88</v>
      </c>
      <c r="G3227" s="151">
        <f t="shared" si="150"/>
        <v>34.103200000000001</v>
      </c>
      <c r="H3227" s="151">
        <f t="shared" si="151"/>
        <v>0</v>
      </c>
      <c r="I3227" s="151">
        <f t="shared" si="152"/>
        <v>34.103200000000001</v>
      </c>
      <c r="J3227" s="151" t="s">
        <v>707</v>
      </c>
      <c r="K3227" s="151" t="str">
        <f>IFERROR(IF(VLOOKUP(B3227,comp!$D:$L,1,FALSE)=B3227,"",""),"Novo")</f>
        <v/>
      </c>
    </row>
    <row r="3228" spans="1:11">
      <c r="A3228" s="151">
        <v>103346</v>
      </c>
      <c r="B3228" s="152">
        <v>44468</v>
      </c>
      <c r="C3228" s="151" t="s">
        <v>4685</v>
      </c>
      <c r="D3228" s="151" t="s">
        <v>727</v>
      </c>
      <c r="E3228" s="151">
        <v>18.14</v>
      </c>
      <c r="F3228" s="151">
        <v>1.96</v>
      </c>
      <c r="G3228" s="151">
        <f t="shared" si="150"/>
        <v>35.554400000000001</v>
      </c>
      <c r="H3228" s="151">
        <f t="shared" si="151"/>
        <v>0</v>
      </c>
      <c r="I3228" s="151">
        <f t="shared" si="152"/>
        <v>35.554400000000001</v>
      </c>
      <c r="J3228" s="151" t="s">
        <v>707</v>
      </c>
      <c r="K3228" s="151" t="str">
        <f>IFERROR(IF(VLOOKUP(B3228,comp!$D:$L,1,FALSE)=B3228,"",""),"Novo")</f>
        <v/>
      </c>
    </row>
    <row r="3229" spans="1:11">
      <c r="A3229" s="151">
        <v>103348</v>
      </c>
      <c r="B3229" s="152">
        <v>44467</v>
      </c>
      <c r="C3229" s="151" t="s">
        <v>4684</v>
      </c>
      <c r="D3229" s="151" t="s">
        <v>727</v>
      </c>
      <c r="E3229" s="151">
        <v>13.6</v>
      </c>
      <c r="F3229" s="151">
        <v>2.2599999999999998</v>
      </c>
      <c r="G3229" s="151">
        <f t="shared" si="150"/>
        <v>30.735999999999997</v>
      </c>
      <c r="H3229" s="151">
        <f t="shared" si="151"/>
        <v>0</v>
      </c>
      <c r="I3229" s="151">
        <f t="shared" si="152"/>
        <v>30.735999999999997</v>
      </c>
      <c r="J3229" s="151" t="s">
        <v>707</v>
      </c>
      <c r="K3229" s="151" t="str">
        <f>IFERROR(IF(VLOOKUP(B3229,comp!$D:$L,1,FALSE)=B3229,"",""),"Novo")</f>
        <v/>
      </c>
    </row>
    <row r="3230" spans="1:11">
      <c r="A3230" s="151">
        <v>103350</v>
      </c>
      <c r="B3230" s="152">
        <v>7270</v>
      </c>
      <c r="C3230" s="151" t="s">
        <v>4655</v>
      </c>
      <c r="D3230" s="151" t="s">
        <v>727</v>
      </c>
      <c r="E3230" s="151">
        <v>56.62</v>
      </c>
      <c r="F3230" s="151">
        <v>0.75</v>
      </c>
      <c r="G3230" s="151">
        <f t="shared" si="150"/>
        <v>42.464999999999996</v>
      </c>
      <c r="H3230" s="151">
        <f t="shared" si="151"/>
        <v>0</v>
      </c>
      <c r="I3230" s="151">
        <f t="shared" si="152"/>
        <v>42.464999999999996</v>
      </c>
      <c r="J3230" s="151" t="s">
        <v>707</v>
      </c>
      <c r="K3230" s="151" t="str">
        <f>IFERROR(IF(VLOOKUP(B3230,comp!$D:$L,1,FALSE)=B3230,"",""),"Novo")</f>
        <v/>
      </c>
    </row>
    <row r="3231" spans="1:11">
      <c r="A3231" s="151">
        <v>103352</v>
      </c>
      <c r="B3231" s="152">
        <v>44458</v>
      </c>
      <c r="C3231" s="151" t="s">
        <v>4675</v>
      </c>
      <c r="D3231" s="151" t="s">
        <v>727</v>
      </c>
      <c r="E3231" s="151">
        <v>30.19</v>
      </c>
      <c r="F3231" s="151">
        <v>0.77</v>
      </c>
      <c r="G3231" s="151">
        <f t="shared" si="150"/>
        <v>23.246300000000002</v>
      </c>
      <c r="H3231" s="151">
        <f t="shared" si="151"/>
        <v>0</v>
      </c>
      <c r="I3231" s="151">
        <f t="shared" si="152"/>
        <v>23.246300000000002</v>
      </c>
      <c r="J3231" s="151" t="s">
        <v>707</v>
      </c>
      <c r="K3231" s="151" t="str">
        <f>IFERROR(IF(VLOOKUP(B3231,comp!$D:$L,1,FALSE)=B3231,"",""),"Novo")</f>
        <v/>
      </c>
    </row>
    <row r="3232" spans="1:11">
      <c r="A3232" s="151">
        <v>103354</v>
      </c>
      <c r="B3232" s="152">
        <v>44459</v>
      </c>
      <c r="C3232" s="151" t="s">
        <v>4676</v>
      </c>
      <c r="D3232" s="151" t="s">
        <v>727</v>
      </c>
      <c r="E3232" s="151">
        <v>30.19</v>
      </c>
      <c r="F3232" s="151">
        <v>0.81</v>
      </c>
      <c r="G3232" s="151">
        <f t="shared" si="150"/>
        <v>24.453900000000004</v>
      </c>
      <c r="H3232" s="151">
        <f t="shared" si="151"/>
        <v>0</v>
      </c>
      <c r="I3232" s="151">
        <f t="shared" si="152"/>
        <v>24.453900000000004</v>
      </c>
      <c r="J3232" s="151" t="s">
        <v>707</v>
      </c>
      <c r="K3232" s="151" t="str">
        <f>IFERROR(IF(VLOOKUP(B3232,comp!$D:$L,1,FALSE)=B3232,"",""),"Novo")</f>
        <v/>
      </c>
    </row>
    <row r="3233" spans="1:11">
      <c r="A3233" s="151">
        <v>103356</v>
      </c>
      <c r="B3233" s="152">
        <v>7268</v>
      </c>
      <c r="C3233" s="151" t="s">
        <v>4654</v>
      </c>
      <c r="D3233" s="151" t="s">
        <v>727</v>
      </c>
      <c r="E3233" s="151">
        <v>18.87</v>
      </c>
      <c r="F3233" s="151">
        <v>1.26</v>
      </c>
      <c r="G3233" s="151">
        <f t="shared" si="150"/>
        <v>23.776200000000003</v>
      </c>
      <c r="H3233" s="151">
        <f t="shared" si="151"/>
        <v>0</v>
      </c>
      <c r="I3233" s="151">
        <f t="shared" si="152"/>
        <v>23.776200000000003</v>
      </c>
      <c r="J3233" s="151" t="s">
        <v>707</v>
      </c>
      <c r="K3233" s="151" t="str">
        <f>IFERROR(IF(VLOOKUP(B3233,comp!$D:$L,1,FALSE)=B3233,"",""),"Novo")</f>
        <v/>
      </c>
    </row>
    <row r="3234" spans="1:11">
      <c r="A3234" s="151">
        <v>103358</v>
      </c>
      <c r="B3234" s="152">
        <v>44460</v>
      </c>
      <c r="C3234" s="151" t="s">
        <v>4677</v>
      </c>
      <c r="D3234" s="151" t="s">
        <v>727</v>
      </c>
      <c r="E3234" s="151">
        <v>18.87</v>
      </c>
      <c r="F3234" s="151">
        <v>1.27</v>
      </c>
      <c r="G3234" s="151">
        <f t="shared" si="150"/>
        <v>23.9649</v>
      </c>
      <c r="H3234" s="151">
        <f t="shared" si="151"/>
        <v>0</v>
      </c>
      <c r="I3234" s="151">
        <f t="shared" si="152"/>
        <v>23.9649</v>
      </c>
      <c r="J3234" s="151" t="s">
        <v>707</v>
      </c>
      <c r="K3234" s="151" t="str">
        <f>IFERROR(IF(VLOOKUP(B3234,comp!$D:$L,1,FALSE)=B3234,"",""),"Novo")</f>
        <v/>
      </c>
    </row>
    <row r="3235" spans="1:11">
      <c r="A3235" s="151">
        <v>103360</v>
      </c>
      <c r="B3235" s="152">
        <v>44462</v>
      </c>
      <c r="C3235" s="151" t="s">
        <v>4679</v>
      </c>
      <c r="D3235" s="151" t="s">
        <v>727</v>
      </c>
      <c r="E3235" s="151">
        <v>18.87</v>
      </c>
      <c r="F3235" s="151">
        <v>1.44</v>
      </c>
      <c r="G3235" s="151">
        <f t="shared" si="150"/>
        <v>27.172799999999999</v>
      </c>
      <c r="H3235" s="151">
        <f t="shared" si="151"/>
        <v>0</v>
      </c>
      <c r="I3235" s="151">
        <f t="shared" si="152"/>
        <v>27.172799999999999</v>
      </c>
      <c r="J3235" s="151" t="s">
        <v>707</v>
      </c>
      <c r="K3235" s="151" t="str">
        <f>IFERROR(IF(VLOOKUP(B3235,comp!$D:$L,1,FALSE)=B3235,"",""),"Novo")</f>
        <v/>
      </c>
    </row>
    <row r="3236" spans="1:11">
      <c r="A3236" s="151">
        <v>103362</v>
      </c>
      <c r="B3236" s="152">
        <v>44464</v>
      </c>
      <c r="C3236" s="151" t="s">
        <v>4681</v>
      </c>
      <c r="D3236" s="151" t="s">
        <v>727</v>
      </c>
      <c r="E3236" s="151">
        <v>18.87</v>
      </c>
      <c r="F3236" s="151">
        <v>1.92</v>
      </c>
      <c r="G3236" s="151">
        <f t="shared" si="150"/>
        <v>36.230400000000003</v>
      </c>
      <c r="H3236" s="151">
        <f t="shared" si="151"/>
        <v>0</v>
      </c>
      <c r="I3236" s="151">
        <f t="shared" si="152"/>
        <v>36.230400000000003</v>
      </c>
      <c r="J3236" s="151" t="s">
        <v>707</v>
      </c>
      <c r="K3236" s="151" t="str">
        <f>IFERROR(IF(VLOOKUP(B3236,comp!$D:$L,1,FALSE)=B3236,"",""),"Novo")</f>
        <v/>
      </c>
    </row>
    <row r="3237" spans="1:11">
      <c r="A3237" s="151">
        <v>103364</v>
      </c>
      <c r="B3237" s="152">
        <v>44457</v>
      </c>
      <c r="C3237" s="151" t="s">
        <v>4674</v>
      </c>
      <c r="D3237" s="151" t="s">
        <v>727</v>
      </c>
      <c r="E3237" s="151">
        <v>14.15</v>
      </c>
      <c r="F3237" s="151">
        <v>1.5</v>
      </c>
      <c r="G3237" s="151">
        <f t="shared" si="150"/>
        <v>21.225000000000001</v>
      </c>
      <c r="H3237" s="151">
        <f t="shared" si="151"/>
        <v>0</v>
      </c>
      <c r="I3237" s="151">
        <f t="shared" si="152"/>
        <v>21.225000000000001</v>
      </c>
      <c r="J3237" s="151" t="s">
        <v>707</v>
      </c>
      <c r="K3237" s="151" t="str">
        <f>IFERROR(IF(VLOOKUP(B3237,comp!$D:$L,1,FALSE)=B3237,"",""),"Novo")</f>
        <v/>
      </c>
    </row>
    <row r="3238" spans="1:11">
      <c r="A3238" s="151">
        <v>103366</v>
      </c>
      <c r="B3238" s="152">
        <v>44461</v>
      </c>
      <c r="C3238" s="151" t="s">
        <v>4678</v>
      </c>
      <c r="D3238" s="151" t="s">
        <v>727</v>
      </c>
      <c r="E3238" s="151">
        <v>14.15</v>
      </c>
      <c r="F3238" s="151">
        <v>1.73</v>
      </c>
      <c r="G3238" s="151">
        <f t="shared" si="150"/>
        <v>24.479500000000002</v>
      </c>
      <c r="H3238" s="151">
        <f t="shared" si="151"/>
        <v>0</v>
      </c>
      <c r="I3238" s="151">
        <f t="shared" si="152"/>
        <v>24.479500000000002</v>
      </c>
      <c r="J3238" s="151" t="s">
        <v>707</v>
      </c>
      <c r="K3238" s="151" t="str">
        <f>IFERROR(IF(VLOOKUP(B3238,comp!$D:$L,1,FALSE)=B3238,"",""),"Novo")</f>
        <v/>
      </c>
    </row>
    <row r="3239" spans="1:11">
      <c r="A3239" s="151">
        <v>103368</v>
      </c>
      <c r="B3239" s="152">
        <v>44463</v>
      </c>
      <c r="C3239" s="151" t="s">
        <v>4680</v>
      </c>
      <c r="D3239" s="151" t="s">
        <v>727</v>
      </c>
      <c r="E3239" s="151">
        <v>14.15</v>
      </c>
      <c r="F3239" s="151">
        <v>1.86</v>
      </c>
      <c r="G3239" s="151">
        <f t="shared" si="150"/>
        <v>26.319000000000003</v>
      </c>
      <c r="H3239" s="151">
        <f t="shared" si="151"/>
        <v>0</v>
      </c>
      <c r="I3239" s="151">
        <f t="shared" si="152"/>
        <v>26.319000000000003</v>
      </c>
      <c r="J3239" s="151" t="s">
        <v>707</v>
      </c>
      <c r="K3239" s="151" t="str">
        <f>IFERROR(IF(VLOOKUP(B3239,comp!$D:$L,1,FALSE)=B3239,"",""),"Novo")</f>
        <v/>
      </c>
    </row>
    <row r="3240" spans="1:11">
      <c r="A3240" s="151">
        <v>103370</v>
      </c>
      <c r="B3240" s="152">
        <v>44465</v>
      </c>
      <c r="C3240" s="151" t="s">
        <v>4682</v>
      </c>
      <c r="D3240" s="151" t="s">
        <v>727</v>
      </c>
      <c r="E3240" s="151">
        <v>14.15</v>
      </c>
      <c r="F3240" s="151">
        <v>2.64</v>
      </c>
      <c r="G3240" s="151">
        <f t="shared" si="150"/>
        <v>37.356000000000002</v>
      </c>
      <c r="H3240" s="151">
        <f t="shared" si="151"/>
        <v>0</v>
      </c>
      <c r="I3240" s="151">
        <f t="shared" si="152"/>
        <v>37.356000000000002</v>
      </c>
      <c r="J3240" s="151" t="s">
        <v>707</v>
      </c>
      <c r="K3240" s="151" t="str">
        <f>IFERROR(IF(VLOOKUP(B3240,comp!$D:$L,1,FALSE)=B3240,"",""),"Novo")</f>
        <v/>
      </c>
    </row>
    <row r="3241" spans="1:11">
      <c r="A3241" s="151">
        <v>89282</v>
      </c>
      <c r="B3241" s="152">
        <v>34588</v>
      </c>
      <c r="C3241" s="151" t="s">
        <v>4660</v>
      </c>
      <c r="D3241" s="151" t="s">
        <v>727</v>
      </c>
      <c r="E3241" s="151">
        <v>10.06</v>
      </c>
      <c r="F3241" s="151">
        <v>2.7</v>
      </c>
      <c r="G3241" s="151">
        <f t="shared" si="150"/>
        <v>27.162000000000003</v>
      </c>
      <c r="H3241" s="151">
        <f t="shared" si="151"/>
        <v>0</v>
      </c>
      <c r="I3241" s="151">
        <f t="shared" si="152"/>
        <v>27.162000000000003</v>
      </c>
      <c r="J3241" s="151" t="s">
        <v>707</v>
      </c>
      <c r="K3241" s="151" t="str">
        <f>IFERROR(IF(VLOOKUP(B3241,comp!$D:$L,1,FALSE)=B3241,"",""),"Novo")</f>
        <v/>
      </c>
    </row>
    <row r="3242" spans="1:11">
      <c r="A3242" s="151">
        <v>89282</v>
      </c>
      <c r="B3242" s="152">
        <v>34655</v>
      </c>
      <c r="C3242" s="151" t="s">
        <v>4664</v>
      </c>
      <c r="D3242" s="151" t="s">
        <v>727</v>
      </c>
      <c r="E3242" s="151">
        <v>0.96</v>
      </c>
      <c r="F3242" s="151">
        <v>3.91</v>
      </c>
      <c r="G3242" s="151">
        <f t="shared" si="150"/>
        <v>3.7536</v>
      </c>
      <c r="H3242" s="151">
        <f t="shared" si="151"/>
        <v>0</v>
      </c>
      <c r="I3242" s="151">
        <f t="shared" si="152"/>
        <v>3.7536</v>
      </c>
      <c r="J3242" s="151" t="s">
        <v>707</v>
      </c>
      <c r="K3242" s="151" t="str">
        <f>IFERROR(IF(VLOOKUP(B3242,comp!$D:$L,1,FALSE)=B3242,"",""),"Novo")</f>
        <v/>
      </c>
    </row>
    <row r="3243" spans="1:11">
      <c r="A3243" s="151">
        <v>89282</v>
      </c>
      <c r="B3243" s="152">
        <v>34781</v>
      </c>
      <c r="C3243" s="151" t="s">
        <v>4666</v>
      </c>
      <c r="D3243" s="151" t="s">
        <v>727</v>
      </c>
      <c r="E3243" s="151">
        <v>1.44</v>
      </c>
      <c r="F3243" s="151">
        <v>1.69</v>
      </c>
      <c r="G3243" s="151">
        <f t="shared" si="150"/>
        <v>2.4335999999999998</v>
      </c>
      <c r="H3243" s="151">
        <f t="shared" si="151"/>
        <v>0</v>
      </c>
      <c r="I3243" s="151">
        <f t="shared" si="152"/>
        <v>2.4335999999999998</v>
      </c>
      <c r="J3243" s="151" t="s">
        <v>707</v>
      </c>
      <c r="K3243" s="151" t="str">
        <f>IFERROR(IF(VLOOKUP(B3243,comp!$D:$L,1,FALSE)=B3243,"",""),"Novo")</f>
        <v/>
      </c>
    </row>
    <row r="3244" spans="1:11">
      <c r="A3244" s="151">
        <v>89282</v>
      </c>
      <c r="B3244" s="152">
        <v>38603</v>
      </c>
      <c r="C3244" s="151" t="s">
        <v>4672</v>
      </c>
      <c r="D3244" s="151" t="s">
        <v>727</v>
      </c>
      <c r="E3244" s="151">
        <v>1.44</v>
      </c>
      <c r="F3244" s="151">
        <v>2.37</v>
      </c>
      <c r="G3244" s="151">
        <f t="shared" si="150"/>
        <v>3.4127999999999998</v>
      </c>
      <c r="H3244" s="151">
        <f t="shared" si="151"/>
        <v>0</v>
      </c>
      <c r="I3244" s="151">
        <f t="shared" si="152"/>
        <v>3.4127999999999998</v>
      </c>
      <c r="J3244" s="151" t="s">
        <v>707</v>
      </c>
      <c r="K3244" s="151" t="str">
        <f>IFERROR(IF(VLOOKUP(B3244,comp!$D:$L,1,FALSE)=B3244,"",""),"Novo")</f>
        <v/>
      </c>
    </row>
    <row r="3245" spans="1:11">
      <c r="A3245" s="151">
        <v>89282</v>
      </c>
      <c r="B3245" s="152">
        <v>87286</v>
      </c>
      <c r="C3245" s="151" t="s">
        <v>6726</v>
      </c>
      <c r="D3245" s="151" t="s">
        <v>1606</v>
      </c>
      <c r="E3245" s="151">
        <v>1.29E-2</v>
      </c>
      <c r="F3245" s="151">
        <v>495.1</v>
      </c>
      <c r="G3245" s="151">
        <f t="shared" si="150"/>
        <v>0</v>
      </c>
      <c r="H3245" s="151">
        <f t="shared" si="151"/>
        <v>6.3867900000000004</v>
      </c>
      <c r="I3245" s="151">
        <f t="shared" si="152"/>
        <v>6.3867900000000004</v>
      </c>
      <c r="J3245" s="151" t="s">
        <v>704</v>
      </c>
      <c r="K3245" s="151" t="str">
        <f>IFERROR(IF(VLOOKUP(B3245,comp!$D:$L,1,FALSE)=B3245,"",""),"Novo")</f>
        <v>Novo</v>
      </c>
    </row>
    <row r="3246" spans="1:11">
      <c r="A3246" s="151">
        <v>89290</v>
      </c>
      <c r="B3246" s="152">
        <v>34649</v>
      </c>
      <c r="C3246" s="151" t="s">
        <v>4663</v>
      </c>
      <c r="D3246" s="151" t="s">
        <v>727</v>
      </c>
      <c r="E3246" s="151">
        <v>1.27</v>
      </c>
      <c r="F3246" s="151">
        <v>2.66</v>
      </c>
      <c r="G3246" s="151">
        <f t="shared" si="150"/>
        <v>3.3782000000000001</v>
      </c>
      <c r="H3246" s="151">
        <f t="shared" si="151"/>
        <v>0</v>
      </c>
      <c r="I3246" s="151">
        <f t="shared" si="152"/>
        <v>3.3782000000000001</v>
      </c>
      <c r="J3246" s="151" t="s">
        <v>707</v>
      </c>
      <c r="K3246" s="151" t="str">
        <f>IFERROR(IF(VLOOKUP(B3246,comp!$D:$L,1,FALSE)=B3246,"",""),"Novo")</f>
        <v/>
      </c>
    </row>
    <row r="3247" spans="1:11">
      <c r="A3247" s="151">
        <v>89290</v>
      </c>
      <c r="B3247" s="152">
        <v>34788</v>
      </c>
      <c r="C3247" s="151" t="s">
        <v>4667</v>
      </c>
      <c r="D3247" s="151" t="s">
        <v>727</v>
      </c>
      <c r="E3247" s="151">
        <v>1.53</v>
      </c>
      <c r="F3247" s="151">
        <v>1.23</v>
      </c>
      <c r="G3247" s="151">
        <f t="shared" si="150"/>
        <v>1.8818999999999999</v>
      </c>
      <c r="H3247" s="151">
        <f t="shared" si="151"/>
        <v>0</v>
      </c>
      <c r="I3247" s="151">
        <f t="shared" si="152"/>
        <v>1.8818999999999999</v>
      </c>
      <c r="J3247" s="151" t="s">
        <v>707</v>
      </c>
      <c r="K3247" s="151" t="str">
        <f>IFERROR(IF(VLOOKUP(B3247,comp!$D:$L,1,FALSE)=B3247,"",""),"Novo")</f>
        <v/>
      </c>
    </row>
    <row r="3248" spans="1:11">
      <c r="A3248" s="151">
        <v>101157</v>
      </c>
      <c r="B3248" s="152">
        <v>34584</v>
      </c>
      <c r="C3248" s="151" t="s">
        <v>6253</v>
      </c>
      <c r="D3248" s="151" t="s">
        <v>838</v>
      </c>
      <c r="E3248" s="151">
        <v>1.0269999999999999</v>
      </c>
      <c r="F3248" s="151">
        <v>41.09</v>
      </c>
      <c r="G3248" s="151">
        <f t="shared" si="150"/>
        <v>42.19943</v>
      </c>
      <c r="H3248" s="151">
        <f t="shared" si="151"/>
        <v>0</v>
      </c>
      <c r="I3248" s="151">
        <f t="shared" si="152"/>
        <v>42.19943</v>
      </c>
      <c r="J3248" s="151" t="s">
        <v>707</v>
      </c>
      <c r="K3248" s="151" t="str">
        <f>IFERROR(IF(VLOOKUP(B3248,comp!$D:$L,1,FALSE)=B3248,"",""),"Novo")</f>
        <v/>
      </c>
    </row>
    <row r="3249" spans="1:11">
      <c r="A3249" s="151">
        <v>101157</v>
      </c>
      <c r="B3249" s="152">
        <v>44324</v>
      </c>
      <c r="C3249" s="151" t="s">
        <v>6268</v>
      </c>
      <c r="D3249" s="151" t="s">
        <v>828</v>
      </c>
      <c r="E3249" s="151">
        <v>0.01</v>
      </c>
      <c r="F3249" s="151">
        <v>2.69</v>
      </c>
      <c r="G3249" s="151">
        <f t="shared" si="150"/>
        <v>2.69E-2</v>
      </c>
      <c r="H3249" s="151">
        <f t="shared" si="151"/>
        <v>0</v>
      </c>
      <c r="I3249" s="151">
        <f t="shared" si="152"/>
        <v>2.69E-2</v>
      </c>
      <c r="J3249" s="151" t="s">
        <v>707</v>
      </c>
      <c r="K3249" s="151" t="str">
        <f>IFERROR(IF(VLOOKUP(B3249,comp!$D:$L,1,FALSE)=B3249,"",""),"Novo")</f>
        <v/>
      </c>
    </row>
    <row r="3250" spans="1:11">
      <c r="A3250" s="151">
        <v>101158</v>
      </c>
      <c r="B3250" s="152">
        <v>34583</v>
      </c>
      <c r="C3250" s="151" t="s">
        <v>6252</v>
      </c>
      <c r="D3250" s="151" t="s">
        <v>838</v>
      </c>
      <c r="E3250" s="151">
        <v>1.0269999999999999</v>
      </c>
      <c r="F3250" s="151">
        <v>56.04</v>
      </c>
      <c r="G3250" s="151">
        <f t="shared" si="150"/>
        <v>57.553079999999994</v>
      </c>
      <c r="H3250" s="151">
        <f t="shared" si="151"/>
        <v>0</v>
      </c>
      <c r="I3250" s="151">
        <f t="shared" si="152"/>
        <v>57.553079999999994</v>
      </c>
      <c r="J3250" s="151" t="s">
        <v>707</v>
      </c>
      <c r="K3250" s="151" t="str">
        <f>IFERROR(IF(VLOOKUP(B3250,comp!$D:$L,1,FALSE)=B3250,"",""),"Novo")</f>
        <v/>
      </c>
    </row>
    <row r="3251" spans="1:11">
      <c r="A3251" s="151">
        <v>101162</v>
      </c>
      <c r="B3251" s="152">
        <v>7272</v>
      </c>
      <c r="C3251" s="151" t="s">
        <v>4656</v>
      </c>
      <c r="D3251" s="151" t="s">
        <v>727</v>
      </c>
      <c r="E3251" s="151">
        <v>23.29</v>
      </c>
      <c r="F3251" s="151">
        <v>2.25</v>
      </c>
      <c r="G3251" s="151">
        <f t="shared" si="150"/>
        <v>52.402499999999996</v>
      </c>
      <c r="H3251" s="151">
        <f t="shared" si="151"/>
        <v>0</v>
      </c>
      <c r="I3251" s="151">
        <f t="shared" si="152"/>
        <v>52.402499999999996</v>
      </c>
      <c r="J3251" s="151" t="s">
        <v>707</v>
      </c>
      <c r="K3251" s="151" t="str">
        <f>IFERROR(IF(VLOOKUP(B3251,comp!$D:$L,1,FALSE)=B3251,"",""),"Novo")</f>
        <v/>
      </c>
    </row>
    <row r="3252" spans="1:11">
      <c r="A3252" s="151">
        <v>101162</v>
      </c>
      <c r="B3252" s="152">
        <v>100489</v>
      </c>
      <c r="C3252" s="151" t="s">
        <v>6727</v>
      </c>
      <c r="D3252" s="151" t="s">
        <v>1606</v>
      </c>
      <c r="E3252" s="151">
        <v>2.3E-2</v>
      </c>
      <c r="F3252" s="151">
        <v>460.92</v>
      </c>
      <c r="G3252" s="151">
        <f t="shared" si="150"/>
        <v>0</v>
      </c>
      <c r="H3252" s="151">
        <f t="shared" si="151"/>
        <v>10.60116</v>
      </c>
      <c r="I3252" s="151">
        <f t="shared" si="152"/>
        <v>10.60116</v>
      </c>
      <c r="J3252" s="151" t="s">
        <v>704</v>
      </c>
      <c r="K3252" s="151" t="str">
        <f>IFERROR(IF(VLOOKUP(B3252,comp!$D:$L,1,FALSE)=B3252,"",""),"Novo")</f>
        <v>Novo</v>
      </c>
    </row>
    <row r="3253" spans="1:11">
      <c r="A3253" s="151">
        <v>103318</v>
      </c>
      <c r="B3253" s="152">
        <v>651</v>
      </c>
      <c r="C3253" s="151" t="s">
        <v>3174</v>
      </c>
      <c r="D3253" s="151" t="s">
        <v>727</v>
      </c>
      <c r="E3253" s="151">
        <v>13.6</v>
      </c>
      <c r="F3253" s="151">
        <v>3.71</v>
      </c>
      <c r="G3253" s="151">
        <f t="shared" si="150"/>
        <v>50.455999999999996</v>
      </c>
      <c r="H3253" s="151">
        <f t="shared" si="151"/>
        <v>0</v>
      </c>
      <c r="I3253" s="151">
        <f t="shared" si="152"/>
        <v>50.455999999999996</v>
      </c>
      <c r="J3253" s="151" t="s">
        <v>707</v>
      </c>
      <c r="K3253" s="151" t="str">
        <f>IFERROR(IF(VLOOKUP(B3253,comp!$D:$L,1,FALSE)=B3253,"",""),"Novo")</f>
        <v/>
      </c>
    </row>
    <row r="3254" spans="1:11">
      <c r="A3254" s="151">
        <v>103320</v>
      </c>
      <c r="B3254" s="152">
        <v>654</v>
      </c>
      <c r="C3254" s="151" t="s">
        <v>3175</v>
      </c>
      <c r="D3254" s="151" t="s">
        <v>727</v>
      </c>
      <c r="E3254" s="151">
        <v>13.6</v>
      </c>
      <c r="F3254" s="151">
        <v>4.5999999999999996</v>
      </c>
      <c r="G3254" s="151">
        <f t="shared" si="150"/>
        <v>62.559999999999995</v>
      </c>
      <c r="H3254" s="151">
        <f t="shared" si="151"/>
        <v>0</v>
      </c>
      <c r="I3254" s="151">
        <f t="shared" si="152"/>
        <v>62.559999999999995</v>
      </c>
      <c r="J3254" s="151" t="s">
        <v>707</v>
      </c>
      <c r="K3254" s="151" t="str">
        <f>IFERROR(IF(VLOOKUP(B3254,comp!$D:$L,1,FALSE)=B3254,"",""),"Novo")</f>
        <v/>
      </c>
    </row>
    <row r="3255" spans="1:11">
      <c r="A3255" s="151">
        <v>103336</v>
      </c>
      <c r="B3255" s="152">
        <v>34599</v>
      </c>
      <c r="C3255" s="151" t="s">
        <v>3205</v>
      </c>
      <c r="D3255" s="151" t="s">
        <v>727</v>
      </c>
      <c r="E3255" s="151">
        <v>13.6</v>
      </c>
      <c r="F3255" s="151">
        <v>3.03</v>
      </c>
      <c r="G3255" s="151">
        <f t="shared" si="150"/>
        <v>41.207999999999998</v>
      </c>
      <c r="H3255" s="151">
        <f t="shared" si="151"/>
        <v>0</v>
      </c>
      <c r="I3255" s="151">
        <f t="shared" si="152"/>
        <v>41.207999999999998</v>
      </c>
      <c r="J3255" s="151" t="s">
        <v>707</v>
      </c>
      <c r="K3255" s="151" t="str">
        <f>IFERROR(IF(VLOOKUP(B3255,comp!$D:$L,1,FALSE)=B3255,"",""),"Novo")</f>
        <v/>
      </c>
    </row>
    <row r="3256" spans="1:11">
      <c r="A3256" s="151">
        <v>103338</v>
      </c>
      <c r="B3256" s="152">
        <v>37103</v>
      </c>
      <c r="C3256" s="151" t="s">
        <v>3212</v>
      </c>
      <c r="D3256" s="151" t="s">
        <v>727</v>
      </c>
      <c r="E3256" s="151">
        <v>13.6</v>
      </c>
      <c r="F3256" s="151">
        <v>3.85</v>
      </c>
      <c r="G3256" s="151">
        <f t="shared" si="150"/>
        <v>52.36</v>
      </c>
      <c r="H3256" s="151">
        <f t="shared" si="151"/>
        <v>0</v>
      </c>
      <c r="I3256" s="151">
        <f t="shared" si="152"/>
        <v>52.36</v>
      </c>
      <c r="J3256" s="151" t="s">
        <v>707</v>
      </c>
      <c r="K3256" s="151" t="str">
        <f>IFERROR(IF(VLOOKUP(B3256,comp!$D:$L,1,FALSE)=B3256,"",""),"Novo")</f>
        <v/>
      </c>
    </row>
    <row r="3257" spans="1:11">
      <c r="A3257" s="151">
        <v>103340</v>
      </c>
      <c r="B3257" s="152">
        <v>34555</v>
      </c>
      <c r="C3257" s="151" t="s">
        <v>3189</v>
      </c>
      <c r="D3257" s="151" t="s">
        <v>727</v>
      </c>
      <c r="E3257" s="151">
        <v>13.6</v>
      </c>
      <c r="F3257" s="151">
        <v>4.8899999999999997</v>
      </c>
      <c r="G3257" s="151">
        <f t="shared" si="150"/>
        <v>66.503999999999991</v>
      </c>
      <c r="H3257" s="151">
        <f t="shared" si="151"/>
        <v>0</v>
      </c>
      <c r="I3257" s="151">
        <f t="shared" si="152"/>
        <v>66.503999999999991</v>
      </c>
      <c r="J3257" s="151" t="s">
        <v>707</v>
      </c>
      <c r="K3257" s="151" t="str">
        <f>IFERROR(IF(VLOOKUP(B3257,comp!$D:$L,1,FALSE)=B3257,"",""),"Novo")</f>
        <v/>
      </c>
    </row>
    <row r="3258" spans="1:11">
      <c r="A3258" s="151">
        <v>103342</v>
      </c>
      <c r="B3258" s="152">
        <v>34592</v>
      </c>
      <c r="C3258" s="151" t="s">
        <v>3204</v>
      </c>
      <c r="D3258" s="151" t="s">
        <v>727</v>
      </c>
      <c r="E3258" s="151">
        <v>18.14</v>
      </c>
      <c r="F3258" s="151">
        <v>3.37</v>
      </c>
      <c r="G3258" s="151">
        <f t="shared" si="150"/>
        <v>61.131800000000005</v>
      </c>
      <c r="H3258" s="151">
        <f t="shared" si="151"/>
        <v>0</v>
      </c>
      <c r="I3258" s="151">
        <f t="shared" si="152"/>
        <v>61.131800000000005</v>
      </c>
      <c r="J3258" s="151" t="s">
        <v>707</v>
      </c>
      <c r="K3258" s="151" t="str">
        <f>IFERROR(IF(VLOOKUP(B3258,comp!$D:$L,1,FALSE)=B3258,"",""),"Novo")</f>
        <v/>
      </c>
    </row>
    <row r="3259" spans="1:11">
      <c r="A3259" s="151">
        <v>89453</v>
      </c>
      <c r="B3259" s="152">
        <v>25070</v>
      </c>
      <c r="C3259" s="151" t="s">
        <v>3187</v>
      </c>
      <c r="D3259" s="151" t="s">
        <v>727</v>
      </c>
      <c r="E3259" s="151">
        <v>10.204000000000001</v>
      </c>
      <c r="F3259" s="151">
        <v>4.24</v>
      </c>
      <c r="G3259" s="151">
        <f t="shared" si="150"/>
        <v>43.264960000000002</v>
      </c>
      <c r="H3259" s="151">
        <f t="shared" si="151"/>
        <v>0</v>
      </c>
      <c r="I3259" s="151">
        <f t="shared" si="152"/>
        <v>43.264960000000002</v>
      </c>
      <c r="J3259" s="151" t="s">
        <v>707</v>
      </c>
      <c r="K3259" s="151" t="str">
        <f>IFERROR(IF(VLOOKUP(B3259,comp!$D:$L,1,FALSE)=B3259,"",""),"Novo")</f>
        <v/>
      </c>
    </row>
    <row r="3260" spans="1:11">
      <c r="A3260" s="151">
        <v>89453</v>
      </c>
      <c r="B3260" s="152">
        <v>38589</v>
      </c>
      <c r="C3260" s="151" t="s">
        <v>3216</v>
      </c>
      <c r="D3260" s="151" t="s">
        <v>727</v>
      </c>
      <c r="E3260" s="151">
        <v>1.46</v>
      </c>
      <c r="F3260" s="151">
        <v>2.42</v>
      </c>
      <c r="G3260" s="151">
        <f t="shared" si="150"/>
        <v>3.5331999999999999</v>
      </c>
      <c r="H3260" s="151">
        <f t="shared" si="151"/>
        <v>0</v>
      </c>
      <c r="I3260" s="151">
        <f t="shared" si="152"/>
        <v>3.5331999999999999</v>
      </c>
      <c r="J3260" s="151" t="s">
        <v>707</v>
      </c>
      <c r="K3260" s="151" t="str">
        <f>IFERROR(IF(VLOOKUP(B3260,comp!$D:$L,1,FALSE)=B3260,"",""),"Novo")</f>
        <v/>
      </c>
    </row>
    <row r="3261" spans="1:11">
      <c r="A3261" s="151">
        <v>89453</v>
      </c>
      <c r="B3261" s="152">
        <v>38591</v>
      </c>
      <c r="C3261" s="151" t="s">
        <v>3218</v>
      </c>
      <c r="D3261" s="151" t="s">
        <v>727</v>
      </c>
      <c r="E3261" s="151">
        <v>1.46</v>
      </c>
      <c r="F3261" s="151">
        <v>3.87</v>
      </c>
      <c r="G3261" s="151">
        <f t="shared" si="150"/>
        <v>5.6501999999999999</v>
      </c>
      <c r="H3261" s="151">
        <f t="shared" si="151"/>
        <v>0</v>
      </c>
      <c r="I3261" s="151">
        <f t="shared" si="152"/>
        <v>5.6501999999999999</v>
      </c>
      <c r="J3261" s="151" t="s">
        <v>707</v>
      </c>
      <c r="K3261" s="151" t="str">
        <f>IFERROR(IF(VLOOKUP(B3261,comp!$D:$L,1,FALSE)=B3261,"",""),"Novo")</f>
        <v/>
      </c>
    </row>
    <row r="3262" spans="1:11">
      <c r="A3262" s="151">
        <v>89453</v>
      </c>
      <c r="B3262" s="152">
        <v>38597</v>
      </c>
      <c r="C3262" s="151" t="s">
        <v>3224</v>
      </c>
      <c r="D3262" s="151" t="s">
        <v>727</v>
      </c>
      <c r="E3262" s="151">
        <v>0.97</v>
      </c>
      <c r="F3262" s="151">
        <v>4.7699999999999996</v>
      </c>
      <c r="G3262" s="151">
        <f t="shared" si="150"/>
        <v>4.6268999999999991</v>
      </c>
      <c r="H3262" s="151">
        <f t="shared" si="151"/>
        <v>0</v>
      </c>
      <c r="I3262" s="151">
        <f t="shared" si="152"/>
        <v>4.6268999999999991</v>
      </c>
      <c r="J3262" s="151" t="s">
        <v>707</v>
      </c>
      <c r="K3262" s="151" t="str">
        <f>IFERROR(IF(VLOOKUP(B3262,comp!$D:$L,1,FALSE)=B3262,"",""),"Novo")</f>
        <v/>
      </c>
    </row>
    <row r="3263" spans="1:11">
      <c r="A3263" s="151">
        <v>89453</v>
      </c>
      <c r="B3263" s="152">
        <v>88715</v>
      </c>
      <c r="C3263" s="151" t="s">
        <v>6728</v>
      </c>
      <c r="D3263" s="151" t="s">
        <v>1606</v>
      </c>
      <c r="E3263" s="151">
        <v>1.1299999999999999E-2</v>
      </c>
      <c r="F3263" s="151">
        <v>461.94</v>
      </c>
      <c r="G3263" s="151">
        <f t="shared" si="150"/>
        <v>0</v>
      </c>
      <c r="H3263" s="151">
        <f t="shared" si="151"/>
        <v>5.2199219999999995</v>
      </c>
      <c r="I3263" s="151">
        <f t="shared" si="152"/>
        <v>5.2199219999999995</v>
      </c>
      <c r="J3263" s="151" t="s">
        <v>704</v>
      </c>
      <c r="K3263" s="151" t="str">
        <f>IFERROR(IF(VLOOKUP(B3263,comp!$D:$L,1,FALSE)=B3263,"",""),"Novo")</f>
        <v>Novo</v>
      </c>
    </row>
    <row r="3264" spans="1:11">
      <c r="A3264" s="151">
        <v>89455</v>
      </c>
      <c r="B3264" s="152">
        <v>34570</v>
      </c>
      <c r="C3264" s="151" t="s">
        <v>3196</v>
      </c>
      <c r="D3264" s="151" t="s">
        <v>727</v>
      </c>
      <c r="E3264" s="151">
        <v>9.99</v>
      </c>
      <c r="F3264" s="151">
        <v>5.63</v>
      </c>
      <c r="G3264" s="151">
        <f t="shared" si="150"/>
        <v>56.243699999999997</v>
      </c>
      <c r="H3264" s="151">
        <f t="shared" si="151"/>
        <v>0</v>
      </c>
      <c r="I3264" s="151">
        <f t="shared" si="152"/>
        <v>56.243699999999997</v>
      </c>
      <c r="J3264" s="151" t="s">
        <v>707</v>
      </c>
      <c r="K3264" s="151" t="str">
        <f>IFERROR(IF(VLOOKUP(B3264,comp!$D:$L,1,FALSE)=B3264,"",""),"Novo")</f>
        <v/>
      </c>
    </row>
    <row r="3265" spans="1:11">
      <c r="A3265" s="151">
        <v>89455</v>
      </c>
      <c r="B3265" s="152">
        <v>38593</v>
      </c>
      <c r="C3265" s="151" t="s">
        <v>3220</v>
      </c>
      <c r="D3265" s="151" t="s">
        <v>727</v>
      </c>
      <c r="E3265" s="151">
        <v>1.43</v>
      </c>
      <c r="F3265" s="151">
        <v>3.19</v>
      </c>
      <c r="G3265" s="151">
        <f t="shared" si="150"/>
        <v>4.5617000000000001</v>
      </c>
      <c r="H3265" s="151">
        <f t="shared" si="151"/>
        <v>0</v>
      </c>
      <c r="I3265" s="151">
        <f t="shared" si="152"/>
        <v>4.5617000000000001</v>
      </c>
      <c r="J3265" s="151" t="s">
        <v>707</v>
      </c>
      <c r="K3265" s="151" t="str">
        <f>IFERROR(IF(VLOOKUP(B3265,comp!$D:$L,1,FALSE)=B3265,"",""),"Novo")</f>
        <v/>
      </c>
    </row>
    <row r="3266" spans="1:11">
      <c r="A3266" s="151">
        <v>89455</v>
      </c>
      <c r="B3266" s="152">
        <v>38594</v>
      </c>
      <c r="C3266" s="151" t="s">
        <v>3221</v>
      </c>
      <c r="D3266" s="151" t="s">
        <v>727</v>
      </c>
      <c r="E3266" s="151">
        <v>1.43</v>
      </c>
      <c r="F3266" s="151">
        <v>5.03</v>
      </c>
      <c r="G3266" s="151">
        <f t="shared" si="150"/>
        <v>7.1928999999999998</v>
      </c>
      <c r="H3266" s="151">
        <f t="shared" si="151"/>
        <v>0</v>
      </c>
      <c r="I3266" s="151">
        <f t="shared" si="152"/>
        <v>7.1928999999999998</v>
      </c>
      <c r="J3266" s="151" t="s">
        <v>707</v>
      </c>
      <c r="K3266" s="151" t="str">
        <f>IFERROR(IF(VLOOKUP(B3266,comp!$D:$L,1,FALSE)=B3266,"",""),"Novo")</f>
        <v/>
      </c>
    </row>
    <row r="3267" spans="1:11">
      <c r="A3267" s="151">
        <v>89455</v>
      </c>
      <c r="B3267" s="152">
        <v>38600</v>
      </c>
      <c r="C3267" s="151" t="s">
        <v>3227</v>
      </c>
      <c r="D3267" s="151" t="s">
        <v>727</v>
      </c>
      <c r="E3267" s="151">
        <v>0.95</v>
      </c>
      <c r="F3267" s="151">
        <v>6.06</v>
      </c>
      <c r="G3267" s="151">
        <f t="shared" si="150"/>
        <v>5.7569999999999997</v>
      </c>
      <c r="H3267" s="151">
        <f t="shared" si="151"/>
        <v>0</v>
      </c>
      <c r="I3267" s="151">
        <f t="shared" si="152"/>
        <v>5.7569999999999997</v>
      </c>
      <c r="J3267" s="151" t="s">
        <v>707</v>
      </c>
      <c r="K3267" s="151" t="str">
        <f>IFERROR(IF(VLOOKUP(B3267,comp!$D:$L,1,FALSE)=B3267,"",""),"Novo")</f>
        <v/>
      </c>
    </row>
    <row r="3268" spans="1:11">
      <c r="A3268" s="151">
        <v>89455</v>
      </c>
      <c r="B3268" s="152">
        <v>88626</v>
      </c>
      <c r="C3268" s="151" t="s">
        <v>6729</v>
      </c>
      <c r="D3268" s="151" t="s">
        <v>1606</v>
      </c>
      <c r="E3268" s="151">
        <v>1.1299999999999999E-2</v>
      </c>
      <c r="F3268" s="151">
        <v>464.53</v>
      </c>
      <c r="G3268" s="151">
        <f t="shared" si="150"/>
        <v>0</v>
      </c>
      <c r="H3268" s="151">
        <f t="shared" si="151"/>
        <v>5.2491889999999994</v>
      </c>
      <c r="I3268" s="151">
        <f t="shared" si="152"/>
        <v>5.2491889999999994</v>
      </c>
      <c r="J3268" s="151" t="s">
        <v>704</v>
      </c>
      <c r="K3268" s="151" t="str">
        <f>IFERROR(IF(VLOOKUP(B3268,comp!$D:$L,1,FALSE)=B3268,"",""),"Novo")</f>
        <v>Novo</v>
      </c>
    </row>
    <row r="3269" spans="1:11">
      <c r="A3269" s="151">
        <v>89462</v>
      </c>
      <c r="B3269" s="152">
        <v>38588</v>
      </c>
      <c r="C3269" s="151" t="s">
        <v>3215</v>
      </c>
      <c r="D3269" s="151" t="s">
        <v>727</v>
      </c>
      <c r="E3269" s="151">
        <v>1.55</v>
      </c>
      <c r="F3269" s="151">
        <v>2.31</v>
      </c>
      <c r="G3269" s="151">
        <f t="shared" ref="G3269:G3332" si="153">IF(J3269="INSUMO",F3269*E3269,0)</f>
        <v>3.5805000000000002</v>
      </c>
      <c r="H3269" s="151">
        <f t="shared" ref="H3269:H3332" si="154">IF(J3269="MÃO DE OBRA",F3269*E3269,0)</f>
        <v>0</v>
      </c>
      <c r="I3269" s="151">
        <f t="shared" ref="I3269:I3332" si="155">E3269*F3269</f>
        <v>3.5805000000000002</v>
      </c>
      <c r="J3269" s="151" t="s">
        <v>707</v>
      </c>
      <c r="K3269" s="151" t="str">
        <f>IFERROR(IF(VLOOKUP(B3269,comp!$D:$L,1,FALSE)=B3269,"",""),"Novo")</f>
        <v/>
      </c>
    </row>
    <row r="3270" spans="1:11">
      <c r="A3270" s="151">
        <v>89462</v>
      </c>
      <c r="B3270" s="152">
        <v>38590</v>
      </c>
      <c r="C3270" s="151" t="s">
        <v>3217</v>
      </c>
      <c r="D3270" s="151" t="s">
        <v>727</v>
      </c>
      <c r="E3270" s="151">
        <v>15.51</v>
      </c>
      <c r="F3270" s="151">
        <v>3.83</v>
      </c>
      <c r="G3270" s="151">
        <f t="shared" si="153"/>
        <v>59.403300000000002</v>
      </c>
      <c r="H3270" s="151">
        <f t="shared" si="154"/>
        <v>0</v>
      </c>
      <c r="I3270" s="151">
        <f t="shared" si="155"/>
        <v>59.403300000000002</v>
      </c>
      <c r="J3270" s="151" t="s">
        <v>707</v>
      </c>
      <c r="K3270" s="151" t="str">
        <f>IFERROR(IF(VLOOKUP(B3270,comp!$D:$L,1,FALSE)=B3270,"",""),"Novo")</f>
        <v/>
      </c>
    </row>
    <row r="3271" spans="1:11">
      <c r="A3271" s="151">
        <v>89462</v>
      </c>
      <c r="B3271" s="152">
        <v>38596</v>
      </c>
      <c r="C3271" s="151" t="s">
        <v>3223</v>
      </c>
      <c r="D3271" s="151" t="s">
        <v>727</v>
      </c>
      <c r="E3271" s="151">
        <v>1.29</v>
      </c>
      <c r="F3271" s="151">
        <v>4.74</v>
      </c>
      <c r="G3271" s="151">
        <f t="shared" si="153"/>
        <v>6.1146000000000003</v>
      </c>
      <c r="H3271" s="151">
        <f t="shared" si="154"/>
        <v>0</v>
      </c>
      <c r="I3271" s="151">
        <f t="shared" si="155"/>
        <v>6.1146000000000003</v>
      </c>
      <c r="J3271" s="151" t="s">
        <v>707</v>
      </c>
      <c r="K3271" s="151" t="str">
        <f>IFERROR(IF(VLOOKUP(B3271,comp!$D:$L,1,FALSE)=B3271,"",""),"Novo")</f>
        <v/>
      </c>
    </row>
    <row r="3272" spans="1:11">
      <c r="A3272" s="151">
        <v>89464</v>
      </c>
      <c r="B3272" s="152">
        <v>34564</v>
      </c>
      <c r="C3272" s="151" t="s">
        <v>3191</v>
      </c>
      <c r="D3272" s="151" t="s">
        <v>727</v>
      </c>
      <c r="E3272" s="151">
        <v>15.19</v>
      </c>
      <c r="F3272" s="151">
        <v>4.9000000000000004</v>
      </c>
      <c r="G3272" s="151">
        <f t="shared" si="153"/>
        <v>74.430999999999997</v>
      </c>
      <c r="H3272" s="151">
        <f t="shared" si="154"/>
        <v>0</v>
      </c>
      <c r="I3272" s="151">
        <f t="shared" si="155"/>
        <v>74.430999999999997</v>
      </c>
      <c r="J3272" s="151" t="s">
        <v>707</v>
      </c>
      <c r="K3272" s="151" t="str">
        <f>IFERROR(IF(VLOOKUP(B3272,comp!$D:$L,1,FALSE)=B3272,"",""),"Novo")</f>
        <v/>
      </c>
    </row>
    <row r="3273" spans="1:11">
      <c r="A3273" s="151">
        <v>89464</v>
      </c>
      <c r="B3273" s="152">
        <v>38592</v>
      </c>
      <c r="C3273" s="151" t="s">
        <v>3219</v>
      </c>
      <c r="D3273" s="151" t="s">
        <v>727</v>
      </c>
      <c r="E3273" s="151">
        <v>1.52</v>
      </c>
      <c r="F3273" s="151">
        <v>2.88</v>
      </c>
      <c r="G3273" s="151">
        <f t="shared" si="153"/>
        <v>4.3776000000000002</v>
      </c>
      <c r="H3273" s="151">
        <f t="shared" si="154"/>
        <v>0</v>
      </c>
      <c r="I3273" s="151">
        <f t="shared" si="155"/>
        <v>4.3776000000000002</v>
      </c>
      <c r="J3273" s="151" t="s">
        <v>707</v>
      </c>
      <c r="K3273" s="151" t="str">
        <f>IFERROR(IF(VLOOKUP(B3273,comp!$D:$L,1,FALSE)=B3273,"",""),"Novo")</f>
        <v/>
      </c>
    </row>
    <row r="3274" spans="1:11">
      <c r="A3274" s="151">
        <v>89464</v>
      </c>
      <c r="B3274" s="152">
        <v>38599</v>
      </c>
      <c r="C3274" s="151" t="s">
        <v>3226</v>
      </c>
      <c r="D3274" s="151" t="s">
        <v>727</v>
      </c>
      <c r="E3274" s="151">
        <v>1.27</v>
      </c>
      <c r="F3274" s="151">
        <v>5.71</v>
      </c>
      <c r="G3274" s="151">
        <f t="shared" si="153"/>
        <v>7.2517000000000005</v>
      </c>
      <c r="H3274" s="151">
        <f t="shared" si="154"/>
        <v>0</v>
      </c>
      <c r="I3274" s="151">
        <f t="shared" si="155"/>
        <v>7.2517000000000005</v>
      </c>
      <c r="J3274" s="151" t="s">
        <v>707</v>
      </c>
      <c r="K3274" s="151" t="str">
        <f>IFERROR(IF(VLOOKUP(B3274,comp!$D:$L,1,FALSE)=B3274,"",""),"Novo")</f>
        <v/>
      </c>
    </row>
    <row r="3275" spans="1:11">
      <c r="A3275" s="151">
        <v>101161</v>
      </c>
      <c r="B3275" s="152">
        <v>665</v>
      </c>
      <c r="C3275" s="151" t="s">
        <v>3176</v>
      </c>
      <c r="D3275" s="151" t="s">
        <v>727</v>
      </c>
      <c r="E3275" s="151">
        <v>3.95</v>
      </c>
      <c r="F3275" s="151">
        <v>34.85</v>
      </c>
      <c r="G3275" s="151">
        <f t="shared" si="153"/>
        <v>137.6575</v>
      </c>
      <c r="H3275" s="151">
        <f t="shared" si="154"/>
        <v>0</v>
      </c>
      <c r="I3275" s="151">
        <f t="shared" si="155"/>
        <v>137.6575</v>
      </c>
      <c r="J3275" s="151" t="s">
        <v>707</v>
      </c>
      <c r="K3275" s="151" t="str">
        <f>IFERROR(IF(VLOOKUP(B3275,comp!$D:$L,1,FALSE)=B3275,"",""),"Novo")</f>
        <v/>
      </c>
    </row>
    <row r="3276" spans="1:11">
      <c r="A3276" s="151">
        <v>101163</v>
      </c>
      <c r="B3276" s="152">
        <v>718</v>
      </c>
      <c r="C3276" s="151" t="s">
        <v>3230</v>
      </c>
      <c r="D3276" s="151" t="s">
        <v>727</v>
      </c>
      <c r="E3276" s="151">
        <v>25.68</v>
      </c>
      <c r="F3276" s="151">
        <v>19.399999999999999</v>
      </c>
      <c r="G3276" s="151">
        <f t="shared" si="153"/>
        <v>498.19199999999995</v>
      </c>
      <c r="H3276" s="151">
        <f t="shared" si="154"/>
        <v>0</v>
      </c>
      <c r="I3276" s="151">
        <f t="shared" si="155"/>
        <v>498.19199999999995</v>
      </c>
      <c r="J3276" s="151" t="s">
        <v>707</v>
      </c>
      <c r="K3276" s="151" t="str">
        <f>IFERROR(IF(VLOOKUP(B3276,comp!$D:$L,1,FALSE)=B3276,"",""),"Novo")</f>
        <v/>
      </c>
    </row>
    <row r="3277" spans="1:11">
      <c r="A3277" s="151">
        <v>101164</v>
      </c>
      <c r="B3277" s="152">
        <v>715</v>
      </c>
      <c r="C3277" s="151" t="s">
        <v>3228</v>
      </c>
      <c r="D3277" s="151" t="s">
        <v>727</v>
      </c>
      <c r="E3277" s="151">
        <v>25.68</v>
      </c>
      <c r="F3277" s="151">
        <v>19.64</v>
      </c>
      <c r="G3277" s="151">
        <f t="shared" si="153"/>
        <v>504.35520000000002</v>
      </c>
      <c r="H3277" s="151">
        <f t="shared" si="154"/>
        <v>0</v>
      </c>
      <c r="I3277" s="151">
        <f t="shared" si="155"/>
        <v>504.35520000000002</v>
      </c>
      <c r="J3277" s="151" t="s">
        <v>707</v>
      </c>
      <c r="K3277" s="151" t="str">
        <f>IFERROR(IF(VLOOKUP(B3277,comp!$D:$L,1,FALSE)=B3277,"",""),"Novo")</f>
        <v/>
      </c>
    </row>
    <row r="3278" spans="1:11">
      <c r="A3278" s="151">
        <v>96358</v>
      </c>
      <c r="B3278" s="152">
        <v>37586</v>
      </c>
      <c r="C3278" s="151" t="s">
        <v>5624</v>
      </c>
      <c r="D3278" s="151" t="s">
        <v>4201</v>
      </c>
      <c r="E3278" s="151">
        <v>2.4799999999999999E-2</v>
      </c>
      <c r="F3278" s="151">
        <v>51.5</v>
      </c>
      <c r="G3278" s="151">
        <f t="shared" si="153"/>
        <v>1.2771999999999999</v>
      </c>
      <c r="H3278" s="151">
        <f t="shared" si="154"/>
        <v>0</v>
      </c>
      <c r="I3278" s="151">
        <f t="shared" si="155"/>
        <v>1.2771999999999999</v>
      </c>
      <c r="J3278" s="151" t="s">
        <v>707</v>
      </c>
      <c r="K3278" s="151" t="str">
        <f>IFERROR(IF(VLOOKUP(B3278,comp!$D:$L,1,FALSE)=B3278,"",""),"Novo")</f>
        <v/>
      </c>
    </row>
    <row r="3279" spans="1:11">
      <c r="A3279" s="151">
        <v>96358</v>
      </c>
      <c r="B3279" s="152">
        <v>39413</v>
      </c>
      <c r="C3279" s="151" t="s">
        <v>6255</v>
      </c>
      <c r="D3279" s="151" t="s">
        <v>838</v>
      </c>
      <c r="E3279" s="151">
        <v>2.1059999999999999</v>
      </c>
      <c r="F3279" s="151">
        <v>19.61</v>
      </c>
      <c r="G3279" s="151">
        <f t="shared" si="153"/>
        <v>41.298659999999998</v>
      </c>
      <c r="H3279" s="151">
        <f t="shared" si="154"/>
        <v>0</v>
      </c>
      <c r="I3279" s="151">
        <f t="shared" si="155"/>
        <v>41.298659999999998</v>
      </c>
      <c r="J3279" s="151" t="s">
        <v>707</v>
      </c>
      <c r="K3279" s="151" t="str">
        <f>IFERROR(IF(VLOOKUP(B3279,comp!$D:$L,1,FALSE)=B3279,"",""),"Novo")</f>
        <v/>
      </c>
    </row>
    <row r="3280" spans="1:11">
      <c r="A3280" s="151">
        <v>96358</v>
      </c>
      <c r="B3280" s="152">
        <v>39419</v>
      </c>
      <c r="C3280" s="151" t="s">
        <v>6273</v>
      </c>
      <c r="D3280" s="151" t="s">
        <v>826</v>
      </c>
      <c r="E3280" s="151">
        <v>0.76239999999999997</v>
      </c>
      <c r="F3280" s="151">
        <v>5.57</v>
      </c>
      <c r="G3280" s="151">
        <f t="shared" si="153"/>
        <v>4.2465679999999999</v>
      </c>
      <c r="H3280" s="151">
        <f t="shared" si="154"/>
        <v>0</v>
      </c>
      <c r="I3280" s="151">
        <f t="shared" si="155"/>
        <v>4.2465679999999999</v>
      </c>
      <c r="J3280" s="151" t="s">
        <v>707</v>
      </c>
      <c r="K3280" s="151" t="str">
        <f>IFERROR(IF(VLOOKUP(B3280,comp!$D:$L,1,FALSE)=B3280,"",""),"Novo")</f>
        <v/>
      </c>
    </row>
    <row r="3281" spans="1:11">
      <c r="A3281" s="151">
        <v>96358</v>
      </c>
      <c r="B3281" s="152">
        <v>39422</v>
      </c>
      <c r="C3281" s="151" t="s">
        <v>6269</v>
      </c>
      <c r="D3281" s="151" t="s">
        <v>826</v>
      </c>
      <c r="E3281" s="151">
        <v>2.0005999999999999</v>
      </c>
      <c r="F3281" s="151">
        <v>6.32</v>
      </c>
      <c r="G3281" s="151">
        <f t="shared" si="153"/>
        <v>12.643791999999999</v>
      </c>
      <c r="H3281" s="151">
        <f t="shared" si="154"/>
        <v>0</v>
      </c>
      <c r="I3281" s="151">
        <f t="shared" si="155"/>
        <v>12.643791999999999</v>
      </c>
      <c r="J3281" s="151" t="s">
        <v>707</v>
      </c>
      <c r="K3281" s="151" t="str">
        <f>IFERROR(IF(VLOOKUP(B3281,comp!$D:$L,1,FALSE)=B3281,"",""),"Novo")</f>
        <v/>
      </c>
    </row>
    <row r="3282" spans="1:11">
      <c r="A3282" s="151">
        <v>96358</v>
      </c>
      <c r="B3282" s="152">
        <v>39431</v>
      </c>
      <c r="C3282" s="151" t="s">
        <v>6260</v>
      </c>
      <c r="D3282" s="151" t="s">
        <v>826</v>
      </c>
      <c r="E3282" s="151">
        <v>2.5026999999999999</v>
      </c>
      <c r="F3282" s="151">
        <v>0.3</v>
      </c>
      <c r="G3282" s="151">
        <f t="shared" si="153"/>
        <v>0.75080999999999998</v>
      </c>
      <c r="H3282" s="151">
        <f t="shared" si="154"/>
        <v>0</v>
      </c>
      <c r="I3282" s="151">
        <f t="shared" si="155"/>
        <v>0.75080999999999998</v>
      </c>
      <c r="J3282" s="151" t="s">
        <v>707</v>
      </c>
      <c r="K3282" s="151" t="str">
        <f>IFERROR(IF(VLOOKUP(B3282,comp!$D:$L,1,FALSE)=B3282,"",""),"Novo")</f>
        <v/>
      </c>
    </row>
    <row r="3283" spans="1:11">
      <c r="A3283" s="151">
        <v>96358</v>
      </c>
      <c r="B3283" s="152">
        <v>39434</v>
      </c>
      <c r="C3283" s="151" t="s">
        <v>6262</v>
      </c>
      <c r="D3283" s="151" t="s">
        <v>828</v>
      </c>
      <c r="E3283" s="151">
        <v>1.0978000000000001</v>
      </c>
      <c r="F3283" s="151">
        <v>3.4</v>
      </c>
      <c r="G3283" s="151">
        <f t="shared" si="153"/>
        <v>3.7325200000000001</v>
      </c>
      <c r="H3283" s="151">
        <f t="shared" si="154"/>
        <v>0</v>
      </c>
      <c r="I3283" s="151">
        <f t="shared" si="155"/>
        <v>3.7325200000000001</v>
      </c>
      <c r="J3283" s="151" t="s">
        <v>707</v>
      </c>
      <c r="K3283" s="151" t="str">
        <f>IFERROR(IF(VLOOKUP(B3283,comp!$D:$L,1,FALSE)=B3283,"",""),"Novo")</f>
        <v/>
      </c>
    </row>
    <row r="3284" spans="1:11">
      <c r="A3284" s="151">
        <v>96358</v>
      </c>
      <c r="B3284" s="152">
        <v>39435</v>
      </c>
      <c r="C3284" s="151" t="s">
        <v>4192</v>
      </c>
      <c r="D3284" s="151" t="s">
        <v>727</v>
      </c>
      <c r="E3284" s="151">
        <v>20.186800000000002</v>
      </c>
      <c r="F3284" s="151">
        <v>0.11</v>
      </c>
      <c r="G3284" s="151">
        <f t="shared" si="153"/>
        <v>2.2205480000000004</v>
      </c>
      <c r="H3284" s="151">
        <f t="shared" si="154"/>
        <v>0</v>
      </c>
      <c r="I3284" s="151">
        <f t="shared" si="155"/>
        <v>2.2205480000000004</v>
      </c>
      <c r="J3284" s="151" t="s">
        <v>707</v>
      </c>
      <c r="K3284" s="151" t="str">
        <f>IFERROR(IF(VLOOKUP(B3284,comp!$D:$L,1,FALSE)=B3284,"",""),"Novo")</f>
        <v/>
      </c>
    </row>
    <row r="3285" spans="1:11">
      <c r="A3285" s="151">
        <v>96358</v>
      </c>
      <c r="B3285" s="152">
        <v>39443</v>
      </c>
      <c r="C3285" s="151" t="s">
        <v>4200</v>
      </c>
      <c r="D3285" s="151" t="s">
        <v>727</v>
      </c>
      <c r="E3285" s="151">
        <v>0.4803</v>
      </c>
      <c r="F3285" s="151">
        <v>0.26</v>
      </c>
      <c r="G3285" s="151">
        <f t="shared" si="153"/>
        <v>0.124878</v>
      </c>
      <c r="H3285" s="151">
        <f t="shared" si="154"/>
        <v>0</v>
      </c>
      <c r="I3285" s="151">
        <f t="shared" si="155"/>
        <v>0.124878</v>
      </c>
      <c r="J3285" s="151" t="s">
        <v>707</v>
      </c>
      <c r="K3285" s="151" t="str">
        <f>IFERROR(IF(VLOOKUP(B3285,comp!$D:$L,1,FALSE)=B3285,"",""),"Novo")</f>
        <v/>
      </c>
    </row>
    <row r="3286" spans="1:11">
      <c r="A3286" s="151">
        <v>96362</v>
      </c>
      <c r="B3286" s="152">
        <v>39437</v>
      </c>
      <c r="C3286" s="151" t="s">
        <v>4194</v>
      </c>
      <c r="D3286" s="151" t="s">
        <v>727</v>
      </c>
      <c r="E3286" s="151">
        <v>10.093400000000001</v>
      </c>
      <c r="F3286" s="151">
        <v>0.25</v>
      </c>
      <c r="G3286" s="151">
        <f t="shared" si="153"/>
        <v>2.5233500000000002</v>
      </c>
      <c r="H3286" s="151">
        <f t="shared" si="154"/>
        <v>0</v>
      </c>
      <c r="I3286" s="151">
        <f t="shared" si="155"/>
        <v>2.5233500000000002</v>
      </c>
      <c r="J3286" s="151" t="s">
        <v>707</v>
      </c>
      <c r="K3286" s="151" t="str">
        <f>IFERROR(IF(VLOOKUP(B3286,comp!$D:$L,1,FALSE)=B3286,"",""),"Novo")</f>
        <v/>
      </c>
    </row>
    <row r="3287" spans="1:11">
      <c r="A3287" s="151">
        <v>96374</v>
      </c>
      <c r="B3287" s="152">
        <v>3990</v>
      </c>
      <c r="C3287" s="151" t="s">
        <v>4207</v>
      </c>
      <c r="D3287" s="151" t="s">
        <v>826</v>
      </c>
      <c r="E3287" s="151">
        <v>1.1000000000000001</v>
      </c>
      <c r="F3287" s="151">
        <v>25.78</v>
      </c>
      <c r="G3287" s="151">
        <f t="shared" si="153"/>
        <v>28.358000000000004</v>
      </c>
      <c r="H3287" s="151">
        <f t="shared" si="154"/>
        <v>0</v>
      </c>
      <c r="I3287" s="151">
        <f t="shared" si="155"/>
        <v>28.358000000000004</v>
      </c>
      <c r="J3287" s="151" t="s">
        <v>707</v>
      </c>
      <c r="K3287" s="151" t="str">
        <f>IFERROR(IF(VLOOKUP(B3287,comp!$D:$L,1,FALSE)=B3287,"",""),"Novo")</f>
        <v/>
      </c>
    </row>
    <row r="3288" spans="1:11">
      <c r="A3288" s="151">
        <v>102253</v>
      </c>
      <c r="B3288" s="152">
        <v>131</v>
      </c>
      <c r="C3288" s="151" t="s">
        <v>3019</v>
      </c>
      <c r="D3288" s="151" t="s">
        <v>828</v>
      </c>
      <c r="E3288" s="151">
        <v>0.53</v>
      </c>
      <c r="F3288" s="151">
        <v>45.06</v>
      </c>
      <c r="G3288" s="151">
        <f t="shared" si="153"/>
        <v>23.881800000000002</v>
      </c>
      <c r="H3288" s="151">
        <f t="shared" si="154"/>
        <v>0</v>
      </c>
      <c r="I3288" s="151">
        <f t="shared" si="155"/>
        <v>23.881800000000002</v>
      </c>
      <c r="J3288" s="151" t="s">
        <v>707</v>
      </c>
      <c r="K3288" s="151" t="str">
        <f>IFERROR(IF(VLOOKUP(B3288,comp!$D:$L,1,FALSE)=B3288,"",""),"Novo")</f>
        <v/>
      </c>
    </row>
    <row r="3289" spans="1:11">
      <c r="A3289" s="151">
        <v>102253</v>
      </c>
      <c r="B3289" s="152">
        <v>37596</v>
      </c>
      <c r="C3289" s="151" t="s">
        <v>3636</v>
      </c>
      <c r="D3289" s="151" t="s">
        <v>828</v>
      </c>
      <c r="E3289" s="151">
        <v>0.97</v>
      </c>
      <c r="F3289" s="151">
        <v>2.78</v>
      </c>
      <c r="G3289" s="151">
        <f t="shared" si="153"/>
        <v>2.6965999999999997</v>
      </c>
      <c r="H3289" s="151">
        <f t="shared" si="154"/>
        <v>0</v>
      </c>
      <c r="I3289" s="151">
        <f t="shared" si="155"/>
        <v>2.6965999999999997</v>
      </c>
      <c r="J3289" s="151" t="s">
        <v>707</v>
      </c>
      <c r="K3289" s="151" t="str">
        <f>IFERROR(IF(VLOOKUP(B3289,comp!$D:$L,1,FALSE)=B3289,"",""),"Novo")</f>
        <v/>
      </c>
    </row>
    <row r="3290" spans="1:11">
      <c r="A3290" s="151">
        <v>102253</v>
      </c>
      <c r="B3290" s="152">
        <v>44476</v>
      </c>
      <c r="C3290" s="151" t="s">
        <v>5289</v>
      </c>
      <c r="D3290" s="151" t="s">
        <v>838</v>
      </c>
      <c r="E3290" s="151">
        <v>1.05</v>
      </c>
      <c r="F3290" s="151">
        <v>777.92</v>
      </c>
      <c r="G3290" s="151">
        <f t="shared" si="153"/>
        <v>816.81600000000003</v>
      </c>
      <c r="H3290" s="151">
        <f t="shared" si="154"/>
        <v>0</v>
      </c>
      <c r="I3290" s="151">
        <f t="shared" si="155"/>
        <v>816.81600000000003</v>
      </c>
      <c r="J3290" s="151" t="s">
        <v>707</v>
      </c>
      <c r="K3290" s="151" t="str">
        <f>IFERROR(IF(VLOOKUP(B3290,comp!$D:$L,1,FALSE)=B3290,"",""),"Novo")</f>
        <v/>
      </c>
    </row>
    <row r="3291" spans="1:11">
      <c r="A3291" s="151">
        <v>102254</v>
      </c>
      <c r="B3291" s="152">
        <v>10629</v>
      </c>
      <c r="C3291" s="151" t="s">
        <v>4298</v>
      </c>
      <c r="D3291" s="151" t="s">
        <v>838</v>
      </c>
      <c r="E3291" s="151">
        <v>1.05</v>
      </c>
      <c r="F3291" s="151">
        <v>659.25</v>
      </c>
      <c r="G3291" s="151">
        <f t="shared" si="153"/>
        <v>692.21249999999998</v>
      </c>
      <c r="H3291" s="151">
        <f t="shared" si="154"/>
        <v>0</v>
      </c>
      <c r="I3291" s="151">
        <f t="shared" si="155"/>
        <v>692.21249999999998</v>
      </c>
      <c r="J3291" s="151" t="s">
        <v>707</v>
      </c>
      <c r="K3291" s="151" t="str">
        <f>IFERROR(IF(VLOOKUP(B3291,comp!$D:$L,1,FALSE)=B3291,"",""),"Novo")</f>
        <v/>
      </c>
    </row>
    <row r="3292" spans="1:11">
      <c r="A3292" s="151">
        <v>102257</v>
      </c>
      <c r="B3292" s="152">
        <v>10698</v>
      </c>
      <c r="C3292" s="151" t="s">
        <v>4252</v>
      </c>
      <c r="D3292" s="151" t="s">
        <v>838</v>
      </c>
      <c r="E3292" s="151">
        <v>1.05</v>
      </c>
      <c r="F3292" s="151">
        <v>207.56</v>
      </c>
      <c r="G3292" s="151">
        <f t="shared" si="153"/>
        <v>217.93800000000002</v>
      </c>
      <c r="H3292" s="151">
        <f t="shared" si="154"/>
        <v>0</v>
      </c>
      <c r="I3292" s="151">
        <f t="shared" si="155"/>
        <v>217.93800000000002</v>
      </c>
      <c r="J3292" s="151" t="s">
        <v>707</v>
      </c>
      <c r="K3292" s="151" t="str">
        <f>IFERROR(IF(VLOOKUP(B3292,comp!$D:$L,1,FALSE)=B3292,"",""),"Novo")</f>
        <v/>
      </c>
    </row>
    <row r="3293" spans="1:11">
      <c r="A3293" s="151">
        <v>101154</v>
      </c>
      <c r="B3293" s="152">
        <v>674</v>
      </c>
      <c r="C3293" s="151" t="s">
        <v>5896</v>
      </c>
      <c r="D3293" s="151" t="s">
        <v>838</v>
      </c>
      <c r="E3293" s="151">
        <v>1.0269999999999999</v>
      </c>
      <c r="F3293" s="151">
        <v>81.63</v>
      </c>
      <c r="G3293" s="151">
        <f t="shared" si="153"/>
        <v>83.834009999999992</v>
      </c>
      <c r="H3293" s="151">
        <f t="shared" si="154"/>
        <v>0</v>
      </c>
      <c r="I3293" s="151">
        <f t="shared" si="155"/>
        <v>83.834009999999992</v>
      </c>
      <c r="J3293" s="151" t="s">
        <v>707</v>
      </c>
      <c r="K3293" s="151" t="str">
        <f>IFERROR(IF(VLOOKUP(B3293,comp!$D:$L,1,FALSE)=B3293,"",""),"Novo")</f>
        <v/>
      </c>
    </row>
    <row r="3294" spans="1:11">
      <c r="A3294" s="151">
        <v>101155</v>
      </c>
      <c r="B3294" s="152">
        <v>34600</v>
      </c>
      <c r="C3294" s="151" t="s">
        <v>5894</v>
      </c>
      <c r="D3294" s="151" t="s">
        <v>838</v>
      </c>
      <c r="E3294" s="151">
        <v>1.0269999999999999</v>
      </c>
      <c r="F3294" s="151">
        <v>119.9</v>
      </c>
      <c r="G3294" s="151">
        <f t="shared" si="153"/>
        <v>123.1373</v>
      </c>
      <c r="H3294" s="151">
        <f t="shared" si="154"/>
        <v>0</v>
      </c>
      <c r="I3294" s="151">
        <f t="shared" si="155"/>
        <v>123.1373</v>
      </c>
      <c r="J3294" s="151" t="s">
        <v>707</v>
      </c>
      <c r="K3294" s="151" t="str">
        <f>IFERROR(IF(VLOOKUP(B3294,comp!$D:$L,1,FALSE)=B3294,"",""),"Novo")</f>
        <v/>
      </c>
    </row>
    <row r="3295" spans="1:11">
      <c r="A3295" s="151">
        <v>101156</v>
      </c>
      <c r="B3295" s="152">
        <v>652</v>
      </c>
      <c r="C3295" s="151" t="s">
        <v>5895</v>
      </c>
      <c r="D3295" s="151" t="s">
        <v>838</v>
      </c>
      <c r="E3295" s="151">
        <v>1.0269999999999999</v>
      </c>
      <c r="F3295" s="151">
        <v>183.67</v>
      </c>
      <c r="G3295" s="151">
        <f t="shared" si="153"/>
        <v>188.62908999999996</v>
      </c>
      <c r="H3295" s="151">
        <f t="shared" si="154"/>
        <v>0</v>
      </c>
      <c r="I3295" s="151">
        <f t="shared" si="155"/>
        <v>188.62908999999996</v>
      </c>
      <c r="J3295" s="151" t="s">
        <v>707</v>
      </c>
      <c r="K3295" s="151" t="str">
        <f>IFERROR(IF(VLOOKUP(B3295,comp!$D:$L,1,FALSE)=B3295,"",""),"Novo")</f>
        <v/>
      </c>
    </row>
    <row r="3296" spans="1:11">
      <c r="A3296" s="151">
        <v>101814</v>
      </c>
      <c r="B3296" s="152">
        <v>4741</v>
      </c>
      <c r="C3296" s="151" t="s">
        <v>4220</v>
      </c>
      <c r="D3296" s="151" t="s">
        <v>1606</v>
      </c>
      <c r="E3296" s="151">
        <v>4.3999999999999997E-2</v>
      </c>
      <c r="F3296" s="151">
        <v>73.47</v>
      </c>
      <c r="G3296" s="151">
        <f t="shared" si="153"/>
        <v>3.2326799999999998</v>
      </c>
      <c r="H3296" s="151">
        <f t="shared" si="154"/>
        <v>0</v>
      </c>
      <c r="I3296" s="151">
        <f t="shared" si="155"/>
        <v>3.2326799999999998</v>
      </c>
      <c r="J3296" s="151" t="s">
        <v>707</v>
      </c>
      <c r="K3296" s="151" t="str">
        <f>IFERROR(IF(VLOOKUP(B3296,comp!$D:$L,1,FALSE)=B3296,"",""),"Novo")</f>
        <v/>
      </c>
    </row>
    <row r="3297" spans="1:11">
      <c r="A3297" s="151">
        <v>101820</v>
      </c>
      <c r="B3297" s="152">
        <v>97635</v>
      </c>
      <c r="C3297" s="151" t="s">
        <v>6730</v>
      </c>
      <c r="D3297" s="151" t="s">
        <v>838</v>
      </c>
      <c r="E3297" s="151">
        <v>1</v>
      </c>
      <c r="F3297" s="151">
        <v>19.989999999999998</v>
      </c>
      <c r="G3297" s="151">
        <f t="shared" si="153"/>
        <v>0</v>
      </c>
      <c r="H3297" s="151">
        <f t="shared" si="154"/>
        <v>19.989999999999998</v>
      </c>
      <c r="I3297" s="151">
        <f t="shared" si="155"/>
        <v>19.989999999999998</v>
      </c>
      <c r="J3297" s="151" t="s">
        <v>704</v>
      </c>
      <c r="K3297" s="151" t="str">
        <f>IFERROR(IF(VLOOKUP(B3297,comp!$D:$L,1,FALSE)=B3297,"",""),"Novo")</f>
        <v>Novo</v>
      </c>
    </row>
    <row r="3298" spans="1:11">
      <c r="A3298" s="151">
        <v>101835</v>
      </c>
      <c r="B3298" s="152">
        <v>96393</v>
      </c>
      <c r="C3298" s="151" t="s">
        <v>6731</v>
      </c>
      <c r="D3298" s="151" t="s">
        <v>1606</v>
      </c>
      <c r="E3298" s="151">
        <v>1</v>
      </c>
      <c r="F3298" s="151">
        <v>125.12</v>
      </c>
      <c r="G3298" s="151">
        <f t="shared" si="153"/>
        <v>0</v>
      </c>
      <c r="H3298" s="151">
        <f t="shared" si="154"/>
        <v>125.12</v>
      </c>
      <c r="I3298" s="151">
        <f t="shared" si="155"/>
        <v>125.12</v>
      </c>
      <c r="J3298" s="151" t="s">
        <v>704</v>
      </c>
      <c r="K3298" s="151" t="str">
        <f>IFERROR(IF(VLOOKUP(B3298,comp!$D:$L,1,FALSE)=B3298,"",""),"Novo")</f>
        <v>Novo</v>
      </c>
    </row>
    <row r="3299" spans="1:11">
      <c r="A3299" s="151">
        <v>101836</v>
      </c>
      <c r="B3299" s="152">
        <v>5867</v>
      </c>
      <c r="C3299" s="151" t="s">
        <v>6732</v>
      </c>
      <c r="D3299" s="151" t="s">
        <v>703</v>
      </c>
      <c r="E3299" s="151">
        <v>1.54E-2</v>
      </c>
      <c r="F3299" s="151">
        <v>167.52</v>
      </c>
      <c r="G3299" s="151">
        <f t="shared" si="153"/>
        <v>0</v>
      </c>
      <c r="H3299" s="151">
        <f t="shared" si="154"/>
        <v>2.5798080000000003</v>
      </c>
      <c r="I3299" s="151">
        <f t="shared" si="155"/>
        <v>2.5798080000000003</v>
      </c>
      <c r="J3299" s="151" t="s">
        <v>704</v>
      </c>
      <c r="K3299" s="151" t="str">
        <f>IFERROR(IF(VLOOKUP(B3299,comp!$D:$L,1,FALSE)=B3299,"",""),"Novo")</f>
        <v>Novo</v>
      </c>
    </row>
    <row r="3300" spans="1:11">
      <c r="A3300" s="151">
        <v>101836</v>
      </c>
      <c r="B3300" s="152">
        <v>5869</v>
      </c>
      <c r="C3300" s="151" t="s">
        <v>6733</v>
      </c>
      <c r="D3300" s="151" t="s">
        <v>712</v>
      </c>
      <c r="E3300" s="151">
        <v>0.1179</v>
      </c>
      <c r="F3300" s="151">
        <v>77.489999999999995</v>
      </c>
      <c r="G3300" s="151">
        <f t="shared" si="153"/>
        <v>0</v>
      </c>
      <c r="H3300" s="151">
        <f t="shared" si="154"/>
        <v>9.1360709999999994</v>
      </c>
      <c r="I3300" s="151">
        <f t="shared" si="155"/>
        <v>9.1360709999999994</v>
      </c>
      <c r="J3300" s="151" t="s">
        <v>704</v>
      </c>
      <c r="K3300" s="151" t="str">
        <f>IFERROR(IF(VLOOKUP(B3300,comp!$D:$L,1,FALSE)=B3300,"",""),"Novo")</f>
        <v>Novo</v>
      </c>
    </row>
    <row r="3301" spans="1:11">
      <c r="A3301" s="151">
        <v>101850</v>
      </c>
      <c r="B3301" s="152">
        <v>5684</v>
      </c>
      <c r="C3301" s="151" t="s">
        <v>6734</v>
      </c>
      <c r="D3301" s="151" t="s">
        <v>703</v>
      </c>
      <c r="E3301" s="151">
        <v>3.0999999999999999E-3</v>
      </c>
      <c r="F3301" s="151">
        <v>165.34</v>
      </c>
      <c r="G3301" s="151">
        <f t="shared" si="153"/>
        <v>0</v>
      </c>
      <c r="H3301" s="151">
        <f t="shared" si="154"/>
        <v>0.51255399999999995</v>
      </c>
      <c r="I3301" s="151">
        <f t="shared" si="155"/>
        <v>0.51255399999999995</v>
      </c>
      <c r="J3301" s="151" t="s">
        <v>704</v>
      </c>
      <c r="K3301" s="151" t="str">
        <f>IFERROR(IF(VLOOKUP(B3301,comp!$D:$L,1,FALSE)=B3301,"",""),"Novo")</f>
        <v>Novo</v>
      </c>
    </row>
    <row r="3302" spans="1:11">
      <c r="A3302" s="151">
        <v>101850</v>
      </c>
      <c r="B3302" s="152">
        <v>5685</v>
      </c>
      <c r="C3302" s="151" t="s">
        <v>6735</v>
      </c>
      <c r="D3302" s="151" t="s">
        <v>712</v>
      </c>
      <c r="E3302" s="151">
        <v>0.22159999999999999</v>
      </c>
      <c r="F3302" s="151">
        <v>68.22</v>
      </c>
      <c r="G3302" s="151">
        <f t="shared" si="153"/>
        <v>0</v>
      </c>
      <c r="H3302" s="151">
        <f t="shared" si="154"/>
        <v>15.117552</v>
      </c>
      <c r="I3302" s="151">
        <f t="shared" si="155"/>
        <v>15.117552</v>
      </c>
      <c r="J3302" s="151" t="s">
        <v>704</v>
      </c>
      <c r="K3302" s="151" t="str">
        <f>IFERROR(IF(VLOOKUP(B3302,comp!$D:$L,1,FALSE)=B3302,"",""),"Novo")</f>
        <v>Novo</v>
      </c>
    </row>
    <row r="3303" spans="1:11">
      <c r="A3303" s="151">
        <v>101850</v>
      </c>
      <c r="B3303" s="152">
        <v>88260</v>
      </c>
      <c r="C3303" s="151" t="s">
        <v>6736</v>
      </c>
      <c r="D3303" s="151" t="s">
        <v>852</v>
      </c>
      <c r="E3303" s="151">
        <v>0.67420000000000002</v>
      </c>
      <c r="F3303" s="151">
        <v>29.94</v>
      </c>
      <c r="G3303" s="151">
        <f t="shared" si="153"/>
        <v>0</v>
      </c>
      <c r="H3303" s="151">
        <f t="shared" si="154"/>
        <v>20.185548000000001</v>
      </c>
      <c r="I3303" s="151">
        <f t="shared" si="155"/>
        <v>20.185548000000001</v>
      </c>
      <c r="J3303" s="151" t="s">
        <v>704</v>
      </c>
      <c r="K3303" s="151" t="str">
        <f>IFERROR(IF(VLOOKUP(B3303,comp!$D:$L,1,FALSE)=B3303,"",""),"Novo")</f>
        <v>Novo</v>
      </c>
    </row>
    <row r="3304" spans="1:11">
      <c r="A3304" s="151">
        <v>102098</v>
      </c>
      <c r="B3304" s="152">
        <v>1518</v>
      </c>
      <c r="C3304" s="151" t="s">
        <v>3637</v>
      </c>
      <c r="D3304" s="151" t="s">
        <v>3040</v>
      </c>
      <c r="E3304" s="151">
        <v>2.5548000000000002</v>
      </c>
      <c r="F3304" s="151">
        <v>510</v>
      </c>
      <c r="G3304" s="151">
        <f t="shared" si="153"/>
        <v>1302.9480000000001</v>
      </c>
      <c r="H3304" s="151">
        <f t="shared" si="154"/>
        <v>0</v>
      </c>
      <c r="I3304" s="151">
        <f t="shared" si="155"/>
        <v>1302.9480000000001</v>
      </c>
      <c r="J3304" s="151" t="s">
        <v>707</v>
      </c>
      <c r="K3304" s="151" t="str">
        <f>IFERROR(IF(VLOOKUP(B3304,comp!$D:$L,1,FALSE)=B3304,"",""),"Novo")</f>
        <v/>
      </c>
    </row>
    <row r="3305" spans="1:11">
      <c r="A3305" s="151">
        <v>102098</v>
      </c>
      <c r="B3305" s="152">
        <v>97636</v>
      </c>
      <c r="C3305" s="151" t="s">
        <v>6737</v>
      </c>
      <c r="D3305" s="151" t="s">
        <v>838</v>
      </c>
      <c r="E3305" s="151">
        <v>20</v>
      </c>
      <c r="F3305" s="151">
        <v>23.26</v>
      </c>
      <c r="G3305" s="151">
        <f t="shared" si="153"/>
        <v>0</v>
      </c>
      <c r="H3305" s="151">
        <f t="shared" si="154"/>
        <v>465.20000000000005</v>
      </c>
      <c r="I3305" s="151">
        <f t="shared" si="155"/>
        <v>465.20000000000005</v>
      </c>
      <c r="J3305" s="151" t="s">
        <v>704</v>
      </c>
      <c r="K3305" s="151" t="str">
        <f>IFERROR(IF(VLOOKUP(B3305,comp!$D:$L,1,FALSE)=B3305,"",""),"Novo")</f>
        <v>Novo</v>
      </c>
    </row>
    <row r="3306" spans="1:11">
      <c r="A3306" s="151">
        <v>96389</v>
      </c>
      <c r="B3306" s="152">
        <v>5921</v>
      </c>
      <c r="C3306" s="151" t="s">
        <v>6738</v>
      </c>
      <c r="D3306" s="151" t="s">
        <v>703</v>
      </c>
      <c r="E3306" s="151">
        <v>5.8275000000000002E-3</v>
      </c>
      <c r="F3306" s="151">
        <v>4.96</v>
      </c>
      <c r="G3306" s="151">
        <f t="shared" si="153"/>
        <v>0</v>
      </c>
      <c r="H3306" s="151">
        <f t="shared" si="154"/>
        <v>2.89044E-2</v>
      </c>
      <c r="I3306" s="151">
        <f t="shared" si="155"/>
        <v>2.89044E-2</v>
      </c>
      <c r="J3306" s="151" t="s">
        <v>704</v>
      </c>
      <c r="K3306" s="151" t="str">
        <f>IFERROR(IF(VLOOKUP(B3306,comp!$D:$L,1,FALSE)=B3306,"",""),"Novo")</f>
        <v>Novo</v>
      </c>
    </row>
    <row r="3307" spans="1:11">
      <c r="A3307" s="151">
        <v>96389</v>
      </c>
      <c r="B3307" s="152">
        <v>5923</v>
      </c>
      <c r="C3307" s="151" t="s">
        <v>6739</v>
      </c>
      <c r="D3307" s="151" t="s">
        <v>712</v>
      </c>
      <c r="E3307" s="151">
        <v>1.50578E-2</v>
      </c>
      <c r="F3307" s="151">
        <v>3.21</v>
      </c>
      <c r="G3307" s="151">
        <f t="shared" si="153"/>
        <v>0</v>
      </c>
      <c r="H3307" s="151">
        <f t="shared" si="154"/>
        <v>4.8335537999999997E-2</v>
      </c>
      <c r="I3307" s="151">
        <f t="shared" si="155"/>
        <v>4.8335537999999997E-2</v>
      </c>
      <c r="J3307" s="151" t="s">
        <v>704</v>
      </c>
      <c r="K3307" s="151" t="str">
        <f>IFERROR(IF(VLOOKUP(B3307,comp!$D:$L,1,FALSE)=B3307,"",""),"Novo")</f>
        <v>Novo</v>
      </c>
    </row>
    <row r="3308" spans="1:11">
      <c r="A3308" s="151">
        <v>96389</v>
      </c>
      <c r="B3308" s="152">
        <v>89035</v>
      </c>
      <c r="C3308" s="151" t="s">
        <v>6740</v>
      </c>
      <c r="D3308" s="151" t="s">
        <v>703</v>
      </c>
      <c r="E3308" s="151">
        <v>5.8275000000000002E-3</v>
      </c>
      <c r="F3308" s="151">
        <v>130.52000000000001</v>
      </c>
      <c r="G3308" s="151">
        <f t="shared" si="153"/>
        <v>0</v>
      </c>
      <c r="H3308" s="151">
        <f t="shared" si="154"/>
        <v>0.76060530000000004</v>
      </c>
      <c r="I3308" s="151">
        <f t="shared" si="155"/>
        <v>0.76060530000000004</v>
      </c>
      <c r="J3308" s="151" t="s">
        <v>704</v>
      </c>
      <c r="K3308" s="151" t="str">
        <f>IFERROR(IF(VLOOKUP(B3308,comp!$D:$L,1,FALSE)=B3308,"",""),"Novo")</f>
        <v>Novo</v>
      </c>
    </row>
    <row r="3309" spans="1:11">
      <c r="A3309" s="151">
        <v>96389</v>
      </c>
      <c r="B3309" s="152">
        <v>89036</v>
      </c>
      <c r="C3309" s="151" t="s">
        <v>6741</v>
      </c>
      <c r="D3309" s="151" t="s">
        <v>712</v>
      </c>
      <c r="E3309" s="151">
        <v>1.50578E-2</v>
      </c>
      <c r="F3309" s="151">
        <v>47.3</v>
      </c>
      <c r="G3309" s="151">
        <f t="shared" si="153"/>
        <v>0</v>
      </c>
      <c r="H3309" s="151">
        <f t="shared" si="154"/>
        <v>0.71223393999999995</v>
      </c>
      <c r="I3309" s="151">
        <f t="shared" si="155"/>
        <v>0.71223393999999995</v>
      </c>
      <c r="J3309" s="151" t="s">
        <v>704</v>
      </c>
      <c r="K3309" s="151" t="str">
        <f>IFERROR(IF(VLOOKUP(B3309,comp!$D:$L,1,FALSE)=B3309,"",""),"Novo")</f>
        <v>Novo</v>
      </c>
    </row>
    <row r="3310" spans="1:11">
      <c r="A3310" s="151">
        <v>96397</v>
      </c>
      <c r="B3310" s="152">
        <v>96394</v>
      </c>
      <c r="C3310" s="151" t="s">
        <v>6742</v>
      </c>
      <c r="D3310" s="151" t="s">
        <v>1606</v>
      </c>
      <c r="E3310" s="151">
        <v>1</v>
      </c>
      <c r="F3310" s="151">
        <v>175.39</v>
      </c>
      <c r="G3310" s="151">
        <f t="shared" si="153"/>
        <v>0</v>
      </c>
      <c r="H3310" s="151">
        <f t="shared" si="154"/>
        <v>175.39</v>
      </c>
      <c r="I3310" s="151">
        <f t="shared" si="155"/>
        <v>175.39</v>
      </c>
      <c r="J3310" s="151" t="s">
        <v>704</v>
      </c>
      <c r="K3310" s="151" t="str">
        <f>IFERROR(IF(VLOOKUP(B3310,comp!$D:$L,1,FALSE)=B3310,"",""),"Novo")</f>
        <v>Novo</v>
      </c>
    </row>
    <row r="3311" spans="1:11">
      <c r="A3311" s="151">
        <v>96398</v>
      </c>
      <c r="B3311" s="152">
        <v>96395</v>
      </c>
      <c r="C3311" s="151" t="s">
        <v>6743</v>
      </c>
      <c r="D3311" s="151" t="s">
        <v>1606</v>
      </c>
      <c r="E3311" s="151">
        <v>1</v>
      </c>
      <c r="F3311" s="151">
        <v>245.92</v>
      </c>
      <c r="G3311" s="151">
        <f t="shared" si="153"/>
        <v>0</v>
      </c>
      <c r="H3311" s="151">
        <f t="shared" si="154"/>
        <v>245.92</v>
      </c>
      <c r="I3311" s="151">
        <f t="shared" si="155"/>
        <v>245.92</v>
      </c>
      <c r="J3311" s="151" t="s">
        <v>704</v>
      </c>
      <c r="K3311" s="151" t="str">
        <f>IFERROR(IF(VLOOKUP(B3311,comp!$D:$L,1,FALSE)=B3311,"",""),"Novo")</f>
        <v>Novo</v>
      </c>
    </row>
    <row r="3312" spans="1:11">
      <c r="A3312" s="151">
        <v>92391</v>
      </c>
      <c r="B3312" s="152">
        <v>40517</v>
      </c>
      <c r="C3312" s="151" t="s">
        <v>5992</v>
      </c>
      <c r="D3312" s="151" t="s">
        <v>838</v>
      </c>
      <c r="E3312" s="151">
        <v>1.0044999999999999</v>
      </c>
      <c r="F3312" s="151">
        <v>69.81</v>
      </c>
      <c r="G3312" s="151">
        <f t="shared" si="153"/>
        <v>70.124144999999999</v>
      </c>
      <c r="H3312" s="151">
        <f t="shared" si="154"/>
        <v>0</v>
      </c>
      <c r="I3312" s="151">
        <f t="shared" si="155"/>
        <v>70.124144999999999</v>
      </c>
      <c r="J3312" s="151" t="s">
        <v>707</v>
      </c>
      <c r="K3312" s="151" t="str">
        <f>IFERROR(IF(VLOOKUP(B3312,comp!$D:$L,1,FALSE)=B3312,"",""),"Novo")</f>
        <v/>
      </c>
    </row>
    <row r="3313" spans="1:11">
      <c r="A3313" s="151">
        <v>92391</v>
      </c>
      <c r="B3313" s="152">
        <v>91283</v>
      </c>
      <c r="C3313" s="151" t="s">
        <v>6744</v>
      </c>
      <c r="D3313" s="151" t="s">
        <v>703</v>
      </c>
      <c r="E3313" s="151">
        <v>3.8E-3</v>
      </c>
      <c r="F3313" s="151">
        <v>10.59</v>
      </c>
      <c r="G3313" s="151">
        <f t="shared" si="153"/>
        <v>0</v>
      </c>
      <c r="H3313" s="151">
        <f t="shared" si="154"/>
        <v>4.0242E-2</v>
      </c>
      <c r="I3313" s="151">
        <f t="shared" si="155"/>
        <v>4.0242E-2</v>
      </c>
      <c r="J3313" s="151" t="s">
        <v>704</v>
      </c>
      <c r="K3313" s="151" t="str">
        <f>IFERROR(IF(VLOOKUP(B3313,comp!$D:$L,1,FALSE)=B3313,"",""),"Novo")</f>
        <v>Novo</v>
      </c>
    </row>
    <row r="3314" spans="1:11">
      <c r="A3314" s="151">
        <v>92391</v>
      </c>
      <c r="B3314" s="152">
        <v>91285</v>
      </c>
      <c r="C3314" s="151" t="s">
        <v>6745</v>
      </c>
      <c r="D3314" s="151" t="s">
        <v>712</v>
      </c>
      <c r="E3314" s="151">
        <v>4.4400000000000002E-2</v>
      </c>
      <c r="F3314" s="151">
        <v>0.96</v>
      </c>
      <c r="G3314" s="151">
        <f t="shared" si="153"/>
        <v>0</v>
      </c>
      <c r="H3314" s="151">
        <f t="shared" si="154"/>
        <v>4.2624000000000002E-2</v>
      </c>
      <c r="I3314" s="151">
        <f t="shared" si="155"/>
        <v>4.2624000000000002E-2</v>
      </c>
      <c r="J3314" s="151" t="s">
        <v>704</v>
      </c>
      <c r="K3314" s="151" t="str">
        <f>IFERROR(IF(VLOOKUP(B3314,comp!$D:$L,1,FALSE)=B3314,"",""),"Novo")</f>
        <v>Novo</v>
      </c>
    </row>
    <row r="3315" spans="1:11">
      <c r="A3315" s="151">
        <v>92392</v>
      </c>
      <c r="B3315" s="152">
        <v>40515</v>
      </c>
      <c r="C3315" s="151" t="s">
        <v>5991</v>
      </c>
      <c r="D3315" s="151" t="s">
        <v>838</v>
      </c>
      <c r="E3315" s="151">
        <v>1.0044999999999999</v>
      </c>
      <c r="F3315" s="151">
        <v>157.09</v>
      </c>
      <c r="G3315" s="151">
        <f t="shared" si="153"/>
        <v>157.79690500000001</v>
      </c>
      <c r="H3315" s="151">
        <f t="shared" si="154"/>
        <v>0</v>
      </c>
      <c r="I3315" s="151">
        <f t="shared" si="155"/>
        <v>157.79690500000001</v>
      </c>
      <c r="J3315" s="151" t="s">
        <v>707</v>
      </c>
      <c r="K3315" s="151" t="str">
        <f>IFERROR(IF(VLOOKUP(B3315,comp!$D:$L,1,FALSE)=B3315,"",""),"Novo")</f>
        <v/>
      </c>
    </row>
    <row r="3316" spans="1:11">
      <c r="A3316" s="151">
        <v>92393</v>
      </c>
      <c r="B3316" s="152">
        <v>711</v>
      </c>
      <c r="C3316" s="151" t="s">
        <v>5985</v>
      </c>
      <c r="D3316" s="151" t="s">
        <v>838</v>
      </c>
      <c r="E3316" s="151">
        <v>1.0038</v>
      </c>
      <c r="F3316" s="151">
        <v>66.39</v>
      </c>
      <c r="G3316" s="151">
        <f t="shared" si="153"/>
        <v>66.642282000000009</v>
      </c>
      <c r="H3316" s="151">
        <f t="shared" si="154"/>
        <v>0</v>
      </c>
      <c r="I3316" s="151">
        <f t="shared" si="155"/>
        <v>66.642282000000009</v>
      </c>
      <c r="J3316" s="151" t="s">
        <v>707</v>
      </c>
      <c r="K3316" s="151" t="str">
        <f>IFERROR(IF(VLOOKUP(B3316,comp!$D:$L,1,FALSE)=B3316,"",""),"Novo")</f>
        <v/>
      </c>
    </row>
    <row r="3317" spans="1:11">
      <c r="A3317" s="151">
        <v>92394</v>
      </c>
      <c r="B3317" s="152">
        <v>712</v>
      </c>
      <c r="C3317" s="151" t="s">
        <v>5986</v>
      </c>
      <c r="D3317" s="151" t="s">
        <v>838</v>
      </c>
      <c r="E3317" s="151">
        <v>1.0038</v>
      </c>
      <c r="F3317" s="151">
        <v>83.63</v>
      </c>
      <c r="G3317" s="151">
        <f t="shared" si="153"/>
        <v>83.947794000000002</v>
      </c>
      <c r="H3317" s="151">
        <f t="shared" si="154"/>
        <v>0</v>
      </c>
      <c r="I3317" s="151">
        <f t="shared" si="155"/>
        <v>83.947794000000002</v>
      </c>
      <c r="J3317" s="151" t="s">
        <v>707</v>
      </c>
      <c r="K3317" s="151" t="str">
        <f>IFERROR(IF(VLOOKUP(B3317,comp!$D:$L,1,FALSE)=B3317,"",""),"Novo")</f>
        <v/>
      </c>
    </row>
    <row r="3318" spans="1:11">
      <c r="A3318" s="151">
        <v>92395</v>
      </c>
      <c r="B3318" s="152">
        <v>679</v>
      </c>
      <c r="C3318" s="151" t="s">
        <v>5983</v>
      </c>
      <c r="D3318" s="151" t="s">
        <v>838</v>
      </c>
      <c r="E3318" s="151">
        <v>1.0038</v>
      </c>
      <c r="F3318" s="151">
        <v>100.36</v>
      </c>
      <c r="G3318" s="151">
        <f t="shared" si="153"/>
        <v>100.74136800000001</v>
      </c>
      <c r="H3318" s="151">
        <f t="shared" si="154"/>
        <v>0</v>
      </c>
      <c r="I3318" s="151">
        <f t="shared" si="155"/>
        <v>100.74136800000001</v>
      </c>
      <c r="J3318" s="151" t="s">
        <v>707</v>
      </c>
      <c r="K3318" s="151" t="str">
        <f>IFERROR(IF(VLOOKUP(B3318,comp!$D:$L,1,FALSE)=B3318,"",""),"Novo")</f>
        <v/>
      </c>
    </row>
    <row r="3319" spans="1:11">
      <c r="A3319" s="151">
        <v>92396</v>
      </c>
      <c r="B3319" s="152">
        <v>36155</v>
      </c>
      <c r="C3319" s="151" t="s">
        <v>5988</v>
      </c>
      <c r="D3319" s="151" t="s">
        <v>838</v>
      </c>
      <c r="E3319" s="151">
        <v>1.03</v>
      </c>
      <c r="F3319" s="151">
        <v>65.92</v>
      </c>
      <c r="G3319" s="151">
        <f t="shared" si="153"/>
        <v>67.897599999999997</v>
      </c>
      <c r="H3319" s="151">
        <f t="shared" si="154"/>
        <v>0</v>
      </c>
      <c r="I3319" s="151">
        <f t="shared" si="155"/>
        <v>67.897599999999997</v>
      </c>
      <c r="J3319" s="151" t="s">
        <v>707</v>
      </c>
      <c r="K3319" s="151" t="str">
        <f>IFERROR(IF(VLOOKUP(B3319,comp!$D:$L,1,FALSE)=B3319,"",""),"Novo")</f>
        <v/>
      </c>
    </row>
    <row r="3320" spans="1:11">
      <c r="A3320" s="151">
        <v>92398</v>
      </c>
      <c r="B3320" s="152">
        <v>36170</v>
      </c>
      <c r="C3320" s="151" t="s">
        <v>5982</v>
      </c>
      <c r="D3320" s="151" t="s">
        <v>838</v>
      </c>
      <c r="E3320" s="151">
        <v>1.0041</v>
      </c>
      <c r="F3320" s="151">
        <v>83.27</v>
      </c>
      <c r="G3320" s="151">
        <f t="shared" si="153"/>
        <v>83.611407</v>
      </c>
      <c r="H3320" s="151">
        <f t="shared" si="154"/>
        <v>0</v>
      </c>
      <c r="I3320" s="151">
        <f t="shared" si="155"/>
        <v>83.611407</v>
      </c>
      <c r="J3320" s="151" t="s">
        <v>707</v>
      </c>
      <c r="K3320" s="151" t="str">
        <f>IFERROR(IF(VLOOKUP(B3320,comp!$D:$L,1,FALSE)=B3320,"",""),"Novo")</f>
        <v/>
      </c>
    </row>
    <row r="3321" spans="1:11">
      <c r="A3321" s="151">
        <v>92400</v>
      </c>
      <c r="B3321" s="152">
        <v>40524</v>
      </c>
      <c r="C3321" s="151" t="s">
        <v>5993</v>
      </c>
      <c r="D3321" s="151" t="s">
        <v>838</v>
      </c>
      <c r="E3321" s="151">
        <v>1.0041</v>
      </c>
      <c r="F3321" s="151">
        <v>98.18</v>
      </c>
      <c r="G3321" s="151">
        <f t="shared" si="153"/>
        <v>98.582538</v>
      </c>
      <c r="H3321" s="151">
        <f t="shared" si="154"/>
        <v>0</v>
      </c>
      <c r="I3321" s="151">
        <f t="shared" si="155"/>
        <v>98.582538</v>
      </c>
      <c r="J3321" s="151" t="s">
        <v>707</v>
      </c>
      <c r="K3321" s="151" t="str">
        <f>IFERROR(IF(VLOOKUP(B3321,comp!$D:$L,1,FALSE)=B3321,"",""),"Novo")</f>
        <v/>
      </c>
    </row>
    <row r="3322" spans="1:11">
      <c r="A3322" s="151">
        <v>92406</v>
      </c>
      <c r="B3322" s="152">
        <v>40529</v>
      </c>
      <c r="C3322" s="151" t="s">
        <v>5994</v>
      </c>
      <c r="D3322" s="151" t="s">
        <v>838</v>
      </c>
      <c r="E3322" s="151">
        <v>1.004</v>
      </c>
      <c r="F3322" s="151">
        <v>100.36</v>
      </c>
      <c r="G3322" s="151">
        <f t="shared" si="153"/>
        <v>100.76143999999999</v>
      </c>
      <c r="H3322" s="151">
        <f t="shared" si="154"/>
        <v>0</v>
      </c>
      <c r="I3322" s="151">
        <f t="shared" si="155"/>
        <v>100.76143999999999</v>
      </c>
      <c r="J3322" s="151" t="s">
        <v>707</v>
      </c>
      <c r="K3322" s="151" t="str">
        <f>IFERROR(IF(VLOOKUP(B3322,comp!$D:$L,1,FALSE)=B3322,"",""),"Novo")</f>
        <v/>
      </c>
    </row>
    <row r="3323" spans="1:11">
      <c r="A3323" s="151">
        <v>93679</v>
      </c>
      <c r="B3323" s="152">
        <v>36156</v>
      </c>
      <c r="C3323" s="151" t="s">
        <v>5989</v>
      </c>
      <c r="D3323" s="151" t="s">
        <v>838</v>
      </c>
      <c r="E3323" s="151">
        <v>1.03</v>
      </c>
      <c r="F3323" s="151">
        <v>76.36</v>
      </c>
      <c r="G3323" s="151">
        <f t="shared" si="153"/>
        <v>78.650800000000004</v>
      </c>
      <c r="H3323" s="151">
        <f t="shared" si="154"/>
        <v>0</v>
      </c>
      <c r="I3323" s="151">
        <f t="shared" si="155"/>
        <v>78.650800000000004</v>
      </c>
      <c r="J3323" s="151" t="s">
        <v>707</v>
      </c>
      <c r="K3323" s="151" t="str">
        <f>IFERROR(IF(VLOOKUP(B3323,comp!$D:$L,1,FALSE)=B3323,"",""),"Novo")</f>
        <v/>
      </c>
    </row>
    <row r="3324" spans="1:11">
      <c r="A3324" s="151">
        <v>93681</v>
      </c>
      <c r="B3324" s="152">
        <v>36154</v>
      </c>
      <c r="C3324" s="151" t="s">
        <v>5987</v>
      </c>
      <c r="D3324" s="151" t="s">
        <v>838</v>
      </c>
      <c r="E3324" s="151">
        <v>1.0041</v>
      </c>
      <c r="F3324" s="151">
        <v>91.63</v>
      </c>
      <c r="G3324" s="151">
        <f t="shared" si="153"/>
        <v>92.005682999999991</v>
      </c>
      <c r="H3324" s="151">
        <f t="shared" si="154"/>
        <v>0</v>
      </c>
      <c r="I3324" s="151">
        <f t="shared" si="155"/>
        <v>92.005682999999991</v>
      </c>
      <c r="J3324" s="151" t="s">
        <v>707</v>
      </c>
      <c r="K3324" s="151" t="str">
        <f>IFERROR(IF(VLOOKUP(B3324,comp!$D:$L,1,FALSE)=B3324,"",""),"Novo")</f>
        <v/>
      </c>
    </row>
    <row r="3325" spans="1:11">
      <c r="A3325" s="151">
        <v>97104</v>
      </c>
      <c r="B3325" s="152">
        <v>34496</v>
      </c>
      <c r="C3325" s="151" t="s">
        <v>5868</v>
      </c>
      <c r="D3325" s="151" t="s">
        <v>1606</v>
      </c>
      <c r="E3325" s="151">
        <v>0.15895000000000001</v>
      </c>
      <c r="F3325" s="151">
        <v>480.51</v>
      </c>
      <c r="G3325" s="151">
        <f t="shared" si="153"/>
        <v>76.377064500000003</v>
      </c>
      <c r="H3325" s="151">
        <f t="shared" si="154"/>
        <v>0</v>
      </c>
      <c r="I3325" s="151">
        <f t="shared" si="155"/>
        <v>76.377064500000003</v>
      </c>
      <c r="J3325" s="151" t="s">
        <v>707</v>
      </c>
      <c r="K3325" s="151" t="str">
        <f>IFERROR(IF(VLOOKUP(B3325,comp!$D:$L,1,FALSE)=B3325,"",""),"Novo")</f>
        <v/>
      </c>
    </row>
    <row r="3326" spans="1:11">
      <c r="A3326" s="151">
        <v>97104</v>
      </c>
      <c r="B3326" s="152">
        <v>42409</v>
      </c>
      <c r="C3326" s="151" t="s">
        <v>3033</v>
      </c>
      <c r="D3326" s="151" t="s">
        <v>828</v>
      </c>
      <c r="E3326" s="151">
        <v>0.4</v>
      </c>
      <c r="F3326" s="151">
        <v>11.58</v>
      </c>
      <c r="G3326" s="151">
        <f t="shared" si="153"/>
        <v>4.6320000000000006</v>
      </c>
      <c r="H3326" s="151">
        <f t="shared" si="154"/>
        <v>0</v>
      </c>
      <c r="I3326" s="151">
        <f t="shared" si="155"/>
        <v>4.6320000000000006</v>
      </c>
      <c r="J3326" s="151" t="s">
        <v>707</v>
      </c>
      <c r="K3326" s="151" t="str">
        <f>IFERROR(IF(VLOOKUP(B3326,comp!$D:$L,1,FALSE)=B3326,"",""),"Novo")</f>
        <v/>
      </c>
    </row>
    <row r="3327" spans="1:11">
      <c r="A3327" s="151">
        <v>97104</v>
      </c>
      <c r="B3327" s="152">
        <v>43614</v>
      </c>
      <c r="C3327" s="151" t="s">
        <v>4217</v>
      </c>
      <c r="D3327" s="151" t="s">
        <v>826</v>
      </c>
      <c r="E3327" s="151">
        <v>0.19433</v>
      </c>
      <c r="F3327" s="151">
        <v>17.41</v>
      </c>
      <c r="G3327" s="151">
        <f t="shared" si="153"/>
        <v>3.3832853000000003</v>
      </c>
      <c r="H3327" s="151">
        <f t="shared" si="154"/>
        <v>0</v>
      </c>
      <c r="I3327" s="151">
        <f t="shared" si="155"/>
        <v>3.3832853000000003</v>
      </c>
      <c r="J3327" s="151" t="s">
        <v>707</v>
      </c>
      <c r="K3327" s="151" t="str">
        <f>IFERROR(IF(VLOOKUP(B3327,comp!$D:$L,1,FALSE)=B3327,"",""),"Novo")</f>
        <v/>
      </c>
    </row>
    <row r="3328" spans="1:11">
      <c r="A3328" s="151">
        <v>97104</v>
      </c>
      <c r="B3328" s="152">
        <v>95270</v>
      </c>
      <c r="C3328" s="151" t="s">
        <v>6746</v>
      </c>
      <c r="D3328" s="151" t="s">
        <v>703</v>
      </c>
      <c r="E3328" s="151">
        <v>8.3000000000000001E-3</v>
      </c>
      <c r="F3328" s="151">
        <v>9.66</v>
      </c>
      <c r="G3328" s="151">
        <f t="shared" si="153"/>
        <v>0</v>
      </c>
      <c r="H3328" s="151">
        <f t="shared" si="154"/>
        <v>8.0177999999999999E-2</v>
      </c>
      <c r="I3328" s="151">
        <f t="shared" si="155"/>
        <v>8.0177999999999999E-2</v>
      </c>
      <c r="J3328" s="151" t="s">
        <v>704</v>
      </c>
      <c r="K3328" s="151" t="str">
        <f>IFERROR(IF(VLOOKUP(B3328,comp!$D:$L,1,FALSE)=B3328,"",""),"Novo")</f>
        <v>Novo</v>
      </c>
    </row>
    <row r="3329" spans="1:11">
      <c r="A3329" s="151">
        <v>97104</v>
      </c>
      <c r="B3329" s="152">
        <v>97113</v>
      </c>
      <c r="C3329" s="151" t="s">
        <v>6747</v>
      </c>
      <c r="D3329" s="151" t="s">
        <v>838</v>
      </c>
      <c r="E3329" s="151">
        <v>1</v>
      </c>
      <c r="F3329" s="151">
        <v>1.58</v>
      </c>
      <c r="G3329" s="151">
        <f t="shared" si="153"/>
        <v>0</v>
      </c>
      <c r="H3329" s="151">
        <f t="shared" si="154"/>
        <v>1.58</v>
      </c>
      <c r="I3329" s="151">
        <f t="shared" si="155"/>
        <v>1.58</v>
      </c>
      <c r="J3329" s="151" t="s">
        <v>704</v>
      </c>
      <c r="K3329" s="151" t="str">
        <f>IFERROR(IF(VLOOKUP(B3329,comp!$D:$L,1,FALSE)=B3329,"",""),"Novo")</f>
        <v>Novo</v>
      </c>
    </row>
    <row r="3330" spans="1:11">
      <c r="A3330" s="151">
        <v>97104</v>
      </c>
      <c r="B3330" s="152">
        <v>97115</v>
      </c>
      <c r="C3330" s="151" t="s">
        <v>6748</v>
      </c>
      <c r="D3330" s="151" t="s">
        <v>828</v>
      </c>
      <c r="E3330" s="151">
        <v>4.759E-2</v>
      </c>
      <c r="F3330" s="151">
        <v>61.52</v>
      </c>
      <c r="G3330" s="151">
        <f t="shared" si="153"/>
        <v>0</v>
      </c>
      <c r="H3330" s="151">
        <f t="shared" si="154"/>
        <v>2.9277368000000004</v>
      </c>
      <c r="I3330" s="151">
        <f t="shared" si="155"/>
        <v>2.9277368000000004</v>
      </c>
      <c r="J3330" s="151" t="s">
        <v>704</v>
      </c>
      <c r="K3330" s="151" t="str">
        <f>IFERROR(IF(VLOOKUP(B3330,comp!$D:$L,1,FALSE)=B3330,"",""),"Novo")</f>
        <v>Novo</v>
      </c>
    </row>
    <row r="3331" spans="1:11">
      <c r="A3331" s="151">
        <v>97104</v>
      </c>
      <c r="B3331" s="152">
        <v>97117</v>
      </c>
      <c r="C3331" s="151" t="s">
        <v>6749</v>
      </c>
      <c r="D3331" s="151" t="s">
        <v>828</v>
      </c>
      <c r="E3331" s="151">
        <v>0.74383999999999995</v>
      </c>
      <c r="F3331" s="151">
        <v>19.73</v>
      </c>
      <c r="G3331" s="151">
        <f t="shared" si="153"/>
        <v>0</v>
      </c>
      <c r="H3331" s="151">
        <f t="shared" si="154"/>
        <v>14.6759632</v>
      </c>
      <c r="I3331" s="151">
        <f t="shared" si="155"/>
        <v>14.6759632</v>
      </c>
      <c r="J3331" s="151" t="s">
        <v>704</v>
      </c>
      <c r="K3331" s="151" t="str">
        <f>IFERROR(IF(VLOOKUP(B3331,comp!$D:$L,1,FALSE)=B3331,"",""),"Novo")</f>
        <v>Novo</v>
      </c>
    </row>
    <row r="3332" spans="1:11">
      <c r="A3332" s="151">
        <v>97104</v>
      </c>
      <c r="B3332" s="152">
        <v>97120</v>
      </c>
      <c r="C3332" s="151" t="s">
        <v>6750</v>
      </c>
      <c r="D3332" s="151" t="s">
        <v>828</v>
      </c>
      <c r="E3332" s="151">
        <v>0.30469000000000002</v>
      </c>
      <c r="F3332" s="151">
        <v>9.4</v>
      </c>
      <c r="G3332" s="151">
        <f t="shared" si="153"/>
        <v>0</v>
      </c>
      <c r="H3332" s="151">
        <f t="shared" si="154"/>
        <v>2.8640860000000004</v>
      </c>
      <c r="I3332" s="151">
        <f t="shared" si="155"/>
        <v>2.8640860000000004</v>
      </c>
      <c r="J3332" s="151" t="s">
        <v>704</v>
      </c>
      <c r="K3332" s="151" t="str">
        <f>IFERROR(IF(VLOOKUP(B3332,comp!$D:$L,1,FALSE)=B3332,"",""),"Novo")</f>
        <v>Novo</v>
      </c>
    </row>
    <row r="3333" spans="1:11">
      <c r="A3333" s="151">
        <v>97105</v>
      </c>
      <c r="B3333" s="152">
        <v>95271</v>
      </c>
      <c r="C3333" s="151" t="s">
        <v>6751</v>
      </c>
      <c r="D3333" s="151" t="s">
        <v>712</v>
      </c>
      <c r="E3333" s="151">
        <v>2.1912999999999998E-2</v>
      </c>
      <c r="F3333" s="151">
        <v>0.6</v>
      </c>
      <c r="G3333" s="151">
        <f t="shared" ref="G3333:G3396" si="156">IF(J3333="INSUMO",F3333*E3333,0)</f>
        <v>0</v>
      </c>
      <c r="H3333" s="151">
        <f t="shared" ref="H3333:H3396" si="157">IF(J3333="MÃO DE OBRA",F3333*E3333,0)</f>
        <v>1.3147799999999999E-2</v>
      </c>
      <c r="I3333" s="151">
        <f t="shared" ref="I3333:I3396" si="158">E3333*F3333</f>
        <v>1.3147799999999999E-2</v>
      </c>
      <c r="J3333" s="151" t="s">
        <v>704</v>
      </c>
      <c r="K3333" s="151" t="str">
        <f>IFERROR(IF(VLOOKUP(B3333,comp!$D:$L,1,FALSE)=B3333,"",""),"Novo")</f>
        <v>Novo</v>
      </c>
    </row>
    <row r="3334" spans="1:11">
      <c r="A3334" s="151">
        <v>97107</v>
      </c>
      <c r="B3334" s="152">
        <v>97118</v>
      </c>
      <c r="C3334" s="151" t="s">
        <v>6752</v>
      </c>
      <c r="D3334" s="151" t="s">
        <v>828</v>
      </c>
      <c r="E3334" s="151">
        <v>1.16222</v>
      </c>
      <c r="F3334" s="151">
        <v>16.2</v>
      </c>
      <c r="G3334" s="151">
        <f t="shared" si="156"/>
        <v>0</v>
      </c>
      <c r="H3334" s="151">
        <f t="shared" si="157"/>
        <v>18.827963999999998</v>
      </c>
      <c r="I3334" s="151">
        <f t="shared" si="158"/>
        <v>18.827963999999998</v>
      </c>
      <c r="J3334" s="151" t="s">
        <v>704</v>
      </c>
      <c r="K3334" s="151" t="str">
        <f>IFERROR(IF(VLOOKUP(B3334,comp!$D:$L,1,FALSE)=B3334,"",""),"Novo")</f>
        <v>Novo</v>
      </c>
    </row>
    <row r="3335" spans="1:11">
      <c r="A3335" s="151">
        <v>97108</v>
      </c>
      <c r="B3335" s="152">
        <v>97119</v>
      </c>
      <c r="C3335" s="151" t="s">
        <v>6753</v>
      </c>
      <c r="D3335" s="151" t="s">
        <v>828</v>
      </c>
      <c r="E3335" s="151">
        <v>1.90425</v>
      </c>
      <c r="F3335" s="151">
        <v>14.46</v>
      </c>
      <c r="G3335" s="151">
        <f t="shared" si="156"/>
        <v>0</v>
      </c>
      <c r="H3335" s="151">
        <f t="shared" si="157"/>
        <v>27.535455000000002</v>
      </c>
      <c r="I3335" s="151">
        <f t="shared" si="158"/>
        <v>27.535455000000002</v>
      </c>
      <c r="J3335" s="151" t="s">
        <v>704</v>
      </c>
      <c r="K3335" s="151" t="str">
        <f>IFERROR(IF(VLOOKUP(B3335,comp!$D:$L,1,FALSE)=B3335,"",""),"Novo")</f>
        <v>Novo</v>
      </c>
    </row>
    <row r="3336" spans="1:11">
      <c r="A3336" s="151">
        <v>97111</v>
      </c>
      <c r="B3336" s="152">
        <v>34494</v>
      </c>
      <c r="C3336" s="151" t="s">
        <v>5866</v>
      </c>
      <c r="D3336" s="151" t="s">
        <v>1606</v>
      </c>
      <c r="E3336" s="151">
        <v>0.15895000000000001</v>
      </c>
      <c r="F3336" s="151">
        <v>446.23</v>
      </c>
      <c r="G3336" s="151">
        <f t="shared" si="156"/>
        <v>70.928258500000013</v>
      </c>
      <c r="H3336" s="151">
        <f t="shared" si="157"/>
        <v>0</v>
      </c>
      <c r="I3336" s="151">
        <f t="shared" si="158"/>
        <v>70.928258500000013</v>
      </c>
      <c r="J3336" s="151" t="s">
        <v>707</v>
      </c>
      <c r="K3336" s="151" t="str">
        <f>IFERROR(IF(VLOOKUP(B3336,comp!$D:$L,1,FALSE)=B3336,"",""),"Novo")</f>
        <v/>
      </c>
    </row>
    <row r="3337" spans="1:11">
      <c r="A3337" s="151">
        <v>97115</v>
      </c>
      <c r="B3337" s="152">
        <v>4229</v>
      </c>
      <c r="C3337" s="151" t="s">
        <v>4051</v>
      </c>
      <c r="D3337" s="151" t="s">
        <v>828</v>
      </c>
      <c r="E3337" s="151">
        <v>1</v>
      </c>
      <c r="F3337" s="151">
        <v>44.46</v>
      </c>
      <c r="G3337" s="151">
        <f t="shared" si="156"/>
        <v>44.46</v>
      </c>
      <c r="H3337" s="151">
        <f t="shared" si="157"/>
        <v>0</v>
      </c>
      <c r="I3337" s="151">
        <f t="shared" si="158"/>
        <v>44.46</v>
      </c>
      <c r="J3337" s="151" t="s">
        <v>707</v>
      </c>
      <c r="K3337" s="151" t="str">
        <f>IFERROR(IF(VLOOKUP(B3337,comp!$D:$L,1,FALSE)=B3337,"",""),"Novo")</f>
        <v/>
      </c>
    </row>
    <row r="3338" spans="1:11">
      <c r="A3338" s="151">
        <v>97116</v>
      </c>
      <c r="B3338" s="152">
        <v>42402</v>
      </c>
      <c r="C3338" s="151" t="s">
        <v>6450</v>
      </c>
      <c r="D3338" s="151" t="s">
        <v>828</v>
      </c>
      <c r="E3338" s="151">
        <v>1</v>
      </c>
      <c r="F3338" s="151">
        <v>7.88</v>
      </c>
      <c r="G3338" s="151">
        <f t="shared" si="156"/>
        <v>7.88</v>
      </c>
      <c r="H3338" s="151">
        <f t="shared" si="157"/>
        <v>0</v>
      </c>
      <c r="I3338" s="151">
        <f t="shared" si="158"/>
        <v>7.88</v>
      </c>
      <c r="J3338" s="151" t="s">
        <v>707</v>
      </c>
      <c r="K3338" s="151" t="str">
        <f>IFERROR(IF(VLOOKUP(B3338,comp!$D:$L,1,FALSE)=B3338,"",""),"Novo")</f>
        <v/>
      </c>
    </row>
    <row r="3339" spans="1:11">
      <c r="A3339" s="151">
        <v>97117</v>
      </c>
      <c r="B3339" s="152">
        <v>42403</v>
      </c>
      <c r="C3339" s="151" t="s">
        <v>6451</v>
      </c>
      <c r="D3339" s="151" t="s">
        <v>828</v>
      </c>
      <c r="E3339" s="151">
        <v>1</v>
      </c>
      <c r="F3339" s="151">
        <v>10.11</v>
      </c>
      <c r="G3339" s="151">
        <f t="shared" si="156"/>
        <v>10.11</v>
      </c>
      <c r="H3339" s="151">
        <f t="shared" si="157"/>
        <v>0</v>
      </c>
      <c r="I3339" s="151">
        <f t="shared" si="158"/>
        <v>10.11</v>
      </c>
      <c r="J3339" s="151" t="s">
        <v>707</v>
      </c>
      <c r="K3339" s="151" t="str">
        <f>IFERROR(IF(VLOOKUP(B3339,comp!$D:$L,1,FALSE)=B3339,"",""),"Novo")</f>
        <v/>
      </c>
    </row>
    <row r="3340" spans="1:11">
      <c r="A3340" s="151">
        <v>97118</v>
      </c>
      <c r="B3340" s="152">
        <v>42404</v>
      </c>
      <c r="C3340" s="151" t="s">
        <v>6452</v>
      </c>
      <c r="D3340" s="151" t="s">
        <v>828</v>
      </c>
      <c r="E3340" s="151">
        <v>1</v>
      </c>
      <c r="F3340" s="151">
        <v>10.050000000000001</v>
      </c>
      <c r="G3340" s="151">
        <f t="shared" si="156"/>
        <v>10.050000000000001</v>
      </c>
      <c r="H3340" s="151">
        <f t="shared" si="157"/>
        <v>0</v>
      </c>
      <c r="I3340" s="151">
        <f t="shared" si="158"/>
        <v>10.050000000000001</v>
      </c>
      <c r="J3340" s="151" t="s">
        <v>707</v>
      </c>
      <c r="K3340" s="151" t="str">
        <f>IFERROR(IF(VLOOKUP(B3340,comp!$D:$L,1,FALSE)=B3340,"",""),"Novo")</f>
        <v/>
      </c>
    </row>
    <row r="3341" spans="1:11">
      <c r="A3341" s="151">
        <v>97119</v>
      </c>
      <c r="B3341" s="152">
        <v>42405</v>
      </c>
      <c r="C3341" s="151" t="s">
        <v>6453</v>
      </c>
      <c r="D3341" s="151" t="s">
        <v>828</v>
      </c>
      <c r="E3341" s="151">
        <v>1</v>
      </c>
      <c r="F3341" s="151">
        <v>10.71</v>
      </c>
      <c r="G3341" s="151">
        <f t="shared" si="156"/>
        <v>10.71</v>
      </c>
      <c r="H3341" s="151">
        <f t="shared" si="157"/>
        <v>0</v>
      </c>
      <c r="I3341" s="151">
        <f t="shared" si="158"/>
        <v>10.71</v>
      </c>
      <c r="J3341" s="151" t="s">
        <v>707</v>
      </c>
      <c r="K3341" s="151" t="str">
        <f>IFERROR(IF(VLOOKUP(B3341,comp!$D:$L,1,FALSE)=B3341,"",""),"Novo")</f>
        <v/>
      </c>
    </row>
    <row r="3342" spans="1:11">
      <c r="A3342" s="151">
        <v>101167</v>
      </c>
      <c r="B3342" s="152">
        <v>4385</v>
      </c>
      <c r="C3342" s="151" t="s">
        <v>4218</v>
      </c>
      <c r="D3342" s="151" t="s">
        <v>4219</v>
      </c>
      <c r="E3342" s="151">
        <v>3.3000000000000002E-2</v>
      </c>
      <c r="F3342" s="155">
        <v>2902.64</v>
      </c>
      <c r="G3342" s="151">
        <f t="shared" si="156"/>
        <v>95.787120000000002</v>
      </c>
      <c r="H3342" s="151">
        <f t="shared" si="157"/>
        <v>0</v>
      </c>
      <c r="I3342" s="151">
        <f t="shared" si="158"/>
        <v>95.787120000000002</v>
      </c>
      <c r="J3342" s="151" t="s">
        <v>707</v>
      </c>
      <c r="K3342" s="151" t="str">
        <f>IFERROR(IF(VLOOKUP(B3342,comp!$D:$L,1,FALSE)=B3342,"",""),"Novo")</f>
        <v/>
      </c>
    </row>
    <row r="3343" spans="1:11">
      <c r="A3343" s="151">
        <v>101170</v>
      </c>
      <c r="B3343" s="152">
        <v>13186</v>
      </c>
      <c r="C3343" s="151" t="s">
        <v>4221</v>
      </c>
      <c r="D3343" s="151" t="s">
        <v>1606</v>
      </c>
      <c r="E3343" s="151">
        <v>0.11899999999999999</v>
      </c>
      <c r="F3343" s="151">
        <v>84.35</v>
      </c>
      <c r="G3343" s="151">
        <f t="shared" si="156"/>
        <v>10.037649999999999</v>
      </c>
      <c r="H3343" s="151">
        <f t="shared" si="157"/>
        <v>0</v>
      </c>
      <c r="I3343" s="151">
        <f t="shared" si="158"/>
        <v>10.037649999999999</v>
      </c>
      <c r="J3343" s="151" t="s">
        <v>707</v>
      </c>
      <c r="K3343" s="151" t="str">
        <f>IFERROR(IF(VLOOKUP(B3343,comp!$D:$L,1,FALSE)=B3343,"",""),"Novo")</f>
        <v/>
      </c>
    </row>
    <row r="3344" spans="1:11">
      <c r="A3344" s="151">
        <v>103904</v>
      </c>
      <c r="B3344" s="152">
        <v>34495</v>
      </c>
      <c r="C3344" s="151" t="s">
        <v>5867</v>
      </c>
      <c r="D3344" s="151" t="s">
        <v>1606</v>
      </c>
      <c r="E3344" s="151">
        <v>0.158946</v>
      </c>
      <c r="F3344" s="151">
        <v>460.62</v>
      </c>
      <c r="G3344" s="151">
        <f t="shared" si="156"/>
        <v>73.213706520000002</v>
      </c>
      <c r="H3344" s="151">
        <f t="shared" si="157"/>
        <v>0</v>
      </c>
      <c r="I3344" s="151">
        <f t="shared" si="158"/>
        <v>73.213706520000002</v>
      </c>
      <c r="J3344" s="151" t="s">
        <v>707</v>
      </c>
      <c r="K3344" s="151" t="str">
        <f>IFERROR(IF(VLOOKUP(B3344,comp!$D:$L,1,FALSE)=B3344,"",""),"Novo")</f>
        <v/>
      </c>
    </row>
    <row r="3345" spans="1:11">
      <c r="A3345" s="151">
        <v>103913</v>
      </c>
      <c r="B3345" s="152">
        <v>97116</v>
      </c>
      <c r="C3345" s="151" t="s">
        <v>6754</v>
      </c>
      <c r="D3345" s="151" t="s">
        <v>828</v>
      </c>
      <c r="E3345" s="151">
        <v>0.52600000000000002</v>
      </c>
      <c r="F3345" s="151">
        <v>22.92</v>
      </c>
      <c r="G3345" s="151">
        <f t="shared" si="156"/>
        <v>0</v>
      </c>
      <c r="H3345" s="151">
        <f t="shared" si="157"/>
        <v>12.055920000000002</v>
      </c>
      <c r="I3345" s="151">
        <f t="shared" si="158"/>
        <v>12.055920000000002</v>
      </c>
      <c r="J3345" s="151" t="s">
        <v>704</v>
      </c>
      <c r="K3345" s="151" t="str">
        <f>IFERROR(IF(VLOOKUP(B3345,comp!$D:$L,1,FALSE)=B3345,"",""),"Novo")</f>
        <v>Novo</v>
      </c>
    </row>
    <row r="3346" spans="1:11">
      <c r="A3346" s="151">
        <v>103916</v>
      </c>
      <c r="B3346" s="152">
        <v>95283</v>
      </c>
      <c r="C3346" s="151" t="s">
        <v>6755</v>
      </c>
      <c r="D3346" s="151" t="s">
        <v>712</v>
      </c>
      <c r="E3346" s="151">
        <v>2.2161E-2</v>
      </c>
      <c r="F3346" s="151">
        <v>0.72</v>
      </c>
      <c r="G3346" s="151">
        <f t="shared" si="156"/>
        <v>0</v>
      </c>
      <c r="H3346" s="151">
        <f t="shared" si="157"/>
        <v>1.5955919999999998E-2</v>
      </c>
      <c r="I3346" s="151">
        <f t="shared" si="158"/>
        <v>1.5955919999999998E-2</v>
      </c>
      <c r="J3346" s="151" t="s">
        <v>704</v>
      </c>
      <c r="K3346" s="151" t="str">
        <f>IFERROR(IF(VLOOKUP(B3346,comp!$D:$L,1,FALSE)=B3346,"",""),"Novo")</f>
        <v>Novo</v>
      </c>
    </row>
    <row r="3347" spans="1:11">
      <c r="A3347" s="151">
        <v>104432</v>
      </c>
      <c r="B3347" s="152">
        <v>695</v>
      </c>
      <c r="C3347" s="151" t="s">
        <v>5984</v>
      </c>
      <c r="D3347" s="151" t="s">
        <v>838</v>
      </c>
      <c r="E3347" s="151">
        <v>1.0324</v>
      </c>
      <c r="F3347" s="151">
        <v>67.3</v>
      </c>
      <c r="G3347" s="151">
        <f t="shared" si="156"/>
        <v>69.480519999999999</v>
      </c>
      <c r="H3347" s="151">
        <f t="shared" si="157"/>
        <v>0</v>
      </c>
      <c r="I3347" s="151">
        <f t="shared" si="158"/>
        <v>69.480519999999999</v>
      </c>
      <c r="J3347" s="151" t="s">
        <v>707</v>
      </c>
      <c r="K3347" s="151" t="str">
        <f>IFERROR(IF(VLOOKUP(B3347,comp!$D:$L,1,FALSE)=B3347,"",""),"Novo")</f>
        <v/>
      </c>
    </row>
    <row r="3348" spans="1:11">
      <c r="A3348" s="151">
        <v>103689</v>
      </c>
      <c r="B3348" s="152">
        <v>4813</v>
      </c>
      <c r="C3348" s="151" t="s">
        <v>4283</v>
      </c>
      <c r="D3348" s="151" t="s">
        <v>838</v>
      </c>
      <c r="E3348" s="151">
        <v>1</v>
      </c>
      <c r="F3348" s="151">
        <v>400</v>
      </c>
      <c r="G3348" s="151">
        <f t="shared" si="156"/>
        <v>400</v>
      </c>
      <c r="H3348" s="151">
        <f t="shared" si="157"/>
        <v>0</v>
      </c>
      <c r="I3348" s="151">
        <f t="shared" si="158"/>
        <v>400</v>
      </c>
      <c r="J3348" s="151" t="s">
        <v>707</v>
      </c>
      <c r="K3348" s="151" t="str">
        <f>IFERROR(IF(VLOOKUP(B3348,comp!$D:$L,1,FALSE)=B3348,"",""),"Novo")</f>
        <v/>
      </c>
    </row>
    <row r="3349" spans="1:11">
      <c r="A3349" s="151">
        <v>103689</v>
      </c>
      <c r="B3349" s="152">
        <v>5065</v>
      </c>
      <c r="C3349" s="151" t="s">
        <v>4389</v>
      </c>
      <c r="D3349" s="151" t="s">
        <v>828</v>
      </c>
      <c r="E3349" s="151">
        <v>1.1299999999999999E-2</v>
      </c>
      <c r="F3349" s="151">
        <v>23.22</v>
      </c>
      <c r="G3349" s="151">
        <f t="shared" si="156"/>
        <v>0.26238599999999995</v>
      </c>
      <c r="H3349" s="151">
        <f t="shared" si="157"/>
        <v>0</v>
      </c>
      <c r="I3349" s="151">
        <f t="shared" si="158"/>
        <v>0.26238599999999995</v>
      </c>
      <c r="J3349" s="151" t="s">
        <v>707</v>
      </c>
      <c r="K3349" s="151" t="str">
        <f>IFERROR(IF(VLOOKUP(B3349,comp!$D:$L,1,FALSE)=B3349,"",""),"Novo")</f>
        <v/>
      </c>
    </row>
    <row r="3350" spans="1:11">
      <c r="A3350" s="151">
        <v>103689</v>
      </c>
      <c r="B3350" s="152">
        <v>102234</v>
      </c>
      <c r="C3350" s="151" t="s">
        <v>6756</v>
      </c>
      <c r="D3350" s="151" t="s">
        <v>838</v>
      </c>
      <c r="E3350" s="151">
        <v>0.5</v>
      </c>
      <c r="F3350" s="151">
        <v>23.42</v>
      </c>
      <c r="G3350" s="151">
        <f t="shared" si="156"/>
        <v>0</v>
      </c>
      <c r="H3350" s="151">
        <f t="shared" si="157"/>
        <v>11.71</v>
      </c>
      <c r="I3350" s="151">
        <f t="shared" si="158"/>
        <v>11.71</v>
      </c>
      <c r="J3350" s="151" t="s">
        <v>704</v>
      </c>
      <c r="K3350" s="151" t="str">
        <f>IFERROR(IF(VLOOKUP(B3350,comp!$D:$L,1,FALSE)=B3350,"",""),"Novo")</f>
        <v>Novo</v>
      </c>
    </row>
    <row r="3351" spans="1:11">
      <c r="A3351" s="151">
        <v>103694</v>
      </c>
      <c r="B3351" s="152">
        <v>102197</v>
      </c>
      <c r="C3351" s="151" t="s">
        <v>6757</v>
      </c>
      <c r="D3351" s="151" t="s">
        <v>838</v>
      </c>
      <c r="E3351" s="151">
        <v>0.99</v>
      </c>
      <c r="F3351" s="151">
        <v>27.65</v>
      </c>
      <c r="G3351" s="151">
        <f t="shared" si="156"/>
        <v>0</v>
      </c>
      <c r="H3351" s="151">
        <f t="shared" si="157"/>
        <v>27.3735</v>
      </c>
      <c r="I3351" s="151">
        <f t="shared" si="158"/>
        <v>27.3735</v>
      </c>
      <c r="J3351" s="151" t="s">
        <v>704</v>
      </c>
      <c r="K3351" s="151" t="str">
        <f>IFERROR(IF(VLOOKUP(B3351,comp!$D:$L,1,FALSE)=B3351,"",""),"Novo")</f>
        <v>Novo</v>
      </c>
    </row>
    <row r="3352" spans="1:11">
      <c r="A3352" s="151">
        <v>103694</v>
      </c>
      <c r="B3352" s="152">
        <v>102218</v>
      </c>
      <c r="C3352" s="151" t="s">
        <v>6758</v>
      </c>
      <c r="D3352" s="151" t="s">
        <v>838</v>
      </c>
      <c r="E3352" s="151">
        <v>0.99</v>
      </c>
      <c r="F3352" s="151">
        <v>18.100000000000001</v>
      </c>
      <c r="G3352" s="151">
        <f t="shared" si="156"/>
        <v>0</v>
      </c>
      <c r="H3352" s="151">
        <f t="shared" si="157"/>
        <v>17.919</v>
      </c>
      <c r="I3352" s="151">
        <f t="shared" si="158"/>
        <v>17.919</v>
      </c>
      <c r="J3352" s="151" t="s">
        <v>704</v>
      </c>
      <c r="K3352" s="151" t="str">
        <f>IFERROR(IF(VLOOKUP(B3352,comp!$D:$L,1,FALSE)=B3352,"",""),"Novo")</f>
        <v>Novo</v>
      </c>
    </row>
    <row r="3353" spans="1:11">
      <c r="A3353" s="151">
        <v>103694</v>
      </c>
      <c r="B3353" s="152">
        <v>102486</v>
      </c>
      <c r="C3353" s="151" t="s">
        <v>6759</v>
      </c>
      <c r="D3353" s="151" t="s">
        <v>1606</v>
      </c>
      <c r="E3353" s="151">
        <v>2.24E-2</v>
      </c>
      <c r="F3353" s="151">
        <v>551.91999999999996</v>
      </c>
      <c r="G3353" s="151">
        <f t="shared" si="156"/>
        <v>0</v>
      </c>
      <c r="H3353" s="151">
        <f t="shared" si="157"/>
        <v>12.363007999999999</v>
      </c>
      <c r="I3353" s="151">
        <f t="shared" si="158"/>
        <v>12.363007999999999</v>
      </c>
      <c r="J3353" s="151" t="s">
        <v>704</v>
      </c>
      <c r="K3353" s="151" t="str">
        <f>IFERROR(IF(VLOOKUP(B3353,comp!$D:$L,1,FALSE)=B3353,"",""),"Novo")</f>
        <v>Novo</v>
      </c>
    </row>
    <row r="3354" spans="1:11">
      <c r="A3354" s="151">
        <v>95995</v>
      </c>
      <c r="B3354" s="152">
        <v>5835</v>
      </c>
      <c r="C3354" s="151" t="s">
        <v>6760</v>
      </c>
      <c r="D3354" s="151" t="s">
        <v>703</v>
      </c>
      <c r="E3354" s="151">
        <v>4.6399999999999997E-2</v>
      </c>
      <c r="F3354" s="151">
        <v>370.91</v>
      </c>
      <c r="G3354" s="151">
        <f t="shared" si="156"/>
        <v>0</v>
      </c>
      <c r="H3354" s="151">
        <f t="shared" si="157"/>
        <v>17.210224</v>
      </c>
      <c r="I3354" s="151">
        <f t="shared" si="158"/>
        <v>17.210224</v>
      </c>
      <c r="J3354" s="151" t="s">
        <v>704</v>
      </c>
      <c r="K3354" s="151" t="str">
        <f>IFERROR(IF(VLOOKUP(B3354,comp!$D:$L,1,FALSE)=B3354,"",""),"Novo")</f>
        <v>Novo</v>
      </c>
    </row>
    <row r="3355" spans="1:11">
      <c r="A3355" s="151">
        <v>95995</v>
      </c>
      <c r="B3355" s="152">
        <v>5837</v>
      </c>
      <c r="C3355" s="151" t="s">
        <v>6761</v>
      </c>
      <c r="D3355" s="151" t="s">
        <v>712</v>
      </c>
      <c r="E3355" s="151">
        <v>9.4899999999999998E-2</v>
      </c>
      <c r="F3355" s="151">
        <v>143.66</v>
      </c>
      <c r="G3355" s="151">
        <f t="shared" si="156"/>
        <v>0</v>
      </c>
      <c r="H3355" s="151">
        <f t="shared" si="157"/>
        <v>13.633334</v>
      </c>
      <c r="I3355" s="151">
        <f t="shared" si="158"/>
        <v>13.633334</v>
      </c>
      <c r="J3355" s="151" t="s">
        <v>704</v>
      </c>
      <c r="K3355" s="151" t="str">
        <f>IFERROR(IF(VLOOKUP(B3355,comp!$D:$L,1,FALSE)=B3355,"",""),"Novo")</f>
        <v>Novo</v>
      </c>
    </row>
    <row r="3356" spans="1:11">
      <c r="A3356" s="151">
        <v>95995</v>
      </c>
      <c r="B3356" s="152">
        <v>88314</v>
      </c>
      <c r="C3356" s="151" t="s">
        <v>6762</v>
      </c>
      <c r="D3356" s="151" t="s">
        <v>852</v>
      </c>
      <c r="E3356" s="151">
        <v>1.1301000000000001</v>
      </c>
      <c r="F3356" s="151">
        <v>28.59</v>
      </c>
      <c r="G3356" s="151">
        <f t="shared" si="156"/>
        <v>0</v>
      </c>
      <c r="H3356" s="151">
        <f t="shared" si="157"/>
        <v>32.309559</v>
      </c>
      <c r="I3356" s="151">
        <f t="shared" si="158"/>
        <v>32.309559</v>
      </c>
      <c r="J3356" s="151" t="s">
        <v>704</v>
      </c>
      <c r="K3356" s="151" t="str">
        <f>IFERROR(IF(VLOOKUP(B3356,comp!$D:$L,1,FALSE)=B3356,"",""),"Novo")</f>
        <v>Novo</v>
      </c>
    </row>
    <row r="3357" spans="1:11">
      <c r="A3357" s="151">
        <v>95995</v>
      </c>
      <c r="B3357" s="152">
        <v>95631</v>
      </c>
      <c r="C3357" s="151" t="s">
        <v>6763</v>
      </c>
      <c r="D3357" s="151" t="s">
        <v>703</v>
      </c>
      <c r="E3357" s="151">
        <v>8.0500000000000002E-2</v>
      </c>
      <c r="F3357" s="151">
        <v>237.46</v>
      </c>
      <c r="G3357" s="151">
        <f t="shared" si="156"/>
        <v>0</v>
      </c>
      <c r="H3357" s="151">
        <f t="shared" si="157"/>
        <v>19.11553</v>
      </c>
      <c r="I3357" s="151">
        <f t="shared" si="158"/>
        <v>19.11553</v>
      </c>
      <c r="J3357" s="151" t="s">
        <v>704</v>
      </c>
      <c r="K3357" s="151" t="str">
        <f>IFERROR(IF(VLOOKUP(B3357,comp!$D:$L,1,FALSE)=B3357,"",""),"Novo")</f>
        <v>Novo</v>
      </c>
    </row>
    <row r="3358" spans="1:11">
      <c r="A3358" s="151">
        <v>95995</v>
      </c>
      <c r="B3358" s="152">
        <v>95632</v>
      </c>
      <c r="C3358" s="151" t="s">
        <v>6764</v>
      </c>
      <c r="D3358" s="151" t="s">
        <v>712</v>
      </c>
      <c r="E3358" s="151">
        <v>6.0699999999999997E-2</v>
      </c>
      <c r="F3358" s="151">
        <v>88.38</v>
      </c>
      <c r="G3358" s="151">
        <f t="shared" si="156"/>
        <v>0</v>
      </c>
      <c r="H3358" s="151">
        <f t="shared" si="157"/>
        <v>5.3646659999999997</v>
      </c>
      <c r="I3358" s="151">
        <f t="shared" si="158"/>
        <v>5.3646659999999997</v>
      </c>
      <c r="J3358" s="151" t="s">
        <v>704</v>
      </c>
      <c r="K3358" s="151" t="str">
        <f>IFERROR(IF(VLOOKUP(B3358,comp!$D:$L,1,FALSE)=B3358,"",""),"Novo")</f>
        <v>Novo</v>
      </c>
    </row>
    <row r="3359" spans="1:11">
      <c r="A3359" s="151">
        <v>95995</v>
      </c>
      <c r="B3359" s="152">
        <v>96155</v>
      </c>
      <c r="C3359" s="151" t="s">
        <v>6765</v>
      </c>
      <c r="D3359" s="151" t="s">
        <v>712</v>
      </c>
      <c r="E3359" s="151">
        <v>0.1071</v>
      </c>
      <c r="F3359" s="151">
        <v>51.77</v>
      </c>
      <c r="G3359" s="151">
        <f t="shared" si="156"/>
        <v>0</v>
      </c>
      <c r="H3359" s="151">
        <f t="shared" si="157"/>
        <v>5.5445670000000007</v>
      </c>
      <c r="I3359" s="151">
        <f t="shared" si="158"/>
        <v>5.5445670000000007</v>
      </c>
      <c r="J3359" s="151" t="s">
        <v>704</v>
      </c>
      <c r="K3359" s="151" t="str">
        <f>IFERROR(IF(VLOOKUP(B3359,comp!$D:$L,1,FALSE)=B3359,"",""),"Novo")</f>
        <v>Novo</v>
      </c>
    </row>
    <row r="3360" spans="1:11">
      <c r="A3360" s="151">
        <v>95995</v>
      </c>
      <c r="B3360" s="152">
        <v>96157</v>
      </c>
      <c r="C3360" s="151" t="s">
        <v>6766</v>
      </c>
      <c r="D3360" s="151" t="s">
        <v>703</v>
      </c>
      <c r="E3360" s="151">
        <v>3.4099999999999998E-2</v>
      </c>
      <c r="F3360" s="151">
        <v>138.86000000000001</v>
      </c>
      <c r="G3360" s="151">
        <f t="shared" si="156"/>
        <v>0</v>
      </c>
      <c r="H3360" s="151">
        <f t="shared" si="157"/>
        <v>4.7351260000000002</v>
      </c>
      <c r="I3360" s="151">
        <f t="shared" si="158"/>
        <v>4.7351260000000002</v>
      </c>
      <c r="J3360" s="151" t="s">
        <v>704</v>
      </c>
      <c r="K3360" s="151" t="str">
        <f>IFERROR(IF(VLOOKUP(B3360,comp!$D:$L,1,FALSE)=B3360,"",""),"Novo")</f>
        <v>Novo</v>
      </c>
    </row>
    <row r="3361" spans="1:11">
      <c r="A3361" s="151">
        <v>95996</v>
      </c>
      <c r="B3361" s="152">
        <v>41965</v>
      </c>
      <c r="C3361" s="151" t="s">
        <v>3639</v>
      </c>
      <c r="D3361" s="151" t="s">
        <v>3040</v>
      </c>
      <c r="E3361" s="151">
        <v>2.5548000000000002</v>
      </c>
      <c r="F3361" s="151">
        <v>447.18</v>
      </c>
      <c r="G3361" s="151">
        <f t="shared" si="156"/>
        <v>1142.4554640000001</v>
      </c>
      <c r="H3361" s="151">
        <f t="shared" si="157"/>
        <v>0</v>
      </c>
      <c r="I3361" s="151">
        <f t="shared" si="158"/>
        <v>1142.4554640000001</v>
      </c>
      <c r="J3361" s="151" t="s">
        <v>707</v>
      </c>
      <c r="K3361" s="151" t="str">
        <f>IFERROR(IF(VLOOKUP(B3361,comp!$D:$L,1,FALSE)=B3361,"",""),"Novo")</f>
        <v/>
      </c>
    </row>
    <row r="3362" spans="1:11">
      <c r="A3362" s="151">
        <v>96001</v>
      </c>
      <c r="B3362" s="152">
        <v>5811</v>
      </c>
      <c r="C3362" s="151" t="s">
        <v>6767</v>
      </c>
      <c r="D3362" s="151" t="s">
        <v>703</v>
      </c>
      <c r="E3362" s="151">
        <v>3.3999999999999998E-3</v>
      </c>
      <c r="F3362" s="151">
        <v>208.04</v>
      </c>
      <c r="G3362" s="151">
        <f t="shared" si="156"/>
        <v>0</v>
      </c>
      <c r="H3362" s="151">
        <f t="shared" si="157"/>
        <v>0.70733599999999996</v>
      </c>
      <c r="I3362" s="151">
        <f t="shared" si="158"/>
        <v>0.70733599999999996</v>
      </c>
      <c r="J3362" s="151" t="s">
        <v>704</v>
      </c>
      <c r="K3362" s="151" t="str">
        <f>IFERROR(IF(VLOOKUP(B3362,comp!$D:$L,1,FALSE)=B3362,"",""),"Novo")</f>
        <v>Novo</v>
      </c>
    </row>
    <row r="3363" spans="1:11">
      <c r="A3363" s="151">
        <v>96001</v>
      </c>
      <c r="B3363" s="152">
        <v>44471</v>
      </c>
      <c r="C3363" s="151" t="s">
        <v>5211</v>
      </c>
      <c r="D3363" s="151" t="s">
        <v>727</v>
      </c>
      <c r="E3363" s="151">
        <v>1.1000000000000001E-3</v>
      </c>
      <c r="F3363" s="151">
        <v>516.87</v>
      </c>
      <c r="G3363" s="151">
        <f t="shared" si="156"/>
        <v>0.56855700000000009</v>
      </c>
      <c r="H3363" s="151">
        <f t="shared" si="157"/>
        <v>0</v>
      </c>
      <c r="I3363" s="151">
        <f t="shared" si="158"/>
        <v>0.56855700000000009</v>
      </c>
      <c r="J3363" s="151" t="s">
        <v>707</v>
      </c>
      <c r="K3363" s="151" t="str">
        <f>IFERROR(IF(VLOOKUP(B3363,comp!$D:$L,1,FALSE)=B3363,"",""),"Novo")</f>
        <v/>
      </c>
    </row>
    <row r="3364" spans="1:11">
      <c r="A3364" s="151">
        <v>96001</v>
      </c>
      <c r="B3364" s="152">
        <v>44472</v>
      </c>
      <c r="C3364" s="151" t="s">
        <v>5212</v>
      </c>
      <c r="D3364" s="151" t="s">
        <v>727</v>
      </c>
      <c r="E3364" s="151">
        <v>1.95E-2</v>
      </c>
      <c r="F3364" s="151">
        <v>54.89</v>
      </c>
      <c r="G3364" s="151">
        <f t="shared" si="156"/>
        <v>1.0703549999999999</v>
      </c>
      <c r="H3364" s="151">
        <f t="shared" si="157"/>
        <v>0</v>
      </c>
      <c r="I3364" s="151">
        <f t="shared" si="158"/>
        <v>1.0703549999999999</v>
      </c>
      <c r="J3364" s="151" t="s">
        <v>707</v>
      </c>
      <c r="K3364" s="151" t="str">
        <f>IFERROR(IF(VLOOKUP(B3364,comp!$D:$L,1,FALSE)=B3364,"",""),"Novo")</f>
        <v/>
      </c>
    </row>
    <row r="3365" spans="1:11">
      <c r="A3365" s="151">
        <v>96001</v>
      </c>
      <c r="B3365" s="152">
        <v>44473</v>
      </c>
      <c r="C3365" s="151" t="s">
        <v>5213</v>
      </c>
      <c r="D3365" s="151" t="s">
        <v>727</v>
      </c>
      <c r="E3365" s="151">
        <v>2.0000000000000001E-4</v>
      </c>
      <c r="F3365" s="155">
        <v>2428.08</v>
      </c>
      <c r="G3365" s="151">
        <f t="shared" si="156"/>
        <v>0.48561599999999999</v>
      </c>
      <c r="H3365" s="151">
        <f t="shared" si="157"/>
        <v>0</v>
      </c>
      <c r="I3365" s="151">
        <f t="shared" si="158"/>
        <v>0.48561599999999999</v>
      </c>
      <c r="J3365" s="151" t="s">
        <v>707</v>
      </c>
      <c r="K3365" s="151" t="str">
        <f>IFERROR(IF(VLOOKUP(B3365,comp!$D:$L,1,FALSE)=B3365,"",""),"Novo")</f>
        <v/>
      </c>
    </row>
    <row r="3366" spans="1:11">
      <c r="A3366" s="151">
        <v>96001</v>
      </c>
      <c r="B3366" s="152">
        <v>89234</v>
      </c>
      <c r="C3366" s="151" t="s">
        <v>6768</v>
      </c>
      <c r="D3366" s="151" t="s">
        <v>703</v>
      </c>
      <c r="E3366" s="151">
        <v>3.3999999999999998E-3</v>
      </c>
      <c r="F3366" s="151">
        <v>565.08000000000004</v>
      </c>
      <c r="G3366" s="151">
        <f t="shared" si="156"/>
        <v>0</v>
      </c>
      <c r="H3366" s="151">
        <f t="shared" si="157"/>
        <v>1.9212720000000001</v>
      </c>
      <c r="I3366" s="151">
        <f t="shared" si="158"/>
        <v>1.9212720000000001</v>
      </c>
      <c r="J3366" s="151" t="s">
        <v>704</v>
      </c>
      <c r="K3366" s="151" t="str">
        <f>IFERROR(IF(VLOOKUP(B3366,comp!$D:$L,1,FALSE)=B3366,"",""),"Novo")</f>
        <v>Novo</v>
      </c>
    </row>
    <row r="3367" spans="1:11">
      <c r="A3367" s="151">
        <v>96001</v>
      </c>
      <c r="B3367" s="152">
        <v>89235</v>
      </c>
      <c r="C3367" s="151" t="s">
        <v>6769</v>
      </c>
      <c r="D3367" s="151" t="s">
        <v>712</v>
      </c>
      <c r="E3367" s="151">
        <v>6.8999999999999999E-3</v>
      </c>
      <c r="F3367" s="151">
        <v>184.09</v>
      </c>
      <c r="G3367" s="151">
        <f t="shared" si="156"/>
        <v>0</v>
      </c>
      <c r="H3367" s="151">
        <f t="shared" si="157"/>
        <v>1.270221</v>
      </c>
      <c r="I3367" s="151">
        <f t="shared" si="158"/>
        <v>1.270221</v>
      </c>
      <c r="J3367" s="151" t="s">
        <v>704</v>
      </c>
      <c r="K3367" s="151" t="str">
        <f>IFERROR(IF(VLOOKUP(B3367,comp!$D:$L,1,FALSE)=B3367,"",""),"Novo")</f>
        <v>Novo</v>
      </c>
    </row>
    <row r="3368" spans="1:11">
      <c r="A3368" s="151">
        <v>96001</v>
      </c>
      <c r="B3368" s="152">
        <v>96156</v>
      </c>
      <c r="C3368" s="151" t="s">
        <v>6770</v>
      </c>
      <c r="D3368" s="151" t="s">
        <v>712</v>
      </c>
      <c r="E3368" s="151">
        <v>8.8000000000000005E-3</v>
      </c>
      <c r="F3368" s="151">
        <v>66.37</v>
      </c>
      <c r="G3368" s="151">
        <f t="shared" si="156"/>
        <v>0</v>
      </c>
      <c r="H3368" s="151">
        <f t="shared" si="157"/>
        <v>0.58405600000000013</v>
      </c>
      <c r="I3368" s="151">
        <f t="shared" si="158"/>
        <v>0.58405600000000013</v>
      </c>
      <c r="J3368" s="151" t="s">
        <v>704</v>
      </c>
      <c r="K3368" s="151" t="str">
        <f>IFERROR(IF(VLOOKUP(B3368,comp!$D:$L,1,FALSE)=B3368,"",""),"Novo")</f>
        <v>Novo</v>
      </c>
    </row>
    <row r="3369" spans="1:11">
      <c r="A3369" s="151">
        <v>96001</v>
      </c>
      <c r="B3369" s="152">
        <v>96158</v>
      </c>
      <c r="C3369" s="151" t="s">
        <v>6771</v>
      </c>
      <c r="D3369" s="151" t="s">
        <v>703</v>
      </c>
      <c r="E3369" s="151">
        <v>1.5E-3</v>
      </c>
      <c r="F3369" s="151">
        <v>146.77000000000001</v>
      </c>
      <c r="G3369" s="151">
        <f t="shared" si="156"/>
        <v>0</v>
      </c>
      <c r="H3369" s="151">
        <f t="shared" si="157"/>
        <v>0.22015500000000002</v>
      </c>
      <c r="I3369" s="151">
        <f t="shared" si="158"/>
        <v>0.22015500000000002</v>
      </c>
      <c r="J3369" s="151" t="s">
        <v>704</v>
      </c>
      <c r="K3369" s="151" t="str">
        <f>IFERROR(IF(VLOOKUP(B3369,comp!$D:$L,1,FALSE)=B3369,"",""),"Novo")</f>
        <v>Novo</v>
      </c>
    </row>
    <row r="3370" spans="1:11">
      <c r="A3370" s="151">
        <v>96393</v>
      </c>
      <c r="B3370" s="152">
        <v>93427</v>
      </c>
      <c r="C3370" s="151" t="s">
        <v>6772</v>
      </c>
      <c r="D3370" s="151" t="s">
        <v>703</v>
      </c>
      <c r="E3370" s="151">
        <v>6.3E-3</v>
      </c>
      <c r="F3370" s="151">
        <v>174.21</v>
      </c>
      <c r="G3370" s="151">
        <f t="shared" si="156"/>
        <v>0</v>
      </c>
      <c r="H3370" s="151">
        <f t="shared" si="157"/>
        <v>1.097523</v>
      </c>
      <c r="I3370" s="151">
        <f t="shared" si="158"/>
        <v>1.097523</v>
      </c>
      <c r="J3370" s="151" t="s">
        <v>704</v>
      </c>
      <c r="K3370" s="151" t="str">
        <f>IFERROR(IF(VLOOKUP(B3370,comp!$D:$L,1,FALSE)=B3370,"",""),"Novo")</f>
        <v>Novo</v>
      </c>
    </row>
    <row r="3371" spans="1:11">
      <c r="A3371" s="151">
        <v>96393</v>
      </c>
      <c r="B3371" s="152">
        <v>95121</v>
      </c>
      <c r="C3371" s="151" t="s">
        <v>6773</v>
      </c>
      <c r="D3371" s="151" t="s">
        <v>703</v>
      </c>
      <c r="E3371" s="151">
        <v>6.3E-3</v>
      </c>
      <c r="F3371" s="151">
        <v>362.96</v>
      </c>
      <c r="G3371" s="151">
        <f t="shared" si="156"/>
        <v>0</v>
      </c>
      <c r="H3371" s="151">
        <f t="shared" si="157"/>
        <v>2.286648</v>
      </c>
      <c r="I3371" s="151">
        <f t="shared" si="158"/>
        <v>2.286648</v>
      </c>
      <c r="J3371" s="151" t="s">
        <v>704</v>
      </c>
      <c r="K3371" s="151" t="str">
        <f>IFERROR(IF(VLOOKUP(B3371,comp!$D:$L,1,FALSE)=B3371,"",""),"Novo")</f>
        <v>Novo</v>
      </c>
    </row>
    <row r="3372" spans="1:11">
      <c r="A3372" s="151">
        <v>96393</v>
      </c>
      <c r="B3372" s="152">
        <v>95122</v>
      </c>
      <c r="C3372" s="151" t="s">
        <v>6774</v>
      </c>
      <c r="D3372" s="151" t="s">
        <v>712</v>
      </c>
      <c r="E3372" s="151">
        <v>1.8E-3</v>
      </c>
      <c r="F3372" s="151">
        <v>234.94</v>
      </c>
      <c r="G3372" s="151">
        <f t="shared" si="156"/>
        <v>0</v>
      </c>
      <c r="H3372" s="151">
        <f t="shared" si="157"/>
        <v>0.42289199999999999</v>
      </c>
      <c r="I3372" s="151">
        <f t="shared" si="158"/>
        <v>0.42289199999999999</v>
      </c>
      <c r="J3372" s="151" t="s">
        <v>704</v>
      </c>
      <c r="K3372" s="151" t="str">
        <f>IFERROR(IF(VLOOKUP(B3372,comp!$D:$L,1,FALSE)=B3372,"",""),"Novo")</f>
        <v>Novo</v>
      </c>
    </row>
    <row r="3373" spans="1:11">
      <c r="A3373" s="151">
        <v>96395</v>
      </c>
      <c r="B3373" s="152">
        <v>5823</v>
      </c>
      <c r="C3373" s="151" t="s">
        <v>6775</v>
      </c>
      <c r="D3373" s="151" t="s">
        <v>703</v>
      </c>
      <c r="E3373" s="151">
        <v>1.18E-2</v>
      </c>
      <c r="F3373" s="151">
        <v>237.06</v>
      </c>
      <c r="G3373" s="151">
        <f t="shared" si="156"/>
        <v>0</v>
      </c>
      <c r="H3373" s="151">
        <f t="shared" si="157"/>
        <v>2.7973080000000001</v>
      </c>
      <c r="I3373" s="151">
        <f t="shared" si="158"/>
        <v>2.7973080000000001</v>
      </c>
      <c r="J3373" s="151" t="s">
        <v>704</v>
      </c>
      <c r="K3373" s="151" t="str">
        <f>IFERROR(IF(VLOOKUP(B3373,comp!$D:$L,1,FALSE)=B3373,"",""),"Novo")</f>
        <v>Novo</v>
      </c>
    </row>
    <row r="3374" spans="1:11">
      <c r="A3374" s="151">
        <v>96395</v>
      </c>
      <c r="B3374" s="152">
        <v>5829</v>
      </c>
      <c r="C3374" s="151" t="s">
        <v>6776</v>
      </c>
      <c r="D3374" s="151" t="s">
        <v>712</v>
      </c>
      <c r="E3374" s="151">
        <v>3.3999999999999998E-3</v>
      </c>
      <c r="F3374" s="151">
        <v>183.12</v>
      </c>
      <c r="G3374" s="151">
        <f t="shared" si="156"/>
        <v>0</v>
      </c>
      <c r="H3374" s="151">
        <f t="shared" si="157"/>
        <v>0.62260799999999994</v>
      </c>
      <c r="I3374" s="151">
        <f t="shared" si="158"/>
        <v>0.62260799999999994</v>
      </c>
      <c r="J3374" s="151" t="s">
        <v>704</v>
      </c>
      <c r="K3374" s="151" t="str">
        <f>IFERROR(IF(VLOOKUP(B3374,comp!$D:$L,1,FALSE)=B3374,"",""),"Novo")</f>
        <v>Novo</v>
      </c>
    </row>
    <row r="3375" spans="1:11">
      <c r="A3375" s="151">
        <v>96395</v>
      </c>
      <c r="B3375" s="152">
        <v>95872</v>
      </c>
      <c r="C3375" s="151" t="s">
        <v>6777</v>
      </c>
      <c r="D3375" s="151" t="s">
        <v>703</v>
      </c>
      <c r="E3375" s="151">
        <v>1.18E-2</v>
      </c>
      <c r="F3375" s="151">
        <v>295.3</v>
      </c>
      <c r="G3375" s="151">
        <f t="shared" si="156"/>
        <v>0</v>
      </c>
      <c r="H3375" s="151">
        <f t="shared" si="157"/>
        <v>3.48454</v>
      </c>
      <c r="I3375" s="151">
        <f t="shared" si="158"/>
        <v>3.48454</v>
      </c>
      <c r="J3375" s="151" t="s">
        <v>704</v>
      </c>
      <c r="K3375" s="151" t="str">
        <f>IFERROR(IF(VLOOKUP(B3375,comp!$D:$L,1,FALSE)=B3375,"",""),"Novo")</f>
        <v>Novo</v>
      </c>
    </row>
    <row r="3376" spans="1:11">
      <c r="A3376" s="151">
        <v>96395</v>
      </c>
      <c r="B3376" s="152">
        <v>95873</v>
      </c>
      <c r="C3376" s="151" t="s">
        <v>6778</v>
      </c>
      <c r="D3376" s="151" t="s">
        <v>712</v>
      </c>
      <c r="E3376" s="151">
        <v>3.3999999999999998E-3</v>
      </c>
      <c r="F3376" s="151">
        <v>13.75</v>
      </c>
      <c r="G3376" s="151">
        <f t="shared" si="156"/>
        <v>0</v>
      </c>
      <c r="H3376" s="151">
        <f t="shared" si="157"/>
        <v>4.675E-2</v>
      </c>
      <c r="I3376" s="151">
        <f t="shared" si="158"/>
        <v>4.675E-2</v>
      </c>
      <c r="J3376" s="151" t="s">
        <v>704</v>
      </c>
      <c r="K3376" s="151" t="str">
        <f>IFERROR(IF(VLOOKUP(B3376,comp!$D:$L,1,FALSE)=B3376,"",""),"Novo")</f>
        <v>Novo</v>
      </c>
    </row>
    <row r="3377" spans="1:11">
      <c r="A3377" s="151">
        <v>88411</v>
      </c>
      <c r="B3377" s="152">
        <v>6085</v>
      </c>
      <c r="C3377" s="151" t="s">
        <v>4504</v>
      </c>
      <c r="D3377" s="151" t="s">
        <v>1496</v>
      </c>
      <c r="E3377" s="151">
        <v>0.30493999999999999</v>
      </c>
      <c r="F3377" s="151">
        <v>11.51</v>
      </c>
      <c r="G3377" s="151">
        <f t="shared" si="156"/>
        <v>3.5098593999999999</v>
      </c>
      <c r="H3377" s="151">
        <f t="shared" si="157"/>
        <v>0</v>
      </c>
      <c r="I3377" s="151">
        <f t="shared" si="158"/>
        <v>3.5098593999999999</v>
      </c>
      <c r="J3377" s="151" t="s">
        <v>707</v>
      </c>
      <c r="K3377" s="151" t="str">
        <f>IFERROR(IF(VLOOKUP(B3377,comp!$D:$L,1,FALSE)=B3377,"",""),"Novo")</f>
        <v/>
      </c>
    </row>
    <row r="3378" spans="1:11">
      <c r="A3378" s="151">
        <v>88411</v>
      </c>
      <c r="B3378" s="152">
        <v>88310</v>
      </c>
      <c r="C3378" s="151" t="s">
        <v>6779</v>
      </c>
      <c r="D3378" s="151" t="s">
        <v>852</v>
      </c>
      <c r="E3378" s="151">
        <v>5.1299999999999998E-2</v>
      </c>
      <c r="F3378" s="151">
        <v>32.200000000000003</v>
      </c>
      <c r="G3378" s="151">
        <f t="shared" si="156"/>
        <v>0</v>
      </c>
      <c r="H3378" s="151">
        <f t="shared" si="157"/>
        <v>1.6518600000000001</v>
      </c>
      <c r="I3378" s="151">
        <f t="shared" si="158"/>
        <v>1.6518600000000001</v>
      </c>
      <c r="J3378" s="151" t="s">
        <v>704</v>
      </c>
      <c r="K3378" s="151" t="str">
        <f>IFERROR(IF(VLOOKUP(B3378,comp!$D:$L,1,FALSE)=B3378,"",""),"Novo")</f>
        <v>Novo</v>
      </c>
    </row>
    <row r="3379" spans="1:11">
      <c r="A3379" s="151">
        <v>88416</v>
      </c>
      <c r="B3379" s="152">
        <v>38877</v>
      </c>
      <c r="C3379" s="151" t="s">
        <v>4705</v>
      </c>
      <c r="D3379" s="151" t="s">
        <v>828</v>
      </c>
      <c r="E3379" s="151">
        <v>2.3393299999999999</v>
      </c>
      <c r="F3379" s="151">
        <v>7.35</v>
      </c>
      <c r="G3379" s="151">
        <f t="shared" si="156"/>
        <v>17.194075499999997</v>
      </c>
      <c r="H3379" s="151">
        <f t="shared" si="157"/>
        <v>0</v>
      </c>
      <c r="I3379" s="151">
        <f t="shared" si="158"/>
        <v>17.194075499999997</v>
      </c>
      <c r="J3379" s="151" t="s">
        <v>707</v>
      </c>
      <c r="K3379" s="151" t="str">
        <f>IFERROR(IF(VLOOKUP(B3379,comp!$D:$L,1,FALSE)=B3379,"",""),"Novo")</f>
        <v/>
      </c>
    </row>
    <row r="3380" spans="1:11">
      <c r="A3380" s="151">
        <v>88488</v>
      </c>
      <c r="B3380" s="152">
        <v>7356</v>
      </c>
      <c r="C3380" s="151" t="s">
        <v>4698</v>
      </c>
      <c r="D3380" s="151" t="s">
        <v>1496</v>
      </c>
      <c r="E3380" s="151">
        <v>0.22850000000000001</v>
      </c>
      <c r="F3380" s="151">
        <v>30.79</v>
      </c>
      <c r="G3380" s="151">
        <f t="shared" si="156"/>
        <v>7.0355150000000002</v>
      </c>
      <c r="H3380" s="151">
        <f t="shared" si="157"/>
        <v>0</v>
      </c>
      <c r="I3380" s="151">
        <f t="shared" si="158"/>
        <v>7.0355150000000002</v>
      </c>
      <c r="J3380" s="151" t="s">
        <v>707</v>
      </c>
      <c r="K3380" s="151" t="str">
        <f>IFERROR(IF(VLOOKUP(B3380,comp!$D:$L,1,FALSE)=B3380,"",""),"Novo")</f>
        <v/>
      </c>
    </row>
    <row r="3381" spans="1:11">
      <c r="A3381" s="151">
        <v>88494</v>
      </c>
      <c r="B3381" s="152">
        <v>3767</v>
      </c>
      <c r="C3381" s="151" t="s">
        <v>6534</v>
      </c>
      <c r="D3381" s="151" t="s">
        <v>727</v>
      </c>
      <c r="E3381" s="151">
        <v>4.0099999999999997E-2</v>
      </c>
      <c r="F3381" s="151">
        <v>1.21</v>
      </c>
      <c r="G3381" s="151">
        <f t="shared" si="156"/>
        <v>4.8520999999999995E-2</v>
      </c>
      <c r="H3381" s="151">
        <f t="shared" si="157"/>
        <v>0</v>
      </c>
      <c r="I3381" s="151">
        <f t="shared" si="158"/>
        <v>4.8520999999999995E-2</v>
      </c>
      <c r="J3381" s="151" t="s">
        <v>707</v>
      </c>
      <c r="K3381" s="151" t="str">
        <f>IFERROR(IF(VLOOKUP(B3381,comp!$D:$L,1,FALSE)=B3381,"",""),"Novo")</f>
        <v/>
      </c>
    </row>
    <row r="3382" spans="1:11">
      <c r="A3382" s="151">
        <v>88494</v>
      </c>
      <c r="B3382" s="152">
        <v>43626</v>
      </c>
      <c r="C3382" s="151" t="s">
        <v>6533</v>
      </c>
      <c r="D3382" s="151" t="s">
        <v>828</v>
      </c>
      <c r="E3382" s="151">
        <v>0.7288</v>
      </c>
      <c r="F3382" s="151">
        <v>3.6</v>
      </c>
      <c r="G3382" s="151">
        <f t="shared" si="156"/>
        <v>2.6236800000000002</v>
      </c>
      <c r="H3382" s="151">
        <f t="shared" si="157"/>
        <v>0</v>
      </c>
      <c r="I3382" s="151">
        <f t="shared" si="158"/>
        <v>2.6236800000000002</v>
      </c>
      <c r="J3382" s="151" t="s">
        <v>707</v>
      </c>
      <c r="K3382" s="151" t="str">
        <f>IFERROR(IF(VLOOKUP(B3382,comp!$D:$L,1,FALSE)=B3382,"",""),"Novo")</f>
        <v/>
      </c>
    </row>
    <row r="3383" spans="1:11">
      <c r="A3383" s="151">
        <v>96126</v>
      </c>
      <c r="B3383" s="152">
        <v>43651</v>
      </c>
      <c r="C3383" s="151" t="s">
        <v>6537</v>
      </c>
      <c r="D3383" s="151" t="s">
        <v>828</v>
      </c>
      <c r="E3383" s="151">
        <v>0.78120000000000001</v>
      </c>
      <c r="F3383" s="151">
        <v>6.47</v>
      </c>
      <c r="G3383" s="151">
        <f t="shared" si="156"/>
        <v>5.0543639999999996</v>
      </c>
      <c r="H3383" s="151">
        <f t="shared" si="157"/>
        <v>0</v>
      </c>
      <c r="I3383" s="151">
        <f t="shared" si="158"/>
        <v>5.0543639999999996</v>
      </c>
      <c r="J3383" s="151" t="s">
        <v>707</v>
      </c>
      <c r="K3383" s="151" t="str">
        <f>IFERROR(IF(VLOOKUP(B3383,comp!$D:$L,1,FALSE)=B3383,"",""),"Novo")</f>
        <v/>
      </c>
    </row>
    <row r="3384" spans="1:11">
      <c r="A3384" s="151">
        <v>104639</v>
      </c>
      <c r="B3384" s="152">
        <v>35693</v>
      </c>
      <c r="C3384" s="151" t="s">
        <v>4704</v>
      </c>
      <c r="D3384" s="151" t="s">
        <v>1496</v>
      </c>
      <c r="E3384" s="151">
        <v>0.26779999999999998</v>
      </c>
      <c r="F3384" s="151">
        <v>12.84</v>
      </c>
      <c r="G3384" s="151">
        <f t="shared" si="156"/>
        <v>3.4385519999999996</v>
      </c>
      <c r="H3384" s="151">
        <f t="shared" si="157"/>
        <v>0</v>
      </c>
      <c r="I3384" s="151">
        <f t="shared" si="158"/>
        <v>3.4385519999999996</v>
      </c>
      <c r="J3384" s="151" t="s">
        <v>707</v>
      </c>
      <c r="K3384" s="151" t="str">
        <f>IFERROR(IF(VLOOKUP(B3384,comp!$D:$L,1,FALSE)=B3384,"",""),"Novo")</f>
        <v/>
      </c>
    </row>
    <row r="3385" spans="1:11">
      <c r="A3385" s="151">
        <v>104640</v>
      </c>
      <c r="B3385" s="152">
        <v>35692</v>
      </c>
      <c r="C3385" s="151" t="s">
        <v>4703</v>
      </c>
      <c r="D3385" s="151" t="s">
        <v>1496</v>
      </c>
      <c r="E3385" s="151">
        <v>0.23669999999999999</v>
      </c>
      <c r="F3385" s="151">
        <v>20.149999999999999</v>
      </c>
      <c r="G3385" s="151">
        <f t="shared" si="156"/>
        <v>4.7695049999999997</v>
      </c>
      <c r="H3385" s="151">
        <f t="shared" si="157"/>
        <v>0</v>
      </c>
      <c r="I3385" s="151">
        <f t="shared" si="158"/>
        <v>4.7695049999999997</v>
      </c>
      <c r="J3385" s="151" t="s">
        <v>707</v>
      </c>
      <c r="K3385" s="151" t="str">
        <f>IFERROR(IF(VLOOKUP(B3385,comp!$D:$L,1,FALSE)=B3385,"",""),"Novo")</f>
        <v/>
      </c>
    </row>
    <row r="3386" spans="1:11">
      <c r="A3386" s="151">
        <v>102197</v>
      </c>
      <c r="B3386" s="152">
        <v>43653</v>
      </c>
      <c r="C3386" s="151" t="s">
        <v>6539</v>
      </c>
      <c r="D3386" s="151" t="s">
        <v>1496</v>
      </c>
      <c r="E3386" s="151">
        <v>0.49608000000000002</v>
      </c>
      <c r="F3386" s="151">
        <v>35.409999999999997</v>
      </c>
      <c r="G3386" s="151">
        <f t="shared" si="156"/>
        <v>17.5661928</v>
      </c>
      <c r="H3386" s="151">
        <f t="shared" si="157"/>
        <v>0</v>
      </c>
      <c r="I3386" s="151">
        <f t="shared" si="158"/>
        <v>17.5661928</v>
      </c>
      <c r="J3386" s="151" t="s">
        <v>707</v>
      </c>
      <c r="K3386" s="151" t="str">
        <f>IFERROR(IF(VLOOKUP(B3386,comp!$D:$L,1,FALSE)=B3386,"",""),"Novo")</f>
        <v/>
      </c>
    </row>
    <row r="3387" spans="1:11">
      <c r="A3387" s="151">
        <v>102200</v>
      </c>
      <c r="B3387" s="152">
        <v>43652</v>
      </c>
      <c r="C3387" s="151" t="s">
        <v>6538</v>
      </c>
      <c r="D3387" s="151" t="s">
        <v>828</v>
      </c>
      <c r="E3387" s="151">
        <v>0.66398400000000002</v>
      </c>
      <c r="F3387" s="151">
        <v>14.51</v>
      </c>
      <c r="G3387" s="151">
        <f t="shared" si="156"/>
        <v>9.6344078399999997</v>
      </c>
      <c r="H3387" s="151">
        <f t="shared" si="157"/>
        <v>0</v>
      </c>
      <c r="I3387" s="151">
        <f t="shared" si="158"/>
        <v>9.6344078399999997</v>
      </c>
      <c r="J3387" s="151" t="s">
        <v>707</v>
      </c>
      <c r="K3387" s="151" t="str">
        <f>IFERROR(IF(VLOOKUP(B3387,comp!$D:$L,1,FALSE)=B3387,"",""),"Novo")</f>
        <v/>
      </c>
    </row>
    <row r="3388" spans="1:11">
      <c r="A3388" s="151">
        <v>102202</v>
      </c>
      <c r="B3388" s="152">
        <v>4049</v>
      </c>
      <c r="C3388" s="151" t="s">
        <v>6536</v>
      </c>
      <c r="D3388" s="151" t="s">
        <v>1496</v>
      </c>
      <c r="E3388" s="151">
        <v>0.55120000000000002</v>
      </c>
      <c r="F3388" s="151">
        <v>72.25</v>
      </c>
      <c r="G3388" s="151">
        <f t="shared" si="156"/>
        <v>39.824200000000005</v>
      </c>
      <c r="H3388" s="151">
        <f t="shared" si="157"/>
        <v>0</v>
      </c>
      <c r="I3388" s="151">
        <f t="shared" si="158"/>
        <v>39.824200000000005</v>
      </c>
      <c r="J3388" s="151" t="s">
        <v>707</v>
      </c>
      <c r="K3388" s="151" t="str">
        <f>IFERROR(IF(VLOOKUP(B3388,comp!$D:$L,1,FALSE)=B3388,"",""),"Novo")</f>
        <v/>
      </c>
    </row>
    <row r="3389" spans="1:11">
      <c r="A3389" s="151">
        <v>102203</v>
      </c>
      <c r="B3389" s="152">
        <v>10481</v>
      </c>
      <c r="C3389" s="151" t="s">
        <v>5208</v>
      </c>
      <c r="D3389" s="151" t="s">
        <v>1496</v>
      </c>
      <c r="E3389" s="151">
        <v>9.0200000000000002E-2</v>
      </c>
      <c r="F3389" s="151">
        <v>35.67</v>
      </c>
      <c r="G3389" s="151">
        <f t="shared" si="156"/>
        <v>3.2174340000000003</v>
      </c>
      <c r="H3389" s="151">
        <f t="shared" si="157"/>
        <v>0</v>
      </c>
      <c r="I3389" s="151">
        <f t="shared" si="158"/>
        <v>3.2174340000000003</v>
      </c>
      <c r="J3389" s="151" t="s">
        <v>707</v>
      </c>
      <c r="K3389" s="151" t="str">
        <f>IFERROR(IF(VLOOKUP(B3389,comp!$D:$L,1,FALSE)=B3389,"",""),"Novo")</f>
        <v/>
      </c>
    </row>
    <row r="3390" spans="1:11">
      <c r="A3390" s="151">
        <v>102204</v>
      </c>
      <c r="B3390" s="152">
        <v>10475</v>
      </c>
      <c r="C3390" s="151" t="s">
        <v>5207</v>
      </c>
      <c r="D3390" s="151" t="s">
        <v>1496</v>
      </c>
      <c r="E3390" s="151">
        <v>0.10150000000000001</v>
      </c>
      <c r="F3390" s="151">
        <v>34.51</v>
      </c>
      <c r="G3390" s="151">
        <f t="shared" si="156"/>
        <v>3.5027650000000001</v>
      </c>
      <c r="H3390" s="151">
        <f t="shared" si="157"/>
        <v>0</v>
      </c>
      <c r="I3390" s="151">
        <f t="shared" si="158"/>
        <v>3.5027650000000001</v>
      </c>
      <c r="J3390" s="151" t="s">
        <v>707</v>
      </c>
      <c r="K3390" s="151" t="str">
        <f>IFERROR(IF(VLOOKUP(B3390,comp!$D:$L,1,FALSE)=B3390,"",""),"Novo")</f>
        <v/>
      </c>
    </row>
    <row r="3391" spans="1:11">
      <c r="A3391" s="151">
        <v>102205</v>
      </c>
      <c r="B3391" s="152">
        <v>10478</v>
      </c>
      <c r="C3391" s="151" t="s">
        <v>5206</v>
      </c>
      <c r="D3391" s="151" t="s">
        <v>1496</v>
      </c>
      <c r="E3391" s="151">
        <v>6.6400000000000001E-2</v>
      </c>
      <c r="F3391" s="151">
        <v>40.11</v>
      </c>
      <c r="G3391" s="151">
        <f t="shared" si="156"/>
        <v>2.6633040000000001</v>
      </c>
      <c r="H3391" s="151">
        <f t="shared" si="157"/>
        <v>0</v>
      </c>
      <c r="I3391" s="151">
        <f t="shared" si="158"/>
        <v>2.6633040000000001</v>
      </c>
      <c r="J3391" s="151" t="s">
        <v>707</v>
      </c>
      <c r="K3391" s="151" t="str">
        <f>IFERROR(IF(VLOOKUP(B3391,comp!$D:$L,1,FALSE)=B3391,"",""),"Novo")</f>
        <v/>
      </c>
    </row>
    <row r="3392" spans="1:11">
      <c r="A3392" s="151">
        <v>102207</v>
      </c>
      <c r="B3392" s="152">
        <v>43776</v>
      </c>
      <c r="C3392" s="151" t="s">
        <v>4697</v>
      </c>
      <c r="D3392" s="151" t="s">
        <v>1496</v>
      </c>
      <c r="E3392" s="151">
        <v>0.1065</v>
      </c>
      <c r="F3392" s="151">
        <v>29.51</v>
      </c>
      <c r="G3392" s="151">
        <f t="shared" si="156"/>
        <v>3.1428150000000001</v>
      </c>
      <c r="H3392" s="151">
        <f t="shared" si="157"/>
        <v>0</v>
      </c>
      <c r="I3392" s="151">
        <f t="shared" si="158"/>
        <v>3.1428150000000001</v>
      </c>
      <c r="J3392" s="151" t="s">
        <v>707</v>
      </c>
      <c r="K3392" s="151" t="str">
        <f>IFERROR(IF(VLOOKUP(B3392,comp!$D:$L,1,FALSE)=B3392,"",""),"Novo")</f>
        <v/>
      </c>
    </row>
    <row r="3393" spans="1:11">
      <c r="A3393" s="151">
        <v>102208</v>
      </c>
      <c r="B3393" s="152">
        <v>7288</v>
      </c>
      <c r="C3393" s="151" t="s">
        <v>4687</v>
      </c>
      <c r="D3393" s="151" t="s">
        <v>1496</v>
      </c>
      <c r="E3393" s="151">
        <v>6.5100000000000005E-2</v>
      </c>
      <c r="F3393" s="151">
        <v>42.97</v>
      </c>
      <c r="G3393" s="151">
        <f t="shared" si="156"/>
        <v>2.7973470000000002</v>
      </c>
      <c r="H3393" s="151">
        <f t="shared" si="157"/>
        <v>0</v>
      </c>
      <c r="I3393" s="151">
        <f t="shared" si="158"/>
        <v>2.7973470000000002</v>
      </c>
      <c r="J3393" s="151" t="s">
        <v>707</v>
      </c>
      <c r="K3393" s="151" t="str">
        <f>IFERROR(IF(VLOOKUP(B3393,comp!$D:$L,1,FALSE)=B3393,"",""),"Novo")</f>
        <v/>
      </c>
    </row>
    <row r="3394" spans="1:11">
      <c r="A3394" s="151">
        <v>102209</v>
      </c>
      <c r="B3394" s="152">
        <v>7311</v>
      </c>
      <c r="C3394" s="151" t="s">
        <v>4691</v>
      </c>
      <c r="D3394" s="151" t="s">
        <v>1496</v>
      </c>
      <c r="E3394" s="151">
        <v>7.0199999999999999E-2</v>
      </c>
      <c r="F3394" s="151">
        <v>43.78</v>
      </c>
      <c r="G3394" s="151">
        <f t="shared" si="156"/>
        <v>3.073356</v>
      </c>
      <c r="H3394" s="151">
        <f t="shared" si="157"/>
        <v>0</v>
      </c>
      <c r="I3394" s="151">
        <f t="shared" si="158"/>
        <v>3.073356</v>
      </c>
      <c r="J3394" s="151" t="s">
        <v>707</v>
      </c>
      <c r="K3394" s="151" t="str">
        <f>IFERROR(IF(VLOOKUP(B3394,comp!$D:$L,1,FALSE)=B3394,"",""),"Novo")</f>
        <v/>
      </c>
    </row>
    <row r="3395" spans="1:11">
      <c r="A3395" s="151">
        <v>102210</v>
      </c>
      <c r="B3395" s="152">
        <v>7292</v>
      </c>
      <c r="C3395" s="151" t="s">
        <v>4686</v>
      </c>
      <c r="D3395" s="151" t="s">
        <v>1496</v>
      </c>
      <c r="E3395" s="151">
        <v>6.2600000000000003E-2</v>
      </c>
      <c r="F3395" s="151">
        <v>42.39</v>
      </c>
      <c r="G3395" s="151">
        <f t="shared" si="156"/>
        <v>2.6536140000000001</v>
      </c>
      <c r="H3395" s="151">
        <f t="shared" si="157"/>
        <v>0</v>
      </c>
      <c r="I3395" s="151">
        <f t="shared" si="158"/>
        <v>2.6536140000000001</v>
      </c>
      <c r="J3395" s="151" t="s">
        <v>707</v>
      </c>
      <c r="K3395" s="151" t="str">
        <f>IFERROR(IF(VLOOKUP(B3395,comp!$D:$L,1,FALSE)=B3395,"",""),"Novo")</f>
        <v/>
      </c>
    </row>
    <row r="3396" spans="1:11">
      <c r="A3396" s="151">
        <v>102233</v>
      </c>
      <c r="B3396" s="152">
        <v>7340</v>
      </c>
      <c r="C3396" s="151" t="s">
        <v>3171</v>
      </c>
      <c r="D3396" s="151" t="s">
        <v>1496</v>
      </c>
      <c r="E3396" s="151">
        <v>0.16289999999999999</v>
      </c>
      <c r="F3396" s="151">
        <v>27.17</v>
      </c>
      <c r="G3396" s="151">
        <f t="shared" si="156"/>
        <v>4.4259930000000001</v>
      </c>
      <c r="H3396" s="151">
        <f t="shared" si="157"/>
        <v>0</v>
      </c>
      <c r="I3396" s="151">
        <f t="shared" si="158"/>
        <v>4.4259930000000001</v>
      </c>
      <c r="J3396" s="151" t="s">
        <v>707</v>
      </c>
      <c r="K3396" s="151" t="str">
        <f>IFERROR(IF(VLOOKUP(B3396,comp!$D:$L,1,FALSE)=B3396,"",""),"Novo")</f>
        <v/>
      </c>
    </row>
    <row r="3397" spans="1:11">
      <c r="A3397" s="151">
        <v>100716</v>
      </c>
      <c r="B3397" s="152">
        <v>36785</v>
      </c>
      <c r="C3397" s="151" t="s">
        <v>6577</v>
      </c>
      <c r="D3397" s="151" t="s">
        <v>6575</v>
      </c>
      <c r="E3397" s="151">
        <v>0.16</v>
      </c>
      <c r="F3397" s="151">
        <v>134.38</v>
      </c>
      <c r="G3397" s="151">
        <f t="shared" ref="G3397:G3460" si="159">IF(J3397="INSUMO",F3397*E3397,0)</f>
        <v>21.500799999999998</v>
      </c>
      <c r="H3397" s="151">
        <f t="shared" ref="H3397:H3460" si="160">IF(J3397="MÃO DE OBRA",F3397*E3397,0)</f>
        <v>0</v>
      </c>
      <c r="I3397" s="151">
        <f t="shared" ref="I3397:I3460" si="161">E3397*F3397</f>
        <v>21.500799999999998</v>
      </c>
      <c r="J3397" s="151" t="s">
        <v>707</v>
      </c>
      <c r="K3397" s="151" t="str">
        <f>IFERROR(IF(VLOOKUP(B3397,comp!$D:$L,1,FALSE)=B3397,"",""),"Novo")</f>
        <v/>
      </c>
    </row>
    <row r="3398" spans="1:11">
      <c r="A3398" s="151">
        <v>100716</v>
      </c>
      <c r="B3398" s="152">
        <v>93408</v>
      </c>
      <c r="C3398" s="151" t="s">
        <v>6780</v>
      </c>
      <c r="D3398" s="151" t="s">
        <v>703</v>
      </c>
      <c r="E3398" s="151">
        <v>1.5699999999999999E-2</v>
      </c>
      <c r="F3398" s="151">
        <v>88.41</v>
      </c>
      <c r="G3398" s="151">
        <f t="shared" si="159"/>
        <v>0</v>
      </c>
      <c r="H3398" s="151">
        <f t="shared" si="160"/>
        <v>1.3880369999999997</v>
      </c>
      <c r="I3398" s="151">
        <f t="shared" si="161"/>
        <v>1.3880369999999997</v>
      </c>
      <c r="J3398" s="151" t="s">
        <v>704</v>
      </c>
      <c r="K3398" s="151" t="str">
        <f>IFERROR(IF(VLOOKUP(B3398,comp!$D:$L,1,FALSE)=B3398,"",""),"Novo")</f>
        <v>Novo</v>
      </c>
    </row>
    <row r="3399" spans="1:11">
      <c r="A3399" s="151">
        <v>100716</v>
      </c>
      <c r="B3399" s="152">
        <v>93409</v>
      </c>
      <c r="C3399" s="151" t="s">
        <v>6781</v>
      </c>
      <c r="D3399" s="151" t="s">
        <v>712</v>
      </c>
      <c r="E3399" s="151">
        <v>3.8199999999999998E-2</v>
      </c>
      <c r="F3399" s="151">
        <v>31.96</v>
      </c>
      <c r="G3399" s="151">
        <f t="shared" si="159"/>
        <v>0</v>
      </c>
      <c r="H3399" s="151">
        <f t="shared" si="160"/>
        <v>1.220872</v>
      </c>
      <c r="I3399" s="151">
        <f t="shared" si="161"/>
        <v>1.220872</v>
      </c>
      <c r="J3399" s="151" t="s">
        <v>704</v>
      </c>
      <c r="K3399" s="151" t="str">
        <f>IFERROR(IF(VLOOKUP(B3399,comp!$D:$L,1,FALSE)=B3399,"",""),"Novo")</f>
        <v>Novo</v>
      </c>
    </row>
    <row r="3400" spans="1:11">
      <c r="A3400" s="151">
        <v>100717</v>
      </c>
      <c r="B3400" s="152">
        <v>3768</v>
      </c>
      <c r="C3400" s="151" t="s">
        <v>6535</v>
      </c>
      <c r="D3400" s="151" t="s">
        <v>727</v>
      </c>
      <c r="E3400" s="151">
        <v>0.3</v>
      </c>
      <c r="F3400" s="151">
        <v>3.63</v>
      </c>
      <c r="G3400" s="151">
        <f t="shared" si="159"/>
        <v>1.089</v>
      </c>
      <c r="H3400" s="151">
        <f t="shared" si="160"/>
        <v>0</v>
      </c>
      <c r="I3400" s="151">
        <f t="shared" si="161"/>
        <v>1.089</v>
      </c>
      <c r="J3400" s="151" t="s">
        <v>707</v>
      </c>
      <c r="K3400" s="151" t="str">
        <f>IFERROR(IF(VLOOKUP(B3400,comp!$D:$L,1,FALSE)=B3400,"",""),"Novo")</f>
        <v/>
      </c>
    </row>
    <row r="3401" spans="1:11">
      <c r="A3401" s="151">
        <v>100718</v>
      </c>
      <c r="B3401" s="152">
        <v>12815</v>
      </c>
      <c r="C3401" s="151" t="s">
        <v>6143</v>
      </c>
      <c r="D3401" s="151" t="s">
        <v>727</v>
      </c>
      <c r="E3401" s="151">
        <v>0.02</v>
      </c>
      <c r="F3401" s="151">
        <v>11.26</v>
      </c>
      <c r="G3401" s="151">
        <f t="shared" si="159"/>
        <v>0.22520000000000001</v>
      </c>
      <c r="H3401" s="151">
        <f t="shared" si="160"/>
        <v>0</v>
      </c>
      <c r="I3401" s="151">
        <f t="shared" si="161"/>
        <v>0.22520000000000001</v>
      </c>
      <c r="J3401" s="151" t="s">
        <v>707</v>
      </c>
      <c r="K3401" s="151" t="str">
        <f>IFERROR(IF(VLOOKUP(B3401,comp!$D:$L,1,FALSE)=B3401,"",""),"Novo")</f>
        <v/>
      </c>
    </row>
    <row r="3402" spans="1:11">
      <c r="A3402" s="151">
        <v>100723</v>
      </c>
      <c r="B3402" s="152">
        <v>7293</v>
      </c>
      <c r="C3402" s="151" t="s">
        <v>4688</v>
      </c>
      <c r="D3402" s="151" t="s">
        <v>1496</v>
      </c>
      <c r="E3402" s="151">
        <v>0.20319999999999999</v>
      </c>
      <c r="F3402" s="151">
        <v>46.89</v>
      </c>
      <c r="G3402" s="151">
        <f t="shared" si="159"/>
        <v>9.5280480000000001</v>
      </c>
      <c r="H3402" s="151">
        <f t="shared" si="160"/>
        <v>0</v>
      </c>
      <c r="I3402" s="151">
        <f t="shared" si="161"/>
        <v>9.5280480000000001</v>
      </c>
      <c r="J3402" s="151" t="s">
        <v>707</v>
      </c>
      <c r="K3402" s="151" t="str">
        <f>IFERROR(IF(VLOOKUP(B3402,comp!$D:$L,1,FALSE)=B3402,"",""),"Novo")</f>
        <v/>
      </c>
    </row>
    <row r="3403" spans="1:11">
      <c r="A3403" s="151">
        <v>100727</v>
      </c>
      <c r="B3403" s="152">
        <v>5330</v>
      </c>
      <c r="C3403" s="151" t="s">
        <v>4452</v>
      </c>
      <c r="D3403" s="151" t="s">
        <v>1496</v>
      </c>
      <c r="E3403" s="151">
        <v>2.9600000000000001E-2</v>
      </c>
      <c r="F3403" s="151">
        <v>48.3</v>
      </c>
      <c r="G3403" s="151">
        <f t="shared" si="159"/>
        <v>1.4296800000000001</v>
      </c>
      <c r="H3403" s="151">
        <f t="shared" si="160"/>
        <v>0</v>
      </c>
      <c r="I3403" s="151">
        <f t="shared" si="161"/>
        <v>1.4296800000000001</v>
      </c>
      <c r="J3403" s="151" t="s">
        <v>707</v>
      </c>
      <c r="K3403" s="151" t="str">
        <f>IFERROR(IF(VLOOKUP(B3403,comp!$D:$L,1,FALSE)=B3403,"",""),"Novo")</f>
        <v/>
      </c>
    </row>
    <row r="3404" spans="1:11">
      <c r="A3404" s="151">
        <v>100727</v>
      </c>
      <c r="B3404" s="152">
        <v>88312</v>
      </c>
      <c r="C3404" s="151" t="s">
        <v>6782</v>
      </c>
      <c r="D3404" s="151" t="s">
        <v>852</v>
      </c>
      <c r="E3404" s="151">
        <v>6.3500000000000001E-2</v>
      </c>
      <c r="F3404" s="151">
        <v>32.200000000000003</v>
      </c>
      <c r="G3404" s="151">
        <f t="shared" si="159"/>
        <v>0</v>
      </c>
      <c r="H3404" s="151">
        <f t="shared" si="160"/>
        <v>2.0447000000000002</v>
      </c>
      <c r="I3404" s="151">
        <f t="shared" si="161"/>
        <v>2.0447000000000002</v>
      </c>
      <c r="J3404" s="151" t="s">
        <v>704</v>
      </c>
      <c r="K3404" s="151" t="str">
        <f>IFERROR(IF(VLOOKUP(B3404,comp!$D:$L,1,FALSE)=B3404,"",""),"Novo")</f>
        <v>Novo</v>
      </c>
    </row>
    <row r="3405" spans="1:11">
      <c r="A3405" s="151">
        <v>100729</v>
      </c>
      <c r="B3405" s="152">
        <v>7304</v>
      </c>
      <c r="C3405" s="151" t="s">
        <v>4689</v>
      </c>
      <c r="D3405" s="151" t="s">
        <v>1496</v>
      </c>
      <c r="E3405" s="151">
        <v>0.20749999999999999</v>
      </c>
      <c r="F3405" s="151">
        <v>87.45</v>
      </c>
      <c r="G3405" s="151">
        <f t="shared" si="159"/>
        <v>18.145875</v>
      </c>
      <c r="H3405" s="151">
        <f t="shared" si="160"/>
        <v>0</v>
      </c>
      <c r="I3405" s="151">
        <f t="shared" si="161"/>
        <v>18.145875</v>
      </c>
      <c r="J3405" s="151" t="s">
        <v>707</v>
      </c>
      <c r="K3405" s="151" t="str">
        <f>IFERROR(IF(VLOOKUP(B3405,comp!$D:$L,1,FALSE)=B3405,"",""),"Novo")</f>
        <v/>
      </c>
    </row>
    <row r="3406" spans="1:11">
      <c r="A3406" s="151">
        <v>100733</v>
      </c>
      <c r="B3406" s="152">
        <v>38122</v>
      </c>
      <c r="C3406" s="151" t="s">
        <v>4509</v>
      </c>
      <c r="D3406" s="151" t="s">
        <v>1496</v>
      </c>
      <c r="E3406" s="151">
        <v>0.20730000000000001</v>
      </c>
      <c r="F3406" s="151">
        <v>20.6</v>
      </c>
      <c r="G3406" s="151">
        <f t="shared" si="159"/>
        <v>4.2703800000000003</v>
      </c>
      <c r="H3406" s="151">
        <f t="shared" si="160"/>
        <v>0</v>
      </c>
      <c r="I3406" s="151">
        <f t="shared" si="161"/>
        <v>4.2703800000000003</v>
      </c>
      <c r="J3406" s="151" t="s">
        <v>707</v>
      </c>
      <c r="K3406" s="151" t="str">
        <f>IFERROR(IF(VLOOKUP(B3406,comp!$D:$L,1,FALSE)=B3406,"",""),"Novo")</f>
        <v/>
      </c>
    </row>
    <row r="3407" spans="1:11">
      <c r="A3407" s="151">
        <v>100735</v>
      </c>
      <c r="B3407" s="152">
        <v>43649</v>
      </c>
      <c r="C3407" s="151" t="s">
        <v>4695</v>
      </c>
      <c r="D3407" s="151" t="s">
        <v>1496</v>
      </c>
      <c r="E3407" s="151">
        <v>5.7500000000000002E-2</v>
      </c>
      <c r="F3407" s="151">
        <v>45.23</v>
      </c>
      <c r="G3407" s="151">
        <f t="shared" si="159"/>
        <v>2.6007249999999997</v>
      </c>
      <c r="H3407" s="151">
        <f t="shared" si="160"/>
        <v>0</v>
      </c>
      <c r="I3407" s="151">
        <f t="shared" si="161"/>
        <v>2.6007249999999997</v>
      </c>
      <c r="J3407" s="151" t="s">
        <v>707</v>
      </c>
      <c r="K3407" s="151" t="str">
        <f>IFERROR(IF(VLOOKUP(B3407,comp!$D:$L,1,FALSE)=B3407,"",""),"Novo")</f>
        <v/>
      </c>
    </row>
    <row r="3408" spans="1:11">
      <c r="A3408" s="151">
        <v>102488</v>
      </c>
      <c r="B3408" s="152">
        <v>95276</v>
      </c>
      <c r="C3408" s="151" t="s">
        <v>6783</v>
      </c>
      <c r="D3408" s="151" t="s">
        <v>703</v>
      </c>
      <c r="E3408" s="151">
        <v>1.1900000000000001E-2</v>
      </c>
      <c r="F3408" s="151">
        <v>2.93</v>
      </c>
      <c r="G3408" s="151">
        <f t="shared" si="159"/>
        <v>0</v>
      </c>
      <c r="H3408" s="151">
        <f t="shared" si="160"/>
        <v>3.4867000000000002E-2</v>
      </c>
      <c r="I3408" s="151">
        <f t="shared" si="161"/>
        <v>3.4867000000000002E-2</v>
      </c>
      <c r="J3408" s="151" t="s">
        <v>704</v>
      </c>
      <c r="K3408" s="151" t="str">
        <f>IFERROR(IF(VLOOKUP(B3408,comp!$D:$L,1,FALSE)=B3408,"",""),"Novo")</f>
        <v>Novo</v>
      </c>
    </row>
    <row r="3409" spans="1:11">
      <c r="A3409" s="151">
        <v>102488</v>
      </c>
      <c r="B3409" s="152">
        <v>95277</v>
      </c>
      <c r="C3409" s="151" t="s">
        <v>6784</v>
      </c>
      <c r="D3409" s="151" t="s">
        <v>712</v>
      </c>
      <c r="E3409" s="151">
        <v>8.4099999999999994E-2</v>
      </c>
      <c r="F3409" s="151">
        <v>0.6</v>
      </c>
      <c r="G3409" s="151">
        <f t="shared" si="159"/>
        <v>0</v>
      </c>
      <c r="H3409" s="151">
        <f t="shared" si="160"/>
        <v>5.0459999999999998E-2</v>
      </c>
      <c r="I3409" s="151">
        <f t="shared" si="161"/>
        <v>5.0459999999999998E-2</v>
      </c>
      <c r="J3409" s="151" t="s">
        <v>704</v>
      </c>
      <c r="K3409" s="151" t="str">
        <f>IFERROR(IF(VLOOKUP(B3409,comp!$D:$L,1,FALSE)=B3409,"",""),"Novo")</f>
        <v>Novo</v>
      </c>
    </row>
    <row r="3410" spans="1:11">
      <c r="A3410" s="151">
        <v>102489</v>
      </c>
      <c r="B3410" s="152">
        <v>151</v>
      </c>
      <c r="C3410" s="151" t="s">
        <v>3023</v>
      </c>
      <c r="D3410" s="151" t="s">
        <v>1496</v>
      </c>
      <c r="E3410" s="151">
        <v>0.5</v>
      </c>
      <c r="F3410" s="151">
        <v>27.58</v>
      </c>
      <c r="G3410" s="151">
        <f t="shared" si="159"/>
        <v>13.79</v>
      </c>
      <c r="H3410" s="151">
        <f t="shared" si="160"/>
        <v>0</v>
      </c>
      <c r="I3410" s="151">
        <f t="shared" si="161"/>
        <v>13.79</v>
      </c>
      <c r="J3410" s="151" t="s">
        <v>707</v>
      </c>
      <c r="K3410" s="151" t="str">
        <f>IFERROR(IF(VLOOKUP(B3410,comp!$D:$L,1,FALSE)=B3410,"",""),"Novo")</f>
        <v/>
      </c>
    </row>
    <row r="3411" spans="1:11">
      <c r="A3411" s="151">
        <v>102491</v>
      </c>
      <c r="B3411" s="152">
        <v>7348</v>
      </c>
      <c r="C3411" s="151" t="s">
        <v>4699</v>
      </c>
      <c r="D3411" s="151" t="s">
        <v>1496</v>
      </c>
      <c r="E3411" s="151">
        <v>0.42699999999999999</v>
      </c>
      <c r="F3411" s="151">
        <v>20.65</v>
      </c>
      <c r="G3411" s="151">
        <f t="shared" si="159"/>
        <v>8.8175499999999989</v>
      </c>
      <c r="H3411" s="151">
        <f t="shared" si="160"/>
        <v>0</v>
      </c>
      <c r="I3411" s="151">
        <f t="shared" si="161"/>
        <v>8.8175499999999989</v>
      </c>
      <c r="J3411" s="151" t="s">
        <v>707</v>
      </c>
      <c r="K3411" s="151" t="str">
        <f>IFERROR(IF(VLOOKUP(B3411,comp!$D:$L,1,FALSE)=B3411,"",""),"Novo")</f>
        <v/>
      </c>
    </row>
    <row r="3412" spans="1:11">
      <c r="A3412" s="151">
        <v>102498</v>
      </c>
      <c r="B3412" s="152">
        <v>11161</v>
      </c>
      <c r="C3412" s="151" t="s">
        <v>3603</v>
      </c>
      <c r="D3412" s="151" t="s">
        <v>828</v>
      </c>
      <c r="E3412" s="151">
        <v>0.106</v>
      </c>
      <c r="F3412" s="151">
        <v>1.58</v>
      </c>
      <c r="G3412" s="151">
        <f t="shared" si="159"/>
        <v>0.16747999999999999</v>
      </c>
      <c r="H3412" s="151">
        <f t="shared" si="160"/>
        <v>0</v>
      </c>
      <c r="I3412" s="151">
        <f t="shared" si="161"/>
        <v>0.16747999999999999</v>
      </c>
      <c r="J3412" s="151" t="s">
        <v>707</v>
      </c>
      <c r="K3412" s="151" t="str">
        <f>IFERROR(IF(VLOOKUP(B3412,comp!$D:$L,1,FALSE)=B3412,"",""),"Novo")</f>
        <v/>
      </c>
    </row>
    <row r="3413" spans="1:11">
      <c r="A3413" s="151">
        <v>102499</v>
      </c>
      <c r="B3413" s="152">
        <v>41967</v>
      </c>
      <c r="C3413" s="151" t="s">
        <v>4453</v>
      </c>
      <c r="D3413" s="151" t="s">
        <v>1496</v>
      </c>
      <c r="E3413" s="151">
        <v>0.08</v>
      </c>
      <c r="F3413" s="151">
        <v>22.11</v>
      </c>
      <c r="G3413" s="151">
        <f t="shared" si="159"/>
        <v>1.7687999999999999</v>
      </c>
      <c r="H3413" s="151">
        <f t="shared" si="160"/>
        <v>0</v>
      </c>
      <c r="I3413" s="151">
        <f t="shared" si="161"/>
        <v>1.7687999999999999</v>
      </c>
      <c r="J3413" s="151" t="s">
        <v>707</v>
      </c>
      <c r="K3413" s="151" t="str">
        <f>IFERROR(IF(VLOOKUP(B3413,comp!$D:$L,1,FALSE)=B3413,"",""),"Novo")</f>
        <v/>
      </c>
    </row>
    <row r="3414" spans="1:11">
      <c r="A3414" s="151">
        <v>102505</v>
      </c>
      <c r="B3414" s="152">
        <v>7314</v>
      </c>
      <c r="C3414" s="151" t="s">
        <v>4506</v>
      </c>
      <c r="D3414" s="151" t="s">
        <v>1496</v>
      </c>
      <c r="E3414" s="151">
        <v>1.2E-2</v>
      </c>
      <c r="F3414" s="151">
        <v>84.16</v>
      </c>
      <c r="G3414" s="151">
        <f t="shared" si="159"/>
        <v>1.0099199999999999</v>
      </c>
      <c r="H3414" s="151">
        <f t="shared" si="160"/>
        <v>0</v>
      </c>
      <c r="I3414" s="151">
        <f t="shared" si="161"/>
        <v>1.0099199999999999</v>
      </c>
      <c r="J3414" s="151" t="s">
        <v>707</v>
      </c>
      <c r="K3414" s="151" t="str">
        <f>IFERROR(IF(VLOOKUP(B3414,comp!$D:$L,1,FALSE)=B3414,"",""),"Novo")</f>
        <v/>
      </c>
    </row>
    <row r="3415" spans="1:11">
      <c r="A3415" s="151">
        <v>102509</v>
      </c>
      <c r="B3415" s="152">
        <v>7343</v>
      </c>
      <c r="C3415" s="151" t="s">
        <v>4507</v>
      </c>
      <c r="D3415" s="151" t="s">
        <v>1496</v>
      </c>
      <c r="E3415" s="151">
        <v>0.42699999999999999</v>
      </c>
      <c r="F3415" s="151">
        <v>35.42</v>
      </c>
      <c r="G3415" s="151">
        <f t="shared" si="159"/>
        <v>15.12434</v>
      </c>
      <c r="H3415" s="151">
        <f t="shared" si="160"/>
        <v>0</v>
      </c>
      <c r="I3415" s="151">
        <f t="shared" si="161"/>
        <v>15.12434</v>
      </c>
      <c r="J3415" s="151" t="s">
        <v>707</v>
      </c>
      <c r="K3415" s="151" t="str">
        <f>IFERROR(IF(VLOOKUP(B3415,comp!$D:$L,1,FALSE)=B3415,"",""),"Novo")</f>
        <v/>
      </c>
    </row>
    <row r="3416" spans="1:11">
      <c r="A3416" s="151">
        <v>102509</v>
      </c>
      <c r="B3416" s="152">
        <v>44477</v>
      </c>
      <c r="C3416" s="151" t="s">
        <v>5222</v>
      </c>
      <c r="D3416" s="151" t="s">
        <v>828</v>
      </c>
      <c r="E3416" s="151">
        <v>0.25</v>
      </c>
      <c r="F3416" s="151">
        <v>14.99</v>
      </c>
      <c r="G3416" s="151">
        <f t="shared" si="159"/>
        <v>3.7475000000000001</v>
      </c>
      <c r="H3416" s="151">
        <f t="shared" si="160"/>
        <v>0</v>
      </c>
      <c r="I3416" s="151">
        <f t="shared" si="161"/>
        <v>3.7475000000000001</v>
      </c>
      <c r="J3416" s="151" t="s">
        <v>707</v>
      </c>
      <c r="K3416" s="151" t="str">
        <f>IFERROR(IF(VLOOKUP(B3416,comp!$D:$L,1,FALSE)=B3416,"",""),"Novo")</f>
        <v/>
      </c>
    </row>
    <row r="3417" spans="1:11">
      <c r="A3417" s="151">
        <v>102509</v>
      </c>
      <c r="B3417" s="152">
        <v>44478</v>
      </c>
      <c r="C3417" s="151" t="s">
        <v>5223</v>
      </c>
      <c r="D3417" s="151" t="s">
        <v>828</v>
      </c>
      <c r="E3417" s="151">
        <v>0.11</v>
      </c>
      <c r="F3417" s="151">
        <v>14.99</v>
      </c>
      <c r="G3417" s="151">
        <f t="shared" si="159"/>
        <v>1.6489</v>
      </c>
      <c r="H3417" s="151">
        <f t="shared" si="160"/>
        <v>0</v>
      </c>
      <c r="I3417" s="151">
        <f t="shared" si="161"/>
        <v>1.6489</v>
      </c>
      <c r="J3417" s="151" t="s">
        <v>707</v>
      </c>
      <c r="K3417" s="151" t="str">
        <f>IFERROR(IF(VLOOKUP(B3417,comp!$D:$L,1,FALSE)=B3417,"",""),"Novo")</f>
        <v/>
      </c>
    </row>
    <row r="3418" spans="1:11">
      <c r="A3418" s="151">
        <v>102512</v>
      </c>
      <c r="B3418" s="152">
        <v>95133</v>
      </c>
      <c r="C3418" s="151" t="s">
        <v>6785</v>
      </c>
      <c r="D3418" s="151" t="s">
        <v>703</v>
      </c>
      <c r="E3418" s="151">
        <v>2.9999999999999997E-4</v>
      </c>
      <c r="F3418" s="151">
        <v>181.01</v>
      </c>
      <c r="G3418" s="151">
        <f t="shared" si="159"/>
        <v>0</v>
      </c>
      <c r="H3418" s="151">
        <f t="shared" si="160"/>
        <v>5.430299999999999E-2</v>
      </c>
      <c r="I3418" s="151">
        <f t="shared" si="161"/>
        <v>5.430299999999999E-2</v>
      </c>
      <c r="J3418" s="151" t="s">
        <v>704</v>
      </c>
      <c r="K3418" s="151" t="str">
        <f>IFERROR(IF(VLOOKUP(B3418,comp!$D:$L,1,FALSE)=B3418,"",""),"Novo")</f>
        <v>Novo</v>
      </c>
    </row>
    <row r="3419" spans="1:11">
      <c r="A3419" s="151">
        <v>102512</v>
      </c>
      <c r="B3419" s="152">
        <v>96159</v>
      </c>
      <c r="C3419" s="151" t="s">
        <v>6786</v>
      </c>
      <c r="D3419" s="151" t="s">
        <v>712</v>
      </c>
      <c r="E3419" s="151">
        <v>3.3399999999999999E-2</v>
      </c>
      <c r="F3419" s="151">
        <v>92.46</v>
      </c>
      <c r="G3419" s="151">
        <f t="shared" si="159"/>
        <v>0</v>
      </c>
      <c r="H3419" s="151">
        <f t="shared" si="160"/>
        <v>3.0881639999999999</v>
      </c>
      <c r="I3419" s="151">
        <f t="shared" si="161"/>
        <v>3.0881639999999999</v>
      </c>
      <c r="J3419" s="151" t="s">
        <v>704</v>
      </c>
      <c r="K3419" s="151" t="str">
        <f>IFERROR(IF(VLOOKUP(B3419,comp!$D:$L,1,FALSE)=B3419,"",""),"Novo")</f>
        <v>Novo</v>
      </c>
    </row>
    <row r="3420" spans="1:11">
      <c r="A3420" s="151">
        <v>101749</v>
      </c>
      <c r="B3420" s="152">
        <v>3671</v>
      </c>
      <c r="C3420" s="151" t="s">
        <v>3975</v>
      </c>
      <c r="D3420" s="151" t="s">
        <v>826</v>
      </c>
      <c r="E3420" s="151">
        <v>1.67</v>
      </c>
      <c r="F3420" s="151">
        <v>1.33</v>
      </c>
      <c r="G3420" s="151">
        <f t="shared" si="159"/>
        <v>2.2210999999999999</v>
      </c>
      <c r="H3420" s="151">
        <f t="shared" si="160"/>
        <v>0</v>
      </c>
      <c r="I3420" s="151">
        <f t="shared" si="161"/>
        <v>2.2210999999999999</v>
      </c>
      <c r="J3420" s="151" t="s">
        <v>707</v>
      </c>
      <c r="K3420" s="151" t="str">
        <f>IFERROR(IF(VLOOKUP(B3420,comp!$D:$L,1,FALSE)=B3420,"",""),"Novo")</f>
        <v/>
      </c>
    </row>
    <row r="3421" spans="1:11">
      <c r="A3421" s="151">
        <v>101729</v>
      </c>
      <c r="B3421" s="152">
        <v>6214</v>
      </c>
      <c r="C3421" s="151" t="s">
        <v>4567</v>
      </c>
      <c r="D3421" s="151" t="s">
        <v>838</v>
      </c>
      <c r="E3421" s="151">
        <v>1.05</v>
      </c>
      <c r="F3421" s="151">
        <v>222.23</v>
      </c>
      <c r="G3421" s="151">
        <f t="shared" si="159"/>
        <v>233.3415</v>
      </c>
      <c r="H3421" s="151">
        <f t="shared" si="160"/>
        <v>0</v>
      </c>
      <c r="I3421" s="151">
        <f t="shared" si="161"/>
        <v>233.3415</v>
      </c>
      <c r="J3421" s="151" t="s">
        <v>707</v>
      </c>
      <c r="K3421" s="151" t="str">
        <f>IFERROR(IF(VLOOKUP(B3421,comp!$D:$L,1,FALSE)=B3421,"",""),"Novo")</f>
        <v/>
      </c>
    </row>
    <row r="3422" spans="1:11">
      <c r="A3422" s="151">
        <v>101729</v>
      </c>
      <c r="B3422" s="152">
        <v>44396</v>
      </c>
      <c r="C3422" s="151" t="s">
        <v>4512</v>
      </c>
      <c r="D3422" s="151" t="s">
        <v>828</v>
      </c>
      <c r="E3422" s="151">
        <v>0.57499999999999996</v>
      </c>
      <c r="F3422" s="151">
        <v>44.82</v>
      </c>
      <c r="G3422" s="151">
        <f t="shared" si="159"/>
        <v>25.7715</v>
      </c>
      <c r="H3422" s="151">
        <f t="shared" si="160"/>
        <v>0</v>
      </c>
      <c r="I3422" s="151">
        <f t="shared" si="161"/>
        <v>25.7715</v>
      </c>
      <c r="J3422" s="151" t="s">
        <v>707</v>
      </c>
      <c r="K3422" s="151" t="str">
        <f>IFERROR(IF(VLOOKUP(B3422,comp!$D:$L,1,FALSE)=B3422,"",""),"Novo")</f>
        <v/>
      </c>
    </row>
    <row r="3423" spans="1:11">
      <c r="A3423" s="151">
        <v>101746</v>
      </c>
      <c r="B3423" s="152">
        <v>6178</v>
      </c>
      <c r="C3423" s="151" t="s">
        <v>4564</v>
      </c>
      <c r="D3423" s="151" t="s">
        <v>838</v>
      </c>
      <c r="E3423" s="151">
        <v>1.075</v>
      </c>
      <c r="F3423" s="151">
        <v>354.76</v>
      </c>
      <c r="G3423" s="151">
        <f t="shared" si="159"/>
        <v>381.36699999999996</v>
      </c>
      <c r="H3423" s="151">
        <f t="shared" si="160"/>
        <v>0</v>
      </c>
      <c r="I3423" s="151">
        <f t="shared" si="161"/>
        <v>381.36699999999996</v>
      </c>
      <c r="J3423" s="151" t="s">
        <v>707</v>
      </c>
      <c r="K3423" s="151" t="str">
        <f>IFERROR(IF(VLOOKUP(B3423,comp!$D:$L,1,FALSE)=B3423,"",""),"Novo")</f>
        <v/>
      </c>
    </row>
    <row r="3424" spans="1:11">
      <c r="A3424" s="151">
        <v>87246</v>
      </c>
      <c r="B3424" s="152">
        <v>1287</v>
      </c>
      <c r="C3424" s="151" t="s">
        <v>6595</v>
      </c>
      <c r="D3424" s="151" t="s">
        <v>838</v>
      </c>
      <c r="E3424" s="151">
        <v>1.081</v>
      </c>
      <c r="F3424" s="151">
        <v>29.04</v>
      </c>
      <c r="G3424" s="151">
        <f t="shared" si="159"/>
        <v>31.392239999999997</v>
      </c>
      <c r="H3424" s="151">
        <f t="shared" si="160"/>
        <v>0</v>
      </c>
      <c r="I3424" s="151">
        <f t="shared" si="161"/>
        <v>31.392239999999997</v>
      </c>
      <c r="J3424" s="151" t="s">
        <v>707</v>
      </c>
      <c r="K3424" s="151" t="str">
        <f>IFERROR(IF(VLOOKUP(B3424,comp!$D:$L,1,FALSE)=B3424,"",""),"Novo")</f>
        <v/>
      </c>
    </row>
    <row r="3425" spans="1:11">
      <c r="A3425" s="151">
        <v>87246</v>
      </c>
      <c r="B3425" s="152">
        <v>1381</v>
      </c>
      <c r="C3425" s="151" t="s">
        <v>3625</v>
      </c>
      <c r="D3425" s="151" t="s">
        <v>828</v>
      </c>
      <c r="E3425" s="151">
        <v>9.1325000000000003</v>
      </c>
      <c r="F3425" s="151">
        <v>0.79</v>
      </c>
      <c r="G3425" s="151">
        <f t="shared" si="159"/>
        <v>7.2146750000000006</v>
      </c>
      <c r="H3425" s="151">
        <f t="shared" si="160"/>
        <v>0</v>
      </c>
      <c r="I3425" s="151">
        <f t="shared" si="161"/>
        <v>7.2146750000000006</v>
      </c>
      <c r="J3425" s="151" t="s">
        <v>707</v>
      </c>
      <c r="K3425" s="151" t="str">
        <f>IFERROR(IF(VLOOKUP(B3425,comp!$D:$L,1,FALSE)=B3425,"",""),"Novo")</f>
        <v/>
      </c>
    </row>
    <row r="3426" spans="1:11">
      <c r="A3426" s="151">
        <v>87246</v>
      </c>
      <c r="B3426" s="152">
        <v>34357</v>
      </c>
      <c r="C3426" s="151" t="s">
        <v>3629</v>
      </c>
      <c r="D3426" s="151" t="s">
        <v>828</v>
      </c>
      <c r="E3426" s="151">
        <v>0.24099999999999999</v>
      </c>
      <c r="F3426" s="151">
        <v>4.63</v>
      </c>
      <c r="G3426" s="151">
        <f t="shared" si="159"/>
        <v>1.1158299999999999</v>
      </c>
      <c r="H3426" s="151">
        <f t="shared" si="160"/>
        <v>0</v>
      </c>
      <c r="I3426" s="151">
        <f t="shared" si="161"/>
        <v>1.1158299999999999</v>
      </c>
      <c r="J3426" s="151" t="s">
        <v>707</v>
      </c>
      <c r="K3426" s="151" t="str">
        <f>IFERROR(IF(VLOOKUP(B3426,comp!$D:$L,1,FALSE)=B3426,"",""),"Novo")</f>
        <v/>
      </c>
    </row>
    <row r="3427" spans="1:11">
      <c r="A3427" s="151">
        <v>87246</v>
      </c>
      <c r="B3427" s="152">
        <v>88256</v>
      </c>
      <c r="C3427" s="151" t="s">
        <v>6787</v>
      </c>
      <c r="D3427" s="151" t="s">
        <v>852</v>
      </c>
      <c r="E3427" s="151">
        <v>0.67969999999999997</v>
      </c>
      <c r="F3427" s="151">
        <v>30.04</v>
      </c>
      <c r="G3427" s="151">
        <f t="shared" si="159"/>
        <v>0</v>
      </c>
      <c r="H3427" s="151">
        <f t="shared" si="160"/>
        <v>20.418187999999997</v>
      </c>
      <c r="I3427" s="151">
        <f t="shared" si="161"/>
        <v>20.418187999999997</v>
      </c>
      <c r="J3427" s="151" t="s">
        <v>704</v>
      </c>
      <c r="K3427" s="151" t="str">
        <f>IFERROR(IF(VLOOKUP(B3427,comp!$D:$L,1,FALSE)=B3427,"",""),"Novo")</f>
        <v>Novo</v>
      </c>
    </row>
    <row r="3428" spans="1:11">
      <c r="A3428" s="151">
        <v>87255</v>
      </c>
      <c r="B3428" s="152">
        <v>1292</v>
      </c>
      <c r="C3428" s="151" t="s">
        <v>6596</v>
      </c>
      <c r="D3428" s="151" t="s">
        <v>838</v>
      </c>
      <c r="E3428" s="151">
        <v>1.1326400000000001</v>
      </c>
      <c r="F3428" s="151">
        <v>36.28</v>
      </c>
      <c r="G3428" s="151">
        <f t="shared" si="159"/>
        <v>41.092179200000004</v>
      </c>
      <c r="H3428" s="151">
        <f t="shared" si="160"/>
        <v>0</v>
      </c>
      <c r="I3428" s="151">
        <f t="shared" si="161"/>
        <v>41.092179200000004</v>
      </c>
      <c r="J3428" s="151" t="s">
        <v>707</v>
      </c>
      <c r="K3428" s="151" t="str">
        <f>IFERROR(IF(VLOOKUP(B3428,comp!$D:$L,1,FALSE)=B3428,"",""),"Novo")</f>
        <v/>
      </c>
    </row>
    <row r="3429" spans="1:11">
      <c r="A3429" s="151">
        <v>87261</v>
      </c>
      <c r="B3429" s="152">
        <v>37595</v>
      </c>
      <c r="C3429" s="151" t="s">
        <v>3635</v>
      </c>
      <c r="D3429" s="151" t="s">
        <v>828</v>
      </c>
      <c r="E3429" s="151">
        <v>9.1300000000000008</v>
      </c>
      <c r="F3429" s="151">
        <v>2.42</v>
      </c>
      <c r="G3429" s="151">
        <f t="shared" si="159"/>
        <v>22.0946</v>
      </c>
      <c r="H3429" s="151">
        <f t="shared" si="160"/>
        <v>0</v>
      </c>
      <c r="I3429" s="151">
        <f t="shared" si="161"/>
        <v>22.0946</v>
      </c>
      <c r="J3429" s="151" t="s">
        <v>707</v>
      </c>
      <c r="K3429" s="151" t="str">
        <f>IFERROR(IF(VLOOKUP(B3429,comp!$D:$L,1,FALSE)=B3429,"",""),"Novo")</f>
        <v/>
      </c>
    </row>
    <row r="3430" spans="1:11">
      <c r="A3430" s="151">
        <v>87261</v>
      </c>
      <c r="B3430" s="152">
        <v>45190</v>
      </c>
      <c r="C3430" s="151" t="s">
        <v>6593</v>
      </c>
      <c r="D3430" s="151" t="s">
        <v>838</v>
      </c>
      <c r="E3430" s="151">
        <v>1.1326400000000001</v>
      </c>
      <c r="F3430" s="151">
        <v>59.9</v>
      </c>
      <c r="G3430" s="151">
        <f t="shared" si="159"/>
        <v>67.845136000000011</v>
      </c>
      <c r="H3430" s="151">
        <f t="shared" si="160"/>
        <v>0</v>
      </c>
      <c r="I3430" s="151">
        <f t="shared" si="161"/>
        <v>67.845136000000011</v>
      </c>
      <c r="J3430" s="151" t="s">
        <v>707</v>
      </c>
      <c r="K3430" s="151" t="str">
        <f>IFERROR(IF(VLOOKUP(B3430,comp!$D:$L,1,FALSE)=B3430,"",""),"Novo")</f>
        <v/>
      </c>
    </row>
    <row r="3431" spans="1:11">
      <c r="A3431" s="151">
        <v>98671</v>
      </c>
      <c r="B3431" s="152">
        <v>10841</v>
      </c>
      <c r="C3431" s="151" t="s">
        <v>5283</v>
      </c>
      <c r="D3431" s="151" t="s">
        <v>838</v>
      </c>
      <c r="E3431" s="151">
        <v>1.1599999999999999</v>
      </c>
      <c r="F3431" s="151">
        <v>350.94</v>
      </c>
      <c r="G3431" s="151">
        <f t="shared" si="159"/>
        <v>407.09039999999999</v>
      </c>
      <c r="H3431" s="151">
        <f t="shared" si="160"/>
        <v>0</v>
      </c>
      <c r="I3431" s="151">
        <f t="shared" si="161"/>
        <v>407.09039999999999</v>
      </c>
      <c r="J3431" s="151" t="s">
        <v>707</v>
      </c>
      <c r="K3431" s="151" t="str">
        <f>IFERROR(IF(VLOOKUP(B3431,comp!$D:$L,1,FALSE)=B3431,"",""),"Novo")</f>
        <v/>
      </c>
    </row>
    <row r="3432" spans="1:11">
      <c r="A3432" s="151">
        <v>98672</v>
      </c>
      <c r="B3432" s="152">
        <v>4818</v>
      </c>
      <c r="C3432" s="151" t="s">
        <v>4291</v>
      </c>
      <c r="D3432" s="151" t="s">
        <v>838</v>
      </c>
      <c r="E3432" s="151">
        <v>1.1599999999999999</v>
      </c>
      <c r="F3432" s="151">
        <v>432.5</v>
      </c>
      <c r="G3432" s="151">
        <f t="shared" si="159"/>
        <v>501.7</v>
      </c>
      <c r="H3432" s="151">
        <f t="shared" si="160"/>
        <v>0</v>
      </c>
      <c r="I3432" s="151">
        <f t="shared" si="161"/>
        <v>501.7</v>
      </c>
      <c r="J3432" s="151" t="s">
        <v>707</v>
      </c>
      <c r="K3432" s="151" t="str">
        <f>IFERROR(IF(VLOOKUP(B3432,comp!$D:$L,1,FALSE)=B3432,"",""),"Novo")</f>
        <v/>
      </c>
    </row>
    <row r="3433" spans="1:11">
      <c r="A3433" s="151">
        <v>98678</v>
      </c>
      <c r="B3433" s="152">
        <v>39694</v>
      </c>
      <c r="C3433" s="151" t="s">
        <v>6003</v>
      </c>
      <c r="D3433" s="151" t="s">
        <v>838</v>
      </c>
      <c r="E3433" s="151">
        <v>1</v>
      </c>
      <c r="F3433" s="151">
        <v>387.01</v>
      </c>
      <c r="G3433" s="151">
        <f t="shared" si="159"/>
        <v>387.01</v>
      </c>
      <c r="H3433" s="151">
        <f t="shared" si="160"/>
        <v>0</v>
      </c>
      <c r="I3433" s="151">
        <f t="shared" si="161"/>
        <v>387.01</v>
      </c>
      <c r="J3433" s="151" t="s">
        <v>707</v>
      </c>
      <c r="K3433" s="151" t="str">
        <f>IFERROR(IF(VLOOKUP(B3433,comp!$D:$L,1,FALSE)=B3433,"",""),"Novo")</f>
        <v/>
      </c>
    </row>
    <row r="3434" spans="1:11">
      <c r="A3434" s="151">
        <v>98685</v>
      </c>
      <c r="B3434" s="152">
        <v>20231</v>
      </c>
      <c r="C3434" s="151" t="s">
        <v>5286</v>
      </c>
      <c r="D3434" s="151" t="s">
        <v>826</v>
      </c>
      <c r="E3434" s="151">
        <v>1.04</v>
      </c>
      <c r="F3434" s="151">
        <v>69.209999999999994</v>
      </c>
      <c r="G3434" s="151">
        <f t="shared" si="159"/>
        <v>71.978399999999993</v>
      </c>
      <c r="H3434" s="151">
        <f t="shared" si="160"/>
        <v>0</v>
      </c>
      <c r="I3434" s="151">
        <f t="shared" si="161"/>
        <v>71.978399999999993</v>
      </c>
      <c r="J3434" s="151" t="s">
        <v>707</v>
      </c>
      <c r="K3434" s="151" t="str">
        <f>IFERROR(IF(VLOOKUP(B3434,comp!$D:$L,1,FALSE)=B3434,"",""),"Novo")</f>
        <v/>
      </c>
    </row>
    <row r="3435" spans="1:11">
      <c r="A3435" s="151">
        <v>98686</v>
      </c>
      <c r="B3435" s="152">
        <v>3733</v>
      </c>
      <c r="C3435" s="151" t="s">
        <v>3985</v>
      </c>
      <c r="D3435" s="151" t="s">
        <v>838</v>
      </c>
      <c r="E3435" s="151">
        <v>0.123</v>
      </c>
      <c r="F3435" s="151">
        <v>91.57</v>
      </c>
      <c r="G3435" s="151">
        <f t="shared" si="159"/>
        <v>11.263109999999999</v>
      </c>
      <c r="H3435" s="151">
        <f t="shared" si="160"/>
        <v>0</v>
      </c>
      <c r="I3435" s="151">
        <f t="shared" si="161"/>
        <v>11.263109999999999</v>
      </c>
      <c r="J3435" s="151" t="s">
        <v>707</v>
      </c>
      <c r="K3435" s="151" t="str">
        <f>IFERROR(IF(VLOOKUP(B3435,comp!$D:$L,1,FALSE)=B3435,"",""),"Novo")</f>
        <v/>
      </c>
    </row>
    <row r="3436" spans="1:11">
      <c r="A3436" s="151">
        <v>98686</v>
      </c>
      <c r="B3436" s="152">
        <v>7353</v>
      </c>
      <c r="C3436" s="151" t="s">
        <v>4701</v>
      </c>
      <c r="D3436" s="151" t="s">
        <v>1496</v>
      </c>
      <c r="E3436" s="151">
        <v>8.3999999999999995E-3</v>
      </c>
      <c r="F3436" s="151">
        <v>34.119999999999997</v>
      </c>
      <c r="G3436" s="151">
        <f t="shared" si="159"/>
        <v>0.28660799999999997</v>
      </c>
      <c r="H3436" s="151">
        <f t="shared" si="160"/>
        <v>0</v>
      </c>
      <c r="I3436" s="151">
        <f t="shared" si="161"/>
        <v>0.28660799999999997</v>
      </c>
      <c r="J3436" s="151" t="s">
        <v>707</v>
      </c>
      <c r="K3436" s="151" t="str">
        <f>IFERROR(IF(VLOOKUP(B3436,comp!$D:$L,1,FALSE)=B3436,"",""),"Novo")</f>
        <v/>
      </c>
    </row>
    <row r="3437" spans="1:11">
      <c r="A3437" s="151">
        <v>98688</v>
      </c>
      <c r="B3437" s="152">
        <v>4791</v>
      </c>
      <c r="C3437" s="151" t="s">
        <v>4505</v>
      </c>
      <c r="D3437" s="151" t="s">
        <v>828</v>
      </c>
      <c r="E3437" s="151">
        <v>0.33</v>
      </c>
      <c r="F3437" s="151">
        <v>49.59</v>
      </c>
      <c r="G3437" s="151">
        <f t="shared" si="159"/>
        <v>16.364700000000003</v>
      </c>
      <c r="H3437" s="151">
        <f t="shared" si="160"/>
        <v>0</v>
      </c>
      <c r="I3437" s="151">
        <f t="shared" si="161"/>
        <v>16.364700000000003</v>
      </c>
      <c r="J3437" s="151" t="s">
        <v>707</v>
      </c>
      <c r="K3437" s="151" t="str">
        <f>IFERROR(IF(VLOOKUP(B3437,comp!$D:$L,1,FALSE)=B3437,"",""),"Novo")</f>
        <v/>
      </c>
    </row>
    <row r="3438" spans="1:11">
      <c r="A3438" s="151">
        <v>98688</v>
      </c>
      <c r="B3438" s="152">
        <v>39829</v>
      </c>
      <c r="C3438" s="151" t="s">
        <v>6347</v>
      </c>
      <c r="D3438" s="151" t="s">
        <v>826</v>
      </c>
      <c r="E3438" s="151">
        <v>1.34</v>
      </c>
      <c r="F3438" s="151">
        <v>37.15</v>
      </c>
      <c r="G3438" s="151">
        <f t="shared" si="159"/>
        <v>49.780999999999999</v>
      </c>
      <c r="H3438" s="151">
        <f t="shared" si="160"/>
        <v>0</v>
      </c>
      <c r="I3438" s="151">
        <f t="shared" si="161"/>
        <v>49.780999999999999</v>
      </c>
      <c r="J3438" s="151" t="s">
        <v>707</v>
      </c>
      <c r="K3438" s="151" t="str">
        <f>IFERROR(IF(VLOOKUP(B3438,comp!$D:$L,1,FALSE)=B3438,"",""),"Novo")</f>
        <v/>
      </c>
    </row>
    <row r="3439" spans="1:11">
      <c r="A3439" s="151">
        <v>98689</v>
      </c>
      <c r="B3439" s="152">
        <v>20232</v>
      </c>
      <c r="C3439" s="151" t="s">
        <v>5287</v>
      </c>
      <c r="D3439" s="151" t="s">
        <v>826</v>
      </c>
      <c r="E3439" s="151">
        <v>1</v>
      </c>
      <c r="F3439" s="151">
        <v>97.97</v>
      </c>
      <c r="G3439" s="151">
        <f t="shared" si="159"/>
        <v>97.97</v>
      </c>
      <c r="H3439" s="151">
        <f t="shared" si="160"/>
        <v>0</v>
      </c>
      <c r="I3439" s="151">
        <f t="shared" si="161"/>
        <v>97.97</v>
      </c>
      <c r="J3439" s="151" t="s">
        <v>707</v>
      </c>
      <c r="K3439" s="151" t="str">
        <f>IFERROR(IF(VLOOKUP(B3439,comp!$D:$L,1,FALSE)=B3439,"",""),"Novo")</f>
        <v/>
      </c>
    </row>
    <row r="3440" spans="1:11">
      <c r="A3440" s="151">
        <v>101090</v>
      </c>
      <c r="B3440" s="152">
        <v>366</v>
      </c>
      <c r="C3440" s="151" t="s">
        <v>3082</v>
      </c>
      <c r="D3440" s="151" t="s">
        <v>1606</v>
      </c>
      <c r="E3440" s="151">
        <v>4.0000000000000001E-3</v>
      </c>
      <c r="F3440" s="151">
        <v>78</v>
      </c>
      <c r="G3440" s="151">
        <f t="shared" si="159"/>
        <v>0.312</v>
      </c>
      <c r="H3440" s="151">
        <f t="shared" si="160"/>
        <v>0</v>
      </c>
      <c r="I3440" s="151">
        <f t="shared" si="161"/>
        <v>0.312</v>
      </c>
      <c r="J3440" s="151" t="s">
        <v>707</v>
      </c>
      <c r="K3440" s="151" t="str">
        <f>IFERROR(IF(VLOOKUP(B3440,comp!$D:$L,1,FALSE)=B3440,"",""),"Novo")</f>
        <v/>
      </c>
    </row>
    <row r="3441" spans="1:11">
      <c r="A3441" s="151">
        <v>101090</v>
      </c>
      <c r="B3441" s="152">
        <v>4708</v>
      </c>
      <c r="C3441" s="151" t="s">
        <v>5263</v>
      </c>
      <c r="D3441" s="151" t="s">
        <v>838</v>
      </c>
      <c r="E3441" s="151">
        <v>1</v>
      </c>
      <c r="F3441" s="151">
        <v>163.16999999999999</v>
      </c>
      <c r="G3441" s="151">
        <f t="shared" si="159"/>
        <v>163.16999999999999</v>
      </c>
      <c r="H3441" s="151">
        <f t="shared" si="160"/>
        <v>0</v>
      </c>
      <c r="I3441" s="151">
        <f t="shared" si="161"/>
        <v>163.16999999999999</v>
      </c>
      <c r="J3441" s="151" t="s">
        <v>707</v>
      </c>
      <c r="K3441" s="151" t="str">
        <f>IFERROR(IF(VLOOKUP(B3441,comp!$D:$L,1,FALSE)=B3441,"",""),"Novo")</f>
        <v/>
      </c>
    </row>
    <row r="3442" spans="1:11">
      <c r="A3442" s="151">
        <v>101731</v>
      </c>
      <c r="B3442" s="152">
        <v>4710</v>
      </c>
      <c r="C3442" s="151" t="s">
        <v>5264</v>
      </c>
      <c r="D3442" s="151" t="s">
        <v>838</v>
      </c>
      <c r="E3442" s="151">
        <v>1.075</v>
      </c>
      <c r="F3442" s="151">
        <v>255.82</v>
      </c>
      <c r="G3442" s="151">
        <f t="shared" si="159"/>
        <v>275.00649999999996</v>
      </c>
      <c r="H3442" s="151">
        <f t="shared" si="160"/>
        <v>0</v>
      </c>
      <c r="I3442" s="151">
        <f t="shared" si="161"/>
        <v>275.00649999999996</v>
      </c>
      <c r="J3442" s="151" t="s">
        <v>707</v>
      </c>
      <c r="K3442" s="151" t="str">
        <f>IFERROR(IF(VLOOKUP(B3442,comp!$D:$L,1,FALSE)=B3442,"",""),"Novo")</f>
        <v/>
      </c>
    </row>
    <row r="3443" spans="1:11">
      <c r="A3443" s="151">
        <v>101732</v>
      </c>
      <c r="B3443" s="152">
        <v>10731</v>
      </c>
      <c r="C3443" s="151" t="s">
        <v>5261</v>
      </c>
      <c r="D3443" s="151" t="s">
        <v>838</v>
      </c>
      <c r="E3443" s="151">
        <v>1.0900000000000001</v>
      </c>
      <c r="F3443" s="151">
        <v>45</v>
      </c>
      <c r="G3443" s="151">
        <f t="shared" si="159"/>
        <v>49.050000000000004</v>
      </c>
      <c r="H3443" s="151">
        <f t="shared" si="160"/>
        <v>0</v>
      </c>
      <c r="I3443" s="151">
        <f t="shared" si="161"/>
        <v>49.050000000000004</v>
      </c>
      <c r="J3443" s="151" t="s">
        <v>707</v>
      </c>
      <c r="K3443" s="151" t="str">
        <f>IFERROR(IF(VLOOKUP(B3443,comp!$D:$L,1,FALSE)=B3443,"",""),"Novo")</f>
        <v/>
      </c>
    </row>
    <row r="3444" spans="1:11">
      <c r="A3444" s="151">
        <v>101094</v>
      </c>
      <c r="B3444" s="152">
        <v>38186</v>
      </c>
      <c r="C3444" s="151" t="s">
        <v>4281</v>
      </c>
      <c r="D3444" s="151" t="s">
        <v>838</v>
      </c>
      <c r="E3444" s="151">
        <v>0.25</v>
      </c>
      <c r="F3444" s="151">
        <v>585.04999999999995</v>
      </c>
      <c r="G3444" s="151">
        <f t="shared" si="159"/>
        <v>146.26249999999999</v>
      </c>
      <c r="H3444" s="151">
        <f t="shared" si="160"/>
        <v>0</v>
      </c>
      <c r="I3444" s="151">
        <f t="shared" si="161"/>
        <v>146.26249999999999</v>
      </c>
      <c r="J3444" s="151" t="s">
        <v>707</v>
      </c>
      <c r="K3444" s="151" t="str">
        <f>IFERROR(IF(VLOOKUP(B3444,comp!$D:$L,1,FALSE)=B3444,"",""),"Novo")</f>
        <v/>
      </c>
    </row>
    <row r="3445" spans="1:11">
      <c r="A3445" s="151">
        <v>101727</v>
      </c>
      <c r="B3445" s="152">
        <v>4792</v>
      </c>
      <c r="C3445" s="151" t="s">
        <v>4268</v>
      </c>
      <c r="D3445" s="151" t="s">
        <v>838</v>
      </c>
      <c r="E3445" s="151">
        <v>1.1100000000000001</v>
      </c>
      <c r="F3445" s="151">
        <v>166.16</v>
      </c>
      <c r="G3445" s="151">
        <f t="shared" si="159"/>
        <v>184.4376</v>
      </c>
      <c r="H3445" s="151">
        <f t="shared" si="160"/>
        <v>0</v>
      </c>
      <c r="I3445" s="151">
        <f t="shared" si="161"/>
        <v>184.4376</v>
      </c>
      <c r="J3445" s="151" t="s">
        <v>707</v>
      </c>
      <c r="K3445" s="151" t="str">
        <f>IFERROR(IF(VLOOKUP(B3445,comp!$D:$L,1,FALSE)=B3445,"",""),"Novo")</f>
        <v/>
      </c>
    </row>
    <row r="3446" spans="1:11">
      <c r="A3446" s="151">
        <v>101733</v>
      </c>
      <c r="B3446" s="152">
        <v>4796</v>
      </c>
      <c r="C3446" s="151" t="s">
        <v>4271</v>
      </c>
      <c r="D3446" s="151" t="s">
        <v>838</v>
      </c>
      <c r="E3446" s="151">
        <v>1.06</v>
      </c>
      <c r="F3446" s="151">
        <v>214.98</v>
      </c>
      <c r="G3446" s="151">
        <f t="shared" si="159"/>
        <v>227.87880000000001</v>
      </c>
      <c r="H3446" s="151">
        <f t="shared" si="160"/>
        <v>0</v>
      </c>
      <c r="I3446" s="151">
        <f t="shared" si="161"/>
        <v>227.87880000000001</v>
      </c>
      <c r="J3446" s="151" t="s">
        <v>707</v>
      </c>
      <c r="K3446" s="151" t="str">
        <f>IFERROR(IF(VLOOKUP(B3446,comp!$D:$L,1,FALSE)=B3446,"",""),"Novo")</f>
        <v/>
      </c>
    </row>
    <row r="3447" spans="1:11">
      <c r="A3447" s="151">
        <v>101734</v>
      </c>
      <c r="B3447" s="152">
        <v>4795</v>
      </c>
      <c r="C3447" s="151" t="s">
        <v>4270</v>
      </c>
      <c r="D3447" s="151" t="s">
        <v>838</v>
      </c>
      <c r="E3447" s="151">
        <v>1.06</v>
      </c>
      <c r="F3447" s="151">
        <v>344.55</v>
      </c>
      <c r="G3447" s="151">
        <f t="shared" si="159"/>
        <v>365.22300000000001</v>
      </c>
      <c r="H3447" s="151">
        <f t="shared" si="160"/>
        <v>0</v>
      </c>
      <c r="I3447" s="151">
        <f t="shared" si="161"/>
        <v>365.22300000000001</v>
      </c>
      <c r="J3447" s="151" t="s">
        <v>707</v>
      </c>
      <c r="K3447" s="151" t="str">
        <f>IFERROR(IF(VLOOKUP(B3447,comp!$D:$L,1,FALSE)=B3447,"",""),"Novo")</f>
        <v/>
      </c>
    </row>
    <row r="3448" spans="1:11">
      <c r="A3448" s="151">
        <v>101735</v>
      </c>
      <c r="B3448" s="152">
        <v>4794</v>
      </c>
      <c r="C3448" s="151" t="s">
        <v>4269</v>
      </c>
      <c r="D3448" s="151" t="s">
        <v>838</v>
      </c>
      <c r="E3448" s="151">
        <v>1.06</v>
      </c>
      <c r="F3448" s="151">
        <v>353.95</v>
      </c>
      <c r="G3448" s="151">
        <f t="shared" si="159"/>
        <v>375.18700000000001</v>
      </c>
      <c r="H3448" s="151">
        <f t="shared" si="160"/>
        <v>0</v>
      </c>
      <c r="I3448" s="151">
        <f t="shared" si="161"/>
        <v>375.18700000000001</v>
      </c>
      <c r="J3448" s="151" t="s">
        <v>707</v>
      </c>
      <c r="K3448" s="151" t="str">
        <f>IFERROR(IF(VLOOKUP(B3448,comp!$D:$L,1,FALSE)=B3448,"",""),"Novo")</f>
        <v/>
      </c>
    </row>
    <row r="3449" spans="1:11">
      <c r="A3449" s="151">
        <v>101736</v>
      </c>
      <c r="B3449" s="152">
        <v>4800</v>
      </c>
      <c r="C3449" s="151" t="s">
        <v>4272</v>
      </c>
      <c r="D3449" s="151" t="s">
        <v>838</v>
      </c>
      <c r="E3449" s="151">
        <v>1.06</v>
      </c>
      <c r="F3449" s="151">
        <v>59.12</v>
      </c>
      <c r="G3449" s="151">
        <f t="shared" si="159"/>
        <v>62.667200000000001</v>
      </c>
      <c r="H3449" s="151">
        <f t="shared" si="160"/>
        <v>0</v>
      </c>
      <c r="I3449" s="151">
        <f t="shared" si="161"/>
        <v>62.667200000000001</v>
      </c>
      <c r="J3449" s="151" t="s">
        <v>707</v>
      </c>
      <c r="K3449" s="151" t="str">
        <f>IFERROR(IF(VLOOKUP(B3449,comp!$D:$L,1,FALSE)=B3449,"",""),"Novo")</f>
        <v/>
      </c>
    </row>
    <row r="3450" spans="1:11">
      <c r="A3450" s="151">
        <v>101737</v>
      </c>
      <c r="B3450" s="152">
        <v>4801</v>
      </c>
      <c r="C3450" s="151" t="s">
        <v>4273</v>
      </c>
      <c r="D3450" s="151" t="s">
        <v>838</v>
      </c>
      <c r="E3450" s="151">
        <v>1.06</v>
      </c>
      <c r="F3450" s="151">
        <v>77.709999999999994</v>
      </c>
      <c r="G3450" s="151">
        <f t="shared" si="159"/>
        <v>82.372599999999991</v>
      </c>
      <c r="H3450" s="151">
        <f t="shared" si="160"/>
        <v>0</v>
      </c>
      <c r="I3450" s="151">
        <f t="shared" si="161"/>
        <v>82.372599999999991</v>
      </c>
      <c r="J3450" s="151" t="s">
        <v>707</v>
      </c>
      <c r="K3450" s="151" t="str">
        <f>IFERROR(IF(VLOOKUP(B3450,comp!$D:$L,1,FALSE)=B3450,"",""),"Novo")</f>
        <v/>
      </c>
    </row>
    <row r="3451" spans="1:11">
      <c r="A3451" s="151">
        <v>104162</v>
      </c>
      <c r="B3451" s="152">
        <v>4824</v>
      </c>
      <c r="C3451" s="151" t="s">
        <v>4293</v>
      </c>
      <c r="D3451" s="151" t="s">
        <v>828</v>
      </c>
      <c r="E3451" s="151">
        <v>20</v>
      </c>
      <c r="F3451" s="151">
        <v>0.61</v>
      </c>
      <c r="G3451" s="151">
        <f t="shared" si="159"/>
        <v>12.2</v>
      </c>
      <c r="H3451" s="151">
        <f t="shared" si="160"/>
        <v>0</v>
      </c>
      <c r="I3451" s="151">
        <f t="shared" si="161"/>
        <v>12.2</v>
      </c>
      <c r="J3451" s="151" t="s">
        <v>707</v>
      </c>
      <c r="K3451" s="151" t="str">
        <f>IFERROR(IF(VLOOKUP(B3451,comp!$D:$L,1,FALSE)=B3451,"",""),"Novo")</f>
        <v/>
      </c>
    </row>
    <row r="3452" spans="1:11">
      <c r="A3452" s="151">
        <v>104162</v>
      </c>
      <c r="B3452" s="152">
        <v>44528</v>
      </c>
      <c r="C3452" s="151" t="s">
        <v>3624</v>
      </c>
      <c r="D3452" s="151" t="s">
        <v>828</v>
      </c>
      <c r="E3452" s="151">
        <v>10</v>
      </c>
      <c r="F3452" s="151">
        <v>3.19</v>
      </c>
      <c r="G3452" s="151">
        <f t="shared" si="159"/>
        <v>31.9</v>
      </c>
      <c r="H3452" s="151">
        <f t="shared" si="160"/>
        <v>0</v>
      </c>
      <c r="I3452" s="151">
        <f t="shared" si="161"/>
        <v>31.9</v>
      </c>
      <c r="J3452" s="151" t="s">
        <v>707</v>
      </c>
      <c r="K3452" s="151" t="str">
        <f>IFERROR(IF(VLOOKUP(B3452,comp!$D:$L,1,FALSE)=B3452,"",""),"Novo")</f>
        <v/>
      </c>
    </row>
    <row r="3453" spans="1:11">
      <c r="A3453" s="151">
        <v>98695</v>
      </c>
      <c r="B3453" s="152">
        <v>4828</v>
      </c>
      <c r="C3453" s="151" t="s">
        <v>4296</v>
      </c>
      <c r="D3453" s="151" t="s">
        <v>826</v>
      </c>
      <c r="E3453" s="151">
        <v>1</v>
      </c>
      <c r="F3453" s="151">
        <v>76.849999999999994</v>
      </c>
      <c r="G3453" s="151">
        <f t="shared" si="159"/>
        <v>76.849999999999994</v>
      </c>
      <c r="H3453" s="151">
        <f t="shared" si="160"/>
        <v>0</v>
      </c>
      <c r="I3453" s="151">
        <f t="shared" si="161"/>
        <v>76.849999999999994</v>
      </c>
      <c r="J3453" s="151" t="s">
        <v>707</v>
      </c>
      <c r="K3453" s="151" t="str">
        <f>IFERROR(IF(VLOOKUP(B3453,comp!$D:$L,1,FALSE)=B3453,"",""),"Novo")</f>
        <v/>
      </c>
    </row>
    <row r="3454" spans="1:11">
      <c r="A3454" s="151">
        <v>98697</v>
      </c>
      <c r="B3454" s="152">
        <v>4829</v>
      </c>
      <c r="C3454" s="151" t="s">
        <v>4297</v>
      </c>
      <c r="D3454" s="151" t="s">
        <v>826</v>
      </c>
      <c r="E3454" s="151">
        <v>1.04</v>
      </c>
      <c r="F3454" s="151">
        <v>51.49</v>
      </c>
      <c r="G3454" s="151">
        <f t="shared" si="159"/>
        <v>53.549600000000005</v>
      </c>
      <c r="H3454" s="151">
        <f t="shared" si="160"/>
        <v>0</v>
      </c>
      <c r="I3454" s="151">
        <f t="shared" si="161"/>
        <v>53.549600000000005</v>
      </c>
      <c r="J3454" s="151" t="s">
        <v>707</v>
      </c>
      <c r="K3454" s="151" t="str">
        <f>IFERROR(IF(VLOOKUP(B3454,comp!$D:$L,1,FALSE)=B3454,"",""),"Novo")</f>
        <v/>
      </c>
    </row>
    <row r="3455" spans="1:11">
      <c r="A3455" s="151">
        <v>101738</v>
      </c>
      <c r="B3455" s="152">
        <v>6186</v>
      </c>
      <c r="C3455" s="151" t="s">
        <v>4566</v>
      </c>
      <c r="D3455" s="151" t="s">
        <v>826</v>
      </c>
      <c r="E3455" s="151">
        <v>1.0349999999999999</v>
      </c>
      <c r="F3455" s="151">
        <v>21.27</v>
      </c>
      <c r="G3455" s="151">
        <f t="shared" si="159"/>
        <v>22.014449999999997</v>
      </c>
      <c r="H3455" s="151">
        <f t="shared" si="160"/>
        <v>0</v>
      </c>
      <c r="I3455" s="151">
        <f t="shared" si="161"/>
        <v>22.014449999999997</v>
      </c>
      <c r="J3455" s="151" t="s">
        <v>707</v>
      </c>
      <c r="K3455" s="151" t="str">
        <f>IFERROR(IF(VLOOKUP(B3455,comp!$D:$L,1,FALSE)=B3455,"",""),"Novo")</f>
        <v/>
      </c>
    </row>
    <row r="3456" spans="1:11">
      <c r="A3456" s="151">
        <v>101740</v>
      </c>
      <c r="B3456" s="152">
        <v>10857</v>
      </c>
      <c r="C3456" s="151" t="s">
        <v>5269</v>
      </c>
      <c r="D3456" s="151" t="s">
        <v>826</v>
      </c>
      <c r="E3456" s="151">
        <v>1.04</v>
      </c>
      <c r="F3456" s="151">
        <v>17.53</v>
      </c>
      <c r="G3456" s="151">
        <f t="shared" si="159"/>
        <v>18.231200000000001</v>
      </c>
      <c r="H3456" s="151">
        <f t="shared" si="160"/>
        <v>0</v>
      </c>
      <c r="I3456" s="151">
        <f t="shared" si="161"/>
        <v>18.231200000000001</v>
      </c>
      <c r="J3456" s="151" t="s">
        <v>707</v>
      </c>
      <c r="K3456" s="151" t="str">
        <f>IFERROR(IF(VLOOKUP(B3456,comp!$D:$L,1,FALSE)=B3456,"",""),"Novo")</f>
        <v/>
      </c>
    </row>
    <row r="3457" spans="1:11">
      <c r="A3457" s="151">
        <v>104658</v>
      </c>
      <c r="B3457" s="152">
        <v>34353</v>
      </c>
      <c r="C3457" s="151" t="s">
        <v>3627</v>
      </c>
      <c r="D3457" s="151" t="s">
        <v>828</v>
      </c>
      <c r="E3457" s="151">
        <v>8.6199999999999992</v>
      </c>
      <c r="F3457" s="151">
        <v>1.47</v>
      </c>
      <c r="G3457" s="151">
        <f t="shared" si="159"/>
        <v>12.671399999999998</v>
      </c>
      <c r="H3457" s="151">
        <f t="shared" si="160"/>
        <v>0</v>
      </c>
      <c r="I3457" s="151">
        <f t="shared" si="161"/>
        <v>12.671399999999998</v>
      </c>
      <c r="J3457" s="151" t="s">
        <v>707</v>
      </c>
      <c r="K3457" s="151" t="str">
        <f>IFERROR(IF(VLOOKUP(B3457,comp!$D:$L,1,FALSE)=B3457,"",""),"Novo")</f>
        <v/>
      </c>
    </row>
    <row r="3458" spans="1:11">
      <c r="A3458" s="151">
        <v>104658</v>
      </c>
      <c r="B3458" s="152">
        <v>36178</v>
      </c>
      <c r="C3458" s="151" t="s">
        <v>5990</v>
      </c>
      <c r="D3458" s="151" t="s">
        <v>727</v>
      </c>
      <c r="E3458" s="151">
        <v>6.4375</v>
      </c>
      <c r="F3458" s="151">
        <v>17.45</v>
      </c>
      <c r="G3458" s="151">
        <f t="shared" si="159"/>
        <v>112.33437499999999</v>
      </c>
      <c r="H3458" s="151">
        <f t="shared" si="160"/>
        <v>0</v>
      </c>
      <c r="I3458" s="151">
        <f t="shared" si="161"/>
        <v>112.33437499999999</v>
      </c>
      <c r="J3458" s="151" t="s">
        <v>707</v>
      </c>
      <c r="K3458" s="151" t="str">
        <f>IFERROR(IF(VLOOKUP(B3458,comp!$D:$L,1,FALSE)=B3458,"",""),"Novo")</f>
        <v/>
      </c>
    </row>
    <row r="3459" spans="1:11">
      <c r="A3459" s="151">
        <v>87620</v>
      </c>
      <c r="B3459" s="152">
        <v>7334</v>
      </c>
      <c r="C3459" s="151" t="s">
        <v>3170</v>
      </c>
      <c r="D3459" s="151" t="s">
        <v>1496</v>
      </c>
      <c r="E3459" s="151">
        <v>0.21</v>
      </c>
      <c r="F3459" s="151">
        <v>14.55</v>
      </c>
      <c r="G3459" s="151">
        <f t="shared" si="159"/>
        <v>3.0554999999999999</v>
      </c>
      <c r="H3459" s="151">
        <f t="shared" si="160"/>
        <v>0</v>
      </c>
      <c r="I3459" s="151">
        <f t="shared" si="161"/>
        <v>3.0554999999999999</v>
      </c>
      <c r="J3459" s="151" t="s">
        <v>707</v>
      </c>
      <c r="K3459" s="151" t="str">
        <f>IFERROR(IF(VLOOKUP(B3459,comp!$D:$L,1,FALSE)=B3459,"",""),"Novo")</f>
        <v/>
      </c>
    </row>
    <row r="3460" spans="1:11">
      <c r="A3460" s="151">
        <v>87620</v>
      </c>
      <c r="B3460" s="152">
        <v>87301</v>
      </c>
      <c r="C3460" s="151" t="s">
        <v>6788</v>
      </c>
      <c r="D3460" s="151" t="s">
        <v>1606</v>
      </c>
      <c r="E3460" s="151">
        <v>3.1E-2</v>
      </c>
      <c r="F3460" s="151">
        <v>508.17</v>
      </c>
      <c r="G3460" s="151">
        <f t="shared" si="159"/>
        <v>0</v>
      </c>
      <c r="H3460" s="151">
        <f t="shared" si="160"/>
        <v>15.753270000000001</v>
      </c>
      <c r="I3460" s="151">
        <f t="shared" si="161"/>
        <v>15.753270000000001</v>
      </c>
      <c r="J3460" s="151" t="s">
        <v>704</v>
      </c>
      <c r="K3460" s="151" t="str">
        <f>IFERROR(IF(VLOOKUP(B3460,comp!$D:$L,1,FALSE)=B3460,"",""),"Novo")</f>
        <v>Novo</v>
      </c>
    </row>
    <row r="3461" spans="1:11">
      <c r="A3461" s="151">
        <v>87622</v>
      </c>
      <c r="B3461" s="152">
        <v>87373</v>
      </c>
      <c r="C3461" s="151" t="s">
        <v>6789</v>
      </c>
      <c r="D3461" s="151" t="s">
        <v>1606</v>
      </c>
      <c r="E3461" s="151">
        <v>3.1E-2</v>
      </c>
      <c r="F3461" s="151">
        <v>669.18</v>
      </c>
      <c r="G3461" s="151">
        <f t="shared" ref="G3461:G3524" si="162">IF(J3461="INSUMO",F3461*E3461,0)</f>
        <v>0</v>
      </c>
      <c r="H3461" s="151">
        <f t="shared" ref="H3461:H3524" si="163">IF(J3461="MÃO DE OBRA",F3461*E3461,0)</f>
        <v>20.744579999999999</v>
      </c>
      <c r="I3461" s="151">
        <f t="shared" ref="I3461:I3524" si="164">E3461*F3461</f>
        <v>20.744579999999999</v>
      </c>
      <c r="J3461" s="151" t="s">
        <v>704</v>
      </c>
      <c r="K3461" s="151" t="str">
        <f>IFERROR(IF(VLOOKUP(B3461,comp!$D:$L,1,FALSE)=B3461,"",""),"Novo")</f>
        <v>Novo</v>
      </c>
    </row>
    <row r="3462" spans="1:11">
      <c r="A3462" s="151">
        <v>87623</v>
      </c>
      <c r="B3462" s="152">
        <v>87386</v>
      </c>
      <c r="C3462" s="151" t="s">
        <v>6790</v>
      </c>
      <c r="D3462" s="151" t="s">
        <v>1606</v>
      </c>
      <c r="E3462" s="151">
        <v>3.1E-2</v>
      </c>
      <c r="F3462" s="155">
        <v>1975.29</v>
      </c>
      <c r="G3462" s="151">
        <f t="shared" si="162"/>
        <v>0</v>
      </c>
      <c r="H3462" s="151">
        <f t="shared" si="163"/>
        <v>61.233989999999999</v>
      </c>
      <c r="I3462" s="151">
        <f t="shared" si="164"/>
        <v>61.233989999999999</v>
      </c>
      <c r="J3462" s="151" t="s">
        <v>704</v>
      </c>
      <c r="K3462" s="151" t="str">
        <f>IFERROR(IF(VLOOKUP(B3462,comp!$D:$L,1,FALSE)=B3462,"",""),"Novo")</f>
        <v>Novo</v>
      </c>
    </row>
    <row r="3463" spans="1:11">
      <c r="A3463" s="151">
        <v>87624</v>
      </c>
      <c r="B3463" s="152">
        <v>87399</v>
      </c>
      <c r="C3463" s="151" t="s">
        <v>6791</v>
      </c>
      <c r="D3463" s="151" t="s">
        <v>1606</v>
      </c>
      <c r="E3463" s="151">
        <v>3.1E-2</v>
      </c>
      <c r="F3463" s="155">
        <v>2251.66</v>
      </c>
      <c r="G3463" s="151">
        <f t="shared" si="162"/>
        <v>0</v>
      </c>
      <c r="H3463" s="151">
        <f t="shared" si="163"/>
        <v>69.801459999999992</v>
      </c>
      <c r="I3463" s="151">
        <f t="shared" si="164"/>
        <v>69.801459999999992</v>
      </c>
      <c r="J3463" s="151" t="s">
        <v>704</v>
      </c>
      <c r="K3463" s="151" t="str">
        <f>IFERROR(IF(VLOOKUP(B3463,comp!$D:$L,1,FALSE)=B3463,"",""),"Novo")</f>
        <v>Novo</v>
      </c>
    </row>
    <row r="3464" spans="1:11">
      <c r="A3464" s="151">
        <v>88470</v>
      </c>
      <c r="B3464" s="152">
        <v>38546</v>
      </c>
      <c r="C3464" s="151" t="s">
        <v>5873</v>
      </c>
      <c r="D3464" s="151" t="s">
        <v>1606</v>
      </c>
      <c r="E3464" s="151">
        <v>4.2999999999999997E-2</v>
      </c>
      <c r="F3464" s="151">
        <v>458.28</v>
      </c>
      <c r="G3464" s="151">
        <f t="shared" si="162"/>
        <v>19.706039999999998</v>
      </c>
      <c r="H3464" s="151">
        <f t="shared" si="163"/>
        <v>0</v>
      </c>
      <c r="I3464" s="151">
        <f t="shared" si="164"/>
        <v>19.706039999999998</v>
      </c>
      <c r="J3464" s="151" t="s">
        <v>707</v>
      </c>
      <c r="K3464" s="151" t="str">
        <f>IFERROR(IF(VLOOKUP(B3464,comp!$D:$L,1,FALSE)=B3464,"",""),"Novo")</f>
        <v/>
      </c>
    </row>
    <row r="3465" spans="1:11">
      <c r="A3465" s="151">
        <v>90930</v>
      </c>
      <c r="B3465" s="152">
        <v>38545</v>
      </c>
      <c r="C3465" s="151" t="s">
        <v>4021</v>
      </c>
      <c r="D3465" s="151" t="s">
        <v>838</v>
      </c>
      <c r="E3465" s="151">
        <v>1.4350000000000001</v>
      </c>
      <c r="F3465" s="151">
        <v>6.63</v>
      </c>
      <c r="G3465" s="151">
        <f t="shared" si="162"/>
        <v>9.514050000000001</v>
      </c>
      <c r="H3465" s="151">
        <f t="shared" si="163"/>
        <v>0</v>
      </c>
      <c r="I3465" s="151">
        <f t="shared" si="164"/>
        <v>9.514050000000001</v>
      </c>
      <c r="J3465" s="151" t="s">
        <v>707</v>
      </c>
      <c r="K3465" s="151" t="str">
        <f>IFERROR(IF(VLOOKUP(B3465,comp!$D:$L,1,FALSE)=B3465,"",""),"Novo")</f>
        <v/>
      </c>
    </row>
    <row r="3466" spans="1:11">
      <c r="A3466" s="151">
        <v>101742</v>
      </c>
      <c r="B3466" s="152">
        <v>4803</v>
      </c>
      <c r="C3466" s="151" t="s">
        <v>4274</v>
      </c>
      <c r="D3466" s="151" t="s">
        <v>826</v>
      </c>
      <c r="E3466" s="151">
        <v>1.0349999999999999</v>
      </c>
      <c r="F3466" s="151">
        <v>31.6</v>
      </c>
      <c r="G3466" s="151">
        <f t="shared" si="162"/>
        <v>32.705999999999996</v>
      </c>
      <c r="H3466" s="151">
        <f t="shared" si="163"/>
        <v>0</v>
      </c>
      <c r="I3466" s="151">
        <f t="shared" si="164"/>
        <v>32.705999999999996</v>
      </c>
      <c r="J3466" s="151" t="s">
        <v>707</v>
      </c>
      <c r="K3466" s="151" t="str">
        <f>IFERROR(IF(VLOOKUP(B3466,comp!$D:$L,1,FALSE)=B3466,"",""),"Novo")</f>
        <v/>
      </c>
    </row>
    <row r="3467" spans="1:11">
      <c r="A3467" s="151">
        <v>87878</v>
      </c>
      <c r="B3467" s="152">
        <v>87377</v>
      </c>
      <c r="C3467" s="151" t="s">
        <v>6792</v>
      </c>
      <c r="D3467" s="151" t="s">
        <v>1606</v>
      </c>
      <c r="E3467" s="151">
        <v>3.7000000000000002E-3</v>
      </c>
      <c r="F3467" s="151">
        <v>618.97</v>
      </c>
      <c r="G3467" s="151">
        <f t="shared" si="162"/>
        <v>0</v>
      </c>
      <c r="H3467" s="151">
        <f t="shared" si="163"/>
        <v>2.2901890000000003</v>
      </c>
      <c r="I3467" s="151">
        <f t="shared" si="164"/>
        <v>2.2901890000000003</v>
      </c>
      <c r="J3467" s="151" t="s">
        <v>704</v>
      </c>
      <c r="K3467" s="151" t="str">
        <f>IFERROR(IF(VLOOKUP(B3467,comp!$D:$L,1,FALSE)=B3467,"",""),"Novo")</f>
        <v>Novo</v>
      </c>
    </row>
    <row r="3468" spans="1:11">
      <c r="A3468" s="151">
        <v>87879</v>
      </c>
      <c r="B3468" s="152">
        <v>87313</v>
      </c>
      <c r="C3468" s="151" t="s">
        <v>6793</v>
      </c>
      <c r="D3468" s="151" t="s">
        <v>1606</v>
      </c>
      <c r="E3468" s="151">
        <v>3.7000000000000002E-3</v>
      </c>
      <c r="F3468" s="151">
        <v>443.34</v>
      </c>
      <c r="G3468" s="151">
        <f t="shared" si="162"/>
        <v>0</v>
      </c>
      <c r="H3468" s="151">
        <f t="shared" si="163"/>
        <v>1.640358</v>
      </c>
      <c r="I3468" s="151">
        <f t="shared" si="164"/>
        <v>1.640358</v>
      </c>
      <c r="J3468" s="151" t="s">
        <v>704</v>
      </c>
      <c r="K3468" s="151" t="str">
        <f>IFERROR(IF(VLOOKUP(B3468,comp!$D:$L,1,FALSE)=B3468,"",""),"Novo")</f>
        <v>Novo</v>
      </c>
    </row>
    <row r="3469" spans="1:11">
      <c r="A3469" s="151">
        <v>87881</v>
      </c>
      <c r="B3469" s="152">
        <v>87381</v>
      </c>
      <c r="C3469" s="151" t="s">
        <v>6794</v>
      </c>
      <c r="D3469" s="151" t="s">
        <v>1606</v>
      </c>
      <c r="E3469" s="151">
        <v>1.5E-3</v>
      </c>
      <c r="F3469" s="155">
        <v>3248.63</v>
      </c>
      <c r="G3469" s="151">
        <f t="shared" si="162"/>
        <v>0</v>
      </c>
      <c r="H3469" s="151">
        <f t="shared" si="163"/>
        <v>4.8729450000000005</v>
      </c>
      <c r="I3469" s="151">
        <f t="shared" si="164"/>
        <v>4.8729450000000005</v>
      </c>
      <c r="J3469" s="151" t="s">
        <v>704</v>
      </c>
      <c r="K3469" s="151" t="str">
        <f>IFERROR(IF(VLOOKUP(B3469,comp!$D:$L,1,FALSE)=B3469,"",""),"Novo")</f>
        <v>Novo</v>
      </c>
    </row>
    <row r="3470" spans="1:11">
      <c r="A3470" s="151">
        <v>87882</v>
      </c>
      <c r="B3470" s="152">
        <v>87325</v>
      </c>
      <c r="C3470" s="151" t="s">
        <v>6795</v>
      </c>
      <c r="D3470" s="151" t="s">
        <v>1606</v>
      </c>
      <c r="E3470" s="151">
        <v>1.5E-3</v>
      </c>
      <c r="F3470" s="155">
        <v>3098.06</v>
      </c>
      <c r="G3470" s="151">
        <f t="shared" si="162"/>
        <v>0</v>
      </c>
      <c r="H3470" s="151">
        <f t="shared" si="163"/>
        <v>4.6470900000000004</v>
      </c>
      <c r="I3470" s="151">
        <f t="shared" si="164"/>
        <v>4.6470900000000004</v>
      </c>
      <c r="J3470" s="151" t="s">
        <v>704</v>
      </c>
      <c r="K3470" s="151" t="str">
        <f>IFERROR(IF(VLOOKUP(B3470,comp!$D:$L,1,FALSE)=B3470,"",""),"Novo")</f>
        <v>Novo</v>
      </c>
    </row>
    <row r="3471" spans="1:11">
      <c r="A3471" s="151">
        <v>87884</v>
      </c>
      <c r="B3471" s="152">
        <v>87401</v>
      </c>
      <c r="C3471" s="151" t="s">
        <v>6796</v>
      </c>
      <c r="D3471" s="151" t="s">
        <v>1606</v>
      </c>
      <c r="E3471" s="151">
        <v>1.5E-3</v>
      </c>
      <c r="F3471" s="155">
        <v>5583.95</v>
      </c>
      <c r="G3471" s="151">
        <f t="shared" si="162"/>
        <v>0</v>
      </c>
      <c r="H3471" s="151">
        <f t="shared" si="163"/>
        <v>8.3759250000000005</v>
      </c>
      <c r="I3471" s="151">
        <f t="shared" si="164"/>
        <v>8.3759250000000005</v>
      </c>
      <c r="J3471" s="151" t="s">
        <v>704</v>
      </c>
      <c r="K3471" s="151" t="str">
        <f>IFERROR(IF(VLOOKUP(B3471,comp!$D:$L,1,FALSE)=B3471,"",""),"Novo")</f>
        <v>Novo</v>
      </c>
    </row>
    <row r="3472" spans="1:11">
      <c r="A3472" s="151">
        <v>87885</v>
      </c>
      <c r="B3472" s="152">
        <v>87393</v>
      </c>
      <c r="C3472" s="151" t="s">
        <v>6797</v>
      </c>
      <c r="D3472" s="151" t="s">
        <v>1606</v>
      </c>
      <c r="E3472" s="151">
        <v>1.5E-3</v>
      </c>
      <c r="F3472" s="155">
        <v>5259.32</v>
      </c>
      <c r="G3472" s="151">
        <f t="shared" si="162"/>
        <v>0</v>
      </c>
      <c r="H3472" s="151">
        <f t="shared" si="163"/>
        <v>7.8889800000000001</v>
      </c>
      <c r="I3472" s="151">
        <f t="shared" si="164"/>
        <v>7.8889800000000001</v>
      </c>
      <c r="J3472" s="151" t="s">
        <v>704</v>
      </c>
      <c r="K3472" s="151" t="str">
        <f>IFERROR(IF(VLOOKUP(B3472,comp!$D:$L,1,FALSE)=B3472,"",""),"Novo")</f>
        <v>Novo</v>
      </c>
    </row>
    <row r="3473" spans="1:11">
      <c r="A3473" s="151">
        <v>87886</v>
      </c>
      <c r="B3473" s="152">
        <v>87402</v>
      </c>
      <c r="C3473" s="151" t="s">
        <v>6798</v>
      </c>
      <c r="D3473" s="151" t="s">
        <v>1606</v>
      </c>
      <c r="E3473" s="151">
        <v>3.3999999999999998E-3</v>
      </c>
      <c r="F3473" s="155">
        <v>3628.85</v>
      </c>
      <c r="G3473" s="151">
        <f t="shared" si="162"/>
        <v>0</v>
      </c>
      <c r="H3473" s="151">
        <f t="shared" si="163"/>
        <v>12.338089999999999</v>
      </c>
      <c r="I3473" s="151">
        <f t="shared" si="164"/>
        <v>12.338089999999999</v>
      </c>
      <c r="J3473" s="151" t="s">
        <v>704</v>
      </c>
      <c r="K3473" s="151" t="str">
        <f>IFERROR(IF(VLOOKUP(B3473,comp!$D:$L,1,FALSE)=B3473,"",""),"Novo")</f>
        <v>Novo</v>
      </c>
    </row>
    <row r="3474" spans="1:11">
      <c r="A3474" s="151">
        <v>87887</v>
      </c>
      <c r="B3474" s="152">
        <v>87396</v>
      </c>
      <c r="C3474" s="151" t="s">
        <v>6799</v>
      </c>
      <c r="D3474" s="151" t="s">
        <v>1606</v>
      </c>
      <c r="E3474" s="151">
        <v>3.3999999999999998E-3</v>
      </c>
      <c r="F3474" s="155">
        <v>3317.72</v>
      </c>
      <c r="G3474" s="151">
        <f t="shared" si="162"/>
        <v>0</v>
      </c>
      <c r="H3474" s="151">
        <f t="shared" si="163"/>
        <v>11.280247999999998</v>
      </c>
      <c r="I3474" s="151">
        <f t="shared" si="164"/>
        <v>11.280247999999998</v>
      </c>
      <c r="J3474" s="151" t="s">
        <v>704</v>
      </c>
      <c r="K3474" s="151" t="str">
        <f>IFERROR(IF(VLOOKUP(B3474,comp!$D:$L,1,FALSE)=B3474,"",""),"Novo")</f>
        <v>Novo</v>
      </c>
    </row>
    <row r="3475" spans="1:11">
      <c r="A3475" s="151">
        <v>87896</v>
      </c>
      <c r="B3475" s="152">
        <v>90668</v>
      </c>
      <c r="C3475" s="151" t="s">
        <v>6800</v>
      </c>
      <c r="D3475" s="151" t="s">
        <v>703</v>
      </c>
      <c r="E3475" s="151">
        <v>1.6999999999999999E-3</v>
      </c>
      <c r="F3475" s="151">
        <v>32.89</v>
      </c>
      <c r="G3475" s="151">
        <f t="shared" si="162"/>
        <v>0</v>
      </c>
      <c r="H3475" s="151">
        <f t="shared" si="163"/>
        <v>5.5912999999999997E-2</v>
      </c>
      <c r="I3475" s="151">
        <f t="shared" si="164"/>
        <v>5.5912999999999997E-2</v>
      </c>
      <c r="J3475" s="151" t="s">
        <v>704</v>
      </c>
      <c r="K3475" s="151" t="str">
        <f>IFERROR(IF(VLOOKUP(B3475,comp!$D:$L,1,FALSE)=B3475,"",""),"Novo")</f>
        <v>Novo</v>
      </c>
    </row>
    <row r="3476" spans="1:11">
      <c r="A3476" s="151">
        <v>87896</v>
      </c>
      <c r="B3476" s="152">
        <v>90669</v>
      </c>
      <c r="C3476" s="151" t="s">
        <v>6801</v>
      </c>
      <c r="D3476" s="151" t="s">
        <v>712</v>
      </c>
      <c r="E3476" s="151">
        <v>6.9000000000000006E-2</v>
      </c>
      <c r="F3476" s="151">
        <v>9.0399999999999991</v>
      </c>
      <c r="G3476" s="151">
        <f t="shared" si="162"/>
        <v>0</v>
      </c>
      <c r="H3476" s="151">
        <f t="shared" si="163"/>
        <v>0.62375999999999998</v>
      </c>
      <c r="I3476" s="151">
        <f t="shared" si="164"/>
        <v>0.62375999999999998</v>
      </c>
      <c r="J3476" s="151" t="s">
        <v>704</v>
      </c>
      <c r="K3476" s="151" t="str">
        <f>IFERROR(IF(VLOOKUP(B3476,comp!$D:$L,1,FALSE)=B3476,"",""),"Novo")</f>
        <v>Novo</v>
      </c>
    </row>
    <row r="3477" spans="1:11">
      <c r="A3477" s="151">
        <v>87411</v>
      </c>
      <c r="B3477" s="152">
        <v>3315</v>
      </c>
      <c r="C3477" s="151" t="s">
        <v>6250</v>
      </c>
      <c r="D3477" s="151" t="s">
        <v>828</v>
      </c>
      <c r="E3477" s="151">
        <v>9.6632099999999994</v>
      </c>
      <c r="F3477" s="151">
        <v>0.78</v>
      </c>
      <c r="G3477" s="151">
        <f t="shared" si="162"/>
        <v>7.5373038000000001</v>
      </c>
      <c r="H3477" s="151">
        <f t="shared" si="163"/>
        <v>0</v>
      </c>
      <c r="I3477" s="151">
        <f t="shared" si="164"/>
        <v>7.5373038000000001</v>
      </c>
      <c r="J3477" s="151" t="s">
        <v>707</v>
      </c>
      <c r="K3477" s="151" t="str">
        <f>IFERROR(IF(VLOOKUP(B3477,comp!$D:$L,1,FALSE)=B3477,"",""),"Novo")</f>
        <v/>
      </c>
    </row>
    <row r="3478" spans="1:11">
      <c r="A3478" s="151">
        <v>87411</v>
      </c>
      <c r="B3478" s="152">
        <v>88269</v>
      </c>
      <c r="C3478" s="151" t="s">
        <v>6802</v>
      </c>
      <c r="D3478" s="151" t="s">
        <v>852</v>
      </c>
      <c r="E3478" s="151">
        <v>0.25385000000000002</v>
      </c>
      <c r="F3478" s="151">
        <v>29.96</v>
      </c>
      <c r="G3478" s="151">
        <f t="shared" si="162"/>
        <v>0</v>
      </c>
      <c r="H3478" s="151">
        <f t="shared" si="163"/>
        <v>7.6053460000000008</v>
      </c>
      <c r="I3478" s="151">
        <f t="shared" si="164"/>
        <v>7.6053460000000008</v>
      </c>
      <c r="J3478" s="151" t="s">
        <v>704</v>
      </c>
      <c r="K3478" s="151" t="str">
        <f>IFERROR(IF(VLOOKUP(B3478,comp!$D:$L,1,FALSE)=B3478,"",""),"Novo")</f>
        <v>Novo</v>
      </c>
    </row>
    <row r="3479" spans="1:11">
      <c r="A3479" s="151">
        <v>87430</v>
      </c>
      <c r="B3479" s="152">
        <v>87410</v>
      </c>
      <c r="C3479" s="151" t="s">
        <v>6803</v>
      </c>
      <c r="D3479" s="151" t="s">
        <v>1606</v>
      </c>
      <c r="E3479" s="151">
        <v>9.6900000000000007E-3</v>
      </c>
      <c r="F3479" s="151">
        <v>847.61</v>
      </c>
      <c r="G3479" s="151">
        <f t="shared" si="162"/>
        <v>0</v>
      </c>
      <c r="H3479" s="151">
        <f t="shared" si="163"/>
        <v>8.2133409000000004</v>
      </c>
      <c r="I3479" s="151">
        <f t="shared" si="164"/>
        <v>8.2133409000000004</v>
      </c>
      <c r="J3479" s="151" t="s">
        <v>704</v>
      </c>
      <c r="K3479" s="151" t="str">
        <f>IFERROR(IF(VLOOKUP(B3479,comp!$D:$L,1,FALSE)=B3479,"",""),"Novo")</f>
        <v>Novo</v>
      </c>
    </row>
    <row r="3480" spans="1:11">
      <c r="A3480" s="151">
        <v>87539</v>
      </c>
      <c r="B3480" s="152">
        <v>87407</v>
      </c>
      <c r="C3480" s="151" t="s">
        <v>6804</v>
      </c>
      <c r="D3480" s="151" t="s">
        <v>1606</v>
      </c>
      <c r="E3480" s="151">
        <v>3.04E-2</v>
      </c>
      <c r="F3480" s="155">
        <v>1735.35</v>
      </c>
      <c r="G3480" s="151">
        <f t="shared" si="162"/>
        <v>0</v>
      </c>
      <c r="H3480" s="151">
        <f t="shared" si="163"/>
        <v>52.754639999999995</v>
      </c>
      <c r="I3480" s="151">
        <f t="shared" si="164"/>
        <v>52.754639999999995</v>
      </c>
      <c r="J3480" s="151" t="s">
        <v>704</v>
      </c>
      <c r="K3480" s="151" t="str">
        <f>IFERROR(IF(VLOOKUP(B3480,comp!$D:$L,1,FALSE)=B3480,"",""),"Novo")</f>
        <v>Novo</v>
      </c>
    </row>
    <row r="3481" spans="1:11">
      <c r="A3481" s="151">
        <v>87775</v>
      </c>
      <c r="B3481" s="152">
        <v>37411</v>
      </c>
      <c r="C3481" s="151" t="s">
        <v>4596</v>
      </c>
      <c r="D3481" s="151" t="s">
        <v>838</v>
      </c>
      <c r="E3481" s="151">
        <v>0.13880000000000001</v>
      </c>
      <c r="F3481" s="151">
        <v>16.82</v>
      </c>
      <c r="G3481" s="151">
        <f t="shared" si="162"/>
        <v>2.334616</v>
      </c>
      <c r="H3481" s="151">
        <f t="shared" si="163"/>
        <v>0</v>
      </c>
      <c r="I3481" s="151">
        <f t="shared" si="164"/>
        <v>2.334616</v>
      </c>
      <c r="J3481" s="151" t="s">
        <v>707</v>
      </c>
      <c r="K3481" s="151" t="str">
        <f>IFERROR(IF(VLOOKUP(B3481,comp!$D:$L,1,FALSE)=B3481,"",""),"Novo")</f>
        <v/>
      </c>
    </row>
    <row r="3482" spans="1:11">
      <c r="A3482" s="151">
        <v>87838</v>
      </c>
      <c r="B3482" s="152">
        <v>36887</v>
      </c>
      <c r="C3482" s="151" t="s">
        <v>6086</v>
      </c>
      <c r="D3482" s="151" t="s">
        <v>838</v>
      </c>
      <c r="E3482" s="151">
        <v>0.38200000000000001</v>
      </c>
      <c r="F3482" s="151">
        <v>8.56</v>
      </c>
      <c r="G3482" s="151">
        <f t="shared" si="162"/>
        <v>3.2699200000000004</v>
      </c>
      <c r="H3482" s="151">
        <f t="shared" si="163"/>
        <v>0</v>
      </c>
      <c r="I3482" s="151">
        <f t="shared" si="164"/>
        <v>3.2699200000000004</v>
      </c>
      <c r="J3482" s="151" t="s">
        <v>707</v>
      </c>
      <c r="K3482" s="151" t="str">
        <f>IFERROR(IF(VLOOKUP(B3482,comp!$D:$L,1,FALSE)=B3482,"",""),"Novo")</f>
        <v/>
      </c>
    </row>
    <row r="3483" spans="1:11">
      <c r="A3483" s="151">
        <v>87838</v>
      </c>
      <c r="B3483" s="152">
        <v>87389</v>
      </c>
      <c r="C3483" s="151" t="s">
        <v>6805</v>
      </c>
      <c r="D3483" s="151" t="s">
        <v>1606</v>
      </c>
      <c r="E3483" s="151">
        <v>3.5000000000000003E-2</v>
      </c>
      <c r="F3483" s="155">
        <v>4702.13</v>
      </c>
      <c r="G3483" s="151">
        <f t="shared" si="162"/>
        <v>0</v>
      </c>
      <c r="H3483" s="151">
        <f t="shared" si="163"/>
        <v>164.57455000000002</v>
      </c>
      <c r="I3483" s="151">
        <f t="shared" si="164"/>
        <v>164.57455000000002</v>
      </c>
      <c r="J3483" s="151" t="s">
        <v>704</v>
      </c>
      <c r="K3483" s="151" t="str">
        <f>IFERROR(IF(VLOOKUP(B3483,comp!$D:$L,1,FALSE)=B3483,"",""),"Novo")</f>
        <v>Novo</v>
      </c>
    </row>
    <row r="3484" spans="1:11">
      <c r="A3484" s="151">
        <v>87840</v>
      </c>
      <c r="B3484" s="152">
        <v>87404</v>
      </c>
      <c r="C3484" s="151" t="s">
        <v>6806</v>
      </c>
      <c r="D3484" s="151" t="s">
        <v>1606</v>
      </c>
      <c r="E3484" s="151">
        <v>3.4099999999999998E-2</v>
      </c>
      <c r="F3484" s="155">
        <v>4883.83</v>
      </c>
      <c r="G3484" s="151">
        <f t="shared" si="162"/>
        <v>0</v>
      </c>
      <c r="H3484" s="151">
        <f t="shared" si="163"/>
        <v>166.53860299999999</v>
      </c>
      <c r="I3484" s="151">
        <f t="shared" si="164"/>
        <v>166.53860299999999</v>
      </c>
      <c r="J3484" s="151" t="s">
        <v>704</v>
      </c>
      <c r="K3484" s="151" t="str">
        <f>IFERROR(IF(VLOOKUP(B3484,comp!$D:$L,1,FALSE)=B3484,"",""),"Novo")</f>
        <v>Novo</v>
      </c>
    </row>
    <row r="3485" spans="1:11">
      <c r="A3485" s="151">
        <v>87244</v>
      </c>
      <c r="B3485" s="152">
        <v>36881</v>
      </c>
      <c r="C3485" s="151" t="s">
        <v>6600</v>
      </c>
      <c r="D3485" s="151" t="s">
        <v>838</v>
      </c>
      <c r="E3485" s="151">
        <v>1.05</v>
      </c>
      <c r="F3485" s="151">
        <v>179.47</v>
      </c>
      <c r="G3485" s="151">
        <f t="shared" si="162"/>
        <v>188.4435</v>
      </c>
      <c r="H3485" s="151">
        <f t="shared" si="163"/>
        <v>0</v>
      </c>
      <c r="I3485" s="151">
        <f t="shared" si="164"/>
        <v>188.4435</v>
      </c>
      <c r="J3485" s="151" t="s">
        <v>707</v>
      </c>
      <c r="K3485" s="151" t="str">
        <f>IFERROR(IF(VLOOKUP(B3485,comp!$D:$L,1,FALSE)=B3485,"",""),"Novo")</f>
        <v/>
      </c>
    </row>
    <row r="3486" spans="1:11">
      <c r="A3486" s="151">
        <v>87265</v>
      </c>
      <c r="B3486" s="152">
        <v>536</v>
      </c>
      <c r="C3486" s="151" t="s">
        <v>6594</v>
      </c>
      <c r="D3486" s="151" t="s">
        <v>838</v>
      </c>
      <c r="E3486" s="151">
        <v>1.0552999999999999</v>
      </c>
      <c r="F3486" s="151">
        <v>27.01</v>
      </c>
      <c r="G3486" s="151">
        <f t="shared" si="162"/>
        <v>28.503653</v>
      </c>
      <c r="H3486" s="151">
        <f t="shared" si="163"/>
        <v>0</v>
      </c>
      <c r="I3486" s="151">
        <f t="shared" si="164"/>
        <v>28.503653</v>
      </c>
      <c r="J3486" s="151" t="s">
        <v>707</v>
      </c>
      <c r="K3486" s="151" t="str">
        <f>IFERROR(IF(VLOOKUP(B3486,comp!$D:$L,1,FALSE)=B3486,"",""),"Novo")</f>
        <v/>
      </c>
    </row>
    <row r="3487" spans="1:11">
      <c r="A3487" s="151">
        <v>88788</v>
      </c>
      <c r="B3487" s="152">
        <v>4396</v>
      </c>
      <c r="C3487" s="151" t="s">
        <v>6597</v>
      </c>
      <c r="D3487" s="151" t="s">
        <v>838</v>
      </c>
      <c r="E3487" s="151">
        <v>1.05</v>
      </c>
      <c r="F3487" s="151">
        <v>245.84</v>
      </c>
      <c r="G3487" s="151">
        <f t="shared" si="162"/>
        <v>258.13200000000001</v>
      </c>
      <c r="H3487" s="151">
        <f t="shared" si="163"/>
        <v>0</v>
      </c>
      <c r="I3487" s="151">
        <f t="shared" si="164"/>
        <v>258.13200000000001</v>
      </c>
      <c r="J3487" s="151" t="s">
        <v>707</v>
      </c>
      <c r="K3487" s="151" t="str">
        <f>IFERROR(IF(VLOOKUP(B3487,comp!$D:$L,1,FALSE)=B3487,"",""),"Novo")</f>
        <v/>
      </c>
    </row>
    <row r="3488" spans="1:11">
      <c r="A3488" s="151">
        <v>104588</v>
      </c>
      <c r="B3488" s="152">
        <v>44955</v>
      </c>
      <c r="C3488" s="151" t="s">
        <v>6603</v>
      </c>
      <c r="D3488" s="151" t="s">
        <v>838</v>
      </c>
      <c r="E3488" s="151">
        <v>1.05</v>
      </c>
      <c r="F3488" s="151">
        <v>141.18</v>
      </c>
      <c r="G3488" s="151">
        <f t="shared" si="162"/>
        <v>148.239</v>
      </c>
      <c r="H3488" s="151">
        <f t="shared" si="163"/>
        <v>0</v>
      </c>
      <c r="I3488" s="151">
        <f t="shared" si="164"/>
        <v>148.239</v>
      </c>
      <c r="J3488" s="151" t="s">
        <v>707</v>
      </c>
      <c r="K3488" s="151" t="str">
        <f>IFERROR(IF(VLOOKUP(B3488,comp!$D:$L,1,FALSE)=B3488,"",""),"Novo")</f>
        <v/>
      </c>
    </row>
    <row r="3489" spans="1:11">
      <c r="A3489" s="151">
        <v>104611</v>
      </c>
      <c r="B3489" s="152">
        <v>10515</v>
      </c>
      <c r="C3489" s="151" t="s">
        <v>6599</v>
      </c>
      <c r="D3489" s="151" t="s">
        <v>838</v>
      </c>
      <c r="E3489" s="151">
        <v>1.0864</v>
      </c>
      <c r="F3489" s="151">
        <v>47.96</v>
      </c>
      <c r="G3489" s="151">
        <f t="shared" si="162"/>
        <v>52.103743999999999</v>
      </c>
      <c r="H3489" s="151">
        <f t="shared" si="163"/>
        <v>0</v>
      </c>
      <c r="I3489" s="151">
        <f t="shared" si="164"/>
        <v>52.103743999999999</v>
      </c>
      <c r="J3489" s="151" t="s">
        <v>707</v>
      </c>
      <c r="K3489" s="151" t="str">
        <f>IFERROR(IF(VLOOKUP(B3489,comp!$D:$L,1,FALSE)=B3489,"",""),"Novo")</f>
        <v/>
      </c>
    </row>
    <row r="3490" spans="1:11">
      <c r="A3490" s="151">
        <v>101965</v>
      </c>
      <c r="B3490" s="152">
        <v>34747</v>
      </c>
      <c r="C3490" s="151" t="s">
        <v>4301</v>
      </c>
      <c r="D3490" s="151" t="s">
        <v>826</v>
      </c>
      <c r="E3490" s="151">
        <v>1.04</v>
      </c>
      <c r="F3490" s="151">
        <v>102.13</v>
      </c>
      <c r="G3490" s="151">
        <f t="shared" si="162"/>
        <v>106.2152</v>
      </c>
      <c r="H3490" s="151">
        <f t="shared" si="163"/>
        <v>0</v>
      </c>
      <c r="I3490" s="151">
        <f t="shared" si="164"/>
        <v>106.2152</v>
      </c>
      <c r="J3490" s="151" t="s">
        <v>707</v>
      </c>
      <c r="K3490" s="151" t="str">
        <f>IFERROR(IF(VLOOKUP(B3490,comp!$D:$L,1,FALSE)=B3490,"",""),"Novo")</f>
        <v/>
      </c>
    </row>
    <row r="3491" spans="1:11">
      <c r="A3491" s="151">
        <v>101965</v>
      </c>
      <c r="B3491" s="152">
        <v>87283</v>
      </c>
      <c r="C3491" s="151" t="s">
        <v>6807</v>
      </c>
      <c r="D3491" s="151" t="s">
        <v>1606</v>
      </c>
      <c r="E3491" s="151">
        <v>6.0000000000000001E-3</v>
      </c>
      <c r="F3491" s="151">
        <v>384.12</v>
      </c>
      <c r="G3491" s="151">
        <f t="shared" si="162"/>
        <v>0</v>
      </c>
      <c r="H3491" s="151">
        <f t="shared" si="163"/>
        <v>2.3047200000000001</v>
      </c>
      <c r="I3491" s="151">
        <f t="shared" si="164"/>
        <v>2.3047200000000001</v>
      </c>
      <c r="J3491" s="151" t="s">
        <v>704</v>
      </c>
      <c r="K3491" s="151" t="str">
        <f>IFERROR(IF(VLOOKUP(B3491,comp!$D:$L,1,FALSE)=B3491,"",""),"Novo")</f>
        <v>Novo</v>
      </c>
    </row>
    <row r="3492" spans="1:11">
      <c r="A3492" s="151">
        <v>101966</v>
      </c>
      <c r="B3492" s="152">
        <v>4825</v>
      </c>
      <c r="C3492" s="151" t="s">
        <v>4294</v>
      </c>
      <c r="D3492" s="151" t="s">
        <v>826</v>
      </c>
      <c r="E3492" s="151">
        <v>1.04</v>
      </c>
      <c r="F3492" s="151">
        <v>152.01</v>
      </c>
      <c r="G3492" s="151">
        <f t="shared" si="162"/>
        <v>158.09039999999999</v>
      </c>
      <c r="H3492" s="151">
        <f t="shared" si="163"/>
        <v>0</v>
      </c>
      <c r="I3492" s="151">
        <f t="shared" si="164"/>
        <v>158.09039999999999</v>
      </c>
      <c r="J3492" s="151" t="s">
        <v>707</v>
      </c>
      <c r="K3492" s="151" t="str">
        <f>IFERROR(IF(VLOOKUP(B3492,comp!$D:$L,1,FALSE)=B3492,"",""),"Novo")</f>
        <v/>
      </c>
    </row>
    <row r="3493" spans="1:11">
      <c r="A3493" s="151">
        <v>96112</v>
      </c>
      <c r="B3493" s="152">
        <v>3283</v>
      </c>
      <c r="C3493" s="151" t="s">
        <v>3928</v>
      </c>
      <c r="D3493" s="151" t="s">
        <v>838</v>
      </c>
      <c r="E3493" s="151">
        <v>1.1113999999999999</v>
      </c>
      <c r="F3493" s="151">
        <v>27.3</v>
      </c>
      <c r="G3493" s="151">
        <f t="shared" si="162"/>
        <v>30.34122</v>
      </c>
      <c r="H3493" s="151">
        <f t="shared" si="163"/>
        <v>0</v>
      </c>
      <c r="I3493" s="151">
        <f t="shared" si="164"/>
        <v>30.34122</v>
      </c>
      <c r="J3493" s="151" t="s">
        <v>707</v>
      </c>
      <c r="K3493" s="151" t="str">
        <f>IFERROR(IF(VLOOKUP(B3493,comp!$D:$L,1,FALSE)=B3493,"",""),"Novo")</f>
        <v/>
      </c>
    </row>
    <row r="3494" spans="1:11">
      <c r="A3494" s="151">
        <v>96112</v>
      </c>
      <c r="B3494" s="152">
        <v>20212</v>
      </c>
      <c r="C3494" s="151" t="s">
        <v>4216</v>
      </c>
      <c r="D3494" s="151" t="s">
        <v>826</v>
      </c>
      <c r="E3494" s="151">
        <v>1.7082999999999999</v>
      </c>
      <c r="F3494" s="151">
        <v>25.63</v>
      </c>
      <c r="G3494" s="151">
        <f t="shared" si="162"/>
        <v>43.783728999999994</v>
      </c>
      <c r="H3494" s="151">
        <f t="shared" si="163"/>
        <v>0</v>
      </c>
      <c r="I3494" s="151">
        <f t="shared" si="164"/>
        <v>43.783728999999994</v>
      </c>
      <c r="J3494" s="151" t="s">
        <v>707</v>
      </c>
      <c r="K3494" s="151" t="str">
        <f>IFERROR(IF(VLOOKUP(B3494,comp!$D:$L,1,FALSE)=B3494,"",""),"Novo")</f>
        <v/>
      </c>
    </row>
    <row r="3495" spans="1:11">
      <c r="A3495" s="151">
        <v>96122</v>
      </c>
      <c r="B3495" s="152">
        <v>13587</v>
      </c>
      <c r="C3495" s="151" t="s">
        <v>3931</v>
      </c>
      <c r="D3495" s="151" t="s">
        <v>826</v>
      </c>
      <c r="E3495" s="151">
        <v>1.1389</v>
      </c>
      <c r="F3495" s="151">
        <v>3.92</v>
      </c>
      <c r="G3495" s="151">
        <f t="shared" si="162"/>
        <v>4.4644880000000002</v>
      </c>
      <c r="H3495" s="151">
        <f t="shared" si="163"/>
        <v>0</v>
      </c>
      <c r="I3495" s="151">
        <f t="shared" si="164"/>
        <v>4.4644880000000002</v>
      </c>
      <c r="J3495" s="151" t="s">
        <v>707</v>
      </c>
      <c r="K3495" s="151" t="str">
        <f>IFERROR(IF(VLOOKUP(B3495,comp!$D:$L,1,FALSE)=B3495,"",""),"Novo")</f>
        <v/>
      </c>
    </row>
    <row r="3496" spans="1:11">
      <c r="A3496" s="151">
        <v>96109</v>
      </c>
      <c r="B3496" s="152">
        <v>4812</v>
      </c>
      <c r="C3496" s="151" t="s">
        <v>6251</v>
      </c>
      <c r="D3496" s="151" t="s">
        <v>838</v>
      </c>
      <c r="E3496" s="151">
        <v>1.0414000000000001</v>
      </c>
      <c r="F3496" s="151">
        <v>10.88</v>
      </c>
      <c r="G3496" s="151">
        <f t="shared" si="162"/>
        <v>11.330432000000002</v>
      </c>
      <c r="H3496" s="151">
        <f t="shared" si="163"/>
        <v>0</v>
      </c>
      <c r="I3496" s="151">
        <f t="shared" si="164"/>
        <v>11.330432000000002</v>
      </c>
      <c r="J3496" s="151" t="s">
        <v>707</v>
      </c>
      <c r="K3496" s="151" t="str">
        <f>IFERROR(IF(VLOOKUP(B3496,comp!$D:$L,1,FALSE)=B3496,"",""),"Novo")</f>
        <v/>
      </c>
    </row>
    <row r="3497" spans="1:11">
      <c r="A3497" s="151">
        <v>96109</v>
      </c>
      <c r="B3497" s="152">
        <v>20250</v>
      </c>
      <c r="C3497" s="151" t="s">
        <v>5640</v>
      </c>
      <c r="D3497" s="151" t="s">
        <v>828</v>
      </c>
      <c r="E3497" s="151">
        <v>7.7999999999999996E-3</v>
      </c>
      <c r="F3497" s="151">
        <v>25.11</v>
      </c>
      <c r="G3497" s="151">
        <f t="shared" si="162"/>
        <v>0.19585799999999998</v>
      </c>
      <c r="H3497" s="151">
        <f t="shared" si="163"/>
        <v>0</v>
      </c>
      <c r="I3497" s="151">
        <f t="shared" si="164"/>
        <v>0.19585799999999998</v>
      </c>
      <c r="J3497" s="151" t="s">
        <v>707</v>
      </c>
      <c r="K3497" s="151" t="str">
        <f>IFERROR(IF(VLOOKUP(B3497,comp!$D:$L,1,FALSE)=B3497,"",""),"Novo")</f>
        <v/>
      </c>
    </row>
    <row r="3498" spans="1:11">
      <c r="A3498" s="151">
        <v>96110</v>
      </c>
      <c r="B3498" s="152">
        <v>39427</v>
      </c>
      <c r="C3498" s="151" t="s">
        <v>6280</v>
      </c>
      <c r="D3498" s="151" t="s">
        <v>826</v>
      </c>
      <c r="E3498" s="151">
        <v>2.2212000000000001</v>
      </c>
      <c r="F3498" s="151">
        <v>4.0999999999999996</v>
      </c>
      <c r="G3498" s="151">
        <f t="shared" si="162"/>
        <v>9.1069199999999988</v>
      </c>
      <c r="H3498" s="151">
        <f t="shared" si="163"/>
        <v>0</v>
      </c>
      <c r="I3498" s="151">
        <f t="shared" si="164"/>
        <v>9.1069199999999988</v>
      </c>
      <c r="J3498" s="151" t="s">
        <v>707</v>
      </c>
      <c r="K3498" s="151" t="str">
        <f>IFERROR(IF(VLOOKUP(B3498,comp!$D:$L,1,FALSE)=B3498,"",""),"Novo")</f>
        <v/>
      </c>
    </row>
    <row r="3499" spans="1:11">
      <c r="A3499" s="151">
        <v>96110</v>
      </c>
      <c r="B3499" s="152">
        <v>39430</v>
      </c>
      <c r="C3499" s="151" t="s">
        <v>6283</v>
      </c>
      <c r="D3499" s="151" t="s">
        <v>727</v>
      </c>
      <c r="E3499" s="151">
        <v>2.0446</v>
      </c>
      <c r="F3499" s="151">
        <v>1.54</v>
      </c>
      <c r="G3499" s="151">
        <f t="shared" si="162"/>
        <v>3.1486839999999998</v>
      </c>
      <c r="H3499" s="151">
        <f t="shared" si="163"/>
        <v>0</v>
      </c>
      <c r="I3499" s="151">
        <f t="shared" si="164"/>
        <v>3.1486839999999998</v>
      </c>
      <c r="J3499" s="151" t="s">
        <v>707</v>
      </c>
      <c r="K3499" s="151" t="str">
        <f>IFERROR(IF(VLOOKUP(B3499,comp!$D:$L,1,FALSE)=B3499,"",""),"Novo")</f>
        <v/>
      </c>
    </row>
    <row r="3500" spans="1:11">
      <c r="A3500" s="151">
        <v>96110</v>
      </c>
      <c r="B3500" s="152">
        <v>43131</v>
      </c>
      <c r="C3500" s="151" t="s">
        <v>6484</v>
      </c>
      <c r="D3500" s="151" t="s">
        <v>828</v>
      </c>
      <c r="E3500" s="151">
        <v>6.1600000000000002E-2</v>
      </c>
      <c r="F3500" s="151">
        <v>25.68</v>
      </c>
      <c r="G3500" s="151">
        <f t="shared" si="162"/>
        <v>1.581888</v>
      </c>
      <c r="H3500" s="151">
        <f t="shared" si="163"/>
        <v>0</v>
      </c>
      <c r="I3500" s="151">
        <f t="shared" si="164"/>
        <v>1.581888</v>
      </c>
      <c r="J3500" s="151" t="s">
        <v>707</v>
      </c>
      <c r="K3500" s="151" t="str">
        <f>IFERROR(IF(VLOOKUP(B3500,comp!$D:$L,1,FALSE)=B3500,"",""),"Novo")</f>
        <v/>
      </c>
    </row>
    <row r="3501" spans="1:11">
      <c r="A3501" s="151">
        <v>96123</v>
      </c>
      <c r="B3501" s="152">
        <v>39424</v>
      </c>
      <c r="C3501" s="151" t="s">
        <v>6277</v>
      </c>
      <c r="D3501" s="151" t="s">
        <v>826</v>
      </c>
      <c r="E3501" s="151">
        <v>1.1512</v>
      </c>
      <c r="F3501" s="151">
        <v>2.4300000000000002</v>
      </c>
      <c r="G3501" s="151">
        <f t="shared" si="162"/>
        <v>2.7974160000000001</v>
      </c>
      <c r="H3501" s="151">
        <f t="shared" si="163"/>
        <v>0</v>
      </c>
      <c r="I3501" s="151">
        <f t="shared" si="164"/>
        <v>2.7974160000000001</v>
      </c>
      <c r="J3501" s="151" t="s">
        <v>707</v>
      </c>
      <c r="K3501" s="151" t="str">
        <f>IFERROR(IF(VLOOKUP(B3501,comp!$D:$L,1,FALSE)=B3501,"",""),"Novo")</f>
        <v/>
      </c>
    </row>
    <row r="3502" spans="1:11">
      <c r="A3502" s="151">
        <v>96123</v>
      </c>
      <c r="B3502" s="152">
        <v>88252</v>
      </c>
      <c r="C3502" s="151" t="s">
        <v>6808</v>
      </c>
      <c r="D3502" s="151" t="s">
        <v>852</v>
      </c>
      <c r="E3502" s="151">
        <v>0.218</v>
      </c>
      <c r="F3502" s="151">
        <v>26.22</v>
      </c>
      <c r="G3502" s="151">
        <f t="shared" si="162"/>
        <v>0</v>
      </c>
      <c r="H3502" s="151">
        <f t="shared" si="163"/>
        <v>5.7159599999999999</v>
      </c>
      <c r="I3502" s="151">
        <f t="shared" si="164"/>
        <v>5.7159599999999999</v>
      </c>
      <c r="J3502" s="151" t="s">
        <v>704</v>
      </c>
      <c r="K3502" s="151" t="str">
        <f>IFERROR(IF(VLOOKUP(B3502,comp!$D:$L,1,FALSE)=B3502,"",""),"Novo")</f>
        <v>Novo</v>
      </c>
    </row>
    <row r="3503" spans="1:11">
      <c r="A3503" s="151">
        <v>96111</v>
      </c>
      <c r="B3503" s="152">
        <v>36238</v>
      </c>
      <c r="C3503" s="151" t="s">
        <v>6000</v>
      </c>
      <c r="D3503" s="151" t="s">
        <v>838</v>
      </c>
      <c r="E3503" s="151">
        <v>1.0363</v>
      </c>
      <c r="F3503" s="151">
        <v>24.08</v>
      </c>
      <c r="G3503" s="151">
        <f t="shared" si="162"/>
        <v>24.954103999999997</v>
      </c>
      <c r="H3503" s="151">
        <f t="shared" si="163"/>
        <v>0</v>
      </c>
      <c r="I3503" s="151">
        <f t="shared" si="164"/>
        <v>24.954103999999997</v>
      </c>
      <c r="J3503" s="151" t="s">
        <v>707</v>
      </c>
      <c r="K3503" s="151" t="str">
        <f>IFERROR(IF(VLOOKUP(B3503,comp!$D:$L,1,FALSE)=B3503,"",""),"Novo")</f>
        <v/>
      </c>
    </row>
    <row r="3504" spans="1:11">
      <c r="A3504" s="151">
        <v>96121</v>
      </c>
      <c r="B3504" s="152">
        <v>36246</v>
      </c>
      <c r="C3504" s="151" t="s">
        <v>6001</v>
      </c>
      <c r="D3504" s="151" t="s">
        <v>826</v>
      </c>
      <c r="E3504" s="151">
        <v>1.1512</v>
      </c>
      <c r="F3504" s="151">
        <v>4.04</v>
      </c>
      <c r="G3504" s="151">
        <f t="shared" si="162"/>
        <v>4.6508479999999999</v>
      </c>
      <c r="H3504" s="151">
        <f t="shared" si="163"/>
        <v>0</v>
      </c>
      <c r="I3504" s="151">
        <f t="shared" si="164"/>
        <v>4.6508479999999999</v>
      </c>
      <c r="J3504" s="151" t="s">
        <v>707</v>
      </c>
      <c r="K3504" s="151" t="str">
        <f>IFERROR(IF(VLOOKUP(B3504,comp!$D:$L,1,FALSE)=B3504,"",""),"Novo")</f>
        <v/>
      </c>
    </row>
    <row r="3505" spans="1:11">
      <c r="A3505" s="151">
        <v>96485</v>
      </c>
      <c r="B3505" s="152">
        <v>36225</v>
      </c>
      <c r="C3505" s="151" t="s">
        <v>5999</v>
      </c>
      <c r="D3505" s="151" t="s">
        <v>838</v>
      </c>
      <c r="E3505" s="151">
        <v>1.0363</v>
      </c>
      <c r="F3505" s="151">
        <v>33.54</v>
      </c>
      <c r="G3505" s="151">
        <f t="shared" si="162"/>
        <v>34.757502000000002</v>
      </c>
      <c r="H3505" s="151">
        <f t="shared" si="163"/>
        <v>0</v>
      </c>
      <c r="I3505" s="151">
        <f t="shared" si="164"/>
        <v>34.757502000000002</v>
      </c>
      <c r="J3505" s="151" t="s">
        <v>707</v>
      </c>
      <c r="K3505" s="151" t="str">
        <f>IFERROR(IF(VLOOKUP(B3505,comp!$D:$L,1,FALSE)=B3505,"",""),"Novo")</f>
        <v/>
      </c>
    </row>
    <row r="3506" spans="1:11">
      <c r="A3506" s="151">
        <v>105816</v>
      </c>
      <c r="B3506" s="152">
        <v>130</v>
      </c>
      <c r="C3506" s="151" t="s">
        <v>3018</v>
      </c>
      <c r="D3506" s="151" t="s">
        <v>828</v>
      </c>
      <c r="E3506" s="151">
        <v>1.7350000000000001</v>
      </c>
      <c r="F3506" s="151">
        <v>4.05</v>
      </c>
      <c r="G3506" s="151">
        <f t="shared" si="162"/>
        <v>7.0267499999999998</v>
      </c>
      <c r="H3506" s="151">
        <f t="shared" si="163"/>
        <v>0</v>
      </c>
      <c r="I3506" s="151">
        <f t="shared" si="164"/>
        <v>7.0267499999999998</v>
      </c>
      <c r="J3506" s="151" t="s">
        <v>707</v>
      </c>
      <c r="K3506" s="151" t="str">
        <f>IFERROR(IF(VLOOKUP(B3506,comp!$D:$L,1,FALSE)=B3506,"",""),"Novo")</f>
        <v/>
      </c>
    </row>
    <row r="3507" spans="1:11">
      <c r="A3507" s="151">
        <v>87280</v>
      </c>
      <c r="B3507" s="152">
        <v>43617</v>
      </c>
      <c r="C3507" s="151" t="s">
        <v>3036</v>
      </c>
      <c r="D3507" s="151" t="s">
        <v>1496</v>
      </c>
      <c r="E3507" s="151">
        <v>5.5E-2</v>
      </c>
      <c r="F3507" s="151">
        <v>7.87</v>
      </c>
      <c r="G3507" s="151">
        <f t="shared" si="162"/>
        <v>0.43285000000000001</v>
      </c>
      <c r="H3507" s="151">
        <f t="shared" si="163"/>
        <v>0</v>
      </c>
      <c r="I3507" s="151">
        <f t="shared" si="164"/>
        <v>0.43285000000000001</v>
      </c>
      <c r="J3507" s="151" t="s">
        <v>707</v>
      </c>
      <c r="K3507" s="151" t="str">
        <f>IFERROR(IF(VLOOKUP(B3507,comp!$D:$L,1,FALSE)=B3507,"",""),"Novo")</f>
        <v/>
      </c>
    </row>
    <row r="3508" spans="1:11">
      <c r="A3508" s="151">
        <v>87327</v>
      </c>
      <c r="B3508" s="152">
        <v>88386</v>
      </c>
      <c r="C3508" s="151" t="s">
        <v>6809</v>
      </c>
      <c r="D3508" s="151" t="s">
        <v>703</v>
      </c>
      <c r="E3508" s="151">
        <v>1.36</v>
      </c>
      <c r="F3508" s="151">
        <v>4.29</v>
      </c>
      <c r="G3508" s="151">
        <f t="shared" si="162"/>
        <v>0</v>
      </c>
      <c r="H3508" s="151">
        <f t="shared" si="163"/>
        <v>5.8344000000000005</v>
      </c>
      <c r="I3508" s="151">
        <f t="shared" si="164"/>
        <v>5.8344000000000005</v>
      </c>
      <c r="J3508" s="151" t="s">
        <v>704</v>
      </c>
      <c r="K3508" s="151" t="str">
        <f>IFERROR(IF(VLOOKUP(B3508,comp!$D:$L,1,FALSE)=B3508,"",""),"Novo")</f>
        <v>Novo</v>
      </c>
    </row>
    <row r="3509" spans="1:11">
      <c r="A3509" s="151">
        <v>87327</v>
      </c>
      <c r="B3509" s="152">
        <v>88392</v>
      </c>
      <c r="C3509" s="151" t="s">
        <v>6810</v>
      </c>
      <c r="D3509" s="151" t="s">
        <v>712</v>
      </c>
      <c r="E3509" s="151">
        <v>4.4800000000000004</v>
      </c>
      <c r="F3509" s="151">
        <v>0.99</v>
      </c>
      <c r="G3509" s="151">
        <f t="shared" si="162"/>
        <v>0</v>
      </c>
      <c r="H3509" s="151">
        <f t="shared" si="163"/>
        <v>4.4352</v>
      </c>
      <c r="I3509" s="151">
        <f t="shared" si="164"/>
        <v>4.4352</v>
      </c>
      <c r="J3509" s="151" t="s">
        <v>704</v>
      </c>
      <c r="K3509" s="151" t="str">
        <f>IFERROR(IF(VLOOKUP(B3509,comp!$D:$L,1,FALSE)=B3509,"",""),"Novo")</f>
        <v>Novo</v>
      </c>
    </row>
    <row r="3510" spans="1:11">
      <c r="A3510" s="151">
        <v>87328</v>
      </c>
      <c r="B3510" s="152">
        <v>88393</v>
      </c>
      <c r="C3510" s="151" t="s">
        <v>6811</v>
      </c>
      <c r="D3510" s="151" t="s">
        <v>703</v>
      </c>
      <c r="E3510" s="151">
        <v>0.62</v>
      </c>
      <c r="F3510" s="151">
        <v>5.84</v>
      </c>
      <c r="G3510" s="151">
        <f t="shared" si="162"/>
        <v>0</v>
      </c>
      <c r="H3510" s="151">
        <f t="shared" si="163"/>
        <v>3.6208</v>
      </c>
      <c r="I3510" s="151">
        <f t="shared" si="164"/>
        <v>3.6208</v>
      </c>
      <c r="J3510" s="151" t="s">
        <v>704</v>
      </c>
      <c r="K3510" s="151" t="str">
        <f>IFERROR(IF(VLOOKUP(B3510,comp!$D:$L,1,FALSE)=B3510,"",""),"Novo")</f>
        <v>Novo</v>
      </c>
    </row>
    <row r="3511" spans="1:11">
      <c r="A3511" s="151">
        <v>87328</v>
      </c>
      <c r="B3511" s="152">
        <v>88398</v>
      </c>
      <c r="C3511" s="151" t="s">
        <v>6812</v>
      </c>
      <c r="D3511" s="151" t="s">
        <v>712</v>
      </c>
      <c r="E3511" s="151">
        <v>2.0299999999999998</v>
      </c>
      <c r="F3511" s="151">
        <v>1.18</v>
      </c>
      <c r="G3511" s="151">
        <f t="shared" si="162"/>
        <v>0</v>
      </c>
      <c r="H3511" s="151">
        <f t="shared" si="163"/>
        <v>2.3953999999999995</v>
      </c>
      <c r="I3511" s="151">
        <f t="shared" si="164"/>
        <v>2.3953999999999995</v>
      </c>
      <c r="J3511" s="151" t="s">
        <v>704</v>
      </c>
      <c r="K3511" s="151" t="str">
        <f>IFERROR(IF(VLOOKUP(B3511,comp!$D:$L,1,FALSE)=B3511,"",""),"Novo")</f>
        <v>Novo</v>
      </c>
    </row>
    <row r="3512" spans="1:11">
      <c r="A3512" s="151">
        <v>87339</v>
      </c>
      <c r="B3512" s="152">
        <v>88399</v>
      </c>
      <c r="C3512" s="151" t="s">
        <v>6813</v>
      </c>
      <c r="D3512" s="151" t="s">
        <v>703</v>
      </c>
      <c r="E3512" s="151">
        <v>2.41</v>
      </c>
      <c r="F3512" s="151">
        <v>3.21</v>
      </c>
      <c r="G3512" s="151">
        <f t="shared" si="162"/>
        <v>0</v>
      </c>
      <c r="H3512" s="151">
        <f t="shared" si="163"/>
        <v>7.7361000000000004</v>
      </c>
      <c r="I3512" s="151">
        <f t="shared" si="164"/>
        <v>7.7361000000000004</v>
      </c>
      <c r="J3512" s="151" t="s">
        <v>704</v>
      </c>
      <c r="K3512" s="151" t="str">
        <f>IFERROR(IF(VLOOKUP(B3512,comp!$D:$L,1,FALSE)=B3512,"",""),"Novo")</f>
        <v>Novo</v>
      </c>
    </row>
    <row r="3513" spans="1:11">
      <c r="A3513" s="151">
        <v>87339</v>
      </c>
      <c r="B3513" s="152">
        <v>88404</v>
      </c>
      <c r="C3513" s="151" t="s">
        <v>6814</v>
      </c>
      <c r="D3513" s="151" t="s">
        <v>712</v>
      </c>
      <c r="E3513" s="151">
        <v>7.94</v>
      </c>
      <c r="F3513" s="151">
        <v>0.93</v>
      </c>
      <c r="G3513" s="151">
        <f t="shared" si="162"/>
        <v>0</v>
      </c>
      <c r="H3513" s="151">
        <f t="shared" si="163"/>
        <v>7.3842000000000008</v>
      </c>
      <c r="I3513" s="151">
        <f t="shared" si="164"/>
        <v>7.3842000000000008</v>
      </c>
      <c r="J3513" s="151" t="s">
        <v>704</v>
      </c>
      <c r="K3513" s="151" t="str">
        <f>IFERROR(IF(VLOOKUP(B3513,comp!$D:$L,1,FALSE)=B3513,"",""),"Novo")</f>
        <v>Novo</v>
      </c>
    </row>
    <row r="3514" spans="1:11">
      <c r="A3514" s="151">
        <v>87382</v>
      </c>
      <c r="B3514" s="152">
        <v>371</v>
      </c>
      <c r="C3514" s="151" t="s">
        <v>3626</v>
      </c>
      <c r="D3514" s="151" t="s">
        <v>828</v>
      </c>
      <c r="E3514" s="151">
        <v>1839.64</v>
      </c>
      <c r="F3514" s="151">
        <v>0.86</v>
      </c>
      <c r="G3514" s="151">
        <f t="shared" si="162"/>
        <v>1582.0904</v>
      </c>
      <c r="H3514" s="151">
        <f t="shared" si="163"/>
        <v>0</v>
      </c>
      <c r="I3514" s="151">
        <f t="shared" si="164"/>
        <v>1582.0904</v>
      </c>
      <c r="J3514" s="151" t="s">
        <v>707</v>
      </c>
      <c r="K3514" s="151" t="str">
        <f>IFERROR(IF(VLOOKUP(B3514,comp!$D:$L,1,FALSE)=B3514,"",""),"Novo")</f>
        <v/>
      </c>
    </row>
    <row r="3515" spans="1:11">
      <c r="A3515" s="151">
        <v>87385</v>
      </c>
      <c r="B3515" s="152">
        <v>36886</v>
      </c>
      <c r="C3515" s="151" t="s">
        <v>3631</v>
      </c>
      <c r="D3515" s="151" t="s">
        <v>828</v>
      </c>
      <c r="E3515" s="151">
        <v>2253.1999999999998</v>
      </c>
      <c r="F3515" s="151">
        <v>0.82</v>
      </c>
      <c r="G3515" s="151">
        <f t="shared" si="162"/>
        <v>1847.6239999999998</v>
      </c>
      <c r="H3515" s="151">
        <f t="shared" si="163"/>
        <v>0</v>
      </c>
      <c r="I3515" s="151">
        <f t="shared" si="164"/>
        <v>1847.6239999999998</v>
      </c>
      <c r="J3515" s="151" t="s">
        <v>707</v>
      </c>
      <c r="K3515" s="151" t="str">
        <f>IFERROR(IF(VLOOKUP(B3515,comp!$D:$L,1,FALSE)=B3515,"",""),"Novo")</f>
        <v/>
      </c>
    </row>
    <row r="3516" spans="1:11">
      <c r="A3516" s="151">
        <v>87388</v>
      </c>
      <c r="B3516" s="152">
        <v>36880</v>
      </c>
      <c r="C3516" s="151" t="s">
        <v>3630</v>
      </c>
      <c r="D3516" s="151" t="s">
        <v>828</v>
      </c>
      <c r="E3516" s="151">
        <v>1737.44</v>
      </c>
      <c r="F3516" s="151">
        <v>2.63</v>
      </c>
      <c r="G3516" s="151">
        <f t="shared" si="162"/>
        <v>4569.4672</v>
      </c>
      <c r="H3516" s="151">
        <f t="shared" si="163"/>
        <v>0</v>
      </c>
      <c r="I3516" s="151">
        <f t="shared" si="164"/>
        <v>4569.4672</v>
      </c>
      <c r="J3516" s="151" t="s">
        <v>707</v>
      </c>
      <c r="K3516" s="151" t="str">
        <f>IFERROR(IF(VLOOKUP(B3516,comp!$D:$L,1,FALSE)=B3516,"",""),"Novo")</f>
        <v/>
      </c>
    </row>
    <row r="3517" spans="1:11">
      <c r="A3517" s="151">
        <v>87391</v>
      </c>
      <c r="B3517" s="152">
        <v>37552</v>
      </c>
      <c r="C3517" s="151" t="s">
        <v>3633</v>
      </c>
      <c r="D3517" s="151" t="s">
        <v>828</v>
      </c>
      <c r="E3517" s="151">
        <v>1954.97</v>
      </c>
      <c r="F3517" s="151">
        <v>2.59</v>
      </c>
      <c r="G3517" s="151">
        <f t="shared" si="162"/>
        <v>5063.3723</v>
      </c>
      <c r="H3517" s="151">
        <f t="shared" si="163"/>
        <v>0</v>
      </c>
      <c r="I3517" s="151">
        <f t="shared" si="164"/>
        <v>5063.3723</v>
      </c>
      <c r="J3517" s="151" t="s">
        <v>707</v>
      </c>
      <c r="K3517" s="151" t="str">
        <f>IFERROR(IF(VLOOKUP(B3517,comp!$D:$L,1,FALSE)=B3517,"",""),"Novo")</f>
        <v/>
      </c>
    </row>
    <row r="3518" spans="1:11">
      <c r="A3518" s="151">
        <v>87395</v>
      </c>
      <c r="B3518" s="152">
        <v>37553</v>
      </c>
      <c r="C3518" s="151" t="s">
        <v>3634</v>
      </c>
      <c r="D3518" s="151" t="s">
        <v>828</v>
      </c>
      <c r="E3518" s="151">
        <v>1954.97</v>
      </c>
      <c r="F3518" s="151">
        <v>1.61</v>
      </c>
      <c r="G3518" s="151">
        <f t="shared" si="162"/>
        <v>3147.5017000000003</v>
      </c>
      <c r="H3518" s="151">
        <f t="shared" si="163"/>
        <v>0</v>
      </c>
      <c r="I3518" s="151">
        <f t="shared" si="164"/>
        <v>3147.5017000000003</v>
      </c>
      <c r="J3518" s="151" t="s">
        <v>707</v>
      </c>
      <c r="K3518" s="151" t="str">
        <f>IFERROR(IF(VLOOKUP(B3518,comp!$D:$L,1,FALSE)=B3518,"",""),"Novo")</f>
        <v/>
      </c>
    </row>
    <row r="3519" spans="1:11">
      <c r="A3519" s="151">
        <v>87404</v>
      </c>
      <c r="B3519" s="152">
        <v>88418</v>
      </c>
      <c r="C3519" s="151" t="s">
        <v>6815</v>
      </c>
      <c r="D3519" s="151" t="s">
        <v>703</v>
      </c>
      <c r="E3519" s="151">
        <v>0.67</v>
      </c>
      <c r="F3519" s="151">
        <v>13.22</v>
      </c>
      <c r="G3519" s="151">
        <f t="shared" si="162"/>
        <v>0</v>
      </c>
      <c r="H3519" s="151">
        <f t="shared" si="163"/>
        <v>8.8574000000000002</v>
      </c>
      <c r="I3519" s="151">
        <f t="shared" si="164"/>
        <v>8.8574000000000002</v>
      </c>
      <c r="J3519" s="151" t="s">
        <v>704</v>
      </c>
      <c r="K3519" s="151" t="str">
        <f>IFERROR(IF(VLOOKUP(B3519,comp!$D:$L,1,FALSE)=B3519,"",""),"Novo")</f>
        <v>Novo</v>
      </c>
    </row>
    <row r="3520" spans="1:11">
      <c r="A3520" s="151">
        <v>87404</v>
      </c>
      <c r="B3520" s="152">
        <v>88430</v>
      </c>
      <c r="C3520" s="151" t="s">
        <v>6816</v>
      </c>
      <c r="D3520" s="151" t="s">
        <v>712</v>
      </c>
      <c r="E3520" s="151">
        <v>5.61</v>
      </c>
      <c r="F3520" s="151">
        <v>6.15</v>
      </c>
      <c r="G3520" s="151">
        <f t="shared" si="162"/>
        <v>0</v>
      </c>
      <c r="H3520" s="151">
        <f t="shared" si="163"/>
        <v>34.501500000000007</v>
      </c>
      <c r="I3520" s="151">
        <f t="shared" si="164"/>
        <v>34.501500000000007</v>
      </c>
      <c r="J3520" s="151" t="s">
        <v>704</v>
      </c>
      <c r="K3520" s="151" t="str">
        <f>IFERROR(IF(VLOOKUP(B3520,comp!$D:$L,1,FALSE)=B3520,"",""),"Novo")</f>
        <v>Novo</v>
      </c>
    </row>
    <row r="3521" spans="1:11">
      <c r="A3521" s="151">
        <v>87405</v>
      </c>
      <c r="B3521" s="152">
        <v>88433</v>
      </c>
      <c r="C3521" s="151" t="s">
        <v>6817</v>
      </c>
      <c r="D3521" s="151" t="s">
        <v>703</v>
      </c>
      <c r="E3521" s="151">
        <v>0.5</v>
      </c>
      <c r="F3521" s="151">
        <v>17.260000000000002</v>
      </c>
      <c r="G3521" s="151">
        <f t="shared" si="162"/>
        <v>0</v>
      </c>
      <c r="H3521" s="151">
        <f t="shared" si="163"/>
        <v>8.6300000000000008</v>
      </c>
      <c r="I3521" s="151">
        <f t="shared" si="164"/>
        <v>8.6300000000000008</v>
      </c>
      <c r="J3521" s="151" t="s">
        <v>704</v>
      </c>
      <c r="K3521" s="151" t="str">
        <f>IFERROR(IF(VLOOKUP(B3521,comp!$D:$L,1,FALSE)=B3521,"",""),"Novo")</f>
        <v>Novo</v>
      </c>
    </row>
    <row r="3522" spans="1:11">
      <c r="A3522" s="151">
        <v>87405</v>
      </c>
      <c r="B3522" s="152">
        <v>88438</v>
      </c>
      <c r="C3522" s="151" t="s">
        <v>6818</v>
      </c>
      <c r="D3522" s="151" t="s">
        <v>712</v>
      </c>
      <c r="E3522" s="151">
        <v>4.21</v>
      </c>
      <c r="F3522" s="151">
        <v>8.16</v>
      </c>
      <c r="G3522" s="151">
        <f t="shared" si="162"/>
        <v>0</v>
      </c>
      <c r="H3522" s="151">
        <f t="shared" si="163"/>
        <v>34.3536</v>
      </c>
      <c r="I3522" s="151">
        <f t="shared" si="164"/>
        <v>34.3536</v>
      </c>
      <c r="J3522" s="151" t="s">
        <v>704</v>
      </c>
      <c r="K3522" s="151" t="str">
        <f>IFERROR(IF(VLOOKUP(B3522,comp!$D:$L,1,FALSE)=B3522,"",""),"Novo")</f>
        <v>Novo</v>
      </c>
    </row>
    <row r="3523" spans="1:11">
      <c r="A3523" s="151">
        <v>87410</v>
      </c>
      <c r="B3523" s="152">
        <v>36870</v>
      </c>
      <c r="C3523" s="151" t="s">
        <v>6254</v>
      </c>
      <c r="D3523" s="151" t="s">
        <v>828</v>
      </c>
      <c r="E3523" s="151">
        <v>1094.55</v>
      </c>
      <c r="F3523" s="151">
        <v>0.6</v>
      </c>
      <c r="G3523" s="151">
        <f t="shared" si="162"/>
        <v>656.7299999999999</v>
      </c>
      <c r="H3523" s="151">
        <f t="shared" si="163"/>
        <v>0</v>
      </c>
      <c r="I3523" s="151">
        <f t="shared" si="164"/>
        <v>656.7299999999999</v>
      </c>
      <c r="J3523" s="151" t="s">
        <v>707</v>
      </c>
      <c r="K3523" s="151" t="str">
        <f>IFERROR(IF(VLOOKUP(B3523,comp!$D:$L,1,FALSE)=B3523,"",""),"Novo")</f>
        <v/>
      </c>
    </row>
    <row r="3524" spans="1:11">
      <c r="A3524" s="151">
        <v>92121</v>
      </c>
      <c r="B3524" s="152">
        <v>92112</v>
      </c>
      <c r="C3524" s="151" t="s">
        <v>6819</v>
      </c>
      <c r="D3524" s="151" t="s">
        <v>703</v>
      </c>
      <c r="E3524" s="151">
        <v>0.436</v>
      </c>
      <c r="F3524" s="151">
        <v>3.18</v>
      </c>
      <c r="G3524" s="151">
        <f t="shared" si="162"/>
        <v>0</v>
      </c>
      <c r="H3524" s="151">
        <f t="shared" si="163"/>
        <v>1.3864800000000002</v>
      </c>
      <c r="I3524" s="151">
        <f t="shared" si="164"/>
        <v>1.3864800000000002</v>
      </c>
      <c r="J3524" s="151" t="s">
        <v>704</v>
      </c>
      <c r="K3524" s="151" t="str">
        <f>IFERROR(IF(VLOOKUP(B3524,comp!$D:$L,1,FALSE)=B3524,"",""),"Novo")</f>
        <v>Novo</v>
      </c>
    </row>
    <row r="3525" spans="1:11">
      <c r="A3525" s="151">
        <v>92121</v>
      </c>
      <c r="B3525" s="152">
        <v>92113</v>
      </c>
      <c r="C3525" s="151" t="s">
        <v>6820</v>
      </c>
      <c r="D3525" s="151" t="s">
        <v>712</v>
      </c>
      <c r="E3525" s="151">
        <v>0.88200000000000001</v>
      </c>
      <c r="F3525" s="151">
        <v>1.1000000000000001</v>
      </c>
      <c r="G3525" s="151">
        <f t="shared" ref="G3525:G3588" si="165">IF(J3525="INSUMO",F3525*E3525,0)</f>
        <v>0</v>
      </c>
      <c r="H3525" s="151">
        <f t="shared" ref="H3525:H3588" si="166">IF(J3525="MÃO DE OBRA",F3525*E3525,0)</f>
        <v>0.97020000000000006</v>
      </c>
      <c r="I3525" s="151">
        <f t="shared" ref="I3525:I3588" si="167">E3525*F3525</f>
        <v>0.97020000000000006</v>
      </c>
      <c r="J3525" s="151" t="s">
        <v>704</v>
      </c>
      <c r="K3525" s="151" t="str">
        <f>IFERROR(IF(VLOOKUP(B3525,comp!$D:$L,1,FALSE)=B3525,"",""),"Novo")</f>
        <v>Novo</v>
      </c>
    </row>
    <row r="3526" spans="1:11">
      <c r="A3526" s="151">
        <v>92123</v>
      </c>
      <c r="B3526" s="152">
        <v>37526</v>
      </c>
      <c r="C3526" s="151" t="s">
        <v>5641</v>
      </c>
      <c r="D3526" s="151" t="s">
        <v>727</v>
      </c>
      <c r="E3526" s="151">
        <v>5</v>
      </c>
      <c r="F3526" s="151">
        <v>5.57</v>
      </c>
      <c r="G3526" s="151">
        <f t="shared" si="165"/>
        <v>27.85</v>
      </c>
      <c r="H3526" s="151">
        <f t="shared" si="166"/>
        <v>0</v>
      </c>
      <c r="I3526" s="151">
        <f t="shared" si="167"/>
        <v>27.85</v>
      </c>
      <c r="J3526" s="151" t="s">
        <v>707</v>
      </c>
      <c r="K3526" s="151" t="str">
        <f>IFERROR(IF(VLOOKUP(B3526,comp!$D:$L,1,FALSE)=B3526,"",""),"Novo")</f>
        <v/>
      </c>
    </row>
    <row r="3527" spans="1:11">
      <c r="A3527" s="151">
        <v>92123</v>
      </c>
      <c r="B3527" s="152">
        <v>92118</v>
      </c>
      <c r="C3527" s="151" t="s">
        <v>6821</v>
      </c>
      <c r="D3527" s="151" t="s">
        <v>703</v>
      </c>
      <c r="E3527" s="151">
        <v>0.51</v>
      </c>
      <c r="F3527" s="151">
        <v>0.41</v>
      </c>
      <c r="G3527" s="151">
        <f t="shared" si="165"/>
        <v>0</v>
      </c>
      <c r="H3527" s="151">
        <f t="shared" si="166"/>
        <v>0.20909999999999998</v>
      </c>
      <c r="I3527" s="151">
        <f t="shared" si="167"/>
        <v>0.20909999999999998</v>
      </c>
      <c r="J3527" s="151" t="s">
        <v>704</v>
      </c>
      <c r="K3527" s="151" t="str">
        <f>IFERROR(IF(VLOOKUP(B3527,comp!$D:$L,1,FALSE)=B3527,"",""),"Novo")</f>
        <v>Novo</v>
      </c>
    </row>
    <row r="3528" spans="1:11">
      <c r="A3528" s="151">
        <v>92123</v>
      </c>
      <c r="B3528" s="152">
        <v>92119</v>
      </c>
      <c r="C3528" s="151" t="s">
        <v>6822</v>
      </c>
      <c r="D3528" s="151" t="s">
        <v>712</v>
      </c>
      <c r="E3528" s="151">
        <v>1.0309999999999999</v>
      </c>
      <c r="F3528" s="151">
        <v>0.26</v>
      </c>
      <c r="G3528" s="151">
        <f t="shared" si="165"/>
        <v>0</v>
      </c>
      <c r="H3528" s="151">
        <f t="shared" si="166"/>
        <v>0.26805999999999996</v>
      </c>
      <c r="I3528" s="151">
        <f t="shared" si="167"/>
        <v>0.26805999999999996</v>
      </c>
      <c r="J3528" s="151" t="s">
        <v>704</v>
      </c>
      <c r="K3528" s="151" t="str">
        <f>IFERROR(IF(VLOOKUP(B3528,comp!$D:$L,1,FALSE)=B3528,"",""),"Novo")</f>
        <v>Novo</v>
      </c>
    </row>
    <row r="3529" spans="1:11">
      <c r="A3529" s="151">
        <v>100204</v>
      </c>
      <c r="B3529" s="152">
        <v>90686</v>
      </c>
      <c r="C3529" s="151" t="s">
        <v>6823</v>
      </c>
      <c r="D3529" s="151" t="s">
        <v>703</v>
      </c>
      <c r="E3529" s="151">
        <v>4.0000000000000002E-4</v>
      </c>
      <c r="F3529" s="151">
        <v>175.71</v>
      </c>
      <c r="G3529" s="151">
        <f t="shared" si="165"/>
        <v>0</v>
      </c>
      <c r="H3529" s="151">
        <f t="shared" si="166"/>
        <v>7.0284000000000013E-2</v>
      </c>
      <c r="I3529" s="151">
        <f t="shared" si="167"/>
        <v>7.0284000000000013E-2</v>
      </c>
      <c r="J3529" s="151" t="s">
        <v>704</v>
      </c>
      <c r="K3529" s="151" t="str">
        <f>IFERROR(IF(VLOOKUP(B3529,comp!$D:$L,1,FALSE)=B3529,"",""),"Novo")</f>
        <v>Novo</v>
      </c>
    </row>
    <row r="3530" spans="1:11">
      <c r="A3530" s="151">
        <v>100204</v>
      </c>
      <c r="B3530" s="152">
        <v>90687</v>
      </c>
      <c r="C3530" s="151" t="s">
        <v>6824</v>
      </c>
      <c r="D3530" s="151" t="s">
        <v>712</v>
      </c>
      <c r="E3530" s="151">
        <v>6.9999999999999999E-4</v>
      </c>
      <c r="F3530" s="151">
        <v>75.78</v>
      </c>
      <c r="G3530" s="151">
        <f t="shared" si="165"/>
        <v>0</v>
      </c>
      <c r="H3530" s="151">
        <f t="shared" si="166"/>
        <v>5.3046000000000003E-2</v>
      </c>
      <c r="I3530" s="151">
        <f t="shared" si="167"/>
        <v>5.3046000000000003E-2</v>
      </c>
      <c r="J3530" s="151" t="s">
        <v>704</v>
      </c>
      <c r="K3530" s="151" t="str">
        <f>IFERROR(IF(VLOOKUP(B3530,comp!$D:$L,1,FALSE)=B3530,"",""),"Novo")</f>
        <v>Novo</v>
      </c>
    </row>
    <row r="3531" spans="1:11">
      <c r="A3531" s="151">
        <v>99804</v>
      </c>
      <c r="B3531" s="152">
        <v>44329</v>
      </c>
      <c r="C3531" s="151" t="s">
        <v>4454</v>
      </c>
      <c r="D3531" s="151" t="s">
        <v>1496</v>
      </c>
      <c r="E3531" s="151">
        <v>6.0000000000000001E-3</v>
      </c>
      <c r="F3531" s="151">
        <v>13.1</v>
      </c>
      <c r="G3531" s="151">
        <f t="shared" si="165"/>
        <v>7.8600000000000003E-2</v>
      </c>
      <c r="H3531" s="151">
        <f t="shared" si="166"/>
        <v>0</v>
      </c>
      <c r="I3531" s="151">
        <f t="shared" si="167"/>
        <v>7.8600000000000003E-2</v>
      </c>
      <c r="J3531" s="151" t="s">
        <v>707</v>
      </c>
      <c r="K3531" s="151" t="str">
        <f>IFERROR(IF(VLOOKUP(B3531,comp!$D:$L,1,FALSE)=B3531,"",""),"Novo")</f>
        <v/>
      </c>
    </row>
    <row r="3532" spans="1:11">
      <c r="A3532" s="151">
        <v>99805</v>
      </c>
      <c r="B3532" s="152">
        <v>3</v>
      </c>
      <c r="C3532" s="151" t="s">
        <v>4451</v>
      </c>
      <c r="D3532" s="151" t="s">
        <v>1496</v>
      </c>
      <c r="E3532" s="151">
        <v>4.3999999999999997E-2</v>
      </c>
      <c r="F3532" s="151">
        <v>16.09</v>
      </c>
      <c r="G3532" s="151">
        <f t="shared" si="165"/>
        <v>0.70795999999999992</v>
      </c>
      <c r="H3532" s="151">
        <f t="shared" si="166"/>
        <v>0</v>
      </c>
      <c r="I3532" s="151">
        <f t="shared" si="167"/>
        <v>0.70795999999999992</v>
      </c>
      <c r="J3532" s="151" t="s">
        <v>707</v>
      </c>
      <c r="K3532" s="151" t="str">
        <f>IFERROR(IF(VLOOKUP(B3532,comp!$D:$L,1,FALSE)=B3532,"",""),"Novo")</f>
        <v/>
      </c>
    </row>
    <row r="3533" spans="1:11">
      <c r="A3533" s="151">
        <v>99814</v>
      </c>
      <c r="B3533" s="152">
        <v>99833</v>
      </c>
      <c r="C3533" s="151" t="s">
        <v>6825</v>
      </c>
      <c r="D3533" s="151" t="s">
        <v>703</v>
      </c>
      <c r="E3533" s="151">
        <v>1.4999999999999999E-2</v>
      </c>
      <c r="F3533" s="151">
        <v>3.83</v>
      </c>
      <c r="G3533" s="151">
        <f t="shared" si="165"/>
        <v>0</v>
      </c>
      <c r="H3533" s="151">
        <f t="shared" si="166"/>
        <v>5.7450000000000001E-2</v>
      </c>
      <c r="I3533" s="151">
        <f t="shared" si="167"/>
        <v>5.7450000000000001E-2</v>
      </c>
      <c r="J3533" s="151" t="s">
        <v>704</v>
      </c>
      <c r="K3533" s="151" t="str">
        <f>IFERROR(IF(VLOOKUP(B3533,comp!$D:$L,1,FALSE)=B3533,"",""),"Novo")</f>
        <v>Novo</v>
      </c>
    </row>
    <row r="3534" spans="1:11">
      <c r="A3534" s="151">
        <v>99815</v>
      </c>
      <c r="B3534" s="152">
        <v>44330</v>
      </c>
      <c r="C3534" s="151" t="s">
        <v>4455</v>
      </c>
      <c r="D3534" s="151" t="s">
        <v>1496</v>
      </c>
      <c r="E3534" s="151">
        <v>0.16700000000000001</v>
      </c>
      <c r="F3534" s="151">
        <v>10</v>
      </c>
      <c r="G3534" s="151">
        <f t="shared" si="165"/>
        <v>1.6700000000000002</v>
      </c>
      <c r="H3534" s="151">
        <f t="shared" si="166"/>
        <v>0</v>
      </c>
      <c r="I3534" s="151">
        <f t="shared" si="167"/>
        <v>1.6700000000000002</v>
      </c>
      <c r="J3534" s="151" t="s">
        <v>707</v>
      </c>
      <c r="K3534" s="151" t="str">
        <f>IFERROR(IF(VLOOKUP(B3534,comp!$D:$L,1,FALSE)=B3534,"",""),"Novo")</f>
        <v/>
      </c>
    </row>
    <row r="3535" spans="1:11">
      <c r="A3535" s="151">
        <v>99820</v>
      </c>
      <c r="B3535" s="152">
        <v>44331</v>
      </c>
      <c r="C3535" s="151" t="s">
        <v>4456</v>
      </c>
      <c r="D3535" s="151" t="s">
        <v>1496</v>
      </c>
      <c r="E3535" s="151">
        <v>1.0999999999999999E-2</v>
      </c>
      <c r="F3535" s="151">
        <v>52.2</v>
      </c>
      <c r="G3535" s="151">
        <f t="shared" si="165"/>
        <v>0.57420000000000004</v>
      </c>
      <c r="H3535" s="151">
        <f t="shared" si="166"/>
        <v>0</v>
      </c>
      <c r="I3535" s="151">
        <f t="shared" si="167"/>
        <v>0.57420000000000004</v>
      </c>
      <c r="J3535" s="151" t="s">
        <v>707</v>
      </c>
      <c r="K3535" s="151" t="str">
        <f>IFERROR(IF(VLOOKUP(B3535,comp!$D:$L,1,FALSE)=B3535,"",""),"Novo")</f>
        <v/>
      </c>
    </row>
    <row r="3536" spans="1:11">
      <c r="A3536" s="151">
        <v>97013</v>
      </c>
      <c r="B3536" s="152">
        <v>1355</v>
      </c>
      <c r="C3536" s="151" t="s">
        <v>6541</v>
      </c>
      <c r="D3536" s="151" t="s">
        <v>838</v>
      </c>
      <c r="E3536" s="151">
        <v>0.66200000000000003</v>
      </c>
      <c r="F3536" s="151">
        <v>30.92</v>
      </c>
      <c r="G3536" s="151">
        <f t="shared" si="165"/>
        <v>20.469040000000003</v>
      </c>
      <c r="H3536" s="151">
        <f t="shared" si="166"/>
        <v>0</v>
      </c>
      <c r="I3536" s="151">
        <f t="shared" si="167"/>
        <v>20.469040000000003</v>
      </c>
      <c r="J3536" s="151" t="s">
        <v>707</v>
      </c>
      <c r="K3536" s="151" t="str">
        <f>IFERROR(IF(VLOOKUP(B3536,comp!$D:$L,1,FALSE)=B3536,"",""),"Novo")</f>
        <v/>
      </c>
    </row>
    <row r="3537" spans="1:11">
      <c r="A3537" s="151">
        <v>97013</v>
      </c>
      <c r="B3537" s="152">
        <v>3993</v>
      </c>
      <c r="C3537" s="151" t="s">
        <v>4209</v>
      </c>
      <c r="D3537" s="151" t="s">
        <v>838</v>
      </c>
      <c r="E3537" s="151">
        <v>0.17499999999999999</v>
      </c>
      <c r="F3537" s="151">
        <v>137.01</v>
      </c>
      <c r="G3537" s="151">
        <f t="shared" si="165"/>
        <v>23.976749999999996</v>
      </c>
      <c r="H3537" s="151">
        <f t="shared" si="166"/>
        <v>0</v>
      </c>
      <c r="I3537" s="151">
        <f t="shared" si="167"/>
        <v>23.976749999999996</v>
      </c>
      <c r="J3537" s="151" t="s">
        <v>707</v>
      </c>
      <c r="K3537" s="151" t="str">
        <f>IFERROR(IF(VLOOKUP(B3537,comp!$D:$L,1,FALSE)=B3537,"",""),"Novo")</f>
        <v/>
      </c>
    </row>
    <row r="3538" spans="1:11">
      <c r="A3538" s="151">
        <v>97013</v>
      </c>
      <c r="B3538" s="152">
        <v>20209</v>
      </c>
      <c r="C3538" s="151" t="s">
        <v>4215</v>
      </c>
      <c r="D3538" s="151" t="s">
        <v>826</v>
      </c>
      <c r="E3538" s="151">
        <v>0.66100000000000003</v>
      </c>
      <c r="F3538" s="151">
        <v>30.61</v>
      </c>
      <c r="G3538" s="151">
        <f t="shared" si="165"/>
        <v>20.23321</v>
      </c>
      <c r="H3538" s="151">
        <f t="shared" si="166"/>
        <v>0</v>
      </c>
      <c r="I3538" s="151">
        <f t="shared" si="167"/>
        <v>20.23321</v>
      </c>
      <c r="J3538" s="151" t="s">
        <v>707</v>
      </c>
      <c r="K3538" s="151" t="str">
        <f>IFERROR(IF(VLOOKUP(B3538,comp!$D:$L,1,FALSE)=B3538,"",""),"Novo")</f>
        <v/>
      </c>
    </row>
    <row r="3539" spans="1:11">
      <c r="A3539" s="151">
        <v>97016</v>
      </c>
      <c r="B3539" s="152">
        <v>37525</v>
      </c>
      <c r="C3539" s="151" t="s">
        <v>6087</v>
      </c>
      <c r="D3539" s="151" t="s">
        <v>826</v>
      </c>
      <c r="E3539" s="151">
        <v>0.55000000000000004</v>
      </c>
      <c r="F3539" s="151">
        <v>2.58</v>
      </c>
      <c r="G3539" s="151">
        <f t="shared" si="165"/>
        <v>1.4190000000000003</v>
      </c>
      <c r="H3539" s="151">
        <f t="shared" si="166"/>
        <v>0</v>
      </c>
      <c r="I3539" s="151">
        <f t="shared" si="167"/>
        <v>1.4190000000000003</v>
      </c>
      <c r="J3539" s="151" t="s">
        <v>707</v>
      </c>
      <c r="K3539" s="151" t="str">
        <f>IFERROR(IF(VLOOKUP(B3539,comp!$D:$L,1,FALSE)=B3539,"",""),"Novo")</f>
        <v/>
      </c>
    </row>
    <row r="3540" spans="1:11">
      <c r="A3540" s="151">
        <v>97041</v>
      </c>
      <c r="B3540" s="152">
        <v>10567</v>
      </c>
      <c r="C3540" s="151" t="s">
        <v>4570</v>
      </c>
      <c r="D3540" s="151" t="s">
        <v>826</v>
      </c>
      <c r="E3540" s="151">
        <v>10.794</v>
      </c>
      <c r="F3540" s="151">
        <v>8.32</v>
      </c>
      <c r="G3540" s="151">
        <f t="shared" si="165"/>
        <v>89.806080000000009</v>
      </c>
      <c r="H3540" s="151">
        <f t="shared" si="166"/>
        <v>0</v>
      </c>
      <c r="I3540" s="151">
        <f t="shared" si="167"/>
        <v>89.806080000000009</v>
      </c>
      <c r="J3540" s="151" t="s">
        <v>707</v>
      </c>
      <c r="K3540" s="151" t="str">
        <f>IFERROR(IF(VLOOKUP(B3540,comp!$D:$L,1,FALSE)=B3540,"",""),"Novo")</f>
        <v/>
      </c>
    </row>
    <row r="3541" spans="1:11">
      <c r="A3541" s="151">
        <v>97046</v>
      </c>
      <c r="B3541" s="152">
        <v>39015</v>
      </c>
      <c r="C3541" s="151" t="s">
        <v>6242</v>
      </c>
      <c r="D3541" s="151" t="s">
        <v>727</v>
      </c>
      <c r="E3541" s="151">
        <v>0.26250000000000001</v>
      </c>
      <c r="F3541" s="151">
        <v>0.97</v>
      </c>
      <c r="G3541" s="151">
        <f t="shared" si="165"/>
        <v>0.25462499999999999</v>
      </c>
      <c r="H3541" s="151">
        <f t="shared" si="166"/>
        <v>0</v>
      </c>
      <c r="I3541" s="151">
        <f t="shared" si="167"/>
        <v>0.25462499999999999</v>
      </c>
      <c r="J3541" s="151" t="s">
        <v>707</v>
      </c>
      <c r="K3541" s="151" t="str">
        <f>IFERROR(IF(VLOOKUP(B3541,comp!$D:$L,1,FALSE)=B3541,"",""),"Novo")</f>
        <v/>
      </c>
    </row>
    <row r="3542" spans="1:11">
      <c r="A3542" s="151">
        <v>97054</v>
      </c>
      <c r="B3542" s="152">
        <v>38061</v>
      </c>
      <c r="C3542" s="151" t="s">
        <v>4112</v>
      </c>
      <c r="D3542" s="151" t="s">
        <v>727</v>
      </c>
      <c r="E3542" s="151">
        <v>0.35</v>
      </c>
      <c r="F3542" s="151">
        <v>48.81</v>
      </c>
      <c r="G3542" s="151">
        <f t="shared" si="165"/>
        <v>17.083500000000001</v>
      </c>
      <c r="H3542" s="151">
        <f t="shared" si="166"/>
        <v>0</v>
      </c>
      <c r="I3542" s="151">
        <f t="shared" si="167"/>
        <v>17.083500000000001</v>
      </c>
      <c r="J3542" s="151" t="s">
        <v>707</v>
      </c>
      <c r="K3542" s="151" t="str">
        <f>IFERROR(IF(VLOOKUP(B3542,comp!$D:$L,1,FALSE)=B3542,"",""),"Novo")</f>
        <v/>
      </c>
    </row>
    <row r="3543" spans="1:11">
      <c r="A3543" s="151">
        <v>97062</v>
      </c>
      <c r="B3543" s="152">
        <v>411</v>
      </c>
      <c r="C3543" s="151" t="s">
        <v>3117</v>
      </c>
      <c r="D3543" s="151" t="s">
        <v>727</v>
      </c>
      <c r="E3543" s="151">
        <v>0.54900000000000004</v>
      </c>
      <c r="F3543" s="151">
        <v>0.21</v>
      </c>
      <c r="G3543" s="151">
        <f t="shared" si="165"/>
        <v>0.11529</v>
      </c>
      <c r="H3543" s="151">
        <f t="shared" si="166"/>
        <v>0</v>
      </c>
      <c r="I3543" s="151">
        <f t="shared" si="167"/>
        <v>0.11529</v>
      </c>
      <c r="J3543" s="151" t="s">
        <v>707</v>
      </c>
      <c r="K3543" s="151" t="str">
        <f>IFERROR(IF(VLOOKUP(B3543,comp!$D:$L,1,FALSE)=B3543,"",""),"Novo")</f>
        <v/>
      </c>
    </row>
    <row r="3544" spans="1:11">
      <c r="A3544" s="151">
        <v>97062</v>
      </c>
      <c r="B3544" s="152">
        <v>7170</v>
      </c>
      <c r="C3544" s="151" t="s">
        <v>6085</v>
      </c>
      <c r="D3544" s="151" t="s">
        <v>838</v>
      </c>
      <c r="E3544" s="151">
        <v>1.1990000000000001</v>
      </c>
      <c r="F3544" s="151">
        <v>2.0699999999999998</v>
      </c>
      <c r="G3544" s="151">
        <f t="shared" si="165"/>
        <v>2.4819299999999997</v>
      </c>
      <c r="H3544" s="151">
        <f t="shared" si="166"/>
        <v>0</v>
      </c>
      <c r="I3544" s="151">
        <f t="shared" si="167"/>
        <v>2.4819299999999997</v>
      </c>
      <c r="J3544" s="151" t="s">
        <v>707</v>
      </c>
      <c r="K3544" s="151" t="str">
        <f>IFERROR(IF(VLOOKUP(B3544,comp!$D:$L,1,FALSE)=B3544,"",""),"Novo")</f>
        <v/>
      </c>
    </row>
    <row r="3545" spans="1:11">
      <c r="A3545" s="151">
        <v>97063</v>
      </c>
      <c r="B3545" s="152">
        <v>100251</v>
      </c>
      <c r="C3545" s="151" t="s">
        <v>6826</v>
      </c>
      <c r="D3545" s="151" t="s">
        <v>6827</v>
      </c>
      <c r="E3545" s="151">
        <v>0.1673</v>
      </c>
      <c r="F3545" s="151">
        <v>16.16</v>
      </c>
      <c r="G3545" s="151">
        <f t="shared" si="165"/>
        <v>0</v>
      </c>
      <c r="H3545" s="151">
        <f t="shared" si="166"/>
        <v>2.7035680000000002</v>
      </c>
      <c r="I3545" s="151">
        <f t="shared" si="167"/>
        <v>2.7035680000000002</v>
      </c>
      <c r="J3545" s="151" t="s">
        <v>704</v>
      </c>
      <c r="K3545" s="151" t="str">
        <f>IFERROR(IF(VLOOKUP(B3545,comp!$D:$L,1,FALSE)=B3545,"",""),"Novo")</f>
        <v>Novo</v>
      </c>
    </row>
    <row r="3546" spans="1:11">
      <c r="A3546" s="151">
        <v>97066</v>
      </c>
      <c r="B3546" s="152">
        <v>21008</v>
      </c>
      <c r="C3546" s="151" t="s">
        <v>5654</v>
      </c>
      <c r="D3546" s="151" t="s">
        <v>826</v>
      </c>
      <c r="E3546" s="151">
        <v>5.1020000000000003</v>
      </c>
      <c r="F3546" s="151">
        <v>18.5</v>
      </c>
      <c r="G3546" s="151">
        <f t="shared" si="165"/>
        <v>94.387</v>
      </c>
      <c r="H3546" s="151">
        <f t="shared" si="166"/>
        <v>0</v>
      </c>
      <c r="I3546" s="151">
        <f t="shared" si="167"/>
        <v>94.387</v>
      </c>
      <c r="J3546" s="151" t="s">
        <v>707</v>
      </c>
      <c r="K3546" s="151" t="str">
        <f>IFERROR(IF(VLOOKUP(B3546,comp!$D:$L,1,FALSE)=B3546,"",""),"Novo")</f>
        <v/>
      </c>
    </row>
    <row r="3547" spans="1:11">
      <c r="A3547" s="151">
        <v>97066</v>
      </c>
      <c r="B3547" s="152">
        <v>43678</v>
      </c>
      <c r="C3547" s="151" t="s">
        <v>6551</v>
      </c>
      <c r="D3547" s="151" t="s">
        <v>838</v>
      </c>
      <c r="E3547" s="151">
        <v>1.33</v>
      </c>
      <c r="F3547" s="151">
        <v>53.75</v>
      </c>
      <c r="G3547" s="151">
        <f t="shared" si="165"/>
        <v>71.487499999999997</v>
      </c>
      <c r="H3547" s="151">
        <f t="shared" si="166"/>
        <v>0</v>
      </c>
      <c r="I3547" s="151">
        <f t="shared" si="167"/>
        <v>71.487499999999997</v>
      </c>
      <c r="J3547" s="151" t="s">
        <v>707</v>
      </c>
      <c r="K3547" s="151" t="str">
        <f>IFERROR(IF(VLOOKUP(B3547,comp!$D:$L,1,FALSE)=B3547,"",""),"Novo")</f>
        <v/>
      </c>
    </row>
    <row r="3548" spans="1:11">
      <c r="A3548" s="151">
        <v>97067</v>
      </c>
      <c r="B3548" s="152">
        <v>3992</v>
      </c>
      <c r="C3548" s="151" t="s">
        <v>4208</v>
      </c>
      <c r="D3548" s="151" t="s">
        <v>826</v>
      </c>
      <c r="E3548" s="151">
        <v>14.455</v>
      </c>
      <c r="F3548" s="151">
        <v>34.799999999999997</v>
      </c>
      <c r="G3548" s="151">
        <f t="shared" si="165"/>
        <v>503.03399999999993</v>
      </c>
      <c r="H3548" s="151">
        <f t="shared" si="166"/>
        <v>0</v>
      </c>
      <c r="I3548" s="151">
        <f t="shared" si="167"/>
        <v>503.03399999999993</v>
      </c>
      <c r="J3548" s="151" t="s">
        <v>707</v>
      </c>
      <c r="K3548" s="151" t="str">
        <f>IFERROR(IF(VLOOKUP(B3548,comp!$D:$L,1,FALSE)=B3548,"",""),"Novo")</f>
        <v/>
      </c>
    </row>
    <row r="3549" spans="1:11">
      <c r="A3549" s="151">
        <v>97067</v>
      </c>
      <c r="B3549" s="152">
        <v>97063</v>
      </c>
      <c r="C3549" s="151" t="s">
        <v>6828</v>
      </c>
      <c r="D3549" s="151" t="s">
        <v>838</v>
      </c>
      <c r="E3549" s="151">
        <v>2.3437999999999999</v>
      </c>
      <c r="F3549" s="151">
        <v>19.79</v>
      </c>
      <c r="G3549" s="151">
        <f t="shared" si="165"/>
        <v>0</v>
      </c>
      <c r="H3549" s="151">
        <f t="shared" si="166"/>
        <v>46.383801999999996</v>
      </c>
      <c r="I3549" s="151">
        <f t="shared" si="167"/>
        <v>46.383801999999996</v>
      </c>
      <c r="J3549" s="151" t="s">
        <v>704</v>
      </c>
      <c r="K3549" s="151" t="str">
        <f>IFERROR(IF(VLOOKUP(B3549,comp!$D:$L,1,FALSE)=B3549,"",""),"Novo")</f>
        <v>Novo</v>
      </c>
    </row>
    <row r="3550" spans="1:11">
      <c r="A3550" s="151">
        <v>104790</v>
      </c>
      <c r="B3550" s="152">
        <v>90964</v>
      </c>
      <c r="C3550" s="151" t="s">
        <v>6829</v>
      </c>
      <c r="D3550" s="151" t="s">
        <v>703</v>
      </c>
      <c r="E3550" s="151">
        <v>1.137</v>
      </c>
      <c r="F3550" s="151">
        <v>32.81</v>
      </c>
      <c r="G3550" s="151">
        <f t="shared" si="165"/>
        <v>0</v>
      </c>
      <c r="H3550" s="151">
        <f t="shared" si="166"/>
        <v>37.304970000000004</v>
      </c>
      <c r="I3550" s="151">
        <f t="shared" si="167"/>
        <v>37.304970000000004</v>
      </c>
      <c r="J3550" s="151" t="s">
        <v>704</v>
      </c>
      <c r="K3550" s="151" t="str">
        <f>IFERROR(IF(VLOOKUP(B3550,comp!$D:$L,1,FALSE)=B3550,"",""),"Novo")</f>
        <v>Novo</v>
      </c>
    </row>
    <row r="3551" spans="1:11">
      <c r="A3551" s="151">
        <v>104790</v>
      </c>
      <c r="B3551" s="152">
        <v>90965</v>
      </c>
      <c r="C3551" s="151" t="s">
        <v>6830</v>
      </c>
      <c r="D3551" s="151" t="s">
        <v>712</v>
      </c>
      <c r="E3551" s="151">
        <v>0.86950000000000005</v>
      </c>
      <c r="F3551" s="151">
        <v>9</v>
      </c>
      <c r="G3551" s="151">
        <f t="shared" si="165"/>
        <v>0</v>
      </c>
      <c r="H3551" s="151">
        <f t="shared" si="166"/>
        <v>7.8255000000000008</v>
      </c>
      <c r="I3551" s="151">
        <f t="shared" si="167"/>
        <v>7.8255000000000008</v>
      </c>
      <c r="J3551" s="151" t="s">
        <v>704</v>
      </c>
      <c r="K3551" s="151" t="str">
        <f>IFERROR(IF(VLOOKUP(B3551,comp!$D:$L,1,FALSE)=B3551,"",""),"Novo")</f>
        <v>Novo</v>
      </c>
    </row>
    <row r="3552" spans="1:11">
      <c r="A3552" s="151">
        <v>99059</v>
      </c>
      <c r="B3552" s="152">
        <v>4417</v>
      </c>
      <c r="C3552" s="151" t="s">
        <v>4211</v>
      </c>
      <c r="D3552" s="151" t="s">
        <v>826</v>
      </c>
      <c r="E3552" s="151">
        <v>0.74450000000000005</v>
      </c>
      <c r="F3552" s="151">
        <v>8.16</v>
      </c>
      <c r="G3552" s="151">
        <f t="shared" si="165"/>
        <v>6.0751200000000001</v>
      </c>
      <c r="H3552" s="151">
        <f t="shared" si="166"/>
        <v>0</v>
      </c>
      <c r="I3552" s="151">
        <f t="shared" si="167"/>
        <v>6.0751200000000001</v>
      </c>
      <c r="J3552" s="151" t="s">
        <v>707</v>
      </c>
      <c r="K3552" s="151" t="str">
        <f>IFERROR(IF(VLOOKUP(B3552,comp!$D:$L,1,FALSE)=B3552,"",""),"Novo")</f>
        <v/>
      </c>
    </row>
    <row r="3553" spans="1:11">
      <c r="A3553" s="151">
        <v>105011</v>
      </c>
      <c r="B3553" s="152">
        <v>38382</v>
      </c>
      <c r="C3553" s="151" t="s">
        <v>6147</v>
      </c>
      <c r="D3553" s="151" t="s">
        <v>727</v>
      </c>
      <c r="E3553" s="151">
        <v>0.01</v>
      </c>
      <c r="F3553" s="151">
        <v>14.68</v>
      </c>
      <c r="G3553" s="151">
        <f t="shared" si="165"/>
        <v>0.14680000000000001</v>
      </c>
      <c r="H3553" s="151">
        <f t="shared" si="166"/>
        <v>0</v>
      </c>
      <c r="I3553" s="151">
        <f t="shared" si="167"/>
        <v>0.14680000000000001</v>
      </c>
      <c r="J3553" s="151" t="s">
        <v>707</v>
      </c>
      <c r="K3553" s="151" t="str">
        <f>IFERROR(IF(VLOOKUP(B3553,comp!$D:$L,1,FALSE)=B3553,"",""),"Novo")</f>
        <v/>
      </c>
    </row>
    <row r="3554" spans="1:11">
      <c r="A3554" s="151">
        <v>100945</v>
      </c>
      <c r="B3554" s="152">
        <v>5824</v>
      </c>
      <c r="C3554" s="151" t="s">
        <v>6831</v>
      </c>
      <c r="D3554" s="151" t="s">
        <v>703</v>
      </c>
      <c r="E3554" s="151">
        <v>1.17E-2</v>
      </c>
      <c r="F3554" s="151">
        <v>219.45</v>
      </c>
      <c r="G3554" s="151">
        <f t="shared" si="165"/>
        <v>0</v>
      </c>
      <c r="H3554" s="151">
        <f t="shared" si="166"/>
        <v>2.5675650000000001</v>
      </c>
      <c r="I3554" s="151">
        <f t="shared" si="167"/>
        <v>2.5675650000000001</v>
      </c>
      <c r="J3554" s="151" t="s">
        <v>704</v>
      </c>
      <c r="K3554" s="151" t="str">
        <f>IFERROR(IF(VLOOKUP(B3554,comp!$D:$L,1,FALSE)=B3554,"",""),"Novo")</f>
        <v>Novo</v>
      </c>
    </row>
    <row r="3555" spans="1:11">
      <c r="A3555" s="151">
        <v>100945</v>
      </c>
      <c r="B3555" s="152">
        <v>5826</v>
      </c>
      <c r="C3555" s="151" t="s">
        <v>6832</v>
      </c>
      <c r="D3555" s="151" t="s">
        <v>712</v>
      </c>
      <c r="E3555" s="151">
        <v>5.0000000000000001E-3</v>
      </c>
      <c r="F3555" s="151">
        <v>64.739999999999995</v>
      </c>
      <c r="G3555" s="151">
        <f t="shared" si="165"/>
        <v>0</v>
      </c>
      <c r="H3555" s="151">
        <f t="shared" si="166"/>
        <v>0.32369999999999999</v>
      </c>
      <c r="I3555" s="151">
        <f t="shared" si="167"/>
        <v>0.32369999999999999</v>
      </c>
      <c r="J3555" s="151" t="s">
        <v>704</v>
      </c>
      <c r="K3555" s="151" t="str">
        <f>IFERROR(IF(VLOOKUP(B3555,comp!$D:$L,1,FALSE)=B3555,"",""),"Novo")</f>
        <v>Novo</v>
      </c>
    </row>
    <row r="3556" spans="1:11">
      <c r="A3556" s="151">
        <v>100965</v>
      </c>
      <c r="B3556" s="152">
        <v>91645</v>
      </c>
      <c r="C3556" s="151" t="s">
        <v>6833</v>
      </c>
      <c r="D3556" s="151" t="s">
        <v>703</v>
      </c>
      <c r="E3556" s="151">
        <v>3.5000000000000001E-3</v>
      </c>
      <c r="F3556" s="151">
        <v>478.11</v>
      </c>
      <c r="G3556" s="151">
        <f t="shared" si="165"/>
        <v>0</v>
      </c>
      <c r="H3556" s="151">
        <f t="shared" si="166"/>
        <v>1.6733850000000001</v>
      </c>
      <c r="I3556" s="151">
        <f t="shared" si="167"/>
        <v>1.6733850000000001</v>
      </c>
      <c r="J3556" s="151" t="s">
        <v>704</v>
      </c>
      <c r="K3556" s="151" t="str">
        <f>IFERROR(IF(VLOOKUP(B3556,comp!$D:$L,1,FALSE)=B3556,"",""),"Novo")</f>
        <v>Novo</v>
      </c>
    </row>
    <row r="3557" spans="1:11">
      <c r="A3557" s="151">
        <v>100965</v>
      </c>
      <c r="B3557" s="152">
        <v>91646</v>
      </c>
      <c r="C3557" s="151" t="s">
        <v>6834</v>
      </c>
      <c r="D3557" s="151" t="s">
        <v>712</v>
      </c>
      <c r="E3557" s="151">
        <v>1.5E-3</v>
      </c>
      <c r="F3557" s="151">
        <v>102.78</v>
      </c>
      <c r="G3557" s="151">
        <f t="shared" si="165"/>
        <v>0</v>
      </c>
      <c r="H3557" s="151">
        <f t="shared" si="166"/>
        <v>0.15417</v>
      </c>
      <c r="I3557" s="151">
        <f t="shared" si="167"/>
        <v>0.15417</v>
      </c>
      <c r="J3557" s="151" t="s">
        <v>704</v>
      </c>
      <c r="K3557" s="151" t="str">
        <f>IFERROR(IF(VLOOKUP(B3557,comp!$D:$L,1,FALSE)=B3557,"",""),"Novo")</f>
        <v>Novo</v>
      </c>
    </row>
    <row r="3558" spans="1:11">
      <c r="A3558" s="151">
        <v>100969</v>
      </c>
      <c r="B3558" s="152">
        <v>92242</v>
      </c>
      <c r="C3558" s="151" t="s">
        <v>6835</v>
      </c>
      <c r="D3558" s="151" t="s">
        <v>703</v>
      </c>
      <c r="E3558" s="151">
        <v>5.3E-3</v>
      </c>
      <c r="F3558" s="151">
        <v>414.8</v>
      </c>
      <c r="G3558" s="151">
        <f t="shared" si="165"/>
        <v>0</v>
      </c>
      <c r="H3558" s="151">
        <f t="shared" si="166"/>
        <v>2.1984400000000002</v>
      </c>
      <c r="I3558" s="151">
        <f t="shared" si="167"/>
        <v>2.1984400000000002</v>
      </c>
      <c r="J3558" s="151" t="s">
        <v>704</v>
      </c>
      <c r="K3558" s="151" t="str">
        <f>IFERROR(IF(VLOOKUP(B3558,comp!$D:$L,1,FALSE)=B3558,"",""),"Novo")</f>
        <v>Novo</v>
      </c>
    </row>
    <row r="3559" spans="1:11">
      <c r="A3559" s="151">
        <v>100969</v>
      </c>
      <c r="B3559" s="152">
        <v>92243</v>
      </c>
      <c r="C3559" s="151" t="s">
        <v>6836</v>
      </c>
      <c r="D3559" s="151" t="s">
        <v>712</v>
      </c>
      <c r="E3559" s="151">
        <v>2.3E-3</v>
      </c>
      <c r="F3559" s="151">
        <v>85.06</v>
      </c>
      <c r="G3559" s="151">
        <f t="shared" si="165"/>
        <v>0</v>
      </c>
      <c r="H3559" s="151">
        <f t="shared" si="166"/>
        <v>0.19563800000000001</v>
      </c>
      <c r="I3559" s="151">
        <f t="shared" si="167"/>
        <v>0.19563800000000001</v>
      </c>
      <c r="J3559" s="151" t="s">
        <v>704</v>
      </c>
      <c r="K3559" s="151" t="str">
        <f>IFERROR(IF(VLOOKUP(B3559,comp!$D:$L,1,FALSE)=B3559,"",""),"Novo")</f>
        <v>Novo</v>
      </c>
    </row>
    <row r="3560" spans="1:11">
      <c r="A3560" s="151">
        <v>101188</v>
      </c>
      <c r="B3560" s="152">
        <v>339</v>
      </c>
      <c r="C3560" s="151" t="s">
        <v>6460</v>
      </c>
      <c r="D3560" s="151" t="s">
        <v>826</v>
      </c>
      <c r="E3560" s="151">
        <v>1</v>
      </c>
      <c r="F3560" s="151">
        <v>1.35</v>
      </c>
      <c r="G3560" s="151">
        <f t="shared" si="165"/>
        <v>1.35</v>
      </c>
      <c r="H3560" s="151">
        <f t="shared" si="166"/>
        <v>0</v>
      </c>
      <c r="I3560" s="151">
        <f t="shared" si="167"/>
        <v>1.35</v>
      </c>
      <c r="J3560" s="151" t="s">
        <v>707</v>
      </c>
      <c r="K3560" s="151" t="str">
        <f>IFERROR(IF(VLOOKUP(B3560,comp!$D:$L,1,FALSE)=B3560,"",""),"Novo")</f>
        <v/>
      </c>
    </row>
    <row r="3561" spans="1:11">
      <c r="A3561" s="151">
        <v>101189</v>
      </c>
      <c r="B3561" s="152">
        <v>4102</v>
      </c>
      <c r="C3561" s="151" t="s">
        <v>4040</v>
      </c>
      <c r="D3561" s="151" t="s">
        <v>727</v>
      </c>
      <c r="E3561" s="151">
        <v>0.4</v>
      </c>
      <c r="F3561" s="151">
        <v>69.23</v>
      </c>
      <c r="G3561" s="151">
        <f t="shared" si="165"/>
        <v>27.692000000000004</v>
      </c>
      <c r="H3561" s="151">
        <f t="shared" si="166"/>
        <v>0</v>
      </c>
      <c r="I3561" s="151">
        <f t="shared" si="167"/>
        <v>27.692000000000004</v>
      </c>
      <c r="J3561" s="151" t="s">
        <v>707</v>
      </c>
      <c r="K3561" s="151" t="str">
        <f>IFERROR(IF(VLOOKUP(B3561,comp!$D:$L,1,FALSE)=B3561,"",""),"Novo")</f>
        <v/>
      </c>
    </row>
    <row r="3562" spans="1:11">
      <c r="A3562" s="151">
        <v>101190</v>
      </c>
      <c r="B3562" s="152">
        <v>346</v>
      </c>
      <c r="C3562" s="151" t="s">
        <v>6462</v>
      </c>
      <c r="D3562" s="151" t="s">
        <v>828</v>
      </c>
      <c r="E3562" s="151">
        <v>0.18</v>
      </c>
      <c r="F3562" s="151">
        <v>26.19</v>
      </c>
      <c r="G3562" s="151">
        <f t="shared" si="165"/>
        <v>4.7141999999999999</v>
      </c>
      <c r="H3562" s="151">
        <f t="shared" si="166"/>
        <v>0</v>
      </c>
      <c r="I3562" s="151">
        <f t="shared" si="167"/>
        <v>4.7141999999999999</v>
      </c>
      <c r="J3562" s="151" t="s">
        <v>707</v>
      </c>
      <c r="K3562" s="151" t="str">
        <f>IFERROR(IF(VLOOKUP(B3562,comp!$D:$L,1,FALSE)=B3562,"",""),"Novo")</f>
        <v/>
      </c>
    </row>
    <row r="3563" spans="1:11">
      <c r="A3563" s="151">
        <v>101192</v>
      </c>
      <c r="B3563" s="152">
        <v>4107</v>
      </c>
      <c r="C3563" s="151" t="s">
        <v>4043</v>
      </c>
      <c r="D3563" s="151" t="s">
        <v>727</v>
      </c>
      <c r="E3563" s="151">
        <v>0.4</v>
      </c>
      <c r="F3563" s="151">
        <v>56.71</v>
      </c>
      <c r="G3563" s="151">
        <f t="shared" si="165"/>
        <v>22.684000000000001</v>
      </c>
      <c r="H3563" s="151">
        <f t="shared" si="166"/>
        <v>0</v>
      </c>
      <c r="I3563" s="151">
        <f t="shared" si="167"/>
        <v>22.684000000000001</v>
      </c>
      <c r="J3563" s="151" t="s">
        <v>707</v>
      </c>
      <c r="K3563" s="151" t="str">
        <f>IFERROR(IF(VLOOKUP(B3563,comp!$D:$L,1,FALSE)=B3563,"",""),"Novo")</f>
        <v/>
      </c>
    </row>
    <row r="3564" spans="1:11">
      <c r="A3564" s="151">
        <v>101197</v>
      </c>
      <c r="B3564" s="152">
        <v>4114</v>
      </c>
      <c r="C3564" s="151" t="s">
        <v>4045</v>
      </c>
      <c r="D3564" s="151" t="s">
        <v>727</v>
      </c>
      <c r="E3564" s="151">
        <v>0.4</v>
      </c>
      <c r="F3564" s="151">
        <v>67.56</v>
      </c>
      <c r="G3564" s="151">
        <f t="shared" si="165"/>
        <v>27.024000000000001</v>
      </c>
      <c r="H3564" s="151">
        <f t="shared" si="166"/>
        <v>0</v>
      </c>
      <c r="I3564" s="151">
        <f t="shared" si="167"/>
        <v>27.024000000000001</v>
      </c>
      <c r="J3564" s="151" t="s">
        <v>707</v>
      </c>
      <c r="K3564" s="151" t="str">
        <f>IFERROR(IF(VLOOKUP(B3564,comp!$D:$L,1,FALSE)=B3564,"",""),"Novo")</f>
        <v/>
      </c>
    </row>
    <row r="3565" spans="1:11">
      <c r="A3565" s="151">
        <v>101200</v>
      </c>
      <c r="B3565" s="152">
        <v>5076</v>
      </c>
      <c r="C3565" s="151" t="s">
        <v>4394</v>
      </c>
      <c r="D3565" s="151" t="s">
        <v>828</v>
      </c>
      <c r="E3565" s="151">
        <v>9.5999999999999992E-3</v>
      </c>
      <c r="F3565" s="151">
        <v>12.33</v>
      </c>
      <c r="G3565" s="151">
        <f t="shared" si="165"/>
        <v>0.11836799999999999</v>
      </c>
      <c r="H3565" s="151">
        <f t="shared" si="166"/>
        <v>0</v>
      </c>
      <c r="I3565" s="151">
        <f t="shared" si="167"/>
        <v>0.11836799999999999</v>
      </c>
      <c r="J3565" s="151" t="s">
        <v>707</v>
      </c>
      <c r="K3565" s="151" t="str">
        <f>IFERROR(IF(VLOOKUP(B3565,comp!$D:$L,1,FALSE)=B3565,"",""),"Novo")</f>
        <v/>
      </c>
    </row>
    <row r="3566" spans="1:11">
      <c r="A3566" s="151">
        <v>101205</v>
      </c>
      <c r="B3566" s="152">
        <v>101202</v>
      </c>
      <c r="C3566" s="151" t="s">
        <v>6837</v>
      </c>
      <c r="D3566" s="151" t="s">
        <v>826</v>
      </c>
      <c r="E3566" s="151">
        <v>1</v>
      </c>
      <c r="F3566" s="151">
        <v>45.99</v>
      </c>
      <c r="G3566" s="151">
        <f t="shared" si="165"/>
        <v>0</v>
      </c>
      <c r="H3566" s="151">
        <f t="shared" si="166"/>
        <v>45.99</v>
      </c>
      <c r="I3566" s="151">
        <f t="shared" si="167"/>
        <v>45.99</v>
      </c>
      <c r="J3566" s="151" t="s">
        <v>704</v>
      </c>
      <c r="K3566" s="151" t="str">
        <f>IFERROR(IF(VLOOKUP(B3566,comp!$D:$L,1,FALSE)=B3566,"",""),"Novo")</f>
        <v>Novo</v>
      </c>
    </row>
    <row r="3567" spans="1:11">
      <c r="A3567" s="151">
        <v>102362</v>
      </c>
      <c r="B3567" s="152">
        <v>7167</v>
      </c>
      <c r="C3567" s="151" t="s">
        <v>4601</v>
      </c>
      <c r="D3567" s="151" t="s">
        <v>838</v>
      </c>
      <c r="E3567" s="151">
        <v>1.0203</v>
      </c>
      <c r="F3567" s="151">
        <v>25.19</v>
      </c>
      <c r="G3567" s="151">
        <f t="shared" si="165"/>
        <v>25.701357000000002</v>
      </c>
      <c r="H3567" s="151">
        <f t="shared" si="166"/>
        <v>0</v>
      </c>
      <c r="I3567" s="151">
        <f t="shared" si="167"/>
        <v>25.701357000000002</v>
      </c>
      <c r="J3567" s="151" t="s">
        <v>707</v>
      </c>
      <c r="K3567" s="151" t="str">
        <f>IFERROR(IF(VLOOKUP(B3567,comp!$D:$L,1,FALSE)=B3567,"",""),"Novo")</f>
        <v/>
      </c>
    </row>
    <row r="3568" spans="1:11">
      <c r="A3568" s="151">
        <v>102363</v>
      </c>
      <c r="B3568" s="152">
        <v>7158</v>
      </c>
      <c r="C3568" s="151" t="s">
        <v>4597</v>
      </c>
      <c r="D3568" s="151" t="s">
        <v>838</v>
      </c>
      <c r="E3568" s="151">
        <v>1.0203</v>
      </c>
      <c r="F3568" s="151">
        <v>37.03</v>
      </c>
      <c r="G3568" s="151">
        <f t="shared" si="165"/>
        <v>37.781708999999999</v>
      </c>
      <c r="H3568" s="151">
        <f t="shared" si="166"/>
        <v>0</v>
      </c>
      <c r="I3568" s="151">
        <f t="shared" si="167"/>
        <v>37.781708999999999</v>
      </c>
      <c r="J3568" s="151" t="s">
        <v>707</v>
      </c>
      <c r="K3568" s="151" t="str">
        <f>IFERROR(IF(VLOOKUP(B3568,comp!$D:$L,1,FALSE)=B3568,"",""),"Novo")</f>
        <v/>
      </c>
    </row>
    <row r="3569" spans="1:11">
      <c r="A3569" s="151">
        <v>102364</v>
      </c>
      <c r="B3569" s="152">
        <v>7162</v>
      </c>
      <c r="C3569" s="151" t="s">
        <v>4599</v>
      </c>
      <c r="D3569" s="151" t="s">
        <v>838</v>
      </c>
      <c r="E3569" s="151">
        <v>1.0203</v>
      </c>
      <c r="F3569" s="151">
        <v>57.95</v>
      </c>
      <c r="G3569" s="151">
        <f t="shared" si="165"/>
        <v>59.126384999999999</v>
      </c>
      <c r="H3569" s="151">
        <f t="shared" si="166"/>
        <v>0</v>
      </c>
      <c r="I3569" s="151">
        <f t="shared" si="167"/>
        <v>59.126384999999999</v>
      </c>
      <c r="J3569" s="151" t="s">
        <v>707</v>
      </c>
      <c r="K3569" s="151" t="str">
        <f>IFERROR(IF(VLOOKUP(B3569,comp!$D:$L,1,FALSE)=B3569,"",""),"Novo")</f>
        <v/>
      </c>
    </row>
    <row r="3570" spans="1:11">
      <c r="A3570" s="151">
        <v>98509</v>
      </c>
      <c r="B3570" s="152">
        <v>365</v>
      </c>
      <c r="C3570" s="151" t="s">
        <v>3077</v>
      </c>
      <c r="D3570" s="151" t="s">
        <v>727</v>
      </c>
      <c r="E3570" s="151">
        <v>1</v>
      </c>
      <c r="F3570" s="151">
        <v>44</v>
      </c>
      <c r="G3570" s="151">
        <f t="shared" si="165"/>
        <v>44</v>
      </c>
      <c r="H3570" s="151">
        <f t="shared" si="166"/>
        <v>0</v>
      </c>
      <c r="I3570" s="151">
        <f t="shared" si="167"/>
        <v>44</v>
      </c>
      <c r="J3570" s="151" t="s">
        <v>707</v>
      </c>
      <c r="K3570" s="151" t="str">
        <f>IFERROR(IF(VLOOKUP(B3570,comp!$D:$L,1,FALSE)=B3570,"",""),"Novo")</f>
        <v/>
      </c>
    </row>
    <row r="3571" spans="1:11">
      <c r="A3571" s="151">
        <v>98509</v>
      </c>
      <c r="B3571" s="152">
        <v>88441</v>
      </c>
      <c r="C3571" s="151" t="s">
        <v>6838</v>
      </c>
      <c r="D3571" s="151" t="s">
        <v>852</v>
      </c>
      <c r="E3571" s="151">
        <v>1.0800000000000001E-2</v>
      </c>
      <c r="F3571" s="151">
        <v>27.49</v>
      </c>
      <c r="G3571" s="151">
        <f t="shared" si="165"/>
        <v>0</v>
      </c>
      <c r="H3571" s="151">
        <f t="shared" si="166"/>
        <v>0.29689199999999999</v>
      </c>
      <c r="I3571" s="151">
        <f t="shared" si="167"/>
        <v>0.29689199999999999</v>
      </c>
      <c r="J3571" s="151" t="s">
        <v>704</v>
      </c>
      <c r="K3571" s="151" t="str">
        <f>IFERROR(IF(VLOOKUP(B3571,comp!$D:$L,1,FALSE)=B3571,"",""),"Novo")</f>
        <v>Novo</v>
      </c>
    </row>
    <row r="3572" spans="1:11">
      <c r="A3572" s="151">
        <v>98510</v>
      </c>
      <c r="B3572" s="152">
        <v>358</v>
      </c>
      <c r="C3572" s="151" t="s">
        <v>3075</v>
      </c>
      <c r="D3572" s="151" t="s">
        <v>727</v>
      </c>
      <c r="E3572" s="151">
        <v>1</v>
      </c>
      <c r="F3572" s="151">
        <v>52.52</v>
      </c>
      <c r="G3572" s="151">
        <f t="shared" si="165"/>
        <v>52.52</v>
      </c>
      <c r="H3572" s="151">
        <f t="shared" si="166"/>
        <v>0</v>
      </c>
      <c r="I3572" s="151">
        <f t="shared" si="167"/>
        <v>52.52</v>
      </c>
      <c r="J3572" s="151" t="s">
        <v>707</v>
      </c>
      <c r="K3572" s="151" t="str">
        <f>IFERROR(IF(VLOOKUP(B3572,comp!$D:$L,1,FALSE)=B3572,"",""),"Novo")</f>
        <v/>
      </c>
    </row>
    <row r="3573" spans="1:11">
      <c r="A3573" s="151">
        <v>98511</v>
      </c>
      <c r="B3573" s="152">
        <v>359</v>
      </c>
      <c r="C3573" s="151" t="s">
        <v>3076</v>
      </c>
      <c r="D3573" s="151" t="s">
        <v>727</v>
      </c>
      <c r="E3573" s="151">
        <v>1</v>
      </c>
      <c r="F3573" s="151">
        <v>107.88</v>
      </c>
      <c r="G3573" s="151">
        <f t="shared" si="165"/>
        <v>107.88</v>
      </c>
      <c r="H3573" s="151">
        <f t="shared" si="166"/>
        <v>0</v>
      </c>
      <c r="I3573" s="151">
        <f t="shared" si="167"/>
        <v>107.88</v>
      </c>
      <c r="J3573" s="151" t="s">
        <v>707</v>
      </c>
      <c r="K3573" s="151" t="str">
        <f>IFERROR(IF(VLOOKUP(B3573,comp!$D:$L,1,FALSE)=B3573,"",""),"Novo")</f>
        <v/>
      </c>
    </row>
    <row r="3574" spans="1:11">
      <c r="A3574" s="151">
        <v>98516</v>
      </c>
      <c r="B3574" s="152">
        <v>38641</v>
      </c>
      <c r="C3574" s="151" t="s">
        <v>3081</v>
      </c>
      <c r="D3574" s="151" t="s">
        <v>727</v>
      </c>
      <c r="E3574" s="151">
        <v>1</v>
      </c>
      <c r="F3574" s="151">
        <v>106.46</v>
      </c>
      <c r="G3574" s="151">
        <f t="shared" si="165"/>
        <v>106.46</v>
      </c>
      <c r="H3574" s="151">
        <f t="shared" si="166"/>
        <v>0</v>
      </c>
      <c r="I3574" s="151">
        <f t="shared" si="167"/>
        <v>106.46</v>
      </c>
      <c r="J3574" s="151" t="s">
        <v>707</v>
      </c>
      <c r="K3574" s="151" t="str">
        <f>IFERROR(IF(VLOOKUP(B3574,comp!$D:$L,1,FALSE)=B3574,"",""),"Novo")</f>
        <v/>
      </c>
    </row>
    <row r="3575" spans="1:11">
      <c r="A3575" s="151">
        <v>98520</v>
      </c>
      <c r="B3575" s="152">
        <v>3123</v>
      </c>
      <c r="C3575" s="151" t="s">
        <v>3923</v>
      </c>
      <c r="D3575" s="151" t="s">
        <v>828</v>
      </c>
      <c r="E3575" s="151">
        <v>0.125</v>
      </c>
      <c r="F3575" s="151">
        <v>2.92</v>
      </c>
      <c r="G3575" s="151">
        <f t="shared" si="165"/>
        <v>0.36499999999999999</v>
      </c>
      <c r="H3575" s="151">
        <f t="shared" si="166"/>
        <v>0</v>
      </c>
      <c r="I3575" s="151">
        <f t="shared" si="167"/>
        <v>0.36499999999999999</v>
      </c>
      <c r="J3575" s="151" t="s">
        <v>707</v>
      </c>
      <c r="K3575" s="151" t="str">
        <f>IFERROR(IF(VLOOKUP(B3575,comp!$D:$L,1,FALSE)=B3575,"",""),"Novo")</f>
        <v/>
      </c>
    </row>
    <row r="3576" spans="1:11">
      <c r="A3576" s="151">
        <v>98520</v>
      </c>
      <c r="B3576" s="152">
        <v>38125</v>
      </c>
      <c r="C3576" s="151" t="s">
        <v>6126</v>
      </c>
      <c r="D3576" s="151" t="s">
        <v>828</v>
      </c>
      <c r="E3576" s="151">
        <v>2.6526000000000001</v>
      </c>
      <c r="F3576" s="151">
        <v>1.71</v>
      </c>
      <c r="G3576" s="151">
        <f t="shared" si="165"/>
        <v>4.535946</v>
      </c>
      <c r="H3576" s="151">
        <f t="shared" si="166"/>
        <v>0</v>
      </c>
      <c r="I3576" s="151">
        <f t="shared" si="167"/>
        <v>4.535946</v>
      </c>
      <c r="J3576" s="151" t="s">
        <v>707</v>
      </c>
      <c r="K3576" s="151" t="str">
        <f>IFERROR(IF(VLOOKUP(B3576,comp!$D:$L,1,FALSE)=B3576,"",""),"Novo")</f>
        <v/>
      </c>
    </row>
    <row r="3577" spans="1:11">
      <c r="A3577" s="151">
        <v>98521</v>
      </c>
      <c r="B3577" s="152">
        <v>44479</v>
      </c>
      <c r="C3577" s="151" t="s">
        <v>4222</v>
      </c>
      <c r="D3577" s="151" t="s">
        <v>828</v>
      </c>
      <c r="E3577" s="151">
        <v>0.25</v>
      </c>
      <c r="F3577" s="151">
        <v>0.12</v>
      </c>
      <c r="G3577" s="151">
        <f t="shared" si="165"/>
        <v>0.03</v>
      </c>
      <c r="H3577" s="151">
        <f t="shared" si="166"/>
        <v>0</v>
      </c>
      <c r="I3577" s="151">
        <f t="shared" si="167"/>
        <v>0.03</v>
      </c>
      <c r="J3577" s="151" t="s">
        <v>707</v>
      </c>
      <c r="K3577" s="151" t="str">
        <f>IFERROR(IF(VLOOKUP(B3577,comp!$D:$L,1,FALSE)=B3577,"",""),"Novo")</f>
        <v/>
      </c>
    </row>
    <row r="3578" spans="1:11">
      <c r="A3578" s="151">
        <v>98522</v>
      </c>
      <c r="B3578" s="152">
        <v>10937</v>
      </c>
      <c r="C3578" s="151" t="s">
        <v>4607</v>
      </c>
      <c r="D3578" s="151" t="s">
        <v>838</v>
      </c>
      <c r="E3578" s="151">
        <v>1.9231</v>
      </c>
      <c r="F3578" s="151">
        <v>25.91</v>
      </c>
      <c r="G3578" s="151">
        <f t="shared" si="165"/>
        <v>49.827521000000004</v>
      </c>
      <c r="H3578" s="151">
        <f t="shared" si="166"/>
        <v>0</v>
      </c>
      <c r="I3578" s="151">
        <f t="shared" si="167"/>
        <v>49.827521000000004</v>
      </c>
      <c r="J3578" s="151" t="s">
        <v>707</v>
      </c>
      <c r="K3578" s="151" t="str">
        <f>IFERROR(IF(VLOOKUP(B3578,comp!$D:$L,1,FALSE)=B3578,"",""),"Novo")</f>
        <v/>
      </c>
    </row>
    <row r="3579" spans="1:11">
      <c r="A3579" s="151">
        <v>105521</v>
      </c>
      <c r="B3579" s="152">
        <v>7253</v>
      </c>
      <c r="C3579" s="151" t="s">
        <v>6125</v>
      </c>
      <c r="D3579" s="151" t="s">
        <v>1606</v>
      </c>
      <c r="E3579" s="151">
        <v>1.29E-2</v>
      </c>
      <c r="F3579" s="151">
        <v>214.28</v>
      </c>
      <c r="G3579" s="151">
        <f t="shared" si="165"/>
        <v>2.7642120000000001</v>
      </c>
      <c r="H3579" s="151">
        <f t="shared" si="166"/>
        <v>0</v>
      </c>
      <c r="I3579" s="151">
        <f t="shared" si="167"/>
        <v>2.7642120000000001</v>
      </c>
      <c r="J3579" s="151" t="s">
        <v>707</v>
      </c>
      <c r="K3579" s="151" t="str">
        <f>IFERROR(IF(VLOOKUP(B3579,comp!$D:$L,1,FALSE)=B3579,"",""),"Novo")</f>
        <v/>
      </c>
    </row>
    <row r="3580" spans="1:11">
      <c r="A3580" s="151">
        <v>98503</v>
      </c>
      <c r="B3580" s="152">
        <v>3322</v>
      </c>
      <c r="C3580" s="151" t="s">
        <v>3941</v>
      </c>
      <c r="D3580" s="151" t="s">
        <v>838</v>
      </c>
      <c r="E3580" s="151">
        <v>0.63719999999999999</v>
      </c>
      <c r="F3580" s="151">
        <v>16.899999999999999</v>
      </c>
      <c r="G3580" s="151">
        <f t="shared" si="165"/>
        <v>10.768679999999998</v>
      </c>
      <c r="H3580" s="151">
        <f t="shared" si="166"/>
        <v>0</v>
      </c>
      <c r="I3580" s="151">
        <f t="shared" si="167"/>
        <v>10.768679999999998</v>
      </c>
      <c r="J3580" s="151" t="s">
        <v>707</v>
      </c>
      <c r="K3580" s="151" t="str">
        <f>IFERROR(IF(VLOOKUP(B3580,comp!$D:$L,1,FALSE)=B3580,"",""),"Novo")</f>
        <v/>
      </c>
    </row>
    <row r="3581" spans="1:11">
      <c r="A3581" s="151">
        <v>98504</v>
      </c>
      <c r="B3581" s="152">
        <v>3324</v>
      </c>
      <c r="C3581" s="151" t="s">
        <v>3942</v>
      </c>
      <c r="D3581" s="151" t="s">
        <v>838</v>
      </c>
      <c r="E3581" s="151">
        <v>1</v>
      </c>
      <c r="F3581" s="151">
        <v>12.07</v>
      </c>
      <c r="G3581" s="151">
        <f t="shared" si="165"/>
        <v>12.07</v>
      </c>
      <c r="H3581" s="151">
        <f t="shared" si="166"/>
        <v>0</v>
      </c>
      <c r="I3581" s="151">
        <f t="shared" si="167"/>
        <v>12.07</v>
      </c>
      <c r="J3581" s="151" t="s">
        <v>707</v>
      </c>
      <c r="K3581" s="151" t="str">
        <f>IFERROR(IF(VLOOKUP(B3581,comp!$D:$L,1,FALSE)=B3581,"",""),"Novo")</f>
        <v/>
      </c>
    </row>
    <row r="3582" spans="1:11">
      <c r="A3582" s="151">
        <v>98505</v>
      </c>
      <c r="B3582" s="152">
        <v>360</v>
      </c>
      <c r="C3582" s="151" t="s">
        <v>3074</v>
      </c>
      <c r="D3582" s="151" t="s">
        <v>727</v>
      </c>
      <c r="E3582" s="151">
        <v>25</v>
      </c>
      <c r="F3582" s="151">
        <v>2.4700000000000002</v>
      </c>
      <c r="G3582" s="151">
        <f t="shared" si="165"/>
        <v>61.750000000000007</v>
      </c>
      <c r="H3582" s="151">
        <f t="shared" si="166"/>
        <v>0</v>
      </c>
      <c r="I3582" s="151">
        <f t="shared" si="167"/>
        <v>61.750000000000007</v>
      </c>
      <c r="J3582" s="151" t="s">
        <v>707</v>
      </c>
      <c r="K3582" s="151" t="str">
        <f>IFERROR(IF(VLOOKUP(B3582,comp!$D:$L,1,FALSE)=B3582,"",""),"Novo")</f>
        <v/>
      </c>
    </row>
    <row r="3583" spans="1:11">
      <c r="A3583" s="151">
        <v>105000</v>
      </c>
      <c r="B3583" s="152">
        <v>99837</v>
      </c>
      <c r="C3583" s="151" t="s">
        <v>6839</v>
      </c>
      <c r="D3583" s="151" t="s">
        <v>826</v>
      </c>
      <c r="E3583" s="151">
        <v>2</v>
      </c>
      <c r="F3583" s="151">
        <v>629.22</v>
      </c>
      <c r="G3583" s="151">
        <f t="shared" si="165"/>
        <v>0</v>
      </c>
      <c r="H3583" s="151">
        <f t="shared" si="166"/>
        <v>1258.44</v>
      </c>
      <c r="I3583" s="151">
        <f t="shared" si="167"/>
        <v>1258.44</v>
      </c>
      <c r="J3583" s="151" t="s">
        <v>704</v>
      </c>
      <c r="K3583" s="151" t="str">
        <f>IFERROR(IF(VLOOKUP(B3583,comp!$D:$L,1,FALSE)=B3583,"",""),"Novo")</f>
        <v>Novo</v>
      </c>
    </row>
    <row r="3584" spans="1:11">
      <c r="A3584" s="151">
        <v>105000</v>
      </c>
      <c r="B3584" s="152">
        <v>104626</v>
      </c>
      <c r="C3584" s="151" t="s">
        <v>6840</v>
      </c>
      <c r="D3584" s="151" t="s">
        <v>1606</v>
      </c>
      <c r="E3584" s="151">
        <v>0.12</v>
      </c>
      <c r="F3584" s="151">
        <v>653.96</v>
      </c>
      <c r="G3584" s="151">
        <f t="shared" si="165"/>
        <v>0</v>
      </c>
      <c r="H3584" s="151">
        <f t="shared" si="166"/>
        <v>78.475200000000001</v>
      </c>
      <c r="I3584" s="151">
        <f t="shared" si="167"/>
        <v>78.475200000000001</v>
      </c>
      <c r="J3584" s="151" t="s">
        <v>704</v>
      </c>
      <c r="K3584" s="151" t="str">
        <f>IFERROR(IF(VLOOKUP(B3584,comp!$D:$L,1,FALSE)=B3584,"",""),"Novo")</f>
        <v>Novo</v>
      </c>
    </row>
    <row r="3585" spans="1:11">
      <c r="A3585" s="151">
        <v>105000</v>
      </c>
      <c r="B3585" s="152">
        <v>104658</v>
      </c>
      <c r="C3585" s="151" t="s">
        <v>6841</v>
      </c>
      <c r="D3585" s="151" t="s">
        <v>838</v>
      </c>
      <c r="E3585" s="151">
        <v>0.5</v>
      </c>
      <c r="F3585" s="151">
        <v>179.19</v>
      </c>
      <c r="G3585" s="151">
        <f t="shared" si="165"/>
        <v>0</v>
      </c>
      <c r="H3585" s="151">
        <f t="shared" si="166"/>
        <v>89.594999999999999</v>
      </c>
      <c r="I3585" s="151">
        <f t="shared" si="167"/>
        <v>89.594999999999999</v>
      </c>
      <c r="J3585" s="151" t="s">
        <v>704</v>
      </c>
      <c r="K3585" s="151" t="str">
        <f>IFERROR(IF(VLOOKUP(B3585,comp!$D:$L,1,FALSE)=B3585,"",""),"Novo")</f>
        <v>Novo</v>
      </c>
    </row>
    <row r="3586" spans="1:11">
      <c r="A3586" s="151">
        <v>103185</v>
      </c>
      <c r="B3586" s="152">
        <v>42429</v>
      </c>
      <c r="C3586" s="151" t="s">
        <v>6436</v>
      </c>
      <c r="D3586" s="151" t="s">
        <v>727</v>
      </c>
      <c r="E3586" s="151">
        <v>1</v>
      </c>
      <c r="F3586" s="155">
        <v>6025.1</v>
      </c>
      <c r="G3586" s="151">
        <f t="shared" si="165"/>
        <v>6025.1</v>
      </c>
      <c r="H3586" s="151">
        <f t="shared" si="166"/>
        <v>0</v>
      </c>
      <c r="I3586" s="151">
        <f t="shared" si="167"/>
        <v>6025.1</v>
      </c>
      <c r="J3586" s="151" t="s">
        <v>707</v>
      </c>
      <c r="K3586" s="151" t="str">
        <f>IFERROR(IF(VLOOKUP(B3586,comp!$D:$L,1,FALSE)=B3586,"",""),"Novo")</f>
        <v/>
      </c>
    </row>
    <row r="3587" spans="1:11">
      <c r="A3587" s="151">
        <v>103186</v>
      </c>
      <c r="B3587" s="152">
        <v>42430</v>
      </c>
      <c r="C3587" s="151" t="s">
        <v>6437</v>
      </c>
      <c r="D3587" s="151" t="s">
        <v>727</v>
      </c>
      <c r="E3587" s="151">
        <v>1</v>
      </c>
      <c r="F3587" s="155">
        <v>6434.22</v>
      </c>
      <c r="G3587" s="151">
        <f t="shared" si="165"/>
        <v>6434.22</v>
      </c>
      <c r="H3587" s="151">
        <f t="shared" si="166"/>
        <v>0</v>
      </c>
      <c r="I3587" s="151">
        <f t="shared" si="167"/>
        <v>6434.22</v>
      </c>
      <c r="J3587" s="151" t="s">
        <v>707</v>
      </c>
      <c r="K3587" s="151" t="str">
        <f>IFERROR(IF(VLOOKUP(B3587,comp!$D:$L,1,FALSE)=B3587,"",""),"Novo")</f>
        <v/>
      </c>
    </row>
    <row r="3588" spans="1:11">
      <c r="A3588" s="151">
        <v>103187</v>
      </c>
      <c r="B3588" s="152">
        <v>42433</v>
      </c>
      <c r="C3588" s="151" t="s">
        <v>6440</v>
      </c>
      <c r="D3588" s="151" t="s">
        <v>727</v>
      </c>
      <c r="E3588" s="151">
        <v>1</v>
      </c>
      <c r="F3588" s="155">
        <v>4789.18</v>
      </c>
      <c r="G3588" s="151">
        <f t="shared" si="165"/>
        <v>4789.18</v>
      </c>
      <c r="H3588" s="151">
        <f t="shared" si="166"/>
        <v>0</v>
      </c>
      <c r="I3588" s="151">
        <f t="shared" si="167"/>
        <v>4789.18</v>
      </c>
      <c r="J3588" s="151" t="s">
        <v>707</v>
      </c>
      <c r="K3588" s="151" t="str">
        <f>IFERROR(IF(VLOOKUP(B3588,comp!$D:$L,1,FALSE)=B3588,"",""),"Novo")</f>
        <v/>
      </c>
    </row>
    <row r="3589" spans="1:11">
      <c r="A3589" s="151">
        <v>103188</v>
      </c>
      <c r="B3589" s="152">
        <v>42434</v>
      </c>
      <c r="C3589" s="151" t="s">
        <v>6441</v>
      </c>
      <c r="D3589" s="151" t="s">
        <v>727</v>
      </c>
      <c r="E3589" s="151">
        <v>1</v>
      </c>
      <c r="F3589" s="155">
        <v>5175.3999999999996</v>
      </c>
      <c r="G3589" s="151">
        <f t="shared" ref="G3589:G3652" si="168">IF(J3589="INSUMO",F3589*E3589,0)</f>
        <v>5175.3999999999996</v>
      </c>
      <c r="H3589" s="151">
        <f t="shared" ref="H3589:H3652" si="169">IF(J3589="MÃO DE OBRA",F3589*E3589,0)</f>
        <v>0</v>
      </c>
      <c r="I3589" s="151">
        <f t="shared" ref="I3589:I3652" si="170">E3589*F3589</f>
        <v>5175.3999999999996</v>
      </c>
      <c r="J3589" s="151" t="s">
        <v>707</v>
      </c>
      <c r="K3589" s="151" t="str">
        <f>IFERROR(IF(VLOOKUP(B3589,comp!$D:$L,1,FALSE)=B3589,"",""),"Novo")</f>
        <v/>
      </c>
    </row>
    <row r="3590" spans="1:11">
      <c r="A3590" s="151">
        <v>103189</v>
      </c>
      <c r="B3590" s="152">
        <v>42435</v>
      </c>
      <c r="C3590" s="151" t="s">
        <v>6442</v>
      </c>
      <c r="D3590" s="151" t="s">
        <v>727</v>
      </c>
      <c r="E3590" s="151">
        <v>1</v>
      </c>
      <c r="F3590" s="155">
        <v>2580.7800000000002</v>
      </c>
      <c r="G3590" s="151">
        <f t="shared" si="168"/>
        <v>2580.7800000000002</v>
      </c>
      <c r="H3590" s="151">
        <f t="shared" si="169"/>
        <v>0</v>
      </c>
      <c r="I3590" s="151">
        <f t="shared" si="170"/>
        <v>2580.7800000000002</v>
      </c>
      <c r="J3590" s="151" t="s">
        <v>707</v>
      </c>
      <c r="K3590" s="151" t="str">
        <f>IFERROR(IF(VLOOKUP(B3590,comp!$D:$L,1,FALSE)=B3590,"",""),"Novo")</f>
        <v/>
      </c>
    </row>
    <row r="3591" spans="1:11">
      <c r="A3591" s="151">
        <v>103190</v>
      </c>
      <c r="B3591" s="152">
        <v>42431</v>
      </c>
      <c r="C3591" s="151" t="s">
        <v>6438</v>
      </c>
      <c r="D3591" s="151" t="s">
        <v>727</v>
      </c>
      <c r="E3591" s="151">
        <v>1</v>
      </c>
      <c r="F3591" s="155">
        <v>3957.85</v>
      </c>
      <c r="G3591" s="151">
        <f t="shared" si="168"/>
        <v>3957.85</v>
      </c>
      <c r="H3591" s="151">
        <f t="shared" si="169"/>
        <v>0</v>
      </c>
      <c r="I3591" s="151">
        <f t="shared" si="170"/>
        <v>3957.85</v>
      </c>
      <c r="J3591" s="151" t="s">
        <v>707</v>
      </c>
      <c r="K3591" s="151" t="str">
        <f>IFERROR(IF(VLOOKUP(B3591,comp!$D:$L,1,FALSE)=B3591,"",""),"Novo")</f>
        <v/>
      </c>
    </row>
    <row r="3592" spans="1:11">
      <c r="A3592" s="151">
        <v>103191</v>
      </c>
      <c r="B3592" s="152">
        <v>42428</v>
      </c>
      <c r="C3592" s="151" t="s">
        <v>6435</v>
      </c>
      <c r="D3592" s="151" t="s">
        <v>727</v>
      </c>
      <c r="E3592" s="151">
        <v>1</v>
      </c>
      <c r="F3592" s="155">
        <v>2271</v>
      </c>
      <c r="G3592" s="151">
        <f t="shared" si="168"/>
        <v>2271</v>
      </c>
      <c r="H3592" s="151">
        <f t="shared" si="169"/>
        <v>0</v>
      </c>
      <c r="I3592" s="151">
        <f t="shared" si="170"/>
        <v>2271</v>
      </c>
      <c r="J3592" s="151" t="s">
        <v>707</v>
      </c>
      <c r="K3592" s="151" t="str">
        <f>IFERROR(IF(VLOOKUP(B3592,comp!$D:$L,1,FALSE)=B3592,"",""),"Novo")</f>
        <v/>
      </c>
    </row>
    <row r="3593" spans="1:11">
      <c r="A3593" s="151">
        <v>103192</v>
      </c>
      <c r="B3593" s="152">
        <v>42432</v>
      </c>
      <c r="C3593" s="151" t="s">
        <v>6439</v>
      </c>
      <c r="D3593" s="151" t="s">
        <v>727</v>
      </c>
      <c r="E3593" s="151">
        <v>1</v>
      </c>
      <c r="F3593" s="155">
        <v>2424.64</v>
      </c>
      <c r="G3593" s="151">
        <f t="shared" si="168"/>
        <v>2424.64</v>
      </c>
      <c r="H3593" s="151">
        <f t="shared" si="169"/>
        <v>0</v>
      </c>
      <c r="I3593" s="151">
        <f t="shared" si="170"/>
        <v>2424.64</v>
      </c>
      <c r="J3593" s="151" t="s">
        <v>707</v>
      </c>
      <c r="K3593" s="151" t="str">
        <f>IFERROR(IF(VLOOKUP(B3593,comp!$D:$L,1,FALSE)=B3593,"",""),"Novo")</f>
        <v/>
      </c>
    </row>
    <row r="3594" spans="1:11">
      <c r="A3594" s="151">
        <v>103193</v>
      </c>
      <c r="B3594" s="152">
        <v>42437</v>
      </c>
      <c r="C3594" s="151" t="s">
        <v>6444</v>
      </c>
      <c r="D3594" s="151" t="s">
        <v>727</v>
      </c>
      <c r="E3594" s="151">
        <v>1</v>
      </c>
      <c r="F3594" s="155">
        <v>1843.37</v>
      </c>
      <c r="G3594" s="151">
        <f t="shared" si="168"/>
        <v>1843.37</v>
      </c>
      <c r="H3594" s="151">
        <f t="shared" si="169"/>
        <v>0</v>
      </c>
      <c r="I3594" s="151">
        <f t="shared" si="170"/>
        <v>1843.37</v>
      </c>
      <c r="J3594" s="151" t="s">
        <v>707</v>
      </c>
      <c r="K3594" s="151" t="str">
        <f>IFERROR(IF(VLOOKUP(B3594,comp!$D:$L,1,FALSE)=B3594,"",""),"Novo")</f>
        <v/>
      </c>
    </row>
    <row r="3595" spans="1:11">
      <c r="A3595" s="151">
        <v>103194</v>
      </c>
      <c r="B3595" s="152">
        <v>42436</v>
      </c>
      <c r="C3595" s="151" t="s">
        <v>6443</v>
      </c>
      <c r="D3595" s="151" t="s">
        <v>727</v>
      </c>
      <c r="E3595" s="151">
        <v>1</v>
      </c>
      <c r="F3595" s="155">
        <v>2701.34</v>
      </c>
      <c r="G3595" s="151">
        <f t="shared" si="168"/>
        <v>2701.34</v>
      </c>
      <c r="H3595" s="151">
        <f t="shared" si="169"/>
        <v>0</v>
      </c>
      <c r="I3595" s="151">
        <f t="shared" si="170"/>
        <v>2701.34</v>
      </c>
      <c r="J3595" s="151" t="s">
        <v>707</v>
      </c>
      <c r="K3595" s="151" t="str">
        <f>IFERROR(IF(VLOOKUP(B3595,comp!$D:$L,1,FALSE)=B3595,"",""),"Novo")</f>
        <v/>
      </c>
    </row>
    <row r="3596" spans="1:11">
      <c r="A3596" s="151">
        <v>103195</v>
      </c>
      <c r="B3596" s="152">
        <v>42438</v>
      </c>
      <c r="C3596" s="151" t="s">
        <v>6445</v>
      </c>
      <c r="D3596" s="151" t="s">
        <v>727</v>
      </c>
      <c r="E3596" s="151">
        <v>1</v>
      </c>
      <c r="F3596" s="155">
        <v>2090.75</v>
      </c>
      <c r="G3596" s="151">
        <f t="shared" si="168"/>
        <v>2090.75</v>
      </c>
      <c r="H3596" s="151">
        <f t="shared" si="169"/>
        <v>0</v>
      </c>
      <c r="I3596" s="151">
        <f t="shared" si="170"/>
        <v>2090.75</v>
      </c>
      <c r="J3596" s="151" t="s">
        <v>707</v>
      </c>
      <c r="K3596" s="151" t="str">
        <f>IFERROR(IF(VLOOKUP(B3596,comp!$D:$L,1,FALSE)=B3596,"",""),"Novo")</f>
        <v/>
      </c>
    </row>
    <row r="3597" spans="1:11">
      <c r="A3597" s="151">
        <v>103304</v>
      </c>
      <c r="B3597" s="152">
        <v>42439</v>
      </c>
      <c r="C3597" s="151" t="s">
        <v>6446</v>
      </c>
      <c r="D3597" s="151" t="s">
        <v>727</v>
      </c>
      <c r="E3597" s="151">
        <v>1</v>
      </c>
      <c r="F3597" s="155">
        <v>1207.8399999999999</v>
      </c>
      <c r="G3597" s="151">
        <f t="shared" si="168"/>
        <v>1207.8399999999999</v>
      </c>
      <c r="H3597" s="151">
        <f t="shared" si="169"/>
        <v>0</v>
      </c>
      <c r="I3597" s="151">
        <f t="shared" si="170"/>
        <v>1207.8399999999999</v>
      </c>
      <c r="J3597" s="151" t="s">
        <v>707</v>
      </c>
      <c r="K3597" s="151" t="str">
        <f>IFERROR(IF(VLOOKUP(B3597,comp!$D:$L,1,FALSE)=B3597,"",""),"Novo")</f>
        <v/>
      </c>
    </row>
    <row r="3598" spans="1:11">
      <c r="A3598" s="151">
        <v>103307</v>
      </c>
      <c r="B3598" s="152">
        <v>42440</v>
      </c>
      <c r="C3598" s="151" t="s">
        <v>6447</v>
      </c>
      <c r="D3598" s="151" t="s">
        <v>727</v>
      </c>
      <c r="E3598" s="151">
        <v>1</v>
      </c>
      <c r="F3598" s="155">
        <v>1235.9100000000001</v>
      </c>
      <c r="G3598" s="151">
        <f t="shared" si="168"/>
        <v>1235.9100000000001</v>
      </c>
      <c r="H3598" s="151">
        <f t="shared" si="169"/>
        <v>0</v>
      </c>
      <c r="I3598" s="151">
        <f t="shared" si="170"/>
        <v>1235.9100000000001</v>
      </c>
      <c r="J3598" s="151" t="s">
        <v>707</v>
      </c>
      <c r="K3598" s="151" t="str">
        <f>IFERROR(IF(VLOOKUP(B3598,comp!$D:$L,1,FALSE)=B3598,"",""),"Novo")</f>
        <v/>
      </c>
    </row>
    <row r="3599" spans="1:11">
      <c r="A3599" s="151">
        <v>103769</v>
      </c>
      <c r="B3599" s="152">
        <v>25400</v>
      </c>
      <c r="C3599" s="151" t="s">
        <v>6547</v>
      </c>
      <c r="D3599" s="151" t="s">
        <v>727</v>
      </c>
      <c r="E3599" s="151">
        <v>1</v>
      </c>
      <c r="F3599" s="155">
        <v>2335.73</v>
      </c>
      <c r="G3599" s="151">
        <f t="shared" si="168"/>
        <v>2335.73</v>
      </c>
      <c r="H3599" s="151">
        <f t="shared" si="169"/>
        <v>0</v>
      </c>
      <c r="I3599" s="151">
        <f t="shared" si="170"/>
        <v>2335.73</v>
      </c>
      <c r="J3599" s="151" t="s">
        <v>707</v>
      </c>
      <c r="K3599" s="151" t="str">
        <f>IFERROR(IF(VLOOKUP(B3599,comp!$D:$L,1,FALSE)=B3599,"",""),"Novo")</f>
        <v/>
      </c>
    </row>
    <row r="3600" spans="1:11">
      <c r="A3600" s="151">
        <v>103769</v>
      </c>
      <c r="B3600" s="152">
        <v>97064</v>
      </c>
      <c r="C3600" s="151" t="s">
        <v>6842</v>
      </c>
      <c r="D3600" s="151" t="s">
        <v>826</v>
      </c>
      <c r="E3600" s="151">
        <v>6</v>
      </c>
      <c r="F3600" s="151">
        <v>28</v>
      </c>
      <c r="G3600" s="151">
        <f t="shared" si="168"/>
        <v>0</v>
      </c>
      <c r="H3600" s="151">
        <f t="shared" si="169"/>
        <v>168</v>
      </c>
      <c r="I3600" s="151">
        <f t="shared" si="170"/>
        <v>168</v>
      </c>
      <c r="J3600" s="151" t="s">
        <v>704</v>
      </c>
      <c r="K3600" s="151" t="str">
        <f>IFERROR(IF(VLOOKUP(B3600,comp!$D:$L,1,FALSE)=B3600,"",""),"Novo")</f>
        <v>Novo</v>
      </c>
    </row>
    <row r="3601" spans="1:11">
      <c r="A3601" s="151">
        <v>98531</v>
      </c>
      <c r="B3601" s="152">
        <v>89272</v>
      </c>
      <c r="C3601" s="151" t="s">
        <v>6843</v>
      </c>
      <c r="D3601" s="151" t="s">
        <v>703</v>
      </c>
      <c r="E3601" s="151">
        <v>0.2112</v>
      </c>
      <c r="F3601" s="151">
        <v>217.48</v>
      </c>
      <c r="G3601" s="151">
        <f t="shared" si="168"/>
        <v>0</v>
      </c>
      <c r="H3601" s="151">
        <f t="shared" si="169"/>
        <v>45.931775999999999</v>
      </c>
      <c r="I3601" s="151">
        <f t="shared" si="170"/>
        <v>45.931775999999999</v>
      </c>
      <c r="J3601" s="151" t="s">
        <v>704</v>
      </c>
      <c r="K3601" s="151" t="str">
        <f>IFERROR(IF(VLOOKUP(B3601,comp!$D:$L,1,FALSE)=B3601,"",""),"Novo")</f>
        <v>Novo</v>
      </c>
    </row>
    <row r="3602" spans="1:11">
      <c r="A3602" s="151">
        <v>98531</v>
      </c>
      <c r="B3602" s="152">
        <v>89273</v>
      </c>
      <c r="C3602" s="151" t="s">
        <v>6844</v>
      </c>
      <c r="D3602" s="151" t="s">
        <v>712</v>
      </c>
      <c r="E3602" s="151">
        <v>1.1953</v>
      </c>
      <c r="F3602" s="151">
        <v>104.59</v>
      </c>
      <c r="G3602" s="151">
        <f t="shared" si="168"/>
        <v>0</v>
      </c>
      <c r="H3602" s="151">
        <f t="shared" si="169"/>
        <v>125.01642700000001</v>
      </c>
      <c r="I3602" s="151">
        <f t="shared" si="170"/>
        <v>125.01642700000001</v>
      </c>
      <c r="J3602" s="151" t="s">
        <v>704</v>
      </c>
      <c r="K3602" s="151" t="str">
        <f>IFERROR(IF(VLOOKUP(B3602,comp!$D:$L,1,FALSE)=B3602,"",""),"Novo")</f>
        <v>Novo</v>
      </c>
    </row>
    <row r="3603" spans="1:11">
      <c r="A3603" s="151">
        <v>88238</v>
      </c>
      <c r="B3603" s="152">
        <v>6114</v>
      </c>
      <c r="C3603" s="151" t="s">
        <v>4522</v>
      </c>
      <c r="D3603" s="151" t="s">
        <v>852</v>
      </c>
      <c r="E3603" s="151">
        <v>1</v>
      </c>
      <c r="F3603" s="151">
        <v>19.670000000000002</v>
      </c>
      <c r="G3603" s="151">
        <f t="shared" si="168"/>
        <v>19.670000000000002</v>
      </c>
      <c r="H3603" s="151">
        <f t="shared" si="169"/>
        <v>0</v>
      </c>
      <c r="I3603" s="151">
        <f t="shared" si="170"/>
        <v>19.670000000000002</v>
      </c>
      <c r="J3603" s="151" t="s">
        <v>707</v>
      </c>
      <c r="K3603" s="151" t="str">
        <f>IFERROR(IF(VLOOKUP(B3603,comp!$D:$L,1,FALSE)=B3603,"",""),"Novo")</f>
        <v/>
      </c>
    </row>
    <row r="3604" spans="1:11">
      <c r="A3604" s="151">
        <v>88238</v>
      </c>
      <c r="B3604" s="152">
        <v>37370</v>
      </c>
      <c r="C3604" s="151" t="s">
        <v>6066</v>
      </c>
      <c r="D3604" s="151" t="s">
        <v>852</v>
      </c>
      <c r="E3604" s="151">
        <v>1</v>
      </c>
      <c r="F3604" s="151">
        <v>4.0599999999999996</v>
      </c>
      <c r="G3604" s="151">
        <f t="shared" si="168"/>
        <v>4.0599999999999996</v>
      </c>
      <c r="H3604" s="151">
        <f t="shared" si="169"/>
        <v>0</v>
      </c>
      <c r="I3604" s="151">
        <f t="shared" si="170"/>
        <v>4.0599999999999996</v>
      </c>
      <c r="J3604" s="151" t="s">
        <v>707</v>
      </c>
      <c r="K3604" s="151" t="str">
        <f>IFERROR(IF(VLOOKUP(B3604,comp!$D:$L,1,FALSE)=B3604,"",""),"Novo")</f>
        <v/>
      </c>
    </row>
    <row r="3605" spans="1:11">
      <c r="A3605" s="151">
        <v>88238</v>
      </c>
      <c r="B3605" s="152">
        <v>37371</v>
      </c>
      <c r="C3605" s="151" t="s">
        <v>6067</v>
      </c>
      <c r="D3605" s="151" t="s">
        <v>852</v>
      </c>
      <c r="E3605" s="151">
        <v>1</v>
      </c>
      <c r="F3605" s="151">
        <v>0.95</v>
      </c>
      <c r="G3605" s="151">
        <f t="shared" si="168"/>
        <v>0.95</v>
      </c>
      <c r="H3605" s="151">
        <f t="shared" si="169"/>
        <v>0</v>
      </c>
      <c r="I3605" s="151">
        <f t="shared" si="170"/>
        <v>0.95</v>
      </c>
      <c r="J3605" s="151" t="s">
        <v>707</v>
      </c>
      <c r="K3605" s="151" t="str">
        <f>IFERROR(IF(VLOOKUP(B3605,comp!$D:$L,1,FALSE)=B3605,"",""),"Novo")</f>
        <v/>
      </c>
    </row>
    <row r="3606" spans="1:11">
      <c r="A3606" s="151">
        <v>88238</v>
      </c>
      <c r="B3606" s="152">
        <v>37372</v>
      </c>
      <c r="C3606" s="151" t="s">
        <v>6068</v>
      </c>
      <c r="D3606" s="151" t="s">
        <v>852</v>
      </c>
      <c r="E3606" s="151">
        <v>1</v>
      </c>
      <c r="F3606" s="151">
        <v>1.34</v>
      </c>
      <c r="G3606" s="151">
        <f t="shared" si="168"/>
        <v>1.34</v>
      </c>
      <c r="H3606" s="151">
        <f t="shared" si="169"/>
        <v>0</v>
      </c>
      <c r="I3606" s="151">
        <f t="shared" si="170"/>
        <v>1.34</v>
      </c>
      <c r="J3606" s="151" t="s">
        <v>707</v>
      </c>
      <c r="K3606" s="151" t="str">
        <f>IFERROR(IF(VLOOKUP(B3606,comp!$D:$L,1,FALSE)=B3606,"",""),"Novo")</f>
        <v/>
      </c>
    </row>
    <row r="3607" spans="1:11">
      <c r="A3607" s="151">
        <v>88238</v>
      </c>
      <c r="B3607" s="152">
        <v>37373</v>
      </c>
      <c r="C3607" s="151" t="s">
        <v>6069</v>
      </c>
      <c r="D3607" s="151" t="s">
        <v>852</v>
      </c>
      <c r="E3607" s="151">
        <v>1</v>
      </c>
      <c r="F3607" s="151">
        <v>0.04</v>
      </c>
      <c r="G3607" s="151">
        <f t="shared" si="168"/>
        <v>0.04</v>
      </c>
      <c r="H3607" s="151">
        <f t="shared" si="169"/>
        <v>0</v>
      </c>
      <c r="I3607" s="151">
        <f t="shared" si="170"/>
        <v>0.04</v>
      </c>
      <c r="J3607" s="151" t="s">
        <v>707</v>
      </c>
      <c r="K3607" s="151" t="str">
        <f>IFERROR(IF(VLOOKUP(B3607,comp!$D:$L,1,FALSE)=B3607,"",""),"Novo")</f>
        <v/>
      </c>
    </row>
    <row r="3608" spans="1:11">
      <c r="A3608" s="151">
        <v>88238</v>
      </c>
      <c r="B3608" s="152">
        <v>43465</v>
      </c>
      <c r="C3608" s="151" t="s">
        <v>6492</v>
      </c>
      <c r="D3608" s="151" t="s">
        <v>852</v>
      </c>
      <c r="E3608" s="151">
        <v>1</v>
      </c>
      <c r="F3608" s="151">
        <v>0.82</v>
      </c>
      <c r="G3608" s="151">
        <f t="shared" si="168"/>
        <v>0.82</v>
      </c>
      <c r="H3608" s="151">
        <f t="shared" si="169"/>
        <v>0</v>
      </c>
      <c r="I3608" s="151">
        <f t="shared" si="170"/>
        <v>0.82</v>
      </c>
      <c r="J3608" s="151" t="s">
        <v>707</v>
      </c>
      <c r="K3608" s="151" t="str">
        <f>IFERROR(IF(VLOOKUP(B3608,comp!$D:$L,1,FALSE)=B3608,"",""),"Novo")</f>
        <v/>
      </c>
    </row>
    <row r="3609" spans="1:11">
      <c r="A3609" s="151">
        <v>88238</v>
      </c>
      <c r="B3609" s="152">
        <v>43489</v>
      </c>
      <c r="C3609" s="151" t="s">
        <v>6516</v>
      </c>
      <c r="D3609" s="151" t="s">
        <v>852</v>
      </c>
      <c r="E3609" s="151">
        <v>1</v>
      </c>
      <c r="F3609" s="151">
        <v>1.24</v>
      </c>
      <c r="G3609" s="151">
        <f t="shared" si="168"/>
        <v>1.24</v>
      </c>
      <c r="H3609" s="151">
        <f t="shared" si="169"/>
        <v>0</v>
      </c>
      <c r="I3609" s="151">
        <f t="shared" si="170"/>
        <v>1.24</v>
      </c>
      <c r="J3609" s="151" t="s">
        <v>707</v>
      </c>
      <c r="K3609" s="151" t="str">
        <f>IFERROR(IF(VLOOKUP(B3609,comp!$D:$L,1,FALSE)=B3609,"",""),"Novo")</f>
        <v/>
      </c>
    </row>
    <row r="3610" spans="1:11">
      <c r="A3610" s="151">
        <v>88238</v>
      </c>
      <c r="B3610" s="152">
        <v>95308</v>
      </c>
      <c r="C3610" s="151" t="s">
        <v>6845</v>
      </c>
      <c r="D3610" s="151" t="s">
        <v>852</v>
      </c>
      <c r="E3610" s="151">
        <v>1</v>
      </c>
      <c r="F3610" s="151">
        <v>0.26</v>
      </c>
      <c r="G3610" s="151">
        <f t="shared" si="168"/>
        <v>0</v>
      </c>
      <c r="H3610" s="151">
        <f t="shared" si="169"/>
        <v>0.26</v>
      </c>
      <c r="I3610" s="151">
        <f t="shared" si="170"/>
        <v>0.26</v>
      </c>
      <c r="J3610" s="151" t="s">
        <v>704</v>
      </c>
      <c r="K3610" s="151" t="str">
        <f>IFERROR(IF(VLOOKUP(B3610,comp!$D:$L,1,FALSE)=B3610,"",""),"Novo")</f>
        <v>Novo</v>
      </c>
    </row>
    <row r="3611" spans="1:11">
      <c r="A3611" s="151">
        <v>88239</v>
      </c>
      <c r="B3611" s="152">
        <v>6117</v>
      </c>
      <c r="C3611" s="151" t="s">
        <v>4523</v>
      </c>
      <c r="D3611" s="151" t="s">
        <v>852</v>
      </c>
      <c r="E3611" s="151">
        <v>1</v>
      </c>
      <c r="F3611" s="151">
        <v>19.670000000000002</v>
      </c>
      <c r="G3611" s="151">
        <f t="shared" si="168"/>
        <v>19.670000000000002</v>
      </c>
      <c r="H3611" s="151">
        <f t="shared" si="169"/>
        <v>0</v>
      </c>
      <c r="I3611" s="151">
        <f t="shared" si="170"/>
        <v>19.670000000000002</v>
      </c>
      <c r="J3611" s="151" t="s">
        <v>707</v>
      </c>
      <c r="K3611" s="151" t="str">
        <f>IFERROR(IF(VLOOKUP(B3611,comp!$D:$L,1,FALSE)=B3611,"",""),"Novo")</f>
        <v/>
      </c>
    </row>
    <row r="3612" spans="1:11">
      <c r="A3612" s="151">
        <v>88239</v>
      </c>
      <c r="B3612" s="152">
        <v>43459</v>
      </c>
      <c r="C3612" s="151" t="s">
        <v>6486</v>
      </c>
      <c r="D3612" s="151" t="s">
        <v>852</v>
      </c>
      <c r="E3612" s="151">
        <v>1</v>
      </c>
      <c r="F3612" s="151">
        <v>0.49</v>
      </c>
      <c r="G3612" s="151">
        <f t="shared" si="168"/>
        <v>0.49</v>
      </c>
      <c r="H3612" s="151">
        <f t="shared" si="169"/>
        <v>0</v>
      </c>
      <c r="I3612" s="151">
        <f t="shared" si="170"/>
        <v>0.49</v>
      </c>
      <c r="J3612" s="151" t="s">
        <v>707</v>
      </c>
      <c r="K3612" s="151" t="str">
        <f>IFERROR(IF(VLOOKUP(B3612,comp!$D:$L,1,FALSE)=B3612,"",""),"Novo")</f>
        <v/>
      </c>
    </row>
    <row r="3613" spans="1:11">
      <c r="A3613" s="151">
        <v>88239</v>
      </c>
      <c r="B3613" s="152">
        <v>43483</v>
      </c>
      <c r="C3613" s="151" t="s">
        <v>6510</v>
      </c>
      <c r="D3613" s="151" t="s">
        <v>852</v>
      </c>
      <c r="E3613" s="151">
        <v>1</v>
      </c>
      <c r="F3613" s="151">
        <v>1.43</v>
      </c>
      <c r="G3613" s="151">
        <f t="shared" si="168"/>
        <v>1.43</v>
      </c>
      <c r="H3613" s="151">
        <f t="shared" si="169"/>
        <v>0</v>
      </c>
      <c r="I3613" s="151">
        <f t="shared" si="170"/>
        <v>1.43</v>
      </c>
      <c r="J3613" s="151" t="s">
        <v>707</v>
      </c>
      <c r="K3613" s="151" t="str">
        <f>IFERROR(IF(VLOOKUP(B3613,comp!$D:$L,1,FALSE)=B3613,"",""),"Novo")</f>
        <v/>
      </c>
    </row>
    <row r="3614" spans="1:11">
      <c r="A3614" s="151">
        <v>88239</v>
      </c>
      <c r="B3614" s="152">
        <v>95309</v>
      </c>
      <c r="C3614" s="151" t="s">
        <v>6846</v>
      </c>
      <c r="D3614" s="151" t="s">
        <v>852</v>
      </c>
      <c r="E3614" s="151">
        <v>1</v>
      </c>
      <c r="F3614" s="151">
        <v>0.33</v>
      </c>
      <c r="G3614" s="151">
        <f t="shared" si="168"/>
        <v>0</v>
      </c>
      <c r="H3614" s="151">
        <f t="shared" si="169"/>
        <v>0.33</v>
      </c>
      <c r="I3614" s="151">
        <f t="shared" si="170"/>
        <v>0.33</v>
      </c>
      <c r="J3614" s="151" t="s">
        <v>704</v>
      </c>
      <c r="K3614" s="151" t="str">
        <f>IFERROR(IF(VLOOKUP(B3614,comp!$D:$L,1,FALSE)=B3614,"",""),"Novo")</f>
        <v>Novo</v>
      </c>
    </row>
    <row r="3615" spans="1:11">
      <c r="A3615" s="151">
        <v>88240</v>
      </c>
      <c r="B3615" s="152">
        <v>43464</v>
      </c>
      <c r="C3615" s="151" t="s">
        <v>6491</v>
      </c>
      <c r="D3615" s="151" t="s">
        <v>852</v>
      </c>
      <c r="E3615" s="151">
        <v>1</v>
      </c>
      <c r="F3615" s="151">
        <v>0.01</v>
      </c>
      <c r="G3615" s="151">
        <f t="shared" si="168"/>
        <v>0.01</v>
      </c>
      <c r="H3615" s="151">
        <f t="shared" si="169"/>
        <v>0</v>
      </c>
      <c r="I3615" s="151">
        <f t="shared" si="170"/>
        <v>0.01</v>
      </c>
      <c r="J3615" s="151" t="s">
        <v>707</v>
      </c>
      <c r="K3615" s="151" t="str">
        <f>IFERROR(IF(VLOOKUP(B3615,comp!$D:$L,1,FALSE)=B3615,"",""),"Novo")</f>
        <v/>
      </c>
    </row>
    <row r="3616" spans="1:11">
      <c r="A3616" s="151">
        <v>88240</v>
      </c>
      <c r="B3616" s="152">
        <v>43488</v>
      </c>
      <c r="C3616" s="151" t="s">
        <v>6515</v>
      </c>
      <c r="D3616" s="151" t="s">
        <v>852</v>
      </c>
      <c r="E3616" s="151">
        <v>1</v>
      </c>
      <c r="F3616" s="151">
        <v>0.86</v>
      </c>
      <c r="G3616" s="151">
        <f t="shared" si="168"/>
        <v>0.86</v>
      </c>
      <c r="H3616" s="151">
        <f t="shared" si="169"/>
        <v>0</v>
      </c>
      <c r="I3616" s="151">
        <f t="shared" si="170"/>
        <v>0.86</v>
      </c>
      <c r="J3616" s="151" t="s">
        <v>707</v>
      </c>
      <c r="K3616" s="151" t="str">
        <f>IFERROR(IF(VLOOKUP(B3616,comp!$D:$L,1,FALSE)=B3616,"",""),"Novo")</f>
        <v/>
      </c>
    </row>
    <row r="3617" spans="1:11">
      <c r="A3617" s="151">
        <v>88240</v>
      </c>
      <c r="B3617" s="152">
        <v>44499</v>
      </c>
      <c r="C3617" s="151" t="s">
        <v>4546</v>
      </c>
      <c r="D3617" s="151" t="s">
        <v>852</v>
      </c>
      <c r="E3617" s="151">
        <v>1</v>
      </c>
      <c r="F3617" s="151">
        <v>19.670000000000002</v>
      </c>
      <c r="G3617" s="151">
        <f t="shared" si="168"/>
        <v>19.670000000000002</v>
      </c>
      <c r="H3617" s="151">
        <f t="shared" si="169"/>
        <v>0</v>
      </c>
      <c r="I3617" s="151">
        <f t="shared" si="170"/>
        <v>19.670000000000002</v>
      </c>
      <c r="J3617" s="151" t="s">
        <v>707</v>
      </c>
      <c r="K3617" s="151" t="str">
        <f>IFERROR(IF(VLOOKUP(B3617,comp!$D:$L,1,FALSE)=B3617,"",""),"Novo")</f>
        <v/>
      </c>
    </row>
    <row r="3618" spans="1:11">
      <c r="A3618" s="151">
        <v>88240</v>
      </c>
      <c r="B3618" s="152">
        <v>95310</v>
      </c>
      <c r="C3618" s="151" t="s">
        <v>6847</v>
      </c>
      <c r="D3618" s="151" t="s">
        <v>852</v>
      </c>
      <c r="E3618" s="151">
        <v>1</v>
      </c>
      <c r="F3618" s="151">
        <v>0.26</v>
      </c>
      <c r="G3618" s="151">
        <f t="shared" si="168"/>
        <v>0</v>
      </c>
      <c r="H3618" s="151">
        <f t="shared" si="169"/>
        <v>0.26</v>
      </c>
      <c r="I3618" s="151">
        <f t="shared" si="170"/>
        <v>0.26</v>
      </c>
      <c r="J3618" s="151" t="s">
        <v>704</v>
      </c>
      <c r="K3618" s="151" t="str">
        <f>IFERROR(IF(VLOOKUP(B3618,comp!$D:$L,1,FALSE)=B3618,"",""),"Novo")</f>
        <v>Novo</v>
      </c>
    </row>
    <row r="3619" spans="1:11">
      <c r="A3619" s="151">
        <v>88241</v>
      </c>
      <c r="B3619" s="152">
        <v>248</v>
      </c>
      <c r="C3619" s="151" t="s">
        <v>4518</v>
      </c>
      <c r="D3619" s="151" t="s">
        <v>852</v>
      </c>
      <c r="E3619" s="151">
        <v>1</v>
      </c>
      <c r="F3619" s="151">
        <v>17.66</v>
      </c>
      <c r="G3619" s="151">
        <f t="shared" si="168"/>
        <v>17.66</v>
      </c>
      <c r="H3619" s="151">
        <f t="shared" si="169"/>
        <v>0</v>
      </c>
      <c r="I3619" s="151">
        <f t="shared" si="170"/>
        <v>17.66</v>
      </c>
      <c r="J3619" s="151" t="s">
        <v>707</v>
      </c>
      <c r="K3619" s="151" t="str">
        <f>IFERROR(IF(VLOOKUP(B3619,comp!$D:$L,1,FALSE)=B3619,"",""),"Novo")</f>
        <v/>
      </c>
    </row>
    <row r="3620" spans="1:11">
      <c r="A3620" s="151">
        <v>88241</v>
      </c>
      <c r="B3620" s="152">
        <v>95311</v>
      </c>
      <c r="C3620" s="151" t="s">
        <v>6848</v>
      </c>
      <c r="D3620" s="151" t="s">
        <v>852</v>
      </c>
      <c r="E3620" s="151">
        <v>1</v>
      </c>
      <c r="F3620" s="151">
        <v>0.23</v>
      </c>
      <c r="G3620" s="151">
        <f t="shared" si="168"/>
        <v>0</v>
      </c>
      <c r="H3620" s="151">
        <f t="shared" si="169"/>
        <v>0.23</v>
      </c>
      <c r="I3620" s="151">
        <f t="shared" si="170"/>
        <v>0.23</v>
      </c>
      <c r="J3620" s="151" t="s">
        <v>704</v>
      </c>
      <c r="K3620" s="151" t="str">
        <f>IFERROR(IF(VLOOKUP(B3620,comp!$D:$L,1,FALSE)=B3620,"",""),"Novo")</f>
        <v>Novo</v>
      </c>
    </row>
    <row r="3621" spans="1:11">
      <c r="A3621" s="151">
        <v>88242</v>
      </c>
      <c r="B3621" s="152">
        <v>6127</v>
      </c>
      <c r="C3621" s="151" t="s">
        <v>4525</v>
      </c>
      <c r="D3621" s="151" t="s">
        <v>852</v>
      </c>
      <c r="E3621" s="151">
        <v>1</v>
      </c>
      <c r="F3621" s="151">
        <v>19.670000000000002</v>
      </c>
      <c r="G3621" s="151">
        <f t="shared" si="168"/>
        <v>19.670000000000002</v>
      </c>
      <c r="H3621" s="151">
        <f t="shared" si="169"/>
        <v>0</v>
      </c>
      <c r="I3621" s="151">
        <f t="shared" si="170"/>
        <v>19.670000000000002</v>
      </c>
      <c r="J3621" s="151" t="s">
        <v>707</v>
      </c>
      <c r="K3621" s="151" t="str">
        <f>IFERROR(IF(VLOOKUP(B3621,comp!$D:$L,1,FALSE)=B3621,"",""),"Novo")</f>
        <v/>
      </c>
    </row>
    <row r="3622" spans="1:11">
      <c r="A3622" s="151">
        <v>88242</v>
      </c>
      <c r="B3622" s="152">
        <v>95312</v>
      </c>
      <c r="C3622" s="151" t="s">
        <v>6849</v>
      </c>
      <c r="D3622" s="151" t="s">
        <v>852</v>
      </c>
      <c r="E3622" s="151">
        <v>1</v>
      </c>
      <c r="F3622" s="151">
        <v>0.33</v>
      </c>
      <c r="G3622" s="151">
        <f t="shared" si="168"/>
        <v>0</v>
      </c>
      <c r="H3622" s="151">
        <f t="shared" si="169"/>
        <v>0.33</v>
      </c>
      <c r="I3622" s="151">
        <f t="shared" si="170"/>
        <v>0.33</v>
      </c>
      <c r="J3622" s="151" t="s">
        <v>704</v>
      </c>
      <c r="K3622" s="151" t="str">
        <f>IFERROR(IF(VLOOKUP(B3622,comp!$D:$L,1,FALSE)=B3622,"",""),"Novo")</f>
        <v>Novo</v>
      </c>
    </row>
    <row r="3623" spans="1:11">
      <c r="A3623" s="151">
        <v>88243</v>
      </c>
      <c r="B3623" s="152">
        <v>242</v>
      </c>
      <c r="C3623" s="151" t="s">
        <v>4515</v>
      </c>
      <c r="D3623" s="151" t="s">
        <v>852</v>
      </c>
      <c r="E3623" s="151">
        <v>1</v>
      </c>
      <c r="F3623" s="151">
        <v>18.91</v>
      </c>
      <c r="G3623" s="151">
        <f t="shared" si="168"/>
        <v>18.91</v>
      </c>
      <c r="H3623" s="151">
        <f t="shared" si="169"/>
        <v>0</v>
      </c>
      <c r="I3623" s="151">
        <f t="shared" si="170"/>
        <v>18.91</v>
      </c>
      <c r="J3623" s="151" t="s">
        <v>707</v>
      </c>
      <c r="K3623" s="151" t="str">
        <f>IFERROR(IF(VLOOKUP(B3623,comp!$D:$L,1,FALSE)=B3623,"",""),"Novo")</f>
        <v/>
      </c>
    </row>
    <row r="3624" spans="1:11">
      <c r="A3624" s="151">
        <v>88243</v>
      </c>
      <c r="B3624" s="152">
        <v>43467</v>
      </c>
      <c r="C3624" s="151" t="s">
        <v>6494</v>
      </c>
      <c r="D3624" s="151" t="s">
        <v>852</v>
      </c>
      <c r="E3624" s="151">
        <v>1</v>
      </c>
      <c r="F3624" s="151">
        <v>0.61</v>
      </c>
      <c r="G3624" s="151">
        <f t="shared" si="168"/>
        <v>0.61</v>
      </c>
      <c r="H3624" s="151">
        <f t="shared" si="169"/>
        <v>0</v>
      </c>
      <c r="I3624" s="151">
        <f t="shared" si="170"/>
        <v>0.61</v>
      </c>
      <c r="J3624" s="151" t="s">
        <v>707</v>
      </c>
      <c r="K3624" s="151" t="str">
        <f>IFERROR(IF(VLOOKUP(B3624,comp!$D:$L,1,FALSE)=B3624,"",""),"Novo")</f>
        <v/>
      </c>
    </row>
    <row r="3625" spans="1:11">
      <c r="A3625" s="151">
        <v>88243</v>
      </c>
      <c r="B3625" s="152">
        <v>43491</v>
      </c>
      <c r="C3625" s="151" t="s">
        <v>6518</v>
      </c>
      <c r="D3625" s="151" t="s">
        <v>852</v>
      </c>
      <c r="E3625" s="151">
        <v>1</v>
      </c>
      <c r="F3625" s="151">
        <v>1.33</v>
      </c>
      <c r="G3625" s="151">
        <f t="shared" si="168"/>
        <v>1.33</v>
      </c>
      <c r="H3625" s="151">
        <f t="shared" si="169"/>
        <v>0</v>
      </c>
      <c r="I3625" s="151">
        <f t="shared" si="170"/>
        <v>1.33</v>
      </c>
      <c r="J3625" s="151" t="s">
        <v>707</v>
      </c>
      <c r="K3625" s="151" t="str">
        <f>IFERROR(IF(VLOOKUP(B3625,comp!$D:$L,1,FALSE)=B3625,"",""),"Novo")</f>
        <v/>
      </c>
    </row>
    <row r="3626" spans="1:11">
      <c r="A3626" s="151">
        <v>88243</v>
      </c>
      <c r="B3626" s="152">
        <v>95313</v>
      </c>
      <c r="C3626" s="151" t="s">
        <v>6850</v>
      </c>
      <c r="D3626" s="151" t="s">
        <v>852</v>
      </c>
      <c r="E3626" s="151">
        <v>1</v>
      </c>
      <c r="F3626" s="151">
        <v>0.25</v>
      </c>
      <c r="G3626" s="151">
        <f t="shared" si="168"/>
        <v>0</v>
      </c>
      <c r="H3626" s="151">
        <f t="shared" si="169"/>
        <v>0.25</v>
      </c>
      <c r="I3626" s="151">
        <f t="shared" si="170"/>
        <v>0.25</v>
      </c>
      <c r="J3626" s="151" t="s">
        <v>704</v>
      </c>
      <c r="K3626" s="151" t="str">
        <f>IFERROR(IF(VLOOKUP(B3626,comp!$D:$L,1,FALSE)=B3626,"",""),"Novo")</f>
        <v>Novo</v>
      </c>
    </row>
    <row r="3627" spans="1:11">
      <c r="A3627" s="151">
        <v>88245</v>
      </c>
      <c r="B3627" s="152">
        <v>378</v>
      </c>
      <c r="C3627" s="151" t="s">
        <v>4224</v>
      </c>
      <c r="D3627" s="151" t="s">
        <v>852</v>
      </c>
      <c r="E3627" s="151">
        <v>1</v>
      </c>
      <c r="F3627" s="151">
        <v>21.23</v>
      </c>
      <c r="G3627" s="151">
        <f t="shared" si="168"/>
        <v>21.23</v>
      </c>
      <c r="H3627" s="151">
        <f t="shared" si="169"/>
        <v>0</v>
      </c>
      <c r="I3627" s="151">
        <f t="shared" si="170"/>
        <v>21.23</v>
      </c>
      <c r="J3627" s="151" t="s">
        <v>707</v>
      </c>
      <c r="K3627" s="151" t="str">
        <f>IFERROR(IF(VLOOKUP(B3627,comp!$D:$L,1,FALSE)=B3627,"",""),"Novo")</f>
        <v/>
      </c>
    </row>
    <row r="3628" spans="1:11">
      <c r="A3628" s="151">
        <v>88245</v>
      </c>
      <c r="B3628" s="152">
        <v>95314</v>
      </c>
      <c r="C3628" s="151" t="s">
        <v>6851</v>
      </c>
      <c r="D3628" s="151" t="s">
        <v>852</v>
      </c>
      <c r="E3628" s="151">
        <v>1</v>
      </c>
      <c r="F3628" s="151">
        <v>0.28000000000000003</v>
      </c>
      <c r="G3628" s="151">
        <f t="shared" si="168"/>
        <v>0</v>
      </c>
      <c r="H3628" s="151">
        <f t="shared" si="169"/>
        <v>0.28000000000000003</v>
      </c>
      <c r="I3628" s="151">
        <f t="shared" si="170"/>
        <v>0.28000000000000003</v>
      </c>
      <c r="J3628" s="151" t="s">
        <v>704</v>
      </c>
      <c r="K3628" s="151" t="str">
        <f>IFERROR(IF(VLOOKUP(B3628,comp!$D:$L,1,FALSE)=B3628,"",""),"Novo")</f>
        <v>Novo</v>
      </c>
    </row>
    <row r="3629" spans="1:11">
      <c r="A3629" s="151">
        <v>88246</v>
      </c>
      <c r="B3629" s="152">
        <v>40331</v>
      </c>
      <c r="C3629" s="151" t="s">
        <v>4075</v>
      </c>
      <c r="D3629" s="151" t="s">
        <v>852</v>
      </c>
      <c r="E3629" s="151">
        <v>1</v>
      </c>
      <c r="F3629" s="151">
        <v>16.399999999999999</v>
      </c>
      <c r="G3629" s="151">
        <f t="shared" si="168"/>
        <v>16.399999999999999</v>
      </c>
      <c r="H3629" s="151">
        <f t="shared" si="169"/>
        <v>0</v>
      </c>
      <c r="I3629" s="151">
        <f t="shared" si="170"/>
        <v>16.399999999999999</v>
      </c>
      <c r="J3629" s="151" t="s">
        <v>707</v>
      </c>
      <c r="K3629" s="151" t="str">
        <f>IFERROR(IF(VLOOKUP(B3629,comp!$D:$L,1,FALSE)=B3629,"",""),"Novo")</f>
        <v/>
      </c>
    </row>
    <row r="3630" spans="1:11">
      <c r="A3630" s="151">
        <v>88246</v>
      </c>
      <c r="B3630" s="152">
        <v>95315</v>
      </c>
      <c r="C3630" s="151" t="s">
        <v>6852</v>
      </c>
      <c r="D3630" s="151" t="s">
        <v>852</v>
      </c>
      <c r="E3630" s="151">
        <v>1</v>
      </c>
      <c r="F3630" s="151">
        <v>0.27</v>
      </c>
      <c r="G3630" s="151">
        <f t="shared" si="168"/>
        <v>0</v>
      </c>
      <c r="H3630" s="151">
        <f t="shared" si="169"/>
        <v>0.27</v>
      </c>
      <c r="I3630" s="151">
        <f t="shared" si="170"/>
        <v>0.27</v>
      </c>
      <c r="J3630" s="151" t="s">
        <v>704</v>
      </c>
      <c r="K3630" s="151" t="str">
        <f>IFERROR(IF(VLOOKUP(B3630,comp!$D:$L,1,FALSE)=B3630,"",""),"Novo")</f>
        <v>Novo</v>
      </c>
    </row>
    <row r="3631" spans="1:11">
      <c r="A3631" s="151">
        <v>88247</v>
      </c>
      <c r="B3631" s="152">
        <v>247</v>
      </c>
      <c r="C3631" s="151" t="s">
        <v>4517</v>
      </c>
      <c r="D3631" s="151" t="s">
        <v>852</v>
      </c>
      <c r="E3631" s="151">
        <v>1</v>
      </c>
      <c r="F3631" s="151">
        <v>19.670000000000002</v>
      </c>
      <c r="G3631" s="151">
        <f t="shared" si="168"/>
        <v>19.670000000000002</v>
      </c>
      <c r="H3631" s="151">
        <f t="shared" si="169"/>
        <v>0</v>
      </c>
      <c r="I3631" s="151">
        <f t="shared" si="170"/>
        <v>19.670000000000002</v>
      </c>
      <c r="J3631" s="151" t="s">
        <v>707</v>
      </c>
      <c r="K3631" s="151" t="str">
        <f>IFERROR(IF(VLOOKUP(B3631,comp!$D:$L,1,FALSE)=B3631,"",""),"Novo")</f>
        <v/>
      </c>
    </row>
    <row r="3632" spans="1:11">
      <c r="A3632" s="151">
        <v>88247</v>
      </c>
      <c r="B3632" s="152">
        <v>43460</v>
      </c>
      <c r="C3632" s="151" t="s">
        <v>6487</v>
      </c>
      <c r="D3632" s="151" t="s">
        <v>852</v>
      </c>
      <c r="E3632" s="151">
        <v>1</v>
      </c>
      <c r="F3632" s="151">
        <v>0.85</v>
      </c>
      <c r="G3632" s="151">
        <f t="shared" si="168"/>
        <v>0.85</v>
      </c>
      <c r="H3632" s="151">
        <f t="shared" si="169"/>
        <v>0</v>
      </c>
      <c r="I3632" s="151">
        <f t="shared" si="170"/>
        <v>0.85</v>
      </c>
      <c r="J3632" s="151" t="s">
        <v>707</v>
      </c>
      <c r="K3632" s="151" t="str">
        <f>IFERROR(IF(VLOOKUP(B3632,comp!$D:$L,1,FALSE)=B3632,"",""),"Novo")</f>
        <v/>
      </c>
    </row>
    <row r="3633" spans="1:11">
      <c r="A3633" s="151">
        <v>88247</v>
      </c>
      <c r="B3633" s="152">
        <v>43484</v>
      </c>
      <c r="C3633" s="151" t="s">
        <v>6511</v>
      </c>
      <c r="D3633" s="151" t="s">
        <v>852</v>
      </c>
      <c r="E3633" s="151">
        <v>1</v>
      </c>
      <c r="F3633" s="151">
        <v>1.2</v>
      </c>
      <c r="G3633" s="151">
        <f t="shared" si="168"/>
        <v>1.2</v>
      </c>
      <c r="H3633" s="151">
        <f t="shared" si="169"/>
        <v>0</v>
      </c>
      <c r="I3633" s="151">
        <f t="shared" si="170"/>
        <v>1.2</v>
      </c>
      <c r="J3633" s="151" t="s">
        <v>707</v>
      </c>
      <c r="K3633" s="151" t="str">
        <f>IFERROR(IF(VLOOKUP(B3633,comp!$D:$L,1,FALSE)=B3633,"",""),"Novo")</f>
        <v/>
      </c>
    </row>
    <row r="3634" spans="1:11">
      <c r="A3634" s="151">
        <v>88247</v>
      </c>
      <c r="B3634" s="152">
        <v>95316</v>
      </c>
      <c r="C3634" s="151" t="s">
        <v>6853</v>
      </c>
      <c r="D3634" s="151" t="s">
        <v>852</v>
      </c>
      <c r="E3634" s="151">
        <v>1</v>
      </c>
      <c r="F3634" s="151">
        <v>0.84</v>
      </c>
      <c r="G3634" s="151">
        <f t="shared" si="168"/>
        <v>0</v>
      </c>
      <c r="H3634" s="151">
        <f t="shared" si="169"/>
        <v>0.84</v>
      </c>
      <c r="I3634" s="151">
        <f t="shared" si="170"/>
        <v>0.84</v>
      </c>
      <c r="J3634" s="151" t="s">
        <v>704</v>
      </c>
      <c r="K3634" s="151" t="str">
        <f>IFERROR(IF(VLOOKUP(B3634,comp!$D:$L,1,FALSE)=B3634,"",""),"Novo")</f>
        <v>Novo</v>
      </c>
    </row>
    <row r="3635" spans="1:11">
      <c r="A3635" s="151">
        <v>88248</v>
      </c>
      <c r="B3635" s="152">
        <v>246</v>
      </c>
      <c r="C3635" s="151" t="s">
        <v>4516</v>
      </c>
      <c r="D3635" s="151" t="s">
        <v>852</v>
      </c>
      <c r="E3635" s="151">
        <v>1</v>
      </c>
      <c r="F3635" s="151">
        <v>19.670000000000002</v>
      </c>
      <c r="G3635" s="151">
        <f t="shared" si="168"/>
        <v>19.670000000000002</v>
      </c>
      <c r="H3635" s="151">
        <f t="shared" si="169"/>
        <v>0</v>
      </c>
      <c r="I3635" s="151">
        <f t="shared" si="170"/>
        <v>19.670000000000002</v>
      </c>
      <c r="J3635" s="151" t="s">
        <v>707</v>
      </c>
      <c r="K3635" s="151" t="str">
        <f>IFERROR(IF(VLOOKUP(B3635,comp!$D:$L,1,FALSE)=B3635,"",""),"Novo")</f>
        <v/>
      </c>
    </row>
    <row r="3636" spans="1:11">
      <c r="A3636" s="151">
        <v>88248</v>
      </c>
      <c r="B3636" s="152">
        <v>43461</v>
      </c>
      <c r="C3636" s="151" t="s">
        <v>6488</v>
      </c>
      <c r="D3636" s="151" t="s">
        <v>852</v>
      </c>
      <c r="E3636" s="151">
        <v>1</v>
      </c>
      <c r="F3636" s="151">
        <v>0.31</v>
      </c>
      <c r="G3636" s="151">
        <f t="shared" si="168"/>
        <v>0.31</v>
      </c>
      <c r="H3636" s="151">
        <f t="shared" si="169"/>
        <v>0</v>
      </c>
      <c r="I3636" s="151">
        <f t="shared" si="170"/>
        <v>0.31</v>
      </c>
      <c r="J3636" s="151" t="s">
        <v>707</v>
      </c>
      <c r="K3636" s="151" t="str">
        <f>IFERROR(IF(VLOOKUP(B3636,comp!$D:$L,1,FALSE)=B3636,"",""),"Novo")</f>
        <v/>
      </c>
    </row>
    <row r="3637" spans="1:11">
      <c r="A3637" s="151">
        <v>88248</v>
      </c>
      <c r="B3637" s="152">
        <v>43485</v>
      </c>
      <c r="C3637" s="151" t="s">
        <v>6512</v>
      </c>
      <c r="D3637" s="151" t="s">
        <v>852</v>
      </c>
      <c r="E3637" s="151">
        <v>1</v>
      </c>
      <c r="F3637" s="151">
        <v>1.06</v>
      </c>
      <c r="G3637" s="151">
        <f t="shared" si="168"/>
        <v>1.06</v>
      </c>
      <c r="H3637" s="151">
        <f t="shared" si="169"/>
        <v>0</v>
      </c>
      <c r="I3637" s="151">
        <f t="shared" si="170"/>
        <v>1.06</v>
      </c>
      <c r="J3637" s="151" t="s">
        <v>707</v>
      </c>
      <c r="K3637" s="151" t="str">
        <f>IFERROR(IF(VLOOKUP(B3637,comp!$D:$L,1,FALSE)=B3637,"",""),"Novo")</f>
        <v/>
      </c>
    </row>
    <row r="3638" spans="1:11">
      <c r="A3638" s="151">
        <v>88248</v>
      </c>
      <c r="B3638" s="152">
        <v>95317</v>
      </c>
      <c r="C3638" s="151" t="s">
        <v>6854</v>
      </c>
      <c r="D3638" s="151" t="s">
        <v>852</v>
      </c>
      <c r="E3638" s="151">
        <v>1</v>
      </c>
      <c r="F3638" s="151">
        <v>0.4</v>
      </c>
      <c r="G3638" s="151">
        <f t="shared" si="168"/>
        <v>0</v>
      </c>
      <c r="H3638" s="151">
        <f t="shared" si="169"/>
        <v>0.4</v>
      </c>
      <c r="I3638" s="151">
        <f t="shared" si="170"/>
        <v>0.4</v>
      </c>
      <c r="J3638" s="151" t="s">
        <v>704</v>
      </c>
      <c r="K3638" s="151" t="str">
        <f>IFERROR(IF(VLOOKUP(B3638,comp!$D:$L,1,FALSE)=B3638,"",""),"Novo")</f>
        <v>Novo</v>
      </c>
    </row>
    <row r="3639" spans="1:11">
      <c r="A3639" s="151">
        <v>88249</v>
      </c>
      <c r="B3639" s="152">
        <v>245</v>
      </c>
      <c r="C3639" s="151" t="s">
        <v>3045</v>
      </c>
      <c r="D3639" s="151" t="s">
        <v>852</v>
      </c>
      <c r="E3639" s="151">
        <v>1</v>
      </c>
      <c r="F3639" s="151">
        <v>33.979999999999997</v>
      </c>
      <c r="G3639" s="151">
        <f t="shared" si="168"/>
        <v>33.979999999999997</v>
      </c>
      <c r="H3639" s="151">
        <f t="shared" si="169"/>
        <v>0</v>
      </c>
      <c r="I3639" s="151">
        <f t="shared" si="170"/>
        <v>33.979999999999997</v>
      </c>
      <c r="J3639" s="151" t="s">
        <v>707</v>
      </c>
      <c r="K3639" s="151" t="str">
        <f>IFERROR(IF(VLOOKUP(B3639,comp!$D:$L,1,FALSE)=B3639,"",""),"Novo")</f>
        <v/>
      </c>
    </row>
    <row r="3640" spans="1:11">
      <c r="A3640" s="151">
        <v>88249</v>
      </c>
      <c r="B3640" s="152">
        <v>43458</v>
      </c>
      <c r="C3640" s="151" t="s">
        <v>6485</v>
      </c>
      <c r="D3640" s="151" t="s">
        <v>852</v>
      </c>
      <c r="E3640" s="151">
        <v>1</v>
      </c>
      <c r="F3640" s="151">
        <v>0.06</v>
      </c>
      <c r="G3640" s="151">
        <f t="shared" si="168"/>
        <v>0.06</v>
      </c>
      <c r="H3640" s="151">
        <f t="shared" si="169"/>
        <v>0</v>
      </c>
      <c r="I3640" s="151">
        <f t="shared" si="170"/>
        <v>0.06</v>
      </c>
      <c r="J3640" s="151" t="s">
        <v>707</v>
      </c>
      <c r="K3640" s="151" t="str">
        <f>IFERROR(IF(VLOOKUP(B3640,comp!$D:$L,1,FALSE)=B3640,"",""),"Novo")</f>
        <v/>
      </c>
    </row>
    <row r="3641" spans="1:11">
      <c r="A3641" s="151">
        <v>88249</v>
      </c>
      <c r="B3641" s="152">
        <v>43482</v>
      </c>
      <c r="C3641" s="151" t="s">
        <v>6509</v>
      </c>
      <c r="D3641" s="151" t="s">
        <v>852</v>
      </c>
      <c r="E3641" s="151">
        <v>1</v>
      </c>
      <c r="F3641" s="151">
        <v>0.79</v>
      </c>
      <c r="G3641" s="151">
        <f t="shared" si="168"/>
        <v>0.79</v>
      </c>
      <c r="H3641" s="151">
        <f t="shared" si="169"/>
        <v>0</v>
      </c>
      <c r="I3641" s="151">
        <f t="shared" si="170"/>
        <v>0.79</v>
      </c>
      <c r="J3641" s="151" t="s">
        <v>707</v>
      </c>
      <c r="K3641" s="151" t="str">
        <f>IFERROR(IF(VLOOKUP(B3641,comp!$D:$L,1,FALSE)=B3641,"",""),"Novo")</f>
        <v/>
      </c>
    </row>
    <row r="3642" spans="1:11">
      <c r="A3642" s="151">
        <v>88249</v>
      </c>
      <c r="B3642" s="152">
        <v>95318</v>
      </c>
      <c r="C3642" s="151" t="s">
        <v>6855</v>
      </c>
      <c r="D3642" s="151" t="s">
        <v>852</v>
      </c>
      <c r="E3642" s="151">
        <v>1</v>
      </c>
      <c r="F3642" s="151">
        <v>0.32</v>
      </c>
      <c r="G3642" s="151">
        <f t="shared" si="168"/>
        <v>0</v>
      </c>
      <c r="H3642" s="151">
        <f t="shared" si="169"/>
        <v>0.32</v>
      </c>
      <c r="I3642" s="151">
        <f t="shared" si="170"/>
        <v>0.32</v>
      </c>
      <c r="J3642" s="151" t="s">
        <v>704</v>
      </c>
      <c r="K3642" s="151" t="str">
        <f>IFERROR(IF(VLOOKUP(B3642,comp!$D:$L,1,FALSE)=B3642,"",""),"Novo")</f>
        <v>Novo</v>
      </c>
    </row>
    <row r="3643" spans="1:11">
      <c r="A3643" s="151">
        <v>88250</v>
      </c>
      <c r="B3643" s="152">
        <v>251</v>
      </c>
      <c r="C3643" s="151" t="s">
        <v>4519</v>
      </c>
      <c r="D3643" s="151" t="s">
        <v>852</v>
      </c>
      <c r="E3643" s="151">
        <v>1</v>
      </c>
      <c r="F3643" s="151">
        <v>19.670000000000002</v>
      </c>
      <c r="G3643" s="151">
        <f t="shared" si="168"/>
        <v>19.670000000000002</v>
      </c>
      <c r="H3643" s="151">
        <f t="shared" si="169"/>
        <v>0</v>
      </c>
      <c r="I3643" s="151">
        <f t="shared" si="170"/>
        <v>19.670000000000002</v>
      </c>
      <c r="J3643" s="151" t="s">
        <v>707</v>
      </c>
      <c r="K3643" s="151" t="str">
        <f>IFERROR(IF(VLOOKUP(B3643,comp!$D:$L,1,FALSE)=B3643,"",""),"Novo")</f>
        <v/>
      </c>
    </row>
    <row r="3644" spans="1:11">
      <c r="A3644" s="151">
        <v>88250</v>
      </c>
      <c r="B3644" s="152">
        <v>95319</v>
      </c>
      <c r="C3644" s="151" t="s">
        <v>6856</v>
      </c>
      <c r="D3644" s="151" t="s">
        <v>852</v>
      </c>
      <c r="E3644" s="151">
        <v>1</v>
      </c>
      <c r="F3644" s="151">
        <v>0.26</v>
      </c>
      <c r="G3644" s="151">
        <f t="shared" si="168"/>
        <v>0</v>
      </c>
      <c r="H3644" s="151">
        <f t="shared" si="169"/>
        <v>0.26</v>
      </c>
      <c r="I3644" s="151">
        <f t="shared" si="170"/>
        <v>0.26</v>
      </c>
      <c r="J3644" s="151" t="s">
        <v>704</v>
      </c>
      <c r="K3644" s="151" t="str">
        <f>IFERROR(IF(VLOOKUP(B3644,comp!$D:$L,1,FALSE)=B3644,"",""),"Novo")</f>
        <v>Novo</v>
      </c>
    </row>
    <row r="3645" spans="1:11">
      <c r="A3645" s="151">
        <v>88251</v>
      </c>
      <c r="B3645" s="152">
        <v>252</v>
      </c>
      <c r="C3645" s="151" t="s">
        <v>4520</v>
      </c>
      <c r="D3645" s="151" t="s">
        <v>852</v>
      </c>
      <c r="E3645" s="151">
        <v>1</v>
      </c>
      <c r="F3645" s="151">
        <v>19.670000000000002</v>
      </c>
      <c r="G3645" s="151">
        <f t="shared" si="168"/>
        <v>19.670000000000002</v>
      </c>
      <c r="H3645" s="151">
        <f t="shared" si="169"/>
        <v>0</v>
      </c>
      <c r="I3645" s="151">
        <f t="shared" si="170"/>
        <v>19.670000000000002</v>
      </c>
      <c r="J3645" s="151" t="s">
        <v>707</v>
      </c>
      <c r="K3645" s="151" t="str">
        <f>IFERROR(IF(VLOOKUP(B3645,comp!$D:$L,1,FALSE)=B3645,"",""),"Novo")</f>
        <v/>
      </c>
    </row>
    <row r="3646" spans="1:11">
      <c r="A3646" s="151">
        <v>88251</v>
      </c>
      <c r="B3646" s="152">
        <v>95320</v>
      </c>
      <c r="C3646" s="151" t="s">
        <v>6857</v>
      </c>
      <c r="D3646" s="151" t="s">
        <v>852</v>
      </c>
      <c r="E3646" s="151">
        <v>1</v>
      </c>
      <c r="F3646" s="151">
        <v>0.26</v>
      </c>
      <c r="G3646" s="151">
        <f t="shared" si="168"/>
        <v>0</v>
      </c>
      <c r="H3646" s="151">
        <f t="shared" si="169"/>
        <v>0.26</v>
      </c>
      <c r="I3646" s="151">
        <f t="shared" si="170"/>
        <v>0.26</v>
      </c>
      <c r="J3646" s="151" t="s">
        <v>704</v>
      </c>
      <c r="K3646" s="151" t="str">
        <f>IFERROR(IF(VLOOKUP(B3646,comp!$D:$L,1,FALSE)=B3646,"",""),"Novo")</f>
        <v>Novo</v>
      </c>
    </row>
    <row r="3647" spans="1:11">
      <c r="A3647" s="151">
        <v>88252</v>
      </c>
      <c r="B3647" s="152">
        <v>6121</v>
      </c>
      <c r="C3647" s="151" t="s">
        <v>4524</v>
      </c>
      <c r="D3647" s="151" t="s">
        <v>852</v>
      </c>
      <c r="E3647" s="151">
        <v>1</v>
      </c>
      <c r="F3647" s="151">
        <v>17.66</v>
      </c>
      <c r="G3647" s="151">
        <f t="shared" si="168"/>
        <v>17.66</v>
      </c>
      <c r="H3647" s="151">
        <f t="shared" si="169"/>
        <v>0</v>
      </c>
      <c r="I3647" s="151">
        <f t="shared" si="170"/>
        <v>17.66</v>
      </c>
      <c r="J3647" s="151" t="s">
        <v>707</v>
      </c>
      <c r="K3647" s="151" t="str">
        <f>IFERROR(IF(VLOOKUP(B3647,comp!$D:$L,1,FALSE)=B3647,"",""),"Novo")</f>
        <v/>
      </c>
    </row>
    <row r="3648" spans="1:11">
      <c r="A3648" s="151">
        <v>88252</v>
      </c>
      <c r="B3648" s="152">
        <v>95321</v>
      </c>
      <c r="C3648" s="151" t="s">
        <v>6858</v>
      </c>
      <c r="D3648" s="151" t="s">
        <v>852</v>
      </c>
      <c r="E3648" s="151">
        <v>1</v>
      </c>
      <c r="F3648" s="151">
        <v>0.23</v>
      </c>
      <c r="G3648" s="151">
        <f t="shared" si="168"/>
        <v>0</v>
      </c>
      <c r="H3648" s="151">
        <f t="shared" si="169"/>
        <v>0.23</v>
      </c>
      <c r="I3648" s="151">
        <f t="shared" si="170"/>
        <v>0.23</v>
      </c>
      <c r="J3648" s="151" t="s">
        <v>704</v>
      </c>
      <c r="K3648" s="151" t="str">
        <f>IFERROR(IF(VLOOKUP(B3648,comp!$D:$L,1,FALSE)=B3648,"",""),"Novo")</f>
        <v>Novo</v>
      </c>
    </row>
    <row r="3649" spans="1:11">
      <c r="A3649" s="151">
        <v>88253</v>
      </c>
      <c r="B3649" s="152">
        <v>244</v>
      </c>
      <c r="C3649" s="151" t="s">
        <v>4756</v>
      </c>
      <c r="D3649" s="151" t="s">
        <v>852</v>
      </c>
      <c r="E3649" s="151">
        <v>1</v>
      </c>
      <c r="F3649" s="151">
        <v>28.83</v>
      </c>
      <c r="G3649" s="151">
        <f t="shared" si="168"/>
        <v>28.83</v>
      </c>
      <c r="H3649" s="151">
        <f t="shared" si="169"/>
        <v>0</v>
      </c>
      <c r="I3649" s="151">
        <f t="shared" si="170"/>
        <v>28.83</v>
      </c>
      <c r="J3649" s="151" t="s">
        <v>707</v>
      </c>
      <c r="K3649" s="151" t="str">
        <f>IFERROR(IF(VLOOKUP(B3649,comp!$D:$L,1,FALSE)=B3649,"",""),"Novo")</f>
        <v/>
      </c>
    </row>
    <row r="3650" spans="1:11">
      <c r="A3650" s="151">
        <v>88253</v>
      </c>
      <c r="B3650" s="152">
        <v>43469</v>
      </c>
      <c r="C3650" s="151" t="s">
        <v>6496</v>
      </c>
      <c r="D3650" s="151" t="s">
        <v>852</v>
      </c>
      <c r="E3650" s="151">
        <v>1</v>
      </c>
      <c r="F3650" s="151">
        <v>7.0000000000000007E-2</v>
      </c>
      <c r="G3650" s="151">
        <f t="shared" si="168"/>
        <v>7.0000000000000007E-2</v>
      </c>
      <c r="H3650" s="151">
        <f t="shared" si="169"/>
        <v>0</v>
      </c>
      <c r="I3650" s="151">
        <f t="shared" si="170"/>
        <v>7.0000000000000007E-2</v>
      </c>
      <c r="J3650" s="151" t="s">
        <v>707</v>
      </c>
      <c r="K3650" s="151" t="str">
        <f>IFERROR(IF(VLOOKUP(B3650,comp!$D:$L,1,FALSE)=B3650,"",""),"Novo")</f>
        <v/>
      </c>
    </row>
    <row r="3651" spans="1:11">
      <c r="A3651" s="151">
        <v>88253</v>
      </c>
      <c r="B3651" s="152">
        <v>43493</v>
      </c>
      <c r="C3651" s="151" t="s">
        <v>6520</v>
      </c>
      <c r="D3651" s="151" t="s">
        <v>852</v>
      </c>
      <c r="E3651" s="151">
        <v>1</v>
      </c>
      <c r="F3651" s="151">
        <v>0.71</v>
      </c>
      <c r="G3651" s="151">
        <f t="shared" si="168"/>
        <v>0.71</v>
      </c>
      <c r="H3651" s="151">
        <f t="shared" si="169"/>
        <v>0</v>
      </c>
      <c r="I3651" s="151">
        <f t="shared" si="170"/>
        <v>0.71</v>
      </c>
      <c r="J3651" s="151" t="s">
        <v>707</v>
      </c>
      <c r="K3651" s="151" t="str">
        <f>IFERROR(IF(VLOOKUP(B3651,comp!$D:$L,1,FALSE)=B3651,"",""),"Novo")</f>
        <v/>
      </c>
    </row>
    <row r="3652" spans="1:11">
      <c r="A3652" s="151">
        <v>88253</v>
      </c>
      <c r="B3652" s="152">
        <v>95322</v>
      </c>
      <c r="C3652" s="151" t="s">
        <v>6859</v>
      </c>
      <c r="D3652" s="151" t="s">
        <v>852</v>
      </c>
      <c r="E3652" s="151">
        <v>1</v>
      </c>
      <c r="F3652" s="151">
        <v>0.27</v>
      </c>
      <c r="G3652" s="151">
        <f t="shared" si="168"/>
        <v>0</v>
      </c>
      <c r="H3652" s="151">
        <f t="shared" si="169"/>
        <v>0.27</v>
      </c>
      <c r="I3652" s="151">
        <f t="shared" si="170"/>
        <v>0.27</v>
      </c>
      <c r="J3652" s="151" t="s">
        <v>704</v>
      </c>
      <c r="K3652" s="151" t="str">
        <f>IFERROR(IF(VLOOKUP(B3652,comp!$D:$L,1,FALSE)=B3652,"",""),"Novo")</f>
        <v>Novo</v>
      </c>
    </row>
    <row r="3653" spans="1:11">
      <c r="A3653" s="151">
        <v>88255</v>
      </c>
      <c r="B3653" s="152">
        <v>532</v>
      </c>
      <c r="C3653" s="151" t="s">
        <v>3860</v>
      </c>
      <c r="D3653" s="151" t="s">
        <v>852</v>
      </c>
      <c r="E3653" s="151">
        <v>1</v>
      </c>
      <c r="F3653" s="151">
        <v>29.44</v>
      </c>
      <c r="G3653" s="151">
        <f t="shared" ref="G3653:G3716" si="171">IF(J3653="INSUMO",F3653*E3653,0)</f>
        <v>29.44</v>
      </c>
      <c r="H3653" s="151">
        <f t="shared" ref="H3653:H3716" si="172">IF(J3653="MÃO DE OBRA",F3653*E3653,0)</f>
        <v>0</v>
      </c>
      <c r="I3653" s="151">
        <f t="shared" ref="I3653:I3716" si="173">E3653*F3653</f>
        <v>29.44</v>
      </c>
      <c r="J3653" s="151" t="s">
        <v>707</v>
      </c>
      <c r="K3653" s="151" t="str">
        <f>IFERROR(IF(VLOOKUP(B3653,comp!$D:$L,1,FALSE)=B3653,"",""),"Novo")</f>
        <v/>
      </c>
    </row>
    <row r="3654" spans="1:11">
      <c r="A3654" s="151">
        <v>88255</v>
      </c>
      <c r="B3654" s="152">
        <v>43462</v>
      </c>
      <c r="C3654" s="151" t="s">
        <v>6489</v>
      </c>
      <c r="D3654" s="151" t="s">
        <v>852</v>
      </c>
      <c r="E3654" s="151">
        <v>1</v>
      </c>
      <c r="F3654" s="151">
        <v>0.01</v>
      </c>
      <c r="G3654" s="151">
        <f t="shared" si="171"/>
        <v>0.01</v>
      </c>
      <c r="H3654" s="151">
        <f t="shared" si="172"/>
        <v>0</v>
      </c>
      <c r="I3654" s="151">
        <f t="shared" si="173"/>
        <v>0.01</v>
      </c>
      <c r="J3654" s="151" t="s">
        <v>707</v>
      </c>
      <c r="K3654" s="151" t="str">
        <f>IFERROR(IF(VLOOKUP(B3654,comp!$D:$L,1,FALSE)=B3654,"",""),"Novo")</f>
        <v/>
      </c>
    </row>
    <row r="3655" spans="1:11">
      <c r="A3655" s="151">
        <v>88255</v>
      </c>
      <c r="B3655" s="152">
        <v>43486</v>
      </c>
      <c r="C3655" s="151" t="s">
        <v>6513</v>
      </c>
      <c r="D3655" s="151" t="s">
        <v>852</v>
      </c>
      <c r="E3655" s="151">
        <v>1</v>
      </c>
      <c r="F3655" s="151">
        <v>0.74</v>
      </c>
      <c r="G3655" s="151">
        <f t="shared" si="171"/>
        <v>0.74</v>
      </c>
      <c r="H3655" s="151">
        <f t="shared" si="172"/>
        <v>0</v>
      </c>
      <c r="I3655" s="151">
        <f t="shared" si="173"/>
        <v>0.74</v>
      </c>
      <c r="J3655" s="151" t="s">
        <v>707</v>
      </c>
      <c r="K3655" s="151" t="str">
        <f>IFERROR(IF(VLOOKUP(B3655,comp!$D:$L,1,FALSE)=B3655,"",""),"Novo")</f>
        <v/>
      </c>
    </row>
    <row r="3656" spans="1:11">
      <c r="A3656" s="151">
        <v>88255</v>
      </c>
      <c r="B3656" s="152">
        <v>95323</v>
      </c>
      <c r="C3656" s="151" t="s">
        <v>6860</v>
      </c>
      <c r="D3656" s="151" t="s">
        <v>852</v>
      </c>
      <c r="E3656" s="151">
        <v>1</v>
      </c>
      <c r="F3656" s="151">
        <v>0.28000000000000003</v>
      </c>
      <c r="G3656" s="151">
        <f t="shared" si="171"/>
        <v>0</v>
      </c>
      <c r="H3656" s="151">
        <f t="shared" si="172"/>
        <v>0.28000000000000003</v>
      </c>
      <c r="I3656" s="151">
        <f t="shared" si="173"/>
        <v>0.28000000000000003</v>
      </c>
      <c r="J3656" s="151" t="s">
        <v>704</v>
      </c>
      <c r="K3656" s="151" t="str">
        <f>IFERROR(IF(VLOOKUP(B3656,comp!$D:$L,1,FALSE)=B3656,"",""),"Novo")</f>
        <v>Novo</v>
      </c>
    </row>
    <row r="3657" spans="1:11">
      <c r="A3657" s="151">
        <v>88256</v>
      </c>
      <c r="B3657" s="152">
        <v>4760</v>
      </c>
      <c r="C3657" s="151" t="s">
        <v>4228</v>
      </c>
      <c r="D3657" s="151" t="s">
        <v>852</v>
      </c>
      <c r="E3657" s="151">
        <v>1</v>
      </c>
      <c r="F3657" s="151">
        <v>21.23</v>
      </c>
      <c r="G3657" s="151">
        <f t="shared" si="171"/>
        <v>21.23</v>
      </c>
      <c r="H3657" s="151">
        <f t="shared" si="172"/>
        <v>0</v>
      </c>
      <c r="I3657" s="151">
        <f t="shared" si="173"/>
        <v>21.23</v>
      </c>
      <c r="J3657" s="151" t="s">
        <v>707</v>
      </c>
      <c r="K3657" s="151" t="str">
        <f>IFERROR(IF(VLOOKUP(B3657,comp!$D:$L,1,FALSE)=B3657,"",""),"Novo")</f>
        <v/>
      </c>
    </row>
    <row r="3658" spans="1:11">
      <c r="A3658" s="151">
        <v>88256</v>
      </c>
      <c r="B3658" s="152">
        <v>95324</v>
      </c>
      <c r="C3658" s="151" t="s">
        <v>6861</v>
      </c>
      <c r="D3658" s="151" t="s">
        <v>852</v>
      </c>
      <c r="E3658" s="151">
        <v>1</v>
      </c>
      <c r="F3658" s="151">
        <v>0.36</v>
      </c>
      <c r="G3658" s="151">
        <f t="shared" si="171"/>
        <v>0</v>
      </c>
      <c r="H3658" s="151">
        <f t="shared" si="172"/>
        <v>0.36</v>
      </c>
      <c r="I3658" s="151">
        <f t="shared" si="173"/>
        <v>0.36</v>
      </c>
      <c r="J3658" s="151" t="s">
        <v>704</v>
      </c>
      <c r="K3658" s="151" t="str">
        <f>IFERROR(IF(VLOOKUP(B3658,comp!$D:$L,1,FALSE)=B3658,"",""),"Novo")</f>
        <v>Novo</v>
      </c>
    </row>
    <row r="3659" spans="1:11">
      <c r="A3659" s="151">
        <v>88257</v>
      </c>
      <c r="B3659" s="152">
        <v>647</v>
      </c>
      <c r="C3659" s="151" t="s">
        <v>4055</v>
      </c>
      <c r="D3659" s="151" t="s">
        <v>852</v>
      </c>
      <c r="E3659" s="151">
        <v>1</v>
      </c>
      <c r="F3659" s="151">
        <v>22.16</v>
      </c>
      <c r="G3659" s="151">
        <f t="shared" si="171"/>
        <v>22.16</v>
      </c>
      <c r="H3659" s="151">
        <f t="shared" si="172"/>
        <v>0</v>
      </c>
      <c r="I3659" s="151">
        <f t="shared" si="173"/>
        <v>22.16</v>
      </c>
      <c r="J3659" s="151" t="s">
        <v>707</v>
      </c>
      <c r="K3659" s="151" t="str">
        <f>IFERROR(IF(VLOOKUP(B3659,comp!$D:$L,1,FALSE)=B3659,"",""),"Novo")</f>
        <v/>
      </c>
    </row>
    <row r="3660" spans="1:11">
      <c r="A3660" s="151">
        <v>88257</v>
      </c>
      <c r="B3660" s="152">
        <v>95325</v>
      </c>
      <c r="C3660" s="151" t="s">
        <v>6862</v>
      </c>
      <c r="D3660" s="151" t="s">
        <v>852</v>
      </c>
      <c r="E3660" s="151">
        <v>1</v>
      </c>
      <c r="F3660" s="151">
        <v>0.45</v>
      </c>
      <c r="G3660" s="151">
        <f t="shared" si="171"/>
        <v>0</v>
      </c>
      <c r="H3660" s="151">
        <f t="shared" si="172"/>
        <v>0.45</v>
      </c>
      <c r="I3660" s="151">
        <f t="shared" si="173"/>
        <v>0.45</v>
      </c>
      <c r="J3660" s="151" t="s">
        <v>704</v>
      </c>
      <c r="K3660" s="151" t="str">
        <f>IFERROR(IF(VLOOKUP(B3660,comp!$D:$L,1,FALSE)=B3660,"",""),"Novo")</f>
        <v>Novo</v>
      </c>
    </row>
    <row r="3661" spans="1:11">
      <c r="A3661" s="151">
        <v>88260</v>
      </c>
      <c r="B3661" s="152">
        <v>4759</v>
      </c>
      <c r="C3661" s="151" t="s">
        <v>4227</v>
      </c>
      <c r="D3661" s="151" t="s">
        <v>852</v>
      </c>
      <c r="E3661" s="151">
        <v>1</v>
      </c>
      <c r="F3661" s="151">
        <v>21.21</v>
      </c>
      <c r="G3661" s="151">
        <f t="shared" si="171"/>
        <v>21.21</v>
      </c>
      <c r="H3661" s="151">
        <f t="shared" si="172"/>
        <v>0</v>
      </c>
      <c r="I3661" s="151">
        <f t="shared" si="173"/>
        <v>21.21</v>
      </c>
      <c r="J3661" s="151" t="s">
        <v>707</v>
      </c>
      <c r="K3661" s="151" t="str">
        <f>IFERROR(IF(VLOOKUP(B3661,comp!$D:$L,1,FALSE)=B3661,"",""),"Novo")</f>
        <v/>
      </c>
    </row>
    <row r="3662" spans="1:11">
      <c r="A3662" s="151">
        <v>88260</v>
      </c>
      <c r="B3662" s="152">
        <v>95328</v>
      </c>
      <c r="C3662" s="151" t="s">
        <v>6863</v>
      </c>
      <c r="D3662" s="151" t="s">
        <v>852</v>
      </c>
      <c r="E3662" s="151">
        <v>1</v>
      </c>
      <c r="F3662" s="151">
        <v>0.28000000000000003</v>
      </c>
      <c r="G3662" s="151">
        <f t="shared" si="171"/>
        <v>0</v>
      </c>
      <c r="H3662" s="151">
        <f t="shared" si="172"/>
        <v>0.28000000000000003</v>
      </c>
      <c r="I3662" s="151">
        <f t="shared" si="173"/>
        <v>0.28000000000000003</v>
      </c>
      <c r="J3662" s="151" t="s">
        <v>704</v>
      </c>
      <c r="K3662" s="151" t="str">
        <f>IFERROR(IF(VLOOKUP(B3662,comp!$D:$L,1,FALSE)=B3662,"",""),"Novo")</f>
        <v>Novo</v>
      </c>
    </row>
    <row r="3663" spans="1:11">
      <c r="A3663" s="151">
        <v>88261</v>
      </c>
      <c r="B3663" s="152">
        <v>1214</v>
      </c>
      <c r="C3663" s="151" t="s">
        <v>3605</v>
      </c>
      <c r="D3663" s="151" t="s">
        <v>852</v>
      </c>
      <c r="E3663" s="151">
        <v>1</v>
      </c>
      <c r="F3663" s="151">
        <v>21.23</v>
      </c>
      <c r="G3663" s="151">
        <f t="shared" si="171"/>
        <v>21.23</v>
      </c>
      <c r="H3663" s="151">
        <f t="shared" si="172"/>
        <v>0</v>
      </c>
      <c r="I3663" s="151">
        <f t="shared" si="173"/>
        <v>21.23</v>
      </c>
      <c r="J3663" s="151" t="s">
        <v>707</v>
      </c>
      <c r="K3663" s="151" t="str">
        <f>IFERROR(IF(VLOOKUP(B3663,comp!$D:$L,1,FALSE)=B3663,"",""),"Novo")</f>
        <v/>
      </c>
    </row>
    <row r="3664" spans="1:11">
      <c r="A3664" s="151">
        <v>88261</v>
      </c>
      <c r="B3664" s="152">
        <v>95329</v>
      </c>
      <c r="C3664" s="151" t="s">
        <v>6864</v>
      </c>
      <c r="D3664" s="151" t="s">
        <v>852</v>
      </c>
      <c r="E3664" s="151">
        <v>1</v>
      </c>
      <c r="F3664" s="151">
        <v>0.36</v>
      </c>
      <c r="G3664" s="151">
        <f t="shared" si="171"/>
        <v>0</v>
      </c>
      <c r="H3664" s="151">
        <f t="shared" si="172"/>
        <v>0.36</v>
      </c>
      <c r="I3664" s="151">
        <f t="shared" si="173"/>
        <v>0.36</v>
      </c>
      <c r="J3664" s="151" t="s">
        <v>704</v>
      </c>
      <c r="K3664" s="151" t="str">
        <f>IFERROR(IF(VLOOKUP(B3664,comp!$D:$L,1,FALSE)=B3664,"",""),"Novo")</f>
        <v>Novo</v>
      </c>
    </row>
    <row r="3665" spans="1:11">
      <c r="A3665" s="151">
        <v>88262</v>
      </c>
      <c r="B3665" s="152">
        <v>1213</v>
      </c>
      <c r="C3665" s="151" t="s">
        <v>3604</v>
      </c>
      <c r="D3665" s="151" t="s">
        <v>852</v>
      </c>
      <c r="E3665" s="151">
        <v>1</v>
      </c>
      <c r="F3665" s="151">
        <v>21.23</v>
      </c>
      <c r="G3665" s="151">
        <f t="shared" si="171"/>
        <v>21.23</v>
      </c>
      <c r="H3665" s="151">
        <f t="shared" si="172"/>
        <v>0</v>
      </c>
      <c r="I3665" s="151">
        <f t="shared" si="173"/>
        <v>21.23</v>
      </c>
      <c r="J3665" s="151" t="s">
        <v>707</v>
      </c>
      <c r="K3665" s="151" t="str">
        <f>IFERROR(IF(VLOOKUP(B3665,comp!$D:$L,1,FALSE)=B3665,"",""),"Novo")</f>
        <v/>
      </c>
    </row>
    <row r="3666" spans="1:11">
      <c r="A3666" s="151">
        <v>88262</v>
      </c>
      <c r="B3666" s="152">
        <v>95330</v>
      </c>
      <c r="C3666" s="151" t="s">
        <v>6865</v>
      </c>
      <c r="D3666" s="151" t="s">
        <v>852</v>
      </c>
      <c r="E3666" s="151">
        <v>1</v>
      </c>
      <c r="F3666" s="151">
        <v>0.28000000000000003</v>
      </c>
      <c r="G3666" s="151">
        <f t="shared" si="171"/>
        <v>0</v>
      </c>
      <c r="H3666" s="151">
        <f t="shared" si="172"/>
        <v>0.28000000000000003</v>
      </c>
      <c r="I3666" s="151">
        <f t="shared" si="173"/>
        <v>0.28000000000000003</v>
      </c>
      <c r="J3666" s="151" t="s">
        <v>704</v>
      </c>
      <c r="K3666" s="151" t="str">
        <f>IFERROR(IF(VLOOKUP(B3666,comp!$D:$L,1,FALSE)=B3666,"",""),"Novo")</f>
        <v>Novo</v>
      </c>
    </row>
    <row r="3667" spans="1:11">
      <c r="A3667" s="151">
        <v>88263</v>
      </c>
      <c r="B3667" s="152">
        <v>4235</v>
      </c>
      <c r="C3667" s="151" t="s">
        <v>4521</v>
      </c>
      <c r="D3667" s="151" t="s">
        <v>852</v>
      </c>
      <c r="E3667" s="151">
        <v>1</v>
      </c>
      <c r="F3667" s="151">
        <v>31.9</v>
      </c>
      <c r="G3667" s="151">
        <f t="shared" si="171"/>
        <v>31.9</v>
      </c>
      <c r="H3667" s="151">
        <f t="shared" si="172"/>
        <v>0</v>
      </c>
      <c r="I3667" s="151">
        <f t="shared" si="173"/>
        <v>31.9</v>
      </c>
      <c r="J3667" s="151" t="s">
        <v>707</v>
      </c>
      <c r="K3667" s="151" t="str">
        <f>IFERROR(IF(VLOOKUP(B3667,comp!$D:$L,1,FALSE)=B3667,"",""),"Novo")</f>
        <v/>
      </c>
    </row>
    <row r="3668" spans="1:11">
      <c r="A3668" s="151">
        <v>88263</v>
      </c>
      <c r="B3668" s="152">
        <v>95331</v>
      </c>
      <c r="C3668" s="151" t="s">
        <v>6866</v>
      </c>
      <c r="D3668" s="151" t="s">
        <v>852</v>
      </c>
      <c r="E3668" s="151">
        <v>1</v>
      </c>
      <c r="F3668" s="151">
        <v>0.42</v>
      </c>
      <c r="G3668" s="151">
        <f t="shared" si="171"/>
        <v>0</v>
      </c>
      <c r="H3668" s="151">
        <f t="shared" si="172"/>
        <v>0.42</v>
      </c>
      <c r="I3668" s="151">
        <f t="shared" si="173"/>
        <v>0.42</v>
      </c>
      <c r="J3668" s="151" t="s">
        <v>704</v>
      </c>
      <c r="K3668" s="151" t="str">
        <f>IFERROR(IF(VLOOKUP(B3668,comp!$D:$L,1,FALSE)=B3668,"",""),"Novo")</f>
        <v>Novo</v>
      </c>
    </row>
    <row r="3669" spans="1:11">
      <c r="A3669" s="151">
        <v>88264</v>
      </c>
      <c r="B3669" s="152">
        <v>2436</v>
      </c>
      <c r="C3669" s="151" t="s">
        <v>3740</v>
      </c>
      <c r="D3669" s="151" t="s">
        <v>852</v>
      </c>
      <c r="E3669" s="151">
        <v>1</v>
      </c>
      <c r="F3669" s="151">
        <v>28.78</v>
      </c>
      <c r="G3669" s="151">
        <f t="shared" si="171"/>
        <v>28.78</v>
      </c>
      <c r="H3669" s="151">
        <f t="shared" si="172"/>
        <v>0</v>
      </c>
      <c r="I3669" s="151">
        <f t="shared" si="173"/>
        <v>28.78</v>
      </c>
      <c r="J3669" s="151" t="s">
        <v>707</v>
      </c>
      <c r="K3669" s="151" t="str">
        <f>IFERROR(IF(VLOOKUP(B3669,comp!$D:$L,1,FALSE)=B3669,"",""),"Novo")</f>
        <v/>
      </c>
    </row>
    <row r="3670" spans="1:11">
      <c r="A3670" s="151">
        <v>88264</v>
      </c>
      <c r="B3670" s="152">
        <v>95332</v>
      </c>
      <c r="C3670" s="151" t="s">
        <v>6867</v>
      </c>
      <c r="D3670" s="151" t="s">
        <v>852</v>
      </c>
      <c r="E3670" s="151">
        <v>1</v>
      </c>
      <c r="F3670" s="151">
        <v>1.23</v>
      </c>
      <c r="G3670" s="151">
        <f t="shared" si="171"/>
        <v>0</v>
      </c>
      <c r="H3670" s="151">
        <f t="shared" si="172"/>
        <v>1.23</v>
      </c>
      <c r="I3670" s="151">
        <f t="shared" si="173"/>
        <v>1.23</v>
      </c>
      <c r="J3670" s="151" t="s">
        <v>704</v>
      </c>
      <c r="K3670" s="151" t="str">
        <f>IFERROR(IF(VLOOKUP(B3670,comp!$D:$L,1,FALSE)=B3670,"",""),"Novo")</f>
        <v>Novo</v>
      </c>
    </row>
    <row r="3671" spans="1:11">
      <c r="A3671" s="151">
        <v>88266</v>
      </c>
      <c r="B3671" s="152">
        <v>2438</v>
      </c>
      <c r="C3671" s="151" t="s">
        <v>3741</v>
      </c>
      <c r="D3671" s="151" t="s">
        <v>852</v>
      </c>
      <c r="E3671" s="151">
        <v>1</v>
      </c>
      <c r="F3671" s="151">
        <v>33.85</v>
      </c>
      <c r="G3671" s="151">
        <f t="shared" si="171"/>
        <v>33.85</v>
      </c>
      <c r="H3671" s="151">
        <f t="shared" si="172"/>
        <v>0</v>
      </c>
      <c r="I3671" s="151">
        <f t="shared" si="173"/>
        <v>33.85</v>
      </c>
      <c r="J3671" s="151" t="s">
        <v>707</v>
      </c>
      <c r="K3671" s="151" t="str">
        <f>IFERROR(IF(VLOOKUP(B3671,comp!$D:$L,1,FALSE)=B3671,"",""),"Novo")</f>
        <v/>
      </c>
    </row>
    <row r="3672" spans="1:11">
      <c r="A3672" s="151">
        <v>88266</v>
      </c>
      <c r="B3672" s="152">
        <v>95334</v>
      </c>
      <c r="C3672" s="151" t="s">
        <v>6868</v>
      </c>
      <c r="D3672" s="151" t="s">
        <v>852</v>
      </c>
      <c r="E3672" s="151">
        <v>1</v>
      </c>
      <c r="F3672" s="151">
        <v>1.2</v>
      </c>
      <c r="G3672" s="151">
        <f t="shared" si="171"/>
        <v>0</v>
      </c>
      <c r="H3672" s="151">
        <f t="shared" si="172"/>
        <v>1.2</v>
      </c>
      <c r="I3672" s="151">
        <f t="shared" si="173"/>
        <v>1.2</v>
      </c>
      <c r="J3672" s="151" t="s">
        <v>704</v>
      </c>
      <c r="K3672" s="151" t="str">
        <f>IFERROR(IF(VLOOKUP(B3672,comp!$D:$L,1,FALSE)=B3672,"",""),"Novo")</f>
        <v>Novo</v>
      </c>
    </row>
    <row r="3673" spans="1:11">
      <c r="A3673" s="151">
        <v>88267</v>
      </c>
      <c r="B3673" s="152">
        <v>2696</v>
      </c>
      <c r="C3673" s="151" t="s">
        <v>3857</v>
      </c>
      <c r="D3673" s="151" t="s">
        <v>852</v>
      </c>
      <c r="E3673" s="151">
        <v>1</v>
      </c>
      <c r="F3673" s="151">
        <v>25.26</v>
      </c>
      <c r="G3673" s="151">
        <f t="shared" si="171"/>
        <v>25.26</v>
      </c>
      <c r="H3673" s="151">
        <f t="shared" si="172"/>
        <v>0</v>
      </c>
      <c r="I3673" s="151">
        <f t="shared" si="173"/>
        <v>25.26</v>
      </c>
      <c r="J3673" s="151" t="s">
        <v>707</v>
      </c>
      <c r="K3673" s="151" t="str">
        <f>IFERROR(IF(VLOOKUP(B3673,comp!$D:$L,1,FALSE)=B3673,"",""),"Novo")</f>
        <v/>
      </c>
    </row>
    <row r="3674" spans="1:11">
      <c r="A3674" s="151">
        <v>88267</v>
      </c>
      <c r="B3674" s="152">
        <v>95335</v>
      </c>
      <c r="C3674" s="151" t="s">
        <v>6869</v>
      </c>
      <c r="D3674" s="151" t="s">
        <v>852</v>
      </c>
      <c r="E3674" s="151">
        <v>1</v>
      </c>
      <c r="F3674" s="151">
        <v>0.52</v>
      </c>
      <c r="G3674" s="151">
        <f t="shared" si="171"/>
        <v>0</v>
      </c>
      <c r="H3674" s="151">
        <f t="shared" si="172"/>
        <v>0.52</v>
      </c>
      <c r="I3674" s="151">
        <f t="shared" si="173"/>
        <v>0.52</v>
      </c>
      <c r="J3674" s="151" t="s">
        <v>704</v>
      </c>
      <c r="K3674" s="151" t="str">
        <f>IFERROR(IF(VLOOKUP(B3674,comp!$D:$L,1,FALSE)=B3674,"",""),"Novo")</f>
        <v>Novo</v>
      </c>
    </row>
    <row r="3675" spans="1:11">
      <c r="A3675" s="151">
        <v>88269</v>
      </c>
      <c r="B3675" s="152">
        <v>12872</v>
      </c>
      <c r="C3675" s="151" t="s">
        <v>4231</v>
      </c>
      <c r="D3675" s="151" t="s">
        <v>852</v>
      </c>
      <c r="E3675" s="151">
        <v>1</v>
      </c>
      <c r="F3675" s="151">
        <v>21.23</v>
      </c>
      <c r="G3675" s="151">
        <f t="shared" si="171"/>
        <v>21.23</v>
      </c>
      <c r="H3675" s="151">
        <f t="shared" si="172"/>
        <v>0</v>
      </c>
      <c r="I3675" s="151">
        <f t="shared" si="173"/>
        <v>21.23</v>
      </c>
      <c r="J3675" s="151" t="s">
        <v>707</v>
      </c>
      <c r="K3675" s="151" t="str">
        <f>IFERROR(IF(VLOOKUP(B3675,comp!$D:$L,1,FALSE)=B3675,"",""),"Novo")</f>
        <v/>
      </c>
    </row>
    <row r="3676" spans="1:11">
      <c r="A3676" s="151">
        <v>88269</v>
      </c>
      <c r="B3676" s="152">
        <v>95337</v>
      </c>
      <c r="C3676" s="151" t="s">
        <v>6870</v>
      </c>
      <c r="D3676" s="151" t="s">
        <v>852</v>
      </c>
      <c r="E3676" s="151">
        <v>1</v>
      </c>
      <c r="F3676" s="151">
        <v>0.28000000000000003</v>
      </c>
      <c r="G3676" s="151">
        <f t="shared" si="171"/>
        <v>0</v>
      </c>
      <c r="H3676" s="151">
        <f t="shared" si="172"/>
        <v>0.28000000000000003</v>
      </c>
      <c r="I3676" s="151">
        <f t="shared" si="173"/>
        <v>0.28000000000000003</v>
      </c>
      <c r="J3676" s="151" t="s">
        <v>704</v>
      </c>
      <c r="K3676" s="151" t="str">
        <f>IFERROR(IF(VLOOKUP(B3676,comp!$D:$L,1,FALSE)=B3676,"",""),"Novo")</f>
        <v>Novo</v>
      </c>
    </row>
    <row r="3677" spans="1:11">
      <c r="A3677" s="151">
        <v>88270</v>
      </c>
      <c r="B3677" s="152">
        <v>12873</v>
      </c>
      <c r="C3677" s="151" t="s">
        <v>4232</v>
      </c>
      <c r="D3677" s="151" t="s">
        <v>852</v>
      </c>
      <c r="E3677" s="151">
        <v>1</v>
      </c>
      <c r="F3677" s="151">
        <v>21.23</v>
      </c>
      <c r="G3677" s="151">
        <f t="shared" si="171"/>
        <v>21.23</v>
      </c>
      <c r="H3677" s="151">
        <f t="shared" si="172"/>
        <v>0</v>
      </c>
      <c r="I3677" s="151">
        <f t="shared" si="173"/>
        <v>21.23</v>
      </c>
      <c r="J3677" s="151" t="s">
        <v>707</v>
      </c>
      <c r="K3677" s="151" t="str">
        <f>IFERROR(IF(VLOOKUP(B3677,comp!$D:$L,1,FALSE)=B3677,"",""),"Novo")</f>
        <v/>
      </c>
    </row>
    <row r="3678" spans="1:11">
      <c r="A3678" s="151">
        <v>88270</v>
      </c>
      <c r="B3678" s="152">
        <v>95338</v>
      </c>
      <c r="C3678" s="151" t="s">
        <v>6871</v>
      </c>
      <c r="D3678" s="151" t="s">
        <v>852</v>
      </c>
      <c r="E3678" s="151">
        <v>1</v>
      </c>
      <c r="F3678" s="151">
        <v>0.51</v>
      </c>
      <c r="G3678" s="151">
        <f t="shared" si="171"/>
        <v>0</v>
      </c>
      <c r="H3678" s="151">
        <f t="shared" si="172"/>
        <v>0.51</v>
      </c>
      <c r="I3678" s="151">
        <f t="shared" si="173"/>
        <v>0.51</v>
      </c>
      <c r="J3678" s="151" t="s">
        <v>704</v>
      </c>
      <c r="K3678" s="151" t="str">
        <f>IFERROR(IF(VLOOKUP(B3678,comp!$D:$L,1,FALSE)=B3678,"",""),"Novo")</f>
        <v>Novo</v>
      </c>
    </row>
    <row r="3679" spans="1:11">
      <c r="A3679" s="151">
        <v>88272</v>
      </c>
      <c r="B3679" s="152">
        <v>4244</v>
      </c>
      <c r="C3679" s="151" t="s">
        <v>4559</v>
      </c>
      <c r="D3679" s="151" t="s">
        <v>852</v>
      </c>
      <c r="E3679" s="151">
        <v>1</v>
      </c>
      <c r="F3679" s="151">
        <v>24.56</v>
      </c>
      <c r="G3679" s="151">
        <f t="shared" si="171"/>
        <v>24.56</v>
      </c>
      <c r="H3679" s="151">
        <f t="shared" si="172"/>
        <v>0</v>
      </c>
      <c r="I3679" s="151">
        <f t="shared" si="173"/>
        <v>24.56</v>
      </c>
      <c r="J3679" s="151" t="s">
        <v>707</v>
      </c>
      <c r="K3679" s="151" t="str">
        <f>IFERROR(IF(VLOOKUP(B3679,comp!$D:$L,1,FALSE)=B3679,"",""),"Novo")</f>
        <v/>
      </c>
    </row>
    <row r="3680" spans="1:11">
      <c r="A3680" s="151">
        <v>88272</v>
      </c>
      <c r="B3680" s="152">
        <v>43468</v>
      </c>
      <c r="C3680" s="151" t="s">
        <v>6495</v>
      </c>
      <c r="D3680" s="151" t="s">
        <v>852</v>
      </c>
      <c r="E3680" s="151">
        <v>1</v>
      </c>
      <c r="F3680" s="151">
        <v>1.23</v>
      </c>
      <c r="G3680" s="151">
        <f t="shared" si="171"/>
        <v>1.23</v>
      </c>
      <c r="H3680" s="151">
        <f t="shared" si="172"/>
        <v>0</v>
      </c>
      <c r="I3680" s="151">
        <f t="shared" si="173"/>
        <v>1.23</v>
      </c>
      <c r="J3680" s="151" t="s">
        <v>707</v>
      </c>
      <c r="K3680" s="151" t="str">
        <f>IFERROR(IF(VLOOKUP(B3680,comp!$D:$L,1,FALSE)=B3680,"",""),"Novo")</f>
        <v/>
      </c>
    </row>
    <row r="3681" spans="1:11">
      <c r="A3681" s="151">
        <v>88272</v>
      </c>
      <c r="B3681" s="152">
        <v>43492</v>
      </c>
      <c r="C3681" s="151" t="s">
        <v>6519</v>
      </c>
      <c r="D3681" s="151" t="s">
        <v>852</v>
      </c>
      <c r="E3681" s="151">
        <v>1</v>
      </c>
      <c r="F3681" s="151">
        <v>1.79</v>
      </c>
      <c r="G3681" s="151">
        <f t="shared" si="171"/>
        <v>1.79</v>
      </c>
      <c r="H3681" s="151">
        <f t="shared" si="172"/>
        <v>0</v>
      </c>
      <c r="I3681" s="151">
        <f t="shared" si="173"/>
        <v>1.79</v>
      </c>
      <c r="J3681" s="151" t="s">
        <v>707</v>
      </c>
      <c r="K3681" s="151" t="str">
        <f>IFERROR(IF(VLOOKUP(B3681,comp!$D:$L,1,FALSE)=B3681,"",""),"Novo")</f>
        <v/>
      </c>
    </row>
    <row r="3682" spans="1:11">
      <c r="A3682" s="151">
        <v>88272</v>
      </c>
      <c r="B3682" s="152">
        <v>95339</v>
      </c>
      <c r="C3682" s="151" t="s">
        <v>6872</v>
      </c>
      <c r="D3682" s="151" t="s">
        <v>852</v>
      </c>
      <c r="E3682" s="151">
        <v>1</v>
      </c>
      <c r="F3682" s="151">
        <v>0.5</v>
      </c>
      <c r="G3682" s="151">
        <f t="shared" si="171"/>
        <v>0</v>
      </c>
      <c r="H3682" s="151">
        <f t="shared" si="172"/>
        <v>0.5</v>
      </c>
      <c r="I3682" s="151">
        <f t="shared" si="173"/>
        <v>0.5</v>
      </c>
      <c r="J3682" s="151" t="s">
        <v>704</v>
      </c>
      <c r="K3682" s="151" t="str">
        <f>IFERROR(IF(VLOOKUP(B3682,comp!$D:$L,1,FALSE)=B3682,"",""),"Novo")</f>
        <v>Novo</v>
      </c>
    </row>
    <row r="3683" spans="1:11">
      <c r="A3683" s="151">
        <v>88273</v>
      </c>
      <c r="B3683" s="152">
        <v>12868</v>
      </c>
      <c r="C3683" s="151" t="s">
        <v>3606</v>
      </c>
      <c r="D3683" s="151" t="s">
        <v>852</v>
      </c>
      <c r="E3683" s="151">
        <v>1</v>
      </c>
      <c r="F3683" s="151">
        <v>21.23</v>
      </c>
      <c r="G3683" s="151">
        <f t="shared" si="171"/>
        <v>21.23</v>
      </c>
      <c r="H3683" s="151">
        <f t="shared" si="172"/>
        <v>0</v>
      </c>
      <c r="I3683" s="151">
        <f t="shared" si="173"/>
        <v>21.23</v>
      </c>
      <c r="J3683" s="151" t="s">
        <v>707</v>
      </c>
      <c r="K3683" s="151" t="str">
        <f>IFERROR(IF(VLOOKUP(B3683,comp!$D:$L,1,FALSE)=B3683,"",""),"Novo")</f>
        <v/>
      </c>
    </row>
    <row r="3684" spans="1:11">
      <c r="A3684" s="151">
        <v>88273</v>
      </c>
      <c r="B3684" s="152">
        <v>95340</v>
      </c>
      <c r="C3684" s="151" t="s">
        <v>6873</v>
      </c>
      <c r="D3684" s="151" t="s">
        <v>852</v>
      </c>
      <c r="E3684" s="151">
        <v>1</v>
      </c>
      <c r="F3684" s="151">
        <v>0.36</v>
      </c>
      <c r="G3684" s="151">
        <f t="shared" si="171"/>
        <v>0</v>
      </c>
      <c r="H3684" s="151">
        <f t="shared" si="172"/>
        <v>0.36</v>
      </c>
      <c r="I3684" s="151">
        <f t="shared" si="173"/>
        <v>0.36</v>
      </c>
      <c r="J3684" s="151" t="s">
        <v>704</v>
      </c>
      <c r="K3684" s="151" t="str">
        <f>IFERROR(IF(VLOOKUP(B3684,comp!$D:$L,1,FALSE)=B3684,"",""),"Novo")</f>
        <v>Novo</v>
      </c>
    </row>
    <row r="3685" spans="1:11">
      <c r="A3685" s="151">
        <v>88274</v>
      </c>
      <c r="B3685" s="152">
        <v>4755</v>
      </c>
      <c r="C3685" s="151" t="s">
        <v>4226</v>
      </c>
      <c r="D3685" s="151" t="s">
        <v>852</v>
      </c>
      <c r="E3685" s="151">
        <v>1</v>
      </c>
      <c r="F3685" s="151">
        <v>21.99</v>
      </c>
      <c r="G3685" s="151">
        <f t="shared" si="171"/>
        <v>21.99</v>
      </c>
      <c r="H3685" s="151">
        <f t="shared" si="172"/>
        <v>0</v>
      </c>
      <c r="I3685" s="151">
        <f t="shared" si="173"/>
        <v>21.99</v>
      </c>
      <c r="J3685" s="151" t="s">
        <v>707</v>
      </c>
      <c r="K3685" s="151" t="str">
        <f>IFERROR(IF(VLOOKUP(B3685,comp!$D:$L,1,FALSE)=B3685,"",""),"Novo")</f>
        <v/>
      </c>
    </row>
    <row r="3686" spans="1:11">
      <c r="A3686" s="151">
        <v>88274</v>
      </c>
      <c r="B3686" s="152">
        <v>95341</v>
      </c>
      <c r="C3686" s="151" t="s">
        <v>6874</v>
      </c>
      <c r="D3686" s="151" t="s">
        <v>852</v>
      </c>
      <c r="E3686" s="151">
        <v>1</v>
      </c>
      <c r="F3686" s="151">
        <v>0.37</v>
      </c>
      <c r="G3686" s="151">
        <f t="shared" si="171"/>
        <v>0</v>
      </c>
      <c r="H3686" s="151">
        <f t="shared" si="172"/>
        <v>0.37</v>
      </c>
      <c r="I3686" s="151">
        <f t="shared" si="173"/>
        <v>0.37</v>
      </c>
      <c r="J3686" s="151" t="s">
        <v>704</v>
      </c>
      <c r="K3686" s="151" t="str">
        <f>IFERROR(IF(VLOOKUP(B3686,comp!$D:$L,1,FALSE)=B3686,"",""),"Novo")</f>
        <v>Novo</v>
      </c>
    </row>
    <row r="3687" spans="1:11">
      <c r="A3687" s="151">
        <v>88275</v>
      </c>
      <c r="B3687" s="152">
        <v>4058</v>
      </c>
      <c r="C3687" s="151" t="s">
        <v>4058</v>
      </c>
      <c r="D3687" s="151" t="s">
        <v>852</v>
      </c>
      <c r="E3687" s="151">
        <v>1</v>
      </c>
      <c r="F3687" s="151">
        <v>28.81</v>
      </c>
      <c r="G3687" s="151">
        <f t="shared" si="171"/>
        <v>28.81</v>
      </c>
      <c r="H3687" s="151">
        <f t="shared" si="172"/>
        <v>0</v>
      </c>
      <c r="I3687" s="151">
        <f t="shared" si="173"/>
        <v>28.81</v>
      </c>
      <c r="J3687" s="151" t="s">
        <v>707</v>
      </c>
      <c r="K3687" s="151" t="str">
        <f>IFERROR(IF(VLOOKUP(B3687,comp!$D:$L,1,FALSE)=B3687,"",""),"Novo")</f>
        <v/>
      </c>
    </row>
    <row r="3688" spans="1:11">
      <c r="A3688" s="151">
        <v>88275</v>
      </c>
      <c r="B3688" s="152">
        <v>95342</v>
      </c>
      <c r="C3688" s="151" t="s">
        <v>6875</v>
      </c>
      <c r="D3688" s="151" t="s">
        <v>852</v>
      </c>
      <c r="E3688" s="151">
        <v>1</v>
      </c>
      <c r="F3688" s="151">
        <v>0.27</v>
      </c>
      <c r="G3688" s="151">
        <f t="shared" si="171"/>
        <v>0</v>
      </c>
      <c r="H3688" s="151">
        <f t="shared" si="172"/>
        <v>0.27</v>
      </c>
      <c r="I3688" s="151">
        <f t="shared" si="173"/>
        <v>0.27</v>
      </c>
      <c r="J3688" s="151" t="s">
        <v>704</v>
      </c>
      <c r="K3688" s="151" t="str">
        <f>IFERROR(IF(VLOOKUP(B3688,comp!$D:$L,1,FALSE)=B3688,"",""),"Novo")</f>
        <v>Novo</v>
      </c>
    </row>
    <row r="3689" spans="1:11">
      <c r="A3689" s="151">
        <v>88277</v>
      </c>
      <c r="B3689" s="152">
        <v>2701</v>
      </c>
      <c r="C3689" s="151" t="s">
        <v>4057</v>
      </c>
      <c r="D3689" s="151" t="s">
        <v>852</v>
      </c>
      <c r="E3689" s="151">
        <v>1</v>
      </c>
      <c r="F3689" s="151">
        <v>23.41</v>
      </c>
      <c r="G3689" s="151">
        <f t="shared" si="171"/>
        <v>23.41</v>
      </c>
      <c r="H3689" s="151">
        <f t="shared" si="172"/>
        <v>0</v>
      </c>
      <c r="I3689" s="151">
        <f t="shared" si="173"/>
        <v>23.41</v>
      </c>
      <c r="J3689" s="151" t="s">
        <v>707</v>
      </c>
      <c r="K3689" s="151" t="str">
        <f>IFERROR(IF(VLOOKUP(B3689,comp!$D:$L,1,FALSE)=B3689,"",""),"Novo")</f>
        <v/>
      </c>
    </row>
    <row r="3690" spans="1:11">
      <c r="A3690" s="151">
        <v>88277</v>
      </c>
      <c r="B3690" s="152">
        <v>95343</v>
      </c>
      <c r="C3690" s="151" t="s">
        <v>6876</v>
      </c>
      <c r="D3690" s="151" t="s">
        <v>852</v>
      </c>
      <c r="E3690" s="151">
        <v>1</v>
      </c>
      <c r="F3690" s="151">
        <v>0.39</v>
      </c>
      <c r="G3690" s="151">
        <f t="shared" si="171"/>
        <v>0</v>
      </c>
      <c r="H3690" s="151">
        <f t="shared" si="172"/>
        <v>0.39</v>
      </c>
      <c r="I3690" s="151">
        <f t="shared" si="173"/>
        <v>0.39</v>
      </c>
      <c r="J3690" s="151" t="s">
        <v>704</v>
      </c>
      <c r="K3690" s="151" t="str">
        <f>IFERROR(IF(VLOOKUP(B3690,comp!$D:$L,1,FALSE)=B3690,"",""),"Novo")</f>
        <v>Novo</v>
      </c>
    </row>
    <row r="3691" spans="1:11">
      <c r="A3691" s="151">
        <v>88278</v>
      </c>
      <c r="B3691" s="152">
        <v>44497</v>
      </c>
      <c r="C3691" s="151" t="s">
        <v>4101</v>
      </c>
      <c r="D3691" s="151" t="s">
        <v>852</v>
      </c>
      <c r="E3691" s="151">
        <v>1</v>
      </c>
      <c r="F3691" s="151">
        <v>18.3</v>
      </c>
      <c r="G3691" s="151">
        <f t="shared" si="171"/>
        <v>18.3</v>
      </c>
      <c r="H3691" s="151">
        <f t="shared" si="172"/>
        <v>0</v>
      </c>
      <c r="I3691" s="151">
        <f t="shared" si="173"/>
        <v>18.3</v>
      </c>
      <c r="J3691" s="151" t="s">
        <v>707</v>
      </c>
      <c r="K3691" s="151" t="str">
        <f>IFERROR(IF(VLOOKUP(B3691,comp!$D:$L,1,FALSE)=B3691,"",""),"Novo")</f>
        <v/>
      </c>
    </row>
    <row r="3692" spans="1:11">
      <c r="A3692" s="151">
        <v>88278</v>
      </c>
      <c r="B3692" s="152">
        <v>95344</v>
      </c>
      <c r="C3692" s="151" t="s">
        <v>6877</v>
      </c>
      <c r="D3692" s="151" t="s">
        <v>852</v>
      </c>
      <c r="E3692" s="151">
        <v>1</v>
      </c>
      <c r="F3692" s="151">
        <v>0.24</v>
      </c>
      <c r="G3692" s="151">
        <f t="shared" si="171"/>
        <v>0</v>
      </c>
      <c r="H3692" s="151">
        <f t="shared" si="172"/>
        <v>0.24</v>
      </c>
      <c r="I3692" s="151">
        <f t="shared" si="173"/>
        <v>0.24</v>
      </c>
      <c r="J3692" s="151" t="s">
        <v>704</v>
      </c>
      <c r="K3692" s="151" t="str">
        <f>IFERROR(IF(VLOOKUP(B3692,comp!$D:$L,1,FALSE)=B3692,"",""),"Novo")</f>
        <v>Novo</v>
      </c>
    </row>
    <row r="3693" spans="1:11">
      <c r="A3693" s="151">
        <v>88279</v>
      </c>
      <c r="B3693" s="152">
        <v>2437</v>
      </c>
      <c r="C3693" s="151" t="s">
        <v>4056</v>
      </c>
      <c r="D3693" s="151" t="s">
        <v>852</v>
      </c>
      <c r="E3693" s="151">
        <v>1</v>
      </c>
      <c r="F3693" s="151">
        <v>21.94</v>
      </c>
      <c r="G3693" s="151">
        <f t="shared" si="171"/>
        <v>21.94</v>
      </c>
      <c r="H3693" s="151">
        <f t="shared" si="172"/>
        <v>0</v>
      </c>
      <c r="I3693" s="151">
        <f t="shared" si="173"/>
        <v>21.94</v>
      </c>
      <c r="J3693" s="151" t="s">
        <v>707</v>
      </c>
      <c r="K3693" s="151" t="str">
        <f>IFERROR(IF(VLOOKUP(B3693,comp!$D:$L,1,FALSE)=B3693,"",""),"Novo")</f>
        <v/>
      </c>
    </row>
    <row r="3694" spans="1:11">
      <c r="A3694" s="151">
        <v>88279</v>
      </c>
      <c r="B3694" s="152">
        <v>95345</v>
      </c>
      <c r="C3694" s="151" t="s">
        <v>6878</v>
      </c>
      <c r="D3694" s="151" t="s">
        <v>852</v>
      </c>
      <c r="E3694" s="151">
        <v>1</v>
      </c>
      <c r="F3694" s="151">
        <v>0.77</v>
      </c>
      <c r="G3694" s="151">
        <f t="shared" si="171"/>
        <v>0</v>
      </c>
      <c r="H3694" s="151">
        <f t="shared" si="172"/>
        <v>0.77</v>
      </c>
      <c r="I3694" s="151">
        <f t="shared" si="173"/>
        <v>0.77</v>
      </c>
      <c r="J3694" s="151" t="s">
        <v>704</v>
      </c>
      <c r="K3694" s="151" t="str">
        <f>IFERROR(IF(VLOOKUP(B3694,comp!$D:$L,1,FALSE)=B3694,"",""),"Novo")</f>
        <v>Novo</v>
      </c>
    </row>
    <row r="3695" spans="1:11">
      <c r="A3695" s="151">
        <v>88281</v>
      </c>
      <c r="B3695" s="152">
        <v>20020</v>
      </c>
      <c r="C3695" s="151" t="s">
        <v>4035</v>
      </c>
      <c r="D3695" s="151" t="s">
        <v>852</v>
      </c>
      <c r="E3695" s="151">
        <v>1</v>
      </c>
      <c r="F3695" s="151">
        <v>25.38</v>
      </c>
      <c r="G3695" s="151">
        <f t="shared" si="171"/>
        <v>25.38</v>
      </c>
      <c r="H3695" s="151">
        <f t="shared" si="172"/>
        <v>0</v>
      </c>
      <c r="I3695" s="151">
        <f t="shared" si="173"/>
        <v>25.38</v>
      </c>
      <c r="J3695" s="151" t="s">
        <v>707</v>
      </c>
      <c r="K3695" s="151" t="str">
        <f>IFERROR(IF(VLOOKUP(B3695,comp!$D:$L,1,FALSE)=B3695,"",""),"Novo")</f>
        <v/>
      </c>
    </row>
    <row r="3696" spans="1:11">
      <c r="A3696" s="151">
        <v>88281</v>
      </c>
      <c r="B3696" s="152">
        <v>95346</v>
      </c>
      <c r="C3696" s="151" t="s">
        <v>6879</v>
      </c>
      <c r="D3696" s="151" t="s">
        <v>852</v>
      </c>
      <c r="E3696" s="151">
        <v>1</v>
      </c>
      <c r="F3696" s="151">
        <v>0.14000000000000001</v>
      </c>
      <c r="G3696" s="151">
        <f t="shared" si="171"/>
        <v>0</v>
      </c>
      <c r="H3696" s="151">
        <f t="shared" si="172"/>
        <v>0.14000000000000001</v>
      </c>
      <c r="I3696" s="151">
        <f t="shared" si="173"/>
        <v>0.14000000000000001</v>
      </c>
      <c r="J3696" s="151" t="s">
        <v>704</v>
      </c>
      <c r="K3696" s="151" t="str">
        <f>IFERROR(IF(VLOOKUP(B3696,comp!$D:$L,1,FALSE)=B3696,"",""),"Novo")</f>
        <v>Novo</v>
      </c>
    </row>
    <row r="3697" spans="1:11">
      <c r="A3697" s="151">
        <v>88282</v>
      </c>
      <c r="B3697" s="152">
        <v>4093</v>
      </c>
      <c r="C3697" s="151" t="s">
        <v>4030</v>
      </c>
      <c r="D3697" s="151" t="s">
        <v>852</v>
      </c>
      <c r="E3697" s="151">
        <v>1</v>
      </c>
      <c r="F3697" s="151">
        <v>24.43</v>
      </c>
      <c r="G3697" s="151">
        <f t="shared" si="171"/>
        <v>24.43</v>
      </c>
      <c r="H3697" s="151">
        <f t="shared" si="172"/>
        <v>0</v>
      </c>
      <c r="I3697" s="151">
        <f t="shared" si="173"/>
        <v>24.43</v>
      </c>
      <c r="J3697" s="151" t="s">
        <v>707</v>
      </c>
      <c r="K3697" s="151" t="str">
        <f>IFERROR(IF(VLOOKUP(B3697,comp!$D:$L,1,FALSE)=B3697,"",""),"Novo")</f>
        <v/>
      </c>
    </row>
    <row r="3698" spans="1:11">
      <c r="A3698" s="151">
        <v>88282</v>
      </c>
      <c r="B3698" s="152">
        <v>95347</v>
      </c>
      <c r="C3698" s="151" t="s">
        <v>6880</v>
      </c>
      <c r="D3698" s="151" t="s">
        <v>852</v>
      </c>
      <c r="E3698" s="151">
        <v>1</v>
      </c>
      <c r="F3698" s="151">
        <v>0.14000000000000001</v>
      </c>
      <c r="G3698" s="151">
        <f t="shared" si="171"/>
        <v>0</v>
      </c>
      <c r="H3698" s="151">
        <f t="shared" si="172"/>
        <v>0.14000000000000001</v>
      </c>
      <c r="I3698" s="151">
        <f t="shared" si="173"/>
        <v>0.14000000000000001</v>
      </c>
      <c r="J3698" s="151" t="s">
        <v>704</v>
      </c>
      <c r="K3698" s="151" t="str">
        <f>IFERROR(IF(VLOOKUP(B3698,comp!$D:$L,1,FALSE)=B3698,"",""),"Novo")</f>
        <v>Novo</v>
      </c>
    </row>
    <row r="3699" spans="1:11">
      <c r="A3699" s="151">
        <v>88283</v>
      </c>
      <c r="B3699" s="152">
        <v>4094</v>
      </c>
      <c r="C3699" s="151" t="s">
        <v>4031</v>
      </c>
      <c r="D3699" s="151" t="s">
        <v>852</v>
      </c>
      <c r="E3699" s="151">
        <v>1</v>
      </c>
      <c r="F3699" s="151">
        <v>30.37</v>
      </c>
      <c r="G3699" s="151">
        <f t="shared" si="171"/>
        <v>30.37</v>
      </c>
      <c r="H3699" s="151">
        <f t="shared" si="172"/>
        <v>0</v>
      </c>
      <c r="I3699" s="151">
        <f t="shared" si="173"/>
        <v>30.37</v>
      </c>
      <c r="J3699" s="151" t="s">
        <v>707</v>
      </c>
      <c r="K3699" s="151" t="str">
        <f>IFERROR(IF(VLOOKUP(B3699,comp!$D:$L,1,FALSE)=B3699,"",""),"Novo")</f>
        <v/>
      </c>
    </row>
    <row r="3700" spans="1:11">
      <c r="A3700" s="151">
        <v>88283</v>
      </c>
      <c r="B3700" s="152">
        <v>95348</v>
      </c>
      <c r="C3700" s="151" t="s">
        <v>6881</v>
      </c>
      <c r="D3700" s="151" t="s">
        <v>852</v>
      </c>
      <c r="E3700" s="151">
        <v>1</v>
      </c>
      <c r="F3700" s="151">
        <v>0.17</v>
      </c>
      <c r="G3700" s="151">
        <f t="shared" si="171"/>
        <v>0</v>
      </c>
      <c r="H3700" s="151">
        <f t="shared" si="172"/>
        <v>0.17</v>
      </c>
      <c r="I3700" s="151">
        <f t="shared" si="173"/>
        <v>0.17</v>
      </c>
      <c r="J3700" s="151" t="s">
        <v>704</v>
      </c>
      <c r="K3700" s="151" t="str">
        <f>IFERROR(IF(VLOOKUP(B3700,comp!$D:$L,1,FALSE)=B3700,"",""),"Novo")</f>
        <v>Novo</v>
      </c>
    </row>
    <row r="3701" spans="1:11">
      <c r="A3701" s="151">
        <v>88284</v>
      </c>
      <c r="B3701" s="152">
        <v>4095</v>
      </c>
      <c r="C3701" s="151" t="s">
        <v>4032</v>
      </c>
      <c r="D3701" s="151" t="s">
        <v>852</v>
      </c>
      <c r="E3701" s="151">
        <v>1</v>
      </c>
      <c r="F3701" s="151">
        <v>20.34</v>
      </c>
      <c r="G3701" s="151">
        <f t="shared" si="171"/>
        <v>20.34</v>
      </c>
      <c r="H3701" s="151">
        <f t="shared" si="172"/>
        <v>0</v>
      </c>
      <c r="I3701" s="151">
        <f t="shared" si="173"/>
        <v>20.34</v>
      </c>
      <c r="J3701" s="151" t="s">
        <v>707</v>
      </c>
      <c r="K3701" s="151" t="str">
        <f>IFERROR(IF(VLOOKUP(B3701,comp!$D:$L,1,FALSE)=B3701,"",""),"Novo")</f>
        <v/>
      </c>
    </row>
    <row r="3702" spans="1:11">
      <c r="A3702" s="151">
        <v>88284</v>
      </c>
      <c r="B3702" s="152">
        <v>95349</v>
      </c>
      <c r="C3702" s="151" t="s">
        <v>6882</v>
      </c>
      <c r="D3702" s="151" t="s">
        <v>852</v>
      </c>
      <c r="E3702" s="151">
        <v>1</v>
      </c>
      <c r="F3702" s="151">
        <v>0.11</v>
      </c>
      <c r="G3702" s="151">
        <f t="shared" si="171"/>
        <v>0</v>
      </c>
      <c r="H3702" s="151">
        <f t="shared" si="172"/>
        <v>0.11</v>
      </c>
      <c r="I3702" s="151">
        <f t="shared" si="173"/>
        <v>0.11</v>
      </c>
      <c r="J3702" s="151" t="s">
        <v>704</v>
      </c>
      <c r="K3702" s="151" t="str">
        <f>IFERROR(IF(VLOOKUP(B3702,comp!$D:$L,1,FALSE)=B3702,"",""),"Novo")</f>
        <v>Novo</v>
      </c>
    </row>
    <row r="3703" spans="1:11">
      <c r="A3703" s="151">
        <v>88286</v>
      </c>
      <c r="B3703" s="152">
        <v>4096</v>
      </c>
      <c r="C3703" s="151" t="s">
        <v>4033</v>
      </c>
      <c r="D3703" s="151" t="s">
        <v>852</v>
      </c>
      <c r="E3703" s="151">
        <v>1</v>
      </c>
      <c r="F3703" s="151">
        <v>27.38</v>
      </c>
      <c r="G3703" s="151">
        <f t="shared" si="171"/>
        <v>27.38</v>
      </c>
      <c r="H3703" s="151">
        <f t="shared" si="172"/>
        <v>0</v>
      </c>
      <c r="I3703" s="151">
        <f t="shared" si="173"/>
        <v>27.38</v>
      </c>
      <c r="J3703" s="151" t="s">
        <v>707</v>
      </c>
      <c r="K3703" s="151" t="str">
        <f>IFERROR(IF(VLOOKUP(B3703,comp!$D:$L,1,FALSE)=B3703,"",""),"Novo")</f>
        <v/>
      </c>
    </row>
    <row r="3704" spans="1:11">
      <c r="A3704" s="151">
        <v>88286</v>
      </c>
      <c r="B3704" s="152">
        <v>95351</v>
      </c>
      <c r="C3704" s="151" t="s">
        <v>6883</v>
      </c>
      <c r="D3704" s="151" t="s">
        <v>852</v>
      </c>
      <c r="E3704" s="151">
        <v>1</v>
      </c>
      <c r="F3704" s="151">
        <v>0.51</v>
      </c>
      <c r="G3704" s="151">
        <f t="shared" si="171"/>
        <v>0</v>
      </c>
      <c r="H3704" s="151">
        <f t="shared" si="172"/>
        <v>0.51</v>
      </c>
      <c r="I3704" s="151">
        <f t="shared" si="173"/>
        <v>0.51</v>
      </c>
      <c r="J3704" s="151" t="s">
        <v>704</v>
      </c>
      <c r="K3704" s="151" t="str">
        <f>IFERROR(IF(VLOOKUP(B3704,comp!$D:$L,1,FALSE)=B3704,"",""),"Novo")</f>
        <v>Novo</v>
      </c>
    </row>
    <row r="3705" spans="1:11">
      <c r="A3705" s="151">
        <v>88288</v>
      </c>
      <c r="B3705" s="152">
        <v>7595</v>
      </c>
      <c r="C3705" s="151" t="s">
        <v>4526</v>
      </c>
      <c r="D3705" s="151" t="s">
        <v>852</v>
      </c>
      <c r="E3705" s="151">
        <v>1</v>
      </c>
      <c r="F3705" s="151">
        <v>19.670000000000002</v>
      </c>
      <c r="G3705" s="151">
        <f t="shared" si="171"/>
        <v>19.670000000000002</v>
      </c>
      <c r="H3705" s="151">
        <f t="shared" si="172"/>
        <v>0</v>
      </c>
      <c r="I3705" s="151">
        <f t="shared" si="173"/>
        <v>19.670000000000002</v>
      </c>
      <c r="J3705" s="151" t="s">
        <v>707</v>
      </c>
      <c r="K3705" s="151" t="str">
        <f>IFERROR(IF(VLOOKUP(B3705,comp!$D:$L,1,FALSE)=B3705,"",""),"Novo")</f>
        <v/>
      </c>
    </row>
    <row r="3706" spans="1:11">
      <c r="A3706" s="151">
        <v>88288</v>
      </c>
      <c r="B3706" s="152">
        <v>95352</v>
      </c>
      <c r="C3706" s="151" t="s">
        <v>6884</v>
      </c>
      <c r="D3706" s="151" t="s">
        <v>852</v>
      </c>
      <c r="E3706" s="151">
        <v>1</v>
      </c>
      <c r="F3706" s="151">
        <v>0.18</v>
      </c>
      <c r="G3706" s="151">
        <f t="shared" si="171"/>
        <v>0</v>
      </c>
      <c r="H3706" s="151">
        <f t="shared" si="172"/>
        <v>0.18</v>
      </c>
      <c r="I3706" s="151">
        <f t="shared" si="173"/>
        <v>0.18</v>
      </c>
      <c r="J3706" s="151" t="s">
        <v>704</v>
      </c>
      <c r="K3706" s="151" t="str">
        <f>IFERROR(IF(VLOOKUP(B3706,comp!$D:$L,1,FALSE)=B3706,"",""),"Novo")</f>
        <v>Novo</v>
      </c>
    </row>
    <row r="3707" spans="1:11">
      <c r="A3707" s="151">
        <v>88291</v>
      </c>
      <c r="B3707" s="152">
        <v>4243</v>
      </c>
      <c r="C3707" s="151" t="s">
        <v>4064</v>
      </c>
      <c r="D3707" s="151" t="s">
        <v>852</v>
      </c>
      <c r="E3707" s="151">
        <v>1</v>
      </c>
      <c r="F3707" s="151">
        <v>19.760000000000002</v>
      </c>
      <c r="G3707" s="151">
        <f t="shared" si="171"/>
        <v>19.760000000000002</v>
      </c>
      <c r="H3707" s="151">
        <f t="shared" si="172"/>
        <v>0</v>
      </c>
      <c r="I3707" s="151">
        <f t="shared" si="173"/>
        <v>19.760000000000002</v>
      </c>
      <c r="J3707" s="151" t="s">
        <v>707</v>
      </c>
      <c r="K3707" s="151" t="str">
        <f>IFERROR(IF(VLOOKUP(B3707,comp!$D:$L,1,FALSE)=B3707,"",""),"Novo")</f>
        <v/>
      </c>
    </row>
    <row r="3708" spans="1:11">
      <c r="A3708" s="151">
        <v>88291</v>
      </c>
      <c r="B3708" s="152">
        <v>95354</v>
      </c>
      <c r="C3708" s="151" t="s">
        <v>6885</v>
      </c>
      <c r="D3708" s="151" t="s">
        <v>852</v>
      </c>
      <c r="E3708" s="151">
        <v>1</v>
      </c>
      <c r="F3708" s="151">
        <v>0.18</v>
      </c>
      <c r="G3708" s="151">
        <f t="shared" si="171"/>
        <v>0</v>
      </c>
      <c r="H3708" s="151">
        <f t="shared" si="172"/>
        <v>0.18</v>
      </c>
      <c r="I3708" s="151">
        <f t="shared" si="173"/>
        <v>0.18</v>
      </c>
      <c r="J3708" s="151" t="s">
        <v>704</v>
      </c>
      <c r="K3708" s="151" t="str">
        <f>IFERROR(IF(VLOOKUP(B3708,comp!$D:$L,1,FALSE)=B3708,"",""),"Novo")</f>
        <v>Novo</v>
      </c>
    </row>
    <row r="3709" spans="1:11">
      <c r="A3709" s="151">
        <v>88292</v>
      </c>
      <c r="B3709" s="152">
        <v>4250</v>
      </c>
      <c r="C3709" s="151" t="s">
        <v>4066</v>
      </c>
      <c r="D3709" s="151" t="s">
        <v>852</v>
      </c>
      <c r="E3709" s="151">
        <v>1</v>
      </c>
      <c r="F3709" s="151">
        <v>16.77</v>
      </c>
      <c r="G3709" s="151">
        <f t="shared" si="171"/>
        <v>16.77</v>
      </c>
      <c r="H3709" s="151">
        <f t="shared" si="172"/>
        <v>0</v>
      </c>
      <c r="I3709" s="151">
        <f t="shared" si="173"/>
        <v>16.77</v>
      </c>
      <c r="J3709" s="151" t="s">
        <v>707</v>
      </c>
      <c r="K3709" s="151" t="str">
        <f>IFERROR(IF(VLOOKUP(B3709,comp!$D:$L,1,FALSE)=B3709,"",""),"Novo")</f>
        <v/>
      </c>
    </row>
    <row r="3710" spans="1:11">
      <c r="A3710" s="151">
        <v>88292</v>
      </c>
      <c r="B3710" s="152">
        <v>95355</v>
      </c>
      <c r="C3710" s="151" t="s">
        <v>6886</v>
      </c>
      <c r="D3710" s="151" t="s">
        <v>852</v>
      </c>
      <c r="E3710" s="151">
        <v>1</v>
      </c>
      <c r="F3710" s="151">
        <v>0.16</v>
      </c>
      <c r="G3710" s="151">
        <f t="shared" si="171"/>
        <v>0</v>
      </c>
      <c r="H3710" s="151">
        <f t="shared" si="172"/>
        <v>0.16</v>
      </c>
      <c r="I3710" s="151">
        <f t="shared" si="173"/>
        <v>0.16</v>
      </c>
      <c r="J3710" s="151" t="s">
        <v>704</v>
      </c>
      <c r="K3710" s="151" t="str">
        <f>IFERROR(IF(VLOOKUP(B3710,comp!$D:$L,1,FALSE)=B3710,"",""),"Novo")</f>
        <v>Novo</v>
      </c>
    </row>
    <row r="3711" spans="1:11">
      <c r="A3711" s="151">
        <v>88293</v>
      </c>
      <c r="B3711" s="152">
        <v>44501</v>
      </c>
      <c r="C3711" s="151" t="s">
        <v>4103</v>
      </c>
      <c r="D3711" s="151" t="s">
        <v>852</v>
      </c>
      <c r="E3711" s="151">
        <v>1</v>
      </c>
      <c r="F3711" s="151">
        <v>19.760000000000002</v>
      </c>
      <c r="G3711" s="151">
        <f t="shared" si="171"/>
        <v>19.760000000000002</v>
      </c>
      <c r="H3711" s="151">
        <f t="shared" si="172"/>
        <v>0</v>
      </c>
      <c r="I3711" s="151">
        <f t="shared" si="173"/>
        <v>19.760000000000002</v>
      </c>
      <c r="J3711" s="151" t="s">
        <v>707</v>
      </c>
      <c r="K3711" s="151" t="str">
        <f>IFERROR(IF(VLOOKUP(B3711,comp!$D:$L,1,FALSE)=B3711,"",""),"Novo")</f>
        <v/>
      </c>
    </row>
    <row r="3712" spans="1:11">
      <c r="A3712" s="151">
        <v>88293</v>
      </c>
      <c r="B3712" s="152">
        <v>95356</v>
      </c>
      <c r="C3712" s="151" t="s">
        <v>6887</v>
      </c>
      <c r="D3712" s="151" t="s">
        <v>852</v>
      </c>
      <c r="E3712" s="151">
        <v>1</v>
      </c>
      <c r="F3712" s="151">
        <v>0.18</v>
      </c>
      <c r="G3712" s="151">
        <f t="shared" si="171"/>
        <v>0</v>
      </c>
      <c r="H3712" s="151">
        <f t="shared" si="172"/>
        <v>0.18</v>
      </c>
      <c r="I3712" s="151">
        <f t="shared" si="173"/>
        <v>0.18</v>
      </c>
      <c r="J3712" s="151" t="s">
        <v>704</v>
      </c>
      <c r="K3712" s="151" t="str">
        <f>IFERROR(IF(VLOOKUP(B3712,comp!$D:$L,1,FALSE)=B3712,"",""),"Novo")</f>
        <v>Novo</v>
      </c>
    </row>
    <row r="3713" spans="1:11">
      <c r="A3713" s="151">
        <v>88294</v>
      </c>
      <c r="B3713" s="152">
        <v>4234</v>
      </c>
      <c r="C3713" s="151" t="s">
        <v>4054</v>
      </c>
      <c r="D3713" s="151" t="s">
        <v>852</v>
      </c>
      <c r="E3713" s="151">
        <v>1</v>
      </c>
      <c r="F3713" s="151">
        <v>26.38</v>
      </c>
      <c r="G3713" s="151">
        <f t="shared" si="171"/>
        <v>26.38</v>
      </c>
      <c r="H3713" s="151">
        <f t="shared" si="172"/>
        <v>0</v>
      </c>
      <c r="I3713" s="151">
        <f t="shared" si="173"/>
        <v>26.38</v>
      </c>
      <c r="J3713" s="151" t="s">
        <v>707</v>
      </c>
      <c r="K3713" s="151" t="str">
        <f>IFERROR(IF(VLOOKUP(B3713,comp!$D:$L,1,FALSE)=B3713,"",""),"Novo")</f>
        <v/>
      </c>
    </row>
    <row r="3714" spans="1:11">
      <c r="A3714" s="151">
        <v>88294</v>
      </c>
      <c r="B3714" s="152">
        <v>95357</v>
      </c>
      <c r="C3714" s="151" t="s">
        <v>6888</v>
      </c>
      <c r="D3714" s="151" t="s">
        <v>852</v>
      </c>
      <c r="E3714" s="151">
        <v>1</v>
      </c>
      <c r="F3714" s="151">
        <v>0.35</v>
      </c>
      <c r="G3714" s="151">
        <f t="shared" si="171"/>
        <v>0</v>
      </c>
      <c r="H3714" s="151">
        <f t="shared" si="172"/>
        <v>0.35</v>
      </c>
      <c r="I3714" s="151">
        <f t="shared" si="173"/>
        <v>0.35</v>
      </c>
      <c r="J3714" s="151" t="s">
        <v>704</v>
      </c>
      <c r="K3714" s="151" t="str">
        <f>IFERROR(IF(VLOOKUP(B3714,comp!$D:$L,1,FALSE)=B3714,"",""),"Novo")</f>
        <v>Novo</v>
      </c>
    </row>
    <row r="3715" spans="1:11">
      <c r="A3715" s="151">
        <v>88295</v>
      </c>
      <c r="B3715" s="152">
        <v>4253</v>
      </c>
      <c r="C3715" s="151" t="s">
        <v>4069</v>
      </c>
      <c r="D3715" s="151" t="s">
        <v>852</v>
      </c>
      <c r="E3715" s="151">
        <v>1</v>
      </c>
      <c r="F3715" s="151">
        <v>18.3</v>
      </c>
      <c r="G3715" s="151">
        <f t="shared" si="171"/>
        <v>18.3</v>
      </c>
      <c r="H3715" s="151">
        <f t="shared" si="172"/>
        <v>0</v>
      </c>
      <c r="I3715" s="151">
        <f t="shared" si="173"/>
        <v>18.3</v>
      </c>
      <c r="J3715" s="151" t="s">
        <v>707</v>
      </c>
      <c r="K3715" s="151" t="str">
        <f>IFERROR(IF(VLOOKUP(B3715,comp!$D:$L,1,FALSE)=B3715,"",""),"Novo")</f>
        <v/>
      </c>
    </row>
    <row r="3716" spans="1:11">
      <c r="A3716" s="151">
        <v>88295</v>
      </c>
      <c r="B3716" s="152">
        <v>95358</v>
      </c>
      <c r="C3716" s="151" t="s">
        <v>6889</v>
      </c>
      <c r="D3716" s="151" t="s">
        <v>852</v>
      </c>
      <c r="E3716" s="151">
        <v>1</v>
      </c>
      <c r="F3716" s="151">
        <v>0.34</v>
      </c>
      <c r="G3716" s="151">
        <f t="shared" si="171"/>
        <v>0</v>
      </c>
      <c r="H3716" s="151">
        <f t="shared" si="172"/>
        <v>0.34</v>
      </c>
      <c r="I3716" s="151">
        <f t="shared" si="173"/>
        <v>0.34</v>
      </c>
      <c r="J3716" s="151" t="s">
        <v>704</v>
      </c>
      <c r="K3716" s="151" t="str">
        <f>IFERROR(IF(VLOOKUP(B3716,comp!$D:$L,1,FALSE)=B3716,"",""),"Novo")</f>
        <v>Novo</v>
      </c>
    </row>
    <row r="3717" spans="1:11">
      <c r="A3717" s="151">
        <v>88296</v>
      </c>
      <c r="B3717" s="152">
        <v>4254</v>
      </c>
      <c r="C3717" s="151" t="s">
        <v>4070</v>
      </c>
      <c r="D3717" s="151" t="s">
        <v>852</v>
      </c>
      <c r="E3717" s="151">
        <v>1</v>
      </c>
      <c r="F3717" s="151">
        <v>18.93</v>
      </c>
      <c r="G3717" s="151">
        <f t="shared" ref="G3717:G3780" si="174">IF(J3717="INSUMO",F3717*E3717,0)</f>
        <v>18.93</v>
      </c>
      <c r="H3717" s="151">
        <f t="shared" ref="H3717:H3780" si="175">IF(J3717="MÃO DE OBRA",F3717*E3717,0)</f>
        <v>0</v>
      </c>
      <c r="I3717" s="151">
        <f t="shared" ref="I3717:I3780" si="176">E3717*F3717</f>
        <v>18.93</v>
      </c>
      <c r="J3717" s="151" t="s">
        <v>707</v>
      </c>
      <c r="K3717" s="151" t="str">
        <f>IFERROR(IF(VLOOKUP(B3717,comp!$D:$L,1,FALSE)=B3717,"",""),"Novo")</f>
        <v/>
      </c>
    </row>
    <row r="3718" spans="1:11">
      <c r="A3718" s="151">
        <v>88296</v>
      </c>
      <c r="B3718" s="152">
        <v>95359</v>
      </c>
      <c r="C3718" s="151" t="s">
        <v>6890</v>
      </c>
      <c r="D3718" s="151" t="s">
        <v>852</v>
      </c>
      <c r="E3718" s="151">
        <v>1</v>
      </c>
      <c r="F3718" s="151">
        <v>0.35</v>
      </c>
      <c r="G3718" s="151">
        <f t="shared" si="174"/>
        <v>0</v>
      </c>
      <c r="H3718" s="151">
        <f t="shared" si="175"/>
        <v>0.35</v>
      </c>
      <c r="I3718" s="151">
        <f t="shared" si="176"/>
        <v>0.35</v>
      </c>
      <c r="J3718" s="151" t="s">
        <v>704</v>
      </c>
      <c r="K3718" s="151" t="str">
        <f>IFERROR(IF(VLOOKUP(B3718,comp!$D:$L,1,FALSE)=B3718,"",""),"Novo")</f>
        <v>Novo</v>
      </c>
    </row>
    <row r="3719" spans="1:11">
      <c r="A3719" s="151">
        <v>88297</v>
      </c>
      <c r="B3719" s="152">
        <v>4230</v>
      </c>
      <c r="C3719" s="151" t="s">
        <v>4059</v>
      </c>
      <c r="D3719" s="151" t="s">
        <v>852</v>
      </c>
      <c r="E3719" s="151">
        <v>1</v>
      </c>
      <c r="F3719" s="151">
        <v>21.21</v>
      </c>
      <c r="G3719" s="151">
        <f t="shared" si="174"/>
        <v>21.21</v>
      </c>
      <c r="H3719" s="151">
        <f t="shared" si="175"/>
        <v>0</v>
      </c>
      <c r="I3719" s="151">
        <f t="shared" si="176"/>
        <v>21.21</v>
      </c>
      <c r="J3719" s="151" t="s">
        <v>707</v>
      </c>
      <c r="K3719" s="151" t="str">
        <f>IFERROR(IF(VLOOKUP(B3719,comp!$D:$L,1,FALSE)=B3719,"",""),"Novo")</f>
        <v/>
      </c>
    </row>
    <row r="3720" spans="1:11">
      <c r="A3720" s="151">
        <v>88297</v>
      </c>
      <c r="B3720" s="152">
        <v>95360</v>
      </c>
      <c r="C3720" s="151" t="s">
        <v>6891</v>
      </c>
      <c r="D3720" s="151" t="s">
        <v>852</v>
      </c>
      <c r="E3720" s="151">
        <v>1</v>
      </c>
      <c r="F3720" s="151">
        <v>0.28000000000000003</v>
      </c>
      <c r="G3720" s="151">
        <f t="shared" si="174"/>
        <v>0</v>
      </c>
      <c r="H3720" s="151">
        <f t="shared" si="175"/>
        <v>0.28000000000000003</v>
      </c>
      <c r="I3720" s="151">
        <f t="shared" si="176"/>
        <v>0.28000000000000003</v>
      </c>
      <c r="J3720" s="151" t="s">
        <v>704</v>
      </c>
      <c r="K3720" s="151" t="str">
        <f>IFERROR(IF(VLOOKUP(B3720,comp!$D:$L,1,FALSE)=B3720,"",""),"Novo")</f>
        <v>Novo</v>
      </c>
    </row>
    <row r="3721" spans="1:11">
      <c r="A3721" s="151">
        <v>88298</v>
      </c>
      <c r="B3721" s="152">
        <v>4257</v>
      </c>
      <c r="C3721" s="151" t="s">
        <v>4071</v>
      </c>
      <c r="D3721" s="151" t="s">
        <v>852</v>
      </c>
      <c r="E3721" s="151">
        <v>1</v>
      </c>
      <c r="F3721" s="151">
        <v>18.3</v>
      </c>
      <c r="G3721" s="151">
        <f t="shared" si="174"/>
        <v>18.3</v>
      </c>
      <c r="H3721" s="151">
        <f t="shared" si="175"/>
        <v>0</v>
      </c>
      <c r="I3721" s="151">
        <f t="shared" si="176"/>
        <v>18.3</v>
      </c>
      <c r="J3721" s="151" t="s">
        <v>707</v>
      </c>
      <c r="K3721" s="151" t="str">
        <f>IFERROR(IF(VLOOKUP(B3721,comp!$D:$L,1,FALSE)=B3721,"",""),"Novo")</f>
        <v/>
      </c>
    </row>
    <row r="3722" spans="1:11">
      <c r="A3722" s="151">
        <v>88298</v>
      </c>
      <c r="B3722" s="152">
        <v>95361</v>
      </c>
      <c r="C3722" s="151" t="s">
        <v>6892</v>
      </c>
      <c r="D3722" s="151" t="s">
        <v>852</v>
      </c>
      <c r="E3722" s="151">
        <v>1</v>
      </c>
      <c r="F3722" s="151">
        <v>0.17</v>
      </c>
      <c r="G3722" s="151">
        <f t="shared" si="174"/>
        <v>0</v>
      </c>
      <c r="H3722" s="151">
        <f t="shared" si="175"/>
        <v>0.17</v>
      </c>
      <c r="I3722" s="151">
        <f t="shared" si="176"/>
        <v>0.17</v>
      </c>
      <c r="J3722" s="151" t="s">
        <v>704</v>
      </c>
      <c r="K3722" s="151" t="str">
        <f>IFERROR(IF(VLOOKUP(B3722,comp!$D:$L,1,FALSE)=B3722,"",""),"Novo")</f>
        <v>Novo</v>
      </c>
    </row>
    <row r="3723" spans="1:11">
      <c r="A3723" s="151">
        <v>88299</v>
      </c>
      <c r="B3723" s="152">
        <v>4240</v>
      </c>
      <c r="C3723" s="151" t="s">
        <v>4063</v>
      </c>
      <c r="D3723" s="151" t="s">
        <v>852</v>
      </c>
      <c r="E3723" s="151">
        <v>1</v>
      </c>
      <c r="F3723" s="151">
        <v>27.33</v>
      </c>
      <c r="G3723" s="151">
        <f t="shared" si="174"/>
        <v>27.33</v>
      </c>
      <c r="H3723" s="151">
        <f t="shared" si="175"/>
        <v>0</v>
      </c>
      <c r="I3723" s="151">
        <f t="shared" si="176"/>
        <v>27.33</v>
      </c>
      <c r="J3723" s="151" t="s">
        <v>707</v>
      </c>
      <c r="K3723" s="151" t="str">
        <f>IFERROR(IF(VLOOKUP(B3723,comp!$D:$L,1,FALSE)=B3723,"",""),"Novo")</f>
        <v/>
      </c>
    </row>
    <row r="3724" spans="1:11">
      <c r="A3724" s="151">
        <v>88299</v>
      </c>
      <c r="B3724" s="152">
        <v>95362</v>
      </c>
      <c r="C3724" s="151" t="s">
        <v>6893</v>
      </c>
      <c r="D3724" s="151" t="s">
        <v>852</v>
      </c>
      <c r="E3724" s="151">
        <v>1</v>
      </c>
      <c r="F3724" s="151">
        <v>0.26</v>
      </c>
      <c r="G3724" s="151">
        <f t="shared" si="174"/>
        <v>0</v>
      </c>
      <c r="H3724" s="151">
        <f t="shared" si="175"/>
        <v>0.26</v>
      </c>
      <c r="I3724" s="151">
        <f t="shared" si="176"/>
        <v>0.26</v>
      </c>
      <c r="J3724" s="151" t="s">
        <v>704</v>
      </c>
      <c r="K3724" s="151" t="str">
        <f>IFERROR(IF(VLOOKUP(B3724,comp!$D:$L,1,FALSE)=B3724,"",""),"Novo")</f>
        <v>Novo</v>
      </c>
    </row>
    <row r="3725" spans="1:11">
      <c r="A3725" s="151">
        <v>88300</v>
      </c>
      <c r="B3725" s="152">
        <v>4239</v>
      </c>
      <c r="C3725" s="151" t="s">
        <v>4062</v>
      </c>
      <c r="D3725" s="151" t="s">
        <v>852</v>
      </c>
      <c r="E3725" s="151">
        <v>1</v>
      </c>
      <c r="F3725" s="151">
        <v>27.33</v>
      </c>
      <c r="G3725" s="151">
        <f t="shared" si="174"/>
        <v>27.33</v>
      </c>
      <c r="H3725" s="151">
        <f t="shared" si="175"/>
        <v>0</v>
      </c>
      <c r="I3725" s="151">
        <f t="shared" si="176"/>
        <v>27.33</v>
      </c>
      <c r="J3725" s="151" t="s">
        <v>707</v>
      </c>
      <c r="K3725" s="151" t="str">
        <f>IFERROR(IF(VLOOKUP(B3725,comp!$D:$L,1,FALSE)=B3725,"",""),"Novo")</f>
        <v/>
      </c>
    </row>
    <row r="3726" spans="1:11">
      <c r="A3726" s="151">
        <v>88300</v>
      </c>
      <c r="B3726" s="152">
        <v>95363</v>
      </c>
      <c r="C3726" s="151" t="s">
        <v>6894</v>
      </c>
      <c r="D3726" s="151" t="s">
        <v>852</v>
      </c>
      <c r="E3726" s="151">
        <v>1</v>
      </c>
      <c r="F3726" s="151">
        <v>0.26</v>
      </c>
      <c r="G3726" s="151">
        <f t="shared" si="174"/>
        <v>0</v>
      </c>
      <c r="H3726" s="151">
        <f t="shared" si="175"/>
        <v>0.26</v>
      </c>
      <c r="I3726" s="151">
        <f t="shared" si="176"/>
        <v>0.26</v>
      </c>
      <c r="J3726" s="151" t="s">
        <v>704</v>
      </c>
      <c r="K3726" s="151" t="str">
        <f>IFERROR(IF(VLOOKUP(B3726,comp!$D:$L,1,FALSE)=B3726,"",""),"Novo")</f>
        <v>Novo</v>
      </c>
    </row>
    <row r="3727" spans="1:11">
      <c r="A3727" s="151">
        <v>88301</v>
      </c>
      <c r="B3727" s="152">
        <v>4248</v>
      </c>
      <c r="C3727" s="151" t="s">
        <v>4065</v>
      </c>
      <c r="D3727" s="151" t="s">
        <v>852</v>
      </c>
      <c r="E3727" s="151">
        <v>1</v>
      </c>
      <c r="F3727" s="151">
        <v>19.760000000000002</v>
      </c>
      <c r="G3727" s="151">
        <f t="shared" si="174"/>
        <v>19.760000000000002</v>
      </c>
      <c r="H3727" s="151">
        <f t="shared" si="175"/>
        <v>0</v>
      </c>
      <c r="I3727" s="151">
        <f t="shared" si="176"/>
        <v>19.760000000000002</v>
      </c>
      <c r="J3727" s="151" t="s">
        <v>707</v>
      </c>
      <c r="K3727" s="151" t="str">
        <f>IFERROR(IF(VLOOKUP(B3727,comp!$D:$L,1,FALSE)=B3727,"",""),"Novo")</f>
        <v/>
      </c>
    </row>
    <row r="3728" spans="1:11">
      <c r="A3728" s="151">
        <v>88301</v>
      </c>
      <c r="B3728" s="152">
        <v>95364</v>
      </c>
      <c r="C3728" s="151" t="s">
        <v>6895</v>
      </c>
      <c r="D3728" s="151" t="s">
        <v>852</v>
      </c>
      <c r="E3728" s="151">
        <v>1</v>
      </c>
      <c r="F3728" s="151">
        <v>0.18</v>
      </c>
      <c r="G3728" s="151">
        <f t="shared" si="174"/>
        <v>0</v>
      </c>
      <c r="H3728" s="151">
        <f t="shared" si="175"/>
        <v>0.18</v>
      </c>
      <c r="I3728" s="151">
        <f t="shared" si="176"/>
        <v>0.18</v>
      </c>
      <c r="J3728" s="151" t="s">
        <v>704</v>
      </c>
      <c r="K3728" s="151" t="str">
        <f>IFERROR(IF(VLOOKUP(B3728,comp!$D:$L,1,FALSE)=B3728,"",""),"Novo")</f>
        <v>Novo</v>
      </c>
    </row>
    <row r="3729" spans="1:11">
      <c r="A3729" s="151">
        <v>88302</v>
      </c>
      <c r="B3729" s="152">
        <v>44500</v>
      </c>
      <c r="C3729" s="151" t="s">
        <v>4102</v>
      </c>
      <c r="D3729" s="151" t="s">
        <v>852</v>
      </c>
      <c r="E3729" s="151">
        <v>1</v>
      </c>
      <c r="F3729" s="151">
        <v>19.760000000000002</v>
      </c>
      <c r="G3729" s="151">
        <f t="shared" si="174"/>
        <v>19.760000000000002</v>
      </c>
      <c r="H3729" s="151">
        <f t="shared" si="175"/>
        <v>0</v>
      </c>
      <c r="I3729" s="151">
        <f t="shared" si="176"/>
        <v>19.760000000000002</v>
      </c>
      <c r="J3729" s="151" t="s">
        <v>707</v>
      </c>
      <c r="K3729" s="151" t="str">
        <f>IFERROR(IF(VLOOKUP(B3729,comp!$D:$L,1,FALSE)=B3729,"",""),"Novo")</f>
        <v/>
      </c>
    </row>
    <row r="3730" spans="1:11">
      <c r="A3730" s="151">
        <v>88302</v>
      </c>
      <c r="B3730" s="152">
        <v>95365</v>
      </c>
      <c r="C3730" s="151" t="s">
        <v>6896</v>
      </c>
      <c r="D3730" s="151" t="s">
        <v>852</v>
      </c>
      <c r="E3730" s="151">
        <v>1</v>
      </c>
      <c r="F3730" s="151">
        <v>0.18</v>
      </c>
      <c r="G3730" s="151">
        <f t="shared" si="174"/>
        <v>0</v>
      </c>
      <c r="H3730" s="151">
        <f t="shared" si="175"/>
        <v>0.18</v>
      </c>
      <c r="I3730" s="151">
        <f t="shared" si="176"/>
        <v>0.18</v>
      </c>
      <c r="J3730" s="151" t="s">
        <v>704</v>
      </c>
      <c r="K3730" s="151" t="str">
        <f>IFERROR(IF(VLOOKUP(B3730,comp!$D:$L,1,FALSE)=B3730,"",""),"Novo")</f>
        <v>Novo</v>
      </c>
    </row>
    <row r="3731" spans="1:11">
      <c r="A3731" s="151">
        <v>88303</v>
      </c>
      <c r="B3731" s="152">
        <v>4238</v>
      </c>
      <c r="C3731" s="151" t="s">
        <v>4061</v>
      </c>
      <c r="D3731" s="151" t="s">
        <v>852</v>
      </c>
      <c r="E3731" s="151">
        <v>1</v>
      </c>
      <c r="F3731" s="151">
        <v>20.12</v>
      </c>
      <c r="G3731" s="151">
        <f t="shared" si="174"/>
        <v>20.12</v>
      </c>
      <c r="H3731" s="151">
        <f t="shared" si="175"/>
        <v>0</v>
      </c>
      <c r="I3731" s="151">
        <f t="shared" si="176"/>
        <v>20.12</v>
      </c>
      <c r="J3731" s="151" t="s">
        <v>707</v>
      </c>
      <c r="K3731" s="151" t="str">
        <f>IFERROR(IF(VLOOKUP(B3731,comp!$D:$L,1,FALSE)=B3731,"",""),"Novo")</f>
        <v/>
      </c>
    </row>
    <row r="3732" spans="1:11">
      <c r="A3732" s="151">
        <v>88303</v>
      </c>
      <c r="B3732" s="152">
        <v>95366</v>
      </c>
      <c r="C3732" s="151" t="s">
        <v>6897</v>
      </c>
      <c r="D3732" s="151" t="s">
        <v>852</v>
      </c>
      <c r="E3732" s="151">
        <v>1</v>
      </c>
      <c r="F3732" s="151">
        <v>0.19</v>
      </c>
      <c r="G3732" s="151">
        <f t="shared" si="174"/>
        <v>0</v>
      </c>
      <c r="H3732" s="151">
        <f t="shared" si="175"/>
        <v>0.19</v>
      </c>
      <c r="I3732" s="151">
        <f t="shared" si="176"/>
        <v>0.19</v>
      </c>
      <c r="J3732" s="151" t="s">
        <v>704</v>
      </c>
      <c r="K3732" s="151" t="str">
        <f>IFERROR(IF(VLOOKUP(B3732,comp!$D:$L,1,FALSE)=B3732,"",""),"Novo")</f>
        <v>Novo</v>
      </c>
    </row>
    <row r="3733" spans="1:11">
      <c r="A3733" s="151">
        <v>88304</v>
      </c>
      <c r="B3733" s="152">
        <v>4233</v>
      </c>
      <c r="C3733" s="151" t="s">
        <v>4060</v>
      </c>
      <c r="D3733" s="151" t="s">
        <v>852</v>
      </c>
      <c r="E3733" s="151">
        <v>1</v>
      </c>
      <c r="F3733" s="151">
        <v>27.33</v>
      </c>
      <c r="G3733" s="151">
        <f t="shared" si="174"/>
        <v>27.33</v>
      </c>
      <c r="H3733" s="151">
        <f t="shared" si="175"/>
        <v>0</v>
      </c>
      <c r="I3733" s="151">
        <f t="shared" si="176"/>
        <v>27.33</v>
      </c>
      <c r="J3733" s="151" t="s">
        <v>707</v>
      </c>
      <c r="K3733" s="151" t="str">
        <f>IFERROR(IF(VLOOKUP(B3733,comp!$D:$L,1,FALSE)=B3733,"",""),"Novo")</f>
        <v/>
      </c>
    </row>
    <row r="3734" spans="1:11">
      <c r="A3734" s="151">
        <v>88304</v>
      </c>
      <c r="B3734" s="152">
        <v>95367</v>
      </c>
      <c r="C3734" s="151" t="s">
        <v>6898</v>
      </c>
      <c r="D3734" s="151" t="s">
        <v>852</v>
      </c>
      <c r="E3734" s="151">
        <v>1</v>
      </c>
      <c r="F3734" s="151">
        <v>0.26</v>
      </c>
      <c r="G3734" s="151">
        <f t="shared" si="174"/>
        <v>0</v>
      </c>
      <c r="H3734" s="151">
        <f t="shared" si="175"/>
        <v>0.26</v>
      </c>
      <c r="I3734" s="151">
        <f t="shared" si="176"/>
        <v>0.26</v>
      </c>
      <c r="J3734" s="151" t="s">
        <v>704</v>
      </c>
      <c r="K3734" s="151" t="str">
        <f>IFERROR(IF(VLOOKUP(B3734,comp!$D:$L,1,FALSE)=B3734,"",""),"Novo")</f>
        <v>Novo</v>
      </c>
    </row>
    <row r="3735" spans="1:11">
      <c r="A3735" s="151">
        <v>88306</v>
      </c>
      <c r="B3735" s="152">
        <v>4251</v>
      </c>
      <c r="C3735" s="151" t="s">
        <v>4067</v>
      </c>
      <c r="D3735" s="151" t="s">
        <v>852</v>
      </c>
      <c r="E3735" s="151">
        <v>1</v>
      </c>
      <c r="F3735" s="151">
        <v>14.67</v>
      </c>
      <c r="G3735" s="151">
        <f t="shared" si="174"/>
        <v>14.67</v>
      </c>
      <c r="H3735" s="151">
        <f t="shared" si="175"/>
        <v>0</v>
      </c>
      <c r="I3735" s="151">
        <f t="shared" si="176"/>
        <v>14.67</v>
      </c>
      <c r="J3735" s="151" t="s">
        <v>707</v>
      </c>
      <c r="K3735" s="151" t="str">
        <f>IFERROR(IF(VLOOKUP(B3735,comp!$D:$L,1,FALSE)=B3735,"",""),"Novo")</f>
        <v/>
      </c>
    </row>
    <row r="3736" spans="1:11">
      <c r="A3736" s="151">
        <v>88306</v>
      </c>
      <c r="B3736" s="152">
        <v>95368</v>
      </c>
      <c r="C3736" s="151" t="s">
        <v>6899</v>
      </c>
      <c r="D3736" s="151" t="s">
        <v>852</v>
      </c>
      <c r="E3736" s="151">
        <v>1</v>
      </c>
      <c r="F3736" s="151">
        <v>0.19</v>
      </c>
      <c r="G3736" s="151">
        <f t="shared" si="174"/>
        <v>0</v>
      </c>
      <c r="H3736" s="151">
        <f t="shared" si="175"/>
        <v>0.19</v>
      </c>
      <c r="I3736" s="151">
        <f t="shared" si="176"/>
        <v>0.19</v>
      </c>
      <c r="J3736" s="151" t="s">
        <v>704</v>
      </c>
      <c r="K3736" s="151" t="str">
        <f>IFERROR(IF(VLOOKUP(B3736,comp!$D:$L,1,FALSE)=B3736,"",""),"Novo")</f>
        <v>Novo</v>
      </c>
    </row>
    <row r="3737" spans="1:11">
      <c r="A3737" s="151">
        <v>88307</v>
      </c>
      <c r="B3737" s="152">
        <v>4252</v>
      </c>
      <c r="C3737" s="151" t="s">
        <v>4068</v>
      </c>
      <c r="D3737" s="151" t="s">
        <v>852</v>
      </c>
      <c r="E3737" s="151">
        <v>1</v>
      </c>
      <c r="F3737" s="151">
        <v>21.47</v>
      </c>
      <c r="G3737" s="151">
        <f t="shared" si="174"/>
        <v>21.47</v>
      </c>
      <c r="H3737" s="151">
        <f t="shared" si="175"/>
        <v>0</v>
      </c>
      <c r="I3737" s="151">
        <f t="shared" si="176"/>
        <v>21.47</v>
      </c>
      <c r="J3737" s="151" t="s">
        <v>707</v>
      </c>
      <c r="K3737" s="151" t="str">
        <f>IFERROR(IF(VLOOKUP(B3737,comp!$D:$L,1,FALSE)=B3737,"",""),"Novo")</f>
        <v/>
      </c>
    </row>
    <row r="3738" spans="1:11">
      <c r="A3738" s="151">
        <v>88307</v>
      </c>
      <c r="B3738" s="152">
        <v>95369</v>
      </c>
      <c r="C3738" s="151" t="s">
        <v>6900</v>
      </c>
      <c r="D3738" s="151" t="s">
        <v>852</v>
      </c>
      <c r="E3738" s="151">
        <v>1</v>
      </c>
      <c r="F3738" s="151">
        <v>0.2</v>
      </c>
      <c r="G3738" s="151">
        <f t="shared" si="174"/>
        <v>0</v>
      </c>
      <c r="H3738" s="151">
        <f t="shared" si="175"/>
        <v>0.2</v>
      </c>
      <c r="I3738" s="151">
        <f t="shared" si="176"/>
        <v>0.2</v>
      </c>
      <c r="J3738" s="151" t="s">
        <v>704</v>
      </c>
      <c r="K3738" s="151" t="str">
        <f>IFERROR(IF(VLOOKUP(B3738,comp!$D:$L,1,FALSE)=B3738,"",""),"Novo")</f>
        <v>Novo</v>
      </c>
    </row>
    <row r="3739" spans="1:11">
      <c r="A3739" s="151">
        <v>88308</v>
      </c>
      <c r="B3739" s="152">
        <v>4751</v>
      </c>
      <c r="C3739" s="151" t="s">
        <v>4225</v>
      </c>
      <c r="D3739" s="151" t="s">
        <v>852</v>
      </c>
      <c r="E3739" s="151">
        <v>1</v>
      </c>
      <c r="F3739" s="151">
        <v>21.23</v>
      </c>
      <c r="G3739" s="151">
        <f t="shared" si="174"/>
        <v>21.23</v>
      </c>
      <c r="H3739" s="151">
        <f t="shared" si="175"/>
        <v>0</v>
      </c>
      <c r="I3739" s="151">
        <f t="shared" si="176"/>
        <v>21.23</v>
      </c>
      <c r="J3739" s="151" t="s">
        <v>707</v>
      </c>
      <c r="K3739" s="151" t="str">
        <f>IFERROR(IF(VLOOKUP(B3739,comp!$D:$L,1,FALSE)=B3739,"",""),"Novo")</f>
        <v/>
      </c>
    </row>
    <row r="3740" spans="1:11">
      <c r="A3740" s="151">
        <v>88308</v>
      </c>
      <c r="B3740" s="152">
        <v>95370</v>
      </c>
      <c r="C3740" s="151" t="s">
        <v>6901</v>
      </c>
      <c r="D3740" s="151" t="s">
        <v>852</v>
      </c>
      <c r="E3740" s="151">
        <v>1</v>
      </c>
      <c r="F3740" s="151">
        <v>0.36</v>
      </c>
      <c r="G3740" s="151">
        <f t="shared" si="174"/>
        <v>0</v>
      </c>
      <c r="H3740" s="151">
        <f t="shared" si="175"/>
        <v>0.36</v>
      </c>
      <c r="I3740" s="151">
        <f t="shared" si="176"/>
        <v>0.36</v>
      </c>
      <c r="J3740" s="151" t="s">
        <v>704</v>
      </c>
      <c r="K3740" s="151" t="str">
        <f>IFERROR(IF(VLOOKUP(B3740,comp!$D:$L,1,FALSE)=B3740,"",""),"Novo")</f>
        <v>Novo</v>
      </c>
    </row>
    <row r="3741" spans="1:11">
      <c r="A3741" s="151">
        <v>88309</v>
      </c>
      <c r="B3741" s="152">
        <v>4750</v>
      </c>
      <c r="C3741" s="151" t="s">
        <v>4223</v>
      </c>
      <c r="D3741" s="151" t="s">
        <v>852</v>
      </c>
      <c r="E3741" s="151">
        <v>1</v>
      </c>
      <c r="F3741" s="151">
        <v>21.23</v>
      </c>
      <c r="G3741" s="151">
        <f t="shared" si="174"/>
        <v>21.23</v>
      </c>
      <c r="H3741" s="151">
        <f t="shared" si="175"/>
        <v>0</v>
      </c>
      <c r="I3741" s="151">
        <f t="shared" si="176"/>
        <v>21.23</v>
      </c>
      <c r="J3741" s="151" t="s">
        <v>707</v>
      </c>
      <c r="K3741" s="151" t="str">
        <f>IFERROR(IF(VLOOKUP(B3741,comp!$D:$L,1,FALSE)=B3741,"",""),"Novo")</f>
        <v/>
      </c>
    </row>
    <row r="3742" spans="1:11">
      <c r="A3742" s="151">
        <v>88309</v>
      </c>
      <c r="B3742" s="152">
        <v>95371</v>
      </c>
      <c r="C3742" s="151" t="s">
        <v>6902</v>
      </c>
      <c r="D3742" s="151" t="s">
        <v>852</v>
      </c>
      <c r="E3742" s="151">
        <v>1</v>
      </c>
      <c r="F3742" s="151">
        <v>0.51</v>
      </c>
      <c r="G3742" s="151">
        <f t="shared" si="174"/>
        <v>0</v>
      </c>
      <c r="H3742" s="151">
        <f t="shared" si="175"/>
        <v>0.51</v>
      </c>
      <c r="I3742" s="151">
        <f t="shared" si="176"/>
        <v>0.51</v>
      </c>
      <c r="J3742" s="151" t="s">
        <v>704</v>
      </c>
      <c r="K3742" s="151" t="str">
        <f>IFERROR(IF(VLOOKUP(B3742,comp!$D:$L,1,FALSE)=B3742,"",""),"Novo")</f>
        <v>Novo</v>
      </c>
    </row>
    <row r="3743" spans="1:11">
      <c r="A3743" s="151">
        <v>88310</v>
      </c>
      <c r="B3743" s="152">
        <v>4783</v>
      </c>
      <c r="C3743" s="151" t="s">
        <v>4245</v>
      </c>
      <c r="D3743" s="151" t="s">
        <v>852</v>
      </c>
      <c r="E3743" s="151">
        <v>1</v>
      </c>
      <c r="F3743" s="151">
        <v>21.75</v>
      </c>
      <c r="G3743" s="151">
        <f t="shared" si="174"/>
        <v>21.75</v>
      </c>
      <c r="H3743" s="151">
        <f t="shared" si="175"/>
        <v>0</v>
      </c>
      <c r="I3743" s="151">
        <f t="shared" si="176"/>
        <v>21.75</v>
      </c>
      <c r="J3743" s="151" t="s">
        <v>707</v>
      </c>
      <c r="K3743" s="151" t="str">
        <f>IFERROR(IF(VLOOKUP(B3743,comp!$D:$L,1,FALSE)=B3743,"",""),"Novo")</f>
        <v/>
      </c>
    </row>
    <row r="3744" spans="1:11">
      <c r="A3744" s="151">
        <v>88310</v>
      </c>
      <c r="B3744" s="152">
        <v>43466</v>
      </c>
      <c r="C3744" s="151" t="s">
        <v>6493</v>
      </c>
      <c r="D3744" s="151" t="s">
        <v>852</v>
      </c>
      <c r="E3744" s="151">
        <v>1</v>
      </c>
      <c r="F3744" s="151">
        <v>1.97</v>
      </c>
      <c r="G3744" s="151">
        <f t="shared" si="174"/>
        <v>1.97</v>
      </c>
      <c r="H3744" s="151">
        <f t="shared" si="175"/>
        <v>0</v>
      </c>
      <c r="I3744" s="151">
        <f t="shared" si="176"/>
        <v>1.97</v>
      </c>
      <c r="J3744" s="151" t="s">
        <v>707</v>
      </c>
      <c r="K3744" s="151" t="str">
        <f>IFERROR(IF(VLOOKUP(B3744,comp!$D:$L,1,FALSE)=B3744,"",""),"Novo")</f>
        <v/>
      </c>
    </row>
    <row r="3745" spans="1:11">
      <c r="A3745" s="151">
        <v>88310</v>
      </c>
      <c r="B3745" s="152">
        <v>43490</v>
      </c>
      <c r="C3745" s="151" t="s">
        <v>6517</v>
      </c>
      <c r="D3745" s="151" t="s">
        <v>852</v>
      </c>
      <c r="E3745" s="151">
        <v>1</v>
      </c>
      <c r="F3745" s="151">
        <v>1.73</v>
      </c>
      <c r="G3745" s="151">
        <f t="shared" si="174"/>
        <v>1.73</v>
      </c>
      <c r="H3745" s="151">
        <f t="shared" si="175"/>
        <v>0</v>
      </c>
      <c r="I3745" s="151">
        <f t="shared" si="176"/>
        <v>1.73</v>
      </c>
      <c r="J3745" s="151" t="s">
        <v>707</v>
      </c>
      <c r="K3745" s="151" t="str">
        <f>IFERROR(IF(VLOOKUP(B3745,comp!$D:$L,1,FALSE)=B3745,"",""),"Novo")</f>
        <v/>
      </c>
    </row>
    <row r="3746" spans="1:11">
      <c r="A3746" s="151">
        <v>88310</v>
      </c>
      <c r="B3746" s="152">
        <v>95372</v>
      </c>
      <c r="C3746" s="151" t="s">
        <v>6903</v>
      </c>
      <c r="D3746" s="151" t="s">
        <v>852</v>
      </c>
      <c r="E3746" s="151">
        <v>1</v>
      </c>
      <c r="F3746" s="151">
        <v>0.36</v>
      </c>
      <c r="G3746" s="151">
        <f t="shared" si="174"/>
        <v>0</v>
      </c>
      <c r="H3746" s="151">
        <f t="shared" si="175"/>
        <v>0.36</v>
      </c>
      <c r="I3746" s="151">
        <f t="shared" si="176"/>
        <v>0.36</v>
      </c>
      <c r="J3746" s="151" t="s">
        <v>704</v>
      </c>
      <c r="K3746" s="151" t="str">
        <f>IFERROR(IF(VLOOKUP(B3746,comp!$D:$L,1,FALSE)=B3746,"",""),"Novo")</f>
        <v>Novo</v>
      </c>
    </row>
    <row r="3747" spans="1:11">
      <c r="A3747" s="151">
        <v>88311</v>
      </c>
      <c r="B3747" s="152">
        <v>12874</v>
      </c>
      <c r="C3747" s="151" t="s">
        <v>4247</v>
      </c>
      <c r="D3747" s="151" t="s">
        <v>852</v>
      </c>
      <c r="E3747" s="151">
        <v>1</v>
      </c>
      <c r="F3747" s="151">
        <v>20.04</v>
      </c>
      <c r="G3747" s="151">
        <f t="shared" si="174"/>
        <v>20.04</v>
      </c>
      <c r="H3747" s="151">
        <f t="shared" si="175"/>
        <v>0</v>
      </c>
      <c r="I3747" s="151">
        <f t="shared" si="176"/>
        <v>20.04</v>
      </c>
      <c r="J3747" s="151" t="s">
        <v>707</v>
      </c>
      <c r="K3747" s="151" t="str">
        <f>IFERROR(IF(VLOOKUP(B3747,comp!$D:$L,1,FALSE)=B3747,"",""),"Novo")</f>
        <v/>
      </c>
    </row>
    <row r="3748" spans="1:11">
      <c r="A3748" s="151">
        <v>88311</v>
      </c>
      <c r="B3748" s="152">
        <v>95373</v>
      </c>
      <c r="C3748" s="151" t="s">
        <v>6904</v>
      </c>
      <c r="D3748" s="151" t="s">
        <v>852</v>
      </c>
      <c r="E3748" s="151">
        <v>1</v>
      </c>
      <c r="F3748" s="151">
        <v>0.34</v>
      </c>
      <c r="G3748" s="151">
        <f t="shared" si="174"/>
        <v>0</v>
      </c>
      <c r="H3748" s="151">
        <f t="shared" si="175"/>
        <v>0.34</v>
      </c>
      <c r="I3748" s="151">
        <f t="shared" si="176"/>
        <v>0.34</v>
      </c>
      <c r="J3748" s="151" t="s">
        <v>704</v>
      </c>
      <c r="K3748" s="151" t="str">
        <f>IFERROR(IF(VLOOKUP(B3748,comp!$D:$L,1,FALSE)=B3748,"",""),"Novo")</f>
        <v>Novo</v>
      </c>
    </row>
    <row r="3749" spans="1:11">
      <c r="A3749" s="151">
        <v>88312</v>
      </c>
      <c r="B3749" s="152">
        <v>4785</v>
      </c>
      <c r="C3749" s="151" t="s">
        <v>4246</v>
      </c>
      <c r="D3749" s="151" t="s">
        <v>852</v>
      </c>
      <c r="E3749" s="151">
        <v>1</v>
      </c>
      <c r="F3749" s="151">
        <v>21.75</v>
      </c>
      <c r="G3749" s="151">
        <f t="shared" si="174"/>
        <v>21.75</v>
      </c>
      <c r="H3749" s="151">
        <f t="shared" si="175"/>
        <v>0</v>
      </c>
      <c r="I3749" s="151">
        <f t="shared" si="176"/>
        <v>21.75</v>
      </c>
      <c r="J3749" s="151" t="s">
        <v>707</v>
      </c>
      <c r="K3749" s="151" t="str">
        <f>IFERROR(IF(VLOOKUP(B3749,comp!$D:$L,1,FALSE)=B3749,"",""),"Novo")</f>
        <v/>
      </c>
    </row>
    <row r="3750" spans="1:11">
      <c r="A3750" s="151">
        <v>88312</v>
      </c>
      <c r="B3750" s="152">
        <v>95374</v>
      </c>
      <c r="C3750" s="151" t="s">
        <v>6905</v>
      </c>
      <c r="D3750" s="151" t="s">
        <v>852</v>
      </c>
      <c r="E3750" s="151">
        <v>1</v>
      </c>
      <c r="F3750" s="151">
        <v>0.36</v>
      </c>
      <c r="G3750" s="151">
        <f t="shared" si="174"/>
        <v>0</v>
      </c>
      <c r="H3750" s="151">
        <f t="shared" si="175"/>
        <v>0.36</v>
      </c>
      <c r="I3750" s="151">
        <f t="shared" si="176"/>
        <v>0.36</v>
      </c>
      <c r="J3750" s="151" t="s">
        <v>704</v>
      </c>
      <c r="K3750" s="151" t="str">
        <f>IFERROR(IF(VLOOKUP(B3750,comp!$D:$L,1,FALSE)=B3750,"",""),"Novo")</f>
        <v>Novo</v>
      </c>
    </row>
    <row r="3751" spans="1:11">
      <c r="A3751" s="151">
        <v>88313</v>
      </c>
      <c r="B3751" s="152">
        <v>4752</v>
      </c>
      <c r="C3751" s="151" t="s">
        <v>4072</v>
      </c>
      <c r="D3751" s="151" t="s">
        <v>852</v>
      </c>
      <c r="E3751" s="151">
        <v>1</v>
      </c>
      <c r="F3751" s="151">
        <v>18.3</v>
      </c>
      <c r="G3751" s="151">
        <f t="shared" si="174"/>
        <v>18.3</v>
      </c>
      <c r="H3751" s="151">
        <f t="shared" si="175"/>
        <v>0</v>
      </c>
      <c r="I3751" s="151">
        <f t="shared" si="176"/>
        <v>18.3</v>
      </c>
      <c r="J3751" s="151" t="s">
        <v>707</v>
      </c>
      <c r="K3751" s="151" t="str">
        <f>IFERROR(IF(VLOOKUP(B3751,comp!$D:$L,1,FALSE)=B3751,"",""),"Novo")</f>
        <v/>
      </c>
    </row>
    <row r="3752" spans="1:11">
      <c r="A3752" s="151">
        <v>88313</v>
      </c>
      <c r="B3752" s="152">
        <v>95375</v>
      </c>
      <c r="C3752" s="151" t="s">
        <v>6906</v>
      </c>
      <c r="D3752" s="151" t="s">
        <v>852</v>
      </c>
      <c r="E3752" s="151">
        <v>1</v>
      </c>
      <c r="F3752" s="151">
        <v>0.44</v>
      </c>
      <c r="G3752" s="151">
        <f t="shared" si="174"/>
        <v>0</v>
      </c>
      <c r="H3752" s="151">
        <f t="shared" si="175"/>
        <v>0.44</v>
      </c>
      <c r="I3752" s="151">
        <f t="shared" si="176"/>
        <v>0.44</v>
      </c>
      <c r="J3752" s="151" t="s">
        <v>704</v>
      </c>
      <c r="K3752" s="151" t="str">
        <f>IFERROR(IF(VLOOKUP(B3752,comp!$D:$L,1,FALSE)=B3752,"",""),"Novo")</f>
        <v>Novo</v>
      </c>
    </row>
    <row r="3753" spans="1:11">
      <c r="A3753" s="151">
        <v>88314</v>
      </c>
      <c r="B3753" s="152">
        <v>95376</v>
      </c>
      <c r="C3753" s="151" t="s">
        <v>6907</v>
      </c>
      <c r="D3753" s="151" t="s">
        <v>852</v>
      </c>
      <c r="E3753" s="151">
        <v>1</v>
      </c>
      <c r="F3753" s="151">
        <v>0.12</v>
      </c>
      <c r="G3753" s="151">
        <f t="shared" si="174"/>
        <v>0</v>
      </c>
      <c r="H3753" s="151">
        <f t="shared" si="175"/>
        <v>0.12</v>
      </c>
      <c r="I3753" s="151">
        <f t="shared" si="176"/>
        <v>0.12</v>
      </c>
      <c r="J3753" s="151" t="s">
        <v>704</v>
      </c>
      <c r="K3753" s="151" t="str">
        <f>IFERROR(IF(VLOOKUP(B3753,comp!$D:$L,1,FALSE)=B3753,"",""),"Novo")</f>
        <v>Novo</v>
      </c>
    </row>
    <row r="3754" spans="1:11">
      <c r="A3754" s="151">
        <v>88315</v>
      </c>
      <c r="B3754" s="152">
        <v>6110</v>
      </c>
      <c r="C3754" s="151" t="s">
        <v>4229</v>
      </c>
      <c r="D3754" s="151" t="s">
        <v>852</v>
      </c>
      <c r="E3754" s="151">
        <v>1</v>
      </c>
      <c r="F3754" s="151">
        <v>21.79</v>
      </c>
      <c r="G3754" s="151">
        <f t="shared" si="174"/>
        <v>21.79</v>
      </c>
      <c r="H3754" s="151">
        <f t="shared" si="175"/>
        <v>0</v>
      </c>
      <c r="I3754" s="151">
        <f t="shared" si="176"/>
        <v>21.79</v>
      </c>
      <c r="J3754" s="151" t="s">
        <v>707</v>
      </c>
      <c r="K3754" s="151" t="str">
        <f>IFERROR(IF(VLOOKUP(B3754,comp!$D:$L,1,FALSE)=B3754,"",""),"Novo")</f>
        <v/>
      </c>
    </row>
    <row r="3755" spans="1:11">
      <c r="A3755" s="151">
        <v>88315</v>
      </c>
      <c r="B3755" s="152">
        <v>95377</v>
      </c>
      <c r="C3755" s="151" t="s">
        <v>6908</v>
      </c>
      <c r="D3755" s="151" t="s">
        <v>852</v>
      </c>
      <c r="E3755" s="151">
        <v>1</v>
      </c>
      <c r="F3755" s="151">
        <v>0.28000000000000003</v>
      </c>
      <c r="G3755" s="151">
        <f t="shared" si="174"/>
        <v>0</v>
      </c>
      <c r="H3755" s="151">
        <f t="shared" si="175"/>
        <v>0.28000000000000003</v>
      </c>
      <c r="I3755" s="151">
        <f t="shared" si="176"/>
        <v>0.28000000000000003</v>
      </c>
      <c r="J3755" s="151" t="s">
        <v>704</v>
      </c>
      <c r="K3755" s="151" t="str">
        <f>IFERROR(IF(VLOOKUP(B3755,comp!$D:$L,1,FALSE)=B3755,"",""),"Novo")</f>
        <v>Novo</v>
      </c>
    </row>
    <row r="3756" spans="1:11">
      <c r="A3756" s="151">
        <v>88316</v>
      </c>
      <c r="B3756" s="152">
        <v>6111</v>
      </c>
      <c r="C3756" s="151" t="s">
        <v>4514</v>
      </c>
      <c r="D3756" s="151" t="s">
        <v>852</v>
      </c>
      <c r="E3756" s="151">
        <v>1</v>
      </c>
      <c r="F3756" s="151">
        <v>17.66</v>
      </c>
      <c r="G3756" s="151">
        <f t="shared" si="174"/>
        <v>17.66</v>
      </c>
      <c r="H3756" s="151">
        <f t="shared" si="175"/>
        <v>0</v>
      </c>
      <c r="I3756" s="151">
        <f t="shared" si="176"/>
        <v>17.66</v>
      </c>
      <c r="J3756" s="151" t="s">
        <v>707</v>
      </c>
      <c r="K3756" s="151" t="str">
        <f>IFERROR(IF(VLOOKUP(B3756,comp!$D:$L,1,FALSE)=B3756,"",""),"Novo")</f>
        <v/>
      </c>
    </row>
    <row r="3757" spans="1:11">
      <c r="A3757" s="151">
        <v>88316</v>
      </c>
      <c r="B3757" s="152">
        <v>95378</v>
      </c>
      <c r="C3757" s="151" t="s">
        <v>6909</v>
      </c>
      <c r="D3757" s="151" t="s">
        <v>852</v>
      </c>
      <c r="E3757" s="151">
        <v>1</v>
      </c>
      <c r="F3757" s="151">
        <v>0.43</v>
      </c>
      <c r="G3757" s="151">
        <f t="shared" si="174"/>
        <v>0</v>
      </c>
      <c r="H3757" s="151">
        <f t="shared" si="175"/>
        <v>0.43</v>
      </c>
      <c r="I3757" s="151">
        <f t="shared" si="176"/>
        <v>0.43</v>
      </c>
      <c r="J3757" s="151" t="s">
        <v>704</v>
      </c>
      <c r="K3757" s="151" t="str">
        <f>IFERROR(IF(VLOOKUP(B3757,comp!$D:$L,1,FALSE)=B3757,"",""),"Novo")</f>
        <v>Novo</v>
      </c>
    </row>
    <row r="3758" spans="1:11">
      <c r="A3758" s="151">
        <v>88317</v>
      </c>
      <c r="B3758" s="152">
        <v>6160</v>
      </c>
      <c r="C3758" s="151" t="s">
        <v>4558</v>
      </c>
      <c r="D3758" s="151" t="s">
        <v>852</v>
      </c>
      <c r="E3758" s="151">
        <v>1</v>
      </c>
      <c r="F3758" s="151">
        <v>24.95</v>
      </c>
      <c r="G3758" s="151">
        <f t="shared" si="174"/>
        <v>24.95</v>
      </c>
      <c r="H3758" s="151">
        <f t="shared" si="175"/>
        <v>0</v>
      </c>
      <c r="I3758" s="151">
        <f t="shared" si="176"/>
        <v>24.95</v>
      </c>
      <c r="J3758" s="151" t="s">
        <v>707</v>
      </c>
      <c r="K3758" s="151" t="str">
        <f>IFERROR(IF(VLOOKUP(B3758,comp!$D:$L,1,FALSE)=B3758,"",""),"Novo")</f>
        <v/>
      </c>
    </row>
    <row r="3759" spans="1:11">
      <c r="A3759" s="151">
        <v>88317</v>
      </c>
      <c r="B3759" s="152">
        <v>95379</v>
      </c>
      <c r="C3759" s="151" t="s">
        <v>6910</v>
      </c>
      <c r="D3759" s="151" t="s">
        <v>852</v>
      </c>
      <c r="E3759" s="151">
        <v>1</v>
      </c>
      <c r="F3759" s="151">
        <v>0.33</v>
      </c>
      <c r="G3759" s="151">
        <f t="shared" si="174"/>
        <v>0</v>
      </c>
      <c r="H3759" s="151">
        <f t="shared" si="175"/>
        <v>0.33</v>
      </c>
      <c r="I3759" s="151">
        <f t="shared" si="176"/>
        <v>0.33</v>
      </c>
      <c r="J3759" s="151" t="s">
        <v>704</v>
      </c>
      <c r="K3759" s="151" t="str">
        <f>IFERROR(IF(VLOOKUP(B3759,comp!$D:$L,1,FALSE)=B3759,"",""),"Novo")</f>
        <v>Novo</v>
      </c>
    </row>
    <row r="3760" spans="1:11">
      <c r="A3760" s="151">
        <v>88318</v>
      </c>
      <c r="B3760" s="152">
        <v>6166</v>
      </c>
      <c r="C3760" s="151" t="s">
        <v>4560</v>
      </c>
      <c r="D3760" s="151" t="s">
        <v>852</v>
      </c>
      <c r="E3760" s="151">
        <v>1</v>
      </c>
      <c r="F3760" s="151">
        <v>26.88</v>
      </c>
      <c r="G3760" s="151">
        <f t="shared" si="174"/>
        <v>26.88</v>
      </c>
      <c r="H3760" s="151">
        <f t="shared" si="175"/>
        <v>0</v>
      </c>
      <c r="I3760" s="151">
        <f t="shared" si="176"/>
        <v>26.88</v>
      </c>
      <c r="J3760" s="151" t="s">
        <v>707</v>
      </c>
      <c r="K3760" s="151" t="str">
        <f>IFERROR(IF(VLOOKUP(B3760,comp!$D:$L,1,FALSE)=B3760,"",""),"Novo")</f>
        <v/>
      </c>
    </row>
    <row r="3761" spans="1:11">
      <c r="A3761" s="151">
        <v>88318</v>
      </c>
      <c r="B3761" s="152">
        <v>95380</v>
      </c>
      <c r="C3761" s="151" t="s">
        <v>6911</v>
      </c>
      <c r="D3761" s="151" t="s">
        <v>852</v>
      </c>
      <c r="E3761" s="151">
        <v>1</v>
      </c>
      <c r="F3761" s="151">
        <v>0.35</v>
      </c>
      <c r="G3761" s="151">
        <f t="shared" si="174"/>
        <v>0</v>
      </c>
      <c r="H3761" s="151">
        <f t="shared" si="175"/>
        <v>0.35</v>
      </c>
      <c r="I3761" s="151">
        <f t="shared" si="176"/>
        <v>0.35</v>
      </c>
      <c r="J3761" s="151" t="s">
        <v>704</v>
      </c>
      <c r="K3761" s="151" t="str">
        <f>IFERROR(IF(VLOOKUP(B3761,comp!$D:$L,1,FALSE)=B3761,"",""),"Novo")</f>
        <v>Novo</v>
      </c>
    </row>
    <row r="3762" spans="1:11">
      <c r="A3762" s="151">
        <v>88321</v>
      </c>
      <c r="B3762" s="152">
        <v>7153</v>
      </c>
      <c r="C3762" s="151" t="s">
        <v>3048</v>
      </c>
      <c r="D3762" s="151" t="s">
        <v>852</v>
      </c>
      <c r="E3762" s="151">
        <v>1</v>
      </c>
      <c r="F3762" s="151">
        <v>49.85</v>
      </c>
      <c r="G3762" s="151">
        <f t="shared" si="174"/>
        <v>49.85</v>
      </c>
      <c r="H3762" s="151">
        <f t="shared" si="175"/>
        <v>0</v>
      </c>
      <c r="I3762" s="151">
        <f t="shared" si="176"/>
        <v>49.85</v>
      </c>
      <c r="J3762" s="151" t="s">
        <v>707</v>
      </c>
      <c r="K3762" s="151" t="str">
        <f>IFERROR(IF(VLOOKUP(B3762,comp!$D:$L,1,FALSE)=B3762,"",""),"Novo")</f>
        <v/>
      </c>
    </row>
    <row r="3763" spans="1:11">
      <c r="A3763" s="151">
        <v>88321</v>
      </c>
      <c r="B3763" s="152">
        <v>95383</v>
      </c>
      <c r="C3763" s="151" t="s">
        <v>6912</v>
      </c>
      <c r="D3763" s="151" t="s">
        <v>852</v>
      </c>
      <c r="E3763" s="151">
        <v>1</v>
      </c>
      <c r="F3763" s="151">
        <v>0.47</v>
      </c>
      <c r="G3763" s="151">
        <f t="shared" si="174"/>
        <v>0</v>
      </c>
      <c r="H3763" s="151">
        <f t="shared" si="175"/>
        <v>0.47</v>
      </c>
      <c r="I3763" s="151">
        <f t="shared" si="176"/>
        <v>0.47</v>
      </c>
      <c r="J3763" s="151" t="s">
        <v>704</v>
      </c>
      <c r="K3763" s="151" t="str">
        <f>IFERROR(IF(VLOOKUP(B3763,comp!$D:$L,1,FALSE)=B3763,"",""),"Novo")</f>
        <v>Novo</v>
      </c>
    </row>
    <row r="3764" spans="1:11">
      <c r="A3764" s="151">
        <v>88322</v>
      </c>
      <c r="B3764" s="152">
        <v>6175</v>
      </c>
      <c r="C3764" s="151" t="s">
        <v>4073</v>
      </c>
      <c r="D3764" s="151" t="s">
        <v>852</v>
      </c>
      <c r="E3764" s="151">
        <v>1</v>
      </c>
      <c r="F3764" s="151">
        <v>23.18</v>
      </c>
      <c r="G3764" s="151">
        <f t="shared" si="174"/>
        <v>23.18</v>
      </c>
      <c r="H3764" s="151">
        <f t="shared" si="175"/>
        <v>0</v>
      </c>
      <c r="I3764" s="151">
        <f t="shared" si="176"/>
        <v>23.18</v>
      </c>
      <c r="J3764" s="151" t="s">
        <v>707</v>
      </c>
      <c r="K3764" s="151" t="str">
        <f>IFERROR(IF(VLOOKUP(B3764,comp!$D:$L,1,FALSE)=B3764,"",""),"Novo")</f>
        <v/>
      </c>
    </row>
    <row r="3765" spans="1:11">
      <c r="A3765" s="151">
        <v>88322</v>
      </c>
      <c r="B3765" s="152">
        <v>95384</v>
      </c>
      <c r="C3765" s="151" t="s">
        <v>6913</v>
      </c>
      <c r="D3765" s="151" t="s">
        <v>852</v>
      </c>
      <c r="E3765" s="151">
        <v>1</v>
      </c>
      <c r="F3765" s="151">
        <v>0.3</v>
      </c>
      <c r="G3765" s="151">
        <f t="shared" si="174"/>
        <v>0</v>
      </c>
      <c r="H3765" s="151">
        <f t="shared" si="175"/>
        <v>0.3</v>
      </c>
      <c r="I3765" s="151">
        <f t="shared" si="176"/>
        <v>0.3</v>
      </c>
      <c r="J3765" s="151" t="s">
        <v>704</v>
      </c>
      <c r="K3765" s="151" t="str">
        <f>IFERROR(IF(VLOOKUP(B3765,comp!$D:$L,1,FALSE)=B3765,"",""),"Novo")</f>
        <v>Novo</v>
      </c>
    </row>
    <row r="3766" spans="1:11">
      <c r="A3766" s="151">
        <v>88323</v>
      </c>
      <c r="B3766" s="152">
        <v>12869</v>
      </c>
      <c r="C3766" s="151" t="s">
        <v>3607</v>
      </c>
      <c r="D3766" s="151" t="s">
        <v>852</v>
      </c>
      <c r="E3766" s="151">
        <v>1</v>
      </c>
      <c r="F3766" s="151">
        <v>21.23</v>
      </c>
      <c r="G3766" s="151">
        <f t="shared" si="174"/>
        <v>21.23</v>
      </c>
      <c r="H3766" s="151">
        <f t="shared" si="175"/>
        <v>0</v>
      </c>
      <c r="I3766" s="151">
        <f t="shared" si="176"/>
        <v>21.23</v>
      </c>
      <c r="J3766" s="151" t="s">
        <v>707</v>
      </c>
      <c r="K3766" s="151" t="str">
        <f>IFERROR(IF(VLOOKUP(B3766,comp!$D:$L,1,FALSE)=B3766,"",""),"Novo")</f>
        <v/>
      </c>
    </row>
    <row r="3767" spans="1:11">
      <c r="A3767" s="151">
        <v>88323</v>
      </c>
      <c r="B3767" s="152">
        <v>95385</v>
      </c>
      <c r="C3767" s="151" t="s">
        <v>6914</v>
      </c>
      <c r="D3767" s="151" t="s">
        <v>852</v>
      </c>
      <c r="E3767" s="151">
        <v>1</v>
      </c>
      <c r="F3767" s="151">
        <v>0.28000000000000003</v>
      </c>
      <c r="G3767" s="151">
        <f t="shared" si="174"/>
        <v>0</v>
      </c>
      <c r="H3767" s="151">
        <f t="shared" si="175"/>
        <v>0.28000000000000003</v>
      </c>
      <c r="I3767" s="151">
        <f t="shared" si="176"/>
        <v>0.28000000000000003</v>
      </c>
      <c r="J3767" s="151" t="s">
        <v>704</v>
      </c>
      <c r="K3767" s="151" t="str">
        <f>IFERROR(IF(VLOOKUP(B3767,comp!$D:$L,1,FALSE)=B3767,"",""),"Novo")</f>
        <v>Novo</v>
      </c>
    </row>
    <row r="3768" spans="1:11">
      <c r="A3768" s="151">
        <v>88324</v>
      </c>
      <c r="B3768" s="152">
        <v>95386</v>
      </c>
      <c r="C3768" s="151" t="s">
        <v>6915</v>
      </c>
      <c r="D3768" s="151" t="s">
        <v>852</v>
      </c>
      <c r="E3768" s="151">
        <v>1</v>
      </c>
      <c r="F3768" s="151">
        <v>0.28000000000000003</v>
      </c>
      <c r="G3768" s="151">
        <f t="shared" si="174"/>
        <v>0</v>
      </c>
      <c r="H3768" s="151">
        <f t="shared" si="175"/>
        <v>0.28000000000000003</v>
      </c>
      <c r="I3768" s="151">
        <f t="shared" si="176"/>
        <v>0.28000000000000003</v>
      </c>
      <c r="J3768" s="151" t="s">
        <v>704</v>
      </c>
      <c r="K3768" s="151" t="str">
        <f>IFERROR(IF(VLOOKUP(B3768,comp!$D:$L,1,FALSE)=B3768,"",""),"Novo")</f>
        <v>Novo</v>
      </c>
    </row>
    <row r="3769" spans="1:11">
      <c r="A3769" s="151">
        <v>88325</v>
      </c>
      <c r="B3769" s="152">
        <v>10489</v>
      </c>
      <c r="C3769" s="151" t="s">
        <v>4230</v>
      </c>
      <c r="D3769" s="151" t="s">
        <v>852</v>
      </c>
      <c r="E3769" s="151">
        <v>1</v>
      </c>
      <c r="F3769" s="151">
        <v>17.440000000000001</v>
      </c>
      <c r="G3769" s="151">
        <f t="shared" si="174"/>
        <v>17.440000000000001</v>
      </c>
      <c r="H3769" s="151">
        <f t="shared" si="175"/>
        <v>0</v>
      </c>
      <c r="I3769" s="151">
        <f t="shared" si="176"/>
        <v>17.440000000000001</v>
      </c>
      <c r="J3769" s="151" t="s">
        <v>707</v>
      </c>
      <c r="K3769" s="151" t="str">
        <f>IFERROR(IF(VLOOKUP(B3769,comp!$D:$L,1,FALSE)=B3769,"",""),"Novo")</f>
        <v/>
      </c>
    </row>
    <row r="3770" spans="1:11">
      <c r="A3770" s="151">
        <v>88325</v>
      </c>
      <c r="B3770" s="152">
        <v>95387</v>
      </c>
      <c r="C3770" s="151" t="s">
        <v>6916</v>
      </c>
      <c r="D3770" s="151" t="s">
        <v>852</v>
      </c>
      <c r="E3770" s="151">
        <v>1</v>
      </c>
      <c r="F3770" s="151">
        <v>0.28999999999999998</v>
      </c>
      <c r="G3770" s="151">
        <f t="shared" si="174"/>
        <v>0</v>
      </c>
      <c r="H3770" s="151">
        <f t="shared" si="175"/>
        <v>0.28999999999999998</v>
      </c>
      <c r="I3770" s="151">
        <f t="shared" si="176"/>
        <v>0.28999999999999998</v>
      </c>
      <c r="J3770" s="151" t="s">
        <v>704</v>
      </c>
      <c r="K3770" s="151" t="str">
        <f>IFERROR(IF(VLOOKUP(B3770,comp!$D:$L,1,FALSE)=B3770,"",""),"Novo")</f>
        <v>Novo</v>
      </c>
    </row>
    <row r="3771" spans="1:11">
      <c r="A3771" s="151">
        <v>88377</v>
      </c>
      <c r="B3771" s="152">
        <v>37666</v>
      </c>
      <c r="C3771" s="151" t="s">
        <v>4074</v>
      </c>
      <c r="D3771" s="151" t="s">
        <v>852</v>
      </c>
      <c r="E3771" s="151">
        <v>1</v>
      </c>
      <c r="F3771" s="151">
        <v>17.920000000000002</v>
      </c>
      <c r="G3771" s="151">
        <f t="shared" si="174"/>
        <v>17.920000000000002</v>
      </c>
      <c r="H3771" s="151">
        <f t="shared" si="175"/>
        <v>0</v>
      </c>
      <c r="I3771" s="151">
        <f t="shared" si="176"/>
        <v>17.920000000000002</v>
      </c>
      <c r="J3771" s="151" t="s">
        <v>707</v>
      </c>
      <c r="K3771" s="151" t="str">
        <f>IFERROR(IF(VLOOKUP(B3771,comp!$D:$L,1,FALSE)=B3771,"",""),"Novo")</f>
        <v/>
      </c>
    </row>
    <row r="3772" spans="1:11">
      <c r="A3772" s="151">
        <v>88377</v>
      </c>
      <c r="B3772" s="152">
        <v>95389</v>
      </c>
      <c r="C3772" s="151" t="s">
        <v>6917</v>
      </c>
      <c r="D3772" s="151" t="s">
        <v>852</v>
      </c>
      <c r="E3772" s="151">
        <v>1</v>
      </c>
      <c r="F3772" s="151">
        <v>0.17</v>
      </c>
      <c r="G3772" s="151">
        <f t="shared" si="174"/>
        <v>0</v>
      </c>
      <c r="H3772" s="151">
        <f t="shared" si="175"/>
        <v>0.17</v>
      </c>
      <c r="I3772" s="151">
        <f t="shared" si="176"/>
        <v>0.17</v>
      </c>
      <c r="J3772" s="151" t="s">
        <v>704</v>
      </c>
      <c r="K3772" s="151" t="str">
        <f>IFERROR(IF(VLOOKUP(B3772,comp!$D:$L,1,FALSE)=B3772,"",""),"Novo")</f>
        <v>Novo</v>
      </c>
    </row>
    <row r="3773" spans="1:11">
      <c r="A3773" s="151">
        <v>88441</v>
      </c>
      <c r="B3773" s="152">
        <v>44503</v>
      </c>
      <c r="C3773" s="151" t="s">
        <v>4547</v>
      </c>
      <c r="D3773" s="151" t="s">
        <v>852</v>
      </c>
      <c r="E3773" s="151">
        <v>1</v>
      </c>
      <c r="F3773" s="151">
        <v>18.93</v>
      </c>
      <c r="G3773" s="151">
        <f t="shared" si="174"/>
        <v>18.93</v>
      </c>
      <c r="H3773" s="151">
        <f t="shared" si="175"/>
        <v>0</v>
      </c>
      <c r="I3773" s="151">
        <f t="shared" si="176"/>
        <v>18.93</v>
      </c>
      <c r="J3773" s="151" t="s">
        <v>707</v>
      </c>
      <c r="K3773" s="151" t="str">
        <f>IFERROR(IF(VLOOKUP(B3773,comp!$D:$L,1,FALSE)=B3773,"",""),"Novo")</f>
        <v/>
      </c>
    </row>
    <row r="3774" spans="1:11">
      <c r="A3774" s="151">
        <v>88441</v>
      </c>
      <c r="B3774" s="152">
        <v>95390</v>
      </c>
      <c r="C3774" s="151" t="s">
        <v>6918</v>
      </c>
      <c r="D3774" s="151" t="s">
        <v>852</v>
      </c>
      <c r="E3774" s="151">
        <v>1</v>
      </c>
      <c r="F3774" s="151">
        <v>0.11</v>
      </c>
      <c r="G3774" s="151">
        <f t="shared" si="174"/>
        <v>0</v>
      </c>
      <c r="H3774" s="151">
        <f t="shared" si="175"/>
        <v>0.11</v>
      </c>
      <c r="I3774" s="151">
        <f t="shared" si="176"/>
        <v>0.11</v>
      </c>
      <c r="J3774" s="151" t="s">
        <v>704</v>
      </c>
      <c r="K3774" s="151" t="str">
        <f>IFERROR(IF(VLOOKUP(B3774,comp!$D:$L,1,FALSE)=B3774,"",""),"Novo")</f>
        <v>Novo</v>
      </c>
    </row>
    <row r="3775" spans="1:11">
      <c r="A3775" s="151">
        <v>90766</v>
      </c>
      <c r="B3775" s="152">
        <v>253</v>
      </c>
      <c r="C3775" s="151" t="s">
        <v>3044</v>
      </c>
      <c r="D3775" s="151" t="s">
        <v>852</v>
      </c>
      <c r="E3775" s="151">
        <v>1</v>
      </c>
      <c r="F3775" s="151">
        <v>31.17</v>
      </c>
      <c r="G3775" s="151">
        <f t="shared" si="174"/>
        <v>31.17</v>
      </c>
      <c r="H3775" s="151">
        <f t="shared" si="175"/>
        <v>0</v>
      </c>
      <c r="I3775" s="151">
        <f t="shared" si="176"/>
        <v>31.17</v>
      </c>
      <c r="J3775" s="151" t="s">
        <v>707</v>
      </c>
      <c r="K3775" s="151" t="str">
        <f>IFERROR(IF(VLOOKUP(B3775,comp!$D:$L,1,FALSE)=B3775,"",""),"Novo")</f>
        <v/>
      </c>
    </row>
    <row r="3776" spans="1:11">
      <c r="A3776" s="151">
        <v>90766</v>
      </c>
      <c r="B3776" s="152">
        <v>95392</v>
      </c>
      <c r="C3776" s="151" t="s">
        <v>6919</v>
      </c>
      <c r="D3776" s="151" t="s">
        <v>852</v>
      </c>
      <c r="E3776" s="151">
        <v>1</v>
      </c>
      <c r="F3776" s="151">
        <v>0.18</v>
      </c>
      <c r="G3776" s="151">
        <f t="shared" si="174"/>
        <v>0</v>
      </c>
      <c r="H3776" s="151">
        <f t="shared" si="175"/>
        <v>0.18</v>
      </c>
      <c r="I3776" s="151">
        <f t="shared" si="176"/>
        <v>0.18</v>
      </c>
      <c r="J3776" s="151" t="s">
        <v>704</v>
      </c>
      <c r="K3776" s="151" t="str">
        <f>IFERROR(IF(VLOOKUP(B3776,comp!$D:$L,1,FALSE)=B3776,"",""),"Novo")</f>
        <v>Novo</v>
      </c>
    </row>
    <row r="3777" spans="1:11">
      <c r="A3777" s="151">
        <v>90767</v>
      </c>
      <c r="B3777" s="152">
        <v>6122</v>
      </c>
      <c r="C3777" s="151" t="s">
        <v>3047</v>
      </c>
      <c r="D3777" s="151" t="s">
        <v>852</v>
      </c>
      <c r="E3777" s="151">
        <v>1</v>
      </c>
      <c r="F3777" s="151">
        <v>32.31</v>
      </c>
      <c r="G3777" s="151">
        <f t="shared" si="174"/>
        <v>32.31</v>
      </c>
      <c r="H3777" s="151">
        <f t="shared" si="175"/>
        <v>0</v>
      </c>
      <c r="I3777" s="151">
        <f t="shared" si="176"/>
        <v>32.31</v>
      </c>
      <c r="J3777" s="151" t="s">
        <v>707</v>
      </c>
      <c r="K3777" s="151" t="str">
        <f>IFERROR(IF(VLOOKUP(B3777,comp!$D:$L,1,FALSE)=B3777,"",""),"Novo")</f>
        <v/>
      </c>
    </row>
    <row r="3778" spans="1:11">
      <c r="A3778" s="151">
        <v>90767</v>
      </c>
      <c r="B3778" s="152">
        <v>95393</v>
      </c>
      <c r="C3778" s="151" t="s">
        <v>6920</v>
      </c>
      <c r="D3778" s="151" t="s">
        <v>852</v>
      </c>
      <c r="E3778" s="151">
        <v>1</v>
      </c>
      <c r="F3778" s="151">
        <v>0.78</v>
      </c>
      <c r="G3778" s="151">
        <f t="shared" si="174"/>
        <v>0</v>
      </c>
      <c r="H3778" s="151">
        <f t="shared" si="175"/>
        <v>0.78</v>
      </c>
      <c r="I3778" s="151">
        <f t="shared" si="176"/>
        <v>0.78</v>
      </c>
      <c r="J3778" s="151" t="s">
        <v>704</v>
      </c>
      <c r="K3778" s="151" t="str">
        <f>IFERROR(IF(VLOOKUP(B3778,comp!$D:$L,1,FALSE)=B3778,"",""),"Novo")</f>
        <v>Novo</v>
      </c>
    </row>
    <row r="3779" spans="1:11">
      <c r="A3779" s="151">
        <v>90768</v>
      </c>
      <c r="B3779" s="152">
        <v>33939</v>
      </c>
      <c r="C3779" s="151" t="s">
        <v>3863</v>
      </c>
      <c r="D3779" s="151" t="s">
        <v>852</v>
      </c>
      <c r="E3779" s="151">
        <v>1</v>
      </c>
      <c r="F3779" s="151">
        <v>98.17</v>
      </c>
      <c r="G3779" s="151">
        <f t="shared" si="174"/>
        <v>98.17</v>
      </c>
      <c r="H3779" s="151">
        <f t="shared" si="175"/>
        <v>0</v>
      </c>
      <c r="I3779" s="151">
        <f t="shared" si="176"/>
        <v>98.17</v>
      </c>
      <c r="J3779" s="151" t="s">
        <v>707</v>
      </c>
      <c r="K3779" s="151" t="str">
        <f>IFERROR(IF(VLOOKUP(B3779,comp!$D:$L,1,FALSE)=B3779,"",""),"Novo")</f>
        <v/>
      </c>
    </row>
    <row r="3780" spans="1:11">
      <c r="A3780" s="151">
        <v>90768</v>
      </c>
      <c r="B3780" s="152">
        <v>95394</v>
      </c>
      <c r="C3780" s="151" t="s">
        <v>6921</v>
      </c>
      <c r="D3780" s="151" t="s">
        <v>852</v>
      </c>
      <c r="E3780" s="151">
        <v>1</v>
      </c>
      <c r="F3780" s="151">
        <v>0.93</v>
      </c>
      <c r="G3780" s="151">
        <f t="shared" si="174"/>
        <v>0</v>
      </c>
      <c r="H3780" s="151">
        <f t="shared" si="175"/>
        <v>0.93</v>
      </c>
      <c r="I3780" s="151">
        <f t="shared" si="176"/>
        <v>0.93</v>
      </c>
      <c r="J3780" s="151" t="s">
        <v>704</v>
      </c>
      <c r="K3780" s="151" t="str">
        <f>IFERROR(IF(VLOOKUP(B3780,comp!$D:$L,1,FALSE)=B3780,"",""),"Novo")</f>
        <v>Novo</v>
      </c>
    </row>
    <row r="3781" spans="1:11">
      <c r="A3781" s="151">
        <v>90769</v>
      </c>
      <c r="B3781" s="152">
        <v>33952</v>
      </c>
      <c r="C3781" s="151" t="s">
        <v>3864</v>
      </c>
      <c r="D3781" s="151" t="s">
        <v>852</v>
      </c>
      <c r="E3781" s="151">
        <v>1</v>
      </c>
      <c r="F3781" s="151">
        <v>103.58</v>
      </c>
      <c r="G3781" s="151">
        <f t="shared" ref="G3781:G3844" si="177">IF(J3781="INSUMO",F3781*E3781,0)</f>
        <v>103.58</v>
      </c>
      <c r="H3781" s="151">
        <f t="shared" ref="H3781:H3844" si="178">IF(J3781="MÃO DE OBRA",F3781*E3781,0)</f>
        <v>0</v>
      </c>
      <c r="I3781" s="151">
        <f t="shared" ref="I3781:I3844" si="179">E3781*F3781</f>
        <v>103.58</v>
      </c>
      <c r="J3781" s="151" t="s">
        <v>707</v>
      </c>
      <c r="K3781" s="151" t="str">
        <f>IFERROR(IF(VLOOKUP(B3781,comp!$D:$L,1,FALSE)=B3781,"",""),"Novo")</f>
        <v/>
      </c>
    </row>
    <row r="3782" spans="1:11">
      <c r="A3782" s="151">
        <v>90769</v>
      </c>
      <c r="B3782" s="152">
        <v>95395</v>
      </c>
      <c r="C3782" s="151" t="s">
        <v>6922</v>
      </c>
      <c r="D3782" s="151" t="s">
        <v>852</v>
      </c>
      <c r="E3782" s="151">
        <v>1</v>
      </c>
      <c r="F3782" s="151">
        <v>0.99</v>
      </c>
      <c r="G3782" s="151">
        <f t="shared" si="177"/>
        <v>0</v>
      </c>
      <c r="H3782" s="151">
        <f t="shared" si="178"/>
        <v>0.99</v>
      </c>
      <c r="I3782" s="151">
        <f t="shared" si="179"/>
        <v>0.99</v>
      </c>
      <c r="J3782" s="151" t="s">
        <v>704</v>
      </c>
      <c r="K3782" s="151" t="str">
        <f>IFERROR(IF(VLOOKUP(B3782,comp!$D:$L,1,FALSE)=B3782,"",""),"Novo")</f>
        <v>Novo</v>
      </c>
    </row>
    <row r="3783" spans="1:11">
      <c r="A3783" s="151">
        <v>90770</v>
      </c>
      <c r="B3783" s="152">
        <v>33953</v>
      </c>
      <c r="C3783" s="151" t="s">
        <v>3865</v>
      </c>
      <c r="D3783" s="151" t="s">
        <v>852</v>
      </c>
      <c r="E3783" s="151">
        <v>1</v>
      </c>
      <c r="F3783" s="151">
        <v>110.73</v>
      </c>
      <c r="G3783" s="151">
        <f t="shared" si="177"/>
        <v>110.73</v>
      </c>
      <c r="H3783" s="151">
        <f t="shared" si="178"/>
        <v>0</v>
      </c>
      <c r="I3783" s="151">
        <f t="shared" si="179"/>
        <v>110.73</v>
      </c>
      <c r="J3783" s="151" t="s">
        <v>707</v>
      </c>
      <c r="K3783" s="151" t="str">
        <f>IFERROR(IF(VLOOKUP(B3783,comp!$D:$L,1,FALSE)=B3783,"",""),"Novo")</f>
        <v/>
      </c>
    </row>
    <row r="3784" spans="1:11">
      <c r="A3784" s="151">
        <v>90770</v>
      </c>
      <c r="B3784" s="152">
        <v>95396</v>
      </c>
      <c r="C3784" s="151" t="s">
        <v>6923</v>
      </c>
      <c r="D3784" s="151" t="s">
        <v>852</v>
      </c>
      <c r="E3784" s="151">
        <v>1</v>
      </c>
      <c r="F3784" s="151">
        <v>1.05</v>
      </c>
      <c r="G3784" s="151">
        <f t="shared" si="177"/>
        <v>0</v>
      </c>
      <c r="H3784" s="151">
        <f t="shared" si="178"/>
        <v>1.05</v>
      </c>
      <c r="I3784" s="151">
        <f t="shared" si="179"/>
        <v>1.05</v>
      </c>
      <c r="J3784" s="151" t="s">
        <v>704</v>
      </c>
      <c r="K3784" s="151" t="str">
        <f>IFERROR(IF(VLOOKUP(B3784,comp!$D:$L,1,FALSE)=B3784,"",""),"Novo")</f>
        <v>Novo</v>
      </c>
    </row>
    <row r="3785" spans="1:11">
      <c r="A3785" s="151">
        <v>90772</v>
      </c>
      <c r="B3785" s="152">
        <v>2350</v>
      </c>
      <c r="C3785" s="151" t="s">
        <v>3046</v>
      </c>
      <c r="D3785" s="151" t="s">
        <v>852</v>
      </c>
      <c r="E3785" s="151">
        <v>1</v>
      </c>
      <c r="F3785" s="151">
        <v>26.73</v>
      </c>
      <c r="G3785" s="151">
        <f t="shared" si="177"/>
        <v>26.73</v>
      </c>
      <c r="H3785" s="151">
        <f t="shared" si="178"/>
        <v>0</v>
      </c>
      <c r="I3785" s="151">
        <f t="shared" si="179"/>
        <v>26.73</v>
      </c>
      <c r="J3785" s="151" t="s">
        <v>707</v>
      </c>
      <c r="K3785" s="151" t="str">
        <f>IFERROR(IF(VLOOKUP(B3785,comp!$D:$L,1,FALSE)=B3785,"",""),"Novo")</f>
        <v/>
      </c>
    </row>
    <row r="3786" spans="1:11">
      <c r="A3786" s="151">
        <v>90772</v>
      </c>
      <c r="B3786" s="152">
        <v>95398</v>
      </c>
      <c r="C3786" s="151" t="s">
        <v>6924</v>
      </c>
      <c r="D3786" s="151" t="s">
        <v>852</v>
      </c>
      <c r="E3786" s="151">
        <v>1</v>
      </c>
      <c r="F3786" s="151">
        <v>0.15</v>
      </c>
      <c r="G3786" s="151">
        <f t="shared" si="177"/>
        <v>0</v>
      </c>
      <c r="H3786" s="151">
        <f t="shared" si="178"/>
        <v>0.15</v>
      </c>
      <c r="I3786" s="151">
        <f t="shared" si="179"/>
        <v>0.15</v>
      </c>
      <c r="J3786" s="151" t="s">
        <v>704</v>
      </c>
      <c r="K3786" s="151" t="str">
        <f>IFERROR(IF(VLOOKUP(B3786,comp!$D:$L,1,FALSE)=B3786,"",""),"Novo")</f>
        <v>Novo</v>
      </c>
    </row>
    <row r="3787" spans="1:11">
      <c r="A3787" s="151">
        <v>90775</v>
      </c>
      <c r="B3787" s="152">
        <v>2358</v>
      </c>
      <c r="C3787" s="151" t="s">
        <v>4757</v>
      </c>
      <c r="D3787" s="151" t="s">
        <v>852</v>
      </c>
      <c r="E3787" s="151">
        <v>1</v>
      </c>
      <c r="F3787" s="151">
        <v>51.55</v>
      </c>
      <c r="G3787" s="151">
        <f t="shared" si="177"/>
        <v>51.55</v>
      </c>
      <c r="H3787" s="151">
        <f t="shared" si="178"/>
        <v>0</v>
      </c>
      <c r="I3787" s="151">
        <f t="shared" si="179"/>
        <v>51.55</v>
      </c>
      <c r="J3787" s="151" t="s">
        <v>707</v>
      </c>
      <c r="K3787" s="151" t="str">
        <f>IFERROR(IF(VLOOKUP(B3787,comp!$D:$L,1,FALSE)=B3787,"",""),"Novo")</f>
        <v/>
      </c>
    </row>
    <row r="3788" spans="1:11">
      <c r="A3788" s="151">
        <v>90775</v>
      </c>
      <c r="B3788" s="152">
        <v>95400</v>
      </c>
      <c r="C3788" s="151" t="s">
        <v>6925</v>
      </c>
      <c r="D3788" s="151" t="s">
        <v>852</v>
      </c>
      <c r="E3788" s="151">
        <v>1</v>
      </c>
      <c r="F3788" s="151">
        <v>0.3</v>
      </c>
      <c r="G3788" s="151">
        <f t="shared" si="177"/>
        <v>0</v>
      </c>
      <c r="H3788" s="151">
        <f t="shared" si="178"/>
        <v>0.3</v>
      </c>
      <c r="I3788" s="151">
        <f t="shared" si="179"/>
        <v>0.3</v>
      </c>
      <c r="J3788" s="151" t="s">
        <v>704</v>
      </c>
      <c r="K3788" s="151" t="str">
        <f>IFERROR(IF(VLOOKUP(B3788,comp!$D:$L,1,FALSE)=B3788,"",""),"Novo")</f>
        <v>Novo</v>
      </c>
    </row>
    <row r="3789" spans="1:11">
      <c r="A3789" s="151">
        <v>90776</v>
      </c>
      <c r="B3789" s="152">
        <v>4083</v>
      </c>
      <c r="C3789" s="151" t="s">
        <v>4024</v>
      </c>
      <c r="D3789" s="151" t="s">
        <v>852</v>
      </c>
      <c r="E3789" s="151">
        <v>1</v>
      </c>
      <c r="F3789" s="151">
        <v>39.090000000000003</v>
      </c>
      <c r="G3789" s="151">
        <f t="shared" si="177"/>
        <v>39.090000000000003</v>
      </c>
      <c r="H3789" s="151">
        <f t="shared" si="178"/>
        <v>0</v>
      </c>
      <c r="I3789" s="151">
        <f t="shared" si="179"/>
        <v>39.090000000000003</v>
      </c>
      <c r="J3789" s="151" t="s">
        <v>707</v>
      </c>
      <c r="K3789" s="151" t="str">
        <f>IFERROR(IF(VLOOKUP(B3789,comp!$D:$L,1,FALSE)=B3789,"",""),"Novo")</f>
        <v/>
      </c>
    </row>
    <row r="3790" spans="1:11">
      <c r="A3790" s="151">
        <v>90776</v>
      </c>
      <c r="B3790" s="152">
        <v>43463</v>
      </c>
      <c r="C3790" s="151" t="s">
        <v>6490</v>
      </c>
      <c r="D3790" s="151" t="s">
        <v>852</v>
      </c>
      <c r="E3790" s="151">
        <v>1</v>
      </c>
      <c r="F3790" s="151">
        <v>0.1</v>
      </c>
      <c r="G3790" s="151">
        <f t="shared" si="177"/>
        <v>0.1</v>
      </c>
      <c r="H3790" s="151">
        <f t="shared" si="178"/>
        <v>0</v>
      </c>
      <c r="I3790" s="151">
        <f t="shared" si="179"/>
        <v>0.1</v>
      </c>
      <c r="J3790" s="151" t="s">
        <v>707</v>
      </c>
      <c r="K3790" s="151" t="str">
        <f>IFERROR(IF(VLOOKUP(B3790,comp!$D:$L,1,FALSE)=B3790,"",""),"Novo")</f>
        <v/>
      </c>
    </row>
    <row r="3791" spans="1:11">
      <c r="A3791" s="151">
        <v>90776</v>
      </c>
      <c r="B3791" s="152">
        <v>43487</v>
      </c>
      <c r="C3791" s="151" t="s">
        <v>6514</v>
      </c>
      <c r="D3791" s="151" t="s">
        <v>852</v>
      </c>
      <c r="E3791" s="151">
        <v>1</v>
      </c>
      <c r="F3791" s="151">
        <v>1.25</v>
      </c>
      <c r="G3791" s="151">
        <f t="shared" si="177"/>
        <v>1.25</v>
      </c>
      <c r="H3791" s="151">
        <f t="shared" si="178"/>
        <v>0</v>
      </c>
      <c r="I3791" s="151">
        <f t="shared" si="179"/>
        <v>1.25</v>
      </c>
      <c r="J3791" s="151" t="s">
        <v>707</v>
      </c>
      <c r="K3791" s="151" t="str">
        <f>IFERROR(IF(VLOOKUP(B3791,comp!$D:$L,1,FALSE)=B3791,"",""),"Novo")</f>
        <v/>
      </c>
    </row>
    <row r="3792" spans="1:11">
      <c r="A3792" s="151">
        <v>90776</v>
      </c>
      <c r="B3792" s="152">
        <v>95401</v>
      </c>
      <c r="C3792" s="151" t="s">
        <v>6926</v>
      </c>
      <c r="D3792" s="151" t="s">
        <v>852</v>
      </c>
      <c r="E3792" s="151">
        <v>1</v>
      </c>
      <c r="F3792" s="151">
        <v>0.95</v>
      </c>
      <c r="G3792" s="151">
        <f t="shared" si="177"/>
        <v>0</v>
      </c>
      <c r="H3792" s="151">
        <f t="shared" si="178"/>
        <v>0.95</v>
      </c>
      <c r="I3792" s="151">
        <f t="shared" si="179"/>
        <v>0.95</v>
      </c>
      <c r="J3792" s="151" t="s">
        <v>704</v>
      </c>
      <c r="K3792" s="151" t="str">
        <f>IFERROR(IF(VLOOKUP(B3792,comp!$D:$L,1,FALSE)=B3792,"",""),"Novo")</f>
        <v>Novo</v>
      </c>
    </row>
    <row r="3793" spans="1:11">
      <c r="A3793" s="151">
        <v>90777</v>
      </c>
      <c r="B3793" s="152">
        <v>2706</v>
      </c>
      <c r="C3793" s="151" t="s">
        <v>3859</v>
      </c>
      <c r="D3793" s="151" t="s">
        <v>852</v>
      </c>
      <c r="E3793" s="151">
        <v>1</v>
      </c>
      <c r="F3793" s="151">
        <v>101.35</v>
      </c>
      <c r="G3793" s="151">
        <f t="shared" si="177"/>
        <v>101.35</v>
      </c>
      <c r="H3793" s="151">
        <f t="shared" si="178"/>
        <v>0</v>
      </c>
      <c r="I3793" s="151">
        <f t="shared" si="179"/>
        <v>101.35</v>
      </c>
      <c r="J3793" s="151" t="s">
        <v>707</v>
      </c>
      <c r="K3793" s="151" t="str">
        <f>IFERROR(IF(VLOOKUP(B3793,comp!$D:$L,1,FALSE)=B3793,"",""),"Novo")</f>
        <v/>
      </c>
    </row>
    <row r="3794" spans="1:11">
      <c r="A3794" s="151">
        <v>90777</v>
      </c>
      <c r="B3794" s="152">
        <v>95402</v>
      </c>
      <c r="C3794" s="151" t="s">
        <v>6927</v>
      </c>
      <c r="D3794" s="151" t="s">
        <v>852</v>
      </c>
      <c r="E3794" s="151">
        <v>1</v>
      </c>
      <c r="F3794" s="151">
        <v>1.72</v>
      </c>
      <c r="G3794" s="151">
        <f t="shared" si="177"/>
        <v>0</v>
      </c>
      <c r="H3794" s="151">
        <f t="shared" si="178"/>
        <v>1.72</v>
      </c>
      <c r="I3794" s="151">
        <f t="shared" si="179"/>
        <v>1.72</v>
      </c>
      <c r="J3794" s="151" t="s">
        <v>704</v>
      </c>
      <c r="K3794" s="151" t="str">
        <f>IFERROR(IF(VLOOKUP(B3794,comp!$D:$L,1,FALSE)=B3794,"",""),"Novo")</f>
        <v>Novo</v>
      </c>
    </row>
    <row r="3795" spans="1:11">
      <c r="A3795" s="151">
        <v>90778</v>
      </c>
      <c r="B3795" s="152">
        <v>2707</v>
      </c>
      <c r="C3795" s="151" t="s">
        <v>3861</v>
      </c>
      <c r="D3795" s="151" t="s">
        <v>852</v>
      </c>
      <c r="E3795" s="151">
        <v>1</v>
      </c>
      <c r="F3795" s="151">
        <v>103.1</v>
      </c>
      <c r="G3795" s="151">
        <f t="shared" si="177"/>
        <v>103.1</v>
      </c>
      <c r="H3795" s="151">
        <f t="shared" si="178"/>
        <v>0</v>
      </c>
      <c r="I3795" s="151">
        <f t="shared" si="179"/>
        <v>103.1</v>
      </c>
      <c r="J3795" s="151" t="s">
        <v>707</v>
      </c>
      <c r="K3795" s="151" t="str">
        <f>IFERROR(IF(VLOOKUP(B3795,comp!$D:$L,1,FALSE)=B3795,"",""),"Novo")</f>
        <v/>
      </c>
    </row>
    <row r="3796" spans="1:11">
      <c r="A3796" s="151">
        <v>90778</v>
      </c>
      <c r="B3796" s="152">
        <v>95403</v>
      </c>
      <c r="C3796" s="151" t="s">
        <v>6928</v>
      </c>
      <c r="D3796" s="151" t="s">
        <v>852</v>
      </c>
      <c r="E3796" s="151">
        <v>1</v>
      </c>
      <c r="F3796" s="151">
        <v>1.75</v>
      </c>
      <c r="G3796" s="151">
        <f t="shared" si="177"/>
        <v>0</v>
      </c>
      <c r="H3796" s="151">
        <f t="shared" si="178"/>
        <v>1.75</v>
      </c>
      <c r="I3796" s="151">
        <f t="shared" si="179"/>
        <v>1.75</v>
      </c>
      <c r="J3796" s="151" t="s">
        <v>704</v>
      </c>
      <c r="K3796" s="151" t="str">
        <f>IFERROR(IF(VLOOKUP(B3796,comp!$D:$L,1,FALSE)=B3796,"",""),"Novo")</f>
        <v>Novo</v>
      </c>
    </row>
    <row r="3797" spans="1:11">
      <c r="A3797" s="151">
        <v>90779</v>
      </c>
      <c r="B3797" s="152">
        <v>2708</v>
      </c>
      <c r="C3797" s="151" t="s">
        <v>3862</v>
      </c>
      <c r="D3797" s="151" t="s">
        <v>852</v>
      </c>
      <c r="E3797" s="151">
        <v>1</v>
      </c>
      <c r="F3797" s="151">
        <v>144.41999999999999</v>
      </c>
      <c r="G3797" s="151">
        <f t="shared" si="177"/>
        <v>144.41999999999999</v>
      </c>
      <c r="H3797" s="151">
        <f t="shared" si="178"/>
        <v>0</v>
      </c>
      <c r="I3797" s="151">
        <f t="shared" si="179"/>
        <v>144.41999999999999</v>
      </c>
      <c r="J3797" s="151" t="s">
        <v>707</v>
      </c>
      <c r="K3797" s="151" t="str">
        <f>IFERROR(IF(VLOOKUP(B3797,comp!$D:$L,1,FALSE)=B3797,"",""),"Novo")</f>
        <v/>
      </c>
    </row>
    <row r="3798" spans="1:11">
      <c r="A3798" s="151">
        <v>90779</v>
      </c>
      <c r="B3798" s="152">
        <v>95404</v>
      </c>
      <c r="C3798" s="151" t="s">
        <v>6929</v>
      </c>
      <c r="D3798" s="151" t="s">
        <v>852</v>
      </c>
      <c r="E3798" s="151">
        <v>1</v>
      </c>
      <c r="F3798" s="151">
        <v>2.4500000000000002</v>
      </c>
      <c r="G3798" s="151">
        <f t="shared" si="177"/>
        <v>0</v>
      </c>
      <c r="H3798" s="151">
        <f t="shared" si="178"/>
        <v>2.4500000000000002</v>
      </c>
      <c r="I3798" s="151">
        <f t="shared" si="179"/>
        <v>2.4500000000000002</v>
      </c>
      <c r="J3798" s="151" t="s">
        <v>704</v>
      </c>
      <c r="K3798" s="151" t="str">
        <f>IFERROR(IF(VLOOKUP(B3798,comp!$D:$L,1,FALSE)=B3798,"",""),"Novo")</f>
        <v>Novo</v>
      </c>
    </row>
    <row r="3799" spans="1:11">
      <c r="A3799" s="151">
        <v>90780</v>
      </c>
      <c r="B3799" s="152">
        <v>4069</v>
      </c>
      <c r="C3799" s="151" t="s">
        <v>4025</v>
      </c>
      <c r="D3799" s="151" t="s">
        <v>852</v>
      </c>
      <c r="E3799" s="151">
        <v>1</v>
      </c>
      <c r="F3799" s="151">
        <v>63.76</v>
      </c>
      <c r="G3799" s="151">
        <f t="shared" si="177"/>
        <v>63.76</v>
      </c>
      <c r="H3799" s="151">
        <f t="shared" si="178"/>
        <v>0</v>
      </c>
      <c r="I3799" s="151">
        <f t="shared" si="179"/>
        <v>63.76</v>
      </c>
      <c r="J3799" s="151" t="s">
        <v>707</v>
      </c>
      <c r="K3799" s="151" t="str">
        <f>IFERROR(IF(VLOOKUP(B3799,comp!$D:$L,1,FALSE)=B3799,"",""),"Novo")</f>
        <v/>
      </c>
    </row>
    <row r="3800" spans="1:11">
      <c r="A3800" s="151">
        <v>90780</v>
      </c>
      <c r="B3800" s="152">
        <v>95405</v>
      </c>
      <c r="C3800" s="151" t="s">
        <v>6930</v>
      </c>
      <c r="D3800" s="151" t="s">
        <v>852</v>
      </c>
      <c r="E3800" s="151">
        <v>1</v>
      </c>
      <c r="F3800" s="151">
        <v>1.55</v>
      </c>
      <c r="G3800" s="151">
        <f t="shared" si="177"/>
        <v>0</v>
      </c>
      <c r="H3800" s="151">
        <f t="shared" si="178"/>
        <v>1.55</v>
      </c>
      <c r="I3800" s="151">
        <f t="shared" si="179"/>
        <v>1.55</v>
      </c>
      <c r="J3800" s="151" t="s">
        <v>704</v>
      </c>
      <c r="K3800" s="151" t="str">
        <f>IFERROR(IF(VLOOKUP(B3800,comp!$D:$L,1,FALSE)=B3800,"",""),"Novo")</f>
        <v>Novo</v>
      </c>
    </row>
    <row r="3801" spans="1:11">
      <c r="A3801" s="151">
        <v>90781</v>
      </c>
      <c r="B3801" s="152">
        <v>7592</v>
      </c>
      <c r="C3801" s="151" t="s">
        <v>4755</v>
      </c>
      <c r="D3801" s="151" t="s">
        <v>852</v>
      </c>
      <c r="E3801" s="151">
        <v>1</v>
      </c>
      <c r="F3801" s="151">
        <v>64.08</v>
      </c>
      <c r="G3801" s="151">
        <f t="shared" si="177"/>
        <v>64.08</v>
      </c>
      <c r="H3801" s="151">
        <f t="shared" si="178"/>
        <v>0</v>
      </c>
      <c r="I3801" s="151">
        <f t="shared" si="179"/>
        <v>64.08</v>
      </c>
      <c r="J3801" s="151" t="s">
        <v>707</v>
      </c>
      <c r="K3801" s="151" t="str">
        <f>IFERROR(IF(VLOOKUP(B3801,comp!$D:$L,1,FALSE)=B3801,"",""),"Novo")</f>
        <v/>
      </c>
    </row>
    <row r="3802" spans="1:11">
      <c r="A3802" s="151">
        <v>90781</v>
      </c>
      <c r="B3802" s="152">
        <v>95406</v>
      </c>
      <c r="C3802" s="151" t="s">
        <v>6931</v>
      </c>
      <c r="D3802" s="151" t="s">
        <v>852</v>
      </c>
      <c r="E3802" s="151">
        <v>1</v>
      </c>
      <c r="F3802" s="151">
        <v>0.61</v>
      </c>
      <c r="G3802" s="151">
        <f t="shared" si="177"/>
        <v>0</v>
      </c>
      <c r="H3802" s="151">
        <f t="shared" si="178"/>
        <v>0.61</v>
      </c>
      <c r="I3802" s="151">
        <f t="shared" si="179"/>
        <v>0.61</v>
      </c>
      <c r="J3802" s="151" t="s">
        <v>704</v>
      </c>
      <c r="K3802" s="151" t="str">
        <f>IFERROR(IF(VLOOKUP(B3802,comp!$D:$L,1,FALSE)=B3802,"",""),"Novo")</f>
        <v>Novo</v>
      </c>
    </row>
    <row r="3803" spans="1:11">
      <c r="A3803" s="151">
        <v>93558</v>
      </c>
      <c r="B3803" s="152">
        <v>10512</v>
      </c>
      <c r="C3803" s="151" t="s">
        <v>4034</v>
      </c>
      <c r="D3803" s="151" t="s">
        <v>3050</v>
      </c>
      <c r="E3803" s="151">
        <v>1</v>
      </c>
      <c r="F3803" s="155">
        <v>4274.1099999999997</v>
      </c>
      <c r="G3803" s="151">
        <f t="shared" si="177"/>
        <v>4274.1099999999997</v>
      </c>
      <c r="H3803" s="151">
        <f t="shared" si="178"/>
        <v>0</v>
      </c>
      <c r="I3803" s="151">
        <f t="shared" si="179"/>
        <v>4274.1099999999997</v>
      </c>
      <c r="J3803" s="151" t="s">
        <v>707</v>
      </c>
      <c r="K3803" s="151" t="str">
        <f>IFERROR(IF(VLOOKUP(B3803,comp!$D:$L,1,FALSE)=B3803,"",""),"Novo")</f>
        <v/>
      </c>
    </row>
    <row r="3804" spans="1:11">
      <c r="A3804" s="151">
        <v>93558</v>
      </c>
      <c r="B3804" s="152">
        <v>40861</v>
      </c>
      <c r="C3804" s="151" t="s">
        <v>6427</v>
      </c>
      <c r="D3804" s="151" t="s">
        <v>3050</v>
      </c>
      <c r="E3804" s="151">
        <v>1</v>
      </c>
      <c r="F3804" s="151">
        <v>179.74</v>
      </c>
      <c r="G3804" s="151">
        <f t="shared" si="177"/>
        <v>179.74</v>
      </c>
      <c r="H3804" s="151">
        <f t="shared" si="178"/>
        <v>0</v>
      </c>
      <c r="I3804" s="151">
        <f t="shared" si="179"/>
        <v>179.74</v>
      </c>
      <c r="J3804" s="151" t="s">
        <v>707</v>
      </c>
      <c r="K3804" s="151" t="str">
        <f>IFERROR(IF(VLOOKUP(B3804,comp!$D:$L,1,FALSE)=B3804,"",""),"Novo")</f>
        <v/>
      </c>
    </row>
    <row r="3805" spans="1:11">
      <c r="A3805" s="151">
        <v>93558</v>
      </c>
      <c r="B3805" s="152">
        <v>40862</v>
      </c>
      <c r="C3805" s="151" t="s">
        <v>6428</v>
      </c>
      <c r="D3805" s="151" t="s">
        <v>3050</v>
      </c>
      <c r="E3805" s="151">
        <v>1</v>
      </c>
      <c r="F3805" s="151">
        <v>765.85</v>
      </c>
      <c r="G3805" s="151">
        <f t="shared" si="177"/>
        <v>765.85</v>
      </c>
      <c r="H3805" s="151">
        <f t="shared" si="178"/>
        <v>0</v>
      </c>
      <c r="I3805" s="151">
        <f t="shared" si="179"/>
        <v>765.85</v>
      </c>
      <c r="J3805" s="151" t="s">
        <v>707</v>
      </c>
      <c r="K3805" s="151" t="str">
        <f>IFERROR(IF(VLOOKUP(B3805,comp!$D:$L,1,FALSE)=B3805,"",""),"Novo")</f>
        <v/>
      </c>
    </row>
    <row r="3806" spans="1:11">
      <c r="A3806" s="151">
        <v>93558</v>
      </c>
      <c r="B3806" s="152">
        <v>40863</v>
      </c>
      <c r="C3806" s="151" t="s">
        <v>6429</v>
      </c>
      <c r="D3806" s="151" t="s">
        <v>3050</v>
      </c>
      <c r="E3806" s="151">
        <v>1</v>
      </c>
      <c r="F3806" s="151">
        <v>252.08</v>
      </c>
      <c r="G3806" s="151">
        <f t="shared" si="177"/>
        <v>252.08</v>
      </c>
      <c r="H3806" s="151">
        <f t="shared" si="178"/>
        <v>0</v>
      </c>
      <c r="I3806" s="151">
        <f t="shared" si="179"/>
        <v>252.08</v>
      </c>
      <c r="J3806" s="151" t="s">
        <v>707</v>
      </c>
      <c r="K3806" s="151" t="str">
        <f>IFERROR(IF(VLOOKUP(B3806,comp!$D:$L,1,FALSE)=B3806,"",""),"Novo")</f>
        <v/>
      </c>
    </row>
    <row r="3807" spans="1:11">
      <c r="A3807" s="151">
        <v>93558</v>
      </c>
      <c r="B3807" s="152">
        <v>40864</v>
      </c>
      <c r="C3807" s="151" t="s">
        <v>6430</v>
      </c>
      <c r="D3807" s="151" t="s">
        <v>3050</v>
      </c>
      <c r="E3807" s="151">
        <v>1</v>
      </c>
      <c r="F3807" s="151">
        <v>7.31</v>
      </c>
      <c r="G3807" s="151">
        <f t="shared" si="177"/>
        <v>7.31</v>
      </c>
      <c r="H3807" s="151">
        <f t="shared" si="178"/>
        <v>0</v>
      </c>
      <c r="I3807" s="151">
        <f t="shared" si="179"/>
        <v>7.31</v>
      </c>
      <c r="J3807" s="151" t="s">
        <v>707</v>
      </c>
      <c r="K3807" s="151" t="str">
        <f>IFERROR(IF(VLOOKUP(B3807,comp!$D:$L,1,FALSE)=B3807,"",""),"Novo")</f>
        <v/>
      </c>
    </row>
    <row r="3808" spans="1:11">
      <c r="A3808" s="151">
        <v>93558</v>
      </c>
      <c r="B3808" s="152">
        <v>43476</v>
      </c>
      <c r="C3808" s="151" t="s">
        <v>6503</v>
      </c>
      <c r="D3808" s="151" t="s">
        <v>3050</v>
      </c>
      <c r="E3808" s="151">
        <v>1</v>
      </c>
      <c r="F3808" s="151">
        <v>0.01</v>
      </c>
      <c r="G3808" s="151">
        <f t="shared" si="177"/>
        <v>0.01</v>
      </c>
      <c r="H3808" s="151">
        <f t="shared" si="178"/>
        <v>0</v>
      </c>
      <c r="I3808" s="151">
        <f t="shared" si="179"/>
        <v>0.01</v>
      </c>
      <c r="J3808" s="151" t="s">
        <v>707</v>
      </c>
      <c r="K3808" s="151" t="str">
        <f>IFERROR(IF(VLOOKUP(B3808,comp!$D:$L,1,FALSE)=B3808,"",""),"Novo")</f>
        <v/>
      </c>
    </row>
    <row r="3809" spans="1:11">
      <c r="A3809" s="151">
        <v>93558</v>
      </c>
      <c r="B3809" s="152">
        <v>43500</v>
      </c>
      <c r="C3809" s="151" t="s">
        <v>6527</v>
      </c>
      <c r="D3809" s="151" t="s">
        <v>3050</v>
      </c>
      <c r="E3809" s="151">
        <v>1</v>
      </c>
      <c r="F3809" s="151">
        <v>162.97</v>
      </c>
      <c r="G3809" s="151">
        <f t="shared" si="177"/>
        <v>162.97</v>
      </c>
      <c r="H3809" s="151">
        <f t="shared" si="178"/>
        <v>0</v>
      </c>
      <c r="I3809" s="151">
        <f t="shared" si="179"/>
        <v>162.97</v>
      </c>
      <c r="J3809" s="151" t="s">
        <v>707</v>
      </c>
      <c r="K3809" s="151" t="str">
        <f>IFERROR(IF(VLOOKUP(B3809,comp!$D:$L,1,FALSE)=B3809,"",""),"Novo")</f>
        <v/>
      </c>
    </row>
    <row r="3810" spans="1:11">
      <c r="A3810" s="151">
        <v>93558</v>
      </c>
      <c r="B3810" s="152">
        <v>95408</v>
      </c>
      <c r="C3810" s="151" t="s">
        <v>6932</v>
      </c>
      <c r="D3810" s="151" t="s">
        <v>3050</v>
      </c>
      <c r="E3810" s="151">
        <v>1</v>
      </c>
      <c r="F3810" s="151">
        <v>18.72</v>
      </c>
      <c r="G3810" s="151">
        <f t="shared" si="177"/>
        <v>0</v>
      </c>
      <c r="H3810" s="151">
        <f t="shared" si="178"/>
        <v>18.72</v>
      </c>
      <c r="I3810" s="151">
        <f t="shared" si="179"/>
        <v>18.72</v>
      </c>
      <c r="J3810" s="151" t="s">
        <v>704</v>
      </c>
      <c r="K3810" s="151" t="str">
        <f>IFERROR(IF(VLOOKUP(B3810,comp!$D:$L,1,FALSE)=B3810,"",""),"Novo")</f>
        <v>Novo</v>
      </c>
    </row>
    <row r="3811" spans="1:11">
      <c r="A3811" s="151">
        <v>93561</v>
      </c>
      <c r="B3811" s="152">
        <v>40807</v>
      </c>
      <c r="C3811" s="151" t="s">
        <v>4758</v>
      </c>
      <c r="D3811" s="151" t="s">
        <v>3050</v>
      </c>
      <c r="E3811" s="151">
        <v>1</v>
      </c>
      <c r="F3811" s="155">
        <v>9019.85</v>
      </c>
      <c r="G3811" s="151">
        <f t="shared" si="177"/>
        <v>9019.85</v>
      </c>
      <c r="H3811" s="151">
        <f t="shared" si="178"/>
        <v>0</v>
      </c>
      <c r="I3811" s="151">
        <f t="shared" si="179"/>
        <v>9019.85</v>
      </c>
      <c r="J3811" s="151" t="s">
        <v>707</v>
      </c>
      <c r="K3811" s="151" t="str">
        <f>IFERROR(IF(VLOOKUP(B3811,comp!$D:$L,1,FALSE)=B3811,"",""),"Novo")</f>
        <v/>
      </c>
    </row>
    <row r="3812" spans="1:11">
      <c r="A3812" s="151">
        <v>93561</v>
      </c>
      <c r="B3812" s="152">
        <v>43481</v>
      </c>
      <c r="C3812" s="151" t="s">
        <v>6508</v>
      </c>
      <c r="D3812" s="151" t="s">
        <v>3050</v>
      </c>
      <c r="E3812" s="151">
        <v>1</v>
      </c>
      <c r="F3812" s="151">
        <v>12.77</v>
      </c>
      <c r="G3812" s="151">
        <f t="shared" si="177"/>
        <v>12.77</v>
      </c>
      <c r="H3812" s="151">
        <f t="shared" si="178"/>
        <v>0</v>
      </c>
      <c r="I3812" s="151">
        <f t="shared" si="179"/>
        <v>12.77</v>
      </c>
      <c r="J3812" s="151" t="s">
        <v>707</v>
      </c>
      <c r="K3812" s="151" t="str">
        <f>IFERROR(IF(VLOOKUP(B3812,comp!$D:$L,1,FALSE)=B3812,"",""),"Novo")</f>
        <v/>
      </c>
    </row>
    <row r="3813" spans="1:11">
      <c r="A3813" s="151">
        <v>93561</v>
      </c>
      <c r="B3813" s="152">
        <v>43505</v>
      </c>
      <c r="C3813" s="151" t="s">
        <v>6532</v>
      </c>
      <c r="D3813" s="151" t="s">
        <v>3050</v>
      </c>
      <c r="E3813" s="151">
        <v>1</v>
      </c>
      <c r="F3813" s="151">
        <v>132.94</v>
      </c>
      <c r="G3813" s="151">
        <f t="shared" si="177"/>
        <v>132.94</v>
      </c>
      <c r="H3813" s="151">
        <f t="shared" si="178"/>
        <v>0</v>
      </c>
      <c r="I3813" s="151">
        <f t="shared" si="179"/>
        <v>132.94</v>
      </c>
      <c r="J3813" s="151" t="s">
        <v>707</v>
      </c>
      <c r="K3813" s="151" t="str">
        <f>IFERROR(IF(VLOOKUP(B3813,comp!$D:$L,1,FALSE)=B3813,"",""),"Novo")</f>
        <v/>
      </c>
    </row>
    <row r="3814" spans="1:11">
      <c r="A3814" s="151">
        <v>93561</v>
      </c>
      <c r="B3814" s="152">
        <v>95411</v>
      </c>
      <c r="C3814" s="151" t="s">
        <v>6933</v>
      </c>
      <c r="D3814" s="151" t="s">
        <v>3050</v>
      </c>
      <c r="E3814" s="151">
        <v>1</v>
      </c>
      <c r="F3814" s="151">
        <v>39.5</v>
      </c>
      <c r="G3814" s="151">
        <f t="shared" si="177"/>
        <v>0</v>
      </c>
      <c r="H3814" s="151">
        <f t="shared" si="178"/>
        <v>39.5</v>
      </c>
      <c r="I3814" s="151">
        <f t="shared" si="179"/>
        <v>39.5</v>
      </c>
      <c r="J3814" s="151" t="s">
        <v>704</v>
      </c>
      <c r="K3814" s="151" t="str">
        <f>IFERROR(IF(VLOOKUP(B3814,comp!$D:$L,1,FALSE)=B3814,"",""),"Novo")</f>
        <v>Novo</v>
      </c>
    </row>
    <row r="3815" spans="1:11">
      <c r="A3815" s="151">
        <v>93563</v>
      </c>
      <c r="B3815" s="152">
        <v>40809</v>
      </c>
      <c r="C3815" s="151" t="s">
        <v>3049</v>
      </c>
      <c r="D3815" s="151" t="s">
        <v>3050</v>
      </c>
      <c r="E3815" s="151">
        <v>1</v>
      </c>
      <c r="F3815" s="155">
        <v>5453.96</v>
      </c>
      <c r="G3815" s="151">
        <f t="shared" si="177"/>
        <v>5453.96</v>
      </c>
      <c r="H3815" s="151">
        <f t="shared" si="178"/>
        <v>0</v>
      </c>
      <c r="I3815" s="151">
        <f t="shared" si="179"/>
        <v>5453.96</v>
      </c>
      <c r="J3815" s="151" t="s">
        <v>707</v>
      </c>
      <c r="K3815" s="151" t="str">
        <f>IFERROR(IF(VLOOKUP(B3815,comp!$D:$L,1,FALSE)=B3815,"",""),"Novo")</f>
        <v/>
      </c>
    </row>
    <row r="3816" spans="1:11">
      <c r="A3816" s="151">
        <v>93563</v>
      </c>
      <c r="B3816" s="152">
        <v>43470</v>
      </c>
      <c r="C3816" s="151" t="s">
        <v>6497</v>
      </c>
      <c r="D3816" s="151" t="s">
        <v>3050</v>
      </c>
      <c r="E3816" s="151">
        <v>1</v>
      </c>
      <c r="F3816" s="151">
        <v>10.89</v>
      </c>
      <c r="G3816" s="151">
        <f t="shared" si="177"/>
        <v>10.89</v>
      </c>
      <c r="H3816" s="151">
        <f t="shared" si="178"/>
        <v>0</v>
      </c>
      <c r="I3816" s="151">
        <f t="shared" si="179"/>
        <v>10.89</v>
      </c>
      <c r="J3816" s="151" t="s">
        <v>707</v>
      </c>
      <c r="K3816" s="151" t="str">
        <f>IFERROR(IF(VLOOKUP(B3816,comp!$D:$L,1,FALSE)=B3816,"",""),"Novo")</f>
        <v/>
      </c>
    </row>
    <row r="3817" spans="1:11">
      <c r="A3817" s="151">
        <v>93563</v>
      </c>
      <c r="B3817" s="152">
        <v>43494</v>
      </c>
      <c r="C3817" s="151" t="s">
        <v>6521</v>
      </c>
      <c r="D3817" s="151" t="s">
        <v>3050</v>
      </c>
      <c r="E3817" s="151">
        <v>1</v>
      </c>
      <c r="F3817" s="151">
        <v>148.04</v>
      </c>
      <c r="G3817" s="151">
        <f t="shared" si="177"/>
        <v>148.04</v>
      </c>
      <c r="H3817" s="151">
        <f t="shared" si="178"/>
        <v>0</v>
      </c>
      <c r="I3817" s="151">
        <f t="shared" si="179"/>
        <v>148.04</v>
      </c>
      <c r="J3817" s="151" t="s">
        <v>707</v>
      </c>
      <c r="K3817" s="151" t="str">
        <f>IFERROR(IF(VLOOKUP(B3817,comp!$D:$L,1,FALSE)=B3817,"",""),"Novo")</f>
        <v/>
      </c>
    </row>
    <row r="3818" spans="1:11">
      <c r="A3818" s="151">
        <v>93563</v>
      </c>
      <c r="B3818" s="152">
        <v>95413</v>
      </c>
      <c r="C3818" s="151" t="s">
        <v>6934</v>
      </c>
      <c r="D3818" s="151" t="s">
        <v>3050</v>
      </c>
      <c r="E3818" s="151">
        <v>1</v>
      </c>
      <c r="F3818" s="151">
        <v>23.88</v>
      </c>
      <c r="G3818" s="151">
        <f t="shared" si="177"/>
        <v>0</v>
      </c>
      <c r="H3818" s="151">
        <f t="shared" si="178"/>
        <v>23.88</v>
      </c>
      <c r="I3818" s="151">
        <f t="shared" si="179"/>
        <v>23.88</v>
      </c>
      <c r="J3818" s="151" t="s">
        <v>704</v>
      </c>
      <c r="K3818" s="151" t="str">
        <f>IFERROR(IF(VLOOKUP(B3818,comp!$D:$L,1,FALSE)=B3818,"",""),"Novo")</f>
        <v>Novo</v>
      </c>
    </row>
    <row r="3819" spans="1:11">
      <c r="A3819" s="151">
        <v>93564</v>
      </c>
      <c r="B3819" s="152">
        <v>40810</v>
      </c>
      <c r="C3819" s="151" t="s">
        <v>3051</v>
      </c>
      <c r="D3819" s="151" t="s">
        <v>3050</v>
      </c>
      <c r="E3819" s="151">
        <v>1</v>
      </c>
      <c r="F3819" s="155">
        <v>5654.06</v>
      </c>
      <c r="G3819" s="151">
        <f t="shared" si="177"/>
        <v>5654.06</v>
      </c>
      <c r="H3819" s="151">
        <f t="shared" si="178"/>
        <v>0</v>
      </c>
      <c r="I3819" s="151">
        <f t="shared" si="179"/>
        <v>5654.06</v>
      </c>
      <c r="J3819" s="151" t="s">
        <v>707</v>
      </c>
      <c r="K3819" s="151" t="str">
        <f>IFERROR(IF(VLOOKUP(B3819,comp!$D:$L,1,FALSE)=B3819,"",""),"Novo")</f>
        <v/>
      </c>
    </row>
    <row r="3820" spans="1:11">
      <c r="A3820" s="151">
        <v>93564</v>
      </c>
      <c r="B3820" s="152">
        <v>95414</v>
      </c>
      <c r="C3820" s="151" t="s">
        <v>6935</v>
      </c>
      <c r="D3820" s="151" t="s">
        <v>3050</v>
      </c>
      <c r="E3820" s="151">
        <v>1</v>
      </c>
      <c r="F3820" s="151">
        <v>103.24</v>
      </c>
      <c r="G3820" s="151">
        <f t="shared" si="177"/>
        <v>0</v>
      </c>
      <c r="H3820" s="151">
        <f t="shared" si="178"/>
        <v>103.24</v>
      </c>
      <c r="I3820" s="151">
        <f t="shared" si="179"/>
        <v>103.24</v>
      </c>
      <c r="J3820" s="151" t="s">
        <v>704</v>
      </c>
      <c r="K3820" s="151" t="str">
        <f>IFERROR(IF(VLOOKUP(B3820,comp!$D:$L,1,FALSE)=B3820,"",""),"Novo")</f>
        <v>Novo</v>
      </c>
    </row>
    <row r="3821" spans="1:11">
      <c r="A3821" s="151">
        <v>93565</v>
      </c>
      <c r="B3821" s="152">
        <v>40811</v>
      </c>
      <c r="C3821" s="151" t="s">
        <v>3866</v>
      </c>
      <c r="D3821" s="151" t="s">
        <v>3050</v>
      </c>
      <c r="E3821" s="151">
        <v>1</v>
      </c>
      <c r="F3821" s="155">
        <v>17730.27</v>
      </c>
      <c r="G3821" s="151">
        <f t="shared" si="177"/>
        <v>17730.27</v>
      </c>
      <c r="H3821" s="151">
        <f t="shared" si="178"/>
        <v>0</v>
      </c>
      <c r="I3821" s="151">
        <f t="shared" si="179"/>
        <v>17730.27</v>
      </c>
      <c r="J3821" s="151" t="s">
        <v>707</v>
      </c>
      <c r="K3821" s="151" t="str">
        <f>IFERROR(IF(VLOOKUP(B3821,comp!$D:$L,1,FALSE)=B3821,"",""),"Novo")</f>
        <v/>
      </c>
    </row>
    <row r="3822" spans="1:11">
      <c r="A3822" s="151">
        <v>93565</v>
      </c>
      <c r="B3822" s="152">
        <v>43474</v>
      </c>
      <c r="C3822" s="151" t="s">
        <v>6501</v>
      </c>
      <c r="D3822" s="151" t="s">
        <v>3050</v>
      </c>
      <c r="E3822" s="151">
        <v>1</v>
      </c>
      <c r="F3822" s="151">
        <v>2.29</v>
      </c>
      <c r="G3822" s="151">
        <f t="shared" si="177"/>
        <v>2.29</v>
      </c>
      <c r="H3822" s="151">
        <f t="shared" si="178"/>
        <v>0</v>
      </c>
      <c r="I3822" s="151">
        <f t="shared" si="179"/>
        <v>2.29</v>
      </c>
      <c r="J3822" s="151" t="s">
        <v>707</v>
      </c>
      <c r="K3822" s="151" t="str">
        <f>IFERROR(IF(VLOOKUP(B3822,comp!$D:$L,1,FALSE)=B3822,"",""),"Novo")</f>
        <v/>
      </c>
    </row>
    <row r="3823" spans="1:11">
      <c r="A3823" s="151">
        <v>93565</v>
      </c>
      <c r="B3823" s="152">
        <v>43498</v>
      </c>
      <c r="C3823" s="151" t="s">
        <v>6525</v>
      </c>
      <c r="D3823" s="151" t="s">
        <v>3050</v>
      </c>
      <c r="E3823" s="151">
        <v>1</v>
      </c>
      <c r="F3823" s="151">
        <v>140.22999999999999</v>
      </c>
      <c r="G3823" s="151">
        <f t="shared" si="177"/>
        <v>140.22999999999999</v>
      </c>
      <c r="H3823" s="151">
        <f t="shared" si="178"/>
        <v>0</v>
      </c>
      <c r="I3823" s="151">
        <f t="shared" si="179"/>
        <v>140.22999999999999</v>
      </c>
      <c r="J3823" s="151" t="s">
        <v>707</v>
      </c>
      <c r="K3823" s="151" t="str">
        <f>IFERROR(IF(VLOOKUP(B3823,comp!$D:$L,1,FALSE)=B3823,"",""),"Novo")</f>
        <v/>
      </c>
    </row>
    <row r="3824" spans="1:11">
      <c r="A3824" s="151">
        <v>93565</v>
      </c>
      <c r="B3824" s="152">
        <v>95415</v>
      </c>
      <c r="C3824" s="151" t="s">
        <v>6936</v>
      </c>
      <c r="D3824" s="151" t="s">
        <v>3050</v>
      </c>
      <c r="E3824" s="151">
        <v>1</v>
      </c>
      <c r="F3824" s="151">
        <v>225.35</v>
      </c>
      <c r="G3824" s="151">
        <f t="shared" si="177"/>
        <v>0</v>
      </c>
      <c r="H3824" s="151">
        <f t="shared" si="178"/>
        <v>225.35</v>
      </c>
      <c r="I3824" s="151">
        <f t="shared" si="179"/>
        <v>225.35</v>
      </c>
      <c r="J3824" s="151" t="s">
        <v>704</v>
      </c>
      <c r="K3824" s="151" t="str">
        <f>IFERROR(IF(VLOOKUP(B3824,comp!$D:$L,1,FALSE)=B3824,"",""),"Novo")</f>
        <v>Novo</v>
      </c>
    </row>
    <row r="3825" spans="1:11">
      <c r="A3825" s="151">
        <v>93566</v>
      </c>
      <c r="B3825" s="152">
        <v>40812</v>
      </c>
      <c r="C3825" s="151" t="s">
        <v>3052</v>
      </c>
      <c r="D3825" s="151" t="s">
        <v>3050</v>
      </c>
      <c r="E3825" s="151">
        <v>1</v>
      </c>
      <c r="F3825" s="155">
        <v>4679.7</v>
      </c>
      <c r="G3825" s="151">
        <f t="shared" si="177"/>
        <v>4679.7</v>
      </c>
      <c r="H3825" s="151">
        <f t="shared" si="178"/>
        <v>0</v>
      </c>
      <c r="I3825" s="151">
        <f t="shared" si="179"/>
        <v>4679.7</v>
      </c>
      <c r="J3825" s="151" t="s">
        <v>707</v>
      </c>
      <c r="K3825" s="151" t="str">
        <f>IFERROR(IF(VLOOKUP(B3825,comp!$D:$L,1,FALSE)=B3825,"",""),"Novo")</f>
        <v/>
      </c>
    </row>
    <row r="3826" spans="1:11">
      <c r="A3826" s="151">
        <v>93566</v>
      </c>
      <c r="B3826" s="152">
        <v>95416</v>
      </c>
      <c r="C3826" s="151" t="s">
        <v>6937</v>
      </c>
      <c r="D3826" s="151" t="s">
        <v>3050</v>
      </c>
      <c r="E3826" s="151">
        <v>1</v>
      </c>
      <c r="F3826" s="151">
        <v>20.49</v>
      </c>
      <c r="G3826" s="151">
        <f t="shared" si="177"/>
        <v>0</v>
      </c>
      <c r="H3826" s="151">
        <f t="shared" si="178"/>
        <v>20.49</v>
      </c>
      <c r="I3826" s="151">
        <f t="shared" si="179"/>
        <v>20.49</v>
      </c>
      <c r="J3826" s="151" t="s">
        <v>704</v>
      </c>
      <c r="K3826" s="151" t="str">
        <f>IFERROR(IF(VLOOKUP(B3826,comp!$D:$L,1,FALSE)=B3826,"",""),"Novo")</f>
        <v>Novo</v>
      </c>
    </row>
    <row r="3827" spans="1:11">
      <c r="A3827" s="151">
        <v>93567</v>
      </c>
      <c r="B3827" s="152">
        <v>40813</v>
      </c>
      <c r="C3827" s="151" t="s">
        <v>3867</v>
      </c>
      <c r="D3827" s="151" t="s">
        <v>3050</v>
      </c>
      <c r="E3827" s="151">
        <v>1</v>
      </c>
      <c r="F3827" s="155">
        <v>18036.349999999999</v>
      </c>
      <c r="G3827" s="151">
        <f t="shared" si="177"/>
        <v>18036.349999999999</v>
      </c>
      <c r="H3827" s="151">
        <f t="shared" si="178"/>
        <v>0</v>
      </c>
      <c r="I3827" s="151">
        <f t="shared" si="179"/>
        <v>18036.349999999999</v>
      </c>
      <c r="J3827" s="151" t="s">
        <v>707</v>
      </c>
      <c r="K3827" s="151" t="str">
        <f>IFERROR(IF(VLOOKUP(B3827,comp!$D:$L,1,FALSE)=B3827,"",""),"Novo")</f>
        <v/>
      </c>
    </row>
    <row r="3828" spans="1:11">
      <c r="A3828" s="151">
        <v>93567</v>
      </c>
      <c r="B3828" s="152">
        <v>95417</v>
      </c>
      <c r="C3828" s="151" t="s">
        <v>6938</v>
      </c>
      <c r="D3828" s="151" t="s">
        <v>3050</v>
      </c>
      <c r="E3828" s="151">
        <v>1</v>
      </c>
      <c r="F3828" s="151">
        <v>229.24</v>
      </c>
      <c r="G3828" s="151">
        <f t="shared" si="177"/>
        <v>0</v>
      </c>
      <c r="H3828" s="151">
        <f t="shared" si="178"/>
        <v>229.24</v>
      </c>
      <c r="I3828" s="151">
        <f t="shared" si="179"/>
        <v>229.24</v>
      </c>
      <c r="J3828" s="151" t="s">
        <v>704</v>
      </c>
      <c r="K3828" s="151" t="str">
        <f>IFERROR(IF(VLOOKUP(B3828,comp!$D:$L,1,FALSE)=B3828,"",""),"Novo")</f>
        <v>Novo</v>
      </c>
    </row>
    <row r="3829" spans="1:11">
      <c r="A3829" s="151">
        <v>93568</v>
      </c>
      <c r="B3829" s="152">
        <v>40814</v>
      </c>
      <c r="C3829" s="151" t="s">
        <v>3868</v>
      </c>
      <c r="D3829" s="151" t="s">
        <v>3050</v>
      </c>
      <c r="E3829" s="151">
        <v>1</v>
      </c>
      <c r="F3829" s="155">
        <v>25265.25</v>
      </c>
      <c r="G3829" s="151">
        <f t="shared" si="177"/>
        <v>25265.25</v>
      </c>
      <c r="H3829" s="151">
        <f t="shared" si="178"/>
        <v>0</v>
      </c>
      <c r="I3829" s="151">
        <f t="shared" si="179"/>
        <v>25265.25</v>
      </c>
      <c r="J3829" s="151" t="s">
        <v>707</v>
      </c>
      <c r="K3829" s="151" t="str">
        <f>IFERROR(IF(VLOOKUP(B3829,comp!$D:$L,1,FALSE)=B3829,"",""),"Novo")</f>
        <v/>
      </c>
    </row>
    <row r="3830" spans="1:11">
      <c r="A3830" s="151">
        <v>93568</v>
      </c>
      <c r="B3830" s="152">
        <v>95418</v>
      </c>
      <c r="C3830" s="151" t="s">
        <v>6939</v>
      </c>
      <c r="D3830" s="151" t="s">
        <v>3050</v>
      </c>
      <c r="E3830" s="151">
        <v>1</v>
      </c>
      <c r="F3830" s="151">
        <v>321.12</v>
      </c>
      <c r="G3830" s="151">
        <f t="shared" si="177"/>
        <v>0</v>
      </c>
      <c r="H3830" s="151">
        <f t="shared" si="178"/>
        <v>321.12</v>
      </c>
      <c r="I3830" s="151">
        <f t="shared" si="179"/>
        <v>321.12</v>
      </c>
      <c r="J3830" s="151" t="s">
        <v>704</v>
      </c>
      <c r="K3830" s="151" t="str">
        <f>IFERROR(IF(VLOOKUP(B3830,comp!$D:$L,1,FALSE)=B3830,"",""),"Novo")</f>
        <v>Novo</v>
      </c>
    </row>
    <row r="3831" spans="1:11">
      <c r="A3831" s="151">
        <v>93569</v>
      </c>
      <c r="B3831" s="152">
        <v>40815</v>
      </c>
      <c r="C3831" s="151" t="s">
        <v>3869</v>
      </c>
      <c r="D3831" s="151" t="s">
        <v>3050</v>
      </c>
      <c r="E3831" s="151">
        <v>1</v>
      </c>
      <c r="F3831" s="155">
        <v>17176.91</v>
      </c>
      <c r="G3831" s="151">
        <f t="shared" si="177"/>
        <v>17176.91</v>
      </c>
      <c r="H3831" s="151">
        <f t="shared" si="178"/>
        <v>0</v>
      </c>
      <c r="I3831" s="151">
        <f t="shared" si="179"/>
        <v>17176.91</v>
      </c>
      <c r="J3831" s="151" t="s">
        <v>707</v>
      </c>
      <c r="K3831" s="151" t="str">
        <f>IFERROR(IF(VLOOKUP(B3831,comp!$D:$L,1,FALSE)=B3831,"",""),"Novo")</f>
        <v/>
      </c>
    </row>
    <row r="3832" spans="1:11">
      <c r="A3832" s="151">
        <v>93569</v>
      </c>
      <c r="B3832" s="152">
        <v>95419</v>
      </c>
      <c r="C3832" s="151" t="s">
        <v>6940</v>
      </c>
      <c r="D3832" s="151" t="s">
        <v>3050</v>
      </c>
      <c r="E3832" s="151">
        <v>1</v>
      </c>
      <c r="F3832" s="151">
        <v>122.98</v>
      </c>
      <c r="G3832" s="151">
        <f t="shared" si="177"/>
        <v>0</v>
      </c>
      <c r="H3832" s="151">
        <f t="shared" si="178"/>
        <v>122.98</v>
      </c>
      <c r="I3832" s="151">
        <f t="shared" si="179"/>
        <v>122.98</v>
      </c>
      <c r="J3832" s="151" t="s">
        <v>704</v>
      </c>
      <c r="K3832" s="151" t="str">
        <f>IFERROR(IF(VLOOKUP(B3832,comp!$D:$L,1,FALSE)=B3832,"",""),"Novo")</f>
        <v>Novo</v>
      </c>
    </row>
    <row r="3833" spans="1:11">
      <c r="A3833" s="151">
        <v>93570</v>
      </c>
      <c r="B3833" s="152">
        <v>40816</v>
      </c>
      <c r="C3833" s="151" t="s">
        <v>3870</v>
      </c>
      <c r="D3833" s="151" t="s">
        <v>3050</v>
      </c>
      <c r="E3833" s="151">
        <v>1</v>
      </c>
      <c r="F3833" s="155">
        <v>18122.23</v>
      </c>
      <c r="G3833" s="151">
        <f t="shared" si="177"/>
        <v>18122.23</v>
      </c>
      <c r="H3833" s="151">
        <f t="shared" si="178"/>
        <v>0</v>
      </c>
      <c r="I3833" s="151">
        <f t="shared" si="179"/>
        <v>18122.23</v>
      </c>
      <c r="J3833" s="151" t="s">
        <v>707</v>
      </c>
      <c r="K3833" s="151" t="str">
        <f>IFERROR(IF(VLOOKUP(B3833,comp!$D:$L,1,FALSE)=B3833,"",""),"Novo")</f>
        <v/>
      </c>
    </row>
    <row r="3834" spans="1:11">
      <c r="A3834" s="151">
        <v>93570</v>
      </c>
      <c r="B3834" s="152">
        <v>95420</v>
      </c>
      <c r="C3834" s="151" t="s">
        <v>6941</v>
      </c>
      <c r="D3834" s="151" t="s">
        <v>3050</v>
      </c>
      <c r="E3834" s="151">
        <v>1</v>
      </c>
      <c r="F3834" s="151">
        <v>129.75</v>
      </c>
      <c r="G3834" s="151">
        <f t="shared" si="177"/>
        <v>0</v>
      </c>
      <c r="H3834" s="151">
        <f t="shared" si="178"/>
        <v>129.75</v>
      </c>
      <c r="I3834" s="151">
        <f t="shared" si="179"/>
        <v>129.75</v>
      </c>
      <c r="J3834" s="151" t="s">
        <v>704</v>
      </c>
      <c r="K3834" s="151" t="str">
        <f>IFERROR(IF(VLOOKUP(B3834,comp!$D:$L,1,FALSE)=B3834,"",""),"Novo")</f>
        <v>Novo</v>
      </c>
    </row>
    <row r="3835" spans="1:11">
      <c r="A3835" s="151">
        <v>93571</v>
      </c>
      <c r="B3835" s="152">
        <v>40817</v>
      </c>
      <c r="C3835" s="151" t="s">
        <v>3871</v>
      </c>
      <c r="D3835" s="151" t="s">
        <v>3050</v>
      </c>
      <c r="E3835" s="151">
        <v>1</v>
      </c>
      <c r="F3835" s="155">
        <v>19374.060000000001</v>
      </c>
      <c r="G3835" s="151">
        <f t="shared" si="177"/>
        <v>19374.060000000001</v>
      </c>
      <c r="H3835" s="151">
        <f t="shared" si="178"/>
        <v>0</v>
      </c>
      <c r="I3835" s="151">
        <f t="shared" si="179"/>
        <v>19374.060000000001</v>
      </c>
      <c r="J3835" s="151" t="s">
        <v>707</v>
      </c>
      <c r="K3835" s="151" t="str">
        <f>IFERROR(IF(VLOOKUP(B3835,comp!$D:$L,1,FALSE)=B3835,"",""),"Novo")</f>
        <v/>
      </c>
    </row>
    <row r="3836" spans="1:11">
      <c r="A3836" s="151">
        <v>93571</v>
      </c>
      <c r="B3836" s="152">
        <v>95421</v>
      </c>
      <c r="C3836" s="151" t="s">
        <v>6942</v>
      </c>
      <c r="D3836" s="151" t="s">
        <v>3050</v>
      </c>
      <c r="E3836" s="151">
        <v>1</v>
      </c>
      <c r="F3836" s="151">
        <v>138.71</v>
      </c>
      <c r="G3836" s="151">
        <f t="shared" si="177"/>
        <v>0</v>
      </c>
      <c r="H3836" s="151">
        <f t="shared" si="178"/>
        <v>138.71</v>
      </c>
      <c r="I3836" s="151">
        <f t="shared" si="179"/>
        <v>138.71</v>
      </c>
      <c r="J3836" s="151" t="s">
        <v>704</v>
      </c>
      <c r="K3836" s="151" t="str">
        <f>IFERROR(IF(VLOOKUP(B3836,comp!$D:$L,1,FALSE)=B3836,"",""),"Novo")</f>
        <v>Novo</v>
      </c>
    </row>
    <row r="3837" spans="1:11">
      <c r="A3837" s="151">
        <v>93572</v>
      </c>
      <c r="B3837" s="152">
        <v>40818</v>
      </c>
      <c r="C3837" s="151" t="s">
        <v>4026</v>
      </c>
      <c r="D3837" s="151" t="s">
        <v>3050</v>
      </c>
      <c r="E3837" s="151">
        <v>1</v>
      </c>
      <c r="F3837" s="155">
        <v>6838.58</v>
      </c>
      <c r="G3837" s="151">
        <f t="shared" si="177"/>
        <v>6838.58</v>
      </c>
      <c r="H3837" s="151">
        <f t="shared" si="178"/>
        <v>0</v>
      </c>
      <c r="I3837" s="151">
        <f t="shared" si="179"/>
        <v>6838.58</v>
      </c>
      <c r="J3837" s="151" t="s">
        <v>707</v>
      </c>
      <c r="K3837" s="151" t="str">
        <f>IFERROR(IF(VLOOKUP(B3837,comp!$D:$L,1,FALSE)=B3837,"",""),"Novo")</f>
        <v/>
      </c>
    </row>
    <row r="3838" spans="1:11">
      <c r="A3838" s="151">
        <v>93572</v>
      </c>
      <c r="B3838" s="152">
        <v>43475</v>
      </c>
      <c r="C3838" s="151" t="s">
        <v>6502</v>
      </c>
      <c r="D3838" s="151" t="s">
        <v>3050</v>
      </c>
      <c r="E3838" s="151">
        <v>1</v>
      </c>
      <c r="F3838" s="151">
        <v>18.73</v>
      </c>
      <c r="G3838" s="151">
        <f t="shared" si="177"/>
        <v>18.73</v>
      </c>
      <c r="H3838" s="151">
        <f t="shared" si="178"/>
        <v>0</v>
      </c>
      <c r="I3838" s="151">
        <f t="shared" si="179"/>
        <v>18.73</v>
      </c>
      <c r="J3838" s="151" t="s">
        <v>707</v>
      </c>
      <c r="K3838" s="151" t="str">
        <f>IFERROR(IF(VLOOKUP(B3838,comp!$D:$L,1,FALSE)=B3838,"",""),"Novo")</f>
        <v/>
      </c>
    </row>
    <row r="3839" spans="1:11">
      <c r="A3839" s="151">
        <v>93572</v>
      </c>
      <c r="B3839" s="152">
        <v>43499</v>
      </c>
      <c r="C3839" s="151" t="s">
        <v>6526</v>
      </c>
      <c r="D3839" s="151" t="s">
        <v>3050</v>
      </c>
      <c r="E3839" s="151">
        <v>1</v>
      </c>
      <c r="F3839" s="151">
        <v>236.16</v>
      </c>
      <c r="G3839" s="151">
        <f t="shared" si="177"/>
        <v>236.16</v>
      </c>
      <c r="H3839" s="151">
        <f t="shared" si="178"/>
        <v>0</v>
      </c>
      <c r="I3839" s="151">
        <f t="shared" si="179"/>
        <v>236.16</v>
      </c>
      <c r="J3839" s="151" t="s">
        <v>707</v>
      </c>
      <c r="K3839" s="151" t="str">
        <f>IFERROR(IF(VLOOKUP(B3839,comp!$D:$L,1,FALSE)=B3839,"",""),"Novo")</f>
        <v/>
      </c>
    </row>
    <row r="3840" spans="1:11">
      <c r="A3840" s="151">
        <v>93572</v>
      </c>
      <c r="B3840" s="152">
        <v>95422</v>
      </c>
      <c r="C3840" s="151" t="s">
        <v>6943</v>
      </c>
      <c r="D3840" s="151" t="s">
        <v>3050</v>
      </c>
      <c r="E3840" s="151">
        <v>1</v>
      </c>
      <c r="F3840" s="151">
        <v>124.87</v>
      </c>
      <c r="G3840" s="151">
        <f t="shared" si="177"/>
        <v>0</v>
      </c>
      <c r="H3840" s="151">
        <f t="shared" si="178"/>
        <v>124.87</v>
      </c>
      <c r="I3840" s="151">
        <f t="shared" si="179"/>
        <v>124.87</v>
      </c>
      <c r="J3840" s="151" t="s">
        <v>704</v>
      </c>
      <c r="K3840" s="151" t="str">
        <f>IFERROR(IF(VLOOKUP(B3840,comp!$D:$L,1,FALSE)=B3840,"",""),"Novo")</f>
        <v>Novo</v>
      </c>
    </row>
    <row r="3841" spans="1:11">
      <c r="A3841" s="151">
        <v>94295</v>
      </c>
      <c r="B3841" s="152">
        <v>40819</v>
      </c>
      <c r="C3841" s="151" t="s">
        <v>4027</v>
      </c>
      <c r="D3841" s="151" t="s">
        <v>3050</v>
      </c>
      <c r="E3841" s="151">
        <v>1</v>
      </c>
      <c r="F3841" s="155">
        <v>11155.38</v>
      </c>
      <c r="G3841" s="151">
        <f t="shared" si="177"/>
        <v>11155.38</v>
      </c>
      <c r="H3841" s="151">
        <f t="shared" si="178"/>
        <v>0</v>
      </c>
      <c r="I3841" s="151">
        <f t="shared" si="179"/>
        <v>11155.38</v>
      </c>
      <c r="J3841" s="151" t="s">
        <v>707</v>
      </c>
      <c r="K3841" s="151" t="str">
        <f>IFERROR(IF(VLOOKUP(B3841,comp!$D:$L,1,FALSE)=B3841,"",""),"Novo")</f>
        <v/>
      </c>
    </row>
    <row r="3842" spans="1:11">
      <c r="A3842" s="151">
        <v>94295</v>
      </c>
      <c r="B3842" s="152">
        <v>95423</v>
      </c>
      <c r="C3842" s="151" t="s">
        <v>6944</v>
      </c>
      <c r="D3842" s="151" t="s">
        <v>3050</v>
      </c>
      <c r="E3842" s="151">
        <v>1</v>
      </c>
      <c r="F3842" s="151">
        <v>203.69</v>
      </c>
      <c r="G3842" s="151">
        <f t="shared" si="177"/>
        <v>0</v>
      </c>
      <c r="H3842" s="151">
        <f t="shared" si="178"/>
        <v>203.69</v>
      </c>
      <c r="I3842" s="151">
        <f t="shared" si="179"/>
        <v>203.69</v>
      </c>
      <c r="J3842" s="151" t="s">
        <v>704</v>
      </c>
      <c r="K3842" s="151" t="str">
        <f>IFERROR(IF(VLOOKUP(B3842,comp!$D:$L,1,FALSE)=B3842,"",""),"Novo")</f>
        <v>Novo</v>
      </c>
    </row>
    <row r="3843" spans="1:11">
      <c r="A3843" s="151">
        <v>94296</v>
      </c>
      <c r="B3843" s="152">
        <v>40820</v>
      </c>
      <c r="C3843" s="151" t="s">
        <v>4759</v>
      </c>
      <c r="D3843" s="151" t="s">
        <v>3050</v>
      </c>
      <c r="E3843" s="151">
        <v>1</v>
      </c>
      <c r="F3843" s="155">
        <v>11210.21</v>
      </c>
      <c r="G3843" s="151">
        <f t="shared" si="177"/>
        <v>11210.21</v>
      </c>
      <c r="H3843" s="151">
        <f t="shared" si="178"/>
        <v>0</v>
      </c>
      <c r="I3843" s="151">
        <f t="shared" si="179"/>
        <v>11210.21</v>
      </c>
      <c r="J3843" s="151" t="s">
        <v>707</v>
      </c>
      <c r="K3843" s="151" t="str">
        <f>IFERROR(IF(VLOOKUP(B3843,comp!$D:$L,1,FALSE)=B3843,"",""),"Novo")</f>
        <v/>
      </c>
    </row>
    <row r="3844" spans="1:11">
      <c r="A3844" s="151">
        <v>94296</v>
      </c>
      <c r="B3844" s="152">
        <v>95424</v>
      </c>
      <c r="C3844" s="151" t="s">
        <v>6945</v>
      </c>
      <c r="D3844" s="151" t="s">
        <v>3050</v>
      </c>
      <c r="E3844" s="151">
        <v>1</v>
      </c>
      <c r="F3844" s="151">
        <v>80.260000000000005</v>
      </c>
      <c r="G3844" s="151">
        <f t="shared" si="177"/>
        <v>0</v>
      </c>
      <c r="H3844" s="151">
        <f t="shared" si="178"/>
        <v>80.260000000000005</v>
      </c>
      <c r="I3844" s="151">
        <f t="shared" si="179"/>
        <v>80.260000000000005</v>
      </c>
      <c r="J3844" s="151" t="s">
        <v>704</v>
      </c>
      <c r="K3844" s="151" t="str">
        <f>IFERROR(IF(VLOOKUP(B3844,comp!$D:$L,1,FALSE)=B3844,"",""),"Novo")</f>
        <v>Novo</v>
      </c>
    </row>
    <row r="3845" spans="1:11">
      <c r="A3845" s="151">
        <v>100288</v>
      </c>
      <c r="B3845" s="152">
        <v>34345</v>
      </c>
      <c r="C3845" s="151" t="s">
        <v>4527</v>
      </c>
      <c r="D3845" s="151" t="s">
        <v>852</v>
      </c>
      <c r="E3845" s="151">
        <v>5.8599999999999998E-3</v>
      </c>
      <c r="F3845" s="151">
        <v>19.760000000000002</v>
      </c>
      <c r="G3845" s="151">
        <f t="shared" ref="G3845:G3908" si="180">IF(J3845="INSUMO",F3845*E3845,0)</f>
        <v>0.11579360000000001</v>
      </c>
      <c r="H3845" s="151">
        <f t="shared" ref="H3845:H3908" si="181">IF(J3845="MÃO DE OBRA",F3845*E3845,0)</f>
        <v>0</v>
      </c>
      <c r="I3845" s="151">
        <f t="shared" ref="I3845:I3908" si="182">E3845*F3845</f>
        <v>0.11579360000000001</v>
      </c>
      <c r="J3845" s="151" t="s">
        <v>707</v>
      </c>
      <c r="K3845" s="151" t="str">
        <f>IFERROR(IF(VLOOKUP(B3845,comp!$D:$L,1,FALSE)=B3845,"",""),"Novo")</f>
        <v/>
      </c>
    </row>
    <row r="3846" spans="1:11">
      <c r="A3846" s="151">
        <v>100289</v>
      </c>
      <c r="B3846" s="152">
        <v>100288</v>
      </c>
      <c r="C3846" s="151" t="s">
        <v>6946</v>
      </c>
      <c r="D3846" s="151" t="s">
        <v>852</v>
      </c>
      <c r="E3846" s="151">
        <v>1</v>
      </c>
      <c r="F3846" s="151">
        <v>0.11</v>
      </c>
      <c r="G3846" s="151">
        <f t="shared" si="180"/>
        <v>0</v>
      </c>
      <c r="H3846" s="151">
        <f t="shared" si="181"/>
        <v>0.11</v>
      </c>
      <c r="I3846" s="151">
        <f t="shared" si="182"/>
        <v>0.11</v>
      </c>
      <c r="J3846" s="151" t="s">
        <v>704</v>
      </c>
      <c r="K3846" s="151" t="str">
        <f>IFERROR(IF(VLOOKUP(B3846,comp!$D:$L,1,FALSE)=B3846,"",""),"Novo")</f>
        <v>Novo</v>
      </c>
    </row>
    <row r="3847" spans="1:11">
      <c r="A3847" s="151">
        <v>100291</v>
      </c>
      <c r="B3847" s="152">
        <v>34466</v>
      </c>
      <c r="C3847" s="151" t="s">
        <v>4528</v>
      </c>
      <c r="D3847" s="151" t="s">
        <v>852</v>
      </c>
      <c r="E3847" s="151">
        <v>1.6990000000000002E-2</v>
      </c>
      <c r="F3847" s="151">
        <v>19.670000000000002</v>
      </c>
      <c r="G3847" s="151">
        <f t="shared" si="180"/>
        <v>0.33419330000000008</v>
      </c>
      <c r="H3847" s="151">
        <f t="shared" si="181"/>
        <v>0</v>
      </c>
      <c r="I3847" s="151">
        <f t="shared" si="182"/>
        <v>0.33419330000000008</v>
      </c>
      <c r="J3847" s="151" t="s">
        <v>707</v>
      </c>
      <c r="K3847" s="151" t="str">
        <f>IFERROR(IF(VLOOKUP(B3847,comp!$D:$L,1,FALSE)=B3847,"",""),"Novo")</f>
        <v/>
      </c>
    </row>
    <row r="3848" spans="1:11">
      <c r="A3848" s="151">
        <v>100293</v>
      </c>
      <c r="B3848" s="152">
        <v>34551</v>
      </c>
      <c r="C3848" s="151" t="s">
        <v>4233</v>
      </c>
      <c r="D3848" s="151" t="s">
        <v>852</v>
      </c>
      <c r="E3848" s="151">
        <v>1.6990000000000002E-2</v>
      </c>
      <c r="F3848" s="151">
        <v>17.440000000000001</v>
      </c>
      <c r="G3848" s="151">
        <f t="shared" si="180"/>
        <v>0.29630560000000006</v>
      </c>
      <c r="H3848" s="151">
        <f t="shared" si="181"/>
        <v>0</v>
      </c>
      <c r="I3848" s="151">
        <f t="shared" si="182"/>
        <v>0.29630560000000006</v>
      </c>
      <c r="J3848" s="151" t="s">
        <v>707</v>
      </c>
      <c r="K3848" s="151" t="str">
        <f>IFERROR(IF(VLOOKUP(B3848,comp!$D:$L,1,FALSE)=B3848,"",""),"Novo")</f>
        <v/>
      </c>
    </row>
    <row r="3849" spans="1:11">
      <c r="A3849" s="151">
        <v>100295</v>
      </c>
      <c r="B3849" s="152">
        <v>34761</v>
      </c>
      <c r="C3849" s="151" t="s">
        <v>3742</v>
      </c>
      <c r="D3849" s="151" t="s">
        <v>852</v>
      </c>
      <c r="E3849" s="151">
        <v>3.5549999999999998E-2</v>
      </c>
      <c r="F3849" s="151">
        <v>28.42</v>
      </c>
      <c r="G3849" s="151">
        <f t="shared" si="180"/>
        <v>1.0103310000000001</v>
      </c>
      <c r="H3849" s="151">
        <f t="shared" si="181"/>
        <v>0</v>
      </c>
      <c r="I3849" s="151">
        <f t="shared" si="182"/>
        <v>1.0103310000000001</v>
      </c>
      <c r="J3849" s="151" t="s">
        <v>707</v>
      </c>
      <c r="K3849" s="151" t="str">
        <f>IFERROR(IF(VLOOKUP(B3849,comp!$D:$L,1,FALSE)=B3849,"",""),"Novo")</f>
        <v/>
      </c>
    </row>
    <row r="3850" spans="1:11">
      <c r="A3850" s="151">
        <v>100298</v>
      </c>
      <c r="B3850" s="152">
        <v>34794</v>
      </c>
      <c r="C3850" s="151" t="s">
        <v>3743</v>
      </c>
      <c r="D3850" s="151" t="s">
        <v>852</v>
      </c>
      <c r="E3850" s="151">
        <v>3.184E-2</v>
      </c>
      <c r="F3850" s="151">
        <v>28.79</v>
      </c>
      <c r="G3850" s="151">
        <f t="shared" si="180"/>
        <v>0.91667359999999998</v>
      </c>
      <c r="H3850" s="151">
        <f t="shared" si="181"/>
        <v>0</v>
      </c>
      <c r="I3850" s="151">
        <f t="shared" si="182"/>
        <v>0.91667359999999998</v>
      </c>
      <c r="J3850" s="151" t="s">
        <v>707</v>
      </c>
      <c r="K3850" s="151" t="str">
        <f>IFERROR(IF(VLOOKUP(B3850,comp!$D:$L,1,FALSE)=B3850,"",""),"Novo")</f>
        <v/>
      </c>
    </row>
    <row r="3851" spans="1:11">
      <c r="A3851" s="151">
        <v>100299</v>
      </c>
      <c r="B3851" s="152">
        <v>40943</v>
      </c>
      <c r="C3851" s="151" t="s">
        <v>3053</v>
      </c>
      <c r="D3851" s="151" t="s">
        <v>852</v>
      </c>
      <c r="E3851" s="151">
        <v>2.07E-2</v>
      </c>
      <c r="F3851" s="151">
        <v>60.81</v>
      </c>
      <c r="G3851" s="151">
        <f t="shared" si="180"/>
        <v>1.258767</v>
      </c>
      <c r="H3851" s="151">
        <f t="shared" si="181"/>
        <v>0</v>
      </c>
      <c r="I3851" s="151">
        <f t="shared" si="182"/>
        <v>1.258767</v>
      </c>
      <c r="J3851" s="151" t="s">
        <v>707</v>
      </c>
      <c r="K3851" s="151" t="str">
        <f>IFERROR(IF(VLOOKUP(B3851,comp!$D:$L,1,FALSE)=B3851,"",""),"Novo")</f>
        <v/>
      </c>
    </row>
    <row r="3852" spans="1:11">
      <c r="A3852" s="151">
        <v>100301</v>
      </c>
      <c r="B3852" s="152">
        <v>100291</v>
      </c>
      <c r="C3852" s="151" t="s">
        <v>6947</v>
      </c>
      <c r="D3852" s="151" t="s">
        <v>852</v>
      </c>
      <c r="E3852" s="151">
        <v>1</v>
      </c>
      <c r="F3852" s="151">
        <v>0.33</v>
      </c>
      <c r="G3852" s="151">
        <f t="shared" si="180"/>
        <v>0</v>
      </c>
      <c r="H3852" s="151">
        <f t="shared" si="181"/>
        <v>0.33</v>
      </c>
      <c r="I3852" s="151">
        <f t="shared" si="182"/>
        <v>0.33</v>
      </c>
      <c r="J3852" s="151" t="s">
        <v>704</v>
      </c>
      <c r="K3852" s="151" t="str">
        <f>IFERROR(IF(VLOOKUP(B3852,comp!$D:$L,1,FALSE)=B3852,"",""),"Novo")</f>
        <v>Novo</v>
      </c>
    </row>
    <row r="3853" spans="1:11">
      <c r="A3853" s="151">
        <v>100303</v>
      </c>
      <c r="B3853" s="152">
        <v>100293</v>
      </c>
      <c r="C3853" s="151" t="s">
        <v>6948</v>
      </c>
      <c r="D3853" s="151" t="s">
        <v>852</v>
      </c>
      <c r="E3853" s="151">
        <v>1</v>
      </c>
      <c r="F3853" s="151">
        <v>0.28999999999999998</v>
      </c>
      <c r="G3853" s="151">
        <f t="shared" si="180"/>
        <v>0</v>
      </c>
      <c r="H3853" s="151">
        <f t="shared" si="181"/>
        <v>0.28999999999999998</v>
      </c>
      <c r="I3853" s="151">
        <f t="shared" si="182"/>
        <v>0.28999999999999998</v>
      </c>
      <c r="J3853" s="151" t="s">
        <v>704</v>
      </c>
      <c r="K3853" s="151" t="str">
        <f>IFERROR(IF(VLOOKUP(B3853,comp!$D:$L,1,FALSE)=B3853,"",""),"Novo")</f>
        <v>Novo</v>
      </c>
    </row>
    <row r="3854" spans="1:11">
      <c r="A3854" s="151">
        <v>100307</v>
      </c>
      <c r="B3854" s="152">
        <v>100295</v>
      </c>
      <c r="C3854" s="151" t="s">
        <v>6949</v>
      </c>
      <c r="D3854" s="151" t="s">
        <v>852</v>
      </c>
      <c r="E3854" s="151">
        <v>1</v>
      </c>
      <c r="F3854" s="151">
        <v>1.01</v>
      </c>
      <c r="G3854" s="151">
        <f t="shared" si="180"/>
        <v>0</v>
      </c>
      <c r="H3854" s="151">
        <f t="shared" si="181"/>
        <v>1.01</v>
      </c>
      <c r="I3854" s="151">
        <f t="shared" si="182"/>
        <v>1.01</v>
      </c>
      <c r="J3854" s="151" t="s">
        <v>704</v>
      </c>
      <c r="K3854" s="151" t="str">
        <f>IFERROR(IF(VLOOKUP(B3854,comp!$D:$L,1,FALSE)=B3854,"",""),"Novo")</f>
        <v>Novo</v>
      </c>
    </row>
    <row r="3855" spans="1:11">
      <c r="A3855" s="151">
        <v>100308</v>
      </c>
      <c r="B3855" s="152">
        <v>100298</v>
      </c>
      <c r="C3855" s="151" t="s">
        <v>6950</v>
      </c>
      <c r="D3855" s="151" t="s">
        <v>852</v>
      </c>
      <c r="E3855" s="151">
        <v>1</v>
      </c>
      <c r="F3855" s="151">
        <v>0.91</v>
      </c>
      <c r="G3855" s="151">
        <f t="shared" si="180"/>
        <v>0</v>
      </c>
      <c r="H3855" s="151">
        <f t="shared" si="181"/>
        <v>0.91</v>
      </c>
      <c r="I3855" s="151">
        <f t="shared" si="182"/>
        <v>0.91</v>
      </c>
      <c r="J3855" s="151" t="s">
        <v>704</v>
      </c>
      <c r="K3855" s="151" t="str">
        <f>IFERROR(IF(VLOOKUP(B3855,comp!$D:$L,1,FALSE)=B3855,"",""),"Novo")</f>
        <v>Novo</v>
      </c>
    </row>
    <row r="3856" spans="1:11">
      <c r="A3856" s="151">
        <v>100309</v>
      </c>
      <c r="B3856" s="152">
        <v>100299</v>
      </c>
      <c r="C3856" s="151" t="s">
        <v>6951</v>
      </c>
      <c r="D3856" s="151" t="s">
        <v>852</v>
      </c>
      <c r="E3856" s="151">
        <v>1</v>
      </c>
      <c r="F3856" s="151">
        <v>1.25</v>
      </c>
      <c r="G3856" s="151">
        <f t="shared" si="180"/>
        <v>0</v>
      </c>
      <c r="H3856" s="151">
        <f t="shared" si="181"/>
        <v>1.25</v>
      </c>
      <c r="I3856" s="151">
        <f t="shared" si="182"/>
        <v>1.25</v>
      </c>
      <c r="J3856" s="151" t="s">
        <v>704</v>
      </c>
      <c r="K3856" s="151" t="str">
        <f>IFERROR(IF(VLOOKUP(B3856,comp!$D:$L,1,FALSE)=B3856,"",""),"Novo")</f>
        <v>Novo</v>
      </c>
    </row>
    <row r="3857" spans="1:11">
      <c r="A3857" s="151">
        <v>100315</v>
      </c>
      <c r="B3857" s="152">
        <v>40944</v>
      </c>
      <c r="C3857" s="151" t="s">
        <v>3054</v>
      </c>
      <c r="D3857" s="151" t="s">
        <v>3050</v>
      </c>
      <c r="E3857" s="151">
        <v>1.549E-2</v>
      </c>
      <c r="F3857" s="155">
        <v>10641.06</v>
      </c>
      <c r="G3857" s="151">
        <f t="shared" si="180"/>
        <v>164.8300194</v>
      </c>
      <c r="H3857" s="151">
        <f t="shared" si="181"/>
        <v>0</v>
      </c>
      <c r="I3857" s="151">
        <f t="shared" si="182"/>
        <v>164.8300194</v>
      </c>
      <c r="J3857" s="151" t="s">
        <v>707</v>
      </c>
      <c r="K3857" s="151" t="str">
        <f>IFERROR(IF(VLOOKUP(B3857,comp!$D:$L,1,FALSE)=B3857,"",""),"Novo")</f>
        <v/>
      </c>
    </row>
    <row r="3858" spans="1:11">
      <c r="A3858" s="151">
        <v>100321</v>
      </c>
      <c r="B3858" s="152">
        <v>100315</v>
      </c>
      <c r="C3858" s="151" t="s">
        <v>6952</v>
      </c>
      <c r="D3858" s="151" t="s">
        <v>3050</v>
      </c>
      <c r="E3858" s="151">
        <v>1</v>
      </c>
      <c r="F3858" s="151">
        <v>164.83</v>
      </c>
      <c r="G3858" s="151">
        <f t="shared" si="180"/>
        <v>0</v>
      </c>
      <c r="H3858" s="151">
        <f t="shared" si="181"/>
        <v>164.83</v>
      </c>
      <c r="I3858" s="151">
        <f t="shared" si="182"/>
        <v>164.83</v>
      </c>
      <c r="J3858" s="151" t="s">
        <v>704</v>
      </c>
      <c r="K3858" s="151" t="str">
        <f>IFERROR(IF(VLOOKUP(B3858,comp!$D:$L,1,FALSE)=B3858,"",""),"Novo")</f>
        <v>Novo</v>
      </c>
    </row>
    <row r="3859" spans="1:11">
      <c r="A3859" s="151">
        <v>100533</v>
      </c>
      <c r="B3859" s="152">
        <v>40945</v>
      </c>
      <c r="C3859" s="151" t="s">
        <v>4760</v>
      </c>
      <c r="D3859" s="151" t="s">
        <v>852</v>
      </c>
      <c r="E3859" s="151">
        <v>1</v>
      </c>
      <c r="F3859" s="151">
        <v>50.63</v>
      </c>
      <c r="G3859" s="151">
        <f t="shared" si="180"/>
        <v>50.63</v>
      </c>
      <c r="H3859" s="151">
        <f t="shared" si="181"/>
        <v>0</v>
      </c>
      <c r="I3859" s="151">
        <f t="shared" si="182"/>
        <v>50.63</v>
      </c>
      <c r="J3859" s="151" t="s">
        <v>707</v>
      </c>
      <c r="K3859" s="151" t="str">
        <f>IFERROR(IF(VLOOKUP(B3859,comp!$D:$L,1,FALSE)=B3859,"",""),"Novo")</f>
        <v/>
      </c>
    </row>
    <row r="3860" spans="1:11">
      <c r="A3860" s="151">
        <v>100533</v>
      </c>
      <c r="B3860" s="152">
        <v>100535</v>
      </c>
      <c r="C3860" s="151" t="s">
        <v>6953</v>
      </c>
      <c r="D3860" s="151" t="s">
        <v>852</v>
      </c>
      <c r="E3860" s="151">
        <v>1</v>
      </c>
      <c r="F3860" s="151">
        <v>1.04</v>
      </c>
      <c r="G3860" s="151">
        <f t="shared" si="180"/>
        <v>0</v>
      </c>
      <c r="H3860" s="151">
        <f t="shared" si="181"/>
        <v>1.04</v>
      </c>
      <c r="I3860" s="151">
        <f t="shared" si="182"/>
        <v>1.04</v>
      </c>
      <c r="J3860" s="151" t="s">
        <v>704</v>
      </c>
      <c r="K3860" s="151" t="str">
        <f>IFERROR(IF(VLOOKUP(B3860,comp!$D:$L,1,FALSE)=B3860,"",""),"Novo")</f>
        <v>Novo</v>
      </c>
    </row>
    <row r="3861" spans="1:11">
      <c r="A3861" s="151">
        <v>100534</v>
      </c>
      <c r="B3861" s="152">
        <v>40946</v>
      </c>
      <c r="C3861" s="151" t="s">
        <v>4761</v>
      </c>
      <c r="D3861" s="151" t="s">
        <v>3050</v>
      </c>
      <c r="E3861" s="151">
        <v>1</v>
      </c>
      <c r="F3861" s="155">
        <v>8857.48</v>
      </c>
      <c r="G3861" s="151">
        <f t="shared" si="180"/>
        <v>8857.48</v>
      </c>
      <c r="H3861" s="151">
        <f t="shared" si="181"/>
        <v>0</v>
      </c>
      <c r="I3861" s="151">
        <f t="shared" si="182"/>
        <v>8857.48</v>
      </c>
      <c r="J3861" s="151" t="s">
        <v>707</v>
      </c>
      <c r="K3861" s="151" t="str">
        <f>IFERROR(IF(VLOOKUP(B3861,comp!$D:$L,1,FALSE)=B3861,"",""),"Novo")</f>
        <v/>
      </c>
    </row>
    <row r="3862" spans="1:11">
      <c r="A3862" s="151">
        <v>100534</v>
      </c>
      <c r="B3862" s="152">
        <v>100536</v>
      </c>
      <c r="C3862" s="151" t="s">
        <v>6954</v>
      </c>
      <c r="D3862" s="151" t="s">
        <v>3050</v>
      </c>
      <c r="E3862" s="151">
        <v>1</v>
      </c>
      <c r="F3862" s="151">
        <v>137.19999999999999</v>
      </c>
      <c r="G3862" s="151">
        <f t="shared" si="180"/>
        <v>0</v>
      </c>
      <c r="H3862" s="151">
        <f t="shared" si="181"/>
        <v>137.19999999999999</v>
      </c>
      <c r="I3862" s="151">
        <f t="shared" si="182"/>
        <v>137.19999999999999</v>
      </c>
      <c r="J3862" s="151" t="s">
        <v>704</v>
      </c>
      <c r="K3862" s="151" t="str">
        <f>IFERROR(IF(VLOOKUP(B3862,comp!$D:$L,1,FALSE)=B3862,"",""),"Novo")</f>
        <v>Novo</v>
      </c>
    </row>
    <row r="3863" spans="1:11">
      <c r="A3863" s="151">
        <v>101286</v>
      </c>
      <c r="B3863" s="152">
        <v>40912</v>
      </c>
      <c r="C3863" s="151" t="s">
        <v>4530</v>
      </c>
      <c r="D3863" s="151" t="s">
        <v>3050</v>
      </c>
      <c r="E3863" s="151">
        <v>9.9399999999999992E-3</v>
      </c>
      <c r="F3863" s="155">
        <v>3442.77</v>
      </c>
      <c r="G3863" s="151">
        <f t="shared" si="180"/>
        <v>34.221133799999997</v>
      </c>
      <c r="H3863" s="151">
        <f t="shared" si="181"/>
        <v>0</v>
      </c>
      <c r="I3863" s="151">
        <f t="shared" si="182"/>
        <v>34.221133799999997</v>
      </c>
      <c r="J3863" s="151" t="s">
        <v>707</v>
      </c>
      <c r="K3863" s="151" t="str">
        <f>IFERROR(IF(VLOOKUP(B3863,comp!$D:$L,1,FALSE)=B3863,"",""),"Novo")</f>
        <v/>
      </c>
    </row>
    <row r="3864" spans="1:11">
      <c r="A3864" s="151">
        <v>101287</v>
      </c>
      <c r="B3864" s="152">
        <v>40919</v>
      </c>
      <c r="C3864" s="151" t="s">
        <v>4532</v>
      </c>
      <c r="D3864" s="151" t="s">
        <v>3050</v>
      </c>
      <c r="E3864" s="151">
        <v>3.2140000000000002E-2</v>
      </c>
      <c r="F3864" s="155">
        <v>3442.77</v>
      </c>
      <c r="G3864" s="151">
        <f t="shared" si="180"/>
        <v>110.65062780000001</v>
      </c>
      <c r="H3864" s="151">
        <f t="shared" si="181"/>
        <v>0</v>
      </c>
      <c r="I3864" s="151">
        <f t="shared" si="182"/>
        <v>110.65062780000001</v>
      </c>
      <c r="J3864" s="151" t="s">
        <v>707</v>
      </c>
      <c r="K3864" s="151" t="str">
        <f>IFERROR(IF(VLOOKUP(B3864,comp!$D:$L,1,FALSE)=B3864,"",""),"Novo")</f>
        <v/>
      </c>
    </row>
    <row r="3865" spans="1:11">
      <c r="A3865" s="151">
        <v>101288</v>
      </c>
      <c r="B3865" s="152">
        <v>40984</v>
      </c>
      <c r="C3865" s="151" t="s">
        <v>4536</v>
      </c>
      <c r="D3865" s="151" t="s">
        <v>3050</v>
      </c>
      <c r="E3865" s="151">
        <v>9.9399999999999992E-3</v>
      </c>
      <c r="F3865" s="155">
        <v>3442.77</v>
      </c>
      <c r="G3865" s="151">
        <f t="shared" si="180"/>
        <v>34.221133799999997</v>
      </c>
      <c r="H3865" s="151">
        <f t="shared" si="181"/>
        <v>0</v>
      </c>
      <c r="I3865" s="151">
        <f t="shared" si="182"/>
        <v>34.221133799999997</v>
      </c>
      <c r="J3865" s="151" t="s">
        <v>707</v>
      </c>
      <c r="K3865" s="151" t="str">
        <f>IFERROR(IF(VLOOKUP(B3865,comp!$D:$L,1,FALSE)=B3865,"",""),"Novo")</f>
        <v/>
      </c>
    </row>
    <row r="3866" spans="1:11">
      <c r="A3866" s="151">
        <v>101289</v>
      </c>
      <c r="B3866" s="152">
        <v>41086</v>
      </c>
      <c r="C3866" s="151" t="s">
        <v>4543</v>
      </c>
      <c r="D3866" s="151" t="s">
        <v>3050</v>
      </c>
      <c r="E3866" s="151">
        <v>9.9399999999999992E-3</v>
      </c>
      <c r="F3866" s="155">
        <v>3092.7</v>
      </c>
      <c r="G3866" s="151">
        <f t="shared" si="180"/>
        <v>30.741437999999995</v>
      </c>
      <c r="H3866" s="151">
        <f t="shared" si="181"/>
        <v>0</v>
      </c>
      <c r="I3866" s="151">
        <f t="shared" si="182"/>
        <v>30.741437999999995</v>
      </c>
      <c r="J3866" s="151" t="s">
        <v>707</v>
      </c>
      <c r="K3866" s="151" t="str">
        <f>IFERROR(IF(VLOOKUP(B3866,comp!$D:$L,1,FALSE)=B3866,"",""),"Novo")</f>
        <v/>
      </c>
    </row>
    <row r="3867" spans="1:11">
      <c r="A3867" s="151">
        <v>101290</v>
      </c>
      <c r="B3867" s="152">
        <v>41083</v>
      </c>
      <c r="C3867" s="151" t="s">
        <v>4540</v>
      </c>
      <c r="D3867" s="151" t="s">
        <v>3050</v>
      </c>
      <c r="E3867" s="151">
        <v>1.2710000000000001E-2</v>
      </c>
      <c r="F3867" s="155">
        <v>3442.77</v>
      </c>
      <c r="G3867" s="151">
        <f t="shared" si="180"/>
        <v>43.757606700000004</v>
      </c>
      <c r="H3867" s="151">
        <f t="shared" si="181"/>
        <v>0</v>
      </c>
      <c r="I3867" s="151">
        <f t="shared" si="182"/>
        <v>43.757606700000004</v>
      </c>
      <c r="J3867" s="151" t="s">
        <v>707</v>
      </c>
      <c r="K3867" s="151" t="str">
        <f>IFERROR(IF(VLOOKUP(B3867,comp!$D:$L,1,FALSE)=B3867,"",""),"Novo")</f>
        <v/>
      </c>
    </row>
    <row r="3868" spans="1:11">
      <c r="A3868" s="151">
        <v>101291</v>
      </c>
      <c r="B3868" s="152">
        <v>40909</v>
      </c>
      <c r="C3868" s="151" t="s">
        <v>4529</v>
      </c>
      <c r="D3868" s="151" t="s">
        <v>3050</v>
      </c>
      <c r="E3868" s="151">
        <v>9.9399999999999992E-3</v>
      </c>
      <c r="F3868" s="155">
        <v>3442.77</v>
      </c>
      <c r="G3868" s="151">
        <f t="shared" si="180"/>
        <v>34.221133799999997</v>
      </c>
      <c r="H3868" s="151">
        <f t="shared" si="181"/>
        <v>0</v>
      </c>
      <c r="I3868" s="151">
        <f t="shared" si="182"/>
        <v>34.221133799999997</v>
      </c>
      <c r="J3868" s="151" t="s">
        <v>707</v>
      </c>
      <c r="K3868" s="151" t="str">
        <f>IFERROR(IF(VLOOKUP(B3868,comp!$D:$L,1,FALSE)=B3868,"",""),"Novo")</f>
        <v/>
      </c>
    </row>
    <row r="3869" spans="1:11">
      <c r="A3869" s="151">
        <v>101292</v>
      </c>
      <c r="B3869" s="152">
        <v>41085</v>
      </c>
      <c r="C3869" s="151" t="s">
        <v>4542</v>
      </c>
      <c r="D3869" s="151" t="s">
        <v>3050</v>
      </c>
      <c r="E3869" s="151">
        <v>9.9399999999999992E-3</v>
      </c>
      <c r="F3869" s="155">
        <v>3309.55</v>
      </c>
      <c r="G3869" s="151">
        <f t="shared" si="180"/>
        <v>32.896926999999998</v>
      </c>
      <c r="H3869" s="151">
        <f t="shared" si="181"/>
        <v>0</v>
      </c>
      <c r="I3869" s="151">
        <f t="shared" si="182"/>
        <v>32.896926999999998</v>
      </c>
      <c r="J3869" s="151" t="s">
        <v>707</v>
      </c>
      <c r="K3869" s="151" t="str">
        <f>IFERROR(IF(VLOOKUP(B3869,comp!$D:$L,1,FALSE)=B3869,"",""),"Novo")</f>
        <v/>
      </c>
    </row>
    <row r="3870" spans="1:11">
      <c r="A3870" s="151">
        <v>101293</v>
      </c>
      <c r="B3870" s="152">
        <v>40911</v>
      </c>
      <c r="C3870" s="151" t="s">
        <v>4235</v>
      </c>
      <c r="D3870" s="151" t="s">
        <v>3050</v>
      </c>
      <c r="E3870" s="151">
        <v>9.9399999999999992E-3</v>
      </c>
      <c r="F3870" s="155">
        <v>3715.07</v>
      </c>
      <c r="G3870" s="151">
        <f t="shared" si="180"/>
        <v>36.927795799999998</v>
      </c>
      <c r="H3870" s="151">
        <f t="shared" si="181"/>
        <v>0</v>
      </c>
      <c r="I3870" s="151">
        <f t="shared" si="182"/>
        <v>36.927795799999998</v>
      </c>
      <c r="J3870" s="151" t="s">
        <v>707</v>
      </c>
      <c r="K3870" s="151" t="str">
        <f>IFERROR(IF(VLOOKUP(B3870,comp!$D:$L,1,FALSE)=B3870,"",""),"Novo")</f>
        <v/>
      </c>
    </row>
    <row r="3871" spans="1:11">
      <c r="A3871" s="151">
        <v>101294</v>
      </c>
      <c r="B3871" s="152">
        <v>40930</v>
      </c>
      <c r="C3871" s="151" t="s">
        <v>4079</v>
      </c>
      <c r="D3871" s="151" t="s">
        <v>3050</v>
      </c>
      <c r="E3871" s="151">
        <v>1.2710000000000001E-2</v>
      </c>
      <c r="F3871" s="155">
        <v>2871.57</v>
      </c>
      <c r="G3871" s="151">
        <f t="shared" si="180"/>
        <v>36.497654700000005</v>
      </c>
      <c r="H3871" s="151">
        <f t="shared" si="181"/>
        <v>0</v>
      </c>
      <c r="I3871" s="151">
        <f t="shared" si="182"/>
        <v>36.497654700000005</v>
      </c>
      <c r="J3871" s="151" t="s">
        <v>707</v>
      </c>
      <c r="K3871" s="151" t="str">
        <f>IFERROR(IF(VLOOKUP(B3871,comp!$D:$L,1,FALSE)=B3871,"",""),"Novo")</f>
        <v/>
      </c>
    </row>
    <row r="3872" spans="1:11">
      <c r="A3872" s="151">
        <v>101295</v>
      </c>
      <c r="B3872" s="152">
        <v>41078</v>
      </c>
      <c r="C3872" s="151" t="s">
        <v>4244</v>
      </c>
      <c r="D3872" s="151" t="s">
        <v>3050</v>
      </c>
      <c r="E3872" s="151">
        <v>1.2710000000000001E-2</v>
      </c>
      <c r="F3872" s="155">
        <v>3053.91</v>
      </c>
      <c r="G3872" s="151">
        <f t="shared" si="180"/>
        <v>38.815196100000001</v>
      </c>
      <c r="H3872" s="151">
        <f t="shared" si="181"/>
        <v>0</v>
      </c>
      <c r="I3872" s="151">
        <f t="shared" si="182"/>
        <v>38.815196100000001</v>
      </c>
      <c r="J3872" s="151" t="s">
        <v>707</v>
      </c>
      <c r="K3872" s="151" t="str">
        <f>IFERROR(IF(VLOOKUP(B3872,comp!$D:$L,1,FALSE)=B3872,"",""),"Novo")</f>
        <v/>
      </c>
    </row>
    <row r="3873" spans="1:11">
      <c r="A3873" s="151">
        <v>101296</v>
      </c>
      <c r="B3873" s="152">
        <v>40927</v>
      </c>
      <c r="C3873" s="151" t="s">
        <v>4533</v>
      </c>
      <c r="D3873" s="151" t="s">
        <v>3050</v>
      </c>
      <c r="E3873" s="151">
        <v>1.549E-2</v>
      </c>
      <c r="F3873" s="155">
        <v>3442.77</v>
      </c>
      <c r="G3873" s="151">
        <f t="shared" si="180"/>
        <v>53.328507299999998</v>
      </c>
      <c r="H3873" s="151">
        <f t="shared" si="181"/>
        <v>0</v>
      </c>
      <c r="I3873" s="151">
        <f t="shared" si="182"/>
        <v>53.328507299999998</v>
      </c>
      <c r="J3873" s="151" t="s">
        <v>707</v>
      </c>
      <c r="K3873" s="151" t="str">
        <f>IFERROR(IF(VLOOKUP(B3873,comp!$D:$L,1,FALSE)=B3873,"",""),"Novo")</f>
        <v/>
      </c>
    </row>
    <row r="3874" spans="1:11">
      <c r="A3874" s="151">
        <v>101297</v>
      </c>
      <c r="B3874" s="152">
        <v>41090</v>
      </c>
      <c r="C3874" s="151" t="s">
        <v>3056</v>
      </c>
      <c r="D3874" s="151" t="s">
        <v>3050</v>
      </c>
      <c r="E3874" s="151">
        <v>7.1599999999999997E-3</v>
      </c>
      <c r="F3874" s="155">
        <v>5945.95</v>
      </c>
      <c r="G3874" s="151">
        <f t="shared" si="180"/>
        <v>42.573001999999995</v>
      </c>
      <c r="H3874" s="151">
        <f t="shared" si="181"/>
        <v>0</v>
      </c>
      <c r="I3874" s="151">
        <f t="shared" si="182"/>
        <v>42.573001999999995</v>
      </c>
      <c r="J3874" s="151" t="s">
        <v>707</v>
      </c>
      <c r="K3874" s="151" t="str">
        <f>IFERROR(IF(VLOOKUP(B3874,comp!$D:$L,1,FALSE)=B3874,"",""),"Novo")</f>
        <v/>
      </c>
    </row>
    <row r="3875" spans="1:11">
      <c r="A3875" s="151">
        <v>101298</v>
      </c>
      <c r="B3875" s="152">
        <v>40975</v>
      </c>
      <c r="C3875" s="151" t="s">
        <v>4534</v>
      </c>
      <c r="D3875" s="151" t="s">
        <v>3050</v>
      </c>
      <c r="E3875" s="151">
        <v>9.9399999999999992E-3</v>
      </c>
      <c r="F3875" s="155">
        <v>3442.77</v>
      </c>
      <c r="G3875" s="151">
        <f t="shared" si="180"/>
        <v>34.221133799999997</v>
      </c>
      <c r="H3875" s="151">
        <f t="shared" si="181"/>
        <v>0</v>
      </c>
      <c r="I3875" s="151">
        <f t="shared" si="182"/>
        <v>34.221133799999997</v>
      </c>
      <c r="J3875" s="151" t="s">
        <v>707</v>
      </c>
      <c r="K3875" s="151" t="str">
        <f>IFERROR(IF(VLOOKUP(B3875,comp!$D:$L,1,FALSE)=B3875,"",""),"Novo")</f>
        <v/>
      </c>
    </row>
    <row r="3876" spans="1:11">
      <c r="A3876" s="151">
        <v>101299</v>
      </c>
      <c r="B3876" s="152">
        <v>41072</v>
      </c>
      <c r="C3876" s="151" t="s">
        <v>4538</v>
      </c>
      <c r="D3876" s="151" t="s">
        <v>3050</v>
      </c>
      <c r="E3876" s="151">
        <v>1.2710000000000001E-2</v>
      </c>
      <c r="F3876" s="155">
        <v>3442.77</v>
      </c>
      <c r="G3876" s="151">
        <f t="shared" si="180"/>
        <v>43.757606700000004</v>
      </c>
      <c r="H3876" s="151">
        <f t="shared" si="181"/>
        <v>0</v>
      </c>
      <c r="I3876" s="151">
        <f t="shared" si="182"/>
        <v>43.757606700000004</v>
      </c>
      <c r="J3876" s="151" t="s">
        <v>707</v>
      </c>
      <c r="K3876" s="151" t="str">
        <f>IFERROR(IF(VLOOKUP(B3876,comp!$D:$L,1,FALSE)=B3876,"",""),"Novo")</f>
        <v/>
      </c>
    </row>
    <row r="3877" spans="1:11">
      <c r="A3877" s="151">
        <v>101300</v>
      </c>
      <c r="B3877" s="152">
        <v>41071</v>
      </c>
      <c r="C3877" s="151" t="s">
        <v>4537</v>
      </c>
      <c r="D3877" s="151" t="s">
        <v>3050</v>
      </c>
      <c r="E3877" s="151">
        <v>9.9399999999999992E-3</v>
      </c>
      <c r="F3877" s="155">
        <v>3091.01</v>
      </c>
      <c r="G3877" s="151">
        <f t="shared" si="180"/>
        <v>30.724639400000001</v>
      </c>
      <c r="H3877" s="151">
        <f t="shared" si="181"/>
        <v>0</v>
      </c>
      <c r="I3877" s="151">
        <f t="shared" si="182"/>
        <v>30.724639400000001</v>
      </c>
      <c r="J3877" s="151" t="s">
        <v>707</v>
      </c>
      <c r="K3877" s="151" t="str">
        <f>IFERROR(IF(VLOOKUP(B3877,comp!$D:$L,1,FALSE)=B3877,"",""),"Novo")</f>
        <v/>
      </c>
    </row>
    <row r="3878" spans="1:11">
      <c r="A3878" s="151">
        <v>101301</v>
      </c>
      <c r="B3878" s="152">
        <v>41093</v>
      </c>
      <c r="C3878" s="151" t="s">
        <v>4762</v>
      </c>
      <c r="D3878" s="151" t="s">
        <v>3050</v>
      </c>
      <c r="E3878" s="151">
        <v>7.1599999999999997E-3</v>
      </c>
      <c r="F3878" s="155">
        <v>5044.92</v>
      </c>
      <c r="G3878" s="151">
        <f t="shared" si="180"/>
        <v>36.121627199999999</v>
      </c>
      <c r="H3878" s="151">
        <f t="shared" si="181"/>
        <v>0</v>
      </c>
      <c r="I3878" s="151">
        <f t="shared" si="182"/>
        <v>36.121627199999999</v>
      </c>
      <c r="J3878" s="151" t="s">
        <v>707</v>
      </c>
      <c r="K3878" s="151" t="str">
        <f>IFERROR(IF(VLOOKUP(B3878,comp!$D:$L,1,FALSE)=B3878,"",""),"Novo")</f>
        <v/>
      </c>
    </row>
    <row r="3879" spans="1:11">
      <c r="A3879" s="151">
        <v>101302</v>
      </c>
      <c r="B3879" s="152">
        <v>40931</v>
      </c>
      <c r="C3879" s="151" t="s">
        <v>3872</v>
      </c>
      <c r="D3879" s="151" t="s">
        <v>3050</v>
      </c>
      <c r="E3879" s="151">
        <v>7.1599999999999997E-3</v>
      </c>
      <c r="F3879" s="155">
        <v>5154.32</v>
      </c>
      <c r="G3879" s="151">
        <f t="shared" si="180"/>
        <v>36.904931199999993</v>
      </c>
      <c r="H3879" s="151">
        <f t="shared" si="181"/>
        <v>0</v>
      </c>
      <c r="I3879" s="151">
        <f t="shared" si="182"/>
        <v>36.904931199999993</v>
      </c>
      <c r="J3879" s="151" t="s">
        <v>707</v>
      </c>
      <c r="K3879" s="151" t="str">
        <f>IFERROR(IF(VLOOKUP(B3879,comp!$D:$L,1,FALSE)=B3879,"",""),"Novo")</f>
        <v/>
      </c>
    </row>
    <row r="3880" spans="1:11">
      <c r="A3880" s="151">
        <v>101303</v>
      </c>
      <c r="B3880" s="152">
        <v>40924</v>
      </c>
      <c r="C3880" s="151" t="s">
        <v>3746</v>
      </c>
      <c r="D3880" s="151" t="s">
        <v>3050</v>
      </c>
      <c r="E3880" s="151">
        <v>2.6589999999999999E-2</v>
      </c>
      <c r="F3880" s="155">
        <v>4974</v>
      </c>
      <c r="G3880" s="151">
        <f t="shared" si="180"/>
        <v>132.25865999999999</v>
      </c>
      <c r="H3880" s="151">
        <f t="shared" si="181"/>
        <v>0</v>
      </c>
      <c r="I3880" s="151">
        <f t="shared" si="182"/>
        <v>132.25865999999999</v>
      </c>
      <c r="J3880" s="151" t="s">
        <v>707</v>
      </c>
      <c r="K3880" s="151" t="str">
        <f>IFERROR(IF(VLOOKUP(B3880,comp!$D:$L,1,FALSE)=B3880,"",""),"Novo")</f>
        <v/>
      </c>
    </row>
    <row r="3881" spans="1:11">
      <c r="A3881" s="151">
        <v>101304</v>
      </c>
      <c r="B3881" s="152">
        <v>41069</v>
      </c>
      <c r="C3881" s="151" t="s">
        <v>4240</v>
      </c>
      <c r="D3881" s="151" t="s">
        <v>3050</v>
      </c>
      <c r="E3881" s="151">
        <v>1.2710000000000001E-2</v>
      </c>
      <c r="F3881" s="155">
        <v>3715.07</v>
      </c>
      <c r="G3881" s="151">
        <f t="shared" si="180"/>
        <v>47.218539700000008</v>
      </c>
      <c r="H3881" s="151">
        <f t="shared" si="181"/>
        <v>0</v>
      </c>
      <c r="I3881" s="151">
        <f t="shared" si="182"/>
        <v>47.218539700000008</v>
      </c>
      <c r="J3881" s="151" t="s">
        <v>707</v>
      </c>
      <c r="K3881" s="151" t="str">
        <f>IFERROR(IF(VLOOKUP(B3881,comp!$D:$L,1,FALSE)=B3881,"",""),"Novo")</f>
        <v/>
      </c>
    </row>
    <row r="3882" spans="1:11">
      <c r="A3882" s="151">
        <v>101305</v>
      </c>
      <c r="B3882" s="152">
        <v>40920</v>
      </c>
      <c r="C3882" s="151" t="s">
        <v>4076</v>
      </c>
      <c r="D3882" s="151" t="s">
        <v>3050</v>
      </c>
      <c r="E3882" s="151">
        <v>1.549E-2</v>
      </c>
      <c r="F3882" s="155">
        <v>3878.24</v>
      </c>
      <c r="G3882" s="151">
        <f t="shared" si="180"/>
        <v>60.073937600000001</v>
      </c>
      <c r="H3882" s="151">
        <f t="shared" si="181"/>
        <v>0</v>
      </c>
      <c r="I3882" s="151">
        <f t="shared" si="182"/>
        <v>60.073937600000001</v>
      </c>
      <c r="J3882" s="151" t="s">
        <v>707</v>
      </c>
      <c r="K3882" s="151" t="str">
        <f>IFERROR(IF(VLOOKUP(B3882,comp!$D:$L,1,FALSE)=B3882,"",""),"Novo")</f>
        <v/>
      </c>
    </row>
    <row r="3883" spans="1:11">
      <c r="A3883" s="151">
        <v>101307</v>
      </c>
      <c r="B3883" s="152">
        <v>41068</v>
      </c>
      <c r="C3883" s="151" t="s">
        <v>4239</v>
      </c>
      <c r="D3883" s="151" t="s">
        <v>3050</v>
      </c>
      <c r="E3883" s="151">
        <v>9.9399999999999992E-3</v>
      </c>
      <c r="F3883" s="155">
        <v>3715.04</v>
      </c>
      <c r="G3883" s="151">
        <f t="shared" si="180"/>
        <v>36.927497599999995</v>
      </c>
      <c r="H3883" s="151">
        <f t="shared" si="181"/>
        <v>0</v>
      </c>
      <c r="I3883" s="151">
        <f t="shared" si="182"/>
        <v>36.927497599999995</v>
      </c>
      <c r="J3883" s="151" t="s">
        <v>707</v>
      </c>
      <c r="K3883" s="151" t="str">
        <f>IFERROR(IF(VLOOKUP(B3883,comp!$D:$L,1,FALSE)=B3883,"",""),"Novo")</f>
        <v/>
      </c>
    </row>
    <row r="3884" spans="1:11">
      <c r="A3884" s="151">
        <v>101308</v>
      </c>
      <c r="B3884" s="152">
        <v>40983</v>
      </c>
      <c r="C3884" s="151" t="s">
        <v>4086</v>
      </c>
      <c r="D3884" s="151" t="s">
        <v>3050</v>
      </c>
      <c r="E3884" s="151">
        <v>9.9399999999999992E-3</v>
      </c>
      <c r="F3884" s="155">
        <v>3204.55</v>
      </c>
      <c r="G3884" s="151">
        <f t="shared" si="180"/>
        <v>31.853227</v>
      </c>
      <c r="H3884" s="151">
        <f t="shared" si="181"/>
        <v>0</v>
      </c>
      <c r="I3884" s="151">
        <f t="shared" si="182"/>
        <v>31.853227</v>
      </c>
      <c r="J3884" s="151" t="s">
        <v>707</v>
      </c>
      <c r="K3884" s="151" t="str">
        <f>IFERROR(IF(VLOOKUP(B3884,comp!$D:$L,1,FALSE)=B3884,"",""),"Novo")</f>
        <v/>
      </c>
    </row>
    <row r="3885" spans="1:11">
      <c r="A3885" s="151">
        <v>101309</v>
      </c>
      <c r="B3885" s="152">
        <v>40913</v>
      </c>
      <c r="C3885" s="151" t="s">
        <v>4531</v>
      </c>
      <c r="D3885" s="151" t="s">
        <v>3050</v>
      </c>
      <c r="E3885" s="151">
        <v>1.2710000000000001E-2</v>
      </c>
      <c r="F3885" s="155">
        <v>3442.77</v>
      </c>
      <c r="G3885" s="151">
        <f t="shared" si="180"/>
        <v>43.757606700000004</v>
      </c>
      <c r="H3885" s="151">
        <f t="shared" si="181"/>
        <v>0</v>
      </c>
      <c r="I3885" s="151">
        <f t="shared" si="182"/>
        <v>43.757606700000004</v>
      </c>
      <c r="J3885" s="151" t="s">
        <v>707</v>
      </c>
      <c r="K3885" s="151" t="str">
        <f>IFERROR(IF(VLOOKUP(B3885,comp!$D:$L,1,FALSE)=B3885,"",""),"Novo")</f>
        <v/>
      </c>
    </row>
    <row r="3886" spans="1:11">
      <c r="A3886" s="151">
        <v>101310</v>
      </c>
      <c r="B3886" s="152">
        <v>40915</v>
      </c>
      <c r="C3886" s="151" t="s">
        <v>3609</v>
      </c>
      <c r="D3886" s="151" t="s">
        <v>3050</v>
      </c>
      <c r="E3886" s="151">
        <v>1.2710000000000001E-2</v>
      </c>
      <c r="F3886" s="155">
        <v>3715.07</v>
      </c>
      <c r="G3886" s="151">
        <f t="shared" si="180"/>
        <v>47.218539700000008</v>
      </c>
      <c r="H3886" s="151">
        <f t="shared" si="181"/>
        <v>0</v>
      </c>
      <c r="I3886" s="151">
        <f t="shared" si="182"/>
        <v>47.218539700000008</v>
      </c>
      <c r="J3886" s="151" t="s">
        <v>707</v>
      </c>
      <c r="K3886" s="151" t="str">
        <f>IFERROR(IF(VLOOKUP(B3886,comp!$D:$L,1,FALSE)=B3886,"",""),"Novo")</f>
        <v/>
      </c>
    </row>
    <row r="3887" spans="1:11">
      <c r="A3887" s="151">
        <v>101311</v>
      </c>
      <c r="B3887" s="152">
        <v>40914</v>
      </c>
      <c r="C3887" s="151" t="s">
        <v>3608</v>
      </c>
      <c r="D3887" s="151" t="s">
        <v>3050</v>
      </c>
      <c r="E3887" s="151">
        <v>9.9399999999999992E-3</v>
      </c>
      <c r="F3887" s="155">
        <v>3715.07</v>
      </c>
      <c r="G3887" s="151">
        <f t="shared" si="180"/>
        <v>36.927795799999998</v>
      </c>
      <c r="H3887" s="151">
        <f t="shared" si="181"/>
        <v>0</v>
      </c>
      <c r="I3887" s="151">
        <f t="shared" si="182"/>
        <v>36.927795799999998</v>
      </c>
      <c r="J3887" s="151" t="s">
        <v>707</v>
      </c>
      <c r="K3887" s="151" t="str">
        <f>IFERROR(IF(VLOOKUP(B3887,comp!$D:$L,1,FALSE)=B3887,"",""),"Novo")</f>
        <v/>
      </c>
    </row>
    <row r="3888" spans="1:11">
      <c r="A3888" s="151">
        <v>101312</v>
      </c>
      <c r="B3888" s="152">
        <v>40976</v>
      </c>
      <c r="C3888" s="151" t="s">
        <v>4535</v>
      </c>
      <c r="D3888" s="151" t="s">
        <v>3050</v>
      </c>
      <c r="E3888" s="151">
        <v>9.9399999999999992E-3</v>
      </c>
      <c r="F3888" s="155">
        <v>5582.74</v>
      </c>
      <c r="G3888" s="151">
        <f t="shared" si="180"/>
        <v>55.492435599999993</v>
      </c>
      <c r="H3888" s="151">
        <f t="shared" si="181"/>
        <v>0</v>
      </c>
      <c r="I3888" s="151">
        <f t="shared" si="182"/>
        <v>55.492435599999993</v>
      </c>
      <c r="J3888" s="151" t="s">
        <v>707</v>
      </c>
      <c r="K3888" s="151" t="str">
        <f>IFERROR(IF(VLOOKUP(B3888,comp!$D:$L,1,FALSE)=B3888,"",""),"Novo")</f>
        <v/>
      </c>
    </row>
    <row r="3889" spans="1:11">
      <c r="A3889" s="151">
        <v>101313</v>
      </c>
      <c r="B3889" s="152">
        <v>40918</v>
      </c>
      <c r="C3889" s="151" t="s">
        <v>3744</v>
      </c>
      <c r="D3889" s="151" t="s">
        <v>3050</v>
      </c>
      <c r="E3889" s="151">
        <v>3.2140000000000002E-2</v>
      </c>
      <c r="F3889" s="155">
        <v>5034.68</v>
      </c>
      <c r="G3889" s="151">
        <f t="shared" si="180"/>
        <v>161.81461520000002</v>
      </c>
      <c r="H3889" s="151">
        <f t="shared" si="181"/>
        <v>0</v>
      </c>
      <c r="I3889" s="151">
        <f t="shared" si="182"/>
        <v>161.81461520000002</v>
      </c>
      <c r="J3889" s="151" t="s">
        <v>707</v>
      </c>
      <c r="K3889" s="151" t="str">
        <f>IFERROR(IF(VLOOKUP(B3889,comp!$D:$L,1,FALSE)=B3889,"",""),"Novo")</f>
        <v/>
      </c>
    </row>
    <row r="3890" spans="1:11">
      <c r="A3890" s="151">
        <v>101315</v>
      </c>
      <c r="B3890" s="152">
        <v>40922</v>
      </c>
      <c r="C3890" s="151" t="s">
        <v>3745</v>
      </c>
      <c r="D3890" s="151" t="s">
        <v>3050</v>
      </c>
      <c r="E3890" s="151">
        <v>2.6589999999999999E-2</v>
      </c>
      <c r="F3890" s="155">
        <v>5924.38</v>
      </c>
      <c r="G3890" s="151">
        <f t="shared" si="180"/>
        <v>157.5292642</v>
      </c>
      <c r="H3890" s="151">
        <f t="shared" si="181"/>
        <v>0</v>
      </c>
      <c r="I3890" s="151">
        <f t="shared" si="182"/>
        <v>157.5292642</v>
      </c>
      <c r="J3890" s="151" t="s">
        <v>707</v>
      </c>
      <c r="K3890" s="151" t="str">
        <f>IFERROR(IF(VLOOKUP(B3890,comp!$D:$L,1,FALSE)=B3890,"",""),"Novo")</f>
        <v/>
      </c>
    </row>
    <row r="3891" spans="1:11">
      <c r="A3891" s="151">
        <v>101316</v>
      </c>
      <c r="B3891" s="152">
        <v>40928</v>
      </c>
      <c r="C3891" s="151" t="s">
        <v>3858</v>
      </c>
      <c r="D3891" s="151" t="s">
        <v>3050</v>
      </c>
      <c r="E3891" s="151">
        <v>1.549E-2</v>
      </c>
      <c r="F3891" s="155">
        <v>4420.38</v>
      </c>
      <c r="G3891" s="151">
        <f t="shared" si="180"/>
        <v>68.471686200000008</v>
      </c>
      <c r="H3891" s="151">
        <f t="shared" si="181"/>
        <v>0</v>
      </c>
      <c r="I3891" s="151">
        <f t="shared" si="182"/>
        <v>68.471686200000008</v>
      </c>
      <c r="J3891" s="151" t="s">
        <v>707</v>
      </c>
      <c r="K3891" s="151" t="str">
        <f>IFERROR(IF(VLOOKUP(B3891,comp!$D:$L,1,FALSE)=B3891,"",""),"Novo")</f>
        <v/>
      </c>
    </row>
    <row r="3892" spans="1:11">
      <c r="A3892" s="151">
        <v>101320</v>
      </c>
      <c r="B3892" s="152">
        <v>40921</v>
      </c>
      <c r="C3892" s="151" t="s">
        <v>4077</v>
      </c>
      <c r="D3892" s="151" t="s">
        <v>3050</v>
      </c>
      <c r="E3892" s="151">
        <v>7.1599999999999997E-3</v>
      </c>
      <c r="F3892" s="155">
        <v>3840.04</v>
      </c>
      <c r="G3892" s="151">
        <f t="shared" si="180"/>
        <v>27.494686399999999</v>
      </c>
      <c r="H3892" s="151">
        <f t="shared" si="181"/>
        <v>0</v>
      </c>
      <c r="I3892" s="151">
        <f t="shared" si="182"/>
        <v>27.494686399999999</v>
      </c>
      <c r="J3892" s="151" t="s">
        <v>707</v>
      </c>
      <c r="K3892" s="151" t="str">
        <f>IFERROR(IF(VLOOKUP(B3892,comp!$D:$L,1,FALSE)=B3892,"",""),"Novo")</f>
        <v/>
      </c>
    </row>
    <row r="3893" spans="1:11">
      <c r="A3893" s="151">
        <v>101322</v>
      </c>
      <c r="B3893" s="152">
        <v>41075</v>
      </c>
      <c r="C3893" s="151" t="s">
        <v>4242</v>
      </c>
      <c r="D3893" s="151" t="s">
        <v>3050</v>
      </c>
      <c r="E3893" s="151">
        <v>9.9399999999999992E-3</v>
      </c>
      <c r="F3893" s="155">
        <v>3715.07</v>
      </c>
      <c r="G3893" s="151">
        <f t="shared" si="180"/>
        <v>36.927795799999998</v>
      </c>
      <c r="H3893" s="151">
        <f t="shared" si="181"/>
        <v>0</v>
      </c>
      <c r="I3893" s="151">
        <f t="shared" si="182"/>
        <v>36.927795799999998</v>
      </c>
      <c r="J3893" s="151" t="s">
        <v>707</v>
      </c>
      <c r="K3893" s="151" t="str">
        <f>IFERROR(IF(VLOOKUP(B3893,comp!$D:$L,1,FALSE)=B3893,"",""),"Novo")</f>
        <v/>
      </c>
    </row>
    <row r="3894" spans="1:11">
      <c r="A3894" s="151">
        <v>101323</v>
      </c>
      <c r="B3894" s="152">
        <v>41076</v>
      </c>
      <c r="C3894" s="151" t="s">
        <v>4243</v>
      </c>
      <c r="D3894" s="151" t="s">
        <v>3050</v>
      </c>
      <c r="E3894" s="151">
        <v>1.8259999999999998E-2</v>
      </c>
      <c r="F3894" s="155">
        <v>3715.07</v>
      </c>
      <c r="G3894" s="151">
        <f t="shared" si="180"/>
        <v>67.837178199999997</v>
      </c>
      <c r="H3894" s="151">
        <f t="shared" si="181"/>
        <v>0</v>
      </c>
      <c r="I3894" s="151">
        <f t="shared" si="182"/>
        <v>67.837178199999997</v>
      </c>
      <c r="J3894" s="151" t="s">
        <v>707</v>
      </c>
      <c r="K3894" s="151" t="str">
        <f>IFERROR(IF(VLOOKUP(B3894,comp!$D:$L,1,FALSE)=B3894,"",""),"Novo")</f>
        <v/>
      </c>
    </row>
    <row r="3895" spans="1:11">
      <c r="A3895" s="151">
        <v>101324</v>
      </c>
      <c r="B3895" s="152">
        <v>41038</v>
      </c>
      <c r="C3895" s="151" t="s">
        <v>4039</v>
      </c>
      <c r="D3895" s="151" t="s">
        <v>3050</v>
      </c>
      <c r="E3895" s="151">
        <v>4.3800000000000002E-3</v>
      </c>
      <c r="F3895" s="155">
        <v>4441.68</v>
      </c>
      <c r="G3895" s="151">
        <f t="shared" si="180"/>
        <v>19.454558400000003</v>
      </c>
      <c r="H3895" s="151">
        <f t="shared" si="181"/>
        <v>0</v>
      </c>
      <c r="I3895" s="151">
        <f t="shared" si="182"/>
        <v>19.454558400000003</v>
      </c>
      <c r="J3895" s="151" t="s">
        <v>707</v>
      </c>
      <c r="K3895" s="151" t="str">
        <f>IFERROR(IF(VLOOKUP(B3895,comp!$D:$L,1,FALSE)=B3895,"",""),"Novo")</f>
        <v/>
      </c>
    </row>
    <row r="3896" spans="1:11">
      <c r="A3896" s="151">
        <v>101325</v>
      </c>
      <c r="B3896" s="152">
        <v>40929</v>
      </c>
      <c r="C3896" s="151" t="s">
        <v>4078</v>
      </c>
      <c r="D3896" s="151" t="s">
        <v>3050</v>
      </c>
      <c r="E3896" s="151">
        <v>1.2710000000000001E-2</v>
      </c>
      <c r="F3896" s="155">
        <v>4098.1000000000004</v>
      </c>
      <c r="G3896" s="151">
        <f t="shared" si="180"/>
        <v>52.08685100000001</v>
      </c>
      <c r="H3896" s="151">
        <f t="shared" si="181"/>
        <v>0</v>
      </c>
      <c r="I3896" s="151">
        <f t="shared" si="182"/>
        <v>52.08685100000001</v>
      </c>
      <c r="J3896" s="151" t="s">
        <v>707</v>
      </c>
      <c r="K3896" s="151" t="str">
        <f>IFERROR(IF(VLOOKUP(B3896,comp!$D:$L,1,FALSE)=B3896,"",""),"Novo")</f>
        <v/>
      </c>
    </row>
    <row r="3897" spans="1:11">
      <c r="A3897" s="151">
        <v>101326</v>
      </c>
      <c r="B3897" s="152">
        <v>41077</v>
      </c>
      <c r="C3897" s="151" t="s">
        <v>4539</v>
      </c>
      <c r="D3897" s="151" t="s">
        <v>3050</v>
      </c>
      <c r="E3897" s="151">
        <v>4.3800000000000002E-3</v>
      </c>
      <c r="F3897" s="155">
        <v>3313.74</v>
      </c>
      <c r="G3897" s="151">
        <f t="shared" si="180"/>
        <v>14.514181199999999</v>
      </c>
      <c r="H3897" s="151">
        <f t="shared" si="181"/>
        <v>0</v>
      </c>
      <c r="I3897" s="151">
        <f t="shared" si="182"/>
        <v>14.514181199999999</v>
      </c>
      <c r="J3897" s="151" t="s">
        <v>707</v>
      </c>
      <c r="K3897" s="151" t="str">
        <f>IFERROR(IF(VLOOKUP(B3897,comp!$D:$L,1,FALSE)=B3897,"",""),"Novo")</f>
        <v/>
      </c>
    </row>
    <row r="3898" spans="1:11">
      <c r="A3898" s="151">
        <v>101328</v>
      </c>
      <c r="B3898" s="152">
        <v>40988</v>
      </c>
      <c r="C3898" s="151" t="s">
        <v>4036</v>
      </c>
      <c r="D3898" s="151" t="s">
        <v>3050</v>
      </c>
      <c r="E3898" s="151">
        <v>4.3800000000000002E-3</v>
      </c>
      <c r="F3898" s="155">
        <v>5316.24</v>
      </c>
      <c r="G3898" s="151">
        <f t="shared" si="180"/>
        <v>23.285131199999999</v>
      </c>
      <c r="H3898" s="151">
        <f t="shared" si="181"/>
        <v>0</v>
      </c>
      <c r="I3898" s="151">
        <f t="shared" si="182"/>
        <v>23.285131199999999</v>
      </c>
      <c r="J3898" s="151" t="s">
        <v>707</v>
      </c>
      <c r="K3898" s="151" t="str">
        <f>IFERROR(IF(VLOOKUP(B3898,comp!$D:$L,1,FALSE)=B3898,"",""),"Novo")</f>
        <v/>
      </c>
    </row>
    <row r="3899" spans="1:11">
      <c r="A3899" s="151">
        <v>101329</v>
      </c>
      <c r="B3899" s="152">
        <v>40977</v>
      </c>
      <c r="C3899" s="151" t="s">
        <v>4561</v>
      </c>
      <c r="D3899" s="151" t="s">
        <v>3050</v>
      </c>
      <c r="E3899" s="151">
        <v>1.549E-2</v>
      </c>
      <c r="F3899" s="155">
        <v>4297.41</v>
      </c>
      <c r="G3899" s="151">
        <f t="shared" si="180"/>
        <v>66.566880900000001</v>
      </c>
      <c r="H3899" s="151">
        <f t="shared" si="181"/>
        <v>0</v>
      </c>
      <c r="I3899" s="151">
        <f t="shared" si="182"/>
        <v>66.566880900000001</v>
      </c>
      <c r="J3899" s="151" t="s">
        <v>707</v>
      </c>
      <c r="K3899" s="151" t="str">
        <f>IFERROR(IF(VLOOKUP(B3899,comp!$D:$L,1,FALSE)=B3899,"",""),"Novo")</f>
        <v/>
      </c>
    </row>
    <row r="3900" spans="1:11">
      <c r="A3900" s="151">
        <v>101330</v>
      </c>
      <c r="B3900" s="152">
        <v>40916</v>
      </c>
      <c r="C3900" s="151" t="s">
        <v>3610</v>
      </c>
      <c r="D3900" s="151" t="s">
        <v>3050</v>
      </c>
      <c r="E3900" s="151">
        <v>1.2710000000000001E-2</v>
      </c>
      <c r="F3900" s="155">
        <v>3715.07</v>
      </c>
      <c r="G3900" s="151">
        <f t="shared" si="180"/>
        <v>47.218539700000008</v>
      </c>
      <c r="H3900" s="151">
        <f t="shared" si="181"/>
        <v>0</v>
      </c>
      <c r="I3900" s="151">
        <f t="shared" si="182"/>
        <v>47.218539700000008</v>
      </c>
      <c r="J3900" s="151" t="s">
        <v>707</v>
      </c>
      <c r="K3900" s="151" t="str">
        <f>IFERROR(IF(VLOOKUP(B3900,comp!$D:$L,1,FALSE)=B3900,"",""),"Novo")</f>
        <v/>
      </c>
    </row>
    <row r="3901" spans="1:11">
      <c r="A3901" s="151">
        <v>101331</v>
      </c>
      <c r="B3901" s="152">
        <v>41067</v>
      </c>
      <c r="C3901" s="151" t="s">
        <v>4238</v>
      </c>
      <c r="D3901" s="151" t="s">
        <v>3050</v>
      </c>
      <c r="E3901" s="151">
        <v>1.2710000000000001E-2</v>
      </c>
      <c r="F3901" s="155">
        <v>3849.73</v>
      </c>
      <c r="G3901" s="151">
        <f t="shared" si="180"/>
        <v>48.930068300000002</v>
      </c>
      <c r="H3901" s="151">
        <f t="shared" si="181"/>
        <v>0</v>
      </c>
      <c r="I3901" s="151">
        <f t="shared" si="182"/>
        <v>48.930068300000002</v>
      </c>
      <c r="J3901" s="151" t="s">
        <v>707</v>
      </c>
      <c r="K3901" s="151" t="str">
        <f>IFERROR(IF(VLOOKUP(B3901,comp!$D:$L,1,FALSE)=B3901,"",""),"Novo")</f>
        <v/>
      </c>
    </row>
    <row r="3902" spans="1:11">
      <c r="A3902" s="151">
        <v>101332</v>
      </c>
      <c r="B3902" s="152">
        <v>40990</v>
      </c>
      <c r="C3902" s="151" t="s">
        <v>4037</v>
      </c>
      <c r="D3902" s="151" t="s">
        <v>3050</v>
      </c>
      <c r="E3902" s="151">
        <v>4.3800000000000002E-3</v>
      </c>
      <c r="F3902" s="155">
        <v>3560.22</v>
      </c>
      <c r="G3902" s="151">
        <f t="shared" si="180"/>
        <v>15.593763599999999</v>
      </c>
      <c r="H3902" s="151">
        <f t="shared" si="181"/>
        <v>0</v>
      </c>
      <c r="I3902" s="151">
        <f t="shared" si="182"/>
        <v>15.593763599999999</v>
      </c>
      <c r="J3902" s="151" t="s">
        <v>707</v>
      </c>
      <c r="K3902" s="151" t="str">
        <f>IFERROR(IF(VLOOKUP(B3902,comp!$D:$L,1,FALSE)=B3902,"",""),"Novo")</f>
        <v/>
      </c>
    </row>
    <row r="3903" spans="1:11">
      <c r="A3903" s="151">
        <v>101333</v>
      </c>
      <c r="B3903" s="152">
        <v>40974</v>
      </c>
      <c r="C3903" s="151" t="s">
        <v>4080</v>
      </c>
      <c r="D3903" s="151" t="s">
        <v>3050</v>
      </c>
      <c r="E3903" s="151">
        <v>7.1599999999999997E-3</v>
      </c>
      <c r="F3903" s="155">
        <v>5043.1400000000003</v>
      </c>
      <c r="G3903" s="151">
        <f t="shared" si="180"/>
        <v>36.108882399999999</v>
      </c>
      <c r="H3903" s="151">
        <f t="shared" si="181"/>
        <v>0</v>
      </c>
      <c r="I3903" s="151">
        <f t="shared" si="182"/>
        <v>36.108882399999999</v>
      </c>
      <c r="J3903" s="151" t="s">
        <v>707</v>
      </c>
      <c r="K3903" s="151" t="str">
        <f>IFERROR(IF(VLOOKUP(B3903,comp!$D:$L,1,FALSE)=B3903,"",""),"Novo")</f>
        <v/>
      </c>
    </row>
    <row r="3904" spans="1:11">
      <c r="A3904" s="151">
        <v>101334</v>
      </c>
      <c r="B3904" s="152">
        <v>40925</v>
      </c>
      <c r="C3904" s="151" t="s">
        <v>3747</v>
      </c>
      <c r="D3904" s="151" t="s">
        <v>3050</v>
      </c>
      <c r="E3904" s="151">
        <v>2.3820000000000001E-2</v>
      </c>
      <c r="F3904" s="155">
        <v>5040.72</v>
      </c>
      <c r="G3904" s="151">
        <f t="shared" si="180"/>
        <v>120.06995040000001</v>
      </c>
      <c r="H3904" s="151">
        <f t="shared" si="181"/>
        <v>0</v>
      </c>
      <c r="I3904" s="151">
        <f t="shared" si="182"/>
        <v>120.06995040000001</v>
      </c>
      <c r="J3904" s="151" t="s">
        <v>707</v>
      </c>
      <c r="K3904" s="151" t="str">
        <f>IFERROR(IF(VLOOKUP(B3904,comp!$D:$L,1,FALSE)=B3904,"",""),"Novo")</f>
        <v/>
      </c>
    </row>
    <row r="3905" spans="1:11">
      <c r="A3905" s="151">
        <v>101336</v>
      </c>
      <c r="B3905" s="152">
        <v>40992</v>
      </c>
      <c r="C3905" s="151" t="s">
        <v>4038</v>
      </c>
      <c r="D3905" s="151" t="s">
        <v>3050</v>
      </c>
      <c r="E3905" s="151">
        <v>1.41E-2</v>
      </c>
      <c r="F3905" s="155">
        <v>4792.87</v>
      </c>
      <c r="G3905" s="151">
        <f t="shared" si="180"/>
        <v>67.579466999999994</v>
      </c>
      <c r="H3905" s="151">
        <f t="shared" si="181"/>
        <v>0</v>
      </c>
      <c r="I3905" s="151">
        <f t="shared" si="182"/>
        <v>67.579466999999994</v>
      </c>
      <c r="J3905" s="151" t="s">
        <v>707</v>
      </c>
      <c r="K3905" s="151" t="str">
        <f>IFERROR(IF(VLOOKUP(B3905,comp!$D:$L,1,FALSE)=B3905,"",""),"Novo")</f>
        <v/>
      </c>
    </row>
    <row r="3906" spans="1:11">
      <c r="A3906" s="151">
        <v>101337</v>
      </c>
      <c r="B3906" s="152">
        <v>41094</v>
      </c>
      <c r="C3906" s="151" t="s">
        <v>4544</v>
      </c>
      <c r="D3906" s="151" t="s">
        <v>3050</v>
      </c>
      <c r="E3906" s="151">
        <v>7.1599999999999997E-3</v>
      </c>
      <c r="F3906" s="155">
        <v>3442.77</v>
      </c>
      <c r="G3906" s="151">
        <f t="shared" si="180"/>
        <v>24.650233199999999</v>
      </c>
      <c r="H3906" s="151">
        <f t="shared" si="181"/>
        <v>0</v>
      </c>
      <c r="I3906" s="151">
        <f t="shared" si="182"/>
        <v>24.650233199999999</v>
      </c>
      <c r="J3906" s="151" t="s">
        <v>707</v>
      </c>
      <c r="K3906" s="151" t="str">
        <f>IFERROR(IF(VLOOKUP(B3906,comp!$D:$L,1,FALSE)=B3906,"",""),"Novo")</f>
        <v/>
      </c>
    </row>
    <row r="3907" spans="1:11">
      <c r="A3907" s="151">
        <v>101338</v>
      </c>
      <c r="B3907" s="152">
        <v>40980</v>
      </c>
      <c r="C3907" s="151" t="s">
        <v>4083</v>
      </c>
      <c r="D3907" s="151" t="s">
        <v>3050</v>
      </c>
      <c r="E3907" s="151">
        <v>7.1599999999999997E-3</v>
      </c>
      <c r="F3907" s="155">
        <v>3758.01</v>
      </c>
      <c r="G3907" s="151">
        <f t="shared" si="180"/>
        <v>26.907351600000002</v>
      </c>
      <c r="H3907" s="151">
        <f t="shared" si="181"/>
        <v>0</v>
      </c>
      <c r="I3907" s="151">
        <f t="shared" si="182"/>
        <v>26.907351600000002</v>
      </c>
      <c r="J3907" s="151" t="s">
        <v>707</v>
      </c>
      <c r="K3907" s="151" t="str">
        <f>IFERROR(IF(VLOOKUP(B3907,comp!$D:$L,1,FALSE)=B3907,"",""),"Novo")</f>
        <v/>
      </c>
    </row>
    <row r="3908" spans="1:11">
      <c r="A3908" s="151">
        <v>101339</v>
      </c>
      <c r="B3908" s="152">
        <v>41031</v>
      </c>
      <c r="C3908" s="151" t="s">
        <v>4094</v>
      </c>
      <c r="D3908" s="151" t="s">
        <v>3050</v>
      </c>
      <c r="E3908" s="151">
        <v>7.1599999999999997E-3</v>
      </c>
      <c r="F3908" s="155">
        <v>3459.76</v>
      </c>
      <c r="G3908" s="151">
        <f t="shared" si="180"/>
        <v>24.7718816</v>
      </c>
      <c r="H3908" s="151">
        <f t="shared" si="181"/>
        <v>0</v>
      </c>
      <c r="I3908" s="151">
        <f t="shared" si="182"/>
        <v>24.7718816</v>
      </c>
      <c r="J3908" s="151" t="s">
        <v>707</v>
      </c>
      <c r="K3908" s="151" t="str">
        <f>IFERROR(IF(VLOOKUP(B3908,comp!$D:$L,1,FALSE)=B3908,"",""),"Novo")</f>
        <v/>
      </c>
    </row>
    <row r="3909" spans="1:11">
      <c r="A3909" s="151">
        <v>101340</v>
      </c>
      <c r="B3909" s="152">
        <v>40986</v>
      </c>
      <c r="C3909" s="151" t="s">
        <v>4087</v>
      </c>
      <c r="D3909" s="151" t="s">
        <v>3050</v>
      </c>
      <c r="E3909" s="151">
        <v>7.1599999999999997E-3</v>
      </c>
      <c r="F3909" s="155">
        <v>3137.18</v>
      </c>
      <c r="G3909" s="151">
        <f t="shared" ref="G3909:G3972" si="183">IF(J3909="INSUMO",F3909*E3909,0)</f>
        <v>22.462208799999999</v>
      </c>
      <c r="H3909" s="151">
        <f t="shared" ref="H3909:H3972" si="184">IF(J3909="MÃO DE OBRA",F3909*E3909,0)</f>
        <v>0</v>
      </c>
      <c r="I3909" s="151">
        <f t="shared" ref="I3909:I3972" si="185">E3909*F3909</f>
        <v>22.462208799999999</v>
      </c>
      <c r="J3909" s="151" t="s">
        <v>707</v>
      </c>
      <c r="K3909" s="151" t="str">
        <f>IFERROR(IF(VLOOKUP(B3909,comp!$D:$L,1,FALSE)=B3909,"",""),"Novo")</f>
        <v/>
      </c>
    </row>
    <row r="3910" spans="1:11">
      <c r="A3910" s="151">
        <v>101341</v>
      </c>
      <c r="B3910" s="152">
        <v>40978</v>
      </c>
      <c r="C3910" s="151" t="s">
        <v>4081</v>
      </c>
      <c r="D3910" s="151" t="s">
        <v>3050</v>
      </c>
      <c r="E3910" s="151">
        <v>7.1599999999999997E-3</v>
      </c>
      <c r="F3910" s="155">
        <v>2937.57</v>
      </c>
      <c r="G3910" s="151">
        <f t="shared" si="183"/>
        <v>21.033001200000001</v>
      </c>
      <c r="H3910" s="151">
        <f t="shared" si="184"/>
        <v>0</v>
      </c>
      <c r="I3910" s="151">
        <f t="shared" si="185"/>
        <v>21.033001200000001</v>
      </c>
      <c r="J3910" s="151" t="s">
        <v>707</v>
      </c>
      <c r="K3910" s="151" t="str">
        <f>IFERROR(IF(VLOOKUP(B3910,comp!$D:$L,1,FALSE)=B3910,"",""),"Novo")</f>
        <v/>
      </c>
    </row>
    <row r="3911" spans="1:11">
      <c r="A3911" s="151">
        <v>101342</v>
      </c>
      <c r="B3911" s="152">
        <v>41043</v>
      </c>
      <c r="C3911" s="151" t="s">
        <v>4098</v>
      </c>
      <c r="D3911" s="151" t="s">
        <v>3050</v>
      </c>
      <c r="E3911" s="151">
        <v>7.1599999999999997E-3</v>
      </c>
      <c r="F3911" s="155">
        <v>3459.76</v>
      </c>
      <c r="G3911" s="151">
        <f t="shared" si="183"/>
        <v>24.7718816</v>
      </c>
      <c r="H3911" s="151">
        <f t="shared" si="184"/>
        <v>0</v>
      </c>
      <c r="I3911" s="151">
        <f t="shared" si="185"/>
        <v>24.7718816</v>
      </c>
      <c r="J3911" s="151" t="s">
        <v>707</v>
      </c>
      <c r="K3911" s="151" t="str">
        <f>IFERROR(IF(VLOOKUP(B3911,comp!$D:$L,1,FALSE)=B3911,"",""),"Novo")</f>
        <v/>
      </c>
    </row>
    <row r="3912" spans="1:11">
      <c r="A3912" s="151">
        <v>101343</v>
      </c>
      <c r="B3912" s="152">
        <v>40987</v>
      </c>
      <c r="C3912" s="151" t="s">
        <v>4088</v>
      </c>
      <c r="D3912" s="151" t="s">
        <v>3050</v>
      </c>
      <c r="E3912" s="151">
        <v>9.9399999999999992E-3</v>
      </c>
      <c r="F3912" s="155">
        <v>4615.3900000000003</v>
      </c>
      <c r="G3912" s="151">
        <f t="shared" si="183"/>
        <v>45.876976599999999</v>
      </c>
      <c r="H3912" s="151">
        <f t="shared" si="184"/>
        <v>0</v>
      </c>
      <c r="I3912" s="151">
        <f t="shared" si="185"/>
        <v>45.876976599999999</v>
      </c>
      <c r="J3912" s="151" t="s">
        <v>707</v>
      </c>
      <c r="K3912" s="151" t="str">
        <f>IFERROR(IF(VLOOKUP(B3912,comp!$D:$L,1,FALSE)=B3912,"",""),"Novo")</f>
        <v/>
      </c>
    </row>
    <row r="3913" spans="1:11">
      <c r="A3913" s="151">
        <v>101344</v>
      </c>
      <c r="B3913" s="152">
        <v>40981</v>
      </c>
      <c r="C3913" s="151" t="s">
        <v>4084</v>
      </c>
      <c r="D3913" s="151" t="s">
        <v>3050</v>
      </c>
      <c r="E3913" s="151">
        <v>1.41E-2</v>
      </c>
      <c r="F3913" s="155">
        <v>3204.55</v>
      </c>
      <c r="G3913" s="151">
        <f t="shared" si="183"/>
        <v>45.184155000000004</v>
      </c>
      <c r="H3913" s="151">
        <f t="shared" si="184"/>
        <v>0</v>
      </c>
      <c r="I3913" s="151">
        <f t="shared" si="185"/>
        <v>45.184155000000004</v>
      </c>
      <c r="J3913" s="151" t="s">
        <v>707</v>
      </c>
      <c r="K3913" s="151" t="str">
        <f>IFERROR(IF(VLOOKUP(B3913,comp!$D:$L,1,FALSE)=B3913,"",""),"Novo")</f>
        <v/>
      </c>
    </row>
    <row r="3914" spans="1:11">
      <c r="A3914" s="151">
        <v>101345</v>
      </c>
      <c r="B3914" s="152">
        <v>41036</v>
      </c>
      <c r="C3914" s="151" t="s">
        <v>4096</v>
      </c>
      <c r="D3914" s="151" t="s">
        <v>3050</v>
      </c>
      <c r="E3914" s="151">
        <v>1.41E-2</v>
      </c>
      <c r="F3914" s="155">
        <v>3314.73</v>
      </c>
      <c r="G3914" s="151">
        <f t="shared" si="183"/>
        <v>46.737693</v>
      </c>
      <c r="H3914" s="151">
        <f t="shared" si="184"/>
        <v>0</v>
      </c>
      <c r="I3914" s="151">
        <f t="shared" si="185"/>
        <v>46.737693</v>
      </c>
      <c r="J3914" s="151" t="s">
        <v>707</v>
      </c>
      <c r="K3914" s="151" t="str">
        <f>IFERROR(IF(VLOOKUP(B3914,comp!$D:$L,1,FALSE)=B3914,"",""),"Novo")</f>
        <v/>
      </c>
    </row>
    <row r="3915" spans="1:11">
      <c r="A3915" s="151">
        <v>101346</v>
      </c>
      <c r="B3915" s="152">
        <v>40979</v>
      </c>
      <c r="C3915" s="151" t="s">
        <v>4082</v>
      </c>
      <c r="D3915" s="151" t="s">
        <v>3050</v>
      </c>
      <c r="E3915" s="151">
        <v>9.9399999999999992E-3</v>
      </c>
      <c r="F3915" s="155">
        <v>2568.13</v>
      </c>
      <c r="G3915" s="151">
        <f t="shared" si="183"/>
        <v>25.527212199999997</v>
      </c>
      <c r="H3915" s="151">
        <f t="shared" si="184"/>
        <v>0</v>
      </c>
      <c r="I3915" s="151">
        <f t="shared" si="185"/>
        <v>25.527212199999997</v>
      </c>
      <c r="J3915" s="151" t="s">
        <v>707</v>
      </c>
      <c r="K3915" s="151" t="str">
        <f>IFERROR(IF(VLOOKUP(B3915,comp!$D:$L,1,FALSE)=B3915,"",""),"Novo")</f>
        <v/>
      </c>
    </row>
    <row r="3916" spans="1:11">
      <c r="A3916" s="151">
        <v>101347</v>
      </c>
      <c r="B3916" s="152">
        <v>40998</v>
      </c>
      <c r="C3916" s="151" t="s">
        <v>4089</v>
      </c>
      <c r="D3916" s="151" t="s">
        <v>3050</v>
      </c>
      <c r="E3916" s="151">
        <v>9.9399999999999992E-3</v>
      </c>
      <c r="F3916" s="155">
        <v>3712.2</v>
      </c>
      <c r="G3916" s="151">
        <f t="shared" si="183"/>
        <v>36.899267999999992</v>
      </c>
      <c r="H3916" s="151">
        <f t="shared" si="184"/>
        <v>0</v>
      </c>
      <c r="I3916" s="151">
        <f t="shared" si="185"/>
        <v>36.899267999999992</v>
      </c>
      <c r="J3916" s="151" t="s">
        <v>707</v>
      </c>
      <c r="K3916" s="151" t="str">
        <f>IFERROR(IF(VLOOKUP(B3916,comp!$D:$L,1,FALSE)=B3916,"",""),"Novo")</f>
        <v/>
      </c>
    </row>
    <row r="3917" spans="1:11">
      <c r="A3917" s="151">
        <v>101348</v>
      </c>
      <c r="B3917" s="152">
        <v>40982</v>
      </c>
      <c r="C3917" s="151" t="s">
        <v>4085</v>
      </c>
      <c r="D3917" s="151" t="s">
        <v>3050</v>
      </c>
      <c r="E3917" s="151">
        <v>7.1599999999999997E-3</v>
      </c>
      <c r="F3917" s="155">
        <v>3204.55</v>
      </c>
      <c r="G3917" s="151">
        <f t="shared" si="183"/>
        <v>22.944578</v>
      </c>
      <c r="H3917" s="151">
        <f t="shared" si="184"/>
        <v>0</v>
      </c>
      <c r="I3917" s="151">
        <f t="shared" si="185"/>
        <v>22.944578</v>
      </c>
      <c r="J3917" s="151" t="s">
        <v>707</v>
      </c>
      <c r="K3917" s="151" t="str">
        <f>IFERROR(IF(VLOOKUP(B3917,comp!$D:$L,1,FALSE)=B3917,"",""),"Novo")</f>
        <v/>
      </c>
    </row>
    <row r="3918" spans="1:11">
      <c r="A3918" s="151">
        <v>101349</v>
      </c>
      <c r="B3918" s="152">
        <v>41026</v>
      </c>
      <c r="C3918" s="151" t="s">
        <v>4093</v>
      </c>
      <c r="D3918" s="151" t="s">
        <v>3050</v>
      </c>
      <c r="E3918" s="151">
        <v>7.1599999999999997E-3</v>
      </c>
      <c r="F3918" s="155">
        <v>4781.75</v>
      </c>
      <c r="G3918" s="151">
        <f t="shared" si="183"/>
        <v>34.23733</v>
      </c>
      <c r="H3918" s="151">
        <f t="shared" si="184"/>
        <v>0</v>
      </c>
      <c r="I3918" s="151">
        <f t="shared" si="185"/>
        <v>34.23733</v>
      </c>
      <c r="J3918" s="151" t="s">
        <v>707</v>
      </c>
      <c r="K3918" s="151" t="str">
        <f>IFERROR(IF(VLOOKUP(B3918,comp!$D:$L,1,FALSE)=B3918,"",""),"Novo")</f>
        <v/>
      </c>
    </row>
    <row r="3919" spans="1:11">
      <c r="A3919" s="151">
        <v>101350</v>
      </c>
      <c r="B3919" s="152">
        <v>41024</v>
      </c>
      <c r="C3919" s="151" t="s">
        <v>4092</v>
      </c>
      <c r="D3919" s="151" t="s">
        <v>3050</v>
      </c>
      <c r="E3919" s="151">
        <v>7.1599999999999997E-3</v>
      </c>
      <c r="F3919" s="155">
        <v>4781.75</v>
      </c>
      <c r="G3919" s="151">
        <f t="shared" si="183"/>
        <v>34.23733</v>
      </c>
      <c r="H3919" s="151">
        <f t="shared" si="184"/>
        <v>0</v>
      </c>
      <c r="I3919" s="151">
        <f t="shared" si="185"/>
        <v>34.23733</v>
      </c>
      <c r="J3919" s="151" t="s">
        <v>707</v>
      </c>
      <c r="K3919" s="151" t="str">
        <f>IFERROR(IF(VLOOKUP(B3919,comp!$D:$L,1,FALSE)=B3919,"",""),"Novo")</f>
        <v/>
      </c>
    </row>
    <row r="3920" spans="1:11">
      <c r="A3920" s="151">
        <v>101351</v>
      </c>
      <c r="B3920" s="152">
        <v>41033</v>
      </c>
      <c r="C3920" s="151" t="s">
        <v>4095</v>
      </c>
      <c r="D3920" s="151" t="s">
        <v>3050</v>
      </c>
      <c r="E3920" s="151">
        <v>7.1599999999999997E-3</v>
      </c>
      <c r="F3920" s="155">
        <v>3459.76</v>
      </c>
      <c r="G3920" s="151">
        <f t="shared" si="183"/>
        <v>24.7718816</v>
      </c>
      <c r="H3920" s="151">
        <f t="shared" si="184"/>
        <v>0</v>
      </c>
      <c r="I3920" s="151">
        <f t="shared" si="185"/>
        <v>24.7718816</v>
      </c>
      <c r="J3920" s="151" t="s">
        <v>707</v>
      </c>
      <c r="K3920" s="151" t="str">
        <f>IFERROR(IF(VLOOKUP(B3920,comp!$D:$L,1,FALSE)=B3920,"",""),"Novo")</f>
        <v/>
      </c>
    </row>
    <row r="3921" spans="1:11">
      <c r="A3921" s="151">
        <v>101352</v>
      </c>
      <c r="B3921" s="152">
        <v>41040</v>
      </c>
      <c r="C3921" s="151" t="s">
        <v>4097</v>
      </c>
      <c r="D3921" s="151" t="s">
        <v>3050</v>
      </c>
      <c r="E3921" s="151">
        <v>7.1599999999999997E-3</v>
      </c>
      <c r="F3921" s="155">
        <v>3459.76</v>
      </c>
      <c r="G3921" s="151">
        <f t="shared" si="183"/>
        <v>24.7718816</v>
      </c>
      <c r="H3921" s="151">
        <f t="shared" si="184"/>
        <v>0</v>
      </c>
      <c r="I3921" s="151">
        <f t="shared" si="185"/>
        <v>24.7718816</v>
      </c>
      <c r="J3921" s="151" t="s">
        <v>707</v>
      </c>
      <c r="K3921" s="151" t="str">
        <f>IFERROR(IF(VLOOKUP(B3921,comp!$D:$L,1,FALSE)=B3921,"",""),"Novo")</f>
        <v/>
      </c>
    </row>
    <row r="3922" spans="1:11">
      <c r="A3922" s="151">
        <v>101353</v>
      </c>
      <c r="B3922" s="152">
        <v>41012</v>
      </c>
      <c r="C3922" s="151" t="s">
        <v>4091</v>
      </c>
      <c r="D3922" s="151" t="s">
        <v>3050</v>
      </c>
      <c r="E3922" s="151">
        <v>7.1599999999999997E-3</v>
      </c>
      <c r="F3922" s="155">
        <v>3521.2</v>
      </c>
      <c r="G3922" s="151">
        <f t="shared" si="183"/>
        <v>25.211791999999999</v>
      </c>
      <c r="H3922" s="151">
        <f t="shared" si="184"/>
        <v>0</v>
      </c>
      <c r="I3922" s="151">
        <f t="shared" si="185"/>
        <v>25.211791999999999</v>
      </c>
      <c r="J3922" s="151" t="s">
        <v>707</v>
      </c>
      <c r="K3922" s="151" t="str">
        <f>IFERROR(IF(VLOOKUP(B3922,comp!$D:$L,1,FALSE)=B3922,"",""),"Novo")</f>
        <v/>
      </c>
    </row>
    <row r="3923" spans="1:11">
      <c r="A3923" s="151">
        <v>101355</v>
      </c>
      <c r="B3923" s="152">
        <v>41001</v>
      </c>
      <c r="C3923" s="151" t="s">
        <v>4090</v>
      </c>
      <c r="D3923" s="151" t="s">
        <v>3050</v>
      </c>
      <c r="E3923" s="151">
        <v>7.1599999999999997E-3</v>
      </c>
      <c r="F3923" s="155">
        <v>4781.75</v>
      </c>
      <c r="G3923" s="151">
        <f t="shared" si="183"/>
        <v>34.23733</v>
      </c>
      <c r="H3923" s="151">
        <f t="shared" si="184"/>
        <v>0</v>
      </c>
      <c r="I3923" s="151">
        <f t="shared" si="185"/>
        <v>34.23733</v>
      </c>
      <c r="J3923" s="151" t="s">
        <v>707</v>
      </c>
      <c r="K3923" s="151" t="str">
        <f>IFERROR(IF(VLOOKUP(B3923,comp!$D:$L,1,FALSE)=B3923,"",""),"Novo")</f>
        <v/>
      </c>
    </row>
    <row r="3924" spans="1:11">
      <c r="A3924" s="151">
        <v>101356</v>
      </c>
      <c r="B3924" s="152">
        <v>41066</v>
      </c>
      <c r="C3924" s="151" t="s">
        <v>4237</v>
      </c>
      <c r="D3924" s="151" t="s">
        <v>3050</v>
      </c>
      <c r="E3924" s="151">
        <v>1.2710000000000001E-2</v>
      </c>
      <c r="F3924" s="155">
        <v>3715.07</v>
      </c>
      <c r="G3924" s="151">
        <f t="shared" si="183"/>
        <v>47.218539700000008</v>
      </c>
      <c r="H3924" s="151">
        <f t="shared" si="184"/>
        <v>0</v>
      </c>
      <c r="I3924" s="151">
        <f t="shared" si="185"/>
        <v>47.218539700000008</v>
      </c>
      <c r="J3924" s="151" t="s">
        <v>707</v>
      </c>
      <c r="K3924" s="151" t="str">
        <f>IFERROR(IF(VLOOKUP(B3924,comp!$D:$L,1,FALSE)=B3924,"",""),"Novo")</f>
        <v/>
      </c>
    </row>
    <row r="3925" spans="1:11">
      <c r="A3925" s="151">
        <v>101357</v>
      </c>
      <c r="B3925" s="152">
        <v>41065</v>
      </c>
      <c r="C3925" s="151" t="s">
        <v>4236</v>
      </c>
      <c r="D3925" s="151" t="s">
        <v>3050</v>
      </c>
      <c r="E3925" s="151">
        <v>1.8259999999999998E-2</v>
      </c>
      <c r="F3925" s="155">
        <v>3715.07</v>
      </c>
      <c r="G3925" s="151">
        <f t="shared" si="183"/>
        <v>67.837178199999997</v>
      </c>
      <c r="H3925" s="151">
        <f t="shared" si="184"/>
        <v>0</v>
      </c>
      <c r="I3925" s="151">
        <f t="shared" si="185"/>
        <v>67.837178199999997</v>
      </c>
      <c r="J3925" s="151" t="s">
        <v>707</v>
      </c>
      <c r="K3925" s="151" t="str">
        <f>IFERROR(IF(VLOOKUP(B3925,comp!$D:$L,1,FALSE)=B3925,"",""),"Novo")</f>
        <v/>
      </c>
    </row>
    <row r="3926" spans="1:11">
      <c r="A3926" s="151">
        <v>101358</v>
      </c>
      <c r="B3926" s="152">
        <v>41079</v>
      </c>
      <c r="C3926" s="151" t="s">
        <v>4248</v>
      </c>
      <c r="D3926" s="151" t="s">
        <v>3050</v>
      </c>
      <c r="E3926" s="151">
        <v>1.2710000000000001E-2</v>
      </c>
      <c r="F3926" s="155">
        <v>3806.07</v>
      </c>
      <c r="G3926" s="151">
        <f t="shared" si="183"/>
        <v>48.375149700000009</v>
      </c>
      <c r="H3926" s="151">
        <f t="shared" si="184"/>
        <v>0</v>
      </c>
      <c r="I3926" s="151">
        <f t="shared" si="185"/>
        <v>48.375149700000009</v>
      </c>
      <c r="J3926" s="151" t="s">
        <v>707</v>
      </c>
      <c r="K3926" s="151" t="str">
        <f>IFERROR(IF(VLOOKUP(B3926,comp!$D:$L,1,FALSE)=B3926,"",""),"Novo")</f>
        <v/>
      </c>
    </row>
    <row r="3927" spans="1:11">
      <c r="A3927" s="151">
        <v>101359</v>
      </c>
      <c r="B3927" s="152">
        <v>41082</v>
      </c>
      <c r="C3927" s="151" t="s">
        <v>4250</v>
      </c>
      <c r="D3927" s="151" t="s">
        <v>3050</v>
      </c>
      <c r="E3927" s="151">
        <v>1.2710000000000001E-2</v>
      </c>
      <c r="F3927" s="155">
        <v>3509.97</v>
      </c>
      <c r="G3927" s="151">
        <f t="shared" si="183"/>
        <v>44.611718699999997</v>
      </c>
      <c r="H3927" s="151">
        <f t="shared" si="184"/>
        <v>0</v>
      </c>
      <c r="I3927" s="151">
        <f t="shared" si="185"/>
        <v>44.611718699999997</v>
      </c>
      <c r="J3927" s="151" t="s">
        <v>707</v>
      </c>
      <c r="K3927" s="151" t="str">
        <f>IFERROR(IF(VLOOKUP(B3927,comp!$D:$L,1,FALSE)=B3927,"",""),"Novo")</f>
        <v/>
      </c>
    </row>
    <row r="3928" spans="1:11">
      <c r="A3928" s="151">
        <v>101360</v>
      </c>
      <c r="B3928" s="152">
        <v>41081</v>
      </c>
      <c r="C3928" s="151" t="s">
        <v>4249</v>
      </c>
      <c r="D3928" s="151" t="s">
        <v>3050</v>
      </c>
      <c r="E3928" s="151">
        <v>1.2710000000000001E-2</v>
      </c>
      <c r="F3928" s="155">
        <v>3806.07</v>
      </c>
      <c r="G3928" s="151">
        <f t="shared" si="183"/>
        <v>48.375149700000009</v>
      </c>
      <c r="H3928" s="151">
        <f t="shared" si="184"/>
        <v>0</v>
      </c>
      <c r="I3928" s="151">
        <f t="shared" si="185"/>
        <v>48.375149700000009</v>
      </c>
      <c r="J3928" s="151" t="s">
        <v>707</v>
      </c>
      <c r="K3928" s="151" t="str">
        <f>IFERROR(IF(VLOOKUP(B3928,comp!$D:$L,1,FALSE)=B3928,"",""),"Novo")</f>
        <v/>
      </c>
    </row>
    <row r="3929" spans="1:11">
      <c r="A3929" s="151">
        <v>101361</v>
      </c>
      <c r="B3929" s="152">
        <v>41091</v>
      </c>
      <c r="C3929" s="151" t="s">
        <v>4099</v>
      </c>
      <c r="D3929" s="151" t="s">
        <v>3050</v>
      </c>
      <c r="E3929" s="151">
        <v>1.8259999999999998E-2</v>
      </c>
      <c r="F3929" s="155">
        <v>3204.55</v>
      </c>
      <c r="G3929" s="151">
        <f t="shared" si="183"/>
        <v>58.515082999999997</v>
      </c>
      <c r="H3929" s="151">
        <f t="shared" si="184"/>
        <v>0</v>
      </c>
      <c r="I3929" s="151">
        <f t="shared" si="185"/>
        <v>58.515082999999997</v>
      </c>
      <c r="J3929" s="151" t="s">
        <v>707</v>
      </c>
      <c r="K3929" s="151" t="str">
        <f>IFERROR(IF(VLOOKUP(B3929,comp!$D:$L,1,FALSE)=B3929,"",""),"Novo")</f>
        <v/>
      </c>
    </row>
    <row r="3930" spans="1:11">
      <c r="A3930" s="151">
        <v>101363</v>
      </c>
      <c r="B3930" s="152">
        <v>40910</v>
      </c>
      <c r="C3930" s="151" t="s">
        <v>4234</v>
      </c>
      <c r="D3930" s="151" t="s">
        <v>3050</v>
      </c>
      <c r="E3930" s="151">
        <v>9.9399999999999992E-3</v>
      </c>
      <c r="F3930" s="155">
        <v>3815.09</v>
      </c>
      <c r="G3930" s="151">
        <f t="shared" si="183"/>
        <v>37.921994599999998</v>
      </c>
      <c r="H3930" s="151">
        <f t="shared" si="184"/>
        <v>0</v>
      </c>
      <c r="I3930" s="151">
        <f t="shared" si="185"/>
        <v>37.921994599999998</v>
      </c>
      <c r="J3930" s="151" t="s">
        <v>707</v>
      </c>
      <c r="K3930" s="151" t="str">
        <f>IFERROR(IF(VLOOKUP(B3930,comp!$D:$L,1,FALSE)=B3930,"",""),"Novo")</f>
        <v/>
      </c>
    </row>
    <row r="3931" spans="1:11">
      <c r="A3931" s="151">
        <v>101364</v>
      </c>
      <c r="B3931" s="152">
        <v>41084</v>
      </c>
      <c r="C3931" s="151" t="s">
        <v>4541</v>
      </c>
      <c r="D3931" s="151" t="s">
        <v>3050</v>
      </c>
      <c r="E3931" s="151">
        <v>1.8259999999999998E-2</v>
      </c>
      <c r="F3931" s="155">
        <v>3091.01</v>
      </c>
      <c r="G3931" s="151">
        <f t="shared" si="183"/>
        <v>56.441842600000001</v>
      </c>
      <c r="H3931" s="151">
        <f t="shared" si="184"/>
        <v>0</v>
      </c>
      <c r="I3931" s="151">
        <f t="shared" si="185"/>
        <v>56.441842600000001</v>
      </c>
      <c r="J3931" s="151" t="s">
        <v>707</v>
      </c>
      <c r="K3931" s="151" t="str">
        <f>IFERROR(IF(VLOOKUP(B3931,comp!$D:$L,1,FALSE)=B3931,"",""),"Novo")</f>
        <v/>
      </c>
    </row>
    <row r="3932" spans="1:11">
      <c r="A3932" s="151">
        <v>101365</v>
      </c>
      <c r="B3932" s="152">
        <v>41087</v>
      </c>
      <c r="C3932" s="151" t="s">
        <v>4562</v>
      </c>
      <c r="D3932" s="151" t="s">
        <v>3050</v>
      </c>
      <c r="E3932" s="151">
        <v>9.9399999999999992E-3</v>
      </c>
      <c r="F3932" s="155">
        <v>4365.12</v>
      </c>
      <c r="G3932" s="151">
        <f t="shared" si="183"/>
        <v>43.389292799999993</v>
      </c>
      <c r="H3932" s="151">
        <f t="shared" si="184"/>
        <v>0</v>
      </c>
      <c r="I3932" s="151">
        <f t="shared" si="185"/>
        <v>43.389292799999993</v>
      </c>
      <c r="J3932" s="151" t="s">
        <v>707</v>
      </c>
      <c r="K3932" s="151" t="str">
        <f>IFERROR(IF(VLOOKUP(B3932,comp!$D:$L,1,FALSE)=B3932,"",""),"Novo")</f>
        <v/>
      </c>
    </row>
    <row r="3933" spans="1:11">
      <c r="A3933" s="151">
        <v>101366</v>
      </c>
      <c r="B3933" s="152">
        <v>41088</v>
      </c>
      <c r="C3933" s="151" t="s">
        <v>4563</v>
      </c>
      <c r="D3933" s="151" t="s">
        <v>3050</v>
      </c>
      <c r="E3933" s="151">
        <v>9.9399999999999992E-3</v>
      </c>
      <c r="F3933" s="155">
        <v>4704.1499999999996</v>
      </c>
      <c r="G3933" s="151">
        <f t="shared" si="183"/>
        <v>46.759250999999992</v>
      </c>
      <c r="H3933" s="151">
        <f t="shared" si="184"/>
        <v>0</v>
      </c>
      <c r="I3933" s="151">
        <f t="shared" si="185"/>
        <v>46.759250999999992</v>
      </c>
      <c r="J3933" s="151" t="s">
        <v>707</v>
      </c>
      <c r="K3933" s="151" t="str">
        <f>IFERROR(IF(VLOOKUP(B3933,comp!$D:$L,1,FALSE)=B3933,"",""),"Novo")</f>
        <v/>
      </c>
    </row>
    <row r="3934" spans="1:11">
      <c r="A3934" s="151">
        <v>101368</v>
      </c>
      <c r="B3934" s="152">
        <v>41089</v>
      </c>
      <c r="C3934" s="151" t="s">
        <v>3055</v>
      </c>
      <c r="D3934" s="151" t="s">
        <v>3050</v>
      </c>
      <c r="E3934" s="151">
        <v>7.1599999999999997E-3</v>
      </c>
      <c r="F3934" s="155">
        <v>8720.9</v>
      </c>
      <c r="G3934" s="151">
        <f t="shared" si="183"/>
        <v>62.441643999999997</v>
      </c>
      <c r="H3934" s="151">
        <f t="shared" si="184"/>
        <v>0</v>
      </c>
      <c r="I3934" s="151">
        <f t="shared" si="185"/>
        <v>62.441643999999997</v>
      </c>
      <c r="J3934" s="151" t="s">
        <v>707</v>
      </c>
      <c r="K3934" s="151" t="str">
        <f>IFERROR(IF(VLOOKUP(B3934,comp!$D:$L,1,FALSE)=B3934,"",""),"Novo")</f>
        <v/>
      </c>
    </row>
    <row r="3935" spans="1:11">
      <c r="A3935" s="151">
        <v>101369</v>
      </c>
      <c r="B3935" s="152">
        <v>41092</v>
      </c>
      <c r="C3935" s="151" t="s">
        <v>4100</v>
      </c>
      <c r="D3935" s="151" t="s">
        <v>3050</v>
      </c>
      <c r="E3935" s="151">
        <v>9.9399999999999992E-3</v>
      </c>
      <c r="F3935" s="155">
        <v>4056.43</v>
      </c>
      <c r="G3935" s="151">
        <f t="shared" si="183"/>
        <v>40.320914199999997</v>
      </c>
      <c r="H3935" s="151">
        <f t="shared" si="184"/>
        <v>0</v>
      </c>
      <c r="I3935" s="151">
        <f t="shared" si="185"/>
        <v>40.320914199999997</v>
      </c>
      <c r="J3935" s="151" t="s">
        <v>707</v>
      </c>
      <c r="K3935" s="151" t="str">
        <f>IFERROR(IF(VLOOKUP(B3935,comp!$D:$L,1,FALSE)=B3935,"",""),"Novo")</f>
        <v/>
      </c>
    </row>
    <row r="3936" spans="1:11">
      <c r="A3936" s="151">
        <v>101370</v>
      </c>
      <c r="B3936" s="152">
        <v>41097</v>
      </c>
      <c r="C3936" s="151" t="s">
        <v>3611</v>
      </c>
      <c r="D3936" s="151" t="s">
        <v>3050</v>
      </c>
      <c r="E3936" s="151">
        <v>9.9399999999999992E-3</v>
      </c>
      <c r="F3936" s="155">
        <v>3715.07</v>
      </c>
      <c r="G3936" s="151">
        <f t="shared" si="183"/>
        <v>36.927795799999998</v>
      </c>
      <c r="H3936" s="151">
        <f t="shared" si="184"/>
        <v>0</v>
      </c>
      <c r="I3936" s="151">
        <f t="shared" si="185"/>
        <v>36.927795799999998</v>
      </c>
      <c r="J3936" s="151" t="s">
        <v>707</v>
      </c>
      <c r="K3936" s="151" t="str">
        <f>IFERROR(IF(VLOOKUP(B3936,comp!$D:$L,1,FALSE)=B3936,"",""),"Novo")</f>
        <v/>
      </c>
    </row>
    <row r="3937" spans="1:11">
      <c r="A3937" s="151">
        <v>101371</v>
      </c>
      <c r="B3937" s="152">
        <v>41073</v>
      </c>
      <c r="C3937" s="151" t="s">
        <v>4241</v>
      </c>
      <c r="D3937" s="151" t="s">
        <v>3050</v>
      </c>
      <c r="E3937" s="151">
        <v>1.2710000000000001E-2</v>
      </c>
      <c r="F3937" s="155">
        <v>3054.18</v>
      </c>
      <c r="G3937" s="151">
        <f t="shared" si="183"/>
        <v>38.818627800000002</v>
      </c>
      <c r="H3937" s="151">
        <f t="shared" si="184"/>
        <v>0</v>
      </c>
      <c r="I3937" s="151">
        <f t="shared" si="185"/>
        <v>38.818627800000002</v>
      </c>
      <c r="J3937" s="151" t="s">
        <v>707</v>
      </c>
      <c r="K3937" s="151" t="str">
        <f>IFERROR(IF(VLOOKUP(B3937,comp!$D:$L,1,FALSE)=B3937,"",""),"Novo")</f>
        <v/>
      </c>
    </row>
    <row r="3938" spans="1:11">
      <c r="A3938" s="151">
        <v>101372</v>
      </c>
      <c r="B3938" s="152">
        <v>41096</v>
      </c>
      <c r="C3938" s="151" t="s">
        <v>4545</v>
      </c>
      <c r="D3938" s="151" t="s">
        <v>3050</v>
      </c>
      <c r="E3938" s="151">
        <v>4.3800000000000002E-3</v>
      </c>
      <c r="F3938" s="155">
        <v>3459.9</v>
      </c>
      <c r="G3938" s="151">
        <f t="shared" si="183"/>
        <v>15.154362000000001</v>
      </c>
      <c r="H3938" s="151">
        <f t="shared" si="184"/>
        <v>0</v>
      </c>
      <c r="I3938" s="151">
        <f t="shared" si="185"/>
        <v>15.154362000000001</v>
      </c>
      <c r="J3938" s="151" t="s">
        <v>707</v>
      </c>
      <c r="K3938" s="151" t="str">
        <f>IFERROR(IF(VLOOKUP(B3938,comp!$D:$L,1,FALSE)=B3938,"",""),"Novo")</f>
        <v/>
      </c>
    </row>
    <row r="3939" spans="1:11">
      <c r="A3939" s="151">
        <v>101374</v>
      </c>
      <c r="B3939" s="152">
        <v>43477</v>
      </c>
      <c r="C3939" s="151" t="s">
        <v>6504</v>
      </c>
      <c r="D3939" s="151" t="s">
        <v>3050</v>
      </c>
      <c r="E3939" s="151">
        <v>1</v>
      </c>
      <c r="F3939" s="151">
        <v>155.21</v>
      </c>
      <c r="G3939" s="151">
        <f t="shared" si="183"/>
        <v>155.21</v>
      </c>
      <c r="H3939" s="151">
        <f t="shared" si="184"/>
        <v>0</v>
      </c>
      <c r="I3939" s="151">
        <f t="shared" si="185"/>
        <v>155.21</v>
      </c>
      <c r="J3939" s="151" t="s">
        <v>707</v>
      </c>
      <c r="K3939" s="151" t="str">
        <f>IFERROR(IF(VLOOKUP(B3939,comp!$D:$L,1,FALSE)=B3939,"",""),"Novo")</f>
        <v/>
      </c>
    </row>
    <row r="3940" spans="1:11">
      <c r="A3940" s="151">
        <v>101374</v>
      </c>
      <c r="B3940" s="152">
        <v>43501</v>
      </c>
      <c r="C3940" s="151" t="s">
        <v>6528</v>
      </c>
      <c r="D3940" s="151" t="s">
        <v>3050</v>
      </c>
      <c r="E3940" s="151">
        <v>1</v>
      </c>
      <c r="F3940" s="151">
        <v>233.35</v>
      </c>
      <c r="G3940" s="151">
        <f t="shared" si="183"/>
        <v>233.35</v>
      </c>
      <c r="H3940" s="151">
        <f t="shared" si="184"/>
        <v>0</v>
      </c>
      <c r="I3940" s="151">
        <f t="shared" si="185"/>
        <v>233.35</v>
      </c>
      <c r="J3940" s="151" t="s">
        <v>707</v>
      </c>
      <c r="K3940" s="151" t="str">
        <f>IFERROR(IF(VLOOKUP(B3940,comp!$D:$L,1,FALSE)=B3940,"",""),"Novo")</f>
        <v/>
      </c>
    </row>
    <row r="3941" spans="1:11">
      <c r="A3941" s="151">
        <v>101374</v>
      </c>
      <c r="B3941" s="152">
        <v>101286</v>
      </c>
      <c r="C3941" s="151" t="s">
        <v>6955</v>
      </c>
      <c r="D3941" s="151" t="s">
        <v>3050</v>
      </c>
      <c r="E3941" s="151">
        <v>1</v>
      </c>
      <c r="F3941" s="151">
        <v>34.22</v>
      </c>
      <c r="G3941" s="151">
        <f t="shared" si="183"/>
        <v>0</v>
      </c>
      <c r="H3941" s="151">
        <f t="shared" si="184"/>
        <v>34.22</v>
      </c>
      <c r="I3941" s="151">
        <f t="shared" si="185"/>
        <v>34.22</v>
      </c>
      <c r="J3941" s="151" t="s">
        <v>704</v>
      </c>
      <c r="K3941" s="151" t="str">
        <f>IFERROR(IF(VLOOKUP(B3941,comp!$D:$L,1,FALSE)=B3941,"",""),"Novo")</f>
        <v>Novo</v>
      </c>
    </row>
    <row r="3942" spans="1:11">
      <c r="A3942" s="151">
        <v>101375</v>
      </c>
      <c r="B3942" s="152">
        <v>43472</v>
      </c>
      <c r="C3942" s="151" t="s">
        <v>6499</v>
      </c>
      <c r="D3942" s="151" t="s">
        <v>3050</v>
      </c>
      <c r="E3942" s="151">
        <v>1</v>
      </c>
      <c r="F3942" s="151">
        <v>159.72999999999999</v>
      </c>
      <c r="G3942" s="151">
        <f t="shared" si="183"/>
        <v>159.72999999999999</v>
      </c>
      <c r="H3942" s="151">
        <f t="shared" si="184"/>
        <v>0</v>
      </c>
      <c r="I3942" s="151">
        <f t="shared" si="185"/>
        <v>159.72999999999999</v>
      </c>
      <c r="J3942" s="151" t="s">
        <v>707</v>
      </c>
      <c r="K3942" s="151" t="str">
        <f>IFERROR(IF(VLOOKUP(B3942,comp!$D:$L,1,FALSE)=B3942,"",""),"Novo")</f>
        <v/>
      </c>
    </row>
    <row r="3943" spans="1:11">
      <c r="A3943" s="151">
        <v>101375</v>
      </c>
      <c r="B3943" s="152">
        <v>43496</v>
      </c>
      <c r="C3943" s="151" t="s">
        <v>6523</v>
      </c>
      <c r="D3943" s="151" t="s">
        <v>3050</v>
      </c>
      <c r="E3943" s="151">
        <v>1</v>
      </c>
      <c r="F3943" s="151">
        <v>226.41</v>
      </c>
      <c r="G3943" s="151">
        <f t="shared" si="183"/>
        <v>226.41</v>
      </c>
      <c r="H3943" s="151">
        <f t="shared" si="184"/>
        <v>0</v>
      </c>
      <c r="I3943" s="151">
        <f t="shared" si="185"/>
        <v>226.41</v>
      </c>
      <c r="J3943" s="151" t="s">
        <v>707</v>
      </c>
      <c r="K3943" s="151" t="str">
        <f>IFERROR(IF(VLOOKUP(B3943,comp!$D:$L,1,FALSE)=B3943,"",""),"Novo")</f>
        <v/>
      </c>
    </row>
    <row r="3944" spans="1:11">
      <c r="A3944" s="151">
        <v>101375</v>
      </c>
      <c r="B3944" s="152">
        <v>101287</v>
      </c>
      <c r="C3944" s="151" t="s">
        <v>6956</v>
      </c>
      <c r="D3944" s="151" t="s">
        <v>3050</v>
      </c>
      <c r="E3944" s="151">
        <v>1</v>
      </c>
      <c r="F3944" s="151">
        <v>110.65</v>
      </c>
      <c r="G3944" s="151">
        <f t="shared" si="183"/>
        <v>0</v>
      </c>
      <c r="H3944" s="151">
        <f t="shared" si="184"/>
        <v>110.65</v>
      </c>
      <c r="I3944" s="151">
        <f t="shared" si="185"/>
        <v>110.65</v>
      </c>
      <c r="J3944" s="151" t="s">
        <v>704</v>
      </c>
      <c r="K3944" s="151" t="str">
        <f>IFERROR(IF(VLOOKUP(B3944,comp!$D:$L,1,FALSE)=B3944,"",""),"Novo")</f>
        <v>Novo</v>
      </c>
    </row>
    <row r="3945" spans="1:11">
      <c r="A3945" s="151">
        <v>101376</v>
      </c>
      <c r="B3945" s="152">
        <v>101288</v>
      </c>
      <c r="C3945" s="151" t="s">
        <v>6957</v>
      </c>
      <c r="D3945" s="151" t="s">
        <v>3050</v>
      </c>
      <c r="E3945" s="151">
        <v>1</v>
      </c>
      <c r="F3945" s="151">
        <v>34.22</v>
      </c>
      <c r="G3945" s="151">
        <f t="shared" si="183"/>
        <v>0</v>
      </c>
      <c r="H3945" s="151">
        <f t="shared" si="184"/>
        <v>34.22</v>
      </c>
      <c r="I3945" s="151">
        <f t="shared" si="185"/>
        <v>34.22</v>
      </c>
      <c r="J3945" s="151" t="s">
        <v>704</v>
      </c>
      <c r="K3945" s="151" t="str">
        <f>IFERROR(IF(VLOOKUP(B3945,comp!$D:$L,1,FALSE)=B3945,"",""),"Novo")</f>
        <v>Novo</v>
      </c>
    </row>
    <row r="3946" spans="1:11">
      <c r="A3946" s="151">
        <v>101377</v>
      </c>
      <c r="B3946" s="152">
        <v>101289</v>
      </c>
      <c r="C3946" s="151" t="s">
        <v>6958</v>
      </c>
      <c r="D3946" s="151" t="s">
        <v>3050</v>
      </c>
      <c r="E3946" s="151">
        <v>1</v>
      </c>
      <c r="F3946" s="151">
        <v>30.74</v>
      </c>
      <c r="G3946" s="151">
        <f t="shared" si="183"/>
        <v>0</v>
      </c>
      <c r="H3946" s="151">
        <f t="shared" si="184"/>
        <v>30.74</v>
      </c>
      <c r="I3946" s="151">
        <f t="shared" si="185"/>
        <v>30.74</v>
      </c>
      <c r="J3946" s="151" t="s">
        <v>704</v>
      </c>
      <c r="K3946" s="151" t="str">
        <f>IFERROR(IF(VLOOKUP(B3946,comp!$D:$L,1,FALSE)=B3946,"",""),"Novo")</f>
        <v>Novo</v>
      </c>
    </row>
    <row r="3947" spans="1:11">
      <c r="A3947" s="151">
        <v>101378</v>
      </c>
      <c r="B3947" s="152">
        <v>43478</v>
      </c>
      <c r="C3947" s="151" t="s">
        <v>6505</v>
      </c>
      <c r="D3947" s="151" t="s">
        <v>3050</v>
      </c>
      <c r="E3947" s="151">
        <v>1</v>
      </c>
      <c r="F3947" s="151">
        <v>371.21</v>
      </c>
      <c r="G3947" s="151">
        <f t="shared" si="183"/>
        <v>371.21</v>
      </c>
      <c r="H3947" s="151">
        <f t="shared" si="184"/>
        <v>0</v>
      </c>
      <c r="I3947" s="151">
        <f t="shared" si="185"/>
        <v>371.21</v>
      </c>
      <c r="J3947" s="151" t="s">
        <v>707</v>
      </c>
      <c r="K3947" s="151" t="str">
        <f>IFERROR(IF(VLOOKUP(B3947,comp!$D:$L,1,FALSE)=B3947,"",""),"Novo")</f>
        <v/>
      </c>
    </row>
    <row r="3948" spans="1:11">
      <c r="A3948" s="151">
        <v>101378</v>
      </c>
      <c r="B3948" s="152">
        <v>43502</v>
      </c>
      <c r="C3948" s="151" t="s">
        <v>6529</v>
      </c>
      <c r="D3948" s="151" t="s">
        <v>3050</v>
      </c>
      <c r="E3948" s="151">
        <v>1</v>
      </c>
      <c r="F3948" s="151">
        <v>325.51</v>
      </c>
      <c r="G3948" s="151">
        <f t="shared" si="183"/>
        <v>325.51</v>
      </c>
      <c r="H3948" s="151">
        <f t="shared" si="184"/>
        <v>0</v>
      </c>
      <c r="I3948" s="151">
        <f t="shared" si="185"/>
        <v>325.51</v>
      </c>
      <c r="J3948" s="151" t="s">
        <v>707</v>
      </c>
      <c r="K3948" s="151" t="str">
        <f>IFERROR(IF(VLOOKUP(B3948,comp!$D:$L,1,FALSE)=B3948,"",""),"Novo")</f>
        <v/>
      </c>
    </row>
    <row r="3949" spans="1:11">
      <c r="A3949" s="151">
        <v>101378</v>
      </c>
      <c r="B3949" s="152">
        <v>101290</v>
      </c>
      <c r="C3949" s="151" t="s">
        <v>6959</v>
      </c>
      <c r="D3949" s="151" t="s">
        <v>3050</v>
      </c>
      <c r="E3949" s="151">
        <v>1</v>
      </c>
      <c r="F3949" s="151">
        <v>43.75</v>
      </c>
      <c r="G3949" s="151">
        <f t="shared" si="183"/>
        <v>0</v>
      </c>
      <c r="H3949" s="151">
        <f t="shared" si="184"/>
        <v>43.75</v>
      </c>
      <c r="I3949" s="151">
        <f t="shared" si="185"/>
        <v>43.75</v>
      </c>
      <c r="J3949" s="151" t="s">
        <v>704</v>
      </c>
      <c r="K3949" s="151" t="str">
        <f>IFERROR(IF(VLOOKUP(B3949,comp!$D:$L,1,FALSE)=B3949,"",""),"Novo")</f>
        <v>Novo</v>
      </c>
    </row>
    <row r="3950" spans="1:11">
      <c r="A3950" s="151">
        <v>101379</v>
      </c>
      <c r="B3950" s="152">
        <v>101291</v>
      </c>
      <c r="C3950" s="151" t="s">
        <v>6960</v>
      </c>
      <c r="D3950" s="151" t="s">
        <v>3050</v>
      </c>
      <c r="E3950" s="151">
        <v>1</v>
      </c>
      <c r="F3950" s="151">
        <v>34.22</v>
      </c>
      <c r="G3950" s="151">
        <f t="shared" si="183"/>
        <v>0</v>
      </c>
      <c r="H3950" s="151">
        <f t="shared" si="184"/>
        <v>34.22</v>
      </c>
      <c r="I3950" s="151">
        <f t="shared" si="185"/>
        <v>34.22</v>
      </c>
      <c r="J3950" s="151" t="s">
        <v>704</v>
      </c>
      <c r="K3950" s="151" t="str">
        <f>IFERROR(IF(VLOOKUP(B3950,comp!$D:$L,1,FALSE)=B3950,"",""),"Novo")</f>
        <v>Novo</v>
      </c>
    </row>
    <row r="3951" spans="1:11">
      <c r="A3951" s="151">
        <v>101380</v>
      </c>
      <c r="B3951" s="152">
        <v>43479</v>
      </c>
      <c r="C3951" s="151" t="s">
        <v>6506</v>
      </c>
      <c r="D3951" s="151" t="s">
        <v>3050</v>
      </c>
      <c r="E3951" s="151">
        <v>1</v>
      </c>
      <c r="F3951" s="151">
        <v>114.72</v>
      </c>
      <c r="G3951" s="151">
        <f t="shared" si="183"/>
        <v>114.72</v>
      </c>
      <c r="H3951" s="151">
        <f t="shared" si="184"/>
        <v>0</v>
      </c>
      <c r="I3951" s="151">
        <f t="shared" si="185"/>
        <v>114.72</v>
      </c>
      <c r="J3951" s="151" t="s">
        <v>707</v>
      </c>
      <c r="K3951" s="151" t="str">
        <f>IFERROR(IF(VLOOKUP(B3951,comp!$D:$L,1,FALSE)=B3951,"",""),"Novo")</f>
        <v/>
      </c>
    </row>
    <row r="3952" spans="1:11">
      <c r="A3952" s="151">
        <v>101380</v>
      </c>
      <c r="B3952" s="152">
        <v>43503</v>
      </c>
      <c r="C3952" s="151" t="s">
        <v>6530</v>
      </c>
      <c r="D3952" s="151" t="s">
        <v>3050</v>
      </c>
      <c r="E3952" s="151">
        <v>1</v>
      </c>
      <c r="F3952" s="151">
        <v>250.24</v>
      </c>
      <c r="G3952" s="151">
        <f t="shared" si="183"/>
        <v>250.24</v>
      </c>
      <c r="H3952" s="151">
        <f t="shared" si="184"/>
        <v>0</v>
      </c>
      <c r="I3952" s="151">
        <f t="shared" si="185"/>
        <v>250.24</v>
      </c>
      <c r="J3952" s="151" t="s">
        <v>707</v>
      </c>
      <c r="K3952" s="151" t="str">
        <f>IFERROR(IF(VLOOKUP(B3952,comp!$D:$L,1,FALSE)=B3952,"",""),"Novo")</f>
        <v/>
      </c>
    </row>
    <row r="3953" spans="1:11">
      <c r="A3953" s="151">
        <v>101380</v>
      </c>
      <c r="B3953" s="152">
        <v>101292</v>
      </c>
      <c r="C3953" s="151" t="s">
        <v>6961</v>
      </c>
      <c r="D3953" s="151" t="s">
        <v>3050</v>
      </c>
      <c r="E3953" s="151">
        <v>1</v>
      </c>
      <c r="F3953" s="151">
        <v>32.89</v>
      </c>
      <c r="G3953" s="151">
        <f t="shared" si="183"/>
        <v>0</v>
      </c>
      <c r="H3953" s="151">
        <f t="shared" si="184"/>
        <v>32.89</v>
      </c>
      <c r="I3953" s="151">
        <f t="shared" si="185"/>
        <v>32.89</v>
      </c>
      <c r="J3953" s="151" t="s">
        <v>704</v>
      </c>
      <c r="K3953" s="151" t="str">
        <f>IFERROR(IF(VLOOKUP(B3953,comp!$D:$L,1,FALSE)=B3953,"",""),"Novo")</f>
        <v>Novo</v>
      </c>
    </row>
    <row r="3954" spans="1:11">
      <c r="A3954" s="151">
        <v>101381</v>
      </c>
      <c r="B3954" s="152">
        <v>101293</v>
      </c>
      <c r="C3954" s="151" t="s">
        <v>6962</v>
      </c>
      <c r="D3954" s="151" t="s">
        <v>3050</v>
      </c>
      <c r="E3954" s="151">
        <v>1</v>
      </c>
      <c r="F3954" s="151">
        <v>36.92</v>
      </c>
      <c r="G3954" s="151">
        <f t="shared" si="183"/>
        <v>0</v>
      </c>
      <c r="H3954" s="151">
        <f t="shared" si="184"/>
        <v>36.92</v>
      </c>
      <c r="I3954" s="151">
        <f t="shared" si="185"/>
        <v>36.92</v>
      </c>
      <c r="J3954" s="151" t="s">
        <v>704</v>
      </c>
      <c r="K3954" s="151" t="str">
        <f>IFERROR(IF(VLOOKUP(B3954,comp!$D:$L,1,FALSE)=B3954,"",""),"Novo")</f>
        <v>Novo</v>
      </c>
    </row>
    <row r="3955" spans="1:11">
      <c r="A3955" s="151">
        <v>101382</v>
      </c>
      <c r="B3955" s="152">
        <v>101294</v>
      </c>
      <c r="C3955" s="151" t="s">
        <v>6963</v>
      </c>
      <c r="D3955" s="151" t="s">
        <v>3050</v>
      </c>
      <c r="E3955" s="151">
        <v>1</v>
      </c>
      <c r="F3955" s="151">
        <v>36.49</v>
      </c>
      <c r="G3955" s="151">
        <f t="shared" si="183"/>
        <v>0</v>
      </c>
      <c r="H3955" s="151">
        <f t="shared" si="184"/>
        <v>36.49</v>
      </c>
      <c r="I3955" s="151">
        <f t="shared" si="185"/>
        <v>36.49</v>
      </c>
      <c r="J3955" s="151" t="s">
        <v>704</v>
      </c>
      <c r="K3955" s="151" t="str">
        <f>IFERROR(IF(VLOOKUP(B3955,comp!$D:$L,1,FALSE)=B3955,"",""),"Novo")</f>
        <v>Novo</v>
      </c>
    </row>
    <row r="3956" spans="1:11">
      <c r="A3956" s="151">
        <v>101383</v>
      </c>
      <c r="B3956" s="152">
        <v>101295</v>
      </c>
      <c r="C3956" s="151" t="s">
        <v>6964</v>
      </c>
      <c r="D3956" s="151" t="s">
        <v>3050</v>
      </c>
      <c r="E3956" s="151">
        <v>1</v>
      </c>
      <c r="F3956" s="151">
        <v>38.81</v>
      </c>
      <c r="G3956" s="151">
        <f t="shared" si="183"/>
        <v>0</v>
      </c>
      <c r="H3956" s="151">
        <f t="shared" si="184"/>
        <v>38.81</v>
      </c>
      <c r="I3956" s="151">
        <f t="shared" si="185"/>
        <v>38.81</v>
      </c>
      <c r="J3956" s="151" t="s">
        <v>704</v>
      </c>
      <c r="K3956" s="151" t="str">
        <f>IFERROR(IF(VLOOKUP(B3956,comp!$D:$L,1,FALSE)=B3956,"",""),"Novo")</f>
        <v>Novo</v>
      </c>
    </row>
    <row r="3957" spans="1:11">
      <c r="A3957" s="151">
        <v>101384</v>
      </c>
      <c r="B3957" s="152">
        <v>43473</v>
      </c>
      <c r="C3957" s="151" t="s">
        <v>6500</v>
      </c>
      <c r="D3957" s="151" t="s">
        <v>3050</v>
      </c>
      <c r="E3957" s="151">
        <v>1</v>
      </c>
      <c r="F3957" s="151">
        <v>59.28</v>
      </c>
      <c r="G3957" s="151">
        <f t="shared" si="183"/>
        <v>59.28</v>
      </c>
      <c r="H3957" s="151">
        <f t="shared" si="184"/>
        <v>0</v>
      </c>
      <c r="I3957" s="151">
        <f t="shared" si="185"/>
        <v>59.28</v>
      </c>
      <c r="J3957" s="151" t="s">
        <v>707</v>
      </c>
      <c r="K3957" s="151" t="str">
        <f>IFERROR(IF(VLOOKUP(B3957,comp!$D:$L,1,FALSE)=B3957,"",""),"Novo")</f>
        <v/>
      </c>
    </row>
    <row r="3958" spans="1:11">
      <c r="A3958" s="151">
        <v>101384</v>
      </c>
      <c r="B3958" s="152">
        <v>43497</v>
      </c>
      <c r="C3958" s="151" t="s">
        <v>6524</v>
      </c>
      <c r="D3958" s="151" t="s">
        <v>3050</v>
      </c>
      <c r="E3958" s="151">
        <v>1</v>
      </c>
      <c r="F3958" s="151">
        <v>199.2</v>
      </c>
      <c r="G3958" s="151">
        <f t="shared" si="183"/>
        <v>199.2</v>
      </c>
      <c r="H3958" s="151">
        <f t="shared" si="184"/>
        <v>0</v>
      </c>
      <c r="I3958" s="151">
        <f t="shared" si="185"/>
        <v>199.2</v>
      </c>
      <c r="J3958" s="151" t="s">
        <v>707</v>
      </c>
      <c r="K3958" s="151" t="str">
        <f>IFERROR(IF(VLOOKUP(B3958,comp!$D:$L,1,FALSE)=B3958,"",""),"Novo")</f>
        <v/>
      </c>
    </row>
    <row r="3959" spans="1:11">
      <c r="A3959" s="151">
        <v>101384</v>
      </c>
      <c r="B3959" s="152">
        <v>101296</v>
      </c>
      <c r="C3959" s="151" t="s">
        <v>6965</v>
      </c>
      <c r="D3959" s="151" t="s">
        <v>3050</v>
      </c>
      <c r="E3959" s="151">
        <v>1</v>
      </c>
      <c r="F3959" s="151">
        <v>53.32</v>
      </c>
      <c r="G3959" s="151">
        <f t="shared" si="183"/>
        <v>0</v>
      </c>
      <c r="H3959" s="151">
        <f t="shared" si="184"/>
        <v>53.32</v>
      </c>
      <c r="I3959" s="151">
        <f t="shared" si="185"/>
        <v>53.32</v>
      </c>
      <c r="J3959" s="151" t="s">
        <v>704</v>
      </c>
      <c r="K3959" s="151" t="str">
        <f>IFERROR(IF(VLOOKUP(B3959,comp!$D:$L,1,FALSE)=B3959,"",""),"Novo")</f>
        <v>Novo</v>
      </c>
    </row>
    <row r="3960" spans="1:11">
      <c r="A3960" s="151">
        <v>101385</v>
      </c>
      <c r="B3960" s="152">
        <v>101297</v>
      </c>
      <c r="C3960" s="151" t="s">
        <v>6966</v>
      </c>
      <c r="D3960" s="151" t="s">
        <v>3050</v>
      </c>
      <c r="E3960" s="151">
        <v>1</v>
      </c>
      <c r="F3960" s="151">
        <v>42.57</v>
      </c>
      <c r="G3960" s="151">
        <f t="shared" si="183"/>
        <v>0</v>
      </c>
      <c r="H3960" s="151">
        <f t="shared" si="184"/>
        <v>42.57</v>
      </c>
      <c r="I3960" s="151">
        <f t="shared" si="185"/>
        <v>42.57</v>
      </c>
      <c r="J3960" s="151" t="s">
        <v>704</v>
      </c>
      <c r="K3960" s="151" t="str">
        <f>IFERROR(IF(VLOOKUP(B3960,comp!$D:$L,1,FALSE)=B3960,"",""),"Novo")</f>
        <v>Novo</v>
      </c>
    </row>
    <row r="3961" spans="1:11">
      <c r="A3961" s="151">
        <v>101386</v>
      </c>
      <c r="B3961" s="152">
        <v>101298</v>
      </c>
      <c r="C3961" s="151" t="s">
        <v>6967</v>
      </c>
      <c r="D3961" s="151" t="s">
        <v>3050</v>
      </c>
      <c r="E3961" s="151">
        <v>1</v>
      </c>
      <c r="F3961" s="151">
        <v>34.22</v>
      </c>
      <c r="G3961" s="151">
        <f t="shared" si="183"/>
        <v>0</v>
      </c>
      <c r="H3961" s="151">
        <f t="shared" si="184"/>
        <v>34.22</v>
      </c>
      <c r="I3961" s="151">
        <f t="shared" si="185"/>
        <v>34.22</v>
      </c>
      <c r="J3961" s="151" t="s">
        <v>704</v>
      </c>
      <c r="K3961" s="151" t="str">
        <f>IFERROR(IF(VLOOKUP(B3961,comp!$D:$L,1,FALSE)=B3961,"",""),"Novo")</f>
        <v>Novo</v>
      </c>
    </row>
    <row r="3962" spans="1:11">
      <c r="A3962" s="151">
        <v>101387</v>
      </c>
      <c r="B3962" s="152">
        <v>101299</v>
      </c>
      <c r="C3962" s="151" t="s">
        <v>6968</v>
      </c>
      <c r="D3962" s="151" t="s">
        <v>3050</v>
      </c>
      <c r="E3962" s="151">
        <v>1</v>
      </c>
      <c r="F3962" s="151">
        <v>43.75</v>
      </c>
      <c r="G3962" s="151">
        <f t="shared" si="183"/>
        <v>0</v>
      </c>
      <c r="H3962" s="151">
        <f t="shared" si="184"/>
        <v>43.75</v>
      </c>
      <c r="I3962" s="151">
        <f t="shared" si="185"/>
        <v>43.75</v>
      </c>
      <c r="J3962" s="151" t="s">
        <v>704</v>
      </c>
      <c r="K3962" s="151" t="str">
        <f>IFERROR(IF(VLOOKUP(B3962,comp!$D:$L,1,FALSE)=B3962,"",""),"Novo")</f>
        <v>Novo</v>
      </c>
    </row>
    <row r="3963" spans="1:11">
      <c r="A3963" s="151">
        <v>101388</v>
      </c>
      <c r="B3963" s="152">
        <v>101300</v>
      </c>
      <c r="C3963" s="151" t="s">
        <v>6969</v>
      </c>
      <c r="D3963" s="151" t="s">
        <v>3050</v>
      </c>
      <c r="E3963" s="151">
        <v>1</v>
      </c>
      <c r="F3963" s="151">
        <v>30.72</v>
      </c>
      <c r="G3963" s="151">
        <f t="shared" si="183"/>
        <v>0</v>
      </c>
      <c r="H3963" s="151">
        <f t="shared" si="184"/>
        <v>30.72</v>
      </c>
      <c r="I3963" s="151">
        <f t="shared" si="185"/>
        <v>30.72</v>
      </c>
      <c r="J3963" s="151" t="s">
        <v>704</v>
      </c>
      <c r="K3963" s="151" t="str">
        <f>IFERROR(IF(VLOOKUP(B3963,comp!$D:$L,1,FALSE)=B3963,"",""),"Novo")</f>
        <v>Novo</v>
      </c>
    </row>
    <row r="3964" spans="1:11">
      <c r="A3964" s="151">
        <v>101389</v>
      </c>
      <c r="B3964" s="152">
        <v>101301</v>
      </c>
      <c r="C3964" s="151" t="s">
        <v>6970</v>
      </c>
      <c r="D3964" s="151" t="s">
        <v>3050</v>
      </c>
      <c r="E3964" s="151">
        <v>1</v>
      </c>
      <c r="F3964" s="151">
        <v>36.119999999999997</v>
      </c>
      <c r="G3964" s="151">
        <f t="shared" si="183"/>
        <v>0</v>
      </c>
      <c r="H3964" s="151">
        <f t="shared" si="184"/>
        <v>36.119999999999997</v>
      </c>
      <c r="I3964" s="151">
        <f t="shared" si="185"/>
        <v>36.119999999999997</v>
      </c>
      <c r="J3964" s="151" t="s">
        <v>704</v>
      </c>
      <c r="K3964" s="151" t="str">
        <f>IFERROR(IF(VLOOKUP(B3964,comp!$D:$L,1,FALSE)=B3964,"",""),"Novo")</f>
        <v>Novo</v>
      </c>
    </row>
    <row r="3965" spans="1:11">
      <c r="A3965" s="151">
        <v>101390</v>
      </c>
      <c r="B3965" s="152">
        <v>101302</v>
      </c>
      <c r="C3965" s="151" t="s">
        <v>6971</v>
      </c>
      <c r="D3965" s="151" t="s">
        <v>3050</v>
      </c>
      <c r="E3965" s="151">
        <v>1</v>
      </c>
      <c r="F3965" s="151">
        <v>36.9</v>
      </c>
      <c r="G3965" s="151">
        <f t="shared" si="183"/>
        <v>0</v>
      </c>
      <c r="H3965" s="151">
        <f t="shared" si="184"/>
        <v>36.9</v>
      </c>
      <c r="I3965" s="151">
        <f t="shared" si="185"/>
        <v>36.9</v>
      </c>
      <c r="J3965" s="151" t="s">
        <v>704</v>
      </c>
      <c r="K3965" s="151" t="str">
        <f>IFERROR(IF(VLOOKUP(B3965,comp!$D:$L,1,FALSE)=B3965,"",""),"Novo")</f>
        <v>Novo</v>
      </c>
    </row>
    <row r="3966" spans="1:11">
      <c r="A3966" s="151">
        <v>101391</v>
      </c>
      <c r="B3966" s="152">
        <v>101304</v>
      </c>
      <c r="C3966" s="151" t="s">
        <v>6972</v>
      </c>
      <c r="D3966" s="151" t="s">
        <v>3050</v>
      </c>
      <c r="E3966" s="151">
        <v>1</v>
      </c>
      <c r="F3966" s="151">
        <v>47.21</v>
      </c>
      <c r="G3966" s="151">
        <f t="shared" si="183"/>
        <v>0</v>
      </c>
      <c r="H3966" s="151">
        <f t="shared" si="184"/>
        <v>47.21</v>
      </c>
      <c r="I3966" s="151">
        <f t="shared" si="185"/>
        <v>47.21</v>
      </c>
      <c r="J3966" s="151" t="s">
        <v>704</v>
      </c>
      <c r="K3966" s="151" t="str">
        <f>IFERROR(IF(VLOOKUP(B3966,comp!$D:$L,1,FALSE)=B3966,"",""),"Novo")</f>
        <v>Novo</v>
      </c>
    </row>
    <row r="3967" spans="1:11">
      <c r="A3967" s="151">
        <v>101392</v>
      </c>
      <c r="B3967" s="152">
        <v>101305</v>
      </c>
      <c r="C3967" s="151" t="s">
        <v>6973</v>
      </c>
      <c r="D3967" s="151" t="s">
        <v>3050</v>
      </c>
      <c r="E3967" s="151">
        <v>1</v>
      </c>
      <c r="F3967" s="151">
        <v>60.07</v>
      </c>
      <c r="G3967" s="151">
        <f t="shared" si="183"/>
        <v>0</v>
      </c>
      <c r="H3967" s="151">
        <f t="shared" si="184"/>
        <v>60.07</v>
      </c>
      <c r="I3967" s="151">
        <f t="shared" si="185"/>
        <v>60.07</v>
      </c>
      <c r="J3967" s="151" t="s">
        <v>704</v>
      </c>
      <c r="K3967" s="151" t="str">
        <f>IFERROR(IF(VLOOKUP(B3967,comp!$D:$L,1,FALSE)=B3967,"",""),"Novo")</f>
        <v>Novo</v>
      </c>
    </row>
    <row r="3968" spans="1:11">
      <c r="A3968" s="151">
        <v>101394</v>
      </c>
      <c r="B3968" s="152">
        <v>101307</v>
      </c>
      <c r="C3968" s="151" t="s">
        <v>6974</v>
      </c>
      <c r="D3968" s="151" t="s">
        <v>3050</v>
      </c>
      <c r="E3968" s="151">
        <v>1</v>
      </c>
      <c r="F3968" s="151">
        <v>36.92</v>
      </c>
      <c r="G3968" s="151">
        <f t="shared" si="183"/>
        <v>0</v>
      </c>
      <c r="H3968" s="151">
        <f t="shared" si="184"/>
        <v>36.92</v>
      </c>
      <c r="I3968" s="151">
        <f t="shared" si="185"/>
        <v>36.92</v>
      </c>
      <c r="J3968" s="151" t="s">
        <v>704</v>
      </c>
      <c r="K3968" s="151" t="str">
        <f>IFERROR(IF(VLOOKUP(B3968,comp!$D:$L,1,FALSE)=B3968,"",""),"Novo")</f>
        <v>Novo</v>
      </c>
    </row>
    <row r="3969" spans="1:11">
      <c r="A3969" s="151">
        <v>101395</v>
      </c>
      <c r="B3969" s="152">
        <v>43471</v>
      </c>
      <c r="C3969" s="151" t="s">
        <v>6498</v>
      </c>
      <c r="D3969" s="151" t="s">
        <v>3050</v>
      </c>
      <c r="E3969" s="151">
        <v>1</v>
      </c>
      <c r="F3969" s="151">
        <v>92.26</v>
      </c>
      <c r="G3969" s="151">
        <f t="shared" si="183"/>
        <v>92.26</v>
      </c>
      <c r="H3969" s="151">
        <f t="shared" si="184"/>
        <v>0</v>
      </c>
      <c r="I3969" s="151">
        <f t="shared" si="185"/>
        <v>92.26</v>
      </c>
      <c r="J3969" s="151" t="s">
        <v>707</v>
      </c>
      <c r="K3969" s="151" t="str">
        <f>IFERROR(IF(VLOOKUP(B3969,comp!$D:$L,1,FALSE)=B3969,"",""),"Novo")</f>
        <v/>
      </c>
    </row>
    <row r="3970" spans="1:11">
      <c r="A3970" s="151">
        <v>101395</v>
      </c>
      <c r="B3970" s="152">
        <v>43495</v>
      </c>
      <c r="C3970" s="151" t="s">
        <v>6522</v>
      </c>
      <c r="D3970" s="151" t="s">
        <v>3050</v>
      </c>
      <c r="E3970" s="151">
        <v>1</v>
      </c>
      <c r="F3970" s="151">
        <v>269.97000000000003</v>
      </c>
      <c r="G3970" s="151">
        <f t="shared" si="183"/>
        <v>269.97000000000003</v>
      </c>
      <c r="H3970" s="151">
        <f t="shared" si="184"/>
        <v>0</v>
      </c>
      <c r="I3970" s="151">
        <f t="shared" si="185"/>
        <v>269.97000000000003</v>
      </c>
      <c r="J3970" s="151" t="s">
        <v>707</v>
      </c>
      <c r="K3970" s="151" t="str">
        <f>IFERROR(IF(VLOOKUP(B3970,comp!$D:$L,1,FALSE)=B3970,"",""),"Novo")</f>
        <v/>
      </c>
    </row>
    <row r="3971" spans="1:11">
      <c r="A3971" s="151">
        <v>101395</v>
      </c>
      <c r="B3971" s="152">
        <v>101309</v>
      </c>
      <c r="C3971" s="151" t="s">
        <v>6975</v>
      </c>
      <c r="D3971" s="151" t="s">
        <v>3050</v>
      </c>
      <c r="E3971" s="151">
        <v>1</v>
      </c>
      <c r="F3971" s="151">
        <v>43.75</v>
      </c>
      <c r="G3971" s="151">
        <f t="shared" si="183"/>
        <v>0</v>
      </c>
      <c r="H3971" s="151">
        <f t="shared" si="184"/>
        <v>43.75</v>
      </c>
      <c r="I3971" s="151">
        <f t="shared" si="185"/>
        <v>43.75</v>
      </c>
      <c r="J3971" s="151" t="s">
        <v>704</v>
      </c>
      <c r="K3971" s="151" t="str">
        <f>IFERROR(IF(VLOOKUP(B3971,comp!$D:$L,1,FALSE)=B3971,"",""),"Novo")</f>
        <v>Novo</v>
      </c>
    </row>
    <row r="3972" spans="1:11">
      <c r="A3972" s="151">
        <v>101396</v>
      </c>
      <c r="B3972" s="152">
        <v>101310</v>
      </c>
      <c r="C3972" s="151" t="s">
        <v>6976</v>
      </c>
      <c r="D3972" s="151" t="s">
        <v>3050</v>
      </c>
      <c r="E3972" s="151">
        <v>1</v>
      </c>
      <c r="F3972" s="151">
        <v>47.21</v>
      </c>
      <c r="G3972" s="151">
        <f t="shared" si="183"/>
        <v>0</v>
      </c>
      <c r="H3972" s="151">
        <f t="shared" si="184"/>
        <v>47.21</v>
      </c>
      <c r="I3972" s="151">
        <f t="shared" si="185"/>
        <v>47.21</v>
      </c>
      <c r="J3972" s="151" t="s">
        <v>704</v>
      </c>
      <c r="K3972" s="151" t="str">
        <f>IFERROR(IF(VLOOKUP(B3972,comp!$D:$L,1,FALSE)=B3972,"",""),"Novo")</f>
        <v>Novo</v>
      </c>
    </row>
    <row r="3973" spans="1:11">
      <c r="A3973" s="151">
        <v>101397</v>
      </c>
      <c r="B3973" s="152">
        <v>101311</v>
      </c>
      <c r="C3973" s="151" t="s">
        <v>6977</v>
      </c>
      <c r="D3973" s="151" t="s">
        <v>3050</v>
      </c>
      <c r="E3973" s="151">
        <v>1</v>
      </c>
      <c r="F3973" s="151">
        <v>36.92</v>
      </c>
      <c r="G3973" s="151">
        <f t="shared" ref="G3973:G4028" si="186">IF(J3973="INSUMO",F3973*E3973,0)</f>
        <v>0</v>
      </c>
      <c r="H3973" s="151">
        <f t="shared" ref="H3973:H4028" si="187">IF(J3973="MÃO DE OBRA",F3973*E3973,0)</f>
        <v>36.92</v>
      </c>
      <c r="I3973" s="151">
        <f t="shared" ref="I3973:I4028" si="188">E3973*F3973</f>
        <v>36.92</v>
      </c>
      <c r="J3973" s="151" t="s">
        <v>704</v>
      </c>
      <c r="K3973" s="151" t="str">
        <f>IFERROR(IF(VLOOKUP(B3973,comp!$D:$L,1,FALSE)=B3973,"",""),"Novo")</f>
        <v>Novo</v>
      </c>
    </row>
    <row r="3974" spans="1:11">
      <c r="A3974" s="151">
        <v>101398</v>
      </c>
      <c r="B3974" s="152">
        <v>101312</v>
      </c>
      <c r="C3974" s="151" t="s">
        <v>6978</v>
      </c>
      <c r="D3974" s="151" t="s">
        <v>3050</v>
      </c>
      <c r="E3974" s="151">
        <v>1</v>
      </c>
      <c r="F3974" s="151">
        <v>55.49</v>
      </c>
      <c r="G3974" s="151">
        <f t="shared" si="186"/>
        <v>0</v>
      </c>
      <c r="H3974" s="151">
        <f t="shared" si="187"/>
        <v>55.49</v>
      </c>
      <c r="I3974" s="151">
        <f t="shared" si="188"/>
        <v>55.49</v>
      </c>
      <c r="J3974" s="151" t="s">
        <v>704</v>
      </c>
      <c r="K3974" s="151" t="str">
        <f>IFERROR(IF(VLOOKUP(B3974,comp!$D:$L,1,FALSE)=B3974,"",""),"Novo")</f>
        <v>Novo</v>
      </c>
    </row>
    <row r="3975" spans="1:11">
      <c r="A3975" s="151">
        <v>101399</v>
      </c>
      <c r="B3975" s="152">
        <v>101313</v>
      </c>
      <c r="C3975" s="151" t="s">
        <v>6979</v>
      </c>
      <c r="D3975" s="151" t="s">
        <v>3050</v>
      </c>
      <c r="E3975" s="151">
        <v>1</v>
      </c>
      <c r="F3975" s="151">
        <v>161.81</v>
      </c>
      <c r="G3975" s="151">
        <f t="shared" si="186"/>
        <v>0</v>
      </c>
      <c r="H3975" s="151">
        <f t="shared" si="187"/>
        <v>161.81</v>
      </c>
      <c r="I3975" s="151">
        <f t="shared" si="188"/>
        <v>161.81</v>
      </c>
      <c r="J3975" s="151" t="s">
        <v>704</v>
      </c>
      <c r="K3975" s="151" t="str">
        <f>IFERROR(IF(VLOOKUP(B3975,comp!$D:$L,1,FALSE)=B3975,"",""),"Novo")</f>
        <v>Novo</v>
      </c>
    </row>
    <row r="3976" spans="1:11">
      <c r="A3976" s="151">
        <v>101401</v>
      </c>
      <c r="B3976" s="152">
        <v>101315</v>
      </c>
      <c r="C3976" s="151" t="s">
        <v>6980</v>
      </c>
      <c r="D3976" s="151" t="s">
        <v>3050</v>
      </c>
      <c r="E3976" s="151">
        <v>1</v>
      </c>
      <c r="F3976" s="151">
        <v>157.52000000000001</v>
      </c>
      <c r="G3976" s="151">
        <f t="shared" si="186"/>
        <v>0</v>
      </c>
      <c r="H3976" s="151">
        <f t="shared" si="187"/>
        <v>157.52000000000001</v>
      </c>
      <c r="I3976" s="151">
        <f t="shared" si="188"/>
        <v>157.52000000000001</v>
      </c>
      <c r="J3976" s="151" t="s">
        <v>704</v>
      </c>
      <c r="K3976" s="151" t="str">
        <f>IFERROR(IF(VLOOKUP(B3976,comp!$D:$L,1,FALSE)=B3976,"",""),"Novo")</f>
        <v>Novo</v>
      </c>
    </row>
    <row r="3977" spans="1:11">
      <c r="A3977" s="151">
        <v>101402</v>
      </c>
      <c r="B3977" s="152">
        <v>101316</v>
      </c>
      <c r="C3977" s="151" t="s">
        <v>6981</v>
      </c>
      <c r="D3977" s="151" t="s">
        <v>3050</v>
      </c>
      <c r="E3977" s="151">
        <v>1</v>
      </c>
      <c r="F3977" s="151">
        <v>68.47</v>
      </c>
      <c r="G3977" s="151">
        <f t="shared" si="186"/>
        <v>0</v>
      </c>
      <c r="H3977" s="151">
        <f t="shared" si="187"/>
        <v>68.47</v>
      </c>
      <c r="I3977" s="151">
        <f t="shared" si="188"/>
        <v>68.47</v>
      </c>
      <c r="J3977" s="151" t="s">
        <v>704</v>
      </c>
      <c r="K3977" s="151" t="str">
        <f>IFERROR(IF(VLOOKUP(B3977,comp!$D:$L,1,FALSE)=B3977,"",""),"Novo")</f>
        <v>Novo</v>
      </c>
    </row>
    <row r="3978" spans="1:11">
      <c r="A3978" s="151">
        <v>101407</v>
      </c>
      <c r="B3978" s="152">
        <v>101322</v>
      </c>
      <c r="C3978" s="151" t="s">
        <v>6982</v>
      </c>
      <c r="D3978" s="151" t="s">
        <v>3050</v>
      </c>
      <c r="E3978" s="151">
        <v>1</v>
      </c>
      <c r="F3978" s="151">
        <v>36.92</v>
      </c>
      <c r="G3978" s="151">
        <f t="shared" si="186"/>
        <v>0</v>
      </c>
      <c r="H3978" s="151">
        <f t="shared" si="187"/>
        <v>36.92</v>
      </c>
      <c r="I3978" s="151">
        <f t="shared" si="188"/>
        <v>36.92</v>
      </c>
      <c r="J3978" s="151" t="s">
        <v>704</v>
      </c>
      <c r="K3978" s="151" t="str">
        <f>IFERROR(IF(VLOOKUP(B3978,comp!$D:$L,1,FALSE)=B3978,"",""),"Novo")</f>
        <v>Novo</v>
      </c>
    </row>
    <row r="3979" spans="1:11">
      <c r="A3979" s="151">
        <v>101408</v>
      </c>
      <c r="B3979" s="152">
        <v>101323</v>
      </c>
      <c r="C3979" s="151" t="s">
        <v>6983</v>
      </c>
      <c r="D3979" s="151" t="s">
        <v>3050</v>
      </c>
      <c r="E3979" s="151">
        <v>1</v>
      </c>
      <c r="F3979" s="151">
        <v>67.83</v>
      </c>
      <c r="G3979" s="151">
        <f t="shared" si="186"/>
        <v>0</v>
      </c>
      <c r="H3979" s="151">
        <f t="shared" si="187"/>
        <v>67.83</v>
      </c>
      <c r="I3979" s="151">
        <f t="shared" si="188"/>
        <v>67.83</v>
      </c>
      <c r="J3979" s="151" t="s">
        <v>704</v>
      </c>
      <c r="K3979" s="151" t="str">
        <f>IFERROR(IF(VLOOKUP(B3979,comp!$D:$L,1,FALSE)=B3979,"",""),"Novo")</f>
        <v>Novo</v>
      </c>
    </row>
    <row r="3980" spans="1:11">
      <c r="A3980" s="151">
        <v>101409</v>
      </c>
      <c r="B3980" s="152">
        <v>101325</v>
      </c>
      <c r="C3980" s="151" t="s">
        <v>6984</v>
      </c>
      <c r="D3980" s="151" t="s">
        <v>3050</v>
      </c>
      <c r="E3980" s="151">
        <v>1</v>
      </c>
      <c r="F3980" s="151">
        <v>52.08</v>
      </c>
      <c r="G3980" s="151">
        <f t="shared" si="186"/>
        <v>0</v>
      </c>
      <c r="H3980" s="151">
        <f t="shared" si="187"/>
        <v>52.08</v>
      </c>
      <c r="I3980" s="151">
        <f t="shared" si="188"/>
        <v>52.08</v>
      </c>
      <c r="J3980" s="151" t="s">
        <v>704</v>
      </c>
      <c r="K3980" s="151" t="str">
        <f>IFERROR(IF(VLOOKUP(B3980,comp!$D:$L,1,FALSE)=B3980,"",""),"Novo")</f>
        <v>Novo</v>
      </c>
    </row>
    <row r="3981" spans="1:11">
      <c r="A3981" s="151">
        <v>101410</v>
      </c>
      <c r="B3981" s="152">
        <v>101326</v>
      </c>
      <c r="C3981" s="151" t="s">
        <v>6985</v>
      </c>
      <c r="D3981" s="151" t="s">
        <v>3050</v>
      </c>
      <c r="E3981" s="151">
        <v>1</v>
      </c>
      <c r="F3981" s="151">
        <v>14.51</v>
      </c>
      <c r="G3981" s="151">
        <f t="shared" si="186"/>
        <v>0</v>
      </c>
      <c r="H3981" s="151">
        <f t="shared" si="187"/>
        <v>14.51</v>
      </c>
      <c r="I3981" s="151">
        <f t="shared" si="188"/>
        <v>14.51</v>
      </c>
      <c r="J3981" s="151" t="s">
        <v>704</v>
      </c>
      <c r="K3981" s="151" t="str">
        <f>IFERROR(IF(VLOOKUP(B3981,comp!$D:$L,1,FALSE)=B3981,"",""),"Novo")</f>
        <v>Novo</v>
      </c>
    </row>
    <row r="3982" spans="1:11">
      <c r="A3982" s="151">
        <v>101412</v>
      </c>
      <c r="B3982" s="152">
        <v>43480</v>
      </c>
      <c r="C3982" s="151" t="s">
        <v>6507</v>
      </c>
      <c r="D3982" s="151" t="s">
        <v>3050</v>
      </c>
      <c r="E3982" s="151">
        <v>1</v>
      </c>
      <c r="F3982" s="151">
        <v>232.31</v>
      </c>
      <c r="G3982" s="151">
        <f t="shared" si="186"/>
        <v>232.31</v>
      </c>
      <c r="H3982" s="151">
        <f t="shared" si="187"/>
        <v>0</v>
      </c>
      <c r="I3982" s="151">
        <f t="shared" si="188"/>
        <v>232.31</v>
      </c>
      <c r="J3982" s="151" t="s">
        <v>707</v>
      </c>
      <c r="K3982" s="151" t="str">
        <f>IFERROR(IF(VLOOKUP(B3982,comp!$D:$L,1,FALSE)=B3982,"",""),"Novo")</f>
        <v/>
      </c>
    </row>
    <row r="3983" spans="1:11">
      <c r="A3983" s="151">
        <v>101412</v>
      </c>
      <c r="B3983" s="152">
        <v>43504</v>
      </c>
      <c r="C3983" s="151" t="s">
        <v>6531</v>
      </c>
      <c r="D3983" s="151" t="s">
        <v>3050</v>
      </c>
      <c r="E3983" s="151">
        <v>1</v>
      </c>
      <c r="F3983" s="151">
        <v>337.87</v>
      </c>
      <c r="G3983" s="151">
        <f t="shared" si="186"/>
        <v>337.87</v>
      </c>
      <c r="H3983" s="151">
        <f t="shared" si="187"/>
        <v>0</v>
      </c>
      <c r="I3983" s="151">
        <f t="shared" si="188"/>
        <v>337.87</v>
      </c>
      <c r="J3983" s="151" t="s">
        <v>707</v>
      </c>
      <c r="K3983" s="151" t="str">
        <f>IFERROR(IF(VLOOKUP(B3983,comp!$D:$L,1,FALSE)=B3983,"",""),"Novo")</f>
        <v/>
      </c>
    </row>
    <row r="3984" spans="1:11">
      <c r="A3984" s="151">
        <v>101412</v>
      </c>
      <c r="B3984" s="152">
        <v>101329</v>
      </c>
      <c r="C3984" s="151" t="s">
        <v>6986</v>
      </c>
      <c r="D3984" s="151" t="s">
        <v>3050</v>
      </c>
      <c r="E3984" s="151">
        <v>1</v>
      </c>
      <c r="F3984" s="151">
        <v>66.56</v>
      </c>
      <c r="G3984" s="151">
        <f t="shared" si="186"/>
        <v>0</v>
      </c>
      <c r="H3984" s="151">
        <f t="shared" si="187"/>
        <v>66.56</v>
      </c>
      <c r="I3984" s="151">
        <f t="shared" si="188"/>
        <v>66.56</v>
      </c>
      <c r="J3984" s="151" t="s">
        <v>704</v>
      </c>
      <c r="K3984" s="151" t="str">
        <f>IFERROR(IF(VLOOKUP(B3984,comp!$D:$L,1,FALSE)=B3984,"",""),"Novo")</f>
        <v>Novo</v>
      </c>
    </row>
    <row r="3985" spans="1:11">
      <c r="A3985" s="151">
        <v>101413</v>
      </c>
      <c r="B3985" s="152">
        <v>101330</v>
      </c>
      <c r="C3985" s="151" t="s">
        <v>6987</v>
      </c>
      <c r="D3985" s="151" t="s">
        <v>3050</v>
      </c>
      <c r="E3985" s="151">
        <v>1</v>
      </c>
      <c r="F3985" s="151">
        <v>47.21</v>
      </c>
      <c r="G3985" s="151">
        <f t="shared" si="186"/>
        <v>0</v>
      </c>
      <c r="H3985" s="151">
        <f t="shared" si="187"/>
        <v>47.21</v>
      </c>
      <c r="I3985" s="151">
        <f t="shared" si="188"/>
        <v>47.21</v>
      </c>
      <c r="J3985" s="151" t="s">
        <v>704</v>
      </c>
      <c r="K3985" s="151" t="str">
        <f>IFERROR(IF(VLOOKUP(B3985,comp!$D:$L,1,FALSE)=B3985,"",""),"Novo")</f>
        <v>Novo</v>
      </c>
    </row>
    <row r="3986" spans="1:11">
      <c r="A3986" s="151">
        <v>101414</v>
      </c>
      <c r="B3986" s="152">
        <v>101331</v>
      </c>
      <c r="C3986" s="151" t="s">
        <v>6988</v>
      </c>
      <c r="D3986" s="151" t="s">
        <v>3050</v>
      </c>
      <c r="E3986" s="151">
        <v>1</v>
      </c>
      <c r="F3986" s="151">
        <v>48.93</v>
      </c>
      <c r="G3986" s="151">
        <f t="shared" si="186"/>
        <v>0</v>
      </c>
      <c r="H3986" s="151">
        <f t="shared" si="187"/>
        <v>48.93</v>
      </c>
      <c r="I3986" s="151">
        <f t="shared" si="188"/>
        <v>48.93</v>
      </c>
      <c r="J3986" s="151" t="s">
        <v>704</v>
      </c>
      <c r="K3986" s="151" t="str">
        <f>IFERROR(IF(VLOOKUP(B3986,comp!$D:$L,1,FALSE)=B3986,"",""),"Novo")</f>
        <v>Novo</v>
      </c>
    </row>
    <row r="3987" spans="1:11">
      <c r="A3987" s="151">
        <v>101415</v>
      </c>
      <c r="B3987" s="152">
        <v>101333</v>
      </c>
      <c r="C3987" s="151" t="s">
        <v>6989</v>
      </c>
      <c r="D3987" s="151" t="s">
        <v>3050</v>
      </c>
      <c r="E3987" s="151">
        <v>1</v>
      </c>
      <c r="F3987" s="151">
        <v>36.1</v>
      </c>
      <c r="G3987" s="151">
        <f t="shared" si="186"/>
        <v>0</v>
      </c>
      <c r="H3987" s="151">
        <f t="shared" si="187"/>
        <v>36.1</v>
      </c>
      <c r="I3987" s="151">
        <f t="shared" si="188"/>
        <v>36.1</v>
      </c>
      <c r="J3987" s="151" t="s">
        <v>704</v>
      </c>
      <c r="K3987" s="151" t="str">
        <f>IFERROR(IF(VLOOKUP(B3987,comp!$D:$L,1,FALSE)=B3987,"",""),"Novo")</f>
        <v>Novo</v>
      </c>
    </row>
    <row r="3988" spans="1:11">
      <c r="A3988" s="151">
        <v>101416</v>
      </c>
      <c r="B3988" s="152">
        <v>101334</v>
      </c>
      <c r="C3988" s="151" t="s">
        <v>6990</v>
      </c>
      <c r="D3988" s="151" t="s">
        <v>3050</v>
      </c>
      <c r="E3988" s="151">
        <v>1</v>
      </c>
      <c r="F3988" s="151">
        <v>120.06</v>
      </c>
      <c r="G3988" s="151">
        <f t="shared" si="186"/>
        <v>0</v>
      </c>
      <c r="H3988" s="151">
        <f t="shared" si="187"/>
        <v>120.06</v>
      </c>
      <c r="I3988" s="151">
        <f t="shared" si="188"/>
        <v>120.06</v>
      </c>
      <c r="J3988" s="151" t="s">
        <v>704</v>
      </c>
      <c r="K3988" s="151" t="str">
        <f>IFERROR(IF(VLOOKUP(B3988,comp!$D:$L,1,FALSE)=B3988,"",""),"Novo")</f>
        <v>Novo</v>
      </c>
    </row>
    <row r="3989" spans="1:11">
      <c r="A3989" s="151">
        <v>101417</v>
      </c>
      <c r="B3989" s="152">
        <v>101303</v>
      </c>
      <c r="C3989" s="151" t="s">
        <v>6991</v>
      </c>
      <c r="D3989" s="151" t="s">
        <v>3050</v>
      </c>
      <c r="E3989" s="151">
        <v>1</v>
      </c>
      <c r="F3989" s="151">
        <v>132.25</v>
      </c>
      <c r="G3989" s="151">
        <f t="shared" si="186"/>
        <v>0</v>
      </c>
      <c r="H3989" s="151">
        <f t="shared" si="187"/>
        <v>132.25</v>
      </c>
      <c r="I3989" s="151">
        <f t="shared" si="188"/>
        <v>132.25</v>
      </c>
      <c r="J3989" s="151" t="s">
        <v>704</v>
      </c>
      <c r="K3989" s="151" t="str">
        <f>IFERROR(IF(VLOOKUP(B3989,comp!$D:$L,1,FALSE)=B3989,"",""),"Novo")</f>
        <v>Novo</v>
      </c>
    </row>
    <row r="3990" spans="1:11">
      <c r="A3990" s="151">
        <v>101418</v>
      </c>
      <c r="B3990" s="152">
        <v>101308</v>
      </c>
      <c r="C3990" s="151" t="s">
        <v>6992</v>
      </c>
      <c r="D3990" s="151" t="s">
        <v>3050</v>
      </c>
      <c r="E3990" s="151">
        <v>1</v>
      </c>
      <c r="F3990" s="151">
        <v>31.85</v>
      </c>
      <c r="G3990" s="151">
        <f t="shared" si="186"/>
        <v>0</v>
      </c>
      <c r="H3990" s="151">
        <f t="shared" si="187"/>
        <v>31.85</v>
      </c>
      <c r="I3990" s="151">
        <f t="shared" si="188"/>
        <v>31.85</v>
      </c>
      <c r="J3990" s="151" t="s">
        <v>704</v>
      </c>
      <c r="K3990" s="151" t="str">
        <f>IFERROR(IF(VLOOKUP(B3990,comp!$D:$L,1,FALSE)=B3990,"",""),"Novo")</f>
        <v>Novo</v>
      </c>
    </row>
    <row r="3991" spans="1:11">
      <c r="A3991" s="151">
        <v>101419</v>
      </c>
      <c r="B3991" s="152">
        <v>101320</v>
      </c>
      <c r="C3991" s="151" t="s">
        <v>6993</v>
      </c>
      <c r="D3991" s="151" t="s">
        <v>3050</v>
      </c>
      <c r="E3991" s="151">
        <v>1</v>
      </c>
      <c r="F3991" s="151">
        <v>27.49</v>
      </c>
      <c r="G3991" s="151">
        <f t="shared" si="186"/>
        <v>0</v>
      </c>
      <c r="H3991" s="151">
        <f t="shared" si="187"/>
        <v>27.49</v>
      </c>
      <c r="I3991" s="151">
        <f t="shared" si="188"/>
        <v>27.49</v>
      </c>
      <c r="J3991" s="151" t="s">
        <v>704</v>
      </c>
      <c r="K3991" s="151" t="str">
        <f>IFERROR(IF(VLOOKUP(B3991,comp!$D:$L,1,FALSE)=B3991,"",""),"Novo")</f>
        <v>Novo</v>
      </c>
    </row>
    <row r="3992" spans="1:11">
      <c r="A3992" s="151">
        <v>101420</v>
      </c>
      <c r="B3992" s="152">
        <v>101324</v>
      </c>
      <c r="C3992" s="151" t="s">
        <v>6994</v>
      </c>
      <c r="D3992" s="151" t="s">
        <v>3050</v>
      </c>
      <c r="E3992" s="151">
        <v>1</v>
      </c>
      <c r="F3992" s="151">
        <v>19.45</v>
      </c>
      <c r="G3992" s="151">
        <f t="shared" si="186"/>
        <v>0</v>
      </c>
      <c r="H3992" s="151">
        <f t="shared" si="187"/>
        <v>19.45</v>
      </c>
      <c r="I3992" s="151">
        <f t="shared" si="188"/>
        <v>19.45</v>
      </c>
      <c r="J3992" s="151" t="s">
        <v>704</v>
      </c>
      <c r="K3992" s="151" t="str">
        <f>IFERROR(IF(VLOOKUP(B3992,comp!$D:$L,1,FALSE)=B3992,"",""),"Novo")</f>
        <v>Novo</v>
      </c>
    </row>
    <row r="3993" spans="1:11">
      <c r="A3993" s="151">
        <v>101421</v>
      </c>
      <c r="B3993" s="152">
        <v>101328</v>
      </c>
      <c r="C3993" s="151" t="s">
        <v>6995</v>
      </c>
      <c r="D3993" s="151" t="s">
        <v>3050</v>
      </c>
      <c r="E3993" s="151">
        <v>1</v>
      </c>
      <c r="F3993" s="151">
        <v>23.28</v>
      </c>
      <c r="G3993" s="151">
        <f t="shared" si="186"/>
        <v>0</v>
      </c>
      <c r="H3993" s="151">
        <f t="shared" si="187"/>
        <v>23.28</v>
      </c>
      <c r="I3993" s="151">
        <f t="shared" si="188"/>
        <v>23.28</v>
      </c>
      <c r="J3993" s="151" t="s">
        <v>704</v>
      </c>
      <c r="K3993" s="151" t="str">
        <f>IFERROR(IF(VLOOKUP(B3993,comp!$D:$L,1,FALSE)=B3993,"",""),"Novo")</f>
        <v>Novo</v>
      </c>
    </row>
    <row r="3994" spans="1:11">
      <c r="A3994" s="151">
        <v>101422</v>
      </c>
      <c r="B3994" s="152">
        <v>101332</v>
      </c>
      <c r="C3994" s="151" t="s">
        <v>6996</v>
      </c>
      <c r="D3994" s="151" t="s">
        <v>3050</v>
      </c>
      <c r="E3994" s="151">
        <v>1</v>
      </c>
      <c r="F3994" s="151">
        <v>15.59</v>
      </c>
      <c r="G3994" s="151">
        <f t="shared" si="186"/>
        <v>0</v>
      </c>
      <c r="H3994" s="151">
        <f t="shared" si="187"/>
        <v>15.59</v>
      </c>
      <c r="I3994" s="151">
        <f t="shared" si="188"/>
        <v>15.59</v>
      </c>
      <c r="J3994" s="151" t="s">
        <v>704</v>
      </c>
      <c r="K3994" s="151" t="str">
        <f>IFERROR(IF(VLOOKUP(B3994,comp!$D:$L,1,FALSE)=B3994,"",""),"Novo")</f>
        <v>Novo</v>
      </c>
    </row>
    <row r="3995" spans="1:11">
      <c r="A3995" s="151">
        <v>101424</v>
      </c>
      <c r="B3995" s="152">
        <v>101336</v>
      </c>
      <c r="C3995" s="151" t="s">
        <v>6997</v>
      </c>
      <c r="D3995" s="151" t="s">
        <v>3050</v>
      </c>
      <c r="E3995" s="151">
        <v>1</v>
      </c>
      <c r="F3995" s="151">
        <v>67.569999999999993</v>
      </c>
      <c r="G3995" s="151">
        <f t="shared" si="186"/>
        <v>0</v>
      </c>
      <c r="H3995" s="151">
        <f t="shared" si="187"/>
        <v>67.569999999999993</v>
      </c>
      <c r="I3995" s="151">
        <f t="shared" si="188"/>
        <v>67.569999999999993</v>
      </c>
      <c r="J3995" s="151" t="s">
        <v>704</v>
      </c>
      <c r="K3995" s="151" t="str">
        <f>IFERROR(IF(VLOOKUP(B3995,comp!$D:$L,1,FALSE)=B3995,"",""),"Novo")</f>
        <v>Novo</v>
      </c>
    </row>
    <row r="3996" spans="1:11">
      <c r="A3996" s="151">
        <v>101425</v>
      </c>
      <c r="B3996" s="152">
        <v>101337</v>
      </c>
      <c r="C3996" s="151" t="s">
        <v>6998</v>
      </c>
      <c r="D3996" s="151" t="s">
        <v>3050</v>
      </c>
      <c r="E3996" s="151">
        <v>1</v>
      </c>
      <c r="F3996" s="151">
        <v>24.65</v>
      </c>
      <c r="G3996" s="151">
        <f t="shared" si="186"/>
        <v>0</v>
      </c>
      <c r="H3996" s="151">
        <f t="shared" si="187"/>
        <v>24.65</v>
      </c>
      <c r="I3996" s="151">
        <f t="shared" si="188"/>
        <v>24.65</v>
      </c>
      <c r="J3996" s="151" t="s">
        <v>704</v>
      </c>
      <c r="K3996" s="151" t="str">
        <f>IFERROR(IF(VLOOKUP(B3996,comp!$D:$L,1,FALSE)=B3996,"",""),"Novo")</f>
        <v>Novo</v>
      </c>
    </row>
    <row r="3997" spans="1:11">
      <c r="A3997" s="151">
        <v>101426</v>
      </c>
      <c r="B3997" s="152">
        <v>101338</v>
      </c>
      <c r="C3997" s="151" t="s">
        <v>6999</v>
      </c>
      <c r="D3997" s="151" t="s">
        <v>3050</v>
      </c>
      <c r="E3997" s="151">
        <v>1</v>
      </c>
      <c r="F3997" s="151">
        <v>26.9</v>
      </c>
      <c r="G3997" s="151">
        <f t="shared" si="186"/>
        <v>0</v>
      </c>
      <c r="H3997" s="151">
        <f t="shared" si="187"/>
        <v>26.9</v>
      </c>
      <c r="I3997" s="151">
        <f t="shared" si="188"/>
        <v>26.9</v>
      </c>
      <c r="J3997" s="151" t="s">
        <v>704</v>
      </c>
      <c r="K3997" s="151" t="str">
        <f>IFERROR(IF(VLOOKUP(B3997,comp!$D:$L,1,FALSE)=B3997,"",""),"Novo")</f>
        <v>Novo</v>
      </c>
    </row>
    <row r="3998" spans="1:11">
      <c r="A3998" s="151">
        <v>101427</v>
      </c>
      <c r="B3998" s="152">
        <v>101339</v>
      </c>
      <c r="C3998" s="151" t="s">
        <v>7000</v>
      </c>
      <c r="D3998" s="151" t="s">
        <v>3050</v>
      </c>
      <c r="E3998" s="151">
        <v>1</v>
      </c>
      <c r="F3998" s="151">
        <v>24.77</v>
      </c>
      <c r="G3998" s="151">
        <f t="shared" si="186"/>
        <v>0</v>
      </c>
      <c r="H3998" s="151">
        <f t="shared" si="187"/>
        <v>24.77</v>
      </c>
      <c r="I3998" s="151">
        <f t="shared" si="188"/>
        <v>24.77</v>
      </c>
      <c r="J3998" s="151" t="s">
        <v>704</v>
      </c>
      <c r="K3998" s="151" t="str">
        <f>IFERROR(IF(VLOOKUP(B3998,comp!$D:$L,1,FALSE)=B3998,"",""),"Novo")</f>
        <v>Novo</v>
      </c>
    </row>
    <row r="3999" spans="1:11">
      <c r="A3999" s="151">
        <v>101428</v>
      </c>
      <c r="B3999" s="152">
        <v>101340</v>
      </c>
      <c r="C3999" s="151" t="s">
        <v>7001</v>
      </c>
      <c r="D3999" s="151" t="s">
        <v>3050</v>
      </c>
      <c r="E3999" s="151">
        <v>1</v>
      </c>
      <c r="F3999" s="151">
        <v>22.46</v>
      </c>
      <c r="G3999" s="151">
        <f t="shared" si="186"/>
        <v>0</v>
      </c>
      <c r="H3999" s="151">
        <f t="shared" si="187"/>
        <v>22.46</v>
      </c>
      <c r="I3999" s="151">
        <f t="shared" si="188"/>
        <v>22.46</v>
      </c>
      <c r="J3999" s="151" t="s">
        <v>704</v>
      </c>
      <c r="K3999" s="151" t="str">
        <f>IFERROR(IF(VLOOKUP(B3999,comp!$D:$L,1,FALSE)=B3999,"",""),"Novo")</f>
        <v>Novo</v>
      </c>
    </row>
    <row r="4000" spans="1:11">
      <c r="A4000" s="151">
        <v>101429</v>
      </c>
      <c r="B4000" s="152">
        <v>101341</v>
      </c>
      <c r="C4000" s="151" t="s">
        <v>7002</v>
      </c>
      <c r="D4000" s="151" t="s">
        <v>3050</v>
      </c>
      <c r="E4000" s="151">
        <v>1</v>
      </c>
      <c r="F4000" s="151">
        <v>21.03</v>
      </c>
      <c r="G4000" s="151">
        <f t="shared" si="186"/>
        <v>0</v>
      </c>
      <c r="H4000" s="151">
        <f t="shared" si="187"/>
        <v>21.03</v>
      </c>
      <c r="I4000" s="151">
        <f t="shared" si="188"/>
        <v>21.03</v>
      </c>
      <c r="J4000" s="151" t="s">
        <v>704</v>
      </c>
      <c r="K4000" s="151" t="str">
        <f>IFERROR(IF(VLOOKUP(B4000,comp!$D:$L,1,FALSE)=B4000,"",""),"Novo")</f>
        <v>Novo</v>
      </c>
    </row>
    <row r="4001" spans="1:11">
      <c r="A4001" s="151">
        <v>101430</v>
      </c>
      <c r="B4001" s="152">
        <v>101342</v>
      </c>
      <c r="C4001" s="151" t="s">
        <v>7003</v>
      </c>
      <c r="D4001" s="151" t="s">
        <v>3050</v>
      </c>
      <c r="E4001" s="151">
        <v>1</v>
      </c>
      <c r="F4001" s="151">
        <v>24.77</v>
      </c>
      <c r="G4001" s="151">
        <f t="shared" si="186"/>
        <v>0</v>
      </c>
      <c r="H4001" s="151">
        <f t="shared" si="187"/>
        <v>24.77</v>
      </c>
      <c r="I4001" s="151">
        <f t="shared" si="188"/>
        <v>24.77</v>
      </c>
      <c r="J4001" s="151" t="s">
        <v>704</v>
      </c>
      <c r="K4001" s="151" t="str">
        <f>IFERROR(IF(VLOOKUP(B4001,comp!$D:$L,1,FALSE)=B4001,"",""),"Novo")</f>
        <v>Novo</v>
      </c>
    </row>
    <row r="4002" spans="1:11">
      <c r="A4002" s="151">
        <v>101431</v>
      </c>
      <c r="B4002" s="152">
        <v>101343</v>
      </c>
      <c r="C4002" s="151" t="s">
        <v>7004</v>
      </c>
      <c r="D4002" s="151" t="s">
        <v>3050</v>
      </c>
      <c r="E4002" s="151">
        <v>1</v>
      </c>
      <c r="F4002" s="151">
        <v>45.87</v>
      </c>
      <c r="G4002" s="151">
        <f t="shared" si="186"/>
        <v>0</v>
      </c>
      <c r="H4002" s="151">
        <f t="shared" si="187"/>
        <v>45.87</v>
      </c>
      <c r="I4002" s="151">
        <f t="shared" si="188"/>
        <v>45.87</v>
      </c>
      <c r="J4002" s="151" t="s">
        <v>704</v>
      </c>
      <c r="K4002" s="151" t="str">
        <f>IFERROR(IF(VLOOKUP(B4002,comp!$D:$L,1,FALSE)=B4002,"",""),"Novo")</f>
        <v>Novo</v>
      </c>
    </row>
    <row r="4003" spans="1:11">
      <c r="A4003" s="151">
        <v>101432</v>
      </c>
      <c r="B4003" s="152">
        <v>101344</v>
      </c>
      <c r="C4003" s="151" t="s">
        <v>7005</v>
      </c>
      <c r="D4003" s="151" t="s">
        <v>3050</v>
      </c>
      <c r="E4003" s="151">
        <v>1</v>
      </c>
      <c r="F4003" s="151">
        <v>45.18</v>
      </c>
      <c r="G4003" s="151">
        <f t="shared" si="186"/>
        <v>0</v>
      </c>
      <c r="H4003" s="151">
        <f t="shared" si="187"/>
        <v>45.18</v>
      </c>
      <c r="I4003" s="151">
        <f t="shared" si="188"/>
        <v>45.18</v>
      </c>
      <c r="J4003" s="151" t="s">
        <v>704</v>
      </c>
      <c r="K4003" s="151" t="str">
        <f>IFERROR(IF(VLOOKUP(B4003,comp!$D:$L,1,FALSE)=B4003,"",""),"Novo")</f>
        <v>Novo</v>
      </c>
    </row>
    <row r="4004" spans="1:11">
      <c r="A4004" s="151">
        <v>101433</v>
      </c>
      <c r="B4004" s="152">
        <v>101345</v>
      </c>
      <c r="C4004" s="151" t="s">
        <v>7006</v>
      </c>
      <c r="D4004" s="151" t="s">
        <v>3050</v>
      </c>
      <c r="E4004" s="151">
        <v>1</v>
      </c>
      <c r="F4004" s="151">
        <v>46.73</v>
      </c>
      <c r="G4004" s="151">
        <f t="shared" si="186"/>
        <v>0</v>
      </c>
      <c r="H4004" s="151">
        <f t="shared" si="187"/>
        <v>46.73</v>
      </c>
      <c r="I4004" s="151">
        <f t="shared" si="188"/>
        <v>46.73</v>
      </c>
      <c r="J4004" s="151" t="s">
        <v>704</v>
      </c>
      <c r="K4004" s="151" t="str">
        <f>IFERROR(IF(VLOOKUP(B4004,comp!$D:$L,1,FALSE)=B4004,"",""),"Novo")</f>
        <v>Novo</v>
      </c>
    </row>
    <row r="4005" spans="1:11">
      <c r="A4005" s="151">
        <v>101434</v>
      </c>
      <c r="B4005" s="152">
        <v>101346</v>
      </c>
      <c r="C4005" s="151" t="s">
        <v>7007</v>
      </c>
      <c r="D4005" s="151" t="s">
        <v>3050</v>
      </c>
      <c r="E4005" s="151">
        <v>1</v>
      </c>
      <c r="F4005" s="151">
        <v>25.52</v>
      </c>
      <c r="G4005" s="151">
        <f t="shared" si="186"/>
        <v>0</v>
      </c>
      <c r="H4005" s="151">
        <f t="shared" si="187"/>
        <v>25.52</v>
      </c>
      <c r="I4005" s="151">
        <f t="shared" si="188"/>
        <v>25.52</v>
      </c>
      <c r="J4005" s="151" t="s">
        <v>704</v>
      </c>
      <c r="K4005" s="151" t="str">
        <f>IFERROR(IF(VLOOKUP(B4005,comp!$D:$L,1,FALSE)=B4005,"",""),"Novo")</f>
        <v>Novo</v>
      </c>
    </row>
    <row r="4006" spans="1:11">
      <c r="A4006" s="151">
        <v>101435</v>
      </c>
      <c r="B4006" s="152">
        <v>101347</v>
      </c>
      <c r="C4006" s="151" t="s">
        <v>7008</v>
      </c>
      <c r="D4006" s="151" t="s">
        <v>3050</v>
      </c>
      <c r="E4006" s="151">
        <v>1</v>
      </c>
      <c r="F4006" s="151">
        <v>36.89</v>
      </c>
      <c r="G4006" s="151">
        <f t="shared" si="186"/>
        <v>0</v>
      </c>
      <c r="H4006" s="151">
        <f t="shared" si="187"/>
        <v>36.89</v>
      </c>
      <c r="I4006" s="151">
        <f t="shared" si="188"/>
        <v>36.89</v>
      </c>
      <c r="J4006" s="151" t="s">
        <v>704</v>
      </c>
      <c r="K4006" s="151" t="str">
        <f>IFERROR(IF(VLOOKUP(B4006,comp!$D:$L,1,FALSE)=B4006,"",""),"Novo")</f>
        <v>Novo</v>
      </c>
    </row>
    <row r="4007" spans="1:11">
      <c r="A4007" s="151">
        <v>101436</v>
      </c>
      <c r="B4007" s="152">
        <v>101348</v>
      </c>
      <c r="C4007" s="151" t="s">
        <v>7009</v>
      </c>
      <c r="D4007" s="151" t="s">
        <v>3050</v>
      </c>
      <c r="E4007" s="151">
        <v>1</v>
      </c>
      <c r="F4007" s="151">
        <v>22.94</v>
      </c>
      <c r="G4007" s="151">
        <f t="shared" si="186"/>
        <v>0</v>
      </c>
      <c r="H4007" s="151">
        <f t="shared" si="187"/>
        <v>22.94</v>
      </c>
      <c r="I4007" s="151">
        <f t="shared" si="188"/>
        <v>22.94</v>
      </c>
      <c r="J4007" s="151" t="s">
        <v>704</v>
      </c>
      <c r="K4007" s="151" t="str">
        <f>IFERROR(IF(VLOOKUP(B4007,comp!$D:$L,1,FALSE)=B4007,"",""),"Novo")</f>
        <v>Novo</v>
      </c>
    </row>
    <row r="4008" spans="1:11">
      <c r="A4008" s="151">
        <v>101437</v>
      </c>
      <c r="B4008" s="152">
        <v>101349</v>
      </c>
      <c r="C4008" s="151" t="s">
        <v>7010</v>
      </c>
      <c r="D4008" s="151" t="s">
        <v>3050</v>
      </c>
      <c r="E4008" s="151">
        <v>1</v>
      </c>
      <c r="F4008" s="151">
        <v>34.229999999999997</v>
      </c>
      <c r="G4008" s="151">
        <f t="shared" si="186"/>
        <v>0</v>
      </c>
      <c r="H4008" s="151">
        <f t="shared" si="187"/>
        <v>34.229999999999997</v>
      </c>
      <c r="I4008" s="151">
        <f t="shared" si="188"/>
        <v>34.229999999999997</v>
      </c>
      <c r="J4008" s="151" t="s">
        <v>704</v>
      </c>
      <c r="K4008" s="151" t="str">
        <f>IFERROR(IF(VLOOKUP(B4008,comp!$D:$L,1,FALSE)=B4008,"",""),"Novo")</f>
        <v>Novo</v>
      </c>
    </row>
    <row r="4009" spans="1:11">
      <c r="A4009" s="151">
        <v>101438</v>
      </c>
      <c r="B4009" s="152">
        <v>101350</v>
      </c>
      <c r="C4009" s="151" t="s">
        <v>7011</v>
      </c>
      <c r="D4009" s="151" t="s">
        <v>3050</v>
      </c>
      <c r="E4009" s="151">
        <v>1</v>
      </c>
      <c r="F4009" s="151">
        <v>34.229999999999997</v>
      </c>
      <c r="G4009" s="151">
        <f t="shared" si="186"/>
        <v>0</v>
      </c>
      <c r="H4009" s="151">
        <f t="shared" si="187"/>
        <v>34.229999999999997</v>
      </c>
      <c r="I4009" s="151">
        <f t="shared" si="188"/>
        <v>34.229999999999997</v>
      </c>
      <c r="J4009" s="151" t="s">
        <v>704</v>
      </c>
      <c r="K4009" s="151" t="str">
        <f>IFERROR(IF(VLOOKUP(B4009,comp!$D:$L,1,FALSE)=B4009,"",""),"Novo")</f>
        <v>Novo</v>
      </c>
    </row>
    <row r="4010" spans="1:11">
      <c r="A4010" s="151">
        <v>101439</v>
      </c>
      <c r="B4010" s="152">
        <v>101351</v>
      </c>
      <c r="C4010" s="151" t="s">
        <v>7012</v>
      </c>
      <c r="D4010" s="151" t="s">
        <v>3050</v>
      </c>
      <c r="E4010" s="151">
        <v>1</v>
      </c>
      <c r="F4010" s="151">
        <v>24.77</v>
      </c>
      <c r="G4010" s="151">
        <f t="shared" si="186"/>
        <v>0</v>
      </c>
      <c r="H4010" s="151">
        <f t="shared" si="187"/>
        <v>24.77</v>
      </c>
      <c r="I4010" s="151">
        <f t="shared" si="188"/>
        <v>24.77</v>
      </c>
      <c r="J4010" s="151" t="s">
        <v>704</v>
      </c>
      <c r="K4010" s="151" t="str">
        <f>IFERROR(IF(VLOOKUP(B4010,comp!$D:$L,1,FALSE)=B4010,"",""),"Novo")</f>
        <v>Novo</v>
      </c>
    </row>
    <row r="4011" spans="1:11">
      <c r="A4011" s="151">
        <v>101440</v>
      </c>
      <c r="B4011" s="152">
        <v>101352</v>
      </c>
      <c r="C4011" s="151" t="s">
        <v>7013</v>
      </c>
      <c r="D4011" s="151" t="s">
        <v>3050</v>
      </c>
      <c r="E4011" s="151">
        <v>1</v>
      </c>
      <c r="F4011" s="151">
        <v>24.77</v>
      </c>
      <c r="G4011" s="151">
        <f t="shared" si="186"/>
        <v>0</v>
      </c>
      <c r="H4011" s="151">
        <f t="shared" si="187"/>
        <v>24.77</v>
      </c>
      <c r="I4011" s="151">
        <f t="shared" si="188"/>
        <v>24.77</v>
      </c>
      <c r="J4011" s="151" t="s">
        <v>704</v>
      </c>
      <c r="K4011" s="151" t="str">
        <f>IFERROR(IF(VLOOKUP(B4011,comp!$D:$L,1,FALSE)=B4011,"",""),"Novo")</f>
        <v>Novo</v>
      </c>
    </row>
    <row r="4012" spans="1:11">
      <c r="A4012" s="151">
        <v>101441</v>
      </c>
      <c r="B4012" s="152">
        <v>101353</v>
      </c>
      <c r="C4012" s="151" t="s">
        <v>7014</v>
      </c>
      <c r="D4012" s="151" t="s">
        <v>3050</v>
      </c>
      <c r="E4012" s="151">
        <v>1</v>
      </c>
      <c r="F4012" s="151">
        <v>25.21</v>
      </c>
      <c r="G4012" s="151">
        <f t="shared" si="186"/>
        <v>0</v>
      </c>
      <c r="H4012" s="151">
        <f t="shared" si="187"/>
        <v>25.21</v>
      </c>
      <c r="I4012" s="151">
        <f t="shared" si="188"/>
        <v>25.21</v>
      </c>
      <c r="J4012" s="151" t="s">
        <v>704</v>
      </c>
      <c r="K4012" s="151" t="str">
        <f>IFERROR(IF(VLOOKUP(B4012,comp!$D:$L,1,FALSE)=B4012,"",""),"Novo")</f>
        <v>Novo</v>
      </c>
    </row>
    <row r="4013" spans="1:11">
      <c r="A4013" s="151">
        <v>101443</v>
      </c>
      <c r="B4013" s="152">
        <v>101355</v>
      </c>
      <c r="C4013" s="151" t="s">
        <v>7015</v>
      </c>
      <c r="D4013" s="151" t="s">
        <v>3050</v>
      </c>
      <c r="E4013" s="151">
        <v>1</v>
      </c>
      <c r="F4013" s="151">
        <v>34.229999999999997</v>
      </c>
      <c r="G4013" s="151">
        <f t="shared" si="186"/>
        <v>0</v>
      </c>
      <c r="H4013" s="151">
        <f t="shared" si="187"/>
        <v>34.229999999999997</v>
      </c>
      <c r="I4013" s="151">
        <f t="shared" si="188"/>
        <v>34.229999999999997</v>
      </c>
      <c r="J4013" s="151" t="s">
        <v>704</v>
      </c>
      <c r="K4013" s="151" t="str">
        <f>IFERROR(IF(VLOOKUP(B4013,comp!$D:$L,1,FALSE)=B4013,"",""),"Novo")</f>
        <v>Novo</v>
      </c>
    </row>
    <row r="4014" spans="1:11">
      <c r="A4014" s="151">
        <v>101444</v>
      </c>
      <c r="B4014" s="152">
        <v>101356</v>
      </c>
      <c r="C4014" s="151" t="s">
        <v>7016</v>
      </c>
      <c r="D4014" s="151" t="s">
        <v>3050</v>
      </c>
      <c r="E4014" s="151">
        <v>1</v>
      </c>
      <c r="F4014" s="151">
        <v>47.21</v>
      </c>
      <c r="G4014" s="151">
        <f t="shared" si="186"/>
        <v>0</v>
      </c>
      <c r="H4014" s="151">
        <f t="shared" si="187"/>
        <v>47.21</v>
      </c>
      <c r="I4014" s="151">
        <f t="shared" si="188"/>
        <v>47.21</v>
      </c>
      <c r="J4014" s="151" t="s">
        <v>704</v>
      </c>
      <c r="K4014" s="151" t="str">
        <f>IFERROR(IF(VLOOKUP(B4014,comp!$D:$L,1,FALSE)=B4014,"",""),"Novo")</f>
        <v>Novo</v>
      </c>
    </row>
    <row r="4015" spans="1:11">
      <c r="A4015" s="151">
        <v>101445</v>
      </c>
      <c r="B4015" s="152">
        <v>101357</v>
      </c>
      <c r="C4015" s="151" t="s">
        <v>7017</v>
      </c>
      <c r="D4015" s="151" t="s">
        <v>3050</v>
      </c>
      <c r="E4015" s="151">
        <v>1</v>
      </c>
      <c r="F4015" s="151">
        <v>67.83</v>
      </c>
      <c r="G4015" s="151">
        <f t="shared" si="186"/>
        <v>0</v>
      </c>
      <c r="H4015" s="151">
        <f t="shared" si="187"/>
        <v>67.83</v>
      </c>
      <c r="I4015" s="151">
        <f t="shared" si="188"/>
        <v>67.83</v>
      </c>
      <c r="J4015" s="151" t="s">
        <v>704</v>
      </c>
      <c r="K4015" s="151" t="str">
        <f>IFERROR(IF(VLOOKUP(B4015,comp!$D:$L,1,FALSE)=B4015,"",""),"Novo")</f>
        <v>Novo</v>
      </c>
    </row>
    <row r="4016" spans="1:11">
      <c r="A4016" s="151">
        <v>101446</v>
      </c>
      <c r="B4016" s="152">
        <v>101358</v>
      </c>
      <c r="C4016" s="151" t="s">
        <v>7018</v>
      </c>
      <c r="D4016" s="151" t="s">
        <v>3050</v>
      </c>
      <c r="E4016" s="151">
        <v>1</v>
      </c>
      <c r="F4016" s="151">
        <v>48.37</v>
      </c>
      <c r="G4016" s="151">
        <f t="shared" si="186"/>
        <v>0</v>
      </c>
      <c r="H4016" s="151">
        <f t="shared" si="187"/>
        <v>48.37</v>
      </c>
      <c r="I4016" s="151">
        <f t="shared" si="188"/>
        <v>48.37</v>
      </c>
      <c r="J4016" s="151" t="s">
        <v>704</v>
      </c>
      <c r="K4016" s="151" t="str">
        <f>IFERROR(IF(VLOOKUP(B4016,comp!$D:$L,1,FALSE)=B4016,"",""),"Novo")</f>
        <v>Novo</v>
      </c>
    </row>
    <row r="4017" spans="1:11">
      <c r="A4017" s="151">
        <v>101447</v>
      </c>
      <c r="B4017" s="152">
        <v>101359</v>
      </c>
      <c r="C4017" s="151" t="s">
        <v>7019</v>
      </c>
      <c r="D4017" s="151" t="s">
        <v>3050</v>
      </c>
      <c r="E4017" s="151">
        <v>1</v>
      </c>
      <c r="F4017" s="151">
        <v>44.61</v>
      </c>
      <c r="G4017" s="151">
        <f t="shared" si="186"/>
        <v>0</v>
      </c>
      <c r="H4017" s="151">
        <f t="shared" si="187"/>
        <v>44.61</v>
      </c>
      <c r="I4017" s="151">
        <f t="shared" si="188"/>
        <v>44.61</v>
      </c>
      <c r="J4017" s="151" t="s">
        <v>704</v>
      </c>
      <c r="K4017" s="151" t="str">
        <f>IFERROR(IF(VLOOKUP(B4017,comp!$D:$L,1,FALSE)=B4017,"",""),"Novo")</f>
        <v>Novo</v>
      </c>
    </row>
    <row r="4018" spans="1:11">
      <c r="A4018" s="151">
        <v>101448</v>
      </c>
      <c r="B4018" s="152">
        <v>101360</v>
      </c>
      <c r="C4018" s="151" t="s">
        <v>7020</v>
      </c>
      <c r="D4018" s="151" t="s">
        <v>3050</v>
      </c>
      <c r="E4018" s="151">
        <v>1</v>
      </c>
      <c r="F4018" s="151">
        <v>48.37</v>
      </c>
      <c r="G4018" s="151">
        <f t="shared" si="186"/>
        <v>0</v>
      </c>
      <c r="H4018" s="151">
        <f t="shared" si="187"/>
        <v>48.37</v>
      </c>
      <c r="I4018" s="151">
        <f t="shared" si="188"/>
        <v>48.37</v>
      </c>
      <c r="J4018" s="151" t="s">
        <v>704</v>
      </c>
      <c r="K4018" s="151" t="str">
        <f>IFERROR(IF(VLOOKUP(B4018,comp!$D:$L,1,FALSE)=B4018,"",""),"Novo")</f>
        <v>Novo</v>
      </c>
    </row>
    <row r="4019" spans="1:11">
      <c r="A4019" s="151">
        <v>101449</v>
      </c>
      <c r="B4019" s="152">
        <v>101361</v>
      </c>
      <c r="C4019" s="151" t="s">
        <v>7021</v>
      </c>
      <c r="D4019" s="151" t="s">
        <v>3050</v>
      </c>
      <c r="E4019" s="151">
        <v>1</v>
      </c>
      <c r="F4019" s="151">
        <v>58.51</v>
      </c>
      <c r="G4019" s="151">
        <f t="shared" si="186"/>
        <v>0</v>
      </c>
      <c r="H4019" s="151">
        <f t="shared" si="187"/>
        <v>58.51</v>
      </c>
      <c r="I4019" s="151">
        <f t="shared" si="188"/>
        <v>58.51</v>
      </c>
      <c r="J4019" s="151" t="s">
        <v>704</v>
      </c>
      <c r="K4019" s="151" t="str">
        <f>IFERROR(IF(VLOOKUP(B4019,comp!$D:$L,1,FALSE)=B4019,"",""),"Novo")</f>
        <v>Novo</v>
      </c>
    </row>
    <row r="4020" spans="1:11">
      <c r="A4020" s="151">
        <v>101451</v>
      </c>
      <c r="B4020" s="152">
        <v>101363</v>
      </c>
      <c r="C4020" s="151" t="s">
        <v>7022</v>
      </c>
      <c r="D4020" s="151" t="s">
        <v>3050</v>
      </c>
      <c r="E4020" s="151">
        <v>1</v>
      </c>
      <c r="F4020" s="151">
        <v>37.92</v>
      </c>
      <c r="G4020" s="151">
        <f t="shared" si="186"/>
        <v>0</v>
      </c>
      <c r="H4020" s="151">
        <f t="shared" si="187"/>
        <v>37.92</v>
      </c>
      <c r="I4020" s="151">
        <f t="shared" si="188"/>
        <v>37.92</v>
      </c>
      <c r="J4020" s="151" t="s">
        <v>704</v>
      </c>
      <c r="K4020" s="151" t="str">
        <f>IFERROR(IF(VLOOKUP(B4020,comp!$D:$L,1,FALSE)=B4020,"",""),"Novo")</f>
        <v>Novo</v>
      </c>
    </row>
    <row r="4021" spans="1:11">
      <c r="A4021" s="151">
        <v>101452</v>
      </c>
      <c r="B4021" s="152">
        <v>101364</v>
      </c>
      <c r="C4021" s="151" t="s">
        <v>7023</v>
      </c>
      <c r="D4021" s="151" t="s">
        <v>3050</v>
      </c>
      <c r="E4021" s="151">
        <v>1</v>
      </c>
      <c r="F4021" s="151">
        <v>56.44</v>
      </c>
      <c r="G4021" s="151">
        <f t="shared" si="186"/>
        <v>0</v>
      </c>
      <c r="H4021" s="151">
        <f t="shared" si="187"/>
        <v>56.44</v>
      </c>
      <c r="I4021" s="151">
        <f t="shared" si="188"/>
        <v>56.44</v>
      </c>
      <c r="J4021" s="151" t="s">
        <v>704</v>
      </c>
      <c r="K4021" s="151" t="str">
        <f>IFERROR(IF(VLOOKUP(B4021,comp!$D:$L,1,FALSE)=B4021,"",""),"Novo")</f>
        <v>Novo</v>
      </c>
    </row>
    <row r="4022" spans="1:11">
      <c r="A4022" s="151">
        <v>101453</v>
      </c>
      <c r="B4022" s="152">
        <v>101365</v>
      </c>
      <c r="C4022" s="151" t="s">
        <v>7024</v>
      </c>
      <c r="D4022" s="151" t="s">
        <v>3050</v>
      </c>
      <c r="E4022" s="151">
        <v>1</v>
      </c>
      <c r="F4022" s="151">
        <v>43.38</v>
      </c>
      <c r="G4022" s="151">
        <f t="shared" si="186"/>
        <v>0</v>
      </c>
      <c r="H4022" s="151">
        <f t="shared" si="187"/>
        <v>43.38</v>
      </c>
      <c r="I4022" s="151">
        <f t="shared" si="188"/>
        <v>43.38</v>
      </c>
      <c r="J4022" s="151" t="s">
        <v>704</v>
      </c>
      <c r="K4022" s="151" t="str">
        <f>IFERROR(IF(VLOOKUP(B4022,comp!$D:$L,1,FALSE)=B4022,"",""),"Novo")</f>
        <v>Novo</v>
      </c>
    </row>
    <row r="4023" spans="1:11">
      <c r="A4023" s="151">
        <v>101454</v>
      </c>
      <c r="B4023" s="152">
        <v>101366</v>
      </c>
      <c r="C4023" s="151" t="s">
        <v>7025</v>
      </c>
      <c r="D4023" s="151" t="s">
        <v>3050</v>
      </c>
      <c r="E4023" s="151">
        <v>1</v>
      </c>
      <c r="F4023" s="151">
        <v>46.75</v>
      </c>
      <c r="G4023" s="151">
        <f t="shared" si="186"/>
        <v>0</v>
      </c>
      <c r="H4023" s="151">
        <f t="shared" si="187"/>
        <v>46.75</v>
      </c>
      <c r="I4023" s="151">
        <f t="shared" si="188"/>
        <v>46.75</v>
      </c>
      <c r="J4023" s="151" t="s">
        <v>704</v>
      </c>
      <c r="K4023" s="151" t="str">
        <f>IFERROR(IF(VLOOKUP(B4023,comp!$D:$L,1,FALSE)=B4023,"",""),"Novo")</f>
        <v>Novo</v>
      </c>
    </row>
    <row r="4024" spans="1:11">
      <c r="A4024" s="151">
        <v>101456</v>
      </c>
      <c r="B4024" s="152">
        <v>101368</v>
      </c>
      <c r="C4024" s="151" t="s">
        <v>7026</v>
      </c>
      <c r="D4024" s="151" t="s">
        <v>3050</v>
      </c>
      <c r="E4024" s="151">
        <v>1</v>
      </c>
      <c r="F4024" s="151">
        <v>62.44</v>
      </c>
      <c r="G4024" s="151">
        <f t="shared" si="186"/>
        <v>0</v>
      </c>
      <c r="H4024" s="151">
        <f t="shared" si="187"/>
        <v>62.44</v>
      </c>
      <c r="I4024" s="151">
        <f t="shared" si="188"/>
        <v>62.44</v>
      </c>
      <c r="J4024" s="151" t="s">
        <v>704</v>
      </c>
      <c r="K4024" s="151" t="str">
        <f>IFERROR(IF(VLOOKUP(B4024,comp!$D:$L,1,FALSE)=B4024,"",""),"Novo")</f>
        <v>Novo</v>
      </c>
    </row>
    <row r="4025" spans="1:11">
      <c r="A4025" s="151">
        <v>101457</v>
      </c>
      <c r="B4025" s="152">
        <v>101369</v>
      </c>
      <c r="C4025" s="151" t="s">
        <v>7027</v>
      </c>
      <c r="D4025" s="151" t="s">
        <v>3050</v>
      </c>
      <c r="E4025" s="151">
        <v>1</v>
      </c>
      <c r="F4025" s="151">
        <v>40.32</v>
      </c>
      <c r="G4025" s="151">
        <f t="shared" si="186"/>
        <v>0</v>
      </c>
      <c r="H4025" s="151">
        <f t="shared" si="187"/>
        <v>40.32</v>
      </c>
      <c r="I4025" s="151">
        <f t="shared" si="188"/>
        <v>40.32</v>
      </c>
      <c r="J4025" s="151" t="s">
        <v>704</v>
      </c>
      <c r="K4025" s="151" t="str">
        <f>IFERROR(IF(VLOOKUP(B4025,comp!$D:$L,1,FALSE)=B4025,"",""),"Novo")</f>
        <v>Novo</v>
      </c>
    </row>
    <row r="4026" spans="1:11">
      <c r="A4026" s="151">
        <v>101458</v>
      </c>
      <c r="B4026" s="152">
        <v>101370</v>
      </c>
      <c r="C4026" s="151" t="s">
        <v>7028</v>
      </c>
      <c r="D4026" s="151" t="s">
        <v>3050</v>
      </c>
      <c r="E4026" s="151">
        <v>1</v>
      </c>
      <c r="F4026" s="151">
        <v>36.92</v>
      </c>
      <c r="G4026" s="151">
        <f t="shared" si="186"/>
        <v>0</v>
      </c>
      <c r="H4026" s="151">
        <f t="shared" si="187"/>
        <v>36.92</v>
      </c>
      <c r="I4026" s="151">
        <f t="shared" si="188"/>
        <v>36.92</v>
      </c>
      <c r="J4026" s="151" t="s">
        <v>704</v>
      </c>
      <c r="K4026" s="151" t="str">
        <f>IFERROR(IF(VLOOKUP(B4026,comp!$D:$L,1,FALSE)=B4026,"",""),"Novo")</f>
        <v>Novo</v>
      </c>
    </row>
    <row r="4027" spans="1:11">
      <c r="A4027" s="151">
        <v>101459</v>
      </c>
      <c r="B4027" s="152">
        <v>101371</v>
      </c>
      <c r="C4027" s="151" t="s">
        <v>7029</v>
      </c>
      <c r="D4027" s="151" t="s">
        <v>3050</v>
      </c>
      <c r="E4027" s="151">
        <v>1</v>
      </c>
      <c r="F4027" s="151">
        <v>38.81</v>
      </c>
      <c r="G4027" s="151">
        <f t="shared" si="186"/>
        <v>0</v>
      </c>
      <c r="H4027" s="151">
        <f t="shared" si="187"/>
        <v>38.81</v>
      </c>
      <c r="I4027" s="151">
        <f t="shared" si="188"/>
        <v>38.81</v>
      </c>
      <c r="J4027" s="151" t="s">
        <v>704</v>
      </c>
      <c r="K4027" s="151" t="str">
        <f>IFERROR(IF(VLOOKUP(B4027,comp!$D:$L,1,FALSE)=B4027,"",""),"Novo")</f>
        <v>Novo</v>
      </c>
    </row>
    <row r="4028" spans="1:11">
      <c r="A4028" s="151">
        <v>101460</v>
      </c>
      <c r="B4028" s="152">
        <v>101372</v>
      </c>
      <c r="C4028" s="151" t="s">
        <v>7030</v>
      </c>
      <c r="D4028" s="151" t="s">
        <v>3050</v>
      </c>
      <c r="E4028" s="151">
        <v>1</v>
      </c>
      <c r="F4028" s="151">
        <v>15.15</v>
      </c>
      <c r="G4028" s="151">
        <f t="shared" si="186"/>
        <v>0</v>
      </c>
      <c r="H4028" s="151">
        <f t="shared" si="187"/>
        <v>15.15</v>
      </c>
      <c r="I4028" s="151">
        <f t="shared" si="188"/>
        <v>15.15</v>
      </c>
      <c r="J4028" s="151" t="s">
        <v>704</v>
      </c>
      <c r="K4028" s="151" t="str">
        <f>IFERROR(IF(VLOOKUP(B4028,comp!$D:$L,1,FALSE)=B4028,"",""),"Novo")</f>
        <v>Novo</v>
      </c>
    </row>
    <row r="4029" spans="1:11">
      <c r="A4029" s="151">
        <v>1</v>
      </c>
      <c r="B4029" s="151">
        <v>1</v>
      </c>
      <c r="C4029" s="151" t="s">
        <v>1604</v>
      </c>
      <c r="D4029" s="151" t="s">
        <v>828</v>
      </c>
      <c r="E4029" s="151">
        <v>1</v>
      </c>
      <c r="F4029" s="154" t="s">
        <v>7031</v>
      </c>
      <c r="G4029" s="156">
        <v>95</v>
      </c>
      <c r="H4029" s="156">
        <v>0</v>
      </c>
      <c r="I4029" s="156">
        <v>8.9</v>
      </c>
      <c r="J4029" s="156" t="s">
        <v>4328</v>
      </c>
      <c r="K4029" s="151" t="str">
        <f>IFERROR(IF(VLOOKUP(B4029,comp!$D:$L,1,FALSE)=B4029,"",""),"Novo")</f>
        <v/>
      </c>
    </row>
    <row r="4030" spans="1:11">
      <c r="A4030" s="151">
        <v>1</v>
      </c>
      <c r="B4030" s="151">
        <v>2</v>
      </c>
      <c r="C4030" s="151" t="s">
        <v>1605</v>
      </c>
      <c r="D4030" s="151" t="s">
        <v>1606</v>
      </c>
      <c r="E4030" s="151">
        <v>0.21917800000000001</v>
      </c>
      <c r="F4030" s="154" t="s">
        <v>7032</v>
      </c>
      <c r="G4030" s="156">
        <v>4.56328596</v>
      </c>
      <c r="H4030" s="156">
        <v>0</v>
      </c>
      <c r="I4030" s="156">
        <v>21.097490359999998</v>
      </c>
      <c r="J4030" s="156" t="s">
        <v>4328</v>
      </c>
      <c r="K4030" s="151" t="str">
        <f>IFERROR(IF(VLOOKUP(B4030,comp!$D:$L,1,FALSE)=B4030,"",""),"Novo")</f>
        <v/>
      </c>
    </row>
    <row r="4031" spans="1:11">
      <c r="A4031" s="151">
        <v>12</v>
      </c>
      <c r="B4031" s="151">
        <v>12</v>
      </c>
      <c r="C4031" s="151" t="s">
        <v>2988</v>
      </c>
      <c r="D4031" s="151" t="s">
        <v>727</v>
      </c>
      <c r="E4031" s="151">
        <v>1</v>
      </c>
      <c r="F4031" s="154" t="s">
        <v>7033</v>
      </c>
      <c r="G4031" s="156">
        <v>8.9</v>
      </c>
      <c r="H4031" s="156">
        <v>0</v>
      </c>
      <c r="I4031" s="156">
        <v>0.49767648000000003</v>
      </c>
      <c r="J4031" s="156" t="s">
        <v>4328</v>
      </c>
      <c r="K4031" s="151" t="str">
        <f>IFERROR(IF(VLOOKUP(B4031,comp!$D:$L,1,FALSE)=B4031,"",""),"Novo")</f>
        <v/>
      </c>
    </row>
    <row r="4032" spans="1:11">
      <c r="A4032" s="151">
        <v>12</v>
      </c>
      <c r="B4032" s="151">
        <v>13</v>
      </c>
      <c r="C4032" s="151" t="s">
        <v>2989</v>
      </c>
      <c r="D4032" s="151" t="s">
        <v>828</v>
      </c>
      <c r="E4032" s="151">
        <v>1.5399628000000001</v>
      </c>
      <c r="F4032" s="154" t="s">
        <v>7034</v>
      </c>
      <c r="G4032" s="156">
        <v>21.097490359999998</v>
      </c>
      <c r="H4032" s="156">
        <v>0</v>
      </c>
      <c r="I4032" s="156">
        <v>23.138707725</v>
      </c>
      <c r="J4032" s="156" t="s">
        <v>4328</v>
      </c>
      <c r="K4032" s="151" t="str">
        <f>IFERROR(IF(VLOOKUP(B4032,comp!$D:$L,1,FALSE)=B4032,"",""),"Novo")</f>
        <v/>
      </c>
    </row>
    <row r="4033" spans="1:11">
      <c r="A4033" s="151">
        <v>12</v>
      </c>
      <c r="B4033" s="151">
        <v>13261</v>
      </c>
      <c r="C4033" s="151" t="s">
        <v>2990</v>
      </c>
      <c r="D4033" s="151" t="s">
        <v>727</v>
      </c>
      <c r="E4033" s="151">
        <v>0.2369888</v>
      </c>
      <c r="F4033" s="154" t="s">
        <v>7035</v>
      </c>
      <c r="G4033" s="156">
        <v>0.49767648000000003</v>
      </c>
      <c r="H4033" s="156">
        <v>0</v>
      </c>
      <c r="I4033" s="156">
        <v>11.812268099999999</v>
      </c>
      <c r="J4033" s="156" t="s">
        <v>4328</v>
      </c>
      <c r="K4033" s="151" t="str">
        <f>IFERROR(IF(VLOOKUP(B4033,comp!$D:$L,1,FALSE)=B4033,"",""),"Novo")</f>
        <v/>
      </c>
    </row>
    <row r="4034" spans="1:11">
      <c r="A4034" s="151">
        <v>12</v>
      </c>
      <c r="B4034" s="151">
        <v>38400</v>
      </c>
      <c r="C4034" s="151" t="s">
        <v>2991</v>
      </c>
      <c r="D4034" s="151" t="s">
        <v>727</v>
      </c>
      <c r="E4034" s="151">
        <v>1.6124535</v>
      </c>
      <c r="F4034" s="154" t="s">
        <v>7036</v>
      </c>
      <c r="G4034" s="156">
        <v>23.138707725</v>
      </c>
      <c r="H4034" s="156">
        <v>0</v>
      </c>
      <c r="I4034" s="156">
        <v>8.3379369150000002</v>
      </c>
      <c r="J4034" s="156" t="s">
        <v>4328</v>
      </c>
      <c r="K4034" s="151" t="str">
        <f>IFERROR(IF(VLOOKUP(B4034,comp!$D:$L,1,FALSE)=B4034,"",""),"Novo")</f>
        <v/>
      </c>
    </row>
    <row r="4035" spans="1:11">
      <c r="A4035" s="151">
        <v>12</v>
      </c>
      <c r="B4035" s="151">
        <v>38401</v>
      </c>
      <c r="C4035" s="151" t="s">
        <v>2992</v>
      </c>
      <c r="D4035" s="151" t="s">
        <v>727</v>
      </c>
      <c r="E4035" s="151">
        <v>1.1524163999999999</v>
      </c>
      <c r="F4035" s="154" t="s">
        <v>7037</v>
      </c>
      <c r="G4035" s="156">
        <v>11.812268099999999</v>
      </c>
      <c r="H4035" s="156">
        <v>0</v>
      </c>
      <c r="I4035" s="156">
        <v>4.17</v>
      </c>
      <c r="J4035" s="156" t="s">
        <v>4328</v>
      </c>
      <c r="K4035" s="151" t="str">
        <f>IFERROR(IF(VLOOKUP(B4035,comp!$D:$L,1,FALSE)=B4035,"",""),"Novo")</f>
        <v/>
      </c>
    </row>
    <row r="4036" spans="1:11">
      <c r="A4036" s="151">
        <v>12</v>
      </c>
      <c r="B4036" s="151">
        <v>38402</v>
      </c>
      <c r="C4036" s="151" t="s">
        <v>2993</v>
      </c>
      <c r="D4036" s="151" t="s">
        <v>727</v>
      </c>
      <c r="E4036" s="151">
        <v>0.96840150000000003</v>
      </c>
      <c r="F4036" s="154" t="s">
        <v>7038</v>
      </c>
      <c r="G4036" s="156">
        <v>8.3379369150000002</v>
      </c>
      <c r="H4036" s="156">
        <v>0</v>
      </c>
      <c r="I4036" s="156">
        <v>7.0233388220000004</v>
      </c>
      <c r="J4036" s="156" t="s">
        <v>4328</v>
      </c>
      <c r="K4036" s="151" t="str">
        <f>IFERROR(IF(VLOOKUP(B4036,comp!$D:$L,1,FALSE)=B4036,"",""),"Novo")</f>
        <v/>
      </c>
    </row>
    <row r="4037" spans="1:11">
      <c r="A4037" s="151">
        <v>55</v>
      </c>
      <c r="B4037" s="151">
        <v>55</v>
      </c>
      <c r="C4037" s="151" t="s">
        <v>2994</v>
      </c>
      <c r="D4037" s="151" t="s">
        <v>727</v>
      </c>
      <c r="E4037" s="151">
        <v>1</v>
      </c>
      <c r="F4037" s="154" t="s">
        <v>7039</v>
      </c>
      <c r="G4037" s="156">
        <v>4.17</v>
      </c>
      <c r="H4037" s="156">
        <v>0</v>
      </c>
      <c r="I4037" s="156">
        <v>3.7289282899999998</v>
      </c>
      <c r="J4037" s="156" t="s">
        <v>4328</v>
      </c>
      <c r="K4037" s="151" t="str">
        <f>IFERROR(IF(VLOOKUP(B4037,comp!$D:$L,1,FALSE)=B4037,"",""),"Novo")</f>
        <v/>
      </c>
    </row>
    <row r="4038" spans="1:11">
      <c r="A4038" s="151">
        <v>55</v>
      </c>
      <c r="B4038" s="151">
        <v>60</v>
      </c>
      <c r="C4038" s="151" t="s">
        <v>2995</v>
      </c>
      <c r="D4038" s="151" t="s">
        <v>727</v>
      </c>
      <c r="E4038" s="151">
        <v>1.2982142000000001</v>
      </c>
      <c r="F4038" s="154" t="s">
        <v>7040</v>
      </c>
      <c r="G4038" s="156">
        <v>7.0233388220000004</v>
      </c>
      <c r="H4038" s="156">
        <v>0</v>
      </c>
      <c r="I4038" s="156">
        <v>16.019035014</v>
      </c>
      <c r="J4038" s="156" t="s">
        <v>4328</v>
      </c>
      <c r="K4038" s="151" t="str">
        <f>IFERROR(IF(VLOOKUP(B4038,comp!$D:$L,1,FALSE)=B4038,"",""),"Novo")</f>
        <v/>
      </c>
    </row>
    <row r="4039" spans="1:11">
      <c r="A4039" s="151">
        <v>55</v>
      </c>
      <c r="B4039" s="151">
        <v>61</v>
      </c>
      <c r="C4039" s="151" t="s">
        <v>2996</v>
      </c>
      <c r="D4039" s="151" t="s">
        <v>727</v>
      </c>
      <c r="E4039" s="151">
        <v>0.94642850000000001</v>
      </c>
      <c r="F4039" s="154" t="s">
        <v>7041</v>
      </c>
      <c r="G4039" s="156">
        <v>3.7289282899999998</v>
      </c>
      <c r="H4039" s="156">
        <v>0</v>
      </c>
      <c r="I4039" s="156">
        <v>5.4399997960000004</v>
      </c>
      <c r="J4039" s="156" t="s">
        <v>4328</v>
      </c>
      <c r="K4039" s="151" t="str">
        <f>IFERROR(IF(VLOOKUP(B4039,comp!$D:$L,1,FALSE)=B4039,"",""),"Novo")</f>
        <v/>
      </c>
    </row>
    <row r="4040" spans="1:11">
      <c r="A4040" s="151">
        <v>55</v>
      </c>
      <c r="B4040" s="151">
        <v>62</v>
      </c>
      <c r="C4040" s="151" t="s">
        <v>2997</v>
      </c>
      <c r="D4040" s="151" t="s">
        <v>727</v>
      </c>
      <c r="E4040" s="151">
        <v>1.9607142</v>
      </c>
      <c r="F4040" s="154" t="s">
        <v>7042</v>
      </c>
      <c r="G4040" s="156">
        <v>16.019035014</v>
      </c>
      <c r="H4040" s="156">
        <v>0</v>
      </c>
      <c r="I4040" s="156">
        <v>3.4674999999999998</v>
      </c>
      <c r="J4040" s="156" t="s">
        <v>4328</v>
      </c>
      <c r="K4040" s="151" t="str">
        <f>IFERROR(IF(VLOOKUP(B4040,comp!$D:$L,1,FALSE)=B4040,"",""),"Novo")</f>
        <v/>
      </c>
    </row>
    <row r="4041" spans="1:11">
      <c r="A4041" s="151">
        <v>55</v>
      </c>
      <c r="B4041" s="151">
        <v>64</v>
      </c>
      <c r="C4041" s="151" t="s">
        <v>2998</v>
      </c>
      <c r="D4041" s="151" t="s">
        <v>727</v>
      </c>
      <c r="E4041" s="151">
        <v>1.1428571000000001</v>
      </c>
      <c r="F4041" s="154" t="s">
        <v>7043</v>
      </c>
      <c r="G4041" s="156">
        <v>5.4399997960000004</v>
      </c>
      <c r="H4041" s="156">
        <v>0</v>
      </c>
      <c r="I4041" s="156">
        <v>4.4639282019999991</v>
      </c>
      <c r="J4041" s="156" t="s">
        <v>4328</v>
      </c>
      <c r="K4041" s="151" t="str">
        <f>IFERROR(IF(VLOOKUP(B4041,comp!$D:$L,1,FALSE)=B4041,"",""),"Novo")</f>
        <v/>
      </c>
    </row>
    <row r="4042" spans="1:11">
      <c r="A4042" s="151">
        <v>55</v>
      </c>
      <c r="B4042" s="151">
        <v>37413</v>
      </c>
      <c r="C4042" s="151" t="s">
        <v>2999</v>
      </c>
      <c r="D4042" s="151" t="s">
        <v>727</v>
      </c>
      <c r="E4042" s="151">
        <v>0.91249999999999998</v>
      </c>
      <c r="F4042" s="154" t="s">
        <v>7044</v>
      </c>
      <c r="G4042" s="156">
        <v>3.4674999999999998</v>
      </c>
      <c r="H4042" s="156">
        <v>0</v>
      </c>
      <c r="I4042" s="156">
        <v>14.755999552</v>
      </c>
      <c r="J4042" s="156" t="s">
        <v>4328</v>
      </c>
      <c r="K4042" s="151" t="str">
        <f>IFERROR(IF(VLOOKUP(B4042,comp!$D:$L,1,FALSE)=B4042,"",""),"Novo")</f>
        <v/>
      </c>
    </row>
    <row r="4043" spans="1:11">
      <c r="A4043" s="151">
        <v>55</v>
      </c>
      <c r="B4043" s="151">
        <v>37414</v>
      </c>
      <c r="C4043" s="151" t="s">
        <v>3000</v>
      </c>
      <c r="D4043" s="151" t="s">
        <v>727</v>
      </c>
      <c r="E4043" s="151">
        <v>1.0357141999999999</v>
      </c>
      <c r="F4043" s="154" t="s">
        <v>7045</v>
      </c>
      <c r="G4043" s="156">
        <v>4.4639282019999991</v>
      </c>
      <c r="H4043" s="156">
        <v>0</v>
      </c>
      <c r="I4043" s="156">
        <v>3.0301784699999996</v>
      </c>
      <c r="J4043" s="156" t="s">
        <v>4328</v>
      </c>
      <c r="K4043" s="151" t="str">
        <f>IFERROR(IF(VLOOKUP(B4043,comp!$D:$L,1,FALSE)=B4043,"",""),"Novo")</f>
        <v/>
      </c>
    </row>
    <row r="4044" spans="1:11">
      <c r="A4044" s="151">
        <v>55</v>
      </c>
      <c r="B4044" s="151">
        <v>37415</v>
      </c>
      <c r="C4044" s="151" t="s">
        <v>3001</v>
      </c>
      <c r="D4044" s="151" t="s">
        <v>727</v>
      </c>
      <c r="E4044" s="151">
        <v>1.8821428</v>
      </c>
      <c r="F4044" s="154" t="s">
        <v>7046</v>
      </c>
      <c r="G4044" s="156">
        <v>14.755999552</v>
      </c>
      <c r="H4044" s="156">
        <v>0</v>
      </c>
      <c r="I4044" s="156">
        <v>6.2688749270000006</v>
      </c>
      <c r="J4044" s="156" t="s">
        <v>4328</v>
      </c>
      <c r="K4044" s="151" t="str">
        <f>IFERROR(IF(VLOOKUP(B4044,comp!$D:$L,1,FALSE)=B4044,"",""),"Novo")</f>
        <v/>
      </c>
    </row>
    <row r="4045" spans="1:11">
      <c r="A4045" s="151">
        <v>55</v>
      </c>
      <c r="B4045" s="151">
        <v>37416</v>
      </c>
      <c r="C4045" s="151" t="s">
        <v>3002</v>
      </c>
      <c r="D4045" s="151" t="s">
        <v>727</v>
      </c>
      <c r="E4045" s="151">
        <v>0.85357139999999998</v>
      </c>
      <c r="F4045" s="154" t="s">
        <v>7047</v>
      </c>
      <c r="G4045" s="156">
        <v>3.0301784699999996</v>
      </c>
      <c r="H4045" s="156">
        <v>0</v>
      </c>
      <c r="I4045" s="156">
        <v>66.034124289000005</v>
      </c>
      <c r="J4045" s="156" t="s">
        <v>4328</v>
      </c>
      <c r="K4045" s="151" t="str">
        <f>IFERROR(IF(VLOOKUP(B4045,comp!$D:$L,1,FALSE)=B4045,"",""),"Novo")</f>
        <v/>
      </c>
    </row>
    <row r="4046" spans="1:11">
      <c r="A4046" s="151">
        <v>55</v>
      </c>
      <c r="B4046" s="151">
        <v>37417</v>
      </c>
      <c r="C4046" s="151" t="s">
        <v>3003</v>
      </c>
      <c r="D4046" s="151" t="s">
        <v>727</v>
      </c>
      <c r="E4046" s="151">
        <v>1.2267857</v>
      </c>
      <c r="F4046" s="154" t="s">
        <v>7048</v>
      </c>
      <c r="G4046" s="156">
        <v>6.2688749270000006</v>
      </c>
      <c r="H4046" s="156">
        <v>0</v>
      </c>
      <c r="I4046" s="156">
        <v>69.650999999999996</v>
      </c>
      <c r="J4046" s="156" t="s">
        <v>4328</v>
      </c>
      <c r="K4046" s="151" t="str">
        <f>IFERROR(IF(VLOOKUP(B4046,comp!$D:$L,1,FALSE)=B4046,"",""),"Novo")</f>
        <v/>
      </c>
    </row>
    <row r="4047" spans="1:11">
      <c r="A4047" s="151">
        <v>55</v>
      </c>
      <c r="B4047" s="151">
        <v>37418</v>
      </c>
      <c r="C4047" s="151" t="s">
        <v>3004</v>
      </c>
      <c r="D4047" s="151" t="s">
        <v>727</v>
      </c>
      <c r="E4047" s="151">
        <v>3.9803571</v>
      </c>
      <c r="F4047" s="154" t="s">
        <v>7049</v>
      </c>
      <c r="G4047" s="156">
        <v>66.034124289000005</v>
      </c>
      <c r="H4047" s="156">
        <v>0</v>
      </c>
      <c r="I4047" s="156">
        <v>384.52699885599998</v>
      </c>
      <c r="J4047" s="156" t="s">
        <v>4328</v>
      </c>
      <c r="K4047" s="151" t="str">
        <f>IFERROR(IF(VLOOKUP(B4047,comp!$D:$L,1,FALSE)=B4047,"",""),"Novo")</f>
        <v/>
      </c>
    </row>
    <row r="4048" spans="1:11">
      <c r="A4048" s="151">
        <v>55</v>
      </c>
      <c r="B4048" s="151">
        <v>37419</v>
      </c>
      <c r="C4048" s="151" t="s">
        <v>3005</v>
      </c>
      <c r="D4048" s="151" t="s">
        <v>727</v>
      </c>
      <c r="E4048" s="151">
        <v>4.0875000000000004</v>
      </c>
      <c r="F4048" s="154" t="s">
        <v>7050</v>
      </c>
      <c r="G4048" s="156">
        <v>69.650999999999996</v>
      </c>
      <c r="H4048" s="156">
        <v>0</v>
      </c>
      <c r="I4048" s="156">
        <v>718.33124999999995</v>
      </c>
      <c r="J4048" s="156" t="s">
        <v>4328</v>
      </c>
      <c r="K4048" s="151" t="str">
        <f>IFERROR(IF(VLOOKUP(B4048,comp!$D:$L,1,FALSE)=B4048,"",""),"Novo")</f>
        <v/>
      </c>
    </row>
    <row r="4049" spans="1:11">
      <c r="A4049" s="151">
        <v>55</v>
      </c>
      <c r="B4049" s="151">
        <v>37420</v>
      </c>
      <c r="C4049" s="151" t="s">
        <v>3006</v>
      </c>
      <c r="D4049" s="151" t="s">
        <v>727</v>
      </c>
      <c r="E4049" s="151">
        <v>9.6035713999999999</v>
      </c>
      <c r="F4049" s="154" t="s">
        <v>7051</v>
      </c>
      <c r="G4049" s="156">
        <v>384.52699885599998</v>
      </c>
      <c r="H4049" s="156">
        <v>0</v>
      </c>
      <c r="I4049" s="156">
        <v>629.39713846599989</v>
      </c>
      <c r="J4049" s="156" t="s">
        <v>4328</v>
      </c>
      <c r="K4049" s="151" t="str">
        <f>IFERROR(IF(VLOOKUP(B4049,comp!$D:$L,1,FALSE)=B4049,"",""),"Novo")</f>
        <v/>
      </c>
    </row>
    <row r="4050" spans="1:11">
      <c r="A4050" s="151">
        <v>55</v>
      </c>
      <c r="B4050" s="151">
        <v>37421</v>
      </c>
      <c r="C4050" s="151" t="s">
        <v>3007</v>
      </c>
      <c r="D4050" s="151" t="s">
        <v>727</v>
      </c>
      <c r="E4050" s="151">
        <v>13.125</v>
      </c>
      <c r="F4050" s="154" t="s">
        <v>7052</v>
      </c>
      <c r="G4050" s="156">
        <v>718.33124999999995</v>
      </c>
      <c r="H4050" s="156">
        <v>0</v>
      </c>
      <c r="I4050" s="156">
        <v>33.179999160000001</v>
      </c>
      <c r="J4050" s="156" t="s">
        <v>4328</v>
      </c>
      <c r="K4050" s="151" t="str">
        <f>IFERROR(IF(VLOOKUP(B4050,comp!$D:$L,1,FALSE)=B4050,"",""),"Novo")</f>
        <v/>
      </c>
    </row>
    <row r="4051" spans="1:11">
      <c r="A4051" s="151">
        <v>55</v>
      </c>
      <c r="B4051" s="151">
        <v>37422</v>
      </c>
      <c r="C4051" s="151" t="s">
        <v>3008</v>
      </c>
      <c r="D4051" s="151" t="s">
        <v>727</v>
      </c>
      <c r="E4051" s="151">
        <v>12.285714199999999</v>
      </c>
      <c r="F4051" s="154" t="s">
        <v>7053</v>
      </c>
      <c r="G4051" s="156">
        <v>629.39713846599989</v>
      </c>
      <c r="H4051" s="156">
        <v>0</v>
      </c>
      <c r="I4051" s="156">
        <v>7.36</v>
      </c>
      <c r="J4051" s="156" t="s">
        <v>4328</v>
      </c>
      <c r="K4051" s="151" t="str">
        <f>IFERROR(IF(VLOOKUP(B4051,comp!$D:$L,1,FALSE)=B4051,"",""),"Novo")</f>
        <v/>
      </c>
    </row>
    <row r="4052" spans="1:11">
      <c r="A4052" s="151">
        <v>55</v>
      </c>
      <c r="B4052" s="151">
        <v>37423</v>
      </c>
      <c r="C4052" s="151" t="s">
        <v>3009</v>
      </c>
      <c r="D4052" s="151" t="s">
        <v>727</v>
      </c>
      <c r="E4052" s="151">
        <v>2.8214285000000001</v>
      </c>
      <c r="F4052" s="154" t="s">
        <v>7054</v>
      </c>
      <c r="G4052" s="156">
        <v>33.179999160000001</v>
      </c>
      <c r="H4052" s="156">
        <v>0</v>
      </c>
      <c r="I4052" s="156">
        <v>331.74032111999998</v>
      </c>
      <c r="J4052" s="156" t="s">
        <v>4328</v>
      </c>
      <c r="K4052" s="151" t="str">
        <f>IFERROR(IF(VLOOKUP(B4052,comp!$D:$L,1,FALSE)=B4052,"",""),"Novo")</f>
        <v/>
      </c>
    </row>
    <row r="4053" spans="1:11">
      <c r="A4053" s="151">
        <v>119</v>
      </c>
      <c r="B4053" s="151">
        <v>119</v>
      </c>
      <c r="C4053" s="151" t="s">
        <v>3010</v>
      </c>
      <c r="D4053" s="151" t="s">
        <v>727</v>
      </c>
      <c r="E4053" s="151">
        <v>1</v>
      </c>
      <c r="F4053" s="154" t="s">
        <v>7055</v>
      </c>
      <c r="G4053" s="156">
        <v>7.36</v>
      </c>
      <c r="H4053" s="156">
        <v>0</v>
      </c>
      <c r="I4053" s="156">
        <v>435.73918389400001</v>
      </c>
      <c r="J4053" s="156" t="s">
        <v>4328</v>
      </c>
      <c r="K4053" s="151" t="str">
        <f>IFERROR(IF(VLOOKUP(B4053,comp!$D:$L,1,FALSE)=B4053,"",""),"Novo")</f>
        <v/>
      </c>
    </row>
    <row r="4054" spans="1:11">
      <c r="A4054" s="151">
        <v>119</v>
      </c>
      <c r="B4054" s="151">
        <v>118</v>
      </c>
      <c r="C4054" s="151" t="s">
        <v>3011</v>
      </c>
      <c r="D4054" s="151" t="s">
        <v>727</v>
      </c>
      <c r="E4054" s="151">
        <v>6.7140319999999996</v>
      </c>
      <c r="F4054" s="154" t="s">
        <v>7056</v>
      </c>
      <c r="G4054" s="156">
        <v>331.74032111999998</v>
      </c>
      <c r="H4054" s="156">
        <v>0</v>
      </c>
      <c r="I4054" s="156">
        <v>149.17326825900003</v>
      </c>
      <c r="J4054" s="156" t="s">
        <v>4328</v>
      </c>
      <c r="K4054" s="151" t="str">
        <f>IFERROR(IF(VLOOKUP(B4054,comp!$D:$L,1,FALSE)=B4054,"",""),"Novo")</f>
        <v/>
      </c>
    </row>
    <row r="4055" spans="1:11">
      <c r="A4055" s="151">
        <v>119</v>
      </c>
      <c r="B4055" s="151">
        <v>122</v>
      </c>
      <c r="C4055" s="151" t="s">
        <v>2908</v>
      </c>
      <c r="D4055" s="151" t="s">
        <v>727</v>
      </c>
      <c r="E4055" s="151">
        <v>7.6944938</v>
      </c>
      <c r="F4055" s="154" t="s">
        <v>7057</v>
      </c>
      <c r="G4055" s="156">
        <v>435.73918389400001</v>
      </c>
      <c r="H4055" s="156">
        <v>0</v>
      </c>
      <c r="I4055" s="156">
        <v>74.219467269000006</v>
      </c>
      <c r="J4055" s="156" t="s">
        <v>4328</v>
      </c>
      <c r="K4055" s="151" t="str">
        <f>IFERROR(IF(VLOOKUP(B4055,comp!$D:$L,1,FALSE)=B4055,"",""),"Novo")</f>
        <v/>
      </c>
    </row>
    <row r="4056" spans="1:11">
      <c r="A4056" s="151">
        <v>119</v>
      </c>
      <c r="B4056" s="151">
        <v>3410</v>
      </c>
      <c r="C4056" s="151" t="s">
        <v>3012</v>
      </c>
      <c r="D4056" s="151" t="s">
        <v>828</v>
      </c>
      <c r="E4056" s="151">
        <v>4.5026643000000002</v>
      </c>
      <c r="F4056" s="154" t="s">
        <v>7058</v>
      </c>
      <c r="G4056" s="156">
        <v>149.17326825900003</v>
      </c>
      <c r="H4056" s="156">
        <v>0</v>
      </c>
      <c r="I4056" s="156">
        <v>46.413357143999995</v>
      </c>
      <c r="J4056" s="156" t="s">
        <v>4328</v>
      </c>
      <c r="K4056" s="151" t="str">
        <f>IFERROR(IF(VLOOKUP(B4056,comp!$D:$L,1,FALSE)=B4056,"",""),"Novo")</f>
        <v/>
      </c>
    </row>
    <row r="4057" spans="1:11">
      <c r="A4057" s="151">
        <v>119</v>
      </c>
      <c r="B4057" s="151">
        <v>20078</v>
      </c>
      <c r="C4057" s="151" t="s">
        <v>706</v>
      </c>
      <c r="D4057" s="151" t="s">
        <v>727</v>
      </c>
      <c r="E4057" s="151">
        <v>3.1758437000000002</v>
      </c>
      <c r="F4057" s="154" t="s">
        <v>7059</v>
      </c>
      <c r="G4057" s="156">
        <v>74.219467269000006</v>
      </c>
      <c r="H4057" s="156">
        <v>0</v>
      </c>
      <c r="I4057" s="156">
        <v>559.320215104</v>
      </c>
      <c r="J4057" s="156" t="s">
        <v>4328</v>
      </c>
      <c r="K4057" s="151" t="str">
        <f>IFERROR(IF(VLOOKUP(B4057,comp!$D:$L,1,FALSE)=B4057,"",""),"Novo")</f>
        <v/>
      </c>
    </row>
    <row r="4058" spans="1:11">
      <c r="A4058" s="151">
        <v>119</v>
      </c>
      <c r="B4058" s="151">
        <v>20080</v>
      </c>
      <c r="C4058" s="151" t="s">
        <v>3013</v>
      </c>
      <c r="D4058" s="151" t="s">
        <v>727</v>
      </c>
      <c r="E4058" s="151">
        <v>2.5115452999999999</v>
      </c>
      <c r="F4058" s="154" t="s">
        <v>7060</v>
      </c>
      <c r="G4058" s="156">
        <v>46.413357143999995</v>
      </c>
      <c r="H4058" s="156">
        <v>0</v>
      </c>
      <c r="I4058" s="156">
        <v>114.58678413599999</v>
      </c>
      <c r="J4058" s="156" t="s">
        <v>4328</v>
      </c>
      <c r="K4058" s="151" t="str">
        <f>IFERROR(IF(VLOOKUP(B4058,comp!$D:$L,1,FALSE)=B4058,"",""),"Novo")</f>
        <v/>
      </c>
    </row>
    <row r="4059" spans="1:11">
      <c r="A4059" s="151">
        <v>119</v>
      </c>
      <c r="B4059" s="151">
        <v>20083</v>
      </c>
      <c r="C4059" s="151" t="s">
        <v>2910</v>
      </c>
      <c r="D4059" s="151" t="s">
        <v>727</v>
      </c>
      <c r="E4059" s="151">
        <v>8.7175843999999998</v>
      </c>
      <c r="F4059" s="154" t="s">
        <v>7061</v>
      </c>
      <c r="G4059" s="156">
        <v>559.320215104</v>
      </c>
      <c r="H4059" s="156">
        <v>0</v>
      </c>
      <c r="I4059" s="156">
        <v>2948.5548681979999</v>
      </c>
      <c r="J4059" s="156" t="s">
        <v>4328</v>
      </c>
      <c r="K4059" s="151" t="str">
        <f>IFERROR(IF(VLOOKUP(B4059,comp!$D:$L,1,FALSE)=B4059,"",""),"Novo")</f>
        <v/>
      </c>
    </row>
    <row r="4060" spans="1:11">
      <c r="A4060" s="151">
        <v>119</v>
      </c>
      <c r="B4060" s="151">
        <v>21114</v>
      </c>
      <c r="C4060" s="151" t="s">
        <v>3014</v>
      </c>
      <c r="D4060" s="151" t="s">
        <v>727</v>
      </c>
      <c r="E4060" s="151">
        <v>3.9458259</v>
      </c>
      <c r="F4060" s="154" t="s">
        <v>7062</v>
      </c>
      <c r="G4060" s="156">
        <v>114.58678413599999</v>
      </c>
      <c r="H4060" s="156">
        <v>0</v>
      </c>
      <c r="I4060" s="156">
        <v>7.11</v>
      </c>
      <c r="J4060" s="156" t="s">
        <v>4328</v>
      </c>
      <c r="K4060" s="151" t="str">
        <f>IFERROR(IF(VLOOKUP(B4060,comp!$D:$L,1,FALSE)=B4060,"",""),"Novo")</f>
        <v/>
      </c>
    </row>
    <row r="4061" spans="1:11">
      <c r="A4061" s="151">
        <v>119</v>
      </c>
      <c r="B4061" s="151">
        <v>39719</v>
      </c>
      <c r="C4061" s="151" t="s">
        <v>3015</v>
      </c>
      <c r="D4061" s="151" t="s">
        <v>1496</v>
      </c>
      <c r="E4061" s="151">
        <v>20.015985799999999</v>
      </c>
      <c r="F4061" s="154" t="s">
        <v>7063</v>
      </c>
      <c r="G4061" s="156">
        <v>2948.5548681979999</v>
      </c>
      <c r="H4061" s="156">
        <v>0</v>
      </c>
      <c r="I4061" s="156">
        <v>42.488524495999997</v>
      </c>
      <c r="J4061" s="156" t="s">
        <v>4328</v>
      </c>
      <c r="K4061" s="151" t="str">
        <f>IFERROR(IF(VLOOKUP(B4061,comp!$D:$L,1,FALSE)=B4061,"",""),"Novo")</f>
        <v/>
      </c>
    </row>
    <row r="4062" spans="1:11">
      <c r="A4062" s="151">
        <v>123</v>
      </c>
      <c r="B4062" s="151">
        <v>123</v>
      </c>
      <c r="C4062" s="151" t="s">
        <v>2314</v>
      </c>
      <c r="D4062" s="151" t="s">
        <v>1496</v>
      </c>
      <c r="E4062" s="151">
        <v>1</v>
      </c>
      <c r="F4062" s="154" t="s">
        <v>7064</v>
      </c>
      <c r="G4062" s="156">
        <v>7.11</v>
      </c>
      <c r="H4062" s="156">
        <v>0</v>
      </c>
      <c r="I4062" s="156">
        <v>40.521016909999993</v>
      </c>
      <c r="J4062" s="156" t="s">
        <v>4328</v>
      </c>
      <c r="K4062" s="151" t="str">
        <f>IFERROR(IF(VLOOKUP(B4062,comp!$D:$L,1,FALSE)=B4062,"",""),"Novo")</f>
        <v/>
      </c>
    </row>
    <row r="4063" spans="1:11">
      <c r="A4063" s="151">
        <v>123</v>
      </c>
      <c r="B4063" s="151">
        <v>124</v>
      </c>
      <c r="C4063" s="151" t="s">
        <v>3016</v>
      </c>
      <c r="D4063" s="151" t="s">
        <v>1496</v>
      </c>
      <c r="E4063" s="151">
        <v>2.4446791999999999</v>
      </c>
      <c r="F4063" s="154" t="s">
        <v>7065</v>
      </c>
      <c r="G4063" s="156">
        <v>42.488524495999997</v>
      </c>
      <c r="H4063" s="156">
        <v>0</v>
      </c>
      <c r="I4063" s="156">
        <v>2.3104330649999998</v>
      </c>
      <c r="J4063" s="156" t="s">
        <v>4328</v>
      </c>
      <c r="K4063" s="151" t="str">
        <f>IFERROR(IF(VLOOKUP(B4063,comp!$D:$L,1,FALSE)=B4063,"",""),"Novo")</f>
        <v/>
      </c>
    </row>
    <row r="4064" spans="1:11">
      <c r="A4064" s="151">
        <v>123</v>
      </c>
      <c r="B4064" s="151">
        <v>127</v>
      </c>
      <c r="C4064" s="151" t="s">
        <v>3017</v>
      </c>
      <c r="D4064" s="151" t="s">
        <v>1496</v>
      </c>
      <c r="E4064" s="151">
        <v>2.3878029999999999</v>
      </c>
      <c r="F4064" s="154" t="s">
        <v>7066</v>
      </c>
      <c r="G4064" s="156">
        <v>40.521016909999993</v>
      </c>
      <c r="H4064" s="156">
        <v>0</v>
      </c>
      <c r="I4064" s="156">
        <v>285.618987726</v>
      </c>
      <c r="J4064" s="156" t="s">
        <v>4328</v>
      </c>
      <c r="K4064" s="151" t="str">
        <f>IFERROR(IF(VLOOKUP(B4064,comp!$D:$L,1,FALSE)=B4064,"",""),"Novo")</f>
        <v/>
      </c>
    </row>
    <row r="4065" spans="1:11">
      <c r="A4065" s="151">
        <v>123</v>
      </c>
      <c r="B4065" s="151">
        <v>130</v>
      </c>
      <c r="C4065" s="151" t="s">
        <v>3018</v>
      </c>
      <c r="D4065" s="151" t="s">
        <v>828</v>
      </c>
      <c r="E4065" s="151">
        <v>0.57047729999999996</v>
      </c>
      <c r="F4065" s="154" t="s">
        <v>7067</v>
      </c>
      <c r="G4065" s="156">
        <v>2.3104330649999998</v>
      </c>
      <c r="H4065" s="156">
        <v>0</v>
      </c>
      <c r="I4065" s="156">
        <v>7.5172392309999987</v>
      </c>
      <c r="J4065" s="156" t="s">
        <v>4328</v>
      </c>
      <c r="K4065" s="151" t="str">
        <f>IFERROR(IF(VLOOKUP(B4065,comp!$D:$L,1,FALSE)=B4065,"",""),"Novo")</f>
        <v/>
      </c>
    </row>
    <row r="4066" spans="1:11">
      <c r="A4066" s="151">
        <v>123</v>
      </c>
      <c r="B4066" s="151">
        <v>131</v>
      </c>
      <c r="C4066" s="151" t="s">
        <v>3019</v>
      </c>
      <c r="D4066" s="151" t="s">
        <v>828</v>
      </c>
      <c r="E4066" s="151">
        <v>6.3386370999999997</v>
      </c>
      <c r="F4066" s="154" t="s">
        <v>7068</v>
      </c>
      <c r="G4066" s="156">
        <v>285.618987726</v>
      </c>
      <c r="H4066" s="156">
        <v>0</v>
      </c>
      <c r="I4066" s="156">
        <v>6.9927948899999999</v>
      </c>
      <c r="J4066" s="156" t="s">
        <v>4328</v>
      </c>
      <c r="K4066" s="151" t="str">
        <f>IFERROR(IF(VLOOKUP(B4066,comp!$D:$L,1,FALSE)=B4066,"",""),"Novo")</f>
        <v/>
      </c>
    </row>
    <row r="4067" spans="1:11">
      <c r="A4067" s="151">
        <v>123</v>
      </c>
      <c r="B4067" s="151">
        <v>132</v>
      </c>
      <c r="C4067" s="151" t="s">
        <v>2233</v>
      </c>
      <c r="D4067" s="151" t="s">
        <v>1496</v>
      </c>
      <c r="E4067" s="151">
        <v>1.0283500999999999</v>
      </c>
      <c r="F4067" s="154" t="s">
        <v>7069</v>
      </c>
      <c r="G4067" s="156">
        <v>7.5172392309999987</v>
      </c>
      <c r="H4067" s="156">
        <v>0</v>
      </c>
      <c r="I4067" s="156">
        <v>0.39378149099999998</v>
      </c>
      <c r="J4067" s="156" t="s">
        <v>4328</v>
      </c>
      <c r="K4067" s="151" t="str">
        <f>IFERROR(IF(VLOOKUP(B4067,comp!$D:$L,1,FALSE)=B4067,"",""),"Novo")</f>
        <v/>
      </c>
    </row>
    <row r="4068" spans="1:11">
      <c r="A4068" s="151">
        <v>123</v>
      </c>
      <c r="B4068" s="151">
        <v>133</v>
      </c>
      <c r="C4068" s="151" t="s">
        <v>3020</v>
      </c>
      <c r="D4068" s="151" t="s">
        <v>1496</v>
      </c>
      <c r="E4068" s="151">
        <v>0.99188580000000004</v>
      </c>
      <c r="F4068" s="154" t="s">
        <v>7070</v>
      </c>
      <c r="G4068" s="156">
        <v>6.9927948899999999</v>
      </c>
      <c r="H4068" s="156">
        <v>0</v>
      </c>
      <c r="I4068" s="156">
        <v>1.4961518979999999</v>
      </c>
      <c r="J4068" s="156" t="s">
        <v>4328</v>
      </c>
      <c r="K4068" s="151" t="str">
        <f>IFERROR(IF(VLOOKUP(B4068,comp!$D:$L,1,FALSE)=B4068,"",""),"Novo")</f>
        <v/>
      </c>
    </row>
    <row r="4069" spans="1:11">
      <c r="A4069" s="151">
        <v>123</v>
      </c>
      <c r="B4069" s="151">
        <v>134</v>
      </c>
      <c r="C4069" s="151" t="s">
        <v>3021</v>
      </c>
      <c r="D4069" s="151" t="s">
        <v>828</v>
      </c>
      <c r="E4069" s="151">
        <v>0.23579729999999999</v>
      </c>
      <c r="F4069" s="154" t="s">
        <v>7071</v>
      </c>
      <c r="G4069" s="156">
        <v>0.39378149099999998</v>
      </c>
      <c r="H4069" s="156">
        <v>0</v>
      </c>
      <c r="I4069" s="156">
        <v>49.146680121000003</v>
      </c>
      <c r="J4069" s="156" t="s">
        <v>4328</v>
      </c>
      <c r="K4069" s="151" t="str">
        <f>IFERROR(IF(VLOOKUP(B4069,comp!$D:$L,1,FALSE)=B4069,"",""),"Novo")</f>
        <v/>
      </c>
    </row>
    <row r="4070" spans="1:11">
      <c r="A4070" s="151">
        <v>123</v>
      </c>
      <c r="B4070" s="151">
        <v>135</v>
      </c>
      <c r="C4070" s="151" t="s">
        <v>2316</v>
      </c>
      <c r="D4070" s="151" t="s">
        <v>828</v>
      </c>
      <c r="E4070" s="151">
        <v>0.45894230000000003</v>
      </c>
      <c r="F4070" s="154" t="s">
        <v>7072</v>
      </c>
      <c r="G4070" s="156">
        <v>1.4961518979999999</v>
      </c>
      <c r="H4070" s="156">
        <v>0</v>
      </c>
      <c r="I4070" s="156">
        <v>163.55162713999999</v>
      </c>
      <c r="J4070" s="156" t="s">
        <v>4328</v>
      </c>
      <c r="K4070" s="151" t="str">
        <f>IFERROR(IF(VLOOKUP(B4070,comp!$D:$L,1,FALSE)=B4070,"",""),"Novo")</f>
        <v/>
      </c>
    </row>
    <row r="4071" spans="1:11">
      <c r="A4071" s="151">
        <v>123</v>
      </c>
      <c r="B4071" s="151">
        <v>140</v>
      </c>
      <c r="C4071" s="151" t="s">
        <v>3022</v>
      </c>
      <c r="D4071" s="151" t="s">
        <v>828</v>
      </c>
      <c r="E4071" s="151">
        <v>2.6295709</v>
      </c>
      <c r="F4071" s="154" t="s">
        <v>7073</v>
      </c>
      <c r="G4071" s="156">
        <v>49.146680121000003</v>
      </c>
      <c r="H4071" s="156">
        <v>0</v>
      </c>
      <c r="I4071" s="156">
        <v>107.02231455999998</v>
      </c>
      <c r="J4071" s="156" t="s">
        <v>4328</v>
      </c>
      <c r="K4071" s="151" t="str">
        <f>IFERROR(IF(VLOOKUP(B4071,comp!$D:$L,1,FALSE)=B4071,"",""),"Novo")</f>
        <v/>
      </c>
    </row>
    <row r="4072" spans="1:11">
      <c r="A4072" s="151">
        <v>123</v>
      </c>
      <c r="B4072" s="151">
        <v>142</v>
      </c>
      <c r="C4072" s="151" t="s">
        <v>1701</v>
      </c>
      <c r="D4072" s="151" t="s">
        <v>1702</v>
      </c>
      <c r="E4072" s="151">
        <v>4.7962353999999996</v>
      </c>
      <c r="F4072" s="154" t="s">
        <v>7074</v>
      </c>
      <c r="G4072" s="156">
        <v>163.55162713999999</v>
      </c>
      <c r="H4072" s="156">
        <v>0</v>
      </c>
      <c r="I4072" s="156">
        <v>1293.5586388200002</v>
      </c>
      <c r="J4072" s="156" t="s">
        <v>4328</v>
      </c>
      <c r="K4072" s="151" t="str">
        <f>IFERROR(IF(VLOOKUP(B4072,comp!$D:$L,1,FALSE)=B4072,"",""),"Novo")</f>
        <v/>
      </c>
    </row>
    <row r="4073" spans="1:11">
      <c r="A4073" s="151">
        <v>123</v>
      </c>
      <c r="B4073" s="151">
        <v>151</v>
      </c>
      <c r="C4073" s="151" t="s">
        <v>3023</v>
      </c>
      <c r="D4073" s="151" t="s">
        <v>1496</v>
      </c>
      <c r="E4073" s="151">
        <v>3.8804319999999999</v>
      </c>
      <c r="F4073" s="154" t="s">
        <v>7075</v>
      </c>
      <c r="G4073" s="156">
        <v>107.02231455999998</v>
      </c>
      <c r="H4073" s="156">
        <v>0</v>
      </c>
      <c r="I4073" s="156">
        <v>730.97144158500009</v>
      </c>
      <c r="J4073" s="156" t="s">
        <v>4328</v>
      </c>
      <c r="K4073" s="151" t="str">
        <f>IFERROR(IF(VLOOKUP(B4073,comp!$D:$L,1,FALSE)=B4073,"",""),"Novo")</f>
        <v/>
      </c>
    </row>
    <row r="4074" spans="1:11">
      <c r="A4074" s="151">
        <v>123</v>
      </c>
      <c r="B4074" s="151">
        <v>153</v>
      </c>
      <c r="C4074" s="151" t="s">
        <v>3024</v>
      </c>
      <c r="D4074" s="151" t="s">
        <v>1496</v>
      </c>
      <c r="E4074" s="151">
        <v>13.4886198</v>
      </c>
      <c r="F4074" s="154" t="s">
        <v>7076</v>
      </c>
      <c r="G4074" s="156">
        <v>1293.5586388200002</v>
      </c>
      <c r="H4074" s="156">
        <v>0</v>
      </c>
      <c r="I4074" s="156">
        <v>390.53721039299995</v>
      </c>
      <c r="J4074" s="156" t="s">
        <v>4328</v>
      </c>
      <c r="K4074" s="151" t="str">
        <f>IFERROR(IF(VLOOKUP(B4074,comp!$D:$L,1,FALSE)=B4074,"",""),"Novo")</f>
        <v/>
      </c>
    </row>
    <row r="4075" spans="1:11">
      <c r="A4075" s="151">
        <v>123</v>
      </c>
      <c r="B4075" s="151">
        <v>154</v>
      </c>
      <c r="C4075" s="151" t="s">
        <v>3025</v>
      </c>
      <c r="D4075" s="151" t="s">
        <v>1496</v>
      </c>
      <c r="E4075" s="151">
        <v>10.139706500000001</v>
      </c>
      <c r="F4075" s="154" t="s">
        <v>7077</v>
      </c>
      <c r="G4075" s="156">
        <v>730.97144158500009</v>
      </c>
      <c r="H4075" s="156">
        <v>0</v>
      </c>
      <c r="I4075" s="156">
        <v>3080.7804764000002</v>
      </c>
      <c r="J4075" s="156" t="s">
        <v>4328</v>
      </c>
      <c r="K4075" s="151" t="str">
        <f>IFERROR(IF(VLOOKUP(B4075,comp!$D:$L,1,FALSE)=B4075,"",""),"Novo")</f>
        <v/>
      </c>
    </row>
    <row r="4076" spans="1:11">
      <c r="A4076" s="151">
        <v>123</v>
      </c>
      <c r="B4076" s="151">
        <v>156</v>
      </c>
      <c r="C4076" s="151" t="s">
        <v>3026</v>
      </c>
      <c r="D4076" s="151" t="s">
        <v>828</v>
      </c>
      <c r="E4076" s="151">
        <v>7.4119796999999998</v>
      </c>
      <c r="F4076" s="154" t="s">
        <v>7078</v>
      </c>
      <c r="G4076" s="156">
        <v>390.53721039299995</v>
      </c>
      <c r="H4076" s="156">
        <v>0</v>
      </c>
      <c r="I4076" s="156">
        <v>39.460656675000003</v>
      </c>
      <c r="J4076" s="156" t="s">
        <v>4328</v>
      </c>
      <c r="K4076" s="151" t="str">
        <f>IFERROR(IF(VLOOKUP(B4076,comp!$D:$L,1,FALSE)=B4076,"",""),"Novo")</f>
        <v/>
      </c>
    </row>
    <row r="4077" spans="1:11">
      <c r="A4077" s="151">
        <v>123</v>
      </c>
      <c r="B4077" s="151">
        <v>157</v>
      </c>
      <c r="C4077" s="151" t="s">
        <v>3027</v>
      </c>
      <c r="D4077" s="151" t="s">
        <v>828</v>
      </c>
      <c r="E4077" s="151">
        <v>20.8160843</v>
      </c>
      <c r="F4077" s="154" t="s">
        <v>7079</v>
      </c>
      <c r="G4077" s="156">
        <v>3080.7804764000002</v>
      </c>
      <c r="H4077" s="156">
        <v>0</v>
      </c>
      <c r="I4077" s="156">
        <v>6.5660888000000002</v>
      </c>
      <c r="J4077" s="156" t="s">
        <v>4328</v>
      </c>
      <c r="K4077" s="151" t="str">
        <f>IFERROR(IF(VLOOKUP(B4077,comp!$D:$L,1,FALSE)=B4077,"",""),"Novo")</f>
        <v/>
      </c>
    </row>
    <row r="4078" spans="1:11">
      <c r="A4078" s="151">
        <v>123</v>
      </c>
      <c r="B4078" s="151">
        <v>1375</v>
      </c>
      <c r="C4078" s="151" t="s">
        <v>3028</v>
      </c>
      <c r="D4078" s="151" t="s">
        <v>828</v>
      </c>
      <c r="E4078" s="151">
        <v>2.3558601000000001</v>
      </c>
      <c r="F4078" s="154" t="s">
        <v>7080</v>
      </c>
      <c r="G4078" s="156">
        <v>39.460656675000003</v>
      </c>
      <c r="H4078" s="156">
        <v>0</v>
      </c>
      <c r="I4078" s="156">
        <v>20.287854068000001</v>
      </c>
      <c r="J4078" s="156" t="s">
        <v>4328</v>
      </c>
      <c r="K4078" s="151" t="str">
        <f>IFERROR(IF(VLOOKUP(B4078,comp!$D:$L,1,FALSE)=B4078,"",""),"Novo")</f>
        <v/>
      </c>
    </row>
    <row r="4079" spans="1:11">
      <c r="A4079" s="151">
        <v>123</v>
      </c>
      <c r="B4079" s="151">
        <v>2692</v>
      </c>
      <c r="C4079" s="151" t="s">
        <v>1817</v>
      </c>
      <c r="D4079" s="151" t="s">
        <v>1496</v>
      </c>
      <c r="E4079" s="151">
        <v>0.96135999999999999</v>
      </c>
      <c r="F4079" s="154" t="s">
        <v>7081</v>
      </c>
      <c r="G4079" s="156">
        <v>6.5660888000000002</v>
      </c>
      <c r="H4079" s="156">
        <v>0</v>
      </c>
      <c r="I4079" s="156">
        <v>734.45097239600011</v>
      </c>
      <c r="J4079" s="156" t="s">
        <v>4328</v>
      </c>
      <c r="K4079" s="151" t="str">
        <f>IFERROR(IF(VLOOKUP(B4079,comp!$D:$L,1,FALSE)=B4079,"",""),"Novo")</f>
        <v/>
      </c>
    </row>
    <row r="4080" spans="1:11">
      <c r="A4080" s="151">
        <v>123</v>
      </c>
      <c r="B4080" s="151">
        <v>11609</v>
      </c>
      <c r="C4080" s="151" t="s">
        <v>3029</v>
      </c>
      <c r="D4080" s="151" t="s">
        <v>1496</v>
      </c>
      <c r="E4080" s="151">
        <v>1.6892468</v>
      </c>
      <c r="F4080" s="154" t="s">
        <v>7082</v>
      </c>
      <c r="G4080" s="156">
        <v>20.287854068000001</v>
      </c>
      <c r="H4080" s="156">
        <v>0</v>
      </c>
      <c r="I4080" s="156">
        <v>39.096079319000005</v>
      </c>
      <c r="J4080" s="156" t="s">
        <v>4328</v>
      </c>
      <c r="K4080" s="151" t="str">
        <f>IFERROR(IF(VLOOKUP(B4080,comp!$D:$L,1,FALSE)=B4080,"",""),"Novo")</f>
        <v/>
      </c>
    </row>
    <row r="4081" spans="1:11">
      <c r="A4081" s="151">
        <v>123</v>
      </c>
      <c r="B4081" s="151">
        <v>11622</v>
      </c>
      <c r="C4081" s="151" t="s">
        <v>3030</v>
      </c>
      <c r="D4081" s="151" t="s">
        <v>828</v>
      </c>
      <c r="E4081" s="151">
        <v>10.1640046</v>
      </c>
      <c r="F4081" s="154" t="s">
        <v>7083</v>
      </c>
      <c r="G4081" s="156">
        <v>734.45097239600011</v>
      </c>
      <c r="H4081" s="156">
        <v>0</v>
      </c>
      <c r="I4081" s="156">
        <v>40.331849722999998</v>
      </c>
      <c r="J4081" s="156" t="s">
        <v>4328</v>
      </c>
      <c r="K4081" s="151" t="str">
        <f>IFERROR(IF(VLOOKUP(B4081,comp!$D:$L,1,FALSE)=B4081,"",""),"Novo")</f>
        <v/>
      </c>
    </row>
    <row r="4082" spans="1:11">
      <c r="A4082" s="151">
        <v>123</v>
      </c>
      <c r="B4082" s="151">
        <v>34361</v>
      </c>
      <c r="C4082" s="151" t="s">
        <v>3031</v>
      </c>
      <c r="D4082" s="151" t="s">
        <v>828</v>
      </c>
      <c r="E4082" s="151">
        <v>2.3452956999999999</v>
      </c>
      <c r="F4082" s="154" t="s">
        <v>7084</v>
      </c>
      <c r="G4082" s="156">
        <v>39.096079319000005</v>
      </c>
      <c r="H4082" s="156">
        <v>0</v>
      </c>
      <c r="I4082" s="156">
        <v>71.40474805800001</v>
      </c>
      <c r="J4082" s="156" t="s">
        <v>4328</v>
      </c>
      <c r="K4082" s="151" t="str">
        <f>IFERROR(IF(VLOOKUP(B4082,comp!$D:$L,1,FALSE)=B4082,"",""),"Novo")</f>
        <v/>
      </c>
    </row>
    <row r="4083" spans="1:11">
      <c r="A4083" s="151">
        <v>123</v>
      </c>
      <c r="B4083" s="151">
        <v>39397</v>
      </c>
      <c r="C4083" s="151" t="s">
        <v>1811</v>
      </c>
      <c r="D4083" s="151" t="s">
        <v>1496</v>
      </c>
      <c r="E4083" s="151">
        <v>2.3822711000000001</v>
      </c>
      <c r="F4083" s="154" t="s">
        <v>7085</v>
      </c>
      <c r="G4083" s="156">
        <v>40.331849722999998</v>
      </c>
      <c r="H4083" s="156">
        <v>0</v>
      </c>
      <c r="I4083" s="156">
        <v>1067.751871592</v>
      </c>
      <c r="J4083" s="156" t="s">
        <v>4328</v>
      </c>
      <c r="K4083" s="151" t="str">
        <f>IFERROR(IF(VLOOKUP(B4083,comp!$D:$L,1,FALSE)=B4083,"",""),"Novo")</f>
        <v/>
      </c>
    </row>
    <row r="4084" spans="1:11">
      <c r="A4084" s="151">
        <v>123</v>
      </c>
      <c r="B4084" s="151">
        <v>39961</v>
      </c>
      <c r="C4084" s="151" t="s">
        <v>2018</v>
      </c>
      <c r="D4084" s="151" t="s">
        <v>727</v>
      </c>
      <c r="E4084" s="151">
        <v>3.1693186</v>
      </c>
      <c r="F4084" s="154" t="s">
        <v>7086</v>
      </c>
      <c r="G4084" s="156">
        <v>71.40474805800001</v>
      </c>
      <c r="H4084" s="156">
        <v>0</v>
      </c>
      <c r="I4084" s="156">
        <v>18.875174189999999</v>
      </c>
      <c r="J4084" s="156" t="s">
        <v>4328</v>
      </c>
      <c r="K4084" s="151" t="str">
        <f>IFERROR(IF(VLOOKUP(B4084,comp!$D:$L,1,FALSE)=B4084,"",""),"Novo")</f>
        <v/>
      </c>
    </row>
    <row r="4085" spans="1:11">
      <c r="A4085" s="151">
        <v>123</v>
      </c>
      <c r="B4085" s="151">
        <v>41315</v>
      </c>
      <c r="C4085" s="151" t="s">
        <v>3032</v>
      </c>
      <c r="D4085" s="151" t="s">
        <v>828</v>
      </c>
      <c r="E4085" s="151">
        <v>12.254698400000001</v>
      </c>
      <c r="F4085" s="154" t="s">
        <v>7087</v>
      </c>
      <c r="G4085" s="156">
        <v>1067.751871592</v>
      </c>
      <c r="H4085" s="156">
        <v>0</v>
      </c>
      <c r="I4085" s="156">
        <v>3374.2537746659996</v>
      </c>
      <c r="J4085" s="156" t="s">
        <v>4328</v>
      </c>
      <c r="K4085" s="151" t="str">
        <f>IFERROR(IF(VLOOKUP(B4085,comp!$D:$L,1,FALSE)=B4085,"",""),"Novo")</f>
        <v/>
      </c>
    </row>
    <row r="4086" spans="1:11">
      <c r="A4086" s="151">
        <v>123</v>
      </c>
      <c r="B4086" s="151">
        <v>42409</v>
      </c>
      <c r="C4086" s="151" t="s">
        <v>3033</v>
      </c>
      <c r="D4086" s="151" t="s">
        <v>828</v>
      </c>
      <c r="E4086" s="151">
        <v>1.6299805000000001</v>
      </c>
      <c r="F4086" s="154" t="s">
        <v>7088</v>
      </c>
      <c r="G4086" s="156">
        <v>18.875174189999999</v>
      </c>
      <c r="H4086" s="156">
        <v>0</v>
      </c>
      <c r="I4086" s="156">
        <v>104.769071748</v>
      </c>
      <c r="J4086" s="156" t="s">
        <v>4328</v>
      </c>
      <c r="K4086" s="151" t="str">
        <f>IFERROR(IF(VLOOKUP(B4086,comp!$D:$L,1,FALSE)=B4086,"",""),"Novo")</f>
        <v/>
      </c>
    </row>
    <row r="4087" spans="1:11">
      <c r="A4087" s="151">
        <v>123</v>
      </c>
      <c r="B4087" s="151">
        <v>43142</v>
      </c>
      <c r="C4087" s="151" t="s">
        <v>2253</v>
      </c>
      <c r="D4087" s="151" t="s">
        <v>1496</v>
      </c>
      <c r="E4087" s="151">
        <v>21.784839399999999</v>
      </c>
      <c r="F4087" s="154" t="s">
        <v>7089</v>
      </c>
      <c r="G4087" s="156">
        <v>3374.2537746659996</v>
      </c>
      <c r="H4087" s="156">
        <v>0</v>
      </c>
      <c r="I4087" s="156">
        <v>194.15888021000001</v>
      </c>
      <c r="J4087" s="156" t="s">
        <v>4328</v>
      </c>
      <c r="K4087" s="151" t="str">
        <f>IFERROR(IF(VLOOKUP(B4087,comp!$D:$L,1,FALSE)=B4087,"",""),"Novo")</f>
        <v/>
      </c>
    </row>
    <row r="4088" spans="1:11">
      <c r="A4088" s="151">
        <v>123</v>
      </c>
      <c r="B4088" s="151">
        <v>43143</v>
      </c>
      <c r="C4088" s="151" t="s">
        <v>3034</v>
      </c>
      <c r="D4088" s="151" t="s">
        <v>1496</v>
      </c>
      <c r="E4088" s="151">
        <v>3.8391012</v>
      </c>
      <c r="F4088" s="154" t="s">
        <v>7090</v>
      </c>
      <c r="G4088" s="156">
        <v>104.769071748</v>
      </c>
      <c r="H4088" s="156">
        <v>0</v>
      </c>
      <c r="I4088" s="156">
        <v>10.773147874999999</v>
      </c>
      <c r="J4088" s="156" t="s">
        <v>4328</v>
      </c>
      <c r="K4088" s="151" t="str">
        <f>IFERROR(IF(VLOOKUP(B4088,comp!$D:$L,1,FALSE)=B4088,"",""),"Novo")</f>
        <v/>
      </c>
    </row>
    <row r="4089" spans="1:11">
      <c r="A4089" s="151">
        <v>123</v>
      </c>
      <c r="B4089" s="151">
        <v>43144</v>
      </c>
      <c r="C4089" s="151" t="s">
        <v>3035</v>
      </c>
      <c r="D4089" s="151" t="s">
        <v>828</v>
      </c>
      <c r="E4089" s="151">
        <v>5.2263494000000001</v>
      </c>
      <c r="F4089" s="154" t="s">
        <v>7091</v>
      </c>
      <c r="G4089" s="156">
        <v>194.15888021000001</v>
      </c>
      <c r="H4089" s="156">
        <v>0</v>
      </c>
      <c r="I4089" s="156">
        <v>73.784067929999992</v>
      </c>
      <c r="J4089" s="156" t="s">
        <v>4328</v>
      </c>
      <c r="K4089" s="151" t="str">
        <f>IFERROR(IF(VLOOKUP(B4089,comp!$D:$L,1,FALSE)=B4089,"",""),"Novo")</f>
        <v/>
      </c>
    </row>
    <row r="4090" spans="1:11">
      <c r="A4090" s="151">
        <v>123</v>
      </c>
      <c r="B4090" s="151">
        <v>43146</v>
      </c>
      <c r="C4090" s="151" t="s">
        <v>2131</v>
      </c>
      <c r="D4090" s="151" t="s">
        <v>828</v>
      </c>
      <c r="E4090" s="151">
        <v>1.2312168999999999</v>
      </c>
      <c r="F4090" s="154" t="s">
        <v>7092</v>
      </c>
      <c r="G4090" s="156">
        <v>10.773147874999999</v>
      </c>
      <c r="H4090" s="156">
        <v>0</v>
      </c>
      <c r="I4090" s="156">
        <v>491.95045987200001</v>
      </c>
      <c r="J4090" s="156" t="s">
        <v>4328</v>
      </c>
      <c r="K4090" s="151" t="str">
        <f>IFERROR(IF(VLOOKUP(B4090,comp!$D:$L,1,FALSE)=B4090,"",""),"Novo")</f>
        <v/>
      </c>
    </row>
    <row r="4091" spans="1:11">
      <c r="A4091" s="151">
        <v>123</v>
      </c>
      <c r="B4091" s="151">
        <v>43147</v>
      </c>
      <c r="C4091" s="151" t="s">
        <v>2322</v>
      </c>
      <c r="D4091" s="151" t="s">
        <v>828</v>
      </c>
      <c r="E4091" s="151">
        <v>3.2220116999999999</v>
      </c>
      <c r="F4091" s="154" t="s">
        <v>7093</v>
      </c>
      <c r="G4091" s="156">
        <v>73.784067929999992</v>
      </c>
      <c r="H4091" s="156">
        <v>0</v>
      </c>
      <c r="I4091" s="156">
        <v>8.7216252920000006</v>
      </c>
      <c r="J4091" s="156" t="s">
        <v>4328</v>
      </c>
      <c r="K4091" s="151" t="str">
        <f>IFERROR(IF(VLOOKUP(B4091,comp!$D:$L,1,FALSE)=B4091,"",""),"Novo")</f>
        <v/>
      </c>
    </row>
    <row r="4092" spans="1:11">
      <c r="A4092" s="151">
        <v>123</v>
      </c>
      <c r="B4092" s="151">
        <v>43148</v>
      </c>
      <c r="C4092" s="151" t="s">
        <v>2320</v>
      </c>
      <c r="D4092" s="151" t="s">
        <v>828</v>
      </c>
      <c r="E4092" s="151">
        <v>8.3184047999999997</v>
      </c>
      <c r="F4092" s="154" t="s">
        <v>7094</v>
      </c>
      <c r="G4092" s="156">
        <v>491.95045987200001</v>
      </c>
      <c r="H4092" s="156">
        <v>0</v>
      </c>
      <c r="I4092" s="156">
        <v>47.624293119999997</v>
      </c>
      <c r="J4092" s="156" t="s">
        <v>4328</v>
      </c>
      <c r="K4092" s="151" t="str">
        <f>IFERROR(IF(VLOOKUP(B4092,comp!$D:$L,1,FALSE)=B4092,"",""),"Novo")</f>
        <v/>
      </c>
    </row>
    <row r="4093" spans="1:11">
      <c r="A4093" s="151">
        <v>123</v>
      </c>
      <c r="B4093" s="151">
        <v>43617</v>
      </c>
      <c r="C4093" s="151" t="s">
        <v>3036</v>
      </c>
      <c r="D4093" s="151" t="s">
        <v>1496</v>
      </c>
      <c r="E4093" s="151">
        <v>1.1082116</v>
      </c>
      <c r="F4093" s="154" t="s">
        <v>7095</v>
      </c>
      <c r="G4093" s="156">
        <v>8.7216252920000006</v>
      </c>
      <c r="H4093" s="156">
        <v>0</v>
      </c>
      <c r="I4093" s="156">
        <v>43025.243772041998</v>
      </c>
      <c r="J4093" s="156" t="s">
        <v>4328</v>
      </c>
      <c r="K4093" s="151" t="str">
        <f>IFERROR(IF(VLOOKUP(B4093,comp!$D:$L,1,FALSE)=B4093,"",""),"Novo")</f>
        <v/>
      </c>
    </row>
    <row r="4094" spans="1:11">
      <c r="A4094" s="151">
        <v>123</v>
      </c>
      <c r="B4094" s="151">
        <v>43618</v>
      </c>
      <c r="C4094" s="151" t="s">
        <v>3037</v>
      </c>
      <c r="D4094" s="151" t="s">
        <v>828</v>
      </c>
      <c r="E4094" s="151">
        <v>2.5882768</v>
      </c>
      <c r="F4094" s="154" t="s">
        <v>7096</v>
      </c>
      <c r="G4094" s="156">
        <v>47.624293119999997</v>
      </c>
      <c r="H4094" s="156">
        <v>0</v>
      </c>
      <c r="I4094" s="156">
        <v>1.154239086</v>
      </c>
      <c r="J4094" s="156" t="s">
        <v>4328</v>
      </c>
      <c r="K4094" s="151" t="str">
        <f>IFERROR(IF(VLOOKUP(B4094,comp!$D:$L,1,FALSE)=B4094,"",""),"Novo")</f>
        <v/>
      </c>
    </row>
    <row r="4095" spans="1:11">
      <c r="A4095" s="151">
        <v>123</v>
      </c>
      <c r="B4095" s="151">
        <v>44074</v>
      </c>
      <c r="C4095" s="151" t="s">
        <v>2249</v>
      </c>
      <c r="D4095" s="151" t="s">
        <v>1496</v>
      </c>
      <c r="E4095" s="151">
        <v>77.790673799999993</v>
      </c>
      <c r="F4095" s="154" t="s">
        <v>7097</v>
      </c>
      <c r="G4095" s="156">
        <v>43025.243772041998</v>
      </c>
      <c r="H4095" s="156">
        <v>0</v>
      </c>
      <c r="I4095" s="156">
        <v>16863.993720112998</v>
      </c>
      <c r="J4095" s="156" t="s">
        <v>4328</v>
      </c>
      <c r="K4095" s="151" t="str">
        <f>IFERROR(IF(VLOOKUP(B4095,comp!$D:$L,1,FALSE)=B4095,"",""),"Novo")</f>
        <v/>
      </c>
    </row>
    <row r="4096" spans="1:11">
      <c r="A4096" s="151">
        <v>123</v>
      </c>
      <c r="B4096" s="151">
        <v>44536</v>
      </c>
      <c r="C4096" s="151" t="s">
        <v>3038</v>
      </c>
      <c r="D4096" s="151" t="s">
        <v>828</v>
      </c>
      <c r="E4096" s="151">
        <v>0.4035801</v>
      </c>
      <c r="F4096" s="154" t="s">
        <v>7098</v>
      </c>
      <c r="G4096" s="156">
        <v>1.154239086</v>
      </c>
      <c r="H4096" s="156">
        <v>0</v>
      </c>
      <c r="I4096" s="156">
        <v>156.180003</v>
      </c>
      <c r="J4096" s="156" t="s">
        <v>4328</v>
      </c>
      <c r="K4096" s="151" t="str">
        <f>IFERROR(IF(VLOOKUP(B4096,comp!$D:$L,1,FALSE)=B4096,"",""),"Novo")</f>
        <v/>
      </c>
    </row>
    <row r="4097" spans="1:11">
      <c r="A4097" s="151">
        <v>123</v>
      </c>
      <c r="B4097" s="151">
        <v>44537</v>
      </c>
      <c r="C4097" s="151" t="s">
        <v>3039</v>
      </c>
      <c r="D4097" s="151" t="s">
        <v>3040</v>
      </c>
      <c r="E4097" s="151">
        <v>48.701861899999997</v>
      </c>
      <c r="F4097" s="154" t="s">
        <v>7099</v>
      </c>
      <c r="G4097" s="156">
        <v>16863.993720112998</v>
      </c>
      <c r="H4097" s="156">
        <v>0</v>
      </c>
      <c r="I4097" s="156">
        <v>280</v>
      </c>
      <c r="J4097" s="156" t="s">
        <v>4328</v>
      </c>
      <c r="K4097" s="151" t="str">
        <f>IFERROR(IF(VLOOKUP(B4097,comp!$D:$L,1,FALSE)=B4097,"",""),"Novo")</f>
        <v/>
      </c>
    </row>
    <row r="4098" spans="1:11">
      <c r="A4098" s="151">
        <v>123</v>
      </c>
      <c r="B4098" s="151">
        <v>45146</v>
      </c>
      <c r="C4098" s="151" t="s">
        <v>3041</v>
      </c>
      <c r="D4098" s="151" t="s">
        <v>828</v>
      </c>
      <c r="E4098" s="151">
        <v>4.6872749999999996</v>
      </c>
      <c r="F4098" s="154" t="s">
        <v>7100</v>
      </c>
      <c r="G4098" s="156">
        <v>156.180003</v>
      </c>
      <c r="H4098" s="156">
        <v>0</v>
      </c>
      <c r="I4098" s="156">
        <v>499.37749472700006</v>
      </c>
      <c r="J4098" s="156" t="s">
        <v>4328</v>
      </c>
      <c r="K4098" s="151" t="str">
        <f>IFERROR(IF(VLOOKUP(B4098,comp!$D:$L,1,FALSE)=B4098,"",""),"Novo")</f>
        <v/>
      </c>
    </row>
    <row r="4099" spans="1:11">
      <c r="A4099" s="151">
        <v>183</v>
      </c>
      <c r="B4099" s="151">
        <v>183</v>
      </c>
      <c r="C4099" s="151" t="s">
        <v>1956</v>
      </c>
      <c r="D4099" s="151" t="s">
        <v>1957</v>
      </c>
      <c r="E4099" s="151">
        <v>1</v>
      </c>
      <c r="F4099" s="154" t="s">
        <v>7101</v>
      </c>
      <c r="G4099" s="156">
        <v>280</v>
      </c>
      <c r="H4099" s="156">
        <v>0</v>
      </c>
      <c r="I4099" s="156">
        <v>107.40231586799999</v>
      </c>
      <c r="J4099" s="156" t="s">
        <v>4328</v>
      </c>
      <c r="K4099" s="151" t="str">
        <f>IFERROR(IF(VLOOKUP(B4099,comp!$D:$L,1,FALSE)=B4099,"",""),"Novo")</f>
        <v/>
      </c>
    </row>
    <row r="4100" spans="1:11">
      <c r="A4100" s="151">
        <v>183</v>
      </c>
      <c r="B4100" s="151">
        <v>181</v>
      </c>
      <c r="C4100" s="151" t="s">
        <v>3042</v>
      </c>
      <c r="D4100" s="151" t="s">
        <v>1957</v>
      </c>
      <c r="E4100" s="151">
        <v>1.3354839000000001</v>
      </c>
      <c r="F4100" s="154" t="s">
        <v>7102</v>
      </c>
      <c r="G4100" s="156">
        <v>499.37749472700006</v>
      </c>
      <c r="H4100" s="156">
        <v>0</v>
      </c>
      <c r="I4100" s="156">
        <v>167.82192499499999</v>
      </c>
      <c r="J4100" s="156" t="s">
        <v>4328</v>
      </c>
      <c r="K4100" s="151" t="str">
        <f>IFERROR(IF(VLOOKUP(B4100,comp!$D:$L,1,FALSE)=B4100,"",""),"Novo")</f>
        <v/>
      </c>
    </row>
    <row r="4101" spans="1:11">
      <c r="A4101" s="151">
        <v>183</v>
      </c>
      <c r="B4101" s="151">
        <v>184</v>
      </c>
      <c r="C4101" s="151" t="s">
        <v>1990</v>
      </c>
      <c r="D4101" s="151" t="s">
        <v>1957</v>
      </c>
      <c r="E4101" s="151">
        <v>0.61935479999999998</v>
      </c>
      <c r="F4101" s="154" t="s">
        <v>7103</v>
      </c>
      <c r="G4101" s="156">
        <v>107.40231586799999</v>
      </c>
      <c r="H4101" s="156">
        <v>0</v>
      </c>
      <c r="I4101" s="156">
        <v>0.13180276599999999</v>
      </c>
      <c r="J4101" s="156" t="s">
        <v>4328</v>
      </c>
      <c r="K4101" s="151" t="str">
        <f>IFERROR(IF(VLOOKUP(B4101,comp!$D:$L,1,FALSE)=B4101,"",""),"Novo")</f>
        <v/>
      </c>
    </row>
    <row r="4102" spans="1:11">
      <c r="A4102" s="151">
        <v>183</v>
      </c>
      <c r="B4102" s="151">
        <v>20001</v>
      </c>
      <c r="C4102" s="151" t="s">
        <v>3043</v>
      </c>
      <c r="D4102" s="151" t="s">
        <v>1957</v>
      </c>
      <c r="E4102" s="151">
        <v>0.77419349999999998</v>
      </c>
      <c r="F4102" s="154" t="s">
        <v>7104</v>
      </c>
      <c r="G4102" s="156">
        <v>167.82192499499999</v>
      </c>
      <c r="H4102" s="156">
        <v>0</v>
      </c>
      <c r="I4102" s="156">
        <v>0.37027612199999999</v>
      </c>
      <c r="J4102" s="156" t="s">
        <v>4328</v>
      </c>
      <c r="K4102" s="151" t="str">
        <f>IFERROR(IF(VLOOKUP(B4102,comp!$D:$L,1,FALSE)=B4102,"",""),"Novo")</f>
        <v/>
      </c>
    </row>
    <row r="4103" spans="1:11">
      <c r="A4103" s="151">
        <v>183</v>
      </c>
      <c r="B4103" s="151">
        <v>20007</v>
      </c>
      <c r="C4103" s="151" t="s">
        <v>2013</v>
      </c>
      <c r="D4103" s="151" t="s">
        <v>826</v>
      </c>
      <c r="E4103" s="151">
        <v>2.1713799999999998E-2</v>
      </c>
      <c r="F4103" s="154" t="s">
        <v>7105</v>
      </c>
      <c r="G4103" s="156">
        <v>0.13180276599999999</v>
      </c>
      <c r="H4103" s="156">
        <v>31.17</v>
      </c>
      <c r="I4103" s="156">
        <v>31.17</v>
      </c>
      <c r="J4103" s="156" t="s">
        <v>4328</v>
      </c>
      <c r="K4103" s="151" t="str">
        <f>IFERROR(IF(VLOOKUP(B4103,comp!$D:$L,1,FALSE)=B4103,"",""),"Novo")</f>
        <v/>
      </c>
    </row>
    <row r="4104" spans="1:11">
      <c r="A4104" s="151">
        <v>183</v>
      </c>
      <c r="B4104" s="151">
        <v>20017</v>
      </c>
      <c r="C4104" s="151" t="s">
        <v>2011</v>
      </c>
      <c r="D4104" s="151" t="s">
        <v>826</v>
      </c>
      <c r="E4104" s="151">
        <v>3.63729E-2</v>
      </c>
      <c r="F4104" s="154" t="s">
        <v>7106</v>
      </c>
      <c r="G4104" s="156">
        <v>0.37027612199999999</v>
      </c>
      <c r="H4104" s="156">
        <v>32.040805573999997</v>
      </c>
      <c r="I4104" s="156">
        <v>32.040805573999997</v>
      </c>
      <c r="J4104" s="156" t="s">
        <v>4328</v>
      </c>
      <c r="K4104" s="151" t="str">
        <f>IFERROR(IF(VLOOKUP(B4104,comp!$D:$L,1,FALSE)=B4104,"",""),"Novo")</f>
        <v/>
      </c>
    </row>
    <row r="4105" spans="1:11">
      <c r="A4105" s="151">
        <v>253</v>
      </c>
      <c r="B4105" s="151">
        <v>253</v>
      </c>
      <c r="C4105" s="151" t="s">
        <v>3044</v>
      </c>
      <c r="D4105" s="151" t="s">
        <v>852</v>
      </c>
      <c r="E4105" s="151">
        <v>1</v>
      </c>
      <c r="F4105" s="154" t="s">
        <v>7107</v>
      </c>
      <c r="G4105" s="156">
        <v>0</v>
      </c>
      <c r="H4105" s="156">
        <v>19.869269706000001</v>
      </c>
      <c r="I4105" s="156">
        <v>19.869269706000001</v>
      </c>
      <c r="J4105" s="156" t="s">
        <v>704</v>
      </c>
      <c r="K4105" s="151" t="str">
        <f>IFERROR(IF(VLOOKUP(B4105,comp!$D:$L,1,FALSE)=B4105,"",""),"Novo")</f>
        <v/>
      </c>
    </row>
    <row r="4106" spans="1:11">
      <c r="A4106" s="151">
        <v>253</v>
      </c>
      <c r="B4106" s="151">
        <v>245</v>
      </c>
      <c r="C4106" s="151" t="s">
        <v>3045</v>
      </c>
      <c r="D4106" s="151" t="s">
        <v>852</v>
      </c>
      <c r="E4106" s="151">
        <v>0.94293130000000003</v>
      </c>
      <c r="F4106" s="154" t="s">
        <v>7108</v>
      </c>
      <c r="G4106" s="156">
        <v>0</v>
      </c>
      <c r="H4106" s="156">
        <v>30.759456024000002</v>
      </c>
      <c r="I4106" s="156">
        <v>30.759456024000002</v>
      </c>
      <c r="J4106" s="156" t="s">
        <v>704</v>
      </c>
      <c r="K4106" s="151" t="str">
        <f>IFERROR(IF(VLOOKUP(B4106,comp!$D:$L,1,FALSE)=B4106,"",""),"Novo")</f>
        <v/>
      </c>
    </row>
    <row r="4107" spans="1:11">
      <c r="A4107" s="151">
        <v>253</v>
      </c>
      <c r="B4107" s="151">
        <v>2350</v>
      </c>
      <c r="C4107" s="151" t="s">
        <v>3046</v>
      </c>
      <c r="D4107" s="151" t="s">
        <v>852</v>
      </c>
      <c r="E4107" s="151">
        <v>0.7433322</v>
      </c>
      <c r="F4107" s="154" t="s">
        <v>7109</v>
      </c>
      <c r="G4107" s="156">
        <v>0</v>
      </c>
      <c r="H4107" s="156">
        <v>73.162118204999999</v>
      </c>
      <c r="I4107" s="156">
        <v>73.162118204999999</v>
      </c>
      <c r="J4107" s="156" t="s">
        <v>704</v>
      </c>
      <c r="K4107" s="151" t="str">
        <f>IFERROR(IF(VLOOKUP(B4107,comp!$D:$L,1,FALSE)=B4107,"",""),"Novo")</f>
        <v/>
      </c>
    </row>
    <row r="4108" spans="1:11">
      <c r="A4108" s="151">
        <v>253</v>
      </c>
      <c r="B4108" s="151">
        <v>6122</v>
      </c>
      <c r="C4108" s="151" t="s">
        <v>3047</v>
      </c>
      <c r="D4108" s="151" t="s">
        <v>852</v>
      </c>
      <c r="E4108" s="151">
        <v>0.95201040000000003</v>
      </c>
      <c r="F4108" s="154" t="s">
        <v>7110</v>
      </c>
      <c r="G4108" s="156">
        <v>0</v>
      </c>
      <c r="H4108" s="156">
        <v>1199871.2</v>
      </c>
      <c r="I4108" s="156">
        <v>1199871.2</v>
      </c>
      <c r="J4108" s="156" t="s">
        <v>704</v>
      </c>
      <c r="K4108" s="151" t="str">
        <f>IFERROR(IF(VLOOKUP(B4108,comp!$D:$L,1,FALSE)=B4108,"",""),"Novo")</f>
        <v/>
      </c>
    </row>
    <row r="4109" spans="1:11">
      <c r="A4109" s="151">
        <v>253</v>
      </c>
      <c r="B4109" s="151">
        <v>7153</v>
      </c>
      <c r="C4109" s="151" t="s">
        <v>3048</v>
      </c>
      <c r="D4109" s="151" t="s">
        <v>852</v>
      </c>
      <c r="E4109" s="151">
        <v>1.4676453</v>
      </c>
      <c r="F4109" s="154" t="s">
        <v>7111</v>
      </c>
      <c r="G4109" s="156">
        <v>0</v>
      </c>
      <c r="H4109" s="156">
        <v>1184199.2329227619</v>
      </c>
      <c r="I4109" s="156">
        <v>1184199.2329227619</v>
      </c>
      <c r="J4109" s="156" t="s">
        <v>704</v>
      </c>
      <c r="K4109" s="151" t="str">
        <f>IFERROR(IF(VLOOKUP(B4109,comp!$D:$L,1,FALSE)=B4109,"",""),"Novo")</f>
        <v/>
      </c>
    </row>
    <row r="4110" spans="1:11">
      <c r="A4110" s="151">
        <v>253</v>
      </c>
      <c r="B4110" s="151">
        <v>40809</v>
      </c>
      <c r="C4110" s="151" t="s">
        <v>3049</v>
      </c>
      <c r="D4110" s="151" t="s">
        <v>3050</v>
      </c>
      <c r="E4110" s="151">
        <v>220</v>
      </c>
      <c r="F4110" s="154" t="s">
        <v>7112</v>
      </c>
      <c r="G4110" s="156">
        <v>0</v>
      </c>
      <c r="H4110" s="156">
        <v>765285.72592982999</v>
      </c>
      <c r="I4110" s="156">
        <v>765285.72592982999</v>
      </c>
      <c r="J4110" s="156" t="s">
        <v>704</v>
      </c>
      <c r="K4110" s="151" t="str">
        <f>IFERROR(IF(VLOOKUP(B4110,comp!$D:$L,1,FALSE)=B4110,"",""),"Novo")</f>
        <v/>
      </c>
    </row>
    <row r="4111" spans="1:11">
      <c r="A4111" s="151">
        <v>253</v>
      </c>
      <c r="B4111" s="151">
        <v>40810</v>
      </c>
      <c r="C4111" s="151" t="s">
        <v>3051</v>
      </c>
      <c r="D4111" s="151" t="s">
        <v>3050</v>
      </c>
      <c r="E4111" s="151">
        <v>209.44228269999999</v>
      </c>
      <c r="F4111" s="154" t="s">
        <v>7113</v>
      </c>
      <c r="G4111" s="156">
        <v>0</v>
      </c>
      <c r="H4111" s="156">
        <v>86.066837562000003</v>
      </c>
      <c r="I4111" s="156">
        <v>86.066837562000003</v>
      </c>
      <c r="J4111" s="156" t="s">
        <v>704</v>
      </c>
      <c r="K4111" s="151" t="str">
        <f>IFERROR(IF(VLOOKUP(B4111,comp!$D:$L,1,FALSE)=B4111,"",""),"Novo")</f>
        <v/>
      </c>
    </row>
    <row r="4112" spans="1:11">
      <c r="A4112" s="151">
        <v>253</v>
      </c>
      <c r="B4112" s="151">
        <v>40812</v>
      </c>
      <c r="C4112" s="151" t="s">
        <v>3052</v>
      </c>
      <c r="D4112" s="151" t="s">
        <v>3050</v>
      </c>
      <c r="E4112" s="151">
        <v>163.53307390000001</v>
      </c>
      <c r="F4112" s="154" t="s">
        <v>7114</v>
      </c>
      <c r="G4112" s="156">
        <v>0</v>
      </c>
      <c r="H4112" s="156">
        <v>3313358.3325841739</v>
      </c>
      <c r="I4112" s="156">
        <v>3313358.3325841739</v>
      </c>
      <c r="J4112" s="156" t="s">
        <v>704</v>
      </c>
      <c r="K4112" s="151" t="str">
        <f>IFERROR(IF(VLOOKUP(B4112,comp!$D:$L,1,FALSE)=B4112,"",""),"Novo")</f>
        <v/>
      </c>
    </row>
    <row r="4113" spans="1:11">
      <c r="A4113" s="151">
        <v>253</v>
      </c>
      <c r="B4113" s="151">
        <v>40943</v>
      </c>
      <c r="C4113" s="151" t="s">
        <v>3053</v>
      </c>
      <c r="D4113" s="151" t="s">
        <v>852</v>
      </c>
      <c r="E4113" s="151">
        <v>1.4153401999999999</v>
      </c>
      <c r="F4113" s="154" t="s">
        <v>7115</v>
      </c>
      <c r="G4113" s="156">
        <v>0</v>
      </c>
      <c r="H4113" s="156">
        <v>2815821.38525435</v>
      </c>
      <c r="I4113" s="156">
        <v>2815821.38525435</v>
      </c>
      <c r="J4113" s="156" t="s">
        <v>704</v>
      </c>
      <c r="K4113" s="151" t="str">
        <f>IFERROR(IF(VLOOKUP(B4113,comp!$D:$L,1,FALSE)=B4113,"",""),"Novo")</f>
        <v/>
      </c>
    </row>
    <row r="4114" spans="1:11">
      <c r="A4114" s="151">
        <v>253</v>
      </c>
      <c r="B4114" s="151">
        <v>40944</v>
      </c>
      <c r="C4114" s="151" t="s">
        <v>3054</v>
      </c>
      <c r="D4114" s="151" t="s">
        <v>3050</v>
      </c>
      <c r="E4114" s="151">
        <v>311.37483789999999</v>
      </c>
      <c r="F4114" s="154" t="s">
        <v>7116</v>
      </c>
      <c r="G4114" s="156">
        <v>0</v>
      </c>
      <c r="H4114" s="156">
        <v>1233456.8652089599</v>
      </c>
      <c r="I4114" s="156">
        <v>1233456.8652089599</v>
      </c>
      <c r="J4114" s="156" t="s">
        <v>704</v>
      </c>
      <c r="K4114" s="151" t="str">
        <f>IFERROR(IF(VLOOKUP(B4114,comp!$D:$L,1,FALSE)=B4114,"",""),"Novo")</f>
        <v/>
      </c>
    </row>
    <row r="4115" spans="1:11">
      <c r="A4115" s="151">
        <v>253</v>
      </c>
      <c r="B4115" s="151">
        <v>41089</v>
      </c>
      <c r="C4115" s="151" t="s">
        <v>3055</v>
      </c>
      <c r="D4115" s="151" t="s">
        <v>3050</v>
      </c>
      <c r="E4115" s="151">
        <v>322.88197150000002</v>
      </c>
      <c r="F4115" s="154" t="s">
        <v>7117</v>
      </c>
      <c r="G4115" s="156">
        <v>0</v>
      </c>
      <c r="H4115" s="156">
        <v>0</v>
      </c>
      <c r="I4115" s="156">
        <v>2.82</v>
      </c>
      <c r="J4115" s="156" t="s">
        <v>704</v>
      </c>
      <c r="K4115" s="151" t="str">
        <f>IFERROR(IF(VLOOKUP(B4115,comp!$D:$L,1,FALSE)=B4115,"",""),"Novo")</f>
        <v/>
      </c>
    </row>
    <row r="4116" spans="1:11">
      <c r="A4116" s="151">
        <v>253</v>
      </c>
      <c r="B4116" s="151">
        <v>41090</v>
      </c>
      <c r="C4116" s="151" t="s">
        <v>3056</v>
      </c>
      <c r="D4116" s="151" t="s">
        <v>3050</v>
      </c>
      <c r="E4116" s="151">
        <v>207.4448768</v>
      </c>
      <c r="F4116" s="154" t="s">
        <v>7118</v>
      </c>
      <c r="G4116" s="156">
        <v>0</v>
      </c>
      <c r="H4116" s="156">
        <v>0</v>
      </c>
      <c r="I4116" s="156">
        <v>0.89948573700000001</v>
      </c>
      <c r="J4116" s="156" t="s">
        <v>704</v>
      </c>
      <c r="K4116" s="151" t="str">
        <f>IFERROR(IF(VLOOKUP(B4116,comp!$D:$L,1,FALSE)=B4116,"",""),"Novo")</f>
        <v/>
      </c>
    </row>
    <row r="4117" spans="1:11">
      <c r="A4117" s="151">
        <v>301</v>
      </c>
      <c r="B4117" s="151">
        <v>301</v>
      </c>
      <c r="C4117" s="151" t="s">
        <v>3057</v>
      </c>
      <c r="D4117" s="151" t="s">
        <v>727</v>
      </c>
      <c r="E4117" s="151">
        <v>1</v>
      </c>
      <c r="F4117" s="154" t="s">
        <v>7119</v>
      </c>
      <c r="G4117" s="156">
        <v>2.82</v>
      </c>
      <c r="H4117" s="156">
        <v>0</v>
      </c>
      <c r="I4117" s="156">
        <v>1.9455429239999997</v>
      </c>
      <c r="J4117" s="156" t="s">
        <v>4328</v>
      </c>
      <c r="K4117" s="151" t="str">
        <f>IFERROR(IF(VLOOKUP(B4117,comp!$D:$L,1,FALSE)=B4117,"",""),"Novo")</f>
        <v/>
      </c>
    </row>
    <row r="4118" spans="1:11">
      <c r="A4118" s="151">
        <v>301</v>
      </c>
      <c r="B4118" s="151">
        <v>296</v>
      </c>
      <c r="C4118" s="151" t="s">
        <v>3058</v>
      </c>
      <c r="D4118" s="151" t="s">
        <v>727</v>
      </c>
      <c r="E4118" s="151">
        <v>0.5657143</v>
      </c>
      <c r="F4118" s="154" t="s">
        <v>7120</v>
      </c>
      <c r="G4118" s="156">
        <v>0.89948573700000001</v>
      </c>
      <c r="H4118" s="156">
        <v>0</v>
      </c>
      <c r="I4118" s="156">
        <v>2.2932570339999998</v>
      </c>
      <c r="J4118" s="156" t="s">
        <v>4328</v>
      </c>
      <c r="K4118" s="151" t="str">
        <f>IFERROR(IF(VLOOKUP(B4118,comp!$D:$L,1,FALSE)=B4118,"",""),"Novo")</f>
        <v/>
      </c>
    </row>
    <row r="4119" spans="1:11">
      <c r="A4119" s="151">
        <v>301</v>
      </c>
      <c r="B4119" s="151">
        <v>297</v>
      </c>
      <c r="C4119" s="151" t="s">
        <v>3059</v>
      </c>
      <c r="D4119" s="151" t="s">
        <v>727</v>
      </c>
      <c r="E4119" s="151">
        <v>0.83142859999999996</v>
      </c>
      <c r="F4119" s="154" t="s">
        <v>7121</v>
      </c>
      <c r="G4119" s="156">
        <v>1.9455429239999997</v>
      </c>
      <c r="H4119" s="156">
        <v>0</v>
      </c>
      <c r="I4119" s="156">
        <v>3.886885667</v>
      </c>
      <c r="J4119" s="156" t="s">
        <v>4328</v>
      </c>
      <c r="K4119" s="151" t="str">
        <f>IFERROR(IF(VLOOKUP(B4119,comp!$D:$L,1,FALSE)=B4119,"",""),"Novo")</f>
        <v/>
      </c>
    </row>
    <row r="4120" spans="1:11">
      <c r="A4120" s="151">
        <v>301</v>
      </c>
      <c r="B4120" s="151">
        <v>298</v>
      </c>
      <c r="C4120" s="151" t="s">
        <v>2984</v>
      </c>
      <c r="D4120" s="151" t="s">
        <v>727</v>
      </c>
      <c r="E4120" s="151">
        <v>0.90285709999999997</v>
      </c>
      <c r="F4120" s="154" t="s">
        <v>7122</v>
      </c>
      <c r="G4120" s="156">
        <v>2.2932570339999998</v>
      </c>
      <c r="H4120" s="156">
        <v>0</v>
      </c>
      <c r="I4120" s="156">
        <v>46.446399999999997</v>
      </c>
      <c r="J4120" s="156" t="s">
        <v>4328</v>
      </c>
      <c r="K4120" s="151" t="str">
        <f>IFERROR(IF(VLOOKUP(B4120,comp!$D:$L,1,FALSE)=B4120,"",""),"Novo")</f>
        <v/>
      </c>
    </row>
    <row r="4121" spans="1:11">
      <c r="A4121" s="151">
        <v>301</v>
      </c>
      <c r="B4121" s="151">
        <v>299</v>
      </c>
      <c r="C4121" s="151" t="s">
        <v>3060</v>
      </c>
      <c r="D4121" s="151" t="s">
        <v>727</v>
      </c>
      <c r="E4121" s="151">
        <v>1.1742857</v>
      </c>
      <c r="F4121" s="154" t="s">
        <v>7123</v>
      </c>
      <c r="G4121" s="156">
        <v>3.886885667</v>
      </c>
      <c r="H4121" s="156">
        <v>0</v>
      </c>
      <c r="I4121" s="156">
        <v>3.458742768</v>
      </c>
      <c r="J4121" s="156" t="s">
        <v>4328</v>
      </c>
      <c r="K4121" s="151" t="str">
        <f>IFERROR(IF(VLOOKUP(B4121,comp!$D:$L,1,FALSE)=B4121,"",""),"Novo")</f>
        <v/>
      </c>
    </row>
    <row r="4122" spans="1:11">
      <c r="A4122" s="151">
        <v>301</v>
      </c>
      <c r="B4122" s="151">
        <v>300</v>
      </c>
      <c r="C4122" s="151" t="s">
        <v>3061</v>
      </c>
      <c r="D4122" s="151" t="s">
        <v>727</v>
      </c>
      <c r="E4122" s="151">
        <v>4.0599999999999996</v>
      </c>
      <c r="F4122" s="154" t="s">
        <v>7124</v>
      </c>
      <c r="G4122" s="156">
        <v>46.446399999999997</v>
      </c>
      <c r="H4122" s="156">
        <v>0</v>
      </c>
      <c r="I4122" s="156">
        <v>34.229714426000001</v>
      </c>
      <c r="J4122" s="156" t="s">
        <v>4328</v>
      </c>
      <c r="K4122" s="151" t="str">
        <f>IFERROR(IF(VLOOKUP(B4122,comp!$D:$L,1,FALSE)=B4122,"",""),"Novo")</f>
        <v/>
      </c>
    </row>
    <row r="4123" spans="1:11">
      <c r="A4123" s="151">
        <v>301</v>
      </c>
      <c r="B4123" s="151">
        <v>303</v>
      </c>
      <c r="C4123" s="151" t="s">
        <v>746</v>
      </c>
      <c r="D4123" s="151" t="s">
        <v>727</v>
      </c>
      <c r="E4123" s="151">
        <v>1.1085714</v>
      </c>
      <c r="F4123" s="154" t="s">
        <v>7125</v>
      </c>
      <c r="G4123" s="156">
        <v>3.458742768</v>
      </c>
      <c r="H4123" s="156">
        <v>0</v>
      </c>
      <c r="I4123" s="156">
        <v>78.757143070000012</v>
      </c>
      <c r="J4123" s="156" t="s">
        <v>4328</v>
      </c>
      <c r="K4123" s="151" t="str">
        <f>IFERROR(IF(VLOOKUP(B4123,comp!$D:$L,1,FALSE)=B4123,"",""),"Novo")</f>
        <v/>
      </c>
    </row>
    <row r="4124" spans="1:11">
      <c r="A4124" s="151">
        <v>301</v>
      </c>
      <c r="B4124" s="151">
        <v>305</v>
      </c>
      <c r="C4124" s="151" t="s">
        <v>726</v>
      </c>
      <c r="D4124" s="151" t="s">
        <v>727</v>
      </c>
      <c r="E4124" s="151">
        <v>3.4857143000000002</v>
      </c>
      <c r="F4124" s="154" t="s">
        <v>7126</v>
      </c>
      <c r="G4124" s="156">
        <v>34.229714426000001</v>
      </c>
      <c r="H4124" s="156">
        <v>0</v>
      </c>
      <c r="I4124" s="156">
        <v>502.78885660499998</v>
      </c>
      <c r="J4124" s="156" t="s">
        <v>4328</v>
      </c>
      <c r="K4124" s="151" t="str">
        <f>IFERROR(IF(VLOOKUP(B4124,comp!$D:$L,1,FALSE)=B4124,"",""),"Novo")</f>
        <v/>
      </c>
    </row>
    <row r="4125" spans="1:11">
      <c r="A4125" s="151">
        <v>301</v>
      </c>
      <c r="B4125" s="151">
        <v>306</v>
      </c>
      <c r="C4125" s="151" t="s">
        <v>729</v>
      </c>
      <c r="D4125" s="151" t="s">
        <v>727</v>
      </c>
      <c r="E4125" s="151">
        <v>5.2857143000000004</v>
      </c>
      <c r="F4125" s="154" t="s">
        <v>7127</v>
      </c>
      <c r="G4125" s="156">
        <v>78.757143070000012</v>
      </c>
      <c r="H4125" s="156">
        <v>0</v>
      </c>
      <c r="I4125" s="156">
        <v>2504.6321106840001</v>
      </c>
      <c r="J4125" s="156" t="s">
        <v>4328</v>
      </c>
      <c r="K4125" s="151" t="str">
        <f>IFERROR(IF(VLOOKUP(B4125,comp!$D:$L,1,FALSE)=B4125,"",""),"Novo")</f>
        <v/>
      </c>
    </row>
    <row r="4126" spans="1:11">
      <c r="A4126" s="151">
        <v>301</v>
      </c>
      <c r="B4126" s="151">
        <v>307</v>
      </c>
      <c r="C4126" s="151" t="s">
        <v>731</v>
      </c>
      <c r="D4126" s="151" t="s">
        <v>727</v>
      </c>
      <c r="E4126" s="151">
        <v>13.3542857</v>
      </c>
      <c r="F4126" s="154" t="s">
        <v>7128</v>
      </c>
      <c r="G4126" s="156">
        <v>502.78885660499998</v>
      </c>
      <c r="H4126" s="156">
        <v>0</v>
      </c>
      <c r="I4126" s="156">
        <v>1349.2059419760001</v>
      </c>
      <c r="J4126" s="156" t="s">
        <v>4328</v>
      </c>
      <c r="K4126" s="151" t="str">
        <f>IFERROR(IF(VLOOKUP(B4126,comp!$D:$L,1,FALSE)=B4126,"",""),"Novo")</f>
        <v/>
      </c>
    </row>
    <row r="4127" spans="1:11">
      <c r="A4127" s="151">
        <v>301</v>
      </c>
      <c r="B4127" s="151">
        <v>308</v>
      </c>
      <c r="C4127" s="151" t="s">
        <v>733</v>
      </c>
      <c r="D4127" s="151" t="s">
        <v>727</v>
      </c>
      <c r="E4127" s="151">
        <v>29.802857100000001</v>
      </c>
      <c r="F4127" s="154" t="s">
        <v>7129</v>
      </c>
      <c r="G4127" s="156">
        <v>2504.6321106840001</v>
      </c>
      <c r="H4127" s="156">
        <v>0</v>
      </c>
      <c r="I4127" s="156">
        <v>2591.8125465210001</v>
      </c>
      <c r="J4127" s="156" t="s">
        <v>4328</v>
      </c>
      <c r="K4127" s="151" t="str">
        <f>IFERROR(IF(VLOOKUP(B4127,comp!$D:$L,1,FALSE)=B4127,"",""),"Novo")</f>
        <v/>
      </c>
    </row>
    <row r="4128" spans="1:11">
      <c r="A4128" s="151">
        <v>301</v>
      </c>
      <c r="B4128" s="151">
        <v>309</v>
      </c>
      <c r="C4128" s="151" t="s">
        <v>735</v>
      </c>
      <c r="D4128" s="151" t="s">
        <v>727</v>
      </c>
      <c r="E4128" s="151">
        <v>21.874285700000001</v>
      </c>
      <c r="F4128" s="154" t="s">
        <v>7130</v>
      </c>
      <c r="G4128" s="156">
        <v>1349.2059419760001</v>
      </c>
      <c r="H4128" s="156">
        <v>0</v>
      </c>
      <c r="I4128" s="156">
        <v>31.610514016</v>
      </c>
      <c r="J4128" s="156" t="s">
        <v>4328</v>
      </c>
      <c r="K4128" s="151" t="str">
        <f>IFERROR(IF(VLOOKUP(B4128,comp!$D:$L,1,FALSE)=B4128,"",""),"Novo")</f>
        <v/>
      </c>
    </row>
    <row r="4129" spans="1:11">
      <c r="A4129" s="151">
        <v>301</v>
      </c>
      <c r="B4129" s="151">
        <v>310</v>
      </c>
      <c r="C4129" s="151" t="s">
        <v>737</v>
      </c>
      <c r="D4129" s="151" t="s">
        <v>727</v>
      </c>
      <c r="E4129" s="151">
        <v>30.3171429</v>
      </c>
      <c r="F4129" s="154" t="s">
        <v>7131</v>
      </c>
      <c r="G4129" s="156">
        <v>2591.8125465210001</v>
      </c>
      <c r="H4129" s="156">
        <v>0</v>
      </c>
      <c r="I4129" s="156">
        <v>128.18171347100002</v>
      </c>
      <c r="J4129" s="156" t="s">
        <v>4328</v>
      </c>
      <c r="K4129" s="151" t="str">
        <f>IFERROR(IF(VLOOKUP(B4129,comp!$D:$L,1,FALSE)=B4129,"",""),"Novo")</f>
        <v/>
      </c>
    </row>
    <row r="4130" spans="1:11">
      <c r="A4130" s="151">
        <v>301</v>
      </c>
      <c r="B4130" s="151">
        <v>311</v>
      </c>
      <c r="C4130" s="151" t="s">
        <v>3062</v>
      </c>
      <c r="D4130" s="151" t="s">
        <v>727</v>
      </c>
      <c r="E4130" s="151">
        <v>3.3485714</v>
      </c>
      <c r="F4130" s="154" t="s">
        <v>7132</v>
      </c>
      <c r="G4130" s="156">
        <v>31.610514016</v>
      </c>
      <c r="H4130" s="156">
        <v>0</v>
      </c>
      <c r="I4130" s="156">
        <v>315.13428656600001</v>
      </c>
      <c r="J4130" s="156" t="s">
        <v>4328</v>
      </c>
      <c r="K4130" s="151" t="str">
        <f>IFERROR(IF(VLOOKUP(B4130,comp!$D:$L,1,FALSE)=B4130,"",""),"Novo")</f>
        <v/>
      </c>
    </row>
    <row r="4131" spans="1:11">
      <c r="A4131" s="151">
        <v>301</v>
      </c>
      <c r="B4131" s="151">
        <v>318</v>
      </c>
      <c r="C4131" s="151" t="s">
        <v>3063</v>
      </c>
      <c r="D4131" s="151" t="s">
        <v>727</v>
      </c>
      <c r="E4131" s="151">
        <v>6.7428571000000002</v>
      </c>
      <c r="F4131" s="154" t="s">
        <v>7133</v>
      </c>
      <c r="G4131" s="156">
        <v>128.18171347100002</v>
      </c>
      <c r="H4131" s="156">
        <v>0</v>
      </c>
      <c r="I4131" s="156">
        <v>1.7222856200000001</v>
      </c>
      <c r="J4131" s="156" t="s">
        <v>4328</v>
      </c>
      <c r="K4131" s="151" t="str">
        <f>IFERROR(IF(VLOOKUP(B4131,comp!$D:$L,1,FALSE)=B4131,"",""),"Novo")</f>
        <v/>
      </c>
    </row>
    <row r="4132" spans="1:11">
      <c r="A4132" s="151">
        <v>301</v>
      </c>
      <c r="B4132" s="151">
        <v>319</v>
      </c>
      <c r="C4132" s="151" t="s">
        <v>3064</v>
      </c>
      <c r="D4132" s="151" t="s">
        <v>727</v>
      </c>
      <c r="E4132" s="151">
        <v>10.571428600000001</v>
      </c>
      <c r="F4132" s="154" t="s">
        <v>7134</v>
      </c>
      <c r="G4132" s="156">
        <v>315.13428656600001</v>
      </c>
      <c r="H4132" s="156">
        <v>0</v>
      </c>
      <c r="I4132" s="156">
        <v>19.806171641999999</v>
      </c>
      <c r="J4132" s="156" t="s">
        <v>4328</v>
      </c>
      <c r="K4132" s="151" t="str">
        <f>IFERROR(IF(VLOOKUP(B4132,comp!$D:$L,1,FALSE)=B4132,"",""),"Novo")</f>
        <v/>
      </c>
    </row>
    <row r="4133" spans="1:11">
      <c r="A4133" s="151">
        <v>301</v>
      </c>
      <c r="B4133" s="151">
        <v>325</v>
      </c>
      <c r="C4133" s="151" t="s">
        <v>3065</v>
      </c>
      <c r="D4133" s="151" t="s">
        <v>727</v>
      </c>
      <c r="E4133" s="151">
        <v>0.78285709999999997</v>
      </c>
      <c r="F4133" s="154" t="s">
        <v>7135</v>
      </c>
      <c r="G4133" s="156">
        <v>1.7222856200000001</v>
      </c>
      <c r="H4133" s="156">
        <v>0</v>
      </c>
      <c r="I4133" s="156">
        <v>13.857143124999999</v>
      </c>
      <c r="J4133" s="156" t="s">
        <v>4328</v>
      </c>
      <c r="K4133" s="151" t="str">
        <f>IFERROR(IF(VLOOKUP(B4133,comp!$D:$L,1,FALSE)=B4133,"",""),"Novo")</f>
        <v/>
      </c>
    </row>
    <row r="4134" spans="1:11">
      <c r="A4134" s="151">
        <v>301</v>
      </c>
      <c r="B4134" s="151">
        <v>328</v>
      </c>
      <c r="C4134" s="151" t="s">
        <v>3066</v>
      </c>
      <c r="D4134" s="151" t="s">
        <v>727</v>
      </c>
      <c r="E4134" s="151">
        <v>2.6514286</v>
      </c>
      <c r="F4134" s="154" t="s">
        <v>7136</v>
      </c>
      <c r="G4134" s="156">
        <v>19.806171641999999</v>
      </c>
      <c r="H4134" s="156">
        <v>0</v>
      </c>
      <c r="I4134" s="156">
        <v>1.552571339</v>
      </c>
      <c r="J4134" s="156" t="s">
        <v>4328</v>
      </c>
      <c r="K4134" s="151" t="str">
        <f>IFERROR(IF(VLOOKUP(B4134,comp!$D:$L,1,FALSE)=B4134,"",""),"Novo")</f>
        <v/>
      </c>
    </row>
    <row r="4135" spans="1:11">
      <c r="A4135" s="151">
        <v>301</v>
      </c>
      <c r="B4135" s="151">
        <v>329</v>
      </c>
      <c r="C4135" s="151" t="s">
        <v>3067</v>
      </c>
      <c r="D4135" s="151" t="s">
        <v>727</v>
      </c>
      <c r="E4135" s="151">
        <v>2.2171428999999998</v>
      </c>
      <c r="F4135" s="154" t="s">
        <v>7137</v>
      </c>
      <c r="G4135" s="156">
        <v>13.857143124999999</v>
      </c>
      <c r="H4135" s="156">
        <v>0</v>
      </c>
      <c r="I4135" s="156">
        <v>5.7686572580000002</v>
      </c>
      <c r="J4135" s="156" t="s">
        <v>4328</v>
      </c>
      <c r="K4135" s="151" t="str">
        <f>IFERROR(IF(VLOOKUP(B4135,comp!$D:$L,1,FALSE)=B4135,"",""),"Novo")</f>
        <v/>
      </c>
    </row>
    <row r="4136" spans="1:11">
      <c r="A4136" s="151">
        <v>301</v>
      </c>
      <c r="B4136" s="151">
        <v>20085</v>
      </c>
      <c r="C4136" s="151" t="s">
        <v>2979</v>
      </c>
      <c r="D4136" s="151" t="s">
        <v>727</v>
      </c>
      <c r="E4136" s="151">
        <v>0.74285710000000005</v>
      </c>
      <c r="F4136" s="154" t="s">
        <v>7138</v>
      </c>
      <c r="G4136" s="156">
        <v>1.552571339</v>
      </c>
      <c r="H4136" s="156">
        <v>0</v>
      </c>
      <c r="I4136" s="156">
        <v>2.0967427530000005</v>
      </c>
      <c r="J4136" s="156" t="s">
        <v>4328</v>
      </c>
      <c r="K4136" s="151" t="str">
        <f>IFERROR(IF(VLOOKUP(B4136,comp!$D:$L,1,FALSE)=B4136,"",""),"Novo")</f>
        <v/>
      </c>
    </row>
    <row r="4137" spans="1:11">
      <c r="A4137" s="151">
        <v>301</v>
      </c>
      <c r="B4137" s="151">
        <v>20326</v>
      </c>
      <c r="C4137" s="151" t="s">
        <v>3068</v>
      </c>
      <c r="D4137" s="151" t="s">
        <v>727</v>
      </c>
      <c r="E4137" s="151">
        <v>1.4314286000000001</v>
      </c>
      <c r="F4137" s="154" t="s">
        <v>7139</v>
      </c>
      <c r="G4137" s="156">
        <v>5.7686572580000002</v>
      </c>
      <c r="H4137" s="156">
        <v>0</v>
      </c>
      <c r="I4137" s="156">
        <v>2.7225141669999999</v>
      </c>
      <c r="J4137" s="156" t="s">
        <v>4328</v>
      </c>
      <c r="K4137" s="151" t="str">
        <f>IFERROR(IF(VLOOKUP(B4137,comp!$D:$L,1,FALSE)=B4137,"",""),"Novo")</f>
        <v/>
      </c>
    </row>
    <row r="4138" spans="1:11">
      <c r="A4138" s="151">
        <v>301</v>
      </c>
      <c r="B4138" s="151">
        <v>39641</v>
      </c>
      <c r="C4138" s="151" t="s">
        <v>3069</v>
      </c>
      <c r="D4138" s="151" t="s">
        <v>727</v>
      </c>
      <c r="E4138" s="151">
        <v>0.86285710000000004</v>
      </c>
      <c r="F4138" s="154" t="s">
        <v>7140</v>
      </c>
      <c r="G4138" s="156">
        <v>2.0967427530000005</v>
      </c>
      <c r="H4138" s="156">
        <v>0</v>
      </c>
      <c r="I4138" s="156">
        <v>3.7514285249999997</v>
      </c>
      <c r="J4138" s="156" t="s">
        <v>4328</v>
      </c>
      <c r="K4138" s="151" t="str">
        <f>IFERROR(IF(VLOOKUP(B4138,comp!$D:$L,1,FALSE)=B4138,"",""),"Novo")</f>
        <v/>
      </c>
    </row>
    <row r="4139" spans="1:11">
      <c r="A4139" s="151">
        <v>301</v>
      </c>
      <c r="B4139" s="151">
        <v>39642</v>
      </c>
      <c r="C4139" s="151" t="s">
        <v>3070</v>
      </c>
      <c r="D4139" s="151" t="s">
        <v>727</v>
      </c>
      <c r="E4139" s="151">
        <v>0.98285710000000004</v>
      </c>
      <c r="F4139" s="154" t="s">
        <v>7141</v>
      </c>
      <c r="G4139" s="156">
        <v>2.7225141669999999</v>
      </c>
      <c r="H4139" s="156">
        <v>0</v>
      </c>
      <c r="I4139" s="156">
        <v>9.0143998559999989</v>
      </c>
      <c r="J4139" s="156" t="s">
        <v>4328</v>
      </c>
      <c r="K4139" s="151" t="str">
        <f>IFERROR(IF(VLOOKUP(B4139,comp!$D:$L,1,FALSE)=B4139,"",""),"Novo")</f>
        <v/>
      </c>
    </row>
    <row r="4140" spans="1:11">
      <c r="A4140" s="151">
        <v>301</v>
      </c>
      <c r="B4140" s="151">
        <v>39643</v>
      </c>
      <c r="C4140" s="151" t="s">
        <v>3071</v>
      </c>
      <c r="D4140" s="151" t="s">
        <v>727</v>
      </c>
      <c r="E4140" s="151">
        <v>1.1542857</v>
      </c>
      <c r="F4140" s="154" t="s">
        <v>7142</v>
      </c>
      <c r="G4140" s="156">
        <v>3.7514285249999997</v>
      </c>
      <c r="H4140" s="156">
        <v>0</v>
      </c>
      <c r="I4140" s="156">
        <v>10.819199999999999</v>
      </c>
      <c r="J4140" s="156" t="s">
        <v>4328</v>
      </c>
      <c r="K4140" s="151" t="str">
        <f>IFERROR(IF(VLOOKUP(B4140,comp!$D:$L,1,FALSE)=B4140,"",""),"Novo")</f>
        <v/>
      </c>
    </row>
    <row r="4141" spans="1:11">
      <c r="A4141" s="151">
        <v>301</v>
      </c>
      <c r="B4141" s="151">
        <v>39644</v>
      </c>
      <c r="C4141" s="151" t="s">
        <v>3072</v>
      </c>
      <c r="D4141" s="151" t="s">
        <v>727</v>
      </c>
      <c r="E4141" s="151">
        <v>1.7885713999999999</v>
      </c>
      <c r="F4141" s="154" t="s">
        <v>7143</v>
      </c>
      <c r="G4141" s="156">
        <v>9.0143998559999989</v>
      </c>
      <c r="H4141" s="156">
        <v>0</v>
      </c>
      <c r="I4141" s="156">
        <v>152.58714374600001</v>
      </c>
      <c r="J4141" s="156" t="s">
        <v>4328</v>
      </c>
      <c r="K4141" s="151" t="str">
        <f>IFERROR(IF(VLOOKUP(B4141,comp!$D:$L,1,FALSE)=B4141,"",""),"Novo")</f>
        <v/>
      </c>
    </row>
    <row r="4142" spans="1:11">
      <c r="A4142" s="151">
        <v>301</v>
      </c>
      <c r="B4142" s="151">
        <v>39645</v>
      </c>
      <c r="C4142" s="151" t="s">
        <v>3073</v>
      </c>
      <c r="D4142" s="151" t="s">
        <v>727</v>
      </c>
      <c r="E4142" s="151">
        <v>1.96</v>
      </c>
      <c r="F4142" s="154" t="s">
        <v>7144</v>
      </c>
      <c r="G4142" s="156">
        <v>10.819199999999999</v>
      </c>
      <c r="H4142" s="156">
        <v>0</v>
      </c>
      <c r="I4142" s="156">
        <v>217.30499999999998</v>
      </c>
      <c r="J4142" s="156" t="s">
        <v>4328</v>
      </c>
      <c r="K4142" s="151" t="str">
        <f>IFERROR(IF(VLOOKUP(B4142,comp!$D:$L,1,FALSE)=B4142,"",""),"Novo")</f>
        <v/>
      </c>
    </row>
    <row r="4143" spans="1:11">
      <c r="A4143" s="151">
        <v>301</v>
      </c>
      <c r="B4143" s="151">
        <v>40340</v>
      </c>
      <c r="C4143" s="151" t="s">
        <v>763</v>
      </c>
      <c r="D4143" s="151" t="s">
        <v>727</v>
      </c>
      <c r="E4143" s="151">
        <v>7.3571429000000004</v>
      </c>
      <c r="F4143" s="154" t="s">
        <v>7145</v>
      </c>
      <c r="G4143" s="156">
        <v>152.58714374600001</v>
      </c>
      <c r="H4143" s="156">
        <v>0</v>
      </c>
      <c r="I4143" s="156">
        <v>309.11657227199998</v>
      </c>
      <c r="J4143" s="156" t="s">
        <v>4328</v>
      </c>
      <c r="K4143" s="151" t="str">
        <f>IFERROR(IF(VLOOKUP(B4143,comp!$D:$L,1,FALSE)=B4143,"",""),"Novo")</f>
        <v/>
      </c>
    </row>
    <row r="4144" spans="1:11">
      <c r="A4144" s="151">
        <v>301</v>
      </c>
      <c r="B4144" s="151">
        <v>40341</v>
      </c>
      <c r="C4144" s="151" t="s">
        <v>765</v>
      </c>
      <c r="D4144" s="151" t="s">
        <v>727</v>
      </c>
      <c r="E4144" s="151">
        <v>8.7799999999999994</v>
      </c>
      <c r="F4144" s="154" t="s">
        <v>7146</v>
      </c>
      <c r="G4144" s="156">
        <v>217.30499999999998</v>
      </c>
      <c r="H4144" s="156">
        <v>0</v>
      </c>
      <c r="I4144" s="156">
        <v>434.94840000000005</v>
      </c>
      <c r="J4144" s="156" t="s">
        <v>4328</v>
      </c>
      <c r="K4144" s="151" t="str">
        <f>IFERROR(IF(VLOOKUP(B4144,comp!$D:$L,1,FALSE)=B4144,"",""),"Novo")</f>
        <v/>
      </c>
    </row>
    <row r="4145" spans="1:11">
      <c r="A4145" s="151">
        <v>301</v>
      </c>
      <c r="B4145" s="151">
        <v>40342</v>
      </c>
      <c r="C4145" s="151" t="s">
        <v>767</v>
      </c>
      <c r="D4145" s="151" t="s">
        <v>727</v>
      </c>
      <c r="E4145" s="151">
        <v>10.471428599999999</v>
      </c>
      <c r="F4145" s="154" t="s">
        <v>7147</v>
      </c>
      <c r="G4145" s="156">
        <v>309.11657227199998</v>
      </c>
      <c r="H4145" s="156">
        <v>0</v>
      </c>
      <c r="I4145" s="156">
        <v>808.30640136400007</v>
      </c>
      <c r="J4145" s="156" t="s">
        <v>4328</v>
      </c>
      <c r="K4145" s="151" t="str">
        <f>IFERROR(IF(VLOOKUP(B4145,comp!$D:$L,1,FALSE)=B4145,"",""),"Novo")</f>
        <v/>
      </c>
    </row>
    <row r="4146" spans="1:11">
      <c r="A4146" s="151">
        <v>301</v>
      </c>
      <c r="B4146" s="151">
        <v>40343</v>
      </c>
      <c r="C4146" s="151" t="s">
        <v>769</v>
      </c>
      <c r="D4146" s="151" t="s">
        <v>727</v>
      </c>
      <c r="E4146" s="151">
        <v>12.42</v>
      </c>
      <c r="F4146" s="154" t="s">
        <v>7148</v>
      </c>
      <c r="G4146" s="156">
        <v>434.94840000000005</v>
      </c>
      <c r="H4146" s="156">
        <v>0</v>
      </c>
      <c r="I4146" s="156">
        <v>1227.361883193</v>
      </c>
      <c r="J4146" s="156" t="s">
        <v>4328</v>
      </c>
      <c r="K4146" s="151" t="str">
        <f>IFERROR(IF(VLOOKUP(B4146,comp!$D:$L,1,FALSE)=B4146,"",""),"Novo")</f>
        <v/>
      </c>
    </row>
    <row r="4147" spans="1:11">
      <c r="A4147" s="151">
        <v>301</v>
      </c>
      <c r="B4147" s="151">
        <v>40344</v>
      </c>
      <c r="C4147" s="151" t="s">
        <v>771</v>
      </c>
      <c r="D4147" s="151" t="s">
        <v>727</v>
      </c>
      <c r="E4147" s="151">
        <v>16.9314286</v>
      </c>
      <c r="F4147" s="154" t="s">
        <v>7149</v>
      </c>
      <c r="G4147" s="156">
        <v>808.30640136400007</v>
      </c>
      <c r="H4147" s="156">
        <v>0</v>
      </c>
      <c r="I4147" s="156">
        <v>1651.4079999999999</v>
      </c>
      <c r="J4147" s="156" t="s">
        <v>4328</v>
      </c>
      <c r="K4147" s="151" t="str">
        <f>IFERROR(IF(VLOOKUP(B4147,comp!$D:$L,1,FALSE)=B4147,"",""),"Novo")</f>
        <v/>
      </c>
    </row>
    <row r="4148" spans="1:11">
      <c r="A4148" s="151">
        <v>301</v>
      </c>
      <c r="B4148" s="151">
        <v>40345</v>
      </c>
      <c r="C4148" s="151" t="s">
        <v>773</v>
      </c>
      <c r="D4148" s="151" t="s">
        <v>727</v>
      </c>
      <c r="E4148" s="151">
        <v>20.862857099999999</v>
      </c>
      <c r="F4148" s="154" t="s">
        <v>7150</v>
      </c>
      <c r="G4148" s="156">
        <v>1227.361883193</v>
      </c>
      <c r="H4148" s="156">
        <v>0</v>
      </c>
      <c r="I4148" s="156">
        <v>2606.9859440819996</v>
      </c>
      <c r="J4148" s="156" t="s">
        <v>4328</v>
      </c>
      <c r="K4148" s="151" t="str">
        <f>IFERROR(IF(VLOOKUP(B4148,comp!$D:$L,1,FALSE)=B4148,"",""),"Novo")</f>
        <v/>
      </c>
    </row>
    <row r="4149" spans="1:11">
      <c r="A4149" s="151">
        <v>301</v>
      </c>
      <c r="B4149" s="151">
        <v>40346</v>
      </c>
      <c r="C4149" s="151" t="s">
        <v>775</v>
      </c>
      <c r="D4149" s="151" t="s">
        <v>727</v>
      </c>
      <c r="E4149" s="151">
        <v>24.2</v>
      </c>
      <c r="F4149" s="154" t="s">
        <v>7151</v>
      </c>
      <c r="G4149" s="156">
        <v>1651.4079999999999</v>
      </c>
      <c r="H4149" s="156">
        <v>0</v>
      </c>
      <c r="I4149" s="156">
        <v>2.4700000000000002</v>
      </c>
      <c r="J4149" s="156" t="s">
        <v>4328</v>
      </c>
      <c r="K4149" s="151" t="str">
        <f>IFERROR(IF(VLOOKUP(B4149,comp!$D:$L,1,FALSE)=B4149,"",""),"Novo")</f>
        <v/>
      </c>
    </row>
    <row r="4150" spans="1:11">
      <c r="A4150" s="151">
        <v>301</v>
      </c>
      <c r="B4150" s="151">
        <v>40347</v>
      </c>
      <c r="C4150" s="151" t="s">
        <v>777</v>
      </c>
      <c r="D4150" s="151" t="s">
        <v>727</v>
      </c>
      <c r="E4150" s="151">
        <v>30.4057143</v>
      </c>
      <c r="F4150" s="154" t="s">
        <v>7152</v>
      </c>
      <c r="G4150" s="156">
        <v>2606.9859440819996</v>
      </c>
      <c r="H4150" s="156">
        <v>0</v>
      </c>
      <c r="I4150" s="156">
        <v>1116.804596856</v>
      </c>
      <c r="J4150" s="156" t="s">
        <v>4328</v>
      </c>
      <c r="K4150" s="151" t="str">
        <f>IFERROR(IF(VLOOKUP(B4150,comp!$D:$L,1,FALSE)=B4150,"",""),"Novo")</f>
        <v/>
      </c>
    </row>
    <row r="4151" spans="1:11">
      <c r="A4151" s="151">
        <v>360</v>
      </c>
      <c r="B4151" s="151">
        <v>360</v>
      </c>
      <c r="C4151" s="151" t="s">
        <v>3074</v>
      </c>
      <c r="D4151" s="151" t="s">
        <v>727</v>
      </c>
      <c r="E4151" s="151">
        <v>1</v>
      </c>
      <c r="F4151" s="154" t="s">
        <v>7153</v>
      </c>
      <c r="G4151" s="156">
        <v>2.4700000000000002</v>
      </c>
      <c r="H4151" s="156">
        <v>0</v>
      </c>
      <c r="I4151" s="156">
        <v>4711.9999978919996</v>
      </c>
      <c r="J4151" s="156" t="s">
        <v>4328</v>
      </c>
      <c r="K4151" s="151" t="str">
        <f>IFERROR(IF(VLOOKUP(B4151,comp!$D:$L,1,FALSE)=B4151,"",""),"Novo")</f>
        <v/>
      </c>
    </row>
    <row r="4152" spans="1:11">
      <c r="A4152" s="151">
        <v>360</v>
      </c>
      <c r="B4152" s="151">
        <v>358</v>
      </c>
      <c r="C4152" s="151" t="s">
        <v>3075</v>
      </c>
      <c r="D4152" s="151" t="s">
        <v>727</v>
      </c>
      <c r="E4152" s="151">
        <v>21.264367799999999</v>
      </c>
      <c r="F4152" s="154" t="s">
        <v>7154</v>
      </c>
      <c r="G4152" s="156">
        <v>1116.804596856</v>
      </c>
      <c r="H4152" s="156">
        <v>0</v>
      </c>
      <c r="I4152" s="156">
        <v>783.90804800000001</v>
      </c>
      <c r="J4152" s="156" t="s">
        <v>4328</v>
      </c>
      <c r="K4152" s="151" t="str">
        <f>IFERROR(IF(VLOOKUP(B4152,comp!$D:$L,1,FALSE)=B4152,"",""),"Novo")</f>
        <v/>
      </c>
    </row>
    <row r="4153" spans="1:11">
      <c r="A4153" s="151">
        <v>360</v>
      </c>
      <c r="B4153" s="151">
        <v>359</v>
      </c>
      <c r="C4153" s="151" t="s">
        <v>3076</v>
      </c>
      <c r="D4153" s="151" t="s">
        <v>727</v>
      </c>
      <c r="E4153" s="151">
        <v>43.678160900000002</v>
      </c>
      <c r="F4153" s="154" t="s">
        <v>7155</v>
      </c>
      <c r="G4153" s="156">
        <v>4711.9999978919996</v>
      </c>
      <c r="H4153" s="156">
        <v>0</v>
      </c>
      <c r="I4153" s="156">
        <v>2039.3678172340001</v>
      </c>
      <c r="J4153" s="156" t="s">
        <v>4328</v>
      </c>
      <c r="K4153" s="151" t="str">
        <f>IFERROR(IF(VLOOKUP(B4153,comp!$D:$L,1,FALSE)=B4153,"",""),"Novo")</f>
        <v/>
      </c>
    </row>
    <row r="4154" spans="1:11">
      <c r="A4154" s="151">
        <v>360</v>
      </c>
      <c r="B4154" s="151">
        <v>365</v>
      </c>
      <c r="C4154" s="151" t="s">
        <v>3077</v>
      </c>
      <c r="D4154" s="151" t="s">
        <v>727</v>
      </c>
      <c r="E4154" s="151">
        <v>17.816092000000001</v>
      </c>
      <c r="F4154" s="154" t="s">
        <v>7156</v>
      </c>
      <c r="G4154" s="156">
        <v>783.90804800000001</v>
      </c>
      <c r="H4154" s="156">
        <v>0</v>
      </c>
      <c r="I4154" s="156">
        <v>11747.586199848</v>
      </c>
      <c r="J4154" s="156" t="s">
        <v>4328</v>
      </c>
      <c r="K4154" s="151" t="str">
        <f>IFERROR(IF(VLOOKUP(B4154,comp!$D:$L,1,FALSE)=B4154,"",""),"Novo")</f>
        <v/>
      </c>
    </row>
    <row r="4155" spans="1:11">
      <c r="A4155" s="151">
        <v>360</v>
      </c>
      <c r="B4155" s="151">
        <v>10826</v>
      </c>
      <c r="C4155" s="151" t="s">
        <v>3078</v>
      </c>
      <c r="D4155" s="151" t="s">
        <v>727</v>
      </c>
      <c r="E4155" s="151">
        <v>28.735632200000001</v>
      </c>
      <c r="F4155" s="154" t="s">
        <v>7157</v>
      </c>
      <c r="G4155" s="156">
        <v>2039.3678172340001</v>
      </c>
      <c r="H4155" s="156">
        <v>0</v>
      </c>
      <c r="I4155" s="156">
        <v>2.6379311399999996</v>
      </c>
      <c r="J4155" s="156" t="s">
        <v>4328</v>
      </c>
      <c r="K4155" s="151" t="str">
        <f>IFERROR(IF(VLOOKUP(B4155,comp!$D:$L,1,FALSE)=B4155,"",""),"Novo")</f>
        <v/>
      </c>
    </row>
    <row r="4156" spans="1:11">
      <c r="A4156" s="151">
        <v>360</v>
      </c>
      <c r="B4156" s="151">
        <v>38639</v>
      </c>
      <c r="C4156" s="151" t="s">
        <v>3079</v>
      </c>
      <c r="D4156" s="151" t="s">
        <v>727</v>
      </c>
      <c r="E4156" s="151">
        <v>68.965517199999994</v>
      </c>
      <c r="F4156" s="154" t="s">
        <v>7158</v>
      </c>
      <c r="G4156" s="156">
        <v>11747.586199848</v>
      </c>
      <c r="H4156" s="156">
        <v>0</v>
      </c>
      <c r="I4156" s="156">
        <v>4588.793106017999</v>
      </c>
      <c r="J4156" s="156" t="s">
        <v>4328</v>
      </c>
      <c r="K4156" s="151" t="str">
        <f>IFERROR(IF(VLOOKUP(B4156,comp!$D:$L,1,FALSE)=B4156,"",""),"Novo")</f>
        <v/>
      </c>
    </row>
    <row r="4157" spans="1:11">
      <c r="A4157" s="151">
        <v>360</v>
      </c>
      <c r="B4157" s="151">
        <v>38640</v>
      </c>
      <c r="C4157" s="151" t="s">
        <v>3080</v>
      </c>
      <c r="D4157" s="151" t="s">
        <v>727</v>
      </c>
      <c r="E4157" s="151">
        <v>1.0344827999999999</v>
      </c>
      <c r="F4157" s="154" t="s">
        <v>7159</v>
      </c>
      <c r="G4157" s="156">
        <v>2.6379311399999996</v>
      </c>
      <c r="H4157" s="156">
        <v>0</v>
      </c>
      <c r="I4157" s="156">
        <v>78</v>
      </c>
      <c r="J4157" s="156" t="s">
        <v>4328</v>
      </c>
      <c r="K4157" s="151" t="str">
        <f>IFERROR(IF(VLOOKUP(B4157,comp!$D:$L,1,FALSE)=B4157,"",""),"Novo")</f>
        <v/>
      </c>
    </row>
    <row r="4158" spans="1:11">
      <c r="A4158" s="151">
        <v>360</v>
      </c>
      <c r="B4158" s="151">
        <v>38641</v>
      </c>
      <c r="C4158" s="151" t="s">
        <v>3081</v>
      </c>
      <c r="D4158" s="151" t="s">
        <v>727</v>
      </c>
      <c r="E4158" s="151">
        <v>43.103448299999997</v>
      </c>
      <c r="F4158" s="154" t="s">
        <v>7160</v>
      </c>
      <c r="G4158" s="156">
        <v>4588.793106017999</v>
      </c>
      <c r="H4158" s="156">
        <v>0</v>
      </c>
      <c r="I4158" s="156">
        <v>80.043205869000005</v>
      </c>
      <c r="J4158" s="156" t="s">
        <v>4328</v>
      </c>
      <c r="K4158" s="151" t="str">
        <f>IFERROR(IF(VLOOKUP(B4158,comp!$D:$L,1,FALSE)=B4158,"",""),"Novo")</f>
        <v/>
      </c>
    </row>
    <row r="4159" spans="1:11">
      <c r="A4159" s="151">
        <v>366</v>
      </c>
      <c r="B4159" s="151">
        <v>366</v>
      </c>
      <c r="C4159" s="151" t="s">
        <v>3082</v>
      </c>
      <c r="D4159" s="151" t="s">
        <v>1606</v>
      </c>
      <c r="E4159" s="151">
        <v>1</v>
      </c>
      <c r="F4159" s="154" t="s">
        <v>7161</v>
      </c>
      <c r="G4159" s="156">
        <v>78</v>
      </c>
      <c r="H4159" s="156">
        <v>0</v>
      </c>
      <c r="I4159" s="156">
        <v>19.5</v>
      </c>
      <c r="J4159" s="156" t="s">
        <v>4328</v>
      </c>
      <c r="K4159" s="151" t="str">
        <f>IFERROR(IF(VLOOKUP(B4159,comp!$D:$L,1,FALSE)=B4159,"",""),"Novo")</f>
        <v/>
      </c>
    </row>
    <row r="4160" spans="1:11">
      <c r="A4160" s="151">
        <v>366</v>
      </c>
      <c r="B4160" s="151">
        <v>367</v>
      </c>
      <c r="C4160" s="151" t="s">
        <v>1748</v>
      </c>
      <c r="D4160" s="151" t="s">
        <v>1606</v>
      </c>
      <c r="E4160" s="151">
        <v>1.0130768999999999</v>
      </c>
      <c r="F4160" s="154" t="s">
        <v>7162</v>
      </c>
      <c r="G4160" s="156">
        <v>80.043205869000005</v>
      </c>
      <c r="H4160" s="156">
        <v>0</v>
      </c>
      <c r="I4160" s="156">
        <v>78</v>
      </c>
      <c r="J4160" s="156" t="s">
        <v>4328</v>
      </c>
      <c r="K4160" s="151" t="str">
        <f>IFERROR(IF(VLOOKUP(B4160,comp!$D:$L,1,FALSE)=B4160,"",""),"Novo")</f>
        <v/>
      </c>
    </row>
    <row r="4161" spans="1:11">
      <c r="A4161" s="151">
        <v>366</v>
      </c>
      <c r="B4161" s="151">
        <v>368</v>
      </c>
      <c r="C4161" s="151" t="s">
        <v>3083</v>
      </c>
      <c r="D4161" s="151" t="s">
        <v>1606</v>
      </c>
      <c r="E4161" s="151">
        <v>0.5</v>
      </c>
      <c r="F4161" s="154" t="s">
        <v>7163</v>
      </c>
      <c r="G4161" s="156">
        <v>19.5</v>
      </c>
      <c r="H4161" s="156">
        <v>0</v>
      </c>
      <c r="I4161" s="156">
        <v>10274.026700369999</v>
      </c>
      <c r="J4161" s="156" t="s">
        <v>4328</v>
      </c>
      <c r="K4161" s="151" t="str">
        <f>IFERROR(IF(VLOOKUP(B4161,comp!$D:$L,1,FALSE)=B4161,"",""),"Novo")</f>
        <v/>
      </c>
    </row>
    <row r="4162" spans="1:11">
      <c r="A4162" s="151">
        <v>366</v>
      </c>
      <c r="B4162" s="151">
        <v>370</v>
      </c>
      <c r="C4162" s="151" t="s">
        <v>1747</v>
      </c>
      <c r="D4162" s="151" t="s">
        <v>1606</v>
      </c>
      <c r="E4162" s="151">
        <v>1</v>
      </c>
      <c r="F4162" s="154" t="s">
        <v>7161</v>
      </c>
      <c r="G4162" s="156">
        <v>78</v>
      </c>
      <c r="H4162" s="156">
        <v>0</v>
      </c>
      <c r="I4162" s="156">
        <v>41.8</v>
      </c>
      <c r="J4162" s="156" t="s">
        <v>4328</v>
      </c>
      <c r="K4162" s="151" t="str">
        <f>IFERROR(IF(VLOOKUP(B4162,comp!$D:$L,1,FALSE)=B4162,"",""),"Novo")</f>
        <v/>
      </c>
    </row>
    <row r="4163" spans="1:11">
      <c r="A4163" s="151">
        <v>366</v>
      </c>
      <c r="B4163" s="151">
        <v>11075</v>
      </c>
      <c r="C4163" s="151" t="s">
        <v>3084</v>
      </c>
      <c r="D4163" s="151" t="s">
        <v>1606</v>
      </c>
      <c r="E4163" s="151">
        <v>11.476922999999999</v>
      </c>
      <c r="F4163" s="154" t="s">
        <v>7164</v>
      </c>
      <c r="G4163" s="156">
        <v>10274.026700369999</v>
      </c>
      <c r="H4163" s="156">
        <v>0</v>
      </c>
      <c r="I4163" s="156">
        <v>189.29811526500001</v>
      </c>
      <c r="J4163" s="156" t="s">
        <v>4328</v>
      </c>
      <c r="K4163" s="151" t="str">
        <f>IFERROR(IF(VLOOKUP(B4163,comp!$D:$L,1,FALSE)=B4163,"",""),"Novo")</f>
        <v/>
      </c>
    </row>
    <row r="4164" spans="1:11">
      <c r="A4164" s="151">
        <v>377</v>
      </c>
      <c r="B4164" s="151">
        <v>377</v>
      </c>
      <c r="C4164" s="151" t="s">
        <v>3085</v>
      </c>
      <c r="D4164" s="151" t="s">
        <v>727</v>
      </c>
      <c r="E4164" s="151">
        <v>1</v>
      </c>
      <c r="F4164" s="154" t="s">
        <v>7165</v>
      </c>
      <c r="G4164" s="156">
        <v>41.8</v>
      </c>
      <c r="H4164" s="156">
        <v>0</v>
      </c>
      <c r="I4164" s="156">
        <v>2.09</v>
      </c>
      <c r="J4164" s="156" t="s">
        <v>4328</v>
      </c>
      <c r="K4164" s="151" t="str">
        <f>IFERROR(IF(VLOOKUP(B4164,comp!$D:$L,1,FALSE)=B4164,"",""),"Novo")</f>
        <v/>
      </c>
    </row>
    <row r="4165" spans="1:11">
      <c r="A4165" s="151">
        <v>377</v>
      </c>
      <c r="B4165" s="151">
        <v>11761</v>
      </c>
      <c r="C4165" s="151" t="s">
        <v>3086</v>
      </c>
      <c r="D4165" s="151" t="s">
        <v>727</v>
      </c>
      <c r="E4165" s="151">
        <v>2.1281406999999999</v>
      </c>
      <c r="F4165" s="154" t="s">
        <v>7166</v>
      </c>
      <c r="G4165" s="156">
        <v>189.29811526500001</v>
      </c>
      <c r="H4165" s="156">
        <v>0</v>
      </c>
      <c r="I4165" s="156">
        <v>1.470744625</v>
      </c>
      <c r="J4165" s="156" t="s">
        <v>4328</v>
      </c>
      <c r="K4165" s="151" t="str">
        <f>IFERROR(IF(VLOOKUP(B4165,comp!$D:$L,1,FALSE)=B4165,"",""),"Novo")</f>
        <v/>
      </c>
    </row>
    <row r="4166" spans="1:11">
      <c r="A4166" s="151">
        <v>393</v>
      </c>
      <c r="B4166" s="151">
        <v>393</v>
      </c>
      <c r="C4166" s="151" t="s">
        <v>3087</v>
      </c>
      <c r="D4166" s="151" t="s">
        <v>727</v>
      </c>
      <c r="E4166" s="151">
        <v>1</v>
      </c>
      <c r="F4166" s="154" t="s">
        <v>7138</v>
      </c>
      <c r="G4166" s="156">
        <v>2.09</v>
      </c>
      <c r="H4166" s="156">
        <v>0</v>
      </c>
      <c r="I4166" s="156">
        <v>6.2042554799999996</v>
      </c>
      <c r="J4166" s="156" t="s">
        <v>4328</v>
      </c>
      <c r="K4166" s="151" t="str">
        <f>IFERROR(IF(VLOOKUP(B4166,comp!$D:$L,1,FALSE)=B4166,"",""),"Novo")</f>
        <v/>
      </c>
    </row>
    <row r="4167" spans="1:11">
      <c r="A4167" s="151">
        <v>393</v>
      </c>
      <c r="B4167" s="151">
        <v>392</v>
      </c>
      <c r="C4167" s="151" t="s">
        <v>3088</v>
      </c>
      <c r="D4167" s="151" t="s">
        <v>727</v>
      </c>
      <c r="E4167" s="151">
        <v>0.84042550000000005</v>
      </c>
      <c r="F4167" s="154" t="s">
        <v>7167</v>
      </c>
      <c r="G4167" s="156">
        <v>1.470744625</v>
      </c>
      <c r="H4167" s="156">
        <v>0</v>
      </c>
      <c r="I4167" s="156">
        <v>5.7421277699999997</v>
      </c>
      <c r="J4167" s="156" t="s">
        <v>4328</v>
      </c>
      <c r="K4167" s="151" t="str">
        <f>IFERROR(IF(VLOOKUP(B4167,comp!$D:$L,1,FALSE)=B4167,"",""),"Novo")</f>
        <v/>
      </c>
    </row>
    <row r="4168" spans="1:11">
      <c r="A4168" s="151">
        <v>393</v>
      </c>
      <c r="B4168" s="151">
        <v>394</v>
      </c>
      <c r="C4168" s="151" t="s">
        <v>3089</v>
      </c>
      <c r="D4168" s="151" t="s">
        <v>727</v>
      </c>
      <c r="E4168" s="151">
        <v>1.7234042999999999</v>
      </c>
      <c r="F4168" s="154" t="s">
        <v>7168</v>
      </c>
      <c r="G4168" s="156">
        <v>6.2042554799999996</v>
      </c>
      <c r="H4168" s="156">
        <v>0</v>
      </c>
      <c r="I4168" s="156">
        <v>7.6595744000000003</v>
      </c>
      <c r="J4168" s="156" t="s">
        <v>4328</v>
      </c>
      <c r="K4168" s="151" t="str">
        <f>IFERROR(IF(VLOOKUP(B4168,comp!$D:$L,1,FALSE)=B4168,"",""),"Novo")</f>
        <v/>
      </c>
    </row>
    <row r="4169" spans="1:11">
      <c r="A4169" s="151">
        <v>393</v>
      </c>
      <c r="B4169" s="151">
        <v>395</v>
      </c>
      <c r="C4169" s="151" t="s">
        <v>2669</v>
      </c>
      <c r="D4169" s="151" t="s">
        <v>727</v>
      </c>
      <c r="E4169" s="151">
        <v>1.6595745</v>
      </c>
      <c r="F4169" s="154" t="s">
        <v>7169</v>
      </c>
      <c r="G4169" s="156">
        <v>5.7421277699999997</v>
      </c>
      <c r="H4169" s="156">
        <v>0</v>
      </c>
      <c r="I4169" s="156">
        <v>12.710638265000002</v>
      </c>
      <c r="J4169" s="156" t="s">
        <v>4328</v>
      </c>
      <c r="K4169" s="151" t="str">
        <f>IFERROR(IF(VLOOKUP(B4169,comp!$D:$L,1,FALSE)=B4169,"",""),"Novo")</f>
        <v/>
      </c>
    </row>
    <row r="4170" spans="1:11">
      <c r="A4170" s="151">
        <v>393</v>
      </c>
      <c r="B4170" s="151">
        <v>396</v>
      </c>
      <c r="C4170" s="151" t="s">
        <v>3090</v>
      </c>
      <c r="D4170" s="151" t="s">
        <v>727</v>
      </c>
      <c r="E4170" s="151">
        <v>1.9148936000000001</v>
      </c>
      <c r="F4170" s="154" t="s">
        <v>7170</v>
      </c>
      <c r="G4170" s="156">
        <v>7.6595744000000003</v>
      </c>
      <c r="H4170" s="156">
        <v>0</v>
      </c>
      <c r="I4170" s="156">
        <v>15.727021557000002</v>
      </c>
      <c r="J4170" s="156" t="s">
        <v>4328</v>
      </c>
      <c r="K4170" s="151" t="str">
        <f>IFERROR(IF(VLOOKUP(B4170,comp!$D:$L,1,FALSE)=B4170,"",""),"Novo")</f>
        <v/>
      </c>
    </row>
    <row r="4171" spans="1:11">
      <c r="A4171" s="151">
        <v>393</v>
      </c>
      <c r="B4171" s="151">
        <v>397</v>
      </c>
      <c r="C4171" s="151" t="s">
        <v>3091</v>
      </c>
      <c r="D4171" s="151" t="s">
        <v>727</v>
      </c>
      <c r="E4171" s="151">
        <v>2.4680851000000001</v>
      </c>
      <c r="F4171" s="154" t="s">
        <v>7171</v>
      </c>
      <c r="G4171" s="156">
        <v>12.710638265000002</v>
      </c>
      <c r="H4171" s="156">
        <v>0</v>
      </c>
      <c r="I4171" s="156">
        <v>26.214893679999999</v>
      </c>
      <c r="J4171" s="156" t="s">
        <v>4328</v>
      </c>
      <c r="K4171" s="151" t="str">
        <f>IFERROR(IF(VLOOKUP(B4171,comp!$D:$L,1,FALSE)=B4171,"",""),"Novo")</f>
        <v/>
      </c>
    </row>
    <row r="4172" spans="1:11">
      <c r="A4172" s="151">
        <v>393</v>
      </c>
      <c r="B4172" s="151">
        <v>398</v>
      </c>
      <c r="C4172" s="151" t="s">
        <v>3092</v>
      </c>
      <c r="D4172" s="151" t="s">
        <v>727</v>
      </c>
      <c r="E4172" s="151">
        <v>2.7446809000000001</v>
      </c>
      <c r="F4172" s="154" t="s">
        <v>7172</v>
      </c>
      <c r="G4172" s="156">
        <v>15.727021557000002</v>
      </c>
      <c r="H4172" s="156">
        <v>0</v>
      </c>
      <c r="I4172" s="156">
        <v>1.5876595280000001</v>
      </c>
      <c r="J4172" s="156" t="s">
        <v>4328</v>
      </c>
      <c r="K4172" s="151" t="str">
        <f>IFERROR(IF(VLOOKUP(B4172,comp!$D:$L,1,FALSE)=B4172,"",""),"Novo")</f>
        <v/>
      </c>
    </row>
    <row r="4173" spans="1:11">
      <c r="A4173" s="151">
        <v>393</v>
      </c>
      <c r="B4173" s="151">
        <v>399</v>
      </c>
      <c r="C4173" s="151" t="s">
        <v>3093</v>
      </c>
      <c r="D4173" s="151" t="s">
        <v>727</v>
      </c>
      <c r="E4173" s="151">
        <v>3.5425532</v>
      </c>
      <c r="F4173" s="154" t="s">
        <v>7173</v>
      </c>
      <c r="G4173" s="156">
        <v>26.214893679999999</v>
      </c>
      <c r="H4173" s="156">
        <v>0</v>
      </c>
      <c r="I4173" s="156">
        <v>1.6621276200000001</v>
      </c>
      <c r="J4173" s="156" t="s">
        <v>4328</v>
      </c>
      <c r="K4173" s="151" t="str">
        <f>IFERROR(IF(VLOOKUP(B4173,comp!$D:$L,1,FALSE)=B4173,"",""),"Novo")</f>
        <v/>
      </c>
    </row>
    <row r="4174" spans="1:11">
      <c r="A4174" s="151">
        <v>393</v>
      </c>
      <c r="B4174" s="151">
        <v>400</v>
      </c>
      <c r="C4174" s="151" t="s">
        <v>3094</v>
      </c>
      <c r="D4174" s="151" t="s">
        <v>727</v>
      </c>
      <c r="E4174" s="151">
        <v>0.87234040000000002</v>
      </c>
      <c r="F4174" s="154" t="s">
        <v>7174</v>
      </c>
      <c r="G4174" s="156">
        <v>1.5876595280000001</v>
      </c>
      <c r="H4174" s="156">
        <v>0</v>
      </c>
      <c r="I4174" s="156">
        <v>33.77872344</v>
      </c>
      <c r="J4174" s="156" t="s">
        <v>4328</v>
      </c>
      <c r="K4174" s="151" t="str">
        <f>IFERROR(IF(VLOOKUP(B4174,comp!$D:$L,1,FALSE)=B4174,"",""),"Novo")</f>
        <v/>
      </c>
    </row>
    <row r="4175" spans="1:11">
      <c r="A4175" s="151">
        <v>393</v>
      </c>
      <c r="B4175" s="151">
        <v>39125</v>
      </c>
      <c r="C4175" s="151" t="s">
        <v>3095</v>
      </c>
      <c r="D4175" s="151" t="s">
        <v>727</v>
      </c>
      <c r="E4175" s="151">
        <v>0.89361699999999999</v>
      </c>
      <c r="F4175" s="154" t="s">
        <v>7175</v>
      </c>
      <c r="G4175" s="156">
        <v>1.6621276200000001</v>
      </c>
      <c r="H4175" s="156">
        <v>0</v>
      </c>
      <c r="I4175" s="156">
        <v>1.4007446189999999</v>
      </c>
      <c r="J4175" s="156" t="s">
        <v>4328</v>
      </c>
      <c r="K4175" s="151" t="str">
        <f>IFERROR(IF(VLOOKUP(B4175,comp!$D:$L,1,FALSE)=B4175,"",""),"Novo")</f>
        <v/>
      </c>
    </row>
    <row r="4176" spans="1:11">
      <c r="A4176" s="151">
        <v>393</v>
      </c>
      <c r="B4176" s="151">
        <v>39126</v>
      </c>
      <c r="C4176" s="151" t="s">
        <v>3096</v>
      </c>
      <c r="D4176" s="151" t="s">
        <v>727</v>
      </c>
      <c r="E4176" s="151">
        <v>4.0212766000000002</v>
      </c>
      <c r="F4176" s="154" t="s">
        <v>7176</v>
      </c>
      <c r="G4176" s="156">
        <v>33.77872344</v>
      </c>
      <c r="H4176" s="156">
        <v>0</v>
      </c>
      <c r="I4176" s="156">
        <v>1.6621276200000001</v>
      </c>
      <c r="J4176" s="156" t="s">
        <v>4328</v>
      </c>
      <c r="K4176" s="151" t="str">
        <f>IFERROR(IF(VLOOKUP(B4176,comp!$D:$L,1,FALSE)=B4176,"",""),"Novo")</f>
        <v/>
      </c>
    </row>
    <row r="4177" spans="1:11">
      <c r="A4177" s="151">
        <v>393</v>
      </c>
      <c r="B4177" s="151">
        <v>39127</v>
      </c>
      <c r="C4177" s="151" t="s">
        <v>3097</v>
      </c>
      <c r="D4177" s="151" t="s">
        <v>727</v>
      </c>
      <c r="E4177" s="151">
        <v>0.81914889999999996</v>
      </c>
      <c r="F4177" s="154" t="s">
        <v>7177</v>
      </c>
      <c r="G4177" s="156">
        <v>1.4007446189999999</v>
      </c>
      <c r="H4177" s="156">
        <v>0</v>
      </c>
      <c r="I4177" s="156">
        <v>1.9148936000000001</v>
      </c>
      <c r="J4177" s="156" t="s">
        <v>4328</v>
      </c>
      <c r="K4177" s="151" t="str">
        <f>IFERROR(IF(VLOOKUP(B4177,comp!$D:$L,1,FALSE)=B4177,"",""),"Novo")</f>
        <v/>
      </c>
    </row>
    <row r="4178" spans="1:11">
      <c r="A4178" s="151">
        <v>393</v>
      </c>
      <c r="B4178" s="151">
        <v>39128</v>
      </c>
      <c r="C4178" s="151" t="s">
        <v>3098</v>
      </c>
      <c r="D4178" s="151" t="s">
        <v>727</v>
      </c>
      <c r="E4178" s="151">
        <v>0.89361699999999999</v>
      </c>
      <c r="F4178" s="154" t="s">
        <v>7175</v>
      </c>
      <c r="G4178" s="156">
        <v>1.6621276200000001</v>
      </c>
      <c r="H4178" s="156">
        <v>0</v>
      </c>
      <c r="I4178" s="156">
        <v>5.0323404600000003</v>
      </c>
      <c r="J4178" s="156" t="s">
        <v>4328</v>
      </c>
      <c r="K4178" s="151" t="str">
        <f>IFERROR(IF(VLOOKUP(B4178,comp!$D:$L,1,FALSE)=B4178,"",""),"Novo")</f>
        <v/>
      </c>
    </row>
    <row r="4179" spans="1:11">
      <c r="A4179" s="151">
        <v>393</v>
      </c>
      <c r="B4179" s="151">
        <v>39129</v>
      </c>
      <c r="C4179" s="151" t="s">
        <v>3099</v>
      </c>
      <c r="D4179" s="151" t="s">
        <v>727</v>
      </c>
      <c r="E4179" s="151">
        <v>0.95744680000000004</v>
      </c>
      <c r="F4179" s="154" t="s">
        <v>7178</v>
      </c>
      <c r="G4179" s="156">
        <v>1.9148936000000001</v>
      </c>
      <c r="H4179" s="156">
        <v>0</v>
      </c>
      <c r="I4179" s="156">
        <v>6.0425533349999991</v>
      </c>
      <c r="J4179" s="156" t="s">
        <v>4328</v>
      </c>
      <c r="K4179" s="151" t="str">
        <f>IFERROR(IF(VLOOKUP(B4179,comp!$D:$L,1,FALSE)=B4179,"",""),"Novo")</f>
        <v/>
      </c>
    </row>
    <row r="4180" spans="1:11">
      <c r="A4180" s="151">
        <v>393</v>
      </c>
      <c r="B4180" s="151">
        <v>39130</v>
      </c>
      <c r="C4180" s="151" t="s">
        <v>3100</v>
      </c>
      <c r="D4180" s="151" t="s">
        <v>727</v>
      </c>
      <c r="E4180" s="151">
        <v>1.5531915000000001</v>
      </c>
      <c r="F4180" s="154" t="s">
        <v>7179</v>
      </c>
      <c r="G4180" s="156">
        <v>5.0323404600000003</v>
      </c>
      <c r="H4180" s="156">
        <v>0</v>
      </c>
      <c r="I4180" s="156">
        <v>6.6663828199999999</v>
      </c>
      <c r="J4180" s="156" t="s">
        <v>4328</v>
      </c>
      <c r="K4180" s="151" t="str">
        <f>IFERROR(IF(VLOOKUP(B4180,comp!$D:$L,1,FALSE)=B4180,"",""),"Novo")</f>
        <v/>
      </c>
    </row>
    <row r="4181" spans="1:11">
      <c r="A4181" s="151">
        <v>393</v>
      </c>
      <c r="B4181" s="151">
        <v>39131</v>
      </c>
      <c r="C4181" s="151" t="s">
        <v>3101</v>
      </c>
      <c r="D4181" s="151" t="s">
        <v>727</v>
      </c>
      <c r="E4181" s="151">
        <v>1.7021276999999999</v>
      </c>
      <c r="F4181" s="154" t="s">
        <v>7047</v>
      </c>
      <c r="G4181" s="156">
        <v>6.0425533349999991</v>
      </c>
      <c r="H4181" s="156">
        <v>0</v>
      </c>
      <c r="I4181" s="156">
        <v>10.410638516000001</v>
      </c>
      <c r="J4181" s="156" t="s">
        <v>4328</v>
      </c>
      <c r="K4181" s="151" t="str">
        <f>IFERROR(IF(VLOOKUP(B4181,comp!$D:$L,1,FALSE)=B4181,"",""),"Novo")</f>
        <v/>
      </c>
    </row>
    <row r="4182" spans="1:11">
      <c r="A4182" s="151">
        <v>393</v>
      </c>
      <c r="B4182" s="151">
        <v>39132</v>
      </c>
      <c r="C4182" s="151" t="s">
        <v>3102</v>
      </c>
      <c r="D4182" s="151" t="s">
        <v>727</v>
      </c>
      <c r="E4182" s="151">
        <v>1.787234</v>
      </c>
      <c r="F4182" s="154" t="s">
        <v>7180</v>
      </c>
      <c r="G4182" s="156">
        <v>6.6663828199999999</v>
      </c>
      <c r="H4182" s="156">
        <v>0</v>
      </c>
      <c r="I4182" s="156">
        <v>18.527659547999999</v>
      </c>
      <c r="J4182" s="156" t="s">
        <v>4328</v>
      </c>
      <c r="K4182" s="151" t="str">
        <f>IFERROR(IF(VLOOKUP(B4182,comp!$D:$L,1,FALSE)=B4182,"",""),"Novo")</f>
        <v/>
      </c>
    </row>
    <row r="4183" spans="1:11">
      <c r="A4183" s="151">
        <v>393</v>
      </c>
      <c r="B4183" s="151">
        <v>39133</v>
      </c>
      <c r="C4183" s="151" t="s">
        <v>3103</v>
      </c>
      <c r="D4183" s="151" t="s">
        <v>727</v>
      </c>
      <c r="E4183" s="151">
        <v>2.2340426</v>
      </c>
      <c r="F4183" s="154" t="s">
        <v>7181</v>
      </c>
      <c r="G4183" s="156">
        <v>10.410638516000001</v>
      </c>
      <c r="H4183" s="156">
        <v>0</v>
      </c>
      <c r="I4183" s="156">
        <v>26.701276706999998</v>
      </c>
      <c r="J4183" s="156" t="s">
        <v>4328</v>
      </c>
      <c r="K4183" s="151" t="str">
        <f>IFERROR(IF(VLOOKUP(B4183,comp!$D:$L,1,FALSE)=B4183,"",""),"Novo")</f>
        <v/>
      </c>
    </row>
    <row r="4184" spans="1:11">
      <c r="A4184" s="151">
        <v>393</v>
      </c>
      <c r="B4184" s="151">
        <v>39134</v>
      </c>
      <c r="C4184" s="151" t="s">
        <v>3104</v>
      </c>
      <c r="D4184" s="151" t="s">
        <v>727</v>
      </c>
      <c r="E4184" s="151">
        <v>2.9787233999999998</v>
      </c>
      <c r="F4184" s="154" t="s">
        <v>7182</v>
      </c>
      <c r="G4184" s="156">
        <v>18.527659547999999</v>
      </c>
      <c r="H4184" s="156">
        <v>0</v>
      </c>
      <c r="I4184" s="156">
        <v>0.13531912300000001</v>
      </c>
      <c r="J4184" s="156" t="s">
        <v>4328</v>
      </c>
      <c r="K4184" s="151" t="str">
        <f>IFERROR(IF(VLOOKUP(B4184,comp!$D:$L,1,FALSE)=B4184,"",""),"Novo")</f>
        <v/>
      </c>
    </row>
    <row r="4185" spans="1:11">
      <c r="A4185" s="151">
        <v>393</v>
      </c>
      <c r="B4185" s="151">
        <v>39135</v>
      </c>
      <c r="C4185" s="151" t="s">
        <v>3105</v>
      </c>
      <c r="D4185" s="151" t="s">
        <v>727</v>
      </c>
      <c r="E4185" s="151">
        <v>3.5744680999999998</v>
      </c>
      <c r="F4185" s="154" t="s">
        <v>7136</v>
      </c>
      <c r="G4185" s="156">
        <v>26.701276706999998</v>
      </c>
      <c r="H4185" s="156">
        <v>0</v>
      </c>
      <c r="I4185" s="156">
        <v>0.27127657500000002</v>
      </c>
      <c r="J4185" s="156" t="s">
        <v>4328</v>
      </c>
      <c r="K4185" s="151" t="str">
        <f>IFERROR(IF(VLOOKUP(B4185,comp!$D:$L,1,FALSE)=B4185,"",""),"Novo")</f>
        <v/>
      </c>
    </row>
    <row r="4186" spans="1:11">
      <c r="A4186" s="151">
        <v>393</v>
      </c>
      <c r="B4186" s="151">
        <v>39136</v>
      </c>
      <c r="C4186" s="151" t="s">
        <v>3106</v>
      </c>
      <c r="D4186" s="151" t="s">
        <v>727</v>
      </c>
      <c r="E4186" s="151">
        <v>0.25531910000000002</v>
      </c>
      <c r="F4186" s="154" t="s">
        <v>7183</v>
      </c>
      <c r="G4186" s="156">
        <v>0.13531912300000001</v>
      </c>
      <c r="H4186" s="156">
        <v>0</v>
      </c>
      <c r="I4186" s="156">
        <v>0.30638296000000004</v>
      </c>
      <c r="J4186" s="156" t="s">
        <v>4328</v>
      </c>
      <c r="K4186" s="151" t="str">
        <f>IFERROR(IF(VLOOKUP(B4186,comp!$D:$L,1,FALSE)=B4186,"",""),"Novo")</f>
        <v/>
      </c>
    </row>
    <row r="4187" spans="1:11">
      <c r="A4187" s="151">
        <v>393</v>
      </c>
      <c r="B4187" s="151">
        <v>39137</v>
      </c>
      <c r="C4187" s="151" t="s">
        <v>3107</v>
      </c>
      <c r="D4187" s="151" t="s">
        <v>727</v>
      </c>
      <c r="E4187" s="151">
        <v>0.36170210000000003</v>
      </c>
      <c r="F4187" s="154" t="s">
        <v>7184</v>
      </c>
      <c r="G4187" s="156">
        <v>0.27127657500000002</v>
      </c>
      <c r="H4187" s="156">
        <v>0</v>
      </c>
      <c r="I4187" s="156">
        <v>0.56297872800000004</v>
      </c>
      <c r="J4187" s="156" t="s">
        <v>4328</v>
      </c>
      <c r="K4187" s="151" t="str">
        <f>IFERROR(IF(VLOOKUP(B4187,comp!$D:$L,1,FALSE)=B4187,"",""),"Novo")</f>
        <v/>
      </c>
    </row>
    <row r="4188" spans="1:11">
      <c r="A4188" s="151">
        <v>393</v>
      </c>
      <c r="B4188" s="151">
        <v>39138</v>
      </c>
      <c r="C4188" s="151" t="s">
        <v>3108</v>
      </c>
      <c r="D4188" s="151" t="s">
        <v>727</v>
      </c>
      <c r="E4188" s="151">
        <v>0.38297870000000001</v>
      </c>
      <c r="F4188" s="154" t="s">
        <v>7185</v>
      </c>
      <c r="G4188" s="156">
        <v>0.30638296000000004</v>
      </c>
      <c r="H4188" s="156">
        <v>0</v>
      </c>
      <c r="I4188" s="156">
        <v>0.82223407599999998</v>
      </c>
      <c r="J4188" s="156" t="s">
        <v>4328</v>
      </c>
      <c r="K4188" s="151" t="str">
        <f>IFERROR(IF(VLOOKUP(B4188,comp!$D:$L,1,FALSE)=B4188,"",""),"Novo")</f>
        <v/>
      </c>
    </row>
    <row r="4189" spans="1:11">
      <c r="A4189" s="151">
        <v>393</v>
      </c>
      <c r="B4189" s="151">
        <v>39139</v>
      </c>
      <c r="C4189" s="151" t="s">
        <v>3109</v>
      </c>
      <c r="D4189" s="151" t="s">
        <v>727</v>
      </c>
      <c r="E4189" s="151">
        <v>0.52127659999999998</v>
      </c>
      <c r="F4189" s="154" t="s">
        <v>7186</v>
      </c>
      <c r="G4189" s="156">
        <v>0.56297872800000004</v>
      </c>
      <c r="H4189" s="156">
        <v>0</v>
      </c>
      <c r="I4189" s="156">
        <v>0.99574473600000002</v>
      </c>
      <c r="J4189" s="156" t="s">
        <v>4328</v>
      </c>
      <c r="K4189" s="151" t="str">
        <f>IFERROR(IF(VLOOKUP(B4189,comp!$D:$L,1,FALSE)=B4189,"",""),"Novo")</f>
        <v/>
      </c>
    </row>
    <row r="4190" spans="1:11">
      <c r="A4190" s="151">
        <v>393</v>
      </c>
      <c r="B4190" s="151">
        <v>39140</v>
      </c>
      <c r="C4190" s="151" t="s">
        <v>3110</v>
      </c>
      <c r="D4190" s="151" t="s">
        <v>727</v>
      </c>
      <c r="E4190" s="151">
        <v>0.62765959999999998</v>
      </c>
      <c r="F4190" s="154" t="s">
        <v>7187</v>
      </c>
      <c r="G4190" s="156">
        <v>0.82223407599999998</v>
      </c>
      <c r="H4190" s="156">
        <v>0</v>
      </c>
      <c r="I4190" s="156">
        <v>2.1753191579999998</v>
      </c>
      <c r="J4190" s="156" t="s">
        <v>4328</v>
      </c>
      <c r="K4190" s="151" t="str">
        <f>IFERROR(IF(VLOOKUP(B4190,comp!$D:$L,1,FALSE)=B4190,"",""),"Novo")</f>
        <v/>
      </c>
    </row>
    <row r="4191" spans="1:11">
      <c r="A4191" s="151">
        <v>393</v>
      </c>
      <c r="B4191" s="151">
        <v>39141</v>
      </c>
      <c r="C4191" s="151" t="s">
        <v>3111</v>
      </c>
      <c r="D4191" s="151" t="s">
        <v>727</v>
      </c>
      <c r="E4191" s="151">
        <v>0.69148940000000003</v>
      </c>
      <c r="F4191" s="154" t="s">
        <v>7188</v>
      </c>
      <c r="G4191" s="156">
        <v>0.99574473600000002</v>
      </c>
      <c r="H4191" s="156">
        <v>0</v>
      </c>
      <c r="I4191" s="156">
        <v>4.2338297430000003</v>
      </c>
      <c r="J4191" s="156" t="s">
        <v>4328</v>
      </c>
      <c r="K4191" s="151" t="str">
        <f>IFERROR(IF(VLOOKUP(B4191,comp!$D:$L,1,FALSE)=B4191,"",""),"Novo")</f>
        <v/>
      </c>
    </row>
    <row r="4192" spans="1:11">
      <c r="A4192" s="151">
        <v>393</v>
      </c>
      <c r="B4192" s="151">
        <v>39142</v>
      </c>
      <c r="C4192" s="151" t="s">
        <v>3112</v>
      </c>
      <c r="D4192" s="151" t="s">
        <v>727</v>
      </c>
      <c r="E4192" s="151">
        <v>1.0212766</v>
      </c>
      <c r="F4192" s="154" t="s">
        <v>7189</v>
      </c>
      <c r="G4192" s="156">
        <v>2.1753191579999998</v>
      </c>
      <c r="H4192" s="156">
        <v>0</v>
      </c>
      <c r="I4192" s="156">
        <v>5.7421277699999997</v>
      </c>
      <c r="J4192" s="156" t="s">
        <v>4328</v>
      </c>
      <c r="K4192" s="151" t="str">
        <f>IFERROR(IF(VLOOKUP(B4192,comp!$D:$L,1,FALSE)=B4192,"",""),"Novo")</f>
        <v/>
      </c>
    </row>
    <row r="4193" spans="1:11">
      <c r="A4193" s="151">
        <v>393</v>
      </c>
      <c r="B4193" s="151">
        <v>39143</v>
      </c>
      <c r="C4193" s="151" t="s">
        <v>3113</v>
      </c>
      <c r="D4193" s="151" t="s">
        <v>727</v>
      </c>
      <c r="E4193" s="151">
        <v>1.4255319</v>
      </c>
      <c r="F4193" s="154" t="s">
        <v>7190</v>
      </c>
      <c r="G4193" s="156">
        <v>4.2338297430000003</v>
      </c>
      <c r="H4193" s="156">
        <v>0</v>
      </c>
      <c r="I4193" s="156">
        <v>15.611383245999999</v>
      </c>
      <c r="J4193" s="156" t="s">
        <v>4328</v>
      </c>
      <c r="K4193" s="151" t="str">
        <f>IFERROR(IF(VLOOKUP(B4193,comp!$D:$L,1,FALSE)=B4193,"",""),"Novo")</f>
        <v/>
      </c>
    </row>
    <row r="4194" spans="1:11">
      <c r="A4194" s="151">
        <v>393</v>
      </c>
      <c r="B4194" s="151">
        <v>39144</v>
      </c>
      <c r="C4194" s="151" t="s">
        <v>3114</v>
      </c>
      <c r="D4194" s="151" t="s">
        <v>727</v>
      </c>
      <c r="E4194" s="151">
        <v>1.6595745</v>
      </c>
      <c r="F4194" s="154" t="s">
        <v>7169</v>
      </c>
      <c r="G4194" s="156">
        <v>5.7421277699999997</v>
      </c>
      <c r="H4194" s="156">
        <v>0</v>
      </c>
      <c r="I4194" s="156">
        <v>188.976383021</v>
      </c>
      <c r="J4194" s="156" t="s">
        <v>4328</v>
      </c>
      <c r="K4194" s="151" t="str">
        <f>IFERROR(IF(VLOOKUP(B4194,comp!$D:$L,1,FALSE)=B4194,"",""),"Novo")</f>
        <v/>
      </c>
    </row>
    <row r="4195" spans="1:11">
      <c r="A4195" s="151">
        <v>393</v>
      </c>
      <c r="B4195" s="151">
        <v>39145</v>
      </c>
      <c r="C4195" s="151" t="s">
        <v>3115</v>
      </c>
      <c r="D4195" s="151" t="s">
        <v>727</v>
      </c>
      <c r="E4195" s="151">
        <v>2.7340426</v>
      </c>
      <c r="F4195" s="154" t="s">
        <v>7191</v>
      </c>
      <c r="G4195" s="156">
        <v>15.611383245999999</v>
      </c>
      <c r="H4195" s="156">
        <v>0</v>
      </c>
      <c r="I4195" s="156">
        <v>0.21</v>
      </c>
      <c r="J4195" s="156" t="s">
        <v>4328</v>
      </c>
      <c r="K4195" s="151" t="str">
        <f>IFERROR(IF(VLOOKUP(B4195,comp!$D:$L,1,FALSE)=B4195,"",""),"Novo")</f>
        <v/>
      </c>
    </row>
    <row r="4196" spans="1:11">
      <c r="A4196" s="151">
        <v>393</v>
      </c>
      <c r="B4196" s="151">
        <v>39158</v>
      </c>
      <c r="C4196" s="151" t="s">
        <v>3116</v>
      </c>
      <c r="D4196" s="151" t="s">
        <v>727</v>
      </c>
      <c r="E4196" s="151">
        <v>9.5106383000000001</v>
      </c>
      <c r="F4196" s="154" t="s">
        <v>7192</v>
      </c>
      <c r="G4196" s="156">
        <v>188.976383021</v>
      </c>
      <c r="H4196" s="156">
        <v>0</v>
      </c>
      <c r="I4196" s="156">
        <v>5.1645704239999999</v>
      </c>
      <c r="J4196" s="156" t="s">
        <v>4328</v>
      </c>
      <c r="K4196" s="151" t="str">
        <f>IFERROR(IF(VLOOKUP(B4196,comp!$D:$L,1,FALSE)=B4196,"",""),"Novo")</f>
        <v/>
      </c>
    </row>
    <row r="4197" spans="1:11">
      <c r="A4197" s="151">
        <v>411</v>
      </c>
      <c r="B4197" s="151">
        <v>411</v>
      </c>
      <c r="C4197" s="151" t="s">
        <v>3117</v>
      </c>
      <c r="D4197" s="151" t="s">
        <v>727</v>
      </c>
      <c r="E4197" s="151">
        <v>1</v>
      </c>
      <c r="F4197" s="154" t="s">
        <v>7193</v>
      </c>
      <c r="G4197" s="156">
        <v>0.21</v>
      </c>
      <c r="H4197" s="156">
        <v>0</v>
      </c>
      <c r="I4197" s="156">
        <v>0.12726976000000001</v>
      </c>
      <c r="J4197" s="156" t="s">
        <v>4328</v>
      </c>
      <c r="K4197" s="151" t="str">
        <f>IFERROR(IF(VLOOKUP(B4197,comp!$D:$L,1,FALSE)=B4197,"",""),"Novo")</f>
        <v/>
      </c>
    </row>
    <row r="4198" spans="1:11">
      <c r="A4198" s="151">
        <v>411</v>
      </c>
      <c r="B4198" s="151">
        <v>408</v>
      </c>
      <c r="C4198" s="151" t="s">
        <v>3118</v>
      </c>
      <c r="D4198" s="151" t="s">
        <v>727</v>
      </c>
      <c r="E4198" s="151">
        <v>4.9659331</v>
      </c>
      <c r="F4198" s="154" t="s">
        <v>7194</v>
      </c>
      <c r="G4198" s="156">
        <v>5.1645704239999999</v>
      </c>
      <c r="H4198" s="156">
        <v>0</v>
      </c>
      <c r="I4198" s="156">
        <v>5.5575549360000007</v>
      </c>
      <c r="J4198" s="156" t="s">
        <v>4328</v>
      </c>
      <c r="K4198" s="151" t="str">
        <f>IFERROR(IF(VLOOKUP(B4198,comp!$D:$L,1,FALSE)=B4198,"",""),"Novo")</f>
        <v/>
      </c>
    </row>
    <row r="4199" spans="1:11">
      <c r="A4199" s="151">
        <v>411</v>
      </c>
      <c r="B4199" s="151">
        <v>410</v>
      </c>
      <c r="C4199" s="151" t="s">
        <v>3119</v>
      </c>
      <c r="D4199" s="151" t="s">
        <v>727</v>
      </c>
      <c r="E4199" s="151">
        <v>0.79543600000000003</v>
      </c>
      <c r="F4199" s="154" t="s">
        <v>7195</v>
      </c>
      <c r="G4199" s="156">
        <v>0.12726976000000001</v>
      </c>
      <c r="H4199" s="156">
        <v>0</v>
      </c>
      <c r="I4199" s="156">
        <v>1.9525667999999999E-2</v>
      </c>
      <c r="J4199" s="156" t="s">
        <v>4328</v>
      </c>
      <c r="K4199" s="151" t="str">
        <f>IFERROR(IF(VLOOKUP(B4199,comp!$D:$L,1,FALSE)=B4199,"",""),"Novo")</f>
        <v/>
      </c>
    </row>
    <row r="4200" spans="1:11">
      <c r="A4200" s="151">
        <v>411</v>
      </c>
      <c r="B4200" s="151">
        <v>412</v>
      </c>
      <c r="C4200" s="151" t="s">
        <v>3120</v>
      </c>
      <c r="D4200" s="151" t="s">
        <v>727</v>
      </c>
      <c r="E4200" s="151">
        <v>5.1458842000000002</v>
      </c>
      <c r="F4200" s="154" t="s">
        <v>7186</v>
      </c>
      <c r="G4200" s="156">
        <v>5.5575549360000007</v>
      </c>
      <c r="H4200" s="156">
        <v>0</v>
      </c>
      <c r="I4200" s="156">
        <v>34.97</v>
      </c>
      <c r="J4200" s="156" t="s">
        <v>4328</v>
      </c>
      <c r="K4200" s="151" t="str">
        <f>IFERROR(IF(VLOOKUP(B4200,comp!$D:$L,1,FALSE)=B4200,"",""),"Novo")</f>
        <v/>
      </c>
    </row>
    <row r="4201" spans="1:11">
      <c r="A4201" s="151">
        <v>411</v>
      </c>
      <c r="B4201" s="151">
        <v>414</v>
      </c>
      <c r="C4201" s="151" t="s">
        <v>3121</v>
      </c>
      <c r="D4201" s="151" t="s">
        <v>727</v>
      </c>
      <c r="E4201" s="151">
        <v>0.32542779999999999</v>
      </c>
      <c r="F4201" s="154" t="s">
        <v>7196</v>
      </c>
      <c r="G4201" s="156">
        <v>1.9525667999999999E-2</v>
      </c>
      <c r="H4201" s="156">
        <v>0</v>
      </c>
      <c r="I4201" s="156">
        <v>5.8838494000000005E-2</v>
      </c>
      <c r="J4201" s="156" t="s">
        <v>4328</v>
      </c>
      <c r="K4201" s="151" t="str">
        <f>IFERROR(IF(VLOOKUP(B4201,comp!$D:$L,1,FALSE)=B4201,"",""),"Novo")</f>
        <v/>
      </c>
    </row>
    <row r="4202" spans="1:11">
      <c r="A4202" s="151">
        <v>428</v>
      </c>
      <c r="B4202" s="151">
        <v>428</v>
      </c>
      <c r="C4202" s="151" t="s">
        <v>3122</v>
      </c>
      <c r="D4202" s="151" t="s">
        <v>727</v>
      </c>
      <c r="E4202" s="151">
        <v>1</v>
      </c>
      <c r="F4202" s="154" t="s">
        <v>7197</v>
      </c>
      <c r="G4202" s="156">
        <v>34.97</v>
      </c>
      <c r="H4202" s="156">
        <v>0</v>
      </c>
      <c r="I4202" s="156">
        <v>12.760000703999999</v>
      </c>
      <c r="J4202" s="156" t="s">
        <v>4328</v>
      </c>
      <c r="K4202" s="151" t="str">
        <f>IFERROR(IF(VLOOKUP(B4202,comp!$D:$L,1,FALSE)=B4202,"",""),"Novo")</f>
        <v/>
      </c>
    </row>
    <row r="4203" spans="1:11">
      <c r="A4203" s="151">
        <v>428</v>
      </c>
      <c r="B4203" s="151">
        <v>379</v>
      </c>
      <c r="C4203" s="151" t="s">
        <v>3123</v>
      </c>
      <c r="D4203" s="151" t="s">
        <v>727</v>
      </c>
      <c r="E4203" s="151">
        <v>4.1145800000000003E-2</v>
      </c>
      <c r="F4203" s="154" t="s">
        <v>7198</v>
      </c>
      <c r="G4203" s="156">
        <v>5.8838494000000005E-2</v>
      </c>
      <c r="H4203" s="156">
        <v>0</v>
      </c>
      <c r="I4203" s="156">
        <v>13.160469464999998</v>
      </c>
      <c r="J4203" s="156" t="s">
        <v>4328</v>
      </c>
      <c r="K4203" s="151" t="str">
        <f>IFERROR(IF(VLOOKUP(B4203,comp!$D:$L,1,FALSE)=B4203,"",""),"Novo")</f>
        <v/>
      </c>
    </row>
    <row r="4204" spans="1:11">
      <c r="A4204" s="151">
        <v>428</v>
      </c>
      <c r="B4204" s="151">
        <v>421</v>
      </c>
      <c r="C4204" s="151" t="s">
        <v>3124</v>
      </c>
      <c r="D4204" s="151" t="s">
        <v>727</v>
      </c>
      <c r="E4204" s="151">
        <v>0.60416669999999995</v>
      </c>
      <c r="F4204" s="154" t="s">
        <v>7199</v>
      </c>
      <c r="G4204" s="156">
        <v>12.760000703999999</v>
      </c>
      <c r="H4204" s="156">
        <v>0</v>
      </c>
      <c r="I4204" s="156">
        <v>3.3680211949999999</v>
      </c>
      <c r="J4204" s="156" t="s">
        <v>4328</v>
      </c>
      <c r="K4204" s="151" t="str">
        <f>IFERROR(IF(VLOOKUP(B4204,comp!$D:$L,1,FALSE)=B4204,"",""),"Novo")</f>
        <v/>
      </c>
    </row>
    <row r="4205" spans="1:11">
      <c r="A4205" s="151">
        <v>428</v>
      </c>
      <c r="B4205" s="151">
        <v>429</v>
      </c>
      <c r="C4205" s="151" t="s">
        <v>3125</v>
      </c>
      <c r="D4205" s="151" t="s">
        <v>727</v>
      </c>
      <c r="E4205" s="151">
        <v>0.61354169999999997</v>
      </c>
      <c r="F4205" s="154" t="s">
        <v>7200</v>
      </c>
      <c r="G4205" s="156">
        <v>13.160469464999998</v>
      </c>
      <c r="H4205" s="156">
        <v>0</v>
      </c>
      <c r="I4205" s="156">
        <v>5.9482499999999998</v>
      </c>
      <c r="J4205" s="156" t="s">
        <v>4328</v>
      </c>
      <c r="K4205" s="151" t="str">
        <f>IFERROR(IF(VLOOKUP(B4205,comp!$D:$L,1,FALSE)=B4205,"",""),"Novo")</f>
        <v/>
      </c>
    </row>
    <row r="4206" spans="1:11">
      <c r="A4206" s="151">
        <v>428</v>
      </c>
      <c r="B4206" s="151">
        <v>430</v>
      </c>
      <c r="C4206" s="151" t="s">
        <v>3126</v>
      </c>
      <c r="D4206" s="151" t="s">
        <v>727</v>
      </c>
      <c r="E4206" s="151">
        <v>0.31041669999999999</v>
      </c>
      <c r="F4206" s="154" t="s">
        <v>7201</v>
      </c>
      <c r="G4206" s="156">
        <v>3.3680211949999999</v>
      </c>
      <c r="H4206" s="156">
        <v>0</v>
      </c>
      <c r="I4206" s="156">
        <v>7.2423640530000002</v>
      </c>
      <c r="J4206" s="156" t="s">
        <v>4328</v>
      </c>
      <c r="K4206" s="151" t="str">
        <f>IFERROR(IF(VLOOKUP(B4206,comp!$D:$L,1,FALSE)=B4206,"",""),"Novo")</f>
        <v/>
      </c>
    </row>
    <row r="4207" spans="1:11">
      <c r="A4207" s="151">
        <v>428</v>
      </c>
      <c r="B4207" s="151">
        <v>431</v>
      </c>
      <c r="C4207" s="151" t="s">
        <v>3127</v>
      </c>
      <c r="D4207" s="151" t="s">
        <v>727</v>
      </c>
      <c r="E4207" s="151">
        <v>0.41249999999999998</v>
      </c>
      <c r="F4207" s="154" t="s">
        <v>7202</v>
      </c>
      <c r="G4207" s="156">
        <v>5.9482499999999998</v>
      </c>
      <c r="H4207" s="156">
        <v>0</v>
      </c>
      <c r="I4207" s="156">
        <v>13.026292378000001</v>
      </c>
      <c r="J4207" s="156" t="s">
        <v>4328</v>
      </c>
      <c r="K4207" s="151" t="str">
        <f>IFERROR(IF(VLOOKUP(B4207,comp!$D:$L,1,FALSE)=B4207,"",""),"Novo")</f>
        <v/>
      </c>
    </row>
    <row r="4208" spans="1:11">
      <c r="A4208" s="151">
        <v>428</v>
      </c>
      <c r="B4208" s="151">
        <v>432</v>
      </c>
      <c r="C4208" s="151" t="s">
        <v>3128</v>
      </c>
      <c r="D4208" s="151" t="s">
        <v>727</v>
      </c>
      <c r="E4208" s="151">
        <v>0.45520830000000001</v>
      </c>
      <c r="F4208" s="154" t="s">
        <v>7203</v>
      </c>
      <c r="G4208" s="156">
        <v>7.2423640530000002</v>
      </c>
      <c r="H4208" s="156">
        <v>0</v>
      </c>
      <c r="I4208" s="156">
        <v>4.20759375</v>
      </c>
      <c r="J4208" s="156" t="s">
        <v>4328</v>
      </c>
      <c r="K4208" s="151" t="str">
        <f>IFERROR(IF(VLOOKUP(B4208,comp!$D:$L,1,FALSE)=B4208,"",""),"Novo")</f>
        <v/>
      </c>
    </row>
    <row r="4209" spans="1:11">
      <c r="A4209" s="151">
        <v>428</v>
      </c>
      <c r="B4209" s="151">
        <v>433</v>
      </c>
      <c r="C4209" s="151" t="s">
        <v>3129</v>
      </c>
      <c r="D4209" s="151" t="s">
        <v>727</v>
      </c>
      <c r="E4209" s="151">
        <v>0.61041670000000003</v>
      </c>
      <c r="F4209" s="154" t="s">
        <v>7204</v>
      </c>
      <c r="G4209" s="156">
        <v>13.026292378000001</v>
      </c>
      <c r="H4209" s="156">
        <v>0</v>
      </c>
      <c r="I4209" s="156">
        <v>22.990078125</v>
      </c>
      <c r="J4209" s="156" t="s">
        <v>4328</v>
      </c>
      <c r="K4209" s="151" t="str">
        <f>IFERROR(IF(VLOOKUP(B4209,comp!$D:$L,1,FALSE)=B4209,"",""),"Novo")</f>
        <v/>
      </c>
    </row>
    <row r="4210" spans="1:11">
      <c r="A4210" s="151">
        <v>428</v>
      </c>
      <c r="B4210" s="151">
        <v>436</v>
      </c>
      <c r="C4210" s="151" t="s">
        <v>3130</v>
      </c>
      <c r="D4210" s="151" t="s">
        <v>727</v>
      </c>
      <c r="E4210" s="151">
        <v>0.34687499999999999</v>
      </c>
      <c r="F4210" s="154" t="s">
        <v>7205</v>
      </c>
      <c r="G4210" s="156">
        <v>4.20759375</v>
      </c>
      <c r="H4210" s="156">
        <v>0</v>
      </c>
      <c r="I4210" s="156">
        <v>9.5589172760000007</v>
      </c>
      <c r="J4210" s="156" t="s">
        <v>4328</v>
      </c>
      <c r="K4210" s="151" t="str">
        <f>IFERROR(IF(VLOOKUP(B4210,comp!$D:$L,1,FALSE)=B4210,"",""),"Novo")</f>
        <v/>
      </c>
    </row>
    <row r="4211" spans="1:11">
      <c r="A4211" s="151">
        <v>428</v>
      </c>
      <c r="B4211" s="151">
        <v>437</v>
      </c>
      <c r="C4211" s="151" t="s">
        <v>3131</v>
      </c>
      <c r="D4211" s="151" t="s">
        <v>727</v>
      </c>
      <c r="E4211" s="151">
        <v>0.81093749999999998</v>
      </c>
      <c r="F4211" s="154" t="s">
        <v>7206</v>
      </c>
      <c r="G4211" s="156">
        <v>22.990078125</v>
      </c>
      <c r="H4211" s="156">
        <v>0</v>
      </c>
      <c r="I4211" s="156">
        <v>4.0795003979999995</v>
      </c>
      <c r="J4211" s="156" t="s">
        <v>4328</v>
      </c>
      <c r="K4211" s="151" t="str">
        <f>IFERROR(IF(VLOOKUP(B4211,comp!$D:$L,1,FALSE)=B4211,"",""),"Novo")</f>
        <v/>
      </c>
    </row>
    <row r="4212" spans="1:11">
      <c r="A4212" s="151">
        <v>428</v>
      </c>
      <c r="B4212" s="151">
        <v>439</v>
      </c>
      <c r="C4212" s="151" t="s">
        <v>3132</v>
      </c>
      <c r="D4212" s="151" t="s">
        <v>727</v>
      </c>
      <c r="E4212" s="151">
        <v>0.52291670000000001</v>
      </c>
      <c r="F4212" s="154" t="s">
        <v>7207</v>
      </c>
      <c r="G4212" s="156">
        <v>9.5589172760000007</v>
      </c>
      <c r="H4212" s="156">
        <v>0</v>
      </c>
      <c r="I4212" s="156">
        <v>1.4713435110000002</v>
      </c>
      <c r="J4212" s="156" t="s">
        <v>4328</v>
      </c>
      <c r="K4212" s="151" t="str">
        <f>IFERROR(IF(VLOOKUP(B4212,comp!$D:$L,1,FALSE)=B4212,"",""),"Novo")</f>
        <v/>
      </c>
    </row>
    <row r="4213" spans="1:11">
      <c r="A4213" s="151">
        <v>428</v>
      </c>
      <c r="B4213" s="151">
        <v>441</v>
      </c>
      <c r="C4213" s="151" t="s">
        <v>3133</v>
      </c>
      <c r="D4213" s="151" t="s">
        <v>727</v>
      </c>
      <c r="E4213" s="151">
        <v>0.34166669999999999</v>
      </c>
      <c r="F4213" s="154" t="s">
        <v>7208</v>
      </c>
      <c r="G4213" s="156">
        <v>4.0795003979999995</v>
      </c>
      <c r="H4213" s="156">
        <v>0</v>
      </c>
      <c r="I4213" s="156">
        <v>5.8540624999999999E-2</v>
      </c>
      <c r="J4213" s="156" t="s">
        <v>4328</v>
      </c>
      <c r="K4213" s="151" t="str">
        <f>IFERROR(IF(VLOOKUP(B4213,comp!$D:$L,1,FALSE)=B4213,"",""),"Novo")</f>
        <v/>
      </c>
    </row>
    <row r="4214" spans="1:11">
      <c r="A4214" s="151">
        <v>428</v>
      </c>
      <c r="B4214" s="151">
        <v>442</v>
      </c>
      <c r="C4214" s="151" t="s">
        <v>2272</v>
      </c>
      <c r="D4214" s="151" t="s">
        <v>727</v>
      </c>
      <c r="E4214" s="151">
        <v>0.20520830000000001</v>
      </c>
      <c r="F4214" s="154" t="s">
        <v>7209</v>
      </c>
      <c r="G4214" s="156">
        <v>1.4713435110000002</v>
      </c>
      <c r="H4214" s="156">
        <v>0</v>
      </c>
      <c r="I4214" s="156">
        <v>29.580501071999997</v>
      </c>
      <c r="J4214" s="156" t="s">
        <v>4328</v>
      </c>
      <c r="K4214" s="151" t="str">
        <f>IFERROR(IF(VLOOKUP(B4214,comp!$D:$L,1,FALSE)=B4214,"",""),"Novo")</f>
        <v/>
      </c>
    </row>
    <row r="4215" spans="1:11">
      <c r="A4215" s="151">
        <v>428</v>
      </c>
      <c r="B4215" s="151">
        <v>11267</v>
      </c>
      <c r="C4215" s="151" t="s">
        <v>2569</v>
      </c>
      <c r="D4215" s="151" t="s">
        <v>727</v>
      </c>
      <c r="E4215" s="151">
        <v>4.0937500000000002E-2</v>
      </c>
      <c r="F4215" s="154" t="s">
        <v>7198</v>
      </c>
      <c r="G4215" s="156">
        <v>5.8540624999999999E-2</v>
      </c>
      <c r="H4215" s="156">
        <v>0</v>
      </c>
      <c r="I4215" s="156">
        <v>7.6406249999999995E-2</v>
      </c>
      <c r="J4215" s="156" t="s">
        <v>4328</v>
      </c>
      <c r="K4215" s="151" t="str">
        <f>IFERROR(IF(VLOOKUP(B4215,comp!$D:$L,1,FALSE)=B4215,"",""),"Novo")</f>
        <v/>
      </c>
    </row>
    <row r="4216" spans="1:11">
      <c r="A4216" s="151">
        <v>428</v>
      </c>
      <c r="B4216" s="151">
        <v>11790</v>
      </c>
      <c r="C4216" s="151" t="s">
        <v>3134</v>
      </c>
      <c r="D4216" s="151" t="s">
        <v>727</v>
      </c>
      <c r="E4216" s="151">
        <v>0.91979169999999999</v>
      </c>
      <c r="F4216" s="154" t="s">
        <v>7210</v>
      </c>
      <c r="G4216" s="156">
        <v>29.580501071999997</v>
      </c>
      <c r="H4216" s="156">
        <v>0</v>
      </c>
      <c r="I4216" s="156">
        <v>18.52</v>
      </c>
      <c r="J4216" s="156" t="s">
        <v>4328</v>
      </c>
      <c r="K4216" s="151" t="str">
        <f>IFERROR(IF(VLOOKUP(B4216,comp!$D:$L,1,FALSE)=B4216,"",""),"Novo")</f>
        <v/>
      </c>
    </row>
    <row r="4217" spans="1:11">
      <c r="A4217" s="151">
        <v>428</v>
      </c>
      <c r="B4217" s="151">
        <v>13348</v>
      </c>
      <c r="C4217" s="151" t="s">
        <v>2736</v>
      </c>
      <c r="D4217" s="151" t="s">
        <v>727</v>
      </c>
      <c r="E4217" s="151">
        <v>4.6875E-2</v>
      </c>
      <c r="F4217" s="154" t="s">
        <v>7211</v>
      </c>
      <c r="G4217" s="156">
        <v>7.6406249999999995E-2</v>
      </c>
      <c r="H4217" s="156">
        <v>0</v>
      </c>
      <c r="I4217" s="156">
        <v>15.279960800000001</v>
      </c>
      <c r="J4217" s="156" t="s">
        <v>4328</v>
      </c>
      <c r="K4217" s="151" t="str">
        <f>IFERROR(IF(VLOOKUP(B4217,comp!$D:$L,1,FALSE)=B4217,"",""),"Novo")</f>
        <v/>
      </c>
    </row>
    <row r="4218" spans="1:11">
      <c r="A4218" s="151">
        <v>511</v>
      </c>
      <c r="B4218" s="151">
        <v>511</v>
      </c>
      <c r="C4218" s="151" t="s">
        <v>2250</v>
      </c>
      <c r="D4218" s="151" t="s">
        <v>1496</v>
      </c>
      <c r="E4218" s="151">
        <v>1</v>
      </c>
      <c r="F4218" s="154" t="s">
        <v>7212</v>
      </c>
      <c r="G4218" s="156">
        <v>18.52</v>
      </c>
      <c r="H4218" s="156">
        <v>0</v>
      </c>
      <c r="I4218" s="156">
        <v>8.6441270299999999</v>
      </c>
      <c r="J4218" s="156" t="s">
        <v>4328</v>
      </c>
      <c r="K4218" s="151" t="str">
        <f>IFERROR(IF(VLOOKUP(B4218,comp!$D:$L,1,FALSE)=B4218,"",""),"Novo")</f>
        <v/>
      </c>
    </row>
    <row r="4219" spans="1:11">
      <c r="A4219" s="151">
        <v>511</v>
      </c>
      <c r="B4219" s="151">
        <v>509</v>
      </c>
      <c r="C4219" s="151" t="s">
        <v>3135</v>
      </c>
      <c r="D4219" s="151" t="s">
        <v>828</v>
      </c>
      <c r="E4219" s="151">
        <v>0.90844000000000003</v>
      </c>
      <c r="F4219" s="154" t="s">
        <v>7213</v>
      </c>
      <c r="G4219" s="156">
        <v>15.279960800000001</v>
      </c>
      <c r="H4219" s="156">
        <v>0</v>
      </c>
      <c r="I4219" s="156">
        <v>12.136152834000001</v>
      </c>
      <c r="J4219" s="156" t="s">
        <v>4328</v>
      </c>
      <c r="K4219" s="151" t="str">
        <f>IFERROR(IF(VLOOKUP(B4219,comp!$D:$L,1,FALSE)=B4219,"",""),"Novo")</f>
        <v/>
      </c>
    </row>
    <row r="4220" spans="1:11">
      <c r="A4220" s="151">
        <v>511</v>
      </c>
      <c r="B4220" s="151">
        <v>510</v>
      </c>
      <c r="C4220" s="151" t="s">
        <v>3136</v>
      </c>
      <c r="D4220" s="151" t="s">
        <v>828</v>
      </c>
      <c r="E4220" s="151">
        <v>0.6833302</v>
      </c>
      <c r="F4220" s="154" t="s">
        <v>7214</v>
      </c>
      <c r="G4220" s="156">
        <v>8.6441270299999999</v>
      </c>
      <c r="H4220" s="156">
        <v>0</v>
      </c>
      <c r="I4220" s="156">
        <v>4.1188532850000001</v>
      </c>
      <c r="J4220" s="156" t="s">
        <v>4328</v>
      </c>
      <c r="K4220" s="151" t="str">
        <f>IFERROR(IF(VLOOKUP(B4220,comp!$D:$L,1,FALSE)=B4220,"",""),"Novo")</f>
        <v/>
      </c>
    </row>
    <row r="4221" spans="1:11">
      <c r="A4221" s="151">
        <v>511</v>
      </c>
      <c r="B4221" s="151">
        <v>516</v>
      </c>
      <c r="C4221" s="151" t="s">
        <v>3137</v>
      </c>
      <c r="D4221" s="151" t="s">
        <v>828</v>
      </c>
      <c r="E4221" s="151">
        <v>0.80961660000000002</v>
      </c>
      <c r="F4221" s="154" t="s">
        <v>7215</v>
      </c>
      <c r="G4221" s="156">
        <v>12.136152834000001</v>
      </c>
      <c r="H4221" s="156">
        <v>0</v>
      </c>
      <c r="I4221" s="156">
        <v>275.89999999999998</v>
      </c>
      <c r="J4221" s="156" t="s">
        <v>4328</v>
      </c>
      <c r="K4221" s="151" t="str">
        <f>IFERROR(IF(VLOOKUP(B4221,comp!$D:$L,1,FALSE)=B4221,"",""),"Novo")</f>
        <v/>
      </c>
    </row>
    <row r="4222" spans="1:11">
      <c r="A4222" s="151">
        <v>511</v>
      </c>
      <c r="B4222" s="151">
        <v>517</v>
      </c>
      <c r="C4222" s="151" t="s">
        <v>3138</v>
      </c>
      <c r="D4222" s="151" t="s">
        <v>1496</v>
      </c>
      <c r="E4222" s="151">
        <v>0.47180450000000002</v>
      </c>
      <c r="F4222" s="154" t="s">
        <v>7216</v>
      </c>
      <c r="G4222" s="156">
        <v>4.1188532850000001</v>
      </c>
      <c r="H4222" s="156">
        <v>0</v>
      </c>
      <c r="I4222" s="156">
        <v>2201.4990733449999</v>
      </c>
      <c r="J4222" s="156" t="s">
        <v>4328</v>
      </c>
      <c r="K4222" s="151" t="str">
        <f>IFERROR(IF(VLOOKUP(B4222,comp!$D:$L,1,FALSE)=B4222,"",""),"Novo")</f>
        <v/>
      </c>
    </row>
    <row r="4223" spans="1:11">
      <c r="A4223" s="151">
        <v>541</v>
      </c>
      <c r="B4223" s="151">
        <v>541</v>
      </c>
      <c r="C4223" s="151" t="s">
        <v>3139</v>
      </c>
      <c r="D4223" s="151" t="s">
        <v>727</v>
      </c>
      <c r="E4223" s="151">
        <v>1</v>
      </c>
      <c r="F4223" s="154" t="s">
        <v>7217</v>
      </c>
      <c r="G4223" s="156">
        <v>275.89999999999998</v>
      </c>
      <c r="H4223" s="156">
        <v>0</v>
      </c>
      <c r="I4223" s="156">
        <v>433.51773722399997</v>
      </c>
      <c r="J4223" s="156" t="s">
        <v>4328</v>
      </c>
      <c r="K4223" s="151" t="str">
        <f>IFERROR(IF(VLOOKUP(B4223,comp!$D:$L,1,FALSE)=B4223,"",""),"Novo")</f>
        <v/>
      </c>
    </row>
    <row r="4224" spans="1:11">
      <c r="A4224" s="151">
        <v>541</v>
      </c>
      <c r="B4224" s="151">
        <v>540</v>
      </c>
      <c r="C4224" s="151" t="s">
        <v>3140</v>
      </c>
      <c r="D4224" s="151" t="s">
        <v>727</v>
      </c>
      <c r="E4224" s="151">
        <v>2.8247887</v>
      </c>
      <c r="F4224" s="154" t="s">
        <v>7218</v>
      </c>
      <c r="G4224" s="156">
        <v>2201.4990733449999</v>
      </c>
      <c r="H4224" s="156">
        <v>0</v>
      </c>
      <c r="I4224" s="156">
        <v>264.97239999999999</v>
      </c>
      <c r="J4224" s="156" t="s">
        <v>4328</v>
      </c>
      <c r="K4224" s="151" t="str">
        <f>IFERROR(IF(VLOOKUP(B4224,comp!$D:$L,1,FALSE)=B4224,"",""),"Novo")</f>
        <v/>
      </c>
    </row>
    <row r="4225" spans="1:11">
      <c r="A4225" s="151">
        <v>541</v>
      </c>
      <c r="B4225" s="151">
        <v>542</v>
      </c>
      <c r="C4225" s="151" t="s">
        <v>3141</v>
      </c>
      <c r="D4225" s="151" t="s">
        <v>727</v>
      </c>
      <c r="E4225" s="151">
        <v>1.2535210999999999</v>
      </c>
      <c r="F4225" s="154" t="s">
        <v>7219</v>
      </c>
      <c r="G4225" s="156">
        <v>433.51773722399997</v>
      </c>
      <c r="H4225" s="156">
        <v>0</v>
      </c>
      <c r="I4225" s="156">
        <v>339.19386454800008</v>
      </c>
      <c r="J4225" s="156" t="s">
        <v>4328</v>
      </c>
      <c r="K4225" s="151" t="str">
        <f>IFERROR(IF(VLOOKUP(B4225,comp!$D:$L,1,FALSE)=B4225,"",""),"Novo")</f>
        <v/>
      </c>
    </row>
    <row r="4226" spans="1:11">
      <c r="A4226" s="151">
        <v>541</v>
      </c>
      <c r="B4226" s="151">
        <v>11690</v>
      </c>
      <c r="C4226" s="151" t="s">
        <v>3142</v>
      </c>
      <c r="D4226" s="151" t="s">
        <v>727</v>
      </c>
      <c r="E4226" s="151">
        <v>0.98</v>
      </c>
      <c r="F4226" s="154" t="s">
        <v>7220</v>
      </c>
      <c r="G4226" s="156">
        <v>264.97239999999999</v>
      </c>
      <c r="H4226" s="156">
        <v>0</v>
      </c>
      <c r="I4226" s="156">
        <v>424.36306630400003</v>
      </c>
      <c r="J4226" s="156" t="s">
        <v>4328</v>
      </c>
      <c r="K4226" s="151" t="str">
        <f>IFERROR(IF(VLOOKUP(B4226,comp!$D:$L,1,FALSE)=B4226,"",""),"Novo")</f>
        <v/>
      </c>
    </row>
    <row r="4227" spans="1:11">
      <c r="A4227" s="151">
        <v>541</v>
      </c>
      <c r="B4227" s="151">
        <v>11693</v>
      </c>
      <c r="C4227" s="151" t="s">
        <v>3143</v>
      </c>
      <c r="D4227" s="151" t="s">
        <v>838</v>
      </c>
      <c r="E4227" s="151">
        <v>1.1088028000000001</v>
      </c>
      <c r="F4227" s="154" t="s">
        <v>7221</v>
      </c>
      <c r="G4227" s="156">
        <v>339.19386454800008</v>
      </c>
      <c r="H4227" s="156">
        <v>0</v>
      </c>
      <c r="I4227" s="156">
        <v>625.44028051999999</v>
      </c>
      <c r="J4227" s="156" t="s">
        <v>4328</v>
      </c>
      <c r="K4227" s="151" t="str">
        <f>IFERROR(IF(VLOOKUP(B4227,comp!$D:$L,1,FALSE)=B4227,"",""),"Novo")</f>
        <v/>
      </c>
    </row>
    <row r="4228" spans="1:11">
      <c r="A4228" s="151">
        <v>541</v>
      </c>
      <c r="B4228" s="151">
        <v>20234</v>
      </c>
      <c r="C4228" s="151" t="s">
        <v>3144</v>
      </c>
      <c r="D4228" s="151" t="s">
        <v>727</v>
      </c>
      <c r="E4228" s="151">
        <v>1.2402112000000001</v>
      </c>
      <c r="F4228" s="154" t="s">
        <v>7222</v>
      </c>
      <c r="G4228" s="156">
        <v>424.36306630400003</v>
      </c>
      <c r="H4228" s="156">
        <v>0</v>
      </c>
      <c r="I4228" s="156">
        <v>938.94210463900004</v>
      </c>
      <c r="J4228" s="156" t="s">
        <v>4328</v>
      </c>
      <c r="K4228" s="151" t="str">
        <f>IFERROR(IF(VLOOKUP(B4228,comp!$D:$L,1,FALSE)=B4228,"",""),"Novo")</f>
        <v/>
      </c>
    </row>
    <row r="4229" spans="1:11">
      <c r="A4229" s="151">
        <v>541</v>
      </c>
      <c r="B4229" s="151">
        <v>36790</v>
      </c>
      <c r="C4229" s="151" t="s">
        <v>3145</v>
      </c>
      <c r="D4229" s="151" t="s">
        <v>727</v>
      </c>
      <c r="E4229" s="151">
        <v>1.5056338</v>
      </c>
      <c r="F4229" s="154" t="s">
        <v>7223</v>
      </c>
      <c r="G4229" s="156">
        <v>625.44028051999999</v>
      </c>
      <c r="H4229" s="156">
        <v>0</v>
      </c>
      <c r="I4229" s="156">
        <v>9.34</v>
      </c>
      <c r="J4229" s="156" t="s">
        <v>4328</v>
      </c>
      <c r="K4229" s="151" t="str">
        <f>IFERROR(IF(VLOOKUP(B4229,comp!$D:$L,1,FALSE)=B4229,"",""),"Novo")</f>
        <v/>
      </c>
    </row>
    <row r="4230" spans="1:11">
      <c r="A4230" s="151">
        <v>541</v>
      </c>
      <c r="B4230" s="151">
        <v>37589</v>
      </c>
      <c r="C4230" s="151" t="s">
        <v>3146</v>
      </c>
      <c r="D4230" s="151" t="s">
        <v>727</v>
      </c>
      <c r="E4230" s="151">
        <v>1.8447887000000001</v>
      </c>
      <c r="F4230" s="154" t="s">
        <v>7224</v>
      </c>
      <c r="G4230" s="156">
        <v>938.94210463900004</v>
      </c>
      <c r="H4230" s="156">
        <v>0</v>
      </c>
      <c r="I4230" s="156">
        <v>136.87507762499999</v>
      </c>
      <c r="J4230" s="156" t="s">
        <v>4328</v>
      </c>
      <c r="K4230" s="151" t="str">
        <f>IFERROR(IF(VLOOKUP(B4230,comp!$D:$L,1,FALSE)=B4230,"",""),"Novo")</f>
        <v/>
      </c>
    </row>
    <row r="4231" spans="1:11">
      <c r="A4231" s="151">
        <v>546</v>
      </c>
      <c r="B4231" s="151">
        <v>546</v>
      </c>
      <c r="C4231" s="151" t="s">
        <v>2039</v>
      </c>
      <c r="D4231" s="151" t="s">
        <v>828</v>
      </c>
      <c r="E4231" s="151">
        <v>1</v>
      </c>
      <c r="F4231" s="154" t="s">
        <v>7225</v>
      </c>
      <c r="G4231" s="156">
        <v>9.34</v>
      </c>
      <c r="H4231" s="156">
        <v>0</v>
      </c>
      <c r="I4231" s="156">
        <v>248.97265276599998</v>
      </c>
      <c r="J4231" s="156" t="s">
        <v>4328</v>
      </c>
      <c r="K4231" s="151" t="str">
        <f>IFERROR(IF(VLOOKUP(B4231,comp!$D:$L,1,FALSE)=B4231,"",""),"Novo")</f>
        <v/>
      </c>
    </row>
    <row r="4232" spans="1:11">
      <c r="A4232" s="151">
        <v>546</v>
      </c>
      <c r="B4232" s="151">
        <v>547</v>
      </c>
      <c r="C4232" s="151" t="s">
        <v>3147</v>
      </c>
      <c r="D4232" s="151" t="s">
        <v>826</v>
      </c>
      <c r="E4232" s="151">
        <v>3.8286734999999998</v>
      </c>
      <c r="F4232" s="154" t="s">
        <v>7226</v>
      </c>
      <c r="G4232" s="156">
        <v>136.87507762499999</v>
      </c>
      <c r="H4232" s="156">
        <v>0</v>
      </c>
      <c r="I4232" s="156">
        <v>976.11737084399999</v>
      </c>
      <c r="J4232" s="156" t="s">
        <v>4328</v>
      </c>
      <c r="K4232" s="151" t="str">
        <f>IFERROR(IF(VLOOKUP(B4232,comp!$D:$L,1,FALSE)=B4232,"",""),"Novo")</f>
        <v/>
      </c>
    </row>
    <row r="4233" spans="1:11">
      <c r="A4233" s="151">
        <v>546</v>
      </c>
      <c r="B4233" s="151">
        <v>549</v>
      </c>
      <c r="C4233" s="151" t="s">
        <v>3148</v>
      </c>
      <c r="D4233" s="151" t="s">
        <v>826</v>
      </c>
      <c r="E4233" s="151">
        <v>5.1632652999999999</v>
      </c>
      <c r="F4233" s="154" t="s">
        <v>7227</v>
      </c>
      <c r="G4233" s="156">
        <v>248.97265276599998</v>
      </c>
      <c r="H4233" s="156">
        <v>0</v>
      </c>
      <c r="I4233" s="156">
        <v>34.042564030999998</v>
      </c>
      <c r="J4233" s="156" t="s">
        <v>4328</v>
      </c>
      <c r="K4233" s="151" t="str">
        <f>IFERROR(IF(VLOOKUP(B4233,comp!$D:$L,1,FALSE)=B4233,"",""),"Novo")</f>
        <v/>
      </c>
    </row>
    <row r="4234" spans="1:11">
      <c r="A4234" s="151">
        <v>546</v>
      </c>
      <c r="B4234" s="151">
        <v>551</v>
      </c>
      <c r="C4234" s="151" t="s">
        <v>3149</v>
      </c>
      <c r="D4234" s="151" t="s">
        <v>826</v>
      </c>
      <c r="E4234" s="151">
        <v>10.2232653</v>
      </c>
      <c r="F4234" s="154" t="s">
        <v>7228</v>
      </c>
      <c r="G4234" s="156">
        <v>976.11737084399999</v>
      </c>
      <c r="H4234" s="156">
        <v>0</v>
      </c>
      <c r="I4234" s="156">
        <v>14.043424999999997</v>
      </c>
      <c r="J4234" s="156" t="s">
        <v>4328</v>
      </c>
      <c r="K4234" s="151" t="str">
        <f>IFERROR(IF(VLOOKUP(B4234,comp!$D:$L,1,FALSE)=B4234,"",""),"Novo")</f>
        <v/>
      </c>
    </row>
    <row r="4235" spans="1:11">
      <c r="A4235" s="151">
        <v>546</v>
      </c>
      <c r="B4235" s="151">
        <v>552</v>
      </c>
      <c r="C4235" s="151" t="s">
        <v>3150</v>
      </c>
      <c r="D4235" s="151" t="s">
        <v>826</v>
      </c>
      <c r="E4235" s="151">
        <v>1.9092857000000001</v>
      </c>
      <c r="F4235" s="154" t="s">
        <v>7229</v>
      </c>
      <c r="G4235" s="156">
        <v>34.042564030999998</v>
      </c>
      <c r="H4235" s="156">
        <v>0</v>
      </c>
      <c r="I4235" s="156">
        <v>138.297486588</v>
      </c>
      <c r="J4235" s="156" t="s">
        <v>4328</v>
      </c>
      <c r="K4235" s="151" t="str">
        <f>IFERROR(IF(VLOOKUP(B4235,comp!$D:$L,1,FALSE)=B4235,"",""),"Novo")</f>
        <v/>
      </c>
    </row>
    <row r="4236" spans="1:11">
      <c r="A4236" s="151">
        <v>546</v>
      </c>
      <c r="B4236" s="151">
        <v>555</v>
      </c>
      <c r="C4236" s="151" t="s">
        <v>3151</v>
      </c>
      <c r="D4236" s="151" t="s">
        <v>826</v>
      </c>
      <c r="E4236" s="151">
        <v>1.2264999999999999</v>
      </c>
      <c r="F4236" s="154" t="s">
        <v>7230</v>
      </c>
      <c r="G4236" s="156">
        <v>14.043424999999997</v>
      </c>
      <c r="H4236" s="156">
        <v>0</v>
      </c>
      <c r="I4236" s="156">
        <v>61.007335081000001</v>
      </c>
      <c r="J4236" s="156" t="s">
        <v>4328</v>
      </c>
      <c r="K4236" s="151" t="str">
        <f>IFERROR(IF(VLOOKUP(B4236,comp!$D:$L,1,FALSE)=B4236,"",""),"Novo")</f>
        <v/>
      </c>
    </row>
    <row r="4237" spans="1:11">
      <c r="A4237" s="151">
        <v>546</v>
      </c>
      <c r="B4237" s="151">
        <v>557</v>
      </c>
      <c r="C4237" s="151" t="s">
        <v>3152</v>
      </c>
      <c r="D4237" s="151" t="s">
        <v>826</v>
      </c>
      <c r="E4237" s="151">
        <v>3.8480102</v>
      </c>
      <c r="F4237" s="154" t="s">
        <v>7231</v>
      </c>
      <c r="G4237" s="156">
        <v>138.297486588</v>
      </c>
      <c r="H4237" s="156">
        <v>0</v>
      </c>
      <c r="I4237" s="156">
        <v>95.477105147999993</v>
      </c>
      <c r="J4237" s="156" t="s">
        <v>4328</v>
      </c>
      <c r="K4237" s="151" t="str">
        <f>IFERROR(IF(VLOOKUP(B4237,comp!$D:$L,1,FALSE)=B4237,"",""),"Novo")</f>
        <v/>
      </c>
    </row>
    <row r="4238" spans="1:11">
      <c r="A4238" s="151">
        <v>546</v>
      </c>
      <c r="B4238" s="151">
        <v>559</v>
      </c>
      <c r="C4238" s="151" t="s">
        <v>3153</v>
      </c>
      <c r="D4238" s="151" t="s">
        <v>826</v>
      </c>
      <c r="E4238" s="151">
        <v>2.5558163</v>
      </c>
      <c r="F4238" s="154" t="s">
        <v>7232</v>
      </c>
      <c r="G4238" s="156">
        <v>61.007335081000001</v>
      </c>
      <c r="H4238" s="156">
        <v>0</v>
      </c>
      <c r="I4238" s="156">
        <v>76.859963483999991</v>
      </c>
      <c r="J4238" s="156" t="s">
        <v>4328</v>
      </c>
      <c r="K4238" s="151" t="str">
        <f>IFERROR(IF(VLOOKUP(B4238,comp!$D:$L,1,FALSE)=B4238,"",""),"Novo")</f>
        <v/>
      </c>
    </row>
    <row r="4239" spans="1:11">
      <c r="A4239" s="151">
        <v>546</v>
      </c>
      <c r="B4239" s="151">
        <v>560</v>
      </c>
      <c r="C4239" s="151" t="s">
        <v>3154</v>
      </c>
      <c r="D4239" s="151" t="s">
        <v>826</v>
      </c>
      <c r="E4239" s="151">
        <v>3.1974917999999999</v>
      </c>
      <c r="F4239" s="154" t="s">
        <v>7233</v>
      </c>
      <c r="G4239" s="156">
        <v>95.477105147999993</v>
      </c>
      <c r="H4239" s="156">
        <v>0</v>
      </c>
      <c r="I4239" s="156">
        <v>27.939499999999999</v>
      </c>
      <c r="J4239" s="156" t="s">
        <v>4328</v>
      </c>
      <c r="K4239" s="151" t="str">
        <f>IFERROR(IF(VLOOKUP(B4239,comp!$D:$L,1,FALSE)=B4239,"",""),"Novo")</f>
        <v/>
      </c>
    </row>
    <row r="4240" spans="1:11">
      <c r="A4240" s="151">
        <v>546</v>
      </c>
      <c r="B4240" s="151">
        <v>563</v>
      </c>
      <c r="C4240" s="151" t="s">
        <v>3155</v>
      </c>
      <c r="D4240" s="151" t="s">
        <v>826</v>
      </c>
      <c r="E4240" s="151">
        <v>2.8689795999999999</v>
      </c>
      <c r="F4240" s="154" t="s">
        <v>7234</v>
      </c>
      <c r="G4240" s="156">
        <v>76.859963483999991</v>
      </c>
      <c r="H4240" s="156">
        <v>0</v>
      </c>
      <c r="I4240" s="156">
        <v>2.103345837</v>
      </c>
      <c r="J4240" s="156" t="s">
        <v>4328</v>
      </c>
      <c r="K4240" s="151" t="str">
        <f>IFERROR(IF(VLOOKUP(B4240,comp!$D:$L,1,FALSE)=B4240,"",""),"Novo")</f>
        <v/>
      </c>
    </row>
    <row r="4241" spans="1:11">
      <c r="A4241" s="151">
        <v>546</v>
      </c>
      <c r="B4241" s="151">
        <v>565</v>
      </c>
      <c r="C4241" s="151" t="s">
        <v>2046</v>
      </c>
      <c r="D4241" s="151" t="s">
        <v>826</v>
      </c>
      <c r="E4241" s="151">
        <v>1.73</v>
      </c>
      <c r="F4241" s="154" t="s">
        <v>7235</v>
      </c>
      <c r="G4241" s="156">
        <v>27.939499999999999</v>
      </c>
      <c r="H4241" s="156">
        <v>0</v>
      </c>
      <c r="I4241" s="156">
        <v>15.021456543999998</v>
      </c>
      <c r="J4241" s="156" t="s">
        <v>4328</v>
      </c>
      <c r="K4241" s="151" t="str">
        <f>IFERROR(IF(VLOOKUP(B4241,comp!$D:$L,1,FALSE)=B4241,"",""),"Novo")</f>
        <v/>
      </c>
    </row>
    <row r="4242" spans="1:11">
      <c r="A4242" s="151">
        <v>546</v>
      </c>
      <c r="B4242" s="151">
        <v>566</v>
      </c>
      <c r="C4242" s="151" t="s">
        <v>3156</v>
      </c>
      <c r="D4242" s="151" t="s">
        <v>826</v>
      </c>
      <c r="E4242" s="151">
        <v>0.47479589999999999</v>
      </c>
      <c r="F4242" s="154" t="s">
        <v>7236</v>
      </c>
      <c r="G4242" s="156">
        <v>2.103345837</v>
      </c>
      <c r="H4242" s="156">
        <v>0</v>
      </c>
      <c r="I4242" s="156">
        <v>460.95376911299996</v>
      </c>
      <c r="J4242" s="156" t="s">
        <v>4328</v>
      </c>
      <c r="K4242" s="151" t="str">
        <f>IFERROR(IF(VLOOKUP(B4242,comp!$D:$L,1,FALSE)=B4242,"",""),"Novo")</f>
        <v/>
      </c>
    </row>
    <row r="4243" spans="1:11">
      <c r="A4243" s="151">
        <v>546</v>
      </c>
      <c r="B4243" s="151">
        <v>567</v>
      </c>
      <c r="C4243" s="151" t="s">
        <v>3157</v>
      </c>
      <c r="D4243" s="151" t="s">
        <v>826</v>
      </c>
      <c r="E4243" s="151">
        <v>1.2687040999999999</v>
      </c>
      <c r="F4243" s="154" t="s">
        <v>7237</v>
      </c>
      <c r="G4243" s="156">
        <v>15.021456543999998</v>
      </c>
      <c r="H4243" s="156">
        <v>0</v>
      </c>
      <c r="I4243" s="156">
        <v>103.833471348</v>
      </c>
      <c r="J4243" s="156" t="s">
        <v>4328</v>
      </c>
      <c r="K4243" s="151" t="str">
        <f>IFERROR(IF(VLOOKUP(B4243,comp!$D:$L,1,FALSE)=B4243,"",""),"Novo")</f>
        <v/>
      </c>
    </row>
    <row r="4244" spans="1:11">
      <c r="A4244" s="151">
        <v>546</v>
      </c>
      <c r="B4244" s="151">
        <v>568</v>
      </c>
      <c r="C4244" s="151" t="s">
        <v>3158</v>
      </c>
      <c r="D4244" s="151" t="s">
        <v>826</v>
      </c>
      <c r="E4244" s="151">
        <v>7.0256632999999997</v>
      </c>
      <c r="F4244" s="154" t="s">
        <v>7238</v>
      </c>
      <c r="G4244" s="156">
        <v>460.95376911299996</v>
      </c>
      <c r="H4244" s="156">
        <v>0</v>
      </c>
      <c r="I4244" s="156">
        <v>37.799999999999997</v>
      </c>
      <c r="J4244" s="156" t="s">
        <v>4328</v>
      </c>
      <c r="K4244" s="151" t="str">
        <f>IFERROR(IF(VLOOKUP(B4244,comp!$D:$L,1,FALSE)=B4244,"",""),"Novo")</f>
        <v/>
      </c>
    </row>
    <row r="4245" spans="1:11">
      <c r="A4245" s="151">
        <v>546</v>
      </c>
      <c r="B4245" s="151">
        <v>574</v>
      </c>
      <c r="C4245" s="151" t="s">
        <v>3159</v>
      </c>
      <c r="D4245" s="151" t="s">
        <v>826</v>
      </c>
      <c r="E4245" s="151">
        <v>3.3344081999999999</v>
      </c>
      <c r="F4245" s="154" t="s">
        <v>7239</v>
      </c>
      <c r="G4245" s="156">
        <v>103.833471348</v>
      </c>
      <c r="H4245" s="156">
        <v>0</v>
      </c>
      <c r="I4245" s="156">
        <v>37.289732082</v>
      </c>
      <c r="J4245" s="156" t="s">
        <v>4328</v>
      </c>
      <c r="K4245" s="151" t="str">
        <f>IFERROR(IF(VLOOKUP(B4245,comp!$D:$L,1,FALSE)=B4245,"",""),"Novo")</f>
        <v/>
      </c>
    </row>
    <row r="4246" spans="1:11">
      <c r="A4246" s="151">
        <v>592</v>
      </c>
      <c r="B4246" s="151">
        <v>592</v>
      </c>
      <c r="C4246" s="151" t="s">
        <v>3160</v>
      </c>
      <c r="D4246" s="151" t="s">
        <v>828</v>
      </c>
      <c r="E4246" s="151">
        <v>1</v>
      </c>
      <c r="F4246" s="154" t="s">
        <v>7240</v>
      </c>
      <c r="G4246" s="156">
        <v>37.799999999999997</v>
      </c>
      <c r="H4246" s="156">
        <v>0</v>
      </c>
      <c r="I4246" s="156">
        <v>32.918665491000006</v>
      </c>
      <c r="J4246" s="156" t="s">
        <v>4328</v>
      </c>
      <c r="K4246" s="151" t="str">
        <f>IFERROR(IF(VLOOKUP(B4246,comp!$D:$L,1,FALSE)=B4246,"",""),"Novo")</f>
        <v/>
      </c>
    </row>
    <row r="4247" spans="1:11">
      <c r="A4247" s="151">
        <v>592</v>
      </c>
      <c r="B4247" s="151">
        <v>584</v>
      </c>
      <c r="C4247" s="151" t="s">
        <v>3161</v>
      </c>
      <c r="D4247" s="151" t="s">
        <v>826</v>
      </c>
      <c r="E4247" s="151">
        <v>0.99333329999999997</v>
      </c>
      <c r="F4247" s="154" t="s">
        <v>7241</v>
      </c>
      <c r="G4247" s="156">
        <v>37.289732082</v>
      </c>
      <c r="H4247" s="156">
        <v>0</v>
      </c>
      <c r="I4247" s="156">
        <v>13.065359999999998</v>
      </c>
      <c r="J4247" s="156" t="s">
        <v>4328</v>
      </c>
      <c r="K4247" s="151" t="str">
        <f>IFERROR(IF(VLOOKUP(B4247,comp!$D:$L,1,FALSE)=B4247,"",""),"Novo")</f>
        <v/>
      </c>
    </row>
    <row r="4248" spans="1:11">
      <c r="A4248" s="151">
        <v>592</v>
      </c>
      <c r="B4248" s="151">
        <v>585</v>
      </c>
      <c r="C4248" s="151" t="s">
        <v>3162</v>
      </c>
      <c r="D4248" s="151" t="s">
        <v>828</v>
      </c>
      <c r="E4248" s="151">
        <v>0.93333330000000003</v>
      </c>
      <c r="F4248" s="154" t="s">
        <v>7242</v>
      </c>
      <c r="G4248" s="156">
        <v>32.918665491000006</v>
      </c>
      <c r="H4248" s="156">
        <v>0</v>
      </c>
      <c r="I4248" s="156">
        <v>32.689500000000002</v>
      </c>
      <c r="J4248" s="156" t="s">
        <v>4328</v>
      </c>
      <c r="K4248" s="151" t="str">
        <f>IFERROR(IF(VLOOKUP(B4248,comp!$D:$L,1,FALSE)=B4248,"",""),"Novo")</f>
        <v/>
      </c>
    </row>
    <row r="4249" spans="1:11">
      <c r="A4249" s="151">
        <v>592</v>
      </c>
      <c r="B4249" s="151">
        <v>586</v>
      </c>
      <c r="C4249" s="151" t="s">
        <v>3163</v>
      </c>
      <c r="D4249" s="151" t="s">
        <v>826</v>
      </c>
      <c r="E4249" s="151">
        <v>0.58799999999999997</v>
      </c>
      <c r="F4249" s="154" t="s">
        <v>7243</v>
      </c>
      <c r="G4249" s="156">
        <v>13.065359999999998</v>
      </c>
      <c r="H4249" s="156">
        <v>0</v>
      </c>
      <c r="I4249" s="156">
        <v>93.408240000000006</v>
      </c>
      <c r="J4249" s="156" t="s">
        <v>4328</v>
      </c>
      <c r="K4249" s="151" t="str">
        <f>IFERROR(IF(VLOOKUP(B4249,comp!$D:$L,1,FALSE)=B4249,"",""),"Novo")</f>
        <v/>
      </c>
    </row>
    <row r="4250" spans="1:11">
      <c r="A4250" s="151">
        <v>592</v>
      </c>
      <c r="B4250" s="151">
        <v>588</v>
      </c>
      <c r="C4250" s="151" t="s">
        <v>3164</v>
      </c>
      <c r="D4250" s="151" t="s">
        <v>826</v>
      </c>
      <c r="E4250" s="151">
        <v>0.93</v>
      </c>
      <c r="F4250" s="154" t="s">
        <v>7244</v>
      </c>
      <c r="G4250" s="156">
        <v>32.689500000000002</v>
      </c>
      <c r="H4250" s="156">
        <v>0</v>
      </c>
      <c r="I4250" s="156">
        <v>32.918665491000006</v>
      </c>
      <c r="J4250" s="156" t="s">
        <v>4328</v>
      </c>
      <c r="K4250" s="151" t="str">
        <f>IFERROR(IF(VLOOKUP(B4250,comp!$D:$L,1,FALSE)=B4250,"",""),"Novo")</f>
        <v/>
      </c>
    </row>
    <row r="4251" spans="1:11">
      <c r="A4251" s="151">
        <v>592</v>
      </c>
      <c r="B4251" s="151">
        <v>589</v>
      </c>
      <c r="C4251" s="151" t="s">
        <v>3165</v>
      </c>
      <c r="D4251" s="151" t="s">
        <v>826</v>
      </c>
      <c r="E4251" s="151">
        <v>1.5720000000000001</v>
      </c>
      <c r="F4251" s="154" t="s">
        <v>7245</v>
      </c>
      <c r="G4251" s="156">
        <v>93.408240000000006</v>
      </c>
      <c r="H4251" s="156">
        <v>0</v>
      </c>
      <c r="I4251" s="156">
        <v>136.73478</v>
      </c>
      <c r="J4251" s="156" t="s">
        <v>4328</v>
      </c>
      <c r="K4251" s="151" t="str">
        <f>IFERROR(IF(VLOOKUP(B4251,comp!$D:$L,1,FALSE)=B4251,"",""),"Novo")</f>
        <v/>
      </c>
    </row>
    <row r="4252" spans="1:11">
      <c r="A4252" s="151">
        <v>592</v>
      </c>
      <c r="B4252" s="151">
        <v>591</v>
      </c>
      <c r="C4252" s="151" t="s">
        <v>3166</v>
      </c>
      <c r="D4252" s="151" t="s">
        <v>828</v>
      </c>
      <c r="E4252" s="151">
        <v>0.93333330000000003</v>
      </c>
      <c r="F4252" s="154" t="s">
        <v>7242</v>
      </c>
      <c r="G4252" s="156">
        <v>32.918665491000006</v>
      </c>
      <c r="H4252" s="156">
        <v>0</v>
      </c>
      <c r="I4252" s="156">
        <v>3.3256325860000002</v>
      </c>
      <c r="J4252" s="156" t="s">
        <v>4328</v>
      </c>
      <c r="K4252" s="151" t="str">
        <f>IFERROR(IF(VLOOKUP(B4252,comp!$D:$L,1,FALSE)=B4252,"",""),"Novo")</f>
        <v/>
      </c>
    </row>
    <row r="4253" spans="1:11">
      <c r="A4253" s="151">
        <v>592</v>
      </c>
      <c r="B4253" s="151">
        <v>5104</v>
      </c>
      <c r="C4253" s="151" t="s">
        <v>1704</v>
      </c>
      <c r="D4253" s="151" t="s">
        <v>828</v>
      </c>
      <c r="E4253" s="151">
        <v>1.9019999999999999</v>
      </c>
      <c r="F4253" s="154" t="s">
        <v>7246</v>
      </c>
      <c r="G4253" s="156">
        <v>136.73478</v>
      </c>
      <c r="H4253" s="156">
        <v>0</v>
      </c>
      <c r="I4253" s="156">
        <v>51.438330394000012</v>
      </c>
      <c r="J4253" s="156" t="s">
        <v>4328</v>
      </c>
      <c r="K4253" s="151" t="str">
        <f>IFERROR(IF(VLOOKUP(B4253,comp!$D:$L,1,FALSE)=B4253,"",""),"Novo")</f>
        <v/>
      </c>
    </row>
    <row r="4254" spans="1:11">
      <c r="A4254" s="151">
        <v>592</v>
      </c>
      <c r="B4254" s="151">
        <v>34359</v>
      </c>
      <c r="C4254" s="151" t="s">
        <v>3167</v>
      </c>
      <c r="D4254" s="151" t="s">
        <v>727</v>
      </c>
      <c r="E4254" s="151">
        <v>0.2966666</v>
      </c>
      <c r="F4254" s="154" t="s">
        <v>7247</v>
      </c>
      <c r="G4254" s="156">
        <v>3.3256325860000002</v>
      </c>
      <c r="H4254" s="156">
        <v>0</v>
      </c>
      <c r="I4254" s="156">
        <v>17.97</v>
      </c>
      <c r="J4254" s="156" t="s">
        <v>4328</v>
      </c>
      <c r="K4254" s="151" t="str">
        <f>IFERROR(IF(VLOOKUP(B4254,comp!$D:$L,1,FALSE)=B4254,"",""),"Novo")</f>
        <v/>
      </c>
    </row>
    <row r="4255" spans="1:11">
      <c r="A4255" s="151">
        <v>592</v>
      </c>
      <c r="B4255" s="151">
        <v>34360</v>
      </c>
      <c r="C4255" s="151" t="s">
        <v>2043</v>
      </c>
      <c r="D4255" s="151" t="s">
        <v>828</v>
      </c>
      <c r="E4255" s="151">
        <v>1.1666666000000001</v>
      </c>
      <c r="F4255" s="154" t="s">
        <v>7248</v>
      </c>
      <c r="G4255" s="156">
        <v>51.438330394000012</v>
      </c>
      <c r="H4255" s="156">
        <v>0</v>
      </c>
      <c r="I4255" s="156">
        <v>22.26369</v>
      </c>
      <c r="J4255" s="156" t="s">
        <v>4328</v>
      </c>
      <c r="K4255" s="151" t="str">
        <f>IFERROR(IF(VLOOKUP(B4255,comp!$D:$L,1,FALSE)=B4255,"",""),"Novo")</f>
        <v/>
      </c>
    </row>
    <row r="4256" spans="1:11">
      <c r="A4256" s="151">
        <v>626</v>
      </c>
      <c r="B4256" s="151">
        <v>626</v>
      </c>
      <c r="C4256" s="151" t="s">
        <v>2323</v>
      </c>
      <c r="D4256" s="151" t="s">
        <v>828</v>
      </c>
      <c r="E4256" s="151">
        <v>1</v>
      </c>
      <c r="F4256" s="154" t="s">
        <v>7249</v>
      </c>
      <c r="G4256" s="156">
        <v>17.97</v>
      </c>
      <c r="H4256" s="156">
        <v>0</v>
      </c>
      <c r="I4256" s="156">
        <v>79.822529906</v>
      </c>
      <c r="J4256" s="156" t="s">
        <v>4328</v>
      </c>
      <c r="K4256" s="151" t="str">
        <f>IFERROR(IF(VLOOKUP(B4256,comp!$D:$L,1,FALSE)=B4256,"",""),"Novo")</f>
        <v/>
      </c>
    </row>
    <row r="4257" spans="1:11">
      <c r="A4257" s="151">
        <v>626</v>
      </c>
      <c r="B4257" s="151">
        <v>7313</v>
      </c>
      <c r="C4257" s="151" t="s">
        <v>3168</v>
      </c>
      <c r="D4257" s="151" t="s">
        <v>1496</v>
      </c>
      <c r="E4257" s="151">
        <v>1.1131845</v>
      </c>
      <c r="F4257" s="154" t="s">
        <v>7250</v>
      </c>
      <c r="G4257" s="156">
        <v>22.26369</v>
      </c>
      <c r="H4257" s="156">
        <v>0</v>
      </c>
      <c r="I4257" s="156">
        <v>7.2890337519999999</v>
      </c>
      <c r="J4257" s="156" t="s">
        <v>4328</v>
      </c>
      <c r="K4257" s="151" t="str">
        <f>IFERROR(IF(VLOOKUP(B4257,comp!$D:$L,1,FALSE)=B4257,"",""),"Novo")</f>
        <v/>
      </c>
    </row>
    <row r="4258" spans="1:11">
      <c r="A4258" s="151">
        <v>626</v>
      </c>
      <c r="B4258" s="151">
        <v>7317</v>
      </c>
      <c r="C4258" s="151" t="s">
        <v>3169</v>
      </c>
      <c r="D4258" s="151" t="s">
        <v>828</v>
      </c>
      <c r="E4258" s="151">
        <v>2.1078038000000001</v>
      </c>
      <c r="F4258" s="154" t="s">
        <v>7251</v>
      </c>
      <c r="G4258" s="156">
        <v>79.822529906</v>
      </c>
      <c r="H4258" s="156">
        <v>0</v>
      </c>
      <c r="I4258" s="156">
        <v>11.78726346</v>
      </c>
      <c r="J4258" s="156" t="s">
        <v>4328</v>
      </c>
      <c r="K4258" s="151" t="str">
        <f>IFERROR(IF(VLOOKUP(B4258,comp!$D:$L,1,FALSE)=B4258,"",""),"Novo")</f>
        <v/>
      </c>
    </row>
    <row r="4259" spans="1:11">
      <c r="A4259" s="151">
        <v>626</v>
      </c>
      <c r="B4259" s="151">
        <v>7319</v>
      </c>
      <c r="C4259" s="151" t="s">
        <v>1959</v>
      </c>
      <c r="D4259" s="151" t="s">
        <v>1496</v>
      </c>
      <c r="E4259" s="151">
        <v>0.63715330000000003</v>
      </c>
      <c r="F4259" s="154" t="s">
        <v>7124</v>
      </c>
      <c r="G4259" s="156">
        <v>7.2890337519999999</v>
      </c>
      <c r="H4259" s="156">
        <v>0</v>
      </c>
      <c r="I4259" s="156">
        <v>41.081591551000002</v>
      </c>
      <c r="J4259" s="156" t="s">
        <v>4328</v>
      </c>
      <c r="K4259" s="151" t="str">
        <f>IFERROR(IF(VLOOKUP(B4259,comp!$D:$L,1,FALSE)=B4259,"",""),"Novo")</f>
        <v/>
      </c>
    </row>
    <row r="4260" spans="1:11">
      <c r="A4260" s="151">
        <v>626</v>
      </c>
      <c r="B4260" s="151">
        <v>7334</v>
      </c>
      <c r="C4260" s="151" t="s">
        <v>3170</v>
      </c>
      <c r="D4260" s="151" t="s">
        <v>1496</v>
      </c>
      <c r="E4260" s="151">
        <v>0.81012119999999999</v>
      </c>
      <c r="F4260" s="154" t="s">
        <v>7252</v>
      </c>
      <c r="G4260" s="156">
        <v>11.78726346</v>
      </c>
      <c r="H4260" s="156">
        <v>0</v>
      </c>
      <c r="I4260" s="156">
        <v>0.267722244</v>
      </c>
      <c r="J4260" s="156" t="s">
        <v>4328</v>
      </c>
      <c r="K4260" s="151" t="str">
        <f>IFERROR(IF(VLOOKUP(B4260,comp!$D:$L,1,FALSE)=B4260,"",""),"Novo")</f>
        <v/>
      </c>
    </row>
    <row r="4261" spans="1:11">
      <c r="A4261" s="151">
        <v>626</v>
      </c>
      <c r="B4261" s="151">
        <v>7340</v>
      </c>
      <c r="C4261" s="151" t="s">
        <v>3171</v>
      </c>
      <c r="D4261" s="151" t="s">
        <v>1496</v>
      </c>
      <c r="E4261" s="151">
        <v>1.5120203000000001</v>
      </c>
      <c r="F4261" s="154" t="s">
        <v>7253</v>
      </c>
      <c r="G4261" s="156">
        <v>41.081591551000002</v>
      </c>
      <c r="H4261" s="156">
        <v>0</v>
      </c>
      <c r="I4261" s="156">
        <v>910.08785440399993</v>
      </c>
      <c r="J4261" s="156" t="s">
        <v>4328</v>
      </c>
      <c r="K4261" s="151" t="str">
        <f>IFERROR(IF(VLOOKUP(B4261,comp!$D:$L,1,FALSE)=B4261,"",""),"Novo")</f>
        <v/>
      </c>
    </row>
    <row r="4262" spans="1:11">
      <c r="A4262" s="151">
        <v>626</v>
      </c>
      <c r="B4262" s="151">
        <v>7342</v>
      </c>
      <c r="C4262" s="151" t="s">
        <v>3172</v>
      </c>
      <c r="D4262" s="151" t="s">
        <v>828</v>
      </c>
      <c r="E4262" s="151">
        <v>0.1222476</v>
      </c>
      <c r="F4262" s="154" t="s">
        <v>7254</v>
      </c>
      <c r="G4262" s="156">
        <v>0.267722244</v>
      </c>
      <c r="H4262" s="156">
        <v>0</v>
      </c>
      <c r="I4262" s="156">
        <v>2.97</v>
      </c>
      <c r="J4262" s="156" t="s">
        <v>4328</v>
      </c>
      <c r="K4262" s="151" t="str">
        <f>IFERROR(IF(VLOOKUP(B4262,comp!$D:$L,1,FALSE)=B4262,"",""),"Novo")</f>
        <v/>
      </c>
    </row>
    <row r="4263" spans="1:11">
      <c r="A4263" s="151">
        <v>626</v>
      </c>
      <c r="B4263" s="151">
        <v>38120</v>
      </c>
      <c r="C4263" s="151" t="s">
        <v>3173</v>
      </c>
      <c r="D4263" s="151" t="s">
        <v>828</v>
      </c>
      <c r="E4263" s="151">
        <v>7.1167332999999999</v>
      </c>
      <c r="F4263" s="154" t="s">
        <v>7255</v>
      </c>
      <c r="G4263" s="156">
        <v>910.08785440399993</v>
      </c>
      <c r="H4263" s="156">
        <v>0</v>
      </c>
      <c r="I4263" s="156">
        <v>4.6438095969999997</v>
      </c>
      <c r="J4263" s="156" t="s">
        <v>4328</v>
      </c>
      <c r="K4263" s="151" t="str">
        <f>IFERROR(IF(VLOOKUP(B4263,comp!$D:$L,1,FALSE)=B4263,"",""),"Novo")</f>
        <v/>
      </c>
    </row>
    <row r="4264" spans="1:11">
      <c r="A4264" s="151">
        <v>650</v>
      </c>
      <c r="B4264" s="151">
        <v>650</v>
      </c>
      <c r="C4264" s="151" t="s">
        <v>1903</v>
      </c>
      <c r="D4264" s="151" t="s">
        <v>727</v>
      </c>
      <c r="E4264" s="151">
        <v>1</v>
      </c>
      <c r="F4264" s="154" t="s">
        <v>7190</v>
      </c>
      <c r="G4264" s="156">
        <v>2.97</v>
      </c>
      <c r="H4264" s="156">
        <v>0</v>
      </c>
      <c r="I4264" s="156">
        <v>7.1346938399999997</v>
      </c>
      <c r="J4264" s="156" t="s">
        <v>4328</v>
      </c>
      <c r="K4264" s="151" t="str">
        <f>IFERROR(IF(VLOOKUP(B4264,comp!$D:$L,1,FALSE)=B4264,"",""),"Novo")</f>
        <v/>
      </c>
    </row>
    <row r="4265" spans="1:11">
      <c r="A4265" s="151">
        <v>650</v>
      </c>
      <c r="B4265" s="151">
        <v>651</v>
      </c>
      <c r="C4265" s="151" t="s">
        <v>3174</v>
      </c>
      <c r="D4265" s="151" t="s">
        <v>727</v>
      </c>
      <c r="E4265" s="151">
        <v>1.2517007</v>
      </c>
      <c r="F4265" s="154" t="s">
        <v>7256</v>
      </c>
      <c r="G4265" s="156">
        <v>4.6438095969999997</v>
      </c>
      <c r="H4265" s="156">
        <v>0</v>
      </c>
      <c r="I4265" s="156">
        <v>1.1578230549999999</v>
      </c>
      <c r="J4265" s="156" t="s">
        <v>4328</v>
      </c>
      <c r="K4265" s="151" t="str">
        <f>IFERROR(IF(VLOOKUP(B4265,comp!$D:$L,1,FALSE)=B4265,"",""),"Novo")</f>
        <v/>
      </c>
    </row>
    <row r="4266" spans="1:11">
      <c r="A4266" s="151">
        <v>650</v>
      </c>
      <c r="B4266" s="151">
        <v>654</v>
      </c>
      <c r="C4266" s="151" t="s">
        <v>3175</v>
      </c>
      <c r="D4266" s="151" t="s">
        <v>727</v>
      </c>
      <c r="E4266" s="151">
        <v>1.5510204000000001</v>
      </c>
      <c r="F4266" s="154" t="s">
        <v>7257</v>
      </c>
      <c r="G4266" s="156">
        <v>7.1346938399999997</v>
      </c>
      <c r="H4266" s="156">
        <v>0</v>
      </c>
      <c r="I4266" s="156">
        <v>2.5349660740000002</v>
      </c>
      <c r="J4266" s="156" t="s">
        <v>4328</v>
      </c>
      <c r="K4266" s="151" t="str">
        <f>IFERROR(IF(VLOOKUP(B4266,comp!$D:$L,1,FALSE)=B4266,"",""),"Novo")</f>
        <v/>
      </c>
    </row>
    <row r="4267" spans="1:11">
      <c r="A4267" s="151">
        <v>650</v>
      </c>
      <c r="B4267" s="151">
        <v>658</v>
      </c>
      <c r="C4267" s="151" t="s">
        <v>2255</v>
      </c>
      <c r="D4267" s="151" t="s">
        <v>727</v>
      </c>
      <c r="E4267" s="151">
        <v>0.62585029999999997</v>
      </c>
      <c r="F4267" s="154" t="s">
        <v>7258</v>
      </c>
      <c r="G4267" s="156">
        <v>1.1578230549999999</v>
      </c>
      <c r="H4267" s="156">
        <v>0</v>
      </c>
      <c r="I4267" s="156">
        <v>3.6480951150000003</v>
      </c>
      <c r="J4267" s="156" t="s">
        <v>4328</v>
      </c>
      <c r="K4267" s="151" t="str">
        <f>IFERROR(IF(VLOOKUP(B4267,comp!$D:$L,1,FALSE)=B4267,"",""),"Novo")</f>
        <v/>
      </c>
    </row>
    <row r="4268" spans="1:11">
      <c r="A4268" s="151">
        <v>650</v>
      </c>
      <c r="B4268" s="151">
        <v>659</v>
      </c>
      <c r="C4268" s="151" t="s">
        <v>2257</v>
      </c>
      <c r="D4268" s="151" t="s">
        <v>727</v>
      </c>
      <c r="E4268" s="151">
        <v>0.9251701</v>
      </c>
      <c r="F4268" s="154" t="s">
        <v>7259</v>
      </c>
      <c r="G4268" s="156">
        <v>2.5349660740000002</v>
      </c>
      <c r="H4268" s="156">
        <v>0</v>
      </c>
      <c r="I4268" s="156">
        <v>408.95408241500002</v>
      </c>
      <c r="J4268" s="156" t="s">
        <v>4328</v>
      </c>
      <c r="K4268" s="151" t="str">
        <f>IFERROR(IF(VLOOKUP(B4268,comp!$D:$L,1,FALSE)=B4268,"",""),"Novo")</f>
        <v/>
      </c>
    </row>
    <row r="4269" spans="1:11">
      <c r="A4269" s="151">
        <v>650</v>
      </c>
      <c r="B4269" s="151">
        <v>660</v>
      </c>
      <c r="C4269" s="151" t="s">
        <v>1882</v>
      </c>
      <c r="D4269" s="151" t="s">
        <v>727</v>
      </c>
      <c r="E4269" s="151">
        <v>1.1088435000000001</v>
      </c>
      <c r="F4269" s="154" t="s">
        <v>7260</v>
      </c>
      <c r="G4269" s="156">
        <v>3.6480951150000003</v>
      </c>
      <c r="H4269" s="156">
        <v>0</v>
      </c>
      <c r="I4269" s="156">
        <v>228.68979581199997</v>
      </c>
      <c r="J4269" s="156" t="s">
        <v>4328</v>
      </c>
      <c r="K4269" s="151" t="str">
        <f>IFERROR(IF(VLOOKUP(B4269,comp!$D:$L,1,FALSE)=B4269,"",""),"Novo")</f>
        <v/>
      </c>
    </row>
    <row r="4270" spans="1:11">
      <c r="A4270" s="151">
        <v>650</v>
      </c>
      <c r="B4270" s="151">
        <v>665</v>
      </c>
      <c r="C4270" s="151" t="s">
        <v>3176</v>
      </c>
      <c r="D4270" s="151" t="s">
        <v>727</v>
      </c>
      <c r="E4270" s="151">
        <v>11.7346939</v>
      </c>
      <c r="F4270" s="154" t="s">
        <v>7261</v>
      </c>
      <c r="G4270" s="156">
        <v>408.95408241500002</v>
      </c>
      <c r="H4270" s="156">
        <v>0</v>
      </c>
      <c r="I4270" s="156">
        <v>136.32326522400001</v>
      </c>
      <c r="J4270" s="156" t="s">
        <v>4328</v>
      </c>
      <c r="K4270" s="151" t="str">
        <f>IFERROR(IF(VLOOKUP(B4270,comp!$D:$L,1,FALSE)=B4270,"",""),"Novo")</f>
        <v/>
      </c>
    </row>
    <row r="4271" spans="1:11">
      <c r="A4271" s="151">
        <v>650</v>
      </c>
      <c r="B4271" s="151">
        <v>666</v>
      </c>
      <c r="C4271" s="151" t="s">
        <v>3177</v>
      </c>
      <c r="D4271" s="151" t="s">
        <v>727</v>
      </c>
      <c r="E4271" s="151">
        <v>8.7755101999999994</v>
      </c>
      <c r="F4271" s="154" t="s">
        <v>7262</v>
      </c>
      <c r="G4271" s="156">
        <v>228.68979581199997</v>
      </c>
      <c r="H4271" s="156">
        <v>0</v>
      </c>
      <c r="I4271" s="156">
        <v>93.50000003400001</v>
      </c>
      <c r="J4271" s="156" t="s">
        <v>4328</v>
      </c>
      <c r="K4271" s="151" t="str">
        <f>IFERROR(IF(VLOOKUP(B4271,comp!$D:$L,1,FALSE)=B4271,"",""),"Novo")</f>
        <v/>
      </c>
    </row>
    <row r="4272" spans="1:11">
      <c r="A4272" s="151">
        <v>650</v>
      </c>
      <c r="B4272" s="151">
        <v>668</v>
      </c>
      <c r="C4272" s="151" t="s">
        <v>3178</v>
      </c>
      <c r="D4272" s="151" t="s">
        <v>727</v>
      </c>
      <c r="E4272" s="151">
        <v>6.7755102000000003</v>
      </c>
      <c r="F4272" s="154" t="s">
        <v>7263</v>
      </c>
      <c r="G4272" s="156">
        <v>136.32326522400001</v>
      </c>
      <c r="H4272" s="156">
        <v>0</v>
      </c>
      <c r="I4272" s="156">
        <v>321.71632760300002</v>
      </c>
      <c r="J4272" s="156" t="s">
        <v>4328</v>
      </c>
      <c r="K4272" s="151" t="str">
        <f>IFERROR(IF(VLOOKUP(B4272,comp!$D:$L,1,FALSE)=B4272,"",""),"Novo")</f>
        <v/>
      </c>
    </row>
    <row r="4273" spans="1:11">
      <c r="A4273" s="151">
        <v>650</v>
      </c>
      <c r="B4273" s="151">
        <v>672</v>
      </c>
      <c r="C4273" s="151" t="s">
        <v>3179</v>
      </c>
      <c r="D4273" s="151" t="s">
        <v>727</v>
      </c>
      <c r="E4273" s="151">
        <v>5.6122449000000003</v>
      </c>
      <c r="F4273" s="154" t="s">
        <v>7264</v>
      </c>
      <c r="G4273" s="156">
        <v>93.50000003400001</v>
      </c>
      <c r="H4273" s="156">
        <v>0</v>
      </c>
      <c r="I4273" s="156">
        <v>184.889796795</v>
      </c>
      <c r="J4273" s="156" t="s">
        <v>4328</v>
      </c>
      <c r="K4273" s="151" t="str">
        <f>IFERROR(IF(VLOOKUP(B4273,comp!$D:$L,1,FALSE)=B4273,"",""),"Novo")</f>
        <v/>
      </c>
    </row>
    <row r="4274" spans="1:11">
      <c r="A4274" s="151">
        <v>650</v>
      </c>
      <c r="B4274" s="151">
        <v>10577</v>
      </c>
      <c r="C4274" s="151" t="s">
        <v>3180</v>
      </c>
      <c r="D4274" s="151" t="s">
        <v>727</v>
      </c>
      <c r="E4274" s="151">
        <v>10.4081633</v>
      </c>
      <c r="F4274" s="154" t="s">
        <v>7265</v>
      </c>
      <c r="G4274" s="156">
        <v>321.71632760300002</v>
      </c>
      <c r="H4274" s="156">
        <v>0</v>
      </c>
      <c r="I4274" s="156">
        <v>263.810511099</v>
      </c>
      <c r="J4274" s="156" t="s">
        <v>4328</v>
      </c>
      <c r="K4274" s="151" t="str">
        <f>IFERROR(IF(VLOOKUP(B4274,comp!$D:$L,1,FALSE)=B4274,"",""),"Novo")</f>
        <v/>
      </c>
    </row>
    <row r="4275" spans="1:11">
      <c r="A4275" s="151">
        <v>650</v>
      </c>
      <c r="B4275" s="151">
        <v>10578</v>
      </c>
      <c r="C4275" s="151" t="s">
        <v>3181</v>
      </c>
      <c r="D4275" s="151" t="s">
        <v>727</v>
      </c>
      <c r="E4275" s="151">
        <v>7.8911565000000001</v>
      </c>
      <c r="F4275" s="154" t="s">
        <v>7266</v>
      </c>
      <c r="G4275" s="156">
        <v>184.889796795</v>
      </c>
      <c r="H4275" s="156">
        <v>0</v>
      </c>
      <c r="I4275" s="156">
        <v>67.333333871999997</v>
      </c>
      <c r="J4275" s="156" t="s">
        <v>4328</v>
      </c>
      <c r="K4275" s="151" t="str">
        <f>IFERROR(IF(VLOOKUP(B4275,comp!$D:$L,1,FALSE)=B4275,"",""),"Novo")</f>
        <v/>
      </c>
    </row>
    <row r="4276" spans="1:11">
      <c r="A4276" s="151">
        <v>650</v>
      </c>
      <c r="B4276" s="151">
        <v>10579</v>
      </c>
      <c r="C4276" s="151" t="s">
        <v>3182</v>
      </c>
      <c r="D4276" s="151" t="s">
        <v>727</v>
      </c>
      <c r="E4276" s="151">
        <v>9.4251701000000008</v>
      </c>
      <c r="F4276" s="154" t="s">
        <v>7267</v>
      </c>
      <c r="G4276" s="156">
        <v>263.810511099</v>
      </c>
      <c r="H4276" s="156">
        <v>0</v>
      </c>
      <c r="I4276" s="156">
        <v>86.855102597999988</v>
      </c>
      <c r="J4276" s="156" t="s">
        <v>4328</v>
      </c>
      <c r="K4276" s="151" t="str">
        <f>IFERROR(IF(VLOOKUP(B4276,comp!$D:$L,1,FALSE)=B4276,"",""),"Novo")</f>
        <v/>
      </c>
    </row>
    <row r="4277" spans="1:11">
      <c r="A4277" s="151">
        <v>650</v>
      </c>
      <c r="B4277" s="151">
        <v>10582</v>
      </c>
      <c r="C4277" s="151" t="s">
        <v>3183</v>
      </c>
      <c r="D4277" s="151" t="s">
        <v>727</v>
      </c>
      <c r="E4277" s="151">
        <v>4.7619047999999999</v>
      </c>
      <c r="F4277" s="154" t="s">
        <v>7268</v>
      </c>
      <c r="G4277" s="156">
        <v>67.333333871999997</v>
      </c>
      <c r="H4277" s="156">
        <v>0</v>
      </c>
      <c r="I4277" s="156">
        <v>49.469388324000001</v>
      </c>
      <c r="J4277" s="156" t="s">
        <v>4328</v>
      </c>
      <c r="K4277" s="151" t="str">
        <f>IFERROR(IF(VLOOKUP(B4277,comp!$D:$L,1,FALSE)=B4277,"",""),"Novo")</f>
        <v/>
      </c>
    </row>
    <row r="4278" spans="1:11">
      <c r="A4278" s="151">
        <v>650</v>
      </c>
      <c r="B4278" s="151">
        <v>10583</v>
      </c>
      <c r="C4278" s="151" t="s">
        <v>3184</v>
      </c>
      <c r="D4278" s="151" t="s">
        <v>727</v>
      </c>
      <c r="E4278" s="151">
        <v>5.4081633</v>
      </c>
      <c r="F4278" s="154" t="s">
        <v>7269</v>
      </c>
      <c r="G4278" s="156">
        <v>86.855102597999988</v>
      </c>
      <c r="H4278" s="156">
        <v>0</v>
      </c>
      <c r="I4278" s="156">
        <v>9.1088436399999999</v>
      </c>
      <c r="J4278" s="156" t="s">
        <v>4328</v>
      </c>
      <c r="K4278" s="151" t="str">
        <f>IFERROR(IF(VLOOKUP(B4278,comp!$D:$L,1,FALSE)=B4278,"",""),"Novo")</f>
        <v/>
      </c>
    </row>
    <row r="4279" spans="1:11">
      <c r="A4279" s="151">
        <v>650</v>
      </c>
      <c r="B4279" s="151">
        <v>10604</v>
      </c>
      <c r="C4279" s="151" t="s">
        <v>3185</v>
      </c>
      <c r="D4279" s="151" t="s">
        <v>727</v>
      </c>
      <c r="E4279" s="151">
        <v>4.0816327000000001</v>
      </c>
      <c r="F4279" s="154" t="s">
        <v>7270</v>
      </c>
      <c r="G4279" s="156">
        <v>49.469388324000001</v>
      </c>
      <c r="H4279" s="156">
        <v>0</v>
      </c>
      <c r="I4279" s="156">
        <v>9.4642857899999999</v>
      </c>
      <c r="J4279" s="156" t="s">
        <v>4328</v>
      </c>
      <c r="K4279" s="151" t="str">
        <f>IFERROR(IF(VLOOKUP(B4279,comp!$D:$L,1,FALSE)=B4279,"",""),"Novo")</f>
        <v/>
      </c>
    </row>
    <row r="4280" spans="1:11">
      <c r="A4280" s="151">
        <v>650</v>
      </c>
      <c r="B4280" s="151">
        <v>10605</v>
      </c>
      <c r="C4280" s="151" t="s">
        <v>3186</v>
      </c>
      <c r="D4280" s="151" t="s">
        <v>727</v>
      </c>
      <c r="E4280" s="151">
        <v>1.7517007</v>
      </c>
      <c r="F4280" s="154" t="s">
        <v>7271</v>
      </c>
      <c r="G4280" s="156">
        <v>9.1088436399999999</v>
      </c>
      <c r="H4280" s="156">
        <v>0</v>
      </c>
      <c r="I4280" s="156">
        <v>6.0571427360000003</v>
      </c>
      <c r="J4280" s="156" t="s">
        <v>4328</v>
      </c>
      <c r="K4280" s="151" t="str">
        <f>IFERROR(IF(VLOOKUP(B4280,comp!$D:$L,1,FALSE)=B4280,"",""),"Novo")</f>
        <v/>
      </c>
    </row>
    <row r="4281" spans="1:11">
      <c r="A4281" s="151">
        <v>650</v>
      </c>
      <c r="B4281" s="151">
        <v>25067</v>
      </c>
      <c r="C4281" s="151" t="s">
        <v>1883</v>
      </c>
      <c r="D4281" s="151" t="s">
        <v>727</v>
      </c>
      <c r="E4281" s="151">
        <v>1.7857143</v>
      </c>
      <c r="F4281" s="154" t="s">
        <v>7272</v>
      </c>
      <c r="G4281" s="156">
        <v>9.4642857899999999</v>
      </c>
      <c r="H4281" s="156">
        <v>0</v>
      </c>
      <c r="I4281" s="156">
        <v>2.9200000619999997</v>
      </c>
      <c r="J4281" s="156" t="s">
        <v>4328</v>
      </c>
      <c r="K4281" s="151" t="str">
        <f>IFERROR(IF(VLOOKUP(B4281,comp!$D:$L,1,FALSE)=B4281,"",""),"Novo")</f>
        <v/>
      </c>
    </row>
    <row r="4282" spans="1:11">
      <c r="A4282" s="151">
        <v>650</v>
      </c>
      <c r="B4282" s="151">
        <v>25070</v>
      </c>
      <c r="C4282" s="151" t="s">
        <v>3187</v>
      </c>
      <c r="D4282" s="151" t="s">
        <v>727</v>
      </c>
      <c r="E4282" s="151">
        <v>1.4285714</v>
      </c>
      <c r="F4282" s="154" t="s">
        <v>7273</v>
      </c>
      <c r="G4282" s="156">
        <v>6.0571427360000003</v>
      </c>
      <c r="H4282" s="156">
        <v>0</v>
      </c>
      <c r="I4282" s="156">
        <v>8.0668369109999993</v>
      </c>
      <c r="J4282" s="156" t="s">
        <v>4328</v>
      </c>
      <c r="K4282" s="151" t="str">
        <f>IFERROR(IF(VLOOKUP(B4282,comp!$D:$L,1,FALSE)=B4282,"",""),"Novo")</f>
        <v/>
      </c>
    </row>
    <row r="4283" spans="1:11">
      <c r="A4283" s="151">
        <v>650</v>
      </c>
      <c r="B4283" s="151">
        <v>25071</v>
      </c>
      <c r="C4283" s="151" t="s">
        <v>3188</v>
      </c>
      <c r="D4283" s="151" t="s">
        <v>727</v>
      </c>
      <c r="E4283" s="151">
        <v>0.99319729999999995</v>
      </c>
      <c r="F4283" s="154" t="s">
        <v>7274</v>
      </c>
      <c r="G4283" s="156">
        <v>2.9200000619999997</v>
      </c>
      <c r="H4283" s="156">
        <v>0</v>
      </c>
      <c r="I4283" s="156">
        <v>7.1346938399999997</v>
      </c>
      <c r="J4283" s="156" t="s">
        <v>4328</v>
      </c>
      <c r="K4283" s="151" t="str">
        <f>IFERROR(IF(VLOOKUP(B4283,comp!$D:$L,1,FALSE)=B4283,"",""),"Novo")</f>
        <v/>
      </c>
    </row>
    <row r="4284" spans="1:11">
      <c r="A4284" s="151">
        <v>650</v>
      </c>
      <c r="B4284" s="151">
        <v>34555</v>
      </c>
      <c r="C4284" s="151" t="s">
        <v>3189</v>
      </c>
      <c r="D4284" s="151" t="s">
        <v>727</v>
      </c>
      <c r="E4284" s="151">
        <v>1.6496599000000001</v>
      </c>
      <c r="F4284" s="154" t="s">
        <v>7275</v>
      </c>
      <c r="G4284" s="156">
        <v>8.0668369109999993</v>
      </c>
      <c r="H4284" s="156">
        <v>0</v>
      </c>
      <c r="I4284" s="156">
        <v>8.0999998800000004</v>
      </c>
      <c r="J4284" s="156" t="s">
        <v>4328</v>
      </c>
      <c r="K4284" s="151" t="str">
        <f>IFERROR(IF(VLOOKUP(B4284,comp!$D:$L,1,FALSE)=B4284,"",""),"Novo")</f>
        <v/>
      </c>
    </row>
    <row r="4285" spans="1:11">
      <c r="A4285" s="151">
        <v>650</v>
      </c>
      <c r="B4285" s="151">
        <v>34556</v>
      </c>
      <c r="C4285" s="151" t="s">
        <v>3190</v>
      </c>
      <c r="D4285" s="151" t="s">
        <v>727</v>
      </c>
      <c r="E4285" s="151">
        <v>1.5510204000000001</v>
      </c>
      <c r="F4285" s="154" t="s">
        <v>7257</v>
      </c>
      <c r="G4285" s="156">
        <v>7.1346938399999997</v>
      </c>
      <c r="H4285" s="156">
        <v>0</v>
      </c>
      <c r="I4285" s="156">
        <v>9.0736733670000014</v>
      </c>
      <c r="J4285" s="156" t="s">
        <v>4328</v>
      </c>
      <c r="K4285" s="151" t="str">
        <f>IFERROR(IF(VLOOKUP(B4285,comp!$D:$L,1,FALSE)=B4285,"",""),"Novo")</f>
        <v/>
      </c>
    </row>
    <row r="4286" spans="1:11">
      <c r="A4286" s="151">
        <v>650</v>
      </c>
      <c r="B4286" s="151">
        <v>34564</v>
      </c>
      <c r="C4286" s="151" t="s">
        <v>3191</v>
      </c>
      <c r="D4286" s="151" t="s">
        <v>727</v>
      </c>
      <c r="E4286" s="151">
        <v>1.6530612</v>
      </c>
      <c r="F4286" s="154" t="s">
        <v>7276</v>
      </c>
      <c r="G4286" s="156">
        <v>8.0999998800000004</v>
      </c>
      <c r="H4286" s="156">
        <v>0</v>
      </c>
      <c r="I4286" s="156">
        <v>5.4692858869999998</v>
      </c>
      <c r="J4286" s="156" t="s">
        <v>4328</v>
      </c>
      <c r="K4286" s="151" t="str">
        <f>IFERROR(IF(VLOOKUP(B4286,comp!$D:$L,1,FALSE)=B4286,"",""),"Novo")</f>
        <v/>
      </c>
    </row>
    <row r="4287" spans="1:11">
      <c r="A4287" s="151">
        <v>650</v>
      </c>
      <c r="B4287" s="151">
        <v>34565</v>
      </c>
      <c r="C4287" s="151" t="s">
        <v>3192</v>
      </c>
      <c r="D4287" s="151" t="s">
        <v>727</v>
      </c>
      <c r="E4287" s="151">
        <v>1.7482993</v>
      </c>
      <c r="F4287" s="154" t="s">
        <v>7277</v>
      </c>
      <c r="G4287" s="156">
        <v>9.0736733670000014</v>
      </c>
      <c r="H4287" s="156">
        <v>0</v>
      </c>
      <c r="I4287" s="156">
        <v>6.1435713849999996</v>
      </c>
      <c r="J4287" s="156" t="s">
        <v>4328</v>
      </c>
      <c r="K4287" s="151" t="str">
        <f>IFERROR(IF(VLOOKUP(B4287,comp!$D:$L,1,FALSE)=B4287,"",""),"Novo")</f>
        <v/>
      </c>
    </row>
    <row r="4288" spans="1:11">
      <c r="A4288" s="151">
        <v>650</v>
      </c>
      <c r="B4288" s="151">
        <v>34566</v>
      </c>
      <c r="C4288" s="151" t="s">
        <v>2245</v>
      </c>
      <c r="D4288" s="151" t="s">
        <v>727</v>
      </c>
      <c r="E4288" s="151">
        <v>1.3571428999999999</v>
      </c>
      <c r="F4288" s="154" t="s">
        <v>7139</v>
      </c>
      <c r="G4288" s="156">
        <v>5.4692858869999998</v>
      </c>
      <c r="H4288" s="156">
        <v>0</v>
      </c>
      <c r="I4288" s="156">
        <v>8.5884355149999987</v>
      </c>
      <c r="J4288" s="156" t="s">
        <v>4328</v>
      </c>
      <c r="K4288" s="151" t="str">
        <f>IFERROR(IF(VLOOKUP(B4288,comp!$D:$L,1,FALSE)=B4288,"",""),"Novo")</f>
        <v/>
      </c>
    </row>
    <row r="4289" spans="1:11">
      <c r="A4289" s="151">
        <v>650</v>
      </c>
      <c r="B4289" s="151">
        <v>34567</v>
      </c>
      <c r="C4289" s="151" t="s">
        <v>3193</v>
      </c>
      <c r="D4289" s="151" t="s">
        <v>727</v>
      </c>
      <c r="E4289" s="151">
        <v>1.4387755</v>
      </c>
      <c r="F4289" s="154" t="s">
        <v>7278</v>
      </c>
      <c r="G4289" s="156">
        <v>6.1435713849999996</v>
      </c>
      <c r="H4289" s="156">
        <v>0</v>
      </c>
      <c r="I4289" s="156">
        <v>9.0736733670000014</v>
      </c>
      <c r="J4289" s="156" t="s">
        <v>4328</v>
      </c>
      <c r="K4289" s="151" t="str">
        <f>IFERROR(IF(VLOOKUP(B4289,comp!$D:$L,1,FALSE)=B4289,"",""),"Novo")</f>
        <v/>
      </c>
    </row>
    <row r="4290" spans="1:11">
      <c r="A4290" s="151">
        <v>650</v>
      </c>
      <c r="B4290" s="151">
        <v>34568</v>
      </c>
      <c r="C4290" s="151" t="s">
        <v>3194</v>
      </c>
      <c r="D4290" s="151" t="s">
        <v>727</v>
      </c>
      <c r="E4290" s="151">
        <v>1.7006802999999999</v>
      </c>
      <c r="F4290" s="154" t="s">
        <v>7279</v>
      </c>
      <c r="G4290" s="156">
        <v>8.5884355149999987</v>
      </c>
      <c r="H4290" s="156">
        <v>0</v>
      </c>
      <c r="I4290" s="156">
        <v>10.685510296</v>
      </c>
      <c r="J4290" s="156" t="s">
        <v>4328</v>
      </c>
      <c r="K4290" s="151" t="str">
        <f>IFERROR(IF(VLOOKUP(B4290,comp!$D:$L,1,FALSE)=B4290,"",""),"Novo")</f>
        <v/>
      </c>
    </row>
    <row r="4291" spans="1:11">
      <c r="A4291" s="151">
        <v>650</v>
      </c>
      <c r="B4291" s="151">
        <v>34569</v>
      </c>
      <c r="C4291" s="151" t="s">
        <v>3195</v>
      </c>
      <c r="D4291" s="151" t="s">
        <v>727</v>
      </c>
      <c r="E4291" s="151">
        <v>1.7482993</v>
      </c>
      <c r="F4291" s="154" t="s">
        <v>7277</v>
      </c>
      <c r="G4291" s="156">
        <v>9.0736733670000014</v>
      </c>
      <c r="H4291" s="156">
        <v>0</v>
      </c>
      <c r="I4291" s="156">
        <v>6.1725171320000003</v>
      </c>
      <c r="J4291" s="156" t="s">
        <v>4328</v>
      </c>
      <c r="K4291" s="151" t="str">
        <f>IFERROR(IF(VLOOKUP(B4291,comp!$D:$L,1,FALSE)=B4291,"",""),"Novo")</f>
        <v/>
      </c>
    </row>
    <row r="4292" spans="1:11">
      <c r="A4292" s="151">
        <v>650</v>
      </c>
      <c r="B4292" s="151">
        <v>34570</v>
      </c>
      <c r="C4292" s="151" t="s">
        <v>3196</v>
      </c>
      <c r="D4292" s="151" t="s">
        <v>727</v>
      </c>
      <c r="E4292" s="151">
        <v>1.8979592000000001</v>
      </c>
      <c r="F4292" s="154" t="s">
        <v>7280</v>
      </c>
      <c r="G4292" s="156">
        <v>10.685510296</v>
      </c>
      <c r="H4292" s="156">
        <v>0</v>
      </c>
      <c r="I4292" s="156">
        <v>6.8265306000000008</v>
      </c>
      <c r="J4292" s="156" t="s">
        <v>4328</v>
      </c>
      <c r="K4292" s="151" t="str">
        <f>IFERROR(IF(VLOOKUP(B4292,comp!$D:$L,1,FALSE)=B4292,"",""),"Novo")</f>
        <v/>
      </c>
    </row>
    <row r="4293" spans="1:11">
      <c r="A4293" s="151">
        <v>650</v>
      </c>
      <c r="B4293" s="151">
        <v>34571</v>
      </c>
      <c r="C4293" s="151" t="s">
        <v>3197</v>
      </c>
      <c r="D4293" s="151" t="s">
        <v>727</v>
      </c>
      <c r="E4293" s="151">
        <v>1.4421769</v>
      </c>
      <c r="F4293" s="154" t="s">
        <v>7281</v>
      </c>
      <c r="G4293" s="156">
        <v>6.1725171320000003</v>
      </c>
      <c r="H4293" s="156">
        <v>0</v>
      </c>
      <c r="I4293" s="156">
        <v>14.503401663999998</v>
      </c>
      <c r="J4293" s="156" t="s">
        <v>4328</v>
      </c>
      <c r="K4293" s="151" t="str">
        <f>IFERROR(IF(VLOOKUP(B4293,comp!$D:$L,1,FALSE)=B4293,"",""),"Novo")</f>
        <v/>
      </c>
    </row>
    <row r="4294" spans="1:11">
      <c r="A4294" s="151">
        <v>650</v>
      </c>
      <c r="B4294" s="151">
        <v>34573</v>
      </c>
      <c r="C4294" s="151" t="s">
        <v>3198</v>
      </c>
      <c r="D4294" s="151" t="s">
        <v>727</v>
      </c>
      <c r="E4294" s="151">
        <v>1.5170068000000001</v>
      </c>
      <c r="F4294" s="154" t="s">
        <v>7282</v>
      </c>
      <c r="G4294" s="156">
        <v>6.8265306000000008</v>
      </c>
      <c r="H4294" s="156">
        <v>0</v>
      </c>
      <c r="I4294" s="156">
        <v>15.773877215999999</v>
      </c>
      <c r="J4294" s="156" t="s">
        <v>4328</v>
      </c>
      <c r="K4294" s="151" t="str">
        <f>IFERROR(IF(VLOOKUP(B4294,comp!$D:$L,1,FALSE)=B4294,"",""),"Novo")</f>
        <v/>
      </c>
    </row>
    <row r="4295" spans="1:11">
      <c r="A4295" s="151">
        <v>650</v>
      </c>
      <c r="B4295" s="151">
        <v>34576</v>
      </c>
      <c r="C4295" s="151" t="s">
        <v>3199</v>
      </c>
      <c r="D4295" s="151" t="s">
        <v>727</v>
      </c>
      <c r="E4295" s="151">
        <v>2.2108843999999999</v>
      </c>
      <c r="F4295" s="154" t="s">
        <v>7283</v>
      </c>
      <c r="G4295" s="156">
        <v>14.503401663999998</v>
      </c>
      <c r="H4295" s="156">
        <v>0</v>
      </c>
      <c r="I4295" s="156">
        <v>18.55</v>
      </c>
      <c r="J4295" s="156" t="s">
        <v>4328</v>
      </c>
      <c r="K4295" s="151" t="str">
        <f>IFERROR(IF(VLOOKUP(B4295,comp!$D:$L,1,FALSE)=B4295,"",""),"Novo")</f>
        <v/>
      </c>
    </row>
    <row r="4296" spans="1:11">
      <c r="A4296" s="151">
        <v>650</v>
      </c>
      <c r="B4296" s="151">
        <v>34577</v>
      </c>
      <c r="C4296" s="151" t="s">
        <v>3200</v>
      </c>
      <c r="D4296" s="151" t="s">
        <v>727</v>
      </c>
      <c r="E4296" s="151">
        <v>2.3061224</v>
      </c>
      <c r="F4296" s="154" t="s">
        <v>7284</v>
      </c>
      <c r="G4296" s="156">
        <v>15.773877215999999</v>
      </c>
      <c r="H4296" s="156">
        <v>0</v>
      </c>
      <c r="I4296" s="156">
        <v>21.120000263999998</v>
      </c>
      <c r="J4296" s="156" t="s">
        <v>4328</v>
      </c>
      <c r="K4296" s="151" t="str">
        <f>IFERROR(IF(VLOOKUP(B4296,comp!$D:$L,1,FALSE)=B4296,"",""),"Novo")</f>
        <v/>
      </c>
    </row>
    <row r="4297" spans="1:11">
      <c r="A4297" s="151">
        <v>650</v>
      </c>
      <c r="B4297" s="151">
        <v>34578</v>
      </c>
      <c r="C4297" s="151" t="s">
        <v>3201</v>
      </c>
      <c r="D4297" s="151" t="s">
        <v>727</v>
      </c>
      <c r="E4297" s="151">
        <v>2.5</v>
      </c>
      <c r="F4297" s="154" t="s">
        <v>7285</v>
      </c>
      <c r="G4297" s="156">
        <v>18.55</v>
      </c>
      <c r="H4297" s="156">
        <v>0</v>
      </c>
      <c r="I4297" s="156">
        <v>11.779796043000001</v>
      </c>
      <c r="J4297" s="156" t="s">
        <v>4328</v>
      </c>
      <c r="K4297" s="151" t="str">
        <f>IFERROR(IF(VLOOKUP(B4297,comp!$D:$L,1,FALSE)=B4297,"",""),"Novo")</f>
        <v/>
      </c>
    </row>
    <row r="4298" spans="1:11">
      <c r="A4298" s="151">
        <v>650</v>
      </c>
      <c r="B4298" s="151">
        <v>34579</v>
      </c>
      <c r="C4298" s="151" t="s">
        <v>3202</v>
      </c>
      <c r="D4298" s="151" t="s">
        <v>727</v>
      </c>
      <c r="E4298" s="151">
        <v>2.6666666999999999</v>
      </c>
      <c r="F4298" s="154" t="s">
        <v>7286</v>
      </c>
      <c r="G4298" s="156">
        <v>21.120000263999998</v>
      </c>
      <c r="H4298" s="156">
        <v>0</v>
      </c>
      <c r="I4298" s="156">
        <v>3.8285033279999996</v>
      </c>
      <c r="J4298" s="156" t="s">
        <v>4328</v>
      </c>
      <c r="K4298" s="151" t="str">
        <f>IFERROR(IF(VLOOKUP(B4298,comp!$D:$L,1,FALSE)=B4298,"",""),"Novo")</f>
        <v/>
      </c>
    </row>
    <row r="4299" spans="1:11">
      <c r="A4299" s="151">
        <v>650</v>
      </c>
      <c r="B4299" s="151">
        <v>34580</v>
      </c>
      <c r="C4299" s="151" t="s">
        <v>3203</v>
      </c>
      <c r="D4299" s="151" t="s">
        <v>727</v>
      </c>
      <c r="E4299" s="151">
        <v>1.9931973000000001</v>
      </c>
      <c r="F4299" s="154" t="s">
        <v>7287</v>
      </c>
      <c r="G4299" s="156">
        <v>11.779796043000001</v>
      </c>
      <c r="H4299" s="156">
        <v>0</v>
      </c>
      <c r="I4299" s="156">
        <v>3.0918368460000001</v>
      </c>
      <c r="J4299" s="156" t="s">
        <v>4328</v>
      </c>
      <c r="K4299" s="151" t="str">
        <f>IFERROR(IF(VLOOKUP(B4299,comp!$D:$L,1,FALSE)=B4299,"",""),"Novo")</f>
        <v/>
      </c>
    </row>
    <row r="4300" spans="1:11">
      <c r="A4300" s="151">
        <v>650</v>
      </c>
      <c r="B4300" s="151">
        <v>34592</v>
      </c>
      <c r="C4300" s="151" t="s">
        <v>3204</v>
      </c>
      <c r="D4300" s="151" t="s">
        <v>727</v>
      </c>
      <c r="E4300" s="151">
        <v>1.1360543999999999</v>
      </c>
      <c r="F4300" s="154" t="s">
        <v>7288</v>
      </c>
      <c r="G4300" s="156">
        <v>3.8285033279999996</v>
      </c>
      <c r="H4300" s="156">
        <v>0</v>
      </c>
      <c r="I4300" s="156">
        <v>1.1081632690000001</v>
      </c>
      <c r="J4300" s="156" t="s">
        <v>4328</v>
      </c>
      <c r="K4300" s="151" t="str">
        <f>IFERROR(IF(VLOOKUP(B4300,comp!$D:$L,1,FALSE)=B4300,"",""),"Novo")</f>
        <v/>
      </c>
    </row>
    <row r="4301" spans="1:11">
      <c r="A4301" s="151">
        <v>650</v>
      </c>
      <c r="B4301" s="151">
        <v>34599</v>
      </c>
      <c r="C4301" s="151" t="s">
        <v>3205</v>
      </c>
      <c r="D4301" s="151" t="s">
        <v>727</v>
      </c>
      <c r="E4301" s="151">
        <v>1.0204082000000001</v>
      </c>
      <c r="F4301" s="154" t="s">
        <v>7289</v>
      </c>
      <c r="G4301" s="156">
        <v>3.0918368460000001</v>
      </c>
      <c r="H4301" s="156">
        <v>0</v>
      </c>
      <c r="I4301" s="156">
        <v>1.071632624</v>
      </c>
      <c r="J4301" s="156" t="s">
        <v>4328</v>
      </c>
      <c r="K4301" s="151" t="str">
        <f>IFERROR(IF(VLOOKUP(B4301,comp!$D:$L,1,FALSE)=B4301,"",""),"Novo")</f>
        <v/>
      </c>
    </row>
    <row r="4302" spans="1:11">
      <c r="A4302" s="151">
        <v>650</v>
      </c>
      <c r="B4302" s="151">
        <v>34763</v>
      </c>
      <c r="C4302" s="151" t="s">
        <v>3206</v>
      </c>
      <c r="D4302" s="151" t="s">
        <v>727</v>
      </c>
      <c r="E4302" s="151">
        <v>0.61224489999999998</v>
      </c>
      <c r="F4302" s="154" t="s">
        <v>7290</v>
      </c>
      <c r="G4302" s="156">
        <v>1.1081632690000001</v>
      </c>
      <c r="H4302" s="156">
        <v>0</v>
      </c>
      <c r="I4302" s="156">
        <v>2.9200000619999997</v>
      </c>
      <c r="J4302" s="156" t="s">
        <v>4328</v>
      </c>
      <c r="K4302" s="151" t="str">
        <f>IFERROR(IF(VLOOKUP(B4302,comp!$D:$L,1,FALSE)=B4302,"",""),"Novo")</f>
        <v/>
      </c>
    </row>
    <row r="4303" spans="1:11">
      <c r="A4303" s="151">
        <v>650</v>
      </c>
      <c r="B4303" s="151">
        <v>34764</v>
      </c>
      <c r="C4303" s="151" t="s">
        <v>3207</v>
      </c>
      <c r="D4303" s="151" t="s">
        <v>727</v>
      </c>
      <c r="E4303" s="151">
        <v>0.60204080000000004</v>
      </c>
      <c r="F4303" s="154" t="s">
        <v>7291</v>
      </c>
      <c r="G4303" s="156">
        <v>1.071632624</v>
      </c>
      <c r="H4303" s="156">
        <v>0</v>
      </c>
      <c r="I4303" s="156">
        <v>2.497959056</v>
      </c>
      <c r="J4303" s="156" t="s">
        <v>4328</v>
      </c>
      <c r="K4303" s="151" t="str">
        <f>IFERROR(IF(VLOOKUP(B4303,comp!$D:$L,1,FALSE)=B4303,"",""),"Novo")</f>
        <v/>
      </c>
    </row>
    <row r="4304" spans="1:11">
      <c r="A4304" s="151">
        <v>650</v>
      </c>
      <c r="B4304" s="151">
        <v>34769</v>
      </c>
      <c r="C4304" s="151" t="s">
        <v>3208</v>
      </c>
      <c r="D4304" s="151" t="s">
        <v>727</v>
      </c>
      <c r="E4304" s="151">
        <v>0.99319729999999995</v>
      </c>
      <c r="F4304" s="154" t="s">
        <v>7274</v>
      </c>
      <c r="G4304" s="156">
        <v>2.9200000619999997</v>
      </c>
      <c r="H4304" s="156">
        <v>0</v>
      </c>
      <c r="I4304" s="156">
        <v>1.9104762179999999</v>
      </c>
      <c r="J4304" s="156" t="s">
        <v>4328</v>
      </c>
      <c r="K4304" s="151" t="str">
        <f>IFERROR(IF(VLOOKUP(B4304,comp!$D:$L,1,FALSE)=B4304,"",""),"Novo")</f>
        <v/>
      </c>
    </row>
    <row r="4305" spans="1:11">
      <c r="A4305" s="151">
        <v>650</v>
      </c>
      <c r="B4305" s="151">
        <v>34771</v>
      </c>
      <c r="C4305" s="151" t="s">
        <v>3209</v>
      </c>
      <c r="D4305" s="151" t="s">
        <v>727</v>
      </c>
      <c r="E4305" s="151">
        <v>0.9183673</v>
      </c>
      <c r="F4305" s="154" t="s">
        <v>7292</v>
      </c>
      <c r="G4305" s="156">
        <v>2.497959056</v>
      </c>
      <c r="H4305" s="156">
        <v>0</v>
      </c>
      <c r="I4305" s="156">
        <v>1.7219048479999999</v>
      </c>
      <c r="J4305" s="156" t="s">
        <v>4328</v>
      </c>
      <c r="K4305" s="151" t="str">
        <f>IFERROR(IF(VLOOKUP(B4305,comp!$D:$L,1,FALSE)=B4305,"",""),"Novo")</f>
        <v/>
      </c>
    </row>
    <row r="4306" spans="1:11">
      <c r="A4306" s="151">
        <v>650</v>
      </c>
      <c r="B4306" s="151">
        <v>34773</v>
      </c>
      <c r="C4306" s="151" t="s">
        <v>3210</v>
      </c>
      <c r="D4306" s="151" t="s">
        <v>727</v>
      </c>
      <c r="E4306" s="151">
        <v>0.80272109999999997</v>
      </c>
      <c r="F4306" s="154" t="s">
        <v>7293</v>
      </c>
      <c r="G4306" s="156">
        <v>1.9104762179999999</v>
      </c>
      <c r="H4306" s="156">
        <v>0</v>
      </c>
      <c r="I4306" s="156">
        <v>5.0023808450000002</v>
      </c>
      <c r="J4306" s="156" t="s">
        <v>4328</v>
      </c>
      <c r="K4306" s="151" t="str">
        <f>IFERROR(IF(VLOOKUP(B4306,comp!$D:$L,1,FALSE)=B4306,"",""),"Novo")</f>
        <v/>
      </c>
    </row>
    <row r="4307" spans="1:11">
      <c r="A4307" s="151">
        <v>650</v>
      </c>
      <c r="B4307" s="151">
        <v>34774</v>
      </c>
      <c r="C4307" s="151" t="s">
        <v>3211</v>
      </c>
      <c r="D4307" s="151" t="s">
        <v>727</v>
      </c>
      <c r="E4307" s="151">
        <v>0.76190480000000005</v>
      </c>
      <c r="F4307" s="154" t="s">
        <v>7294</v>
      </c>
      <c r="G4307" s="156">
        <v>1.7219048479999999</v>
      </c>
      <c r="H4307" s="156">
        <v>0</v>
      </c>
      <c r="I4307" s="156">
        <v>11.92023833</v>
      </c>
      <c r="J4307" s="156" t="s">
        <v>4328</v>
      </c>
      <c r="K4307" s="151" t="str">
        <f>IFERROR(IF(VLOOKUP(B4307,comp!$D:$L,1,FALSE)=B4307,"",""),"Novo")</f>
        <v/>
      </c>
    </row>
    <row r="4308" spans="1:11">
      <c r="A4308" s="151">
        <v>650</v>
      </c>
      <c r="B4308" s="151">
        <v>37103</v>
      </c>
      <c r="C4308" s="151" t="s">
        <v>3212</v>
      </c>
      <c r="D4308" s="151" t="s">
        <v>727</v>
      </c>
      <c r="E4308" s="151">
        <v>1.2993197000000001</v>
      </c>
      <c r="F4308" s="154" t="s">
        <v>7295</v>
      </c>
      <c r="G4308" s="156">
        <v>5.0023808450000002</v>
      </c>
      <c r="H4308" s="156">
        <v>0</v>
      </c>
      <c r="I4308" s="156">
        <v>7.3861224839999995</v>
      </c>
      <c r="J4308" s="156" t="s">
        <v>4328</v>
      </c>
      <c r="K4308" s="151" t="str">
        <f>IFERROR(IF(VLOOKUP(B4308,comp!$D:$L,1,FALSE)=B4308,"",""),"Novo")</f>
        <v/>
      </c>
    </row>
    <row r="4309" spans="1:11">
      <c r="A4309" s="151">
        <v>650</v>
      </c>
      <c r="B4309" s="151">
        <v>37107</v>
      </c>
      <c r="C4309" s="151" t="s">
        <v>3213</v>
      </c>
      <c r="D4309" s="151" t="s">
        <v>727</v>
      </c>
      <c r="E4309" s="151">
        <v>2.0034014</v>
      </c>
      <c r="F4309" s="154" t="s">
        <v>7296</v>
      </c>
      <c r="G4309" s="156">
        <v>11.92023833</v>
      </c>
      <c r="H4309" s="156">
        <v>0</v>
      </c>
      <c r="I4309" s="156">
        <v>1.7992857960000002</v>
      </c>
      <c r="J4309" s="156" t="s">
        <v>4328</v>
      </c>
      <c r="K4309" s="151" t="str">
        <f>IFERROR(IF(VLOOKUP(B4309,comp!$D:$L,1,FALSE)=B4309,"",""),"Novo")</f>
        <v/>
      </c>
    </row>
    <row r="4310" spans="1:11">
      <c r="A4310" s="151">
        <v>650</v>
      </c>
      <c r="B4310" s="151">
        <v>37873</v>
      </c>
      <c r="C4310" s="151" t="s">
        <v>3214</v>
      </c>
      <c r="D4310" s="151" t="s">
        <v>727</v>
      </c>
      <c r="E4310" s="151">
        <v>1.5782312999999999</v>
      </c>
      <c r="F4310" s="154" t="s">
        <v>7297</v>
      </c>
      <c r="G4310" s="156">
        <v>7.3861224839999995</v>
      </c>
      <c r="H4310" s="156">
        <v>0</v>
      </c>
      <c r="I4310" s="156">
        <v>1.9755101299999998</v>
      </c>
      <c r="J4310" s="156" t="s">
        <v>4328</v>
      </c>
      <c r="K4310" s="151" t="str">
        <f>IFERROR(IF(VLOOKUP(B4310,comp!$D:$L,1,FALSE)=B4310,"",""),"Novo")</f>
        <v/>
      </c>
    </row>
    <row r="4311" spans="1:11">
      <c r="A4311" s="151">
        <v>650</v>
      </c>
      <c r="B4311" s="151">
        <v>38588</v>
      </c>
      <c r="C4311" s="151" t="s">
        <v>3215</v>
      </c>
      <c r="D4311" s="151" t="s">
        <v>727</v>
      </c>
      <c r="E4311" s="151">
        <v>0.77891160000000004</v>
      </c>
      <c r="F4311" s="154" t="s">
        <v>7298</v>
      </c>
      <c r="G4311" s="156">
        <v>1.7992857960000002</v>
      </c>
      <c r="H4311" s="156">
        <v>0</v>
      </c>
      <c r="I4311" s="156">
        <v>4.95034011</v>
      </c>
      <c r="J4311" s="156" t="s">
        <v>4328</v>
      </c>
      <c r="K4311" s="151" t="str">
        <f>IFERROR(IF(VLOOKUP(B4311,comp!$D:$L,1,FALSE)=B4311,"",""),"Novo")</f>
        <v/>
      </c>
    </row>
    <row r="4312" spans="1:11">
      <c r="A4312" s="151">
        <v>650</v>
      </c>
      <c r="B4312" s="151">
        <v>38589</v>
      </c>
      <c r="C4312" s="151" t="s">
        <v>3216</v>
      </c>
      <c r="D4312" s="151" t="s">
        <v>727</v>
      </c>
      <c r="E4312" s="151">
        <v>0.81632649999999995</v>
      </c>
      <c r="F4312" s="154" t="s">
        <v>7299</v>
      </c>
      <c r="G4312" s="156">
        <v>1.9755101299999998</v>
      </c>
      <c r="H4312" s="156">
        <v>0</v>
      </c>
      <c r="I4312" s="156">
        <v>5.0546936880000004</v>
      </c>
      <c r="J4312" s="156" t="s">
        <v>4328</v>
      </c>
      <c r="K4312" s="151" t="str">
        <f>IFERROR(IF(VLOOKUP(B4312,comp!$D:$L,1,FALSE)=B4312,"",""),"Novo")</f>
        <v/>
      </c>
    </row>
    <row r="4313" spans="1:11">
      <c r="A4313" s="151">
        <v>650</v>
      </c>
      <c r="B4313" s="151">
        <v>38590</v>
      </c>
      <c r="C4313" s="151" t="s">
        <v>3217</v>
      </c>
      <c r="D4313" s="151" t="s">
        <v>727</v>
      </c>
      <c r="E4313" s="151">
        <v>1.2925169999999999</v>
      </c>
      <c r="F4313" s="154" t="s">
        <v>7300</v>
      </c>
      <c r="G4313" s="156">
        <v>4.95034011</v>
      </c>
      <c r="H4313" s="156">
        <v>0</v>
      </c>
      <c r="I4313" s="156">
        <v>2.8016326079999998</v>
      </c>
      <c r="J4313" s="156" t="s">
        <v>4328</v>
      </c>
      <c r="K4313" s="151" t="str">
        <f>IFERROR(IF(VLOOKUP(B4313,comp!$D:$L,1,FALSE)=B4313,"",""),"Novo")</f>
        <v/>
      </c>
    </row>
    <row r="4314" spans="1:11">
      <c r="A4314" s="151">
        <v>650</v>
      </c>
      <c r="B4314" s="151">
        <v>38591</v>
      </c>
      <c r="C4314" s="151" t="s">
        <v>3218</v>
      </c>
      <c r="D4314" s="151" t="s">
        <v>727</v>
      </c>
      <c r="E4314" s="151">
        <v>1.3061224</v>
      </c>
      <c r="F4314" s="154" t="s">
        <v>7301</v>
      </c>
      <c r="G4314" s="156">
        <v>5.0546936880000004</v>
      </c>
      <c r="H4314" s="156">
        <v>0</v>
      </c>
      <c r="I4314" s="156">
        <v>3.4287073809999997</v>
      </c>
      <c r="J4314" s="156" t="s">
        <v>4328</v>
      </c>
      <c r="K4314" s="151" t="str">
        <f>IFERROR(IF(VLOOKUP(B4314,comp!$D:$L,1,FALSE)=B4314,"",""),"Novo")</f>
        <v/>
      </c>
    </row>
    <row r="4315" spans="1:11">
      <c r="A4315" s="151">
        <v>650</v>
      </c>
      <c r="B4315" s="151">
        <v>38592</v>
      </c>
      <c r="C4315" s="151" t="s">
        <v>3219</v>
      </c>
      <c r="D4315" s="151" t="s">
        <v>727</v>
      </c>
      <c r="E4315" s="151">
        <v>0.97278909999999996</v>
      </c>
      <c r="F4315" s="154" t="s">
        <v>7302</v>
      </c>
      <c r="G4315" s="156">
        <v>2.8016326079999998</v>
      </c>
      <c r="H4315" s="156">
        <v>0</v>
      </c>
      <c r="I4315" s="156">
        <v>8.5202043280000002</v>
      </c>
      <c r="J4315" s="156" t="s">
        <v>4328</v>
      </c>
      <c r="K4315" s="151" t="str">
        <f>IFERROR(IF(VLOOKUP(B4315,comp!$D:$L,1,FALSE)=B4315,"",""),"Novo")</f>
        <v/>
      </c>
    </row>
    <row r="4316" spans="1:11">
      <c r="A4316" s="151">
        <v>650</v>
      </c>
      <c r="B4316" s="151">
        <v>38593</v>
      </c>
      <c r="C4316" s="151" t="s">
        <v>3220</v>
      </c>
      <c r="D4316" s="151" t="s">
        <v>727</v>
      </c>
      <c r="E4316" s="151">
        <v>1.0748298999999999</v>
      </c>
      <c r="F4316" s="154" t="s">
        <v>7303</v>
      </c>
      <c r="G4316" s="156">
        <v>3.4287073809999997</v>
      </c>
      <c r="H4316" s="156">
        <v>0</v>
      </c>
      <c r="I4316" s="156">
        <v>2.7433672500000004</v>
      </c>
      <c r="J4316" s="156" t="s">
        <v>4328</v>
      </c>
      <c r="K4316" s="151" t="str">
        <f>IFERROR(IF(VLOOKUP(B4316,comp!$D:$L,1,FALSE)=B4316,"",""),"Novo")</f>
        <v/>
      </c>
    </row>
    <row r="4317" spans="1:11">
      <c r="A4317" s="151">
        <v>650</v>
      </c>
      <c r="B4317" s="151">
        <v>38594</v>
      </c>
      <c r="C4317" s="151" t="s">
        <v>3221</v>
      </c>
      <c r="D4317" s="151" t="s">
        <v>727</v>
      </c>
      <c r="E4317" s="151">
        <v>1.6938776</v>
      </c>
      <c r="F4317" s="154" t="s">
        <v>7304</v>
      </c>
      <c r="G4317" s="156">
        <v>8.5202043280000002</v>
      </c>
      <c r="H4317" s="156">
        <v>0</v>
      </c>
      <c r="I4317" s="156">
        <v>7.5775512300000001</v>
      </c>
      <c r="J4317" s="156" t="s">
        <v>4328</v>
      </c>
      <c r="K4317" s="151" t="str">
        <f>IFERROR(IF(VLOOKUP(B4317,comp!$D:$L,1,FALSE)=B4317,"",""),"Novo")</f>
        <v/>
      </c>
    </row>
    <row r="4318" spans="1:11">
      <c r="A4318" s="151">
        <v>650</v>
      </c>
      <c r="B4318" s="151">
        <v>38595</v>
      </c>
      <c r="C4318" s="151" t="s">
        <v>3222</v>
      </c>
      <c r="D4318" s="151" t="s">
        <v>727</v>
      </c>
      <c r="E4318" s="151">
        <v>0.96258500000000002</v>
      </c>
      <c r="F4318" s="154" t="s">
        <v>7305</v>
      </c>
      <c r="G4318" s="156">
        <v>2.7433672500000004</v>
      </c>
      <c r="H4318" s="156">
        <v>0</v>
      </c>
      <c r="I4318" s="156">
        <v>7.6741834949999994</v>
      </c>
      <c r="J4318" s="156" t="s">
        <v>4328</v>
      </c>
      <c r="K4318" s="151" t="str">
        <f>IFERROR(IF(VLOOKUP(B4318,comp!$D:$L,1,FALSE)=B4318,"",""),"Novo")</f>
        <v/>
      </c>
    </row>
    <row r="4319" spans="1:11">
      <c r="A4319" s="151">
        <v>650</v>
      </c>
      <c r="B4319" s="151">
        <v>38596</v>
      </c>
      <c r="C4319" s="151" t="s">
        <v>3223</v>
      </c>
      <c r="D4319" s="151" t="s">
        <v>727</v>
      </c>
      <c r="E4319" s="151">
        <v>1.5986395</v>
      </c>
      <c r="F4319" s="154" t="s">
        <v>7306</v>
      </c>
      <c r="G4319" s="156">
        <v>7.5775512300000001</v>
      </c>
      <c r="H4319" s="156">
        <v>0</v>
      </c>
      <c r="I4319" s="156">
        <v>3.8285033279999996</v>
      </c>
      <c r="J4319" s="156" t="s">
        <v>4328</v>
      </c>
      <c r="K4319" s="151" t="str">
        <f>IFERROR(IF(VLOOKUP(B4319,comp!$D:$L,1,FALSE)=B4319,"",""),"Novo")</f>
        <v/>
      </c>
    </row>
    <row r="4320" spans="1:11">
      <c r="A4320" s="151">
        <v>650</v>
      </c>
      <c r="B4320" s="151">
        <v>38597</v>
      </c>
      <c r="C4320" s="151" t="s">
        <v>3224</v>
      </c>
      <c r="D4320" s="151" t="s">
        <v>727</v>
      </c>
      <c r="E4320" s="151">
        <v>1.6088435000000001</v>
      </c>
      <c r="F4320" s="154" t="s">
        <v>7307</v>
      </c>
      <c r="G4320" s="156">
        <v>7.6741834949999994</v>
      </c>
      <c r="H4320" s="156">
        <v>0</v>
      </c>
      <c r="I4320" s="156">
        <v>10.992721271000001</v>
      </c>
      <c r="J4320" s="156" t="s">
        <v>4328</v>
      </c>
      <c r="K4320" s="151" t="str">
        <f>IFERROR(IF(VLOOKUP(B4320,comp!$D:$L,1,FALSE)=B4320,"",""),"Novo")</f>
        <v/>
      </c>
    </row>
    <row r="4321" spans="1:11">
      <c r="A4321" s="151">
        <v>650</v>
      </c>
      <c r="B4321" s="151">
        <v>38598</v>
      </c>
      <c r="C4321" s="151" t="s">
        <v>3225</v>
      </c>
      <c r="D4321" s="151" t="s">
        <v>727</v>
      </c>
      <c r="E4321" s="151">
        <v>1.1360543999999999</v>
      </c>
      <c r="F4321" s="154" t="s">
        <v>7288</v>
      </c>
      <c r="G4321" s="156">
        <v>3.8285033279999996</v>
      </c>
      <c r="H4321" s="156">
        <v>0</v>
      </c>
      <c r="I4321" s="156">
        <v>12.367346777999998</v>
      </c>
      <c r="J4321" s="156" t="s">
        <v>4328</v>
      </c>
      <c r="K4321" s="151" t="str">
        <f>IFERROR(IF(VLOOKUP(B4321,comp!$D:$L,1,FALSE)=B4321,"",""),"Novo")</f>
        <v/>
      </c>
    </row>
    <row r="4322" spans="1:11">
      <c r="A4322" s="151">
        <v>650</v>
      </c>
      <c r="B4322" s="151">
        <v>38599</v>
      </c>
      <c r="C4322" s="151" t="s">
        <v>3226</v>
      </c>
      <c r="D4322" s="151" t="s">
        <v>727</v>
      </c>
      <c r="E4322" s="151">
        <v>1.9251701000000001</v>
      </c>
      <c r="F4322" s="154" t="s">
        <v>7191</v>
      </c>
      <c r="G4322" s="156">
        <v>10.992721271000001</v>
      </c>
      <c r="H4322" s="156">
        <v>0</v>
      </c>
      <c r="I4322" s="156">
        <v>3.1952381999999999</v>
      </c>
      <c r="J4322" s="156" t="s">
        <v>4328</v>
      </c>
      <c r="K4322" s="151" t="str">
        <f>IFERROR(IF(VLOOKUP(B4322,comp!$D:$L,1,FALSE)=B4322,"",""),"Novo")</f>
        <v/>
      </c>
    </row>
    <row r="4323" spans="1:11">
      <c r="A4323" s="151">
        <v>650</v>
      </c>
      <c r="B4323" s="151">
        <v>38600</v>
      </c>
      <c r="C4323" s="151" t="s">
        <v>3227</v>
      </c>
      <c r="D4323" s="151" t="s">
        <v>727</v>
      </c>
      <c r="E4323" s="151">
        <v>2.0408162999999999</v>
      </c>
      <c r="F4323" s="154" t="s">
        <v>7308</v>
      </c>
      <c r="G4323" s="156">
        <v>12.367346777999998</v>
      </c>
      <c r="H4323" s="156">
        <v>0</v>
      </c>
      <c r="I4323" s="156">
        <v>41.568027225999998</v>
      </c>
      <c r="J4323" s="156" t="s">
        <v>4328</v>
      </c>
      <c r="K4323" s="151" t="str">
        <f>IFERROR(IF(VLOOKUP(B4323,comp!$D:$L,1,FALSE)=B4323,"",""),"Novo")</f>
        <v/>
      </c>
    </row>
    <row r="4324" spans="1:11">
      <c r="A4324" s="151">
        <v>650</v>
      </c>
      <c r="B4324" s="151">
        <v>40741</v>
      </c>
      <c r="C4324" s="151" t="s">
        <v>1679</v>
      </c>
      <c r="D4324" s="151" t="s">
        <v>727</v>
      </c>
      <c r="E4324" s="151">
        <v>1.037415</v>
      </c>
      <c r="F4324" s="154" t="s">
        <v>7309</v>
      </c>
      <c r="G4324" s="156">
        <v>3.1952381999999999</v>
      </c>
      <c r="H4324" s="156">
        <v>0</v>
      </c>
      <c r="I4324" s="156">
        <v>19.64</v>
      </c>
      <c r="J4324" s="156" t="s">
        <v>4328</v>
      </c>
      <c r="K4324" s="151" t="str">
        <f>IFERROR(IF(VLOOKUP(B4324,comp!$D:$L,1,FALSE)=B4324,"",""),"Novo")</f>
        <v/>
      </c>
    </row>
    <row r="4325" spans="1:11">
      <c r="A4325" s="151">
        <v>650</v>
      </c>
      <c r="B4325" s="151">
        <v>40742</v>
      </c>
      <c r="C4325" s="151" t="s">
        <v>1697</v>
      </c>
      <c r="D4325" s="151" t="s">
        <v>727</v>
      </c>
      <c r="E4325" s="151">
        <v>3.7414966000000001</v>
      </c>
      <c r="F4325" s="154" t="s">
        <v>7310</v>
      </c>
      <c r="G4325" s="156">
        <v>41.568027225999998</v>
      </c>
      <c r="H4325" s="156">
        <v>0</v>
      </c>
      <c r="I4325" s="156">
        <v>25.118519434</v>
      </c>
      <c r="J4325" s="156" t="s">
        <v>4328</v>
      </c>
      <c r="K4325" s="151" t="str">
        <f>IFERROR(IF(VLOOKUP(B4325,comp!$D:$L,1,FALSE)=B4325,"",""),"Novo")</f>
        <v/>
      </c>
    </row>
    <row r="4326" spans="1:11">
      <c r="A4326" s="151">
        <v>715</v>
      </c>
      <c r="B4326" s="151">
        <v>715</v>
      </c>
      <c r="C4326" s="151" t="s">
        <v>3228</v>
      </c>
      <c r="D4326" s="151" t="s">
        <v>727</v>
      </c>
      <c r="E4326" s="151">
        <v>1</v>
      </c>
      <c r="F4326" s="154" t="s">
        <v>7311</v>
      </c>
      <c r="G4326" s="156">
        <v>19.64</v>
      </c>
      <c r="H4326" s="156">
        <v>0</v>
      </c>
      <c r="I4326" s="156">
        <v>19.172637819999998</v>
      </c>
      <c r="J4326" s="156" t="s">
        <v>4328</v>
      </c>
      <c r="K4326" s="151" t="str">
        <f>IFERROR(IF(VLOOKUP(B4326,comp!$D:$L,1,FALSE)=B4326,"",""),"Novo")</f>
        <v/>
      </c>
    </row>
    <row r="4327" spans="1:11">
      <c r="A4327" s="151">
        <v>715</v>
      </c>
      <c r="B4327" s="151">
        <v>716</v>
      </c>
      <c r="C4327" s="151" t="s">
        <v>3229</v>
      </c>
      <c r="D4327" s="151" t="s">
        <v>727</v>
      </c>
      <c r="E4327" s="151">
        <v>1.1309553999999999</v>
      </c>
      <c r="F4327" s="154" t="s">
        <v>7312</v>
      </c>
      <c r="G4327" s="156">
        <v>25.118519434</v>
      </c>
      <c r="H4327" s="156">
        <v>0</v>
      </c>
      <c r="I4327" s="156">
        <v>65.891540187000004</v>
      </c>
      <c r="J4327" s="156" t="s">
        <v>4328</v>
      </c>
      <c r="K4327" s="151" t="str">
        <f>IFERROR(IF(VLOOKUP(B4327,comp!$D:$L,1,FALSE)=B4327,"",""),"Novo")</f>
        <v/>
      </c>
    </row>
    <row r="4328" spans="1:11">
      <c r="A4328" s="151">
        <v>715</v>
      </c>
      <c r="B4328" s="151">
        <v>718</v>
      </c>
      <c r="C4328" s="151" t="s">
        <v>3230</v>
      </c>
      <c r="D4328" s="151" t="s">
        <v>727</v>
      </c>
      <c r="E4328" s="151">
        <v>0.9882803</v>
      </c>
      <c r="F4328" s="154" t="s">
        <v>7313</v>
      </c>
      <c r="G4328" s="156">
        <v>19.172637819999998</v>
      </c>
      <c r="H4328" s="156">
        <v>0</v>
      </c>
      <c r="I4328" s="156">
        <v>80.371004926999987</v>
      </c>
      <c r="J4328" s="156" t="s">
        <v>4328</v>
      </c>
      <c r="K4328" s="151" t="str">
        <f>IFERROR(IF(VLOOKUP(B4328,comp!$D:$L,1,FALSE)=B4328,"",""),"Novo")</f>
        <v/>
      </c>
    </row>
    <row r="4329" spans="1:11">
      <c r="A4329" s="151">
        <v>715</v>
      </c>
      <c r="B4329" s="151">
        <v>7245</v>
      </c>
      <c r="C4329" s="151" t="s">
        <v>1736</v>
      </c>
      <c r="D4329" s="151" t="s">
        <v>727</v>
      </c>
      <c r="E4329" s="151">
        <v>1.8318471000000001</v>
      </c>
      <c r="F4329" s="154" t="s">
        <v>7314</v>
      </c>
      <c r="G4329" s="156">
        <v>65.891540187000004</v>
      </c>
      <c r="H4329" s="156">
        <v>0</v>
      </c>
      <c r="I4329" s="156">
        <v>18.096</v>
      </c>
      <c r="J4329" s="156" t="s">
        <v>4328</v>
      </c>
      <c r="K4329" s="151" t="str">
        <f>IFERROR(IF(VLOOKUP(B4329,comp!$D:$L,1,FALSE)=B4329,"",""),"Novo")</f>
        <v/>
      </c>
    </row>
    <row r="4330" spans="1:11">
      <c r="A4330" s="151">
        <v>715</v>
      </c>
      <c r="B4330" s="151">
        <v>7246</v>
      </c>
      <c r="C4330" s="151" t="s">
        <v>3231</v>
      </c>
      <c r="D4330" s="151" t="s">
        <v>727</v>
      </c>
      <c r="E4330" s="151">
        <v>2.0229298999999998</v>
      </c>
      <c r="F4330" s="154" t="s">
        <v>7315</v>
      </c>
      <c r="G4330" s="156">
        <v>80.371004926999987</v>
      </c>
      <c r="H4330" s="156">
        <v>0</v>
      </c>
      <c r="I4330" s="156">
        <v>955</v>
      </c>
      <c r="J4330" s="156" t="s">
        <v>4328</v>
      </c>
      <c r="K4330" s="151" t="str">
        <f>IFERROR(IF(VLOOKUP(B4330,comp!$D:$L,1,FALSE)=B4330,"",""),"Novo")</f>
        <v/>
      </c>
    </row>
    <row r="4331" spans="1:11">
      <c r="A4331" s="151">
        <v>715</v>
      </c>
      <c r="B4331" s="151">
        <v>11981</v>
      </c>
      <c r="C4331" s="151" t="s">
        <v>3232</v>
      </c>
      <c r="D4331" s="151" t="s">
        <v>727</v>
      </c>
      <c r="E4331" s="151">
        <v>0.96</v>
      </c>
      <c r="F4331" s="154" t="s">
        <v>7316</v>
      </c>
      <c r="G4331" s="156">
        <v>18.096</v>
      </c>
      <c r="H4331" s="156">
        <v>0</v>
      </c>
      <c r="I4331" s="156">
        <v>18440.452080049999</v>
      </c>
      <c r="J4331" s="156" t="s">
        <v>4328</v>
      </c>
      <c r="K4331" s="151" t="str">
        <f>IFERROR(IF(VLOOKUP(B4331,comp!$D:$L,1,FALSE)=B4331,"",""),"Novo")</f>
        <v/>
      </c>
    </row>
    <row r="4332" spans="1:11">
      <c r="A4332" s="151">
        <v>729</v>
      </c>
      <c r="B4332" s="151">
        <v>729</v>
      </c>
      <c r="C4332" s="151" t="s">
        <v>3233</v>
      </c>
      <c r="D4332" s="151" t="s">
        <v>727</v>
      </c>
      <c r="E4332" s="151">
        <v>1</v>
      </c>
      <c r="F4332" s="154" t="s">
        <v>7317</v>
      </c>
      <c r="G4332" s="156">
        <v>955</v>
      </c>
      <c r="H4332" s="156">
        <v>0</v>
      </c>
      <c r="I4332" s="156">
        <v>74644.445634296004</v>
      </c>
      <c r="J4332" s="156" t="s">
        <v>4328</v>
      </c>
      <c r="K4332" s="151" t="str">
        <f>IFERROR(IF(VLOOKUP(B4332,comp!$D:$L,1,FALSE)=B4332,"",""),"Novo")</f>
        <v/>
      </c>
    </row>
    <row r="4333" spans="1:11">
      <c r="A4333" s="151">
        <v>729</v>
      </c>
      <c r="B4333" s="151">
        <v>723</v>
      </c>
      <c r="C4333" s="151" t="s">
        <v>3234</v>
      </c>
      <c r="D4333" s="151" t="s">
        <v>727</v>
      </c>
      <c r="E4333" s="151">
        <v>4.3942456999999999</v>
      </c>
      <c r="F4333" s="154" t="s">
        <v>7318</v>
      </c>
      <c r="G4333" s="156">
        <v>18440.452080049999</v>
      </c>
      <c r="H4333" s="156">
        <v>0</v>
      </c>
      <c r="I4333" s="156">
        <v>904.58777017</v>
      </c>
      <c r="J4333" s="156" t="s">
        <v>4328</v>
      </c>
      <c r="K4333" s="151" t="str">
        <f>IFERROR(IF(VLOOKUP(B4333,comp!$D:$L,1,FALSE)=B4333,"",""),"Novo")</f>
        <v/>
      </c>
    </row>
    <row r="4334" spans="1:11">
      <c r="A4334" s="151">
        <v>729</v>
      </c>
      <c r="B4334" s="151">
        <v>730</v>
      </c>
      <c r="C4334" s="151" t="s">
        <v>3235</v>
      </c>
      <c r="D4334" s="151" t="s">
        <v>727</v>
      </c>
      <c r="E4334" s="151">
        <v>8.8409127999999999</v>
      </c>
      <c r="F4334" s="154" t="s">
        <v>7319</v>
      </c>
      <c r="G4334" s="156">
        <v>74644.445634296004</v>
      </c>
      <c r="H4334" s="156">
        <v>0</v>
      </c>
      <c r="I4334" s="156">
        <v>2570.3540054780001</v>
      </c>
      <c r="J4334" s="156" t="s">
        <v>4328</v>
      </c>
      <c r="K4334" s="151" t="str">
        <f>IFERROR(IF(VLOOKUP(B4334,comp!$D:$L,1,FALSE)=B4334,"",""),"Novo")</f>
        <v/>
      </c>
    </row>
    <row r="4335" spans="1:11">
      <c r="A4335" s="151">
        <v>729</v>
      </c>
      <c r="B4335" s="151">
        <v>731</v>
      </c>
      <c r="C4335" s="151" t="s">
        <v>3236</v>
      </c>
      <c r="D4335" s="151" t="s">
        <v>727</v>
      </c>
      <c r="E4335" s="151">
        <v>0.97325059999999997</v>
      </c>
      <c r="F4335" s="154" t="s">
        <v>7320</v>
      </c>
      <c r="G4335" s="156">
        <v>904.58777017</v>
      </c>
      <c r="H4335" s="156">
        <v>0</v>
      </c>
      <c r="I4335" s="156">
        <v>2640.9024680099997</v>
      </c>
      <c r="J4335" s="156" t="s">
        <v>4328</v>
      </c>
      <c r="K4335" s="151" t="str">
        <f>IFERROR(IF(VLOOKUP(B4335,comp!$D:$L,1,FALSE)=B4335,"",""),"Novo")</f>
        <v/>
      </c>
    </row>
    <row r="4336" spans="1:11">
      <c r="A4336" s="151">
        <v>729</v>
      </c>
      <c r="B4336" s="151">
        <v>732</v>
      </c>
      <c r="C4336" s="151" t="s">
        <v>3237</v>
      </c>
      <c r="D4336" s="151" t="s">
        <v>727</v>
      </c>
      <c r="E4336" s="151">
        <v>1.6405746999999999</v>
      </c>
      <c r="F4336" s="154" t="s">
        <v>7321</v>
      </c>
      <c r="G4336" s="156">
        <v>2570.3540054780001</v>
      </c>
      <c r="H4336" s="156">
        <v>0</v>
      </c>
      <c r="I4336" s="156">
        <v>2953.8121563300001</v>
      </c>
      <c r="J4336" s="156" t="s">
        <v>4328</v>
      </c>
      <c r="K4336" s="151" t="str">
        <f>IFERROR(IF(VLOOKUP(B4336,comp!$D:$L,1,FALSE)=B4336,"",""),"Novo")</f>
        <v/>
      </c>
    </row>
    <row r="4337" spans="1:11">
      <c r="A4337" s="151">
        <v>729</v>
      </c>
      <c r="B4337" s="151">
        <v>733</v>
      </c>
      <c r="C4337" s="151" t="s">
        <v>3238</v>
      </c>
      <c r="D4337" s="151" t="s">
        <v>727</v>
      </c>
      <c r="E4337" s="151">
        <v>1.6629320999999999</v>
      </c>
      <c r="F4337" s="154" t="s">
        <v>7322</v>
      </c>
      <c r="G4337" s="156">
        <v>2640.9024680099997</v>
      </c>
      <c r="H4337" s="156">
        <v>0</v>
      </c>
      <c r="I4337" s="156">
        <v>8134.3052775839997</v>
      </c>
      <c r="J4337" s="156" t="s">
        <v>4328</v>
      </c>
      <c r="K4337" s="151" t="str">
        <f>IFERROR(IF(VLOOKUP(B4337,comp!$D:$L,1,FALSE)=B4337,"",""),"Novo")</f>
        <v/>
      </c>
    </row>
    <row r="4338" spans="1:11">
      <c r="A4338" s="151">
        <v>729</v>
      </c>
      <c r="B4338" s="151">
        <v>734</v>
      </c>
      <c r="C4338" s="151" t="s">
        <v>3239</v>
      </c>
      <c r="D4338" s="151" t="s">
        <v>727</v>
      </c>
      <c r="E4338" s="151">
        <v>1.7586926000000001</v>
      </c>
      <c r="F4338" s="154" t="s">
        <v>7323</v>
      </c>
      <c r="G4338" s="156">
        <v>2953.8121563300001</v>
      </c>
      <c r="H4338" s="156">
        <v>0</v>
      </c>
      <c r="I4338" s="156">
        <v>5750.751510438</v>
      </c>
      <c r="J4338" s="156" t="s">
        <v>4328</v>
      </c>
      <c r="K4338" s="151" t="str">
        <f>IFERROR(IF(VLOOKUP(B4338,comp!$D:$L,1,FALSE)=B4338,"",""),"Novo")</f>
        <v/>
      </c>
    </row>
    <row r="4339" spans="1:11">
      <c r="A4339" s="151">
        <v>729</v>
      </c>
      <c r="B4339" s="151">
        <v>735</v>
      </c>
      <c r="C4339" s="151" t="s">
        <v>3240</v>
      </c>
      <c r="D4339" s="151" t="s">
        <v>727</v>
      </c>
      <c r="E4339" s="151">
        <v>2.9184923999999999</v>
      </c>
      <c r="F4339" s="154" t="s">
        <v>7324</v>
      </c>
      <c r="G4339" s="156">
        <v>8134.3052775839997</v>
      </c>
      <c r="H4339" s="156">
        <v>0</v>
      </c>
      <c r="I4339" s="156">
        <v>80828.329294272</v>
      </c>
      <c r="J4339" s="156" t="s">
        <v>4328</v>
      </c>
      <c r="K4339" s="151" t="str">
        <f>IFERROR(IF(VLOOKUP(B4339,comp!$D:$L,1,FALSE)=B4339,"",""),"Novo")</f>
        <v/>
      </c>
    </row>
    <row r="4340" spans="1:11">
      <c r="A4340" s="151">
        <v>729</v>
      </c>
      <c r="B4340" s="151">
        <v>736</v>
      </c>
      <c r="C4340" s="151" t="s">
        <v>3241</v>
      </c>
      <c r="D4340" s="151" t="s">
        <v>727</v>
      </c>
      <c r="E4340" s="151">
        <v>2.4539262000000002</v>
      </c>
      <c r="F4340" s="154" t="s">
        <v>7325</v>
      </c>
      <c r="G4340" s="156">
        <v>5750.751510438</v>
      </c>
      <c r="H4340" s="156">
        <v>0</v>
      </c>
      <c r="I4340" s="156">
        <v>17378.986134859999</v>
      </c>
      <c r="J4340" s="156" t="s">
        <v>4328</v>
      </c>
      <c r="K4340" s="151" t="str">
        <f>IFERROR(IF(VLOOKUP(B4340,comp!$D:$L,1,FALSE)=B4340,"",""),"Novo")</f>
        <v/>
      </c>
    </row>
    <row r="4341" spans="1:11">
      <c r="A4341" s="151">
        <v>729</v>
      </c>
      <c r="B4341" s="151">
        <v>737</v>
      </c>
      <c r="C4341" s="151" t="s">
        <v>3242</v>
      </c>
      <c r="D4341" s="151" t="s">
        <v>727</v>
      </c>
      <c r="E4341" s="151">
        <v>9.1998408000000005</v>
      </c>
      <c r="F4341" s="154" t="s">
        <v>7326</v>
      </c>
      <c r="G4341" s="156">
        <v>80828.329294272</v>
      </c>
      <c r="H4341" s="156">
        <v>0</v>
      </c>
      <c r="I4341" s="156">
        <v>71531.979145413003</v>
      </c>
      <c r="J4341" s="156" t="s">
        <v>4328</v>
      </c>
      <c r="K4341" s="151" t="str">
        <f>IFERROR(IF(VLOOKUP(B4341,comp!$D:$L,1,FALSE)=B4341,"",""),"Novo")</f>
        <v/>
      </c>
    </row>
    <row r="4342" spans="1:11">
      <c r="A4342" s="151">
        <v>729</v>
      </c>
      <c r="B4342" s="151">
        <v>738</v>
      </c>
      <c r="C4342" s="151" t="s">
        <v>3243</v>
      </c>
      <c r="D4342" s="151" t="s">
        <v>727</v>
      </c>
      <c r="E4342" s="151">
        <v>4.2659019999999996</v>
      </c>
      <c r="F4342" s="154" t="s">
        <v>7327</v>
      </c>
      <c r="G4342" s="156">
        <v>17378.986134859999</v>
      </c>
      <c r="H4342" s="156">
        <v>0</v>
      </c>
      <c r="I4342" s="156">
        <v>2203.013288784</v>
      </c>
      <c r="J4342" s="156" t="s">
        <v>4328</v>
      </c>
      <c r="K4342" s="151" t="str">
        <f>IFERROR(IF(VLOOKUP(B4342,comp!$D:$L,1,FALSE)=B4342,"",""),"Novo")</f>
        <v/>
      </c>
    </row>
    <row r="4343" spans="1:11">
      <c r="A4343" s="151">
        <v>729</v>
      </c>
      <c r="B4343" s="151">
        <v>740</v>
      </c>
      <c r="C4343" s="151" t="s">
        <v>3244</v>
      </c>
      <c r="D4343" s="151" t="s">
        <v>727</v>
      </c>
      <c r="E4343" s="151">
        <v>8.6546289000000005</v>
      </c>
      <c r="F4343" s="154" t="s">
        <v>7328</v>
      </c>
      <c r="G4343" s="156">
        <v>71531.979145413003</v>
      </c>
      <c r="H4343" s="156">
        <v>0</v>
      </c>
      <c r="I4343" s="156">
        <v>10456.477467975001</v>
      </c>
      <c r="J4343" s="156" t="s">
        <v>4328</v>
      </c>
      <c r="K4343" s="151" t="str">
        <f>IFERROR(IF(VLOOKUP(B4343,comp!$D:$L,1,FALSE)=B4343,"",""),"Novo")</f>
        <v/>
      </c>
    </row>
    <row r="4344" spans="1:11">
      <c r="A4344" s="151">
        <v>729</v>
      </c>
      <c r="B4344" s="151">
        <v>10575</v>
      </c>
      <c r="C4344" s="151" t="s">
        <v>3245</v>
      </c>
      <c r="D4344" s="151" t="s">
        <v>727</v>
      </c>
      <c r="E4344" s="151">
        <v>1.5188272</v>
      </c>
      <c r="F4344" s="154" t="s">
        <v>7329</v>
      </c>
      <c r="G4344" s="156">
        <v>2203.013288784</v>
      </c>
      <c r="H4344" s="156">
        <v>0</v>
      </c>
      <c r="I4344" s="156">
        <v>16289.852350912</v>
      </c>
      <c r="J4344" s="156" t="s">
        <v>4328</v>
      </c>
      <c r="K4344" s="151" t="str">
        <f>IFERROR(IF(VLOOKUP(B4344,comp!$D:$L,1,FALSE)=B4344,"",""),"Novo")</f>
        <v/>
      </c>
    </row>
    <row r="4345" spans="1:11">
      <c r="A4345" s="151">
        <v>729</v>
      </c>
      <c r="B4345" s="151">
        <v>14252</v>
      </c>
      <c r="C4345" s="151" t="s">
        <v>3246</v>
      </c>
      <c r="D4345" s="151" t="s">
        <v>727</v>
      </c>
      <c r="E4345" s="151">
        <v>3.3089594999999998</v>
      </c>
      <c r="F4345" s="154" t="s">
        <v>7330</v>
      </c>
      <c r="G4345" s="156">
        <v>10456.477467975001</v>
      </c>
      <c r="H4345" s="156">
        <v>0</v>
      </c>
      <c r="I4345" s="156">
        <v>24770.042297535998</v>
      </c>
      <c r="J4345" s="156" t="s">
        <v>4328</v>
      </c>
      <c r="K4345" s="151" t="str">
        <f>IFERROR(IF(VLOOKUP(B4345,comp!$D:$L,1,FALSE)=B4345,"",""),"Novo")</f>
        <v/>
      </c>
    </row>
    <row r="4346" spans="1:11">
      <c r="A4346" s="151">
        <v>729</v>
      </c>
      <c r="B4346" s="151">
        <v>36502</v>
      </c>
      <c r="C4346" s="151" t="s">
        <v>1501</v>
      </c>
      <c r="D4346" s="151" t="s">
        <v>727</v>
      </c>
      <c r="E4346" s="151">
        <v>4.1300672</v>
      </c>
      <c r="F4346" s="154" t="s">
        <v>7331</v>
      </c>
      <c r="G4346" s="156">
        <v>16289.852350912</v>
      </c>
      <c r="H4346" s="156">
        <v>0</v>
      </c>
      <c r="I4346" s="156">
        <v>199403.874009886</v>
      </c>
      <c r="J4346" s="156" t="s">
        <v>4328</v>
      </c>
      <c r="K4346" s="151" t="str">
        <f>IFERROR(IF(VLOOKUP(B4346,comp!$D:$L,1,FALSE)=B4346,"",""),"Novo")</f>
        <v/>
      </c>
    </row>
    <row r="4347" spans="1:11">
      <c r="A4347" s="151">
        <v>729</v>
      </c>
      <c r="B4347" s="151">
        <v>36503</v>
      </c>
      <c r="C4347" s="151" t="s">
        <v>1527</v>
      </c>
      <c r="D4347" s="151" t="s">
        <v>727</v>
      </c>
      <c r="E4347" s="151">
        <v>5.0928601999999996</v>
      </c>
      <c r="F4347" s="154" t="s">
        <v>7332</v>
      </c>
      <c r="G4347" s="156">
        <v>24770.042297535998</v>
      </c>
      <c r="H4347" s="156">
        <v>0</v>
      </c>
      <c r="I4347" s="156">
        <v>59020659.443336405</v>
      </c>
      <c r="J4347" s="156" t="s">
        <v>4328</v>
      </c>
      <c r="K4347" s="151" t="str">
        <f>IFERROR(IF(VLOOKUP(B4347,comp!$D:$L,1,FALSE)=B4347,"",""),"Novo")</f>
        <v/>
      </c>
    </row>
    <row r="4348" spans="1:11">
      <c r="A4348" s="151">
        <v>729</v>
      </c>
      <c r="B4348" s="151">
        <v>39925</v>
      </c>
      <c r="C4348" s="151" t="s">
        <v>1574</v>
      </c>
      <c r="D4348" s="151" t="s">
        <v>727</v>
      </c>
      <c r="E4348" s="151">
        <v>14.449912100000001</v>
      </c>
      <c r="F4348" s="154" t="s">
        <v>7333</v>
      </c>
      <c r="G4348" s="156">
        <v>199403.874009886</v>
      </c>
      <c r="H4348" s="156">
        <v>0</v>
      </c>
      <c r="I4348" s="156">
        <v>1.89</v>
      </c>
      <c r="J4348" s="156" t="s">
        <v>4328</v>
      </c>
      <c r="K4348" s="151" t="str">
        <f>IFERROR(IF(VLOOKUP(B4348,comp!$D:$L,1,FALSE)=B4348,"",""),"Novo")</f>
        <v/>
      </c>
    </row>
    <row r="4349" spans="1:11">
      <c r="A4349" s="151">
        <v>729</v>
      </c>
      <c r="B4349" s="151">
        <v>44489</v>
      </c>
      <c r="C4349" s="151" t="s">
        <v>3247</v>
      </c>
      <c r="D4349" s="151" t="s">
        <v>727</v>
      </c>
      <c r="E4349" s="151">
        <v>248.59955579999999</v>
      </c>
      <c r="F4349" s="154" t="s">
        <v>7334</v>
      </c>
      <c r="G4349" s="156">
        <v>59020659.443336405</v>
      </c>
      <c r="H4349" s="156">
        <v>0</v>
      </c>
      <c r="I4349" s="156">
        <v>1.89</v>
      </c>
      <c r="J4349" s="156" t="s">
        <v>4328</v>
      </c>
      <c r="K4349" s="151" t="str">
        <f>IFERROR(IF(VLOOKUP(B4349,comp!$D:$L,1,FALSE)=B4349,"",""),"Novo")</f>
        <v/>
      </c>
    </row>
    <row r="4350" spans="1:11">
      <c r="A4350" s="151">
        <v>743</v>
      </c>
      <c r="B4350" s="151">
        <v>743</v>
      </c>
      <c r="C4350" s="151" t="s">
        <v>3248</v>
      </c>
      <c r="D4350" s="151" t="s">
        <v>852</v>
      </c>
      <c r="E4350" s="151">
        <v>1</v>
      </c>
      <c r="F4350" s="154" t="s">
        <v>7335</v>
      </c>
      <c r="G4350" s="156">
        <v>1.89</v>
      </c>
      <c r="H4350" s="156">
        <v>0</v>
      </c>
      <c r="I4350" s="156">
        <v>3.6959999999999997</v>
      </c>
      <c r="J4350" s="156" t="s">
        <v>4328</v>
      </c>
      <c r="K4350" s="151" t="str">
        <f>IFERROR(IF(VLOOKUP(B4350,comp!$D:$L,1,FALSE)=B4350,"",""),"Novo")</f>
        <v/>
      </c>
    </row>
    <row r="4351" spans="1:11">
      <c r="A4351" s="151">
        <v>743</v>
      </c>
      <c r="B4351" s="151">
        <v>4084</v>
      </c>
      <c r="C4351" s="151" t="s">
        <v>3249</v>
      </c>
      <c r="D4351" s="151" t="s">
        <v>852</v>
      </c>
      <c r="E4351" s="151">
        <v>1</v>
      </c>
      <c r="F4351" s="154" t="s">
        <v>7335</v>
      </c>
      <c r="G4351" s="156">
        <v>1.89</v>
      </c>
      <c r="H4351" s="156">
        <v>0</v>
      </c>
      <c r="I4351" s="156">
        <v>2.7119999999999997</v>
      </c>
      <c r="J4351" s="156" t="s">
        <v>4328</v>
      </c>
      <c r="K4351" s="151" t="str">
        <f>IFERROR(IF(VLOOKUP(B4351,comp!$D:$L,1,FALSE)=B4351,"",""),"Novo")</f>
        <v/>
      </c>
    </row>
    <row r="4352" spans="1:11">
      <c r="A4352" s="151">
        <v>743</v>
      </c>
      <c r="B4352" s="151">
        <v>4085</v>
      </c>
      <c r="C4352" s="151" t="s">
        <v>3250</v>
      </c>
      <c r="D4352" s="151" t="s">
        <v>852</v>
      </c>
      <c r="E4352" s="151">
        <v>1.4</v>
      </c>
      <c r="F4352" s="154" t="s">
        <v>7336</v>
      </c>
      <c r="G4352" s="156">
        <v>3.6959999999999997</v>
      </c>
      <c r="H4352" s="156">
        <v>0</v>
      </c>
      <c r="I4352" s="156">
        <v>1.89</v>
      </c>
      <c r="J4352" s="156" t="s">
        <v>4328</v>
      </c>
      <c r="K4352" s="151" t="str">
        <f>IFERROR(IF(VLOOKUP(B4352,comp!$D:$L,1,FALSE)=B4352,"",""),"Novo")</f>
        <v/>
      </c>
    </row>
    <row r="4353" spans="1:11">
      <c r="A4353" s="151">
        <v>743</v>
      </c>
      <c r="B4353" s="151">
        <v>40293</v>
      </c>
      <c r="C4353" s="151" t="s">
        <v>3251</v>
      </c>
      <c r="D4353" s="151" t="s">
        <v>852</v>
      </c>
      <c r="E4353" s="151">
        <v>1.2</v>
      </c>
      <c r="F4353" s="154" t="s">
        <v>7294</v>
      </c>
      <c r="G4353" s="156">
        <v>2.7119999999999997</v>
      </c>
      <c r="H4353" s="156">
        <v>0</v>
      </c>
      <c r="I4353" s="156">
        <v>3262.27</v>
      </c>
      <c r="J4353" s="156" t="s">
        <v>4328</v>
      </c>
      <c r="K4353" s="151" t="str">
        <f>IFERROR(IF(VLOOKUP(B4353,comp!$D:$L,1,FALSE)=B4353,"",""),"Novo")</f>
        <v/>
      </c>
    </row>
    <row r="4354" spans="1:11">
      <c r="A4354" s="151">
        <v>743</v>
      </c>
      <c r="B4354" s="151">
        <v>40294</v>
      </c>
      <c r="C4354" s="151" t="s">
        <v>3252</v>
      </c>
      <c r="D4354" s="151" t="s">
        <v>852</v>
      </c>
      <c r="E4354" s="151">
        <v>1</v>
      </c>
      <c r="F4354" s="154" t="s">
        <v>7335</v>
      </c>
      <c r="G4354" s="156">
        <v>1.89</v>
      </c>
      <c r="H4354" s="156">
        <v>0</v>
      </c>
      <c r="I4354" s="156">
        <v>11.17</v>
      </c>
      <c r="J4354" s="156" t="s">
        <v>4328</v>
      </c>
      <c r="K4354" s="151" t="str">
        <f>IFERROR(IF(VLOOKUP(B4354,comp!$D:$L,1,FALSE)=B4354,"",""),"Novo")</f>
        <v/>
      </c>
    </row>
    <row r="4355" spans="1:11">
      <c r="A4355" s="151">
        <v>746</v>
      </c>
      <c r="B4355" s="151">
        <v>746</v>
      </c>
      <c r="C4355" s="151" t="s">
        <v>1638</v>
      </c>
      <c r="D4355" s="151" t="s">
        <v>727</v>
      </c>
      <c r="E4355" s="151">
        <v>1</v>
      </c>
      <c r="F4355" s="154" t="s">
        <v>7337</v>
      </c>
      <c r="G4355" s="156">
        <v>3262.27</v>
      </c>
      <c r="H4355" s="156">
        <v>0</v>
      </c>
      <c r="I4355" s="156">
        <v>11.17</v>
      </c>
      <c r="J4355" s="156" t="s">
        <v>4328</v>
      </c>
      <c r="K4355" s="151" t="str">
        <f>IFERROR(IF(VLOOKUP(B4355,comp!$D:$L,1,FALSE)=B4355,"",""),"Novo")</f>
        <v/>
      </c>
    </row>
    <row r="4356" spans="1:11">
      <c r="A4356" s="151">
        <v>764</v>
      </c>
      <c r="B4356" s="151">
        <v>764</v>
      </c>
      <c r="C4356" s="151" t="s">
        <v>3253</v>
      </c>
      <c r="D4356" s="151" t="s">
        <v>727</v>
      </c>
      <c r="E4356" s="151">
        <v>1</v>
      </c>
      <c r="F4356" s="154" t="s">
        <v>7338</v>
      </c>
      <c r="G4356" s="156">
        <v>11.17</v>
      </c>
      <c r="H4356" s="156">
        <v>0</v>
      </c>
      <c r="I4356" s="156">
        <v>47.821975956000003</v>
      </c>
      <c r="J4356" s="156" t="s">
        <v>4328</v>
      </c>
      <c r="K4356" s="151" t="str">
        <f>IFERROR(IF(VLOOKUP(B4356,comp!$D:$L,1,FALSE)=B4356,"",""),"Novo")</f>
        <v/>
      </c>
    </row>
    <row r="4357" spans="1:11">
      <c r="A4357" s="151">
        <v>764</v>
      </c>
      <c r="B4357" s="151">
        <v>765</v>
      </c>
      <c r="C4357" s="151" t="s">
        <v>3254</v>
      </c>
      <c r="D4357" s="151" t="s">
        <v>727</v>
      </c>
      <c r="E4357" s="151">
        <v>1</v>
      </c>
      <c r="F4357" s="154" t="s">
        <v>7338</v>
      </c>
      <c r="G4357" s="156">
        <v>11.17</v>
      </c>
      <c r="H4357" s="156">
        <v>0</v>
      </c>
      <c r="I4357" s="156">
        <v>47.821975956000003</v>
      </c>
      <c r="J4357" s="156" t="s">
        <v>4328</v>
      </c>
      <c r="K4357" s="151" t="str">
        <f>IFERROR(IF(VLOOKUP(B4357,comp!$D:$L,1,FALSE)=B4357,"",""),"Novo")</f>
        <v/>
      </c>
    </row>
    <row r="4358" spans="1:11">
      <c r="A4358" s="151">
        <v>764</v>
      </c>
      <c r="B4358" s="151">
        <v>766</v>
      </c>
      <c r="C4358" s="151" t="s">
        <v>3255</v>
      </c>
      <c r="D4358" s="151" t="s">
        <v>727</v>
      </c>
      <c r="E4358" s="151">
        <v>2.0693196</v>
      </c>
      <c r="F4358" s="154" t="s">
        <v>7339</v>
      </c>
      <c r="G4358" s="156">
        <v>47.821975956000003</v>
      </c>
      <c r="H4358" s="156">
        <v>0</v>
      </c>
      <c r="I4358" s="156">
        <v>29.496663074999997</v>
      </c>
      <c r="J4358" s="156" t="s">
        <v>4328</v>
      </c>
      <c r="K4358" s="151" t="str">
        <f>IFERROR(IF(VLOOKUP(B4358,comp!$D:$L,1,FALSE)=B4358,"",""),"Novo")</f>
        <v/>
      </c>
    </row>
    <row r="4359" spans="1:11">
      <c r="A4359" s="151">
        <v>764</v>
      </c>
      <c r="B4359" s="151">
        <v>767</v>
      </c>
      <c r="C4359" s="151" t="s">
        <v>3256</v>
      </c>
      <c r="D4359" s="151" t="s">
        <v>727</v>
      </c>
      <c r="E4359" s="151">
        <v>2.0693196</v>
      </c>
      <c r="F4359" s="154" t="s">
        <v>7339</v>
      </c>
      <c r="G4359" s="156">
        <v>47.821975956000003</v>
      </c>
      <c r="H4359" s="156">
        <v>0</v>
      </c>
      <c r="I4359" s="156">
        <v>29.496663074999997</v>
      </c>
      <c r="J4359" s="156" t="s">
        <v>4328</v>
      </c>
      <c r="K4359" s="151" t="str">
        <f>IFERROR(IF(VLOOKUP(B4359,comp!$D:$L,1,FALSE)=B4359,"",""),"Novo")</f>
        <v/>
      </c>
    </row>
    <row r="4360" spans="1:11">
      <c r="A4360" s="151">
        <v>764</v>
      </c>
      <c r="B4360" s="151">
        <v>768</v>
      </c>
      <c r="C4360" s="151" t="s">
        <v>3257</v>
      </c>
      <c r="D4360" s="151" t="s">
        <v>727</v>
      </c>
      <c r="E4360" s="151">
        <v>1.6251605</v>
      </c>
      <c r="F4360" s="154" t="s">
        <v>7340</v>
      </c>
      <c r="G4360" s="156">
        <v>29.496663074999997</v>
      </c>
      <c r="H4360" s="156">
        <v>0</v>
      </c>
      <c r="I4360" s="156">
        <v>3.6724006400000002</v>
      </c>
      <c r="J4360" s="156" t="s">
        <v>4328</v>
      </c>
      <c r="K4360" s="151" t="str">
        <f>IFERROR(IF(VLOOKUP(B4360,comp!$D:$L,1,FALSE)=B4360,"",""),"Novo")</f>
        <v/>
      </c>
    </row>
    <row r="4361" spans="1:11">
      <c r="A4361" s="151">
        <v>764</v>
      </c>
      <c r="B4361" s="151">
        <v>769</v>
      </c>
      <c r="C4361" s="151" t="s">
        <v>3258</v>
      </c>
      <c r="D4361" s="151" t="s">
        <v>727</v>
      </c>
      <c r="E4361" s="151">
        <v>1.6251605</v>
      </c>
      <c r="F4361" s="154" t="s">
        <v>7340</v>
      </c>
      <c r="G4361" s="156">
        <v>29.496663074999997</v>
      </c>
      <c r="H4361" s="156">
        <v>0</v>
      </c>
      <c r="I4361" s="156">
        <v>86.103504067000003</v>
      </c>
      <c r="J4361" s="156" t="s">
        <v>4328</v>
      </c>
      <c r="K4361" s="151" t="str">
        <f>IFERROR(IF(VLOOKUP(B4361,comp!$D:$L,1,FALSE)=B4361,"",""),"Novo")</f>
        <v/>
      </c>
    </row>
    <row r="4362" spans="1:11">
      <c r="A4362" s="151">
        <v>764</v>
      </c>
      <c r="B4362" s="151">
        <v>770</v>
      </c>
      <c r="C4362" s="151" t="s">
        <v>3259</v>
      </c>
      <c r="D4362" s="151" t="s">
        <v>727</v>
      </c>
      <c r="E4362" s="151">
        <v>0.57381260000000001</v>
      </c>
      <c r="F4362" s="154" t="s">
        <v>7341</v>
      </c>
      <c r="G4362" s="156">
        <v>3.6724006400000002</v>
      </c>
      <c r="H4362" s="156">
        <v>0</v>
      </c>
      <c r="I4362" s="156">
        <v>86.103504067000003</v>
      </c>
      <c r="J4362" s="156" t="s">
        <v>4328</v>
      </c>
      <c r="K4362" s="151" t="str">
        <f>IFERROR(IF(VLOOKUP(B4362,comp!$D:$L,1,FALSE)=B4362,"",""),"Novo")</f>
        <v/>
      </c>
    </row>
    <row r="4363" spans="1:11">
      <c r="A4363" s="151">
        <v>764</v>
      </c>
      <c r="B4363" s="151">
        <v>771</v>
      </c>
      <c r="C4363" s="151" t="s">
        <v>3260</v>
      </c>
      <c r="D4363" s="151" t="s">
        <v>727</v>
      </c>
      <c r="E4363" s="151">
        <v>2.7766367000000001</v>
      </c>
      <c r="F4363" s="154" t="s">
        <v>7342</v>
      </c>
      <c r="G4363" s="156">
        <v>86.103504067000003</v>
      </c>
      <c r="H4363" s="156">
        <v>0</v>
      </c>
      <c r="I4363" s="156">
        <v>222.87188577299997</v>
      </c>
      <c r="J4363" s="156" t="s">
        <v>4328</v>
      </c>
      <c r="K4363" s="151" t="str">
        <f>IFERROR(IF(VLOOKUP(B4363,comp!$D:$L,1,FALSE)=B4363,"",""),"Novo")</f>
        <v/>
      </c>
    </row>
    <row r="4364" spans="1:11">
      <c r="A4364" s="151">
        <v>764</v>
      </c>
      <c r="B4364" s="151">
        <v>772</v>
      </c>
      <c r="C4364" s="151" t="s">
        <v>3261</v>
      </c>
      <c r="D4364" s="151" t="s">
        <v>727</v>
      </c>
      <c r="E4364" s="151">
        <v>2.7766367000000001</v>
      </c>
      <c r="F4364" s="154" t="s">
        <v>7342</v>
      </c>
      <c r="G4364" s="156">
        <v>86.103504067000003</v>
      </c>
      <c r="H4364" s="156">
        <v>0</v>
      </c>
      <c r="I4364" s="156">
        <v>222.87188577299997</v>
      </c>
      <c r="J4364" s="156" t="s">
        <v>4328</v>
      </c>
      <c r="K4364" s="151" t="str">
        <f>IFERROR(IF(VLOOKUP(B4364,comp!$D:$L,1,FALSE)=B4364,"",""),"Novo")</f>
        <v/>
      </c>
    </row>
    <row r="4365" spans="1:11">
      <c r="A4365" s="151">
        <v>764</v>
      </c>
      <c r="B4365" s="151">
        <v>773</v>
      </c>
      <c r="C4365" s="151" t="s">
        <v>3262</v>
      </c>
      <c r="D4365" s="151" t="s">
        <v>727</v>
      </c>
      <c r="E4365" s="151">
        <v>4.4672656999999996</v>
      </c>
      <c r="F4365" s="154" t="s">
        <v>7343</v>
      </c>
      <c r="G4365" s="156">
        <v>222.87188577299997</v>
      </c>
      <c r="H4365" s="156">
        <v>0</v>
      </c>
      <c r="I4365" s="156">
        <v>222.87188577299997</v>
      </c>
      <c r="J4365" s="156" t="s">
        <v>4328</v>
      </c>
      <c r="K4365" s="151" t="str">
        <f>IFERROR(IF(VLOOKUP(B4365,comp!$D:$L,1,FALSE)=B4365,"",""),"Novo")</f>
        <v/>
      </c>
    </row>
    <row r="4366" spans="1:11">
      <c r="A4366" s="151">
        <v>764</v>
      </c>
      <c r="B4366" s="151">
        <v>774</v>
      </c>
      <c r="C4366" s="151" t="s">
        <v>3263</v>
      </c>
      <c r="D4366" s="151" t="s">
        <v>727</v>
      </c>
      <c r="E4366" s="151">
        <v>4.4672656999999996</v>
      </c>
      <c r="F4366" s="154" t="s">
        <v>7343</v>
      </c>
      <c r="G4366" s="156">
        <v>222.87188577299997</v>
      </c>
      <c r="H4366" s="156">
        <v>0</v>
      </c>
      <c r="I4366" s="156">
        <v>484.353661945</v>
      </c>
      <c r="J4366" s="156" t="s">
        <v>4328</v>
      </c>
      <c r="K4366" s="151" t="str">
        <f>IFERROR(IF(VLOOKUP(B4366,comp!$D:$L,1,FALSE)=B4366,"",""),"Novo")</f>
        <v/>
      </c>
    </row>
    <row r="4367" spans="1:11">
      <c r="A4367" s="151">
        <v>764</v>
      </c>
      <c r="B4367" s="151">
        <v>775</v>
      </c>
      <c r="C4367" s="151" t="s">
        <v>3264</v>
      </c>
      <c r="D4367" s="151" t="s">
        <v>727</v>
      </c>
      <c r="E4367" s="151">
        <v>4.4672656999999996</v>
      </c>
      <c r="F4367" s="154" t="s">
        <v>7343</v>
      </c>
      <c r="G4367" s="156">
        <v>222.87188577299997</v>
      </c>
      <c r="H4367" s="156">
        <v>0</v>
      </c>
      <c r="I4367" s="156">
        <v>457.72849980000001</v>
      </c>
      <c r="J4367" s="156" t="s">
        <v>4328</v>
      </c>
      <c r="K4367" s="151" t="str">
        <f>IFERROR(IF(VLOOKUP(B4367,comp!$D:$L,1,FALSE)=B4367,"",""),"Novo")</f>
        <v/>
      </c>
    </row>
    <row r="4368" spans="1:11">
      <c r="A4368" s="151">
        <v>764</v>
      </c>
      <c r="B4368" s="151">
        <v>776</v>
      </c>
      <c r="C4368" s="151" t="s">
        <v>3265</v>
      </c>
      <c r="D4368" s="151" t="s">
        <v>727</v>
      </c>
      <c r="E4368" s="151">
        <v>6.5853659000000002</v>
      </c>
      <c r="F4368" s="154" t="s">
        <v>7344</v>
      </c>
      <c r="G4368" s="156">
        <v>484.353661945</v>
      </c>
      <c r="H4368" s="156">
        <v>0</v>
      </c>
      <c r="I4368" s="156">
        <v>484.353661945</v>
      </c>
      <c r="J4368" s="156" t="s">
        <v>4328</v>
      </c>
      <c r="K4368" s="151" t="str">
        <f>IFERROR(IF(VLOOKUP(B4368,comp!$D:$L,1,FALSE)=B4368,"",""),"Novo")</f>
        <v/>
      </c>
    </row>
    <row r="4369" spans="1:11">
      <c r="A4369" s="151">
        <v>764</v>
      </c>
      <c r="B4369" s="151">
        <v>777</v>
      </c>
      <c r="C4369" s="151" t="s">
        <v>3266</v>
      </c>
      <c r="D4369" s="151" t="s">
        <v>727</v>
      </c>
      <c r="E4369" s="151">
        <v>6.4017971999999999</v>
      </c>
      <c r="F4369" s="154" t="s">
        <v>7345</v>
      </c>
      <c r="G4369" s="156">
        <v>457.72849980000001</v>
      </c>
      <c r="H4369" s="156">
        <v>0</v>
      </c>
      <c r="I4369" s="156">
        <v>5.3247495900000006</v>
      </c>
      <c r="J4369" s="156" t="s">
        <v>4328</v>
      </c>
      <c r="K4369" s="151" t="str">
        <f>IFERROR(IF(VLOOKUP(B4369,comp!$D:$L,1,FALSE)=B4369,"",""),"Novo")</f>
        <v/>
      </c>
    </row>
    <row r="4370" spans="1:11">
      <c r="A4370" s="151">
        <v>764</v>
      </c>
      <c r="B4370" s="151">
        <v>778</v>
      </c>
      <c r="C4370" s="151" t="s">
        <v>3267</v>
      </c>
      <c r="D4370" s="151" t="s">
        <v>727</v>
      </c>
      <c r="E4370" s="151">
        <v>6.5853659000000002</v>
      </c>
      <c r="F4370" s="154" t="s">
        <v>7344</v>
      </c>
      <c r="G4370" s="156">
        <v>484.353661945</v>
      </c>
      <c r="H4370" s="156">
        <v>0</v>
      </c>
      <c r="I4370" s="156">
        <v>462.33930665599996</v>
      </c>
      <c r="J4370" s="156" t="s">
        <v>4328</v>
      </c>
      <c r="K4370" s="151" t="str">
        <f>IFERROR(IF(VLOOKUP(B4370,comp!$D:$L,1,FALSE)=B4370,"",""),"Novo")</f>
        <v/>
      </c>
    </row>
    <row r="4371" spans="1:11">
      <c r="A4371" s="151">
        <v>764</v>
      </c>
      <c r="B4371" s="151">
        <v>779</v>
      </c>
      <c r="C4371" s="151" t="s">
        <v>3268</v>
      </c>
      <c r="D4371" s="151" t="s">
        <v>727</v>
      </c>
      <c r="E4371" s="151">
        <v>0.69062900000000005</v>
      </c>
      <c r="F4371" s="154" t="s">
        <v>7346</v>
      </c>
      <c r="G4371" s="156">
        <v>5.3247495900000006</v>
      </c>
      <c r="H4371" s="156">
        <v>0</v>
      </c>
      <c r="I4371" s="156">
        <v>1653.4790735400002</v>
      </c>
      <c r="J4371" s="156" t="s">
        <v>4328</v>
      </c>
      <c r="K4371" s="151" t="str">
        <f>IFERROR(IF(VLOOKUP(B4371,comp!$D:$L,1,FALSE)=B4371,"",""),"Novo")</f>
        <v/>
      </c>
    </row>
    <row r="4372" spans="1:11">
      <c r="A4372" s="151">
        <v>764</v>
      </c>
      <c r="B4372" s="151">
        <v>780</v>
      </c>
      <c r="C4372" s="151" t="s">
        <v>3269</v>
      </c>
      <c r="D4372" s="151" t="s">
        <v>727</v>
      </c>
      <c r="E4372" s="151">
        <v>6.4338895999999997</v>
      </c>
      <c r="F4372" s="154" t="s">
        <v>7347</v>
      </c>
      <c r="G4372" s="156">
        <v>462.33930665599996</v>
      </c>
      <c r="H4372" s="156">
        <v>0</v>
      </c>
      <c r="I4372" s="156">
        <v>1653.4790735400002</v>
      </c>
      <c r="J4372" s="156" t="s">
        <v>4328</v>
      </c>
      <c r="K4372" s="151" t="str">
        <f>IFERROR(IF(VLOOKUP(B4372,comp!$D:$L,1,FALSE)=B4372,"",""),"Novo")</f>
        <v/>
      </c>
    </row>
    <row r="4373" spans="1:11">
      <c r="A4373" s="151">
        <v>764</v>
      </c>
      <c r="B4373" s="151">
        <v>781</v>
      </c>
      <c r="C4373" s="151" t="s">
        <v>3270</v>
      </c>
      <c r="D4373" s="151" t="s">
        <v>727</v>
      </c>
      <c r="E4373" s="151">
        <v>12.166880600000001</v>
      </c>
      <c r="F4373" s="154" t="s">
        <v>7348</v>
      </c>
      <c r="G4373" s="156">
        <v>1653.4790735400002</v>
      </c>
      <c r="H4373" s="156">
        <v>0</v>
      </c>
      <c r="I4373" s="156">
        <v>12385.60076573</v>
      </c>
      <c r="J4373" s="156" t="s">
        <v>4328</v>
      </c>
      <c r="K4373" s="151" t="str">
        <f>IFERROR(IF(VLOOKUP(B4373,comp!$D:$L,1,FALSE)=B4373,"",""),"Novo")</f>
        <v/>
      </c>
    </row>
    <row r="4374" spans="1:11">
      <c r="A4374" s="151">
        <v>764</v>
      </c>
      <c r="B4374" s="151">
        <v>782</v>
      </c>
      <c r="C4374" s="151" t="s">
        <v>3271</v>
      </c>
      <c r="D4374" s="151" t="s">
        <v>727</v>
      </c>
      <c r="E4374" s="151">
        <v>12.166880600000001</v>
      </c>
      <c r="F4374" s="154" t="s">
        <v>7348</v>
      </c>
      <c r="G4374" s="156">
        <v>1653.4790735400002</v>
      </c>
      <c r="H4374" s="156">
        <v>0</v>
      </c>
      <c r="I4374" s="156">
        <v>15912.181236353999</v>
      </c>
      <c r="J4374" s="156" t="s">
        <v>4328</v>
      </c>
      <c r="K4374" s="151" t="str">
        <f>IFERROR(IF(VLOOKUP(B4374,comp!$D:$L,1,FALSE)=B4374,"",""),"Novo")</f>
        <v/>
      </c>
    </row>
    <row r="4375" spans="1:11">
      <c r="A4375" s="151">
        <v>764</v>
      </c>
      <c r="B4375" s="151">
        <v>783</v>
      </c>
      <c r="C4375" s="151" t="s">
        <v>3272</v>
      </c>
      <c r="D4375" s="151" t="s">
        <v>727</v>
      </c>
      <c r="E4375" s="151">
        <v>33.299101399999998</v>
      </c>
      <c r="F4375" s="154" t="s">
        <v>7349</v>
      </c>
      <c r="G4375" s="156">
        <v>12385.60076573</v>
      </c>
      <c r="H4375" s="156">
        <v>0</v>
      </c>
      <c r="I4375" s="156">
        <v>13827.1424991</v>
      </c>
      <c r="J4375" s="156" t="s">
        <v>4328</v>
      </c>
      <c r="K4375" s="151" t="str">
        <f>IFERROR(IF(VLOOKUP(B4375,comp!$D:$L,1,FALSE)=B4375,"",""),"Novo")</f>
        <v/>
      </c>
    </row>
    <row r="4376" spans="1:11">
      <c r="A4376" s="151">
        <v>764</v>
      </c>
      <c r="B4376" s="151">
        <v>784</v>
      </c>
      <c r="C4376" s="151" t="s">
        <v>3273</v>
      </c>
      <c r="D4376" s="151" t="s">
        <v>727</v>
      </c>
      <c r="E4376" s="151">
        <v>37.743260599999999</v>
      </c>
      <c r="F4376" s="154" t="s">
        <v>7350</v>
      </c>
      <c r="G4376" s="156">
        <v>15912.181236353999</v>
      </c>
      <c r="H4376" s="156">
        <v>0</v>
      </c>
      <c r="I4376" s="156">
        <v>1653.4790735400002</v>
      </c>
      <c r="J4376" s="156" t="s">
        <v>4328</v>
      </c>
      <c r="K4376" s="151" t="str">
        <f>IFERROR(IF(VLOOKUP(B4376,comp!$D:$L,1,FALSE)=B4376,"",""),"Novo")</f>
        <v/>
      </c>
    </row>
    <row r="4377" spans="1:11">
      <c r="A4377" s="151">
        <v>764</v>
      </c>
      <c r="B4377" s="151">
        <v>785</v>
      </c>
      <c r="C4377" s="151" t="s">
        <v>3274</v>
      </c>
      <c r="D4377" s="151" t="s">
        <v>727</v>
      </c>
      <c r="E4377" s="151">
        <v>35.183568700000002</v>
      </c>
      <c r="F4377" s="154" t="s">
        <v>7351</v>
      </c>
      <c r="G4377" s="156">
        <v>13827.1424991</v>
      </c>
      <c r="H4377" s="156">
        <v>0</v>
      </c>
      <c r="I4377" s="156">
        <v>222.87188577299997</v>
      </c>
      <c r="J4377" s="156" t="s">
        <v>4328</v>
      </c>
      <c r="K4377" s="151" t="str">
        <f>IFERROR(IF(VLOOKUP(B4377,comp!$D:$L,1,FALSE)=B4377,"",""),"Novo")</f>
        <v/>
      </c>
    </row>
    <row r="4378" spans="1:11">
      <c r="A4378" s="151">
        <v>764</v>
      </c>
      <c r="B4378" s="151">
        <v>786</v>
      </c>
      <c r="C4378" s="151" t="s">
        <v>3275</v>
      </c>
      <c r="D4378" s="151" t="s">
        <v>727</v>
      </c>
      <c r="E4378" s="151">
        <v>12.166880600000001</v>
      </c>
      <c r="F4378" s="154" t="s">
        <v>7348</v>
      </c>
      <c r="G4378" s="156">
        <v>1653.4790735400002</v>
      </c>
      <c r="H4378" s="156">
        <v>0</v>
      </c>
      <c r="I4378" s="156">
        <v>86.103504067000003</v>
      </c>
      <c r="J4378" s="156" t="s">
        <v>4328</v>
      </c>
      <c r="K4378" s="151" t="str">
        <f>IFERROR(IF(VLOOKUP(B4378,comp!$D:$L,1,FALSE)=B4378,"",""),"Novo")</f>
        <v/>
      </c>
    </row>
    <row r="4379" spans="1:11">
      <c r="A4379" s="151">
        <v>764</v>
      </c>
      <c r="B4379" s="151">
        <v>787</v>
      </c>
      <c r="C4379" s="151" t="s">
        <v>3276</v>
      </c>
      <c r="D4379" s="151" t="s">
        <v>727</v>
      </c>
      <c r="E4379" s="151">
        <v>4.4672656999999996</v>
      </c>
      <c r="F4379" s="154" t="s">
        <v>7343</v>
      </c>
      <c r="G4379" s="156">
        <v>222.87188577299997</v>
      </c>
      <c r="H4379" s="156">
        <v>0</v>
      </c>
      <c r="I4379" s="156">
        <v>28.247290656000001</v>
      </c>
      <c r="J4379" s="156" t="s">
        <v>4328</v>
      </c>
      <c r="K4379" s="151" t="str">
        <f>IFERROR(IF(VLOOKUP(B4379,comp!$D:$L,1,FALSE)=B4379,"",""),"Novo")</f>
        <v/>
      </c>
    </row>
    <row r="4380" spans="1:11">
      <c r="A4380" s="151">
        <v>764</v>
      </c>
      <c r="B4380" s="151">
        <v>788</v>
      </c>
      <c r="C4380" s="151" t="s">
        <v>3277</v>
      </c>
      <c r="D4380" s="151" t="s">
        <v>727</v>
      </c>
      <c r="E4380" s="151">
        <v>2.7766367000000001</v>
      </c>
      <c r="F4380" s="154" t="s">
        <v>7342</v>
      </c>
      <c r="G4380" s="156">
        <v>86.103504067000003</v>
      </c>
      <c r="H4380" s="156">
        <v>0</v>
      </c>
      <c r="I4380" s="156">
        <v>47.821975956000003</v>
      </c>
      <c r="J4380" s="156" t="s">
        <v>4328</v>
      </c>
      <c r="K4380" s="151" t="str">
        <f>IFERROR(IF(VLOOKUP(B4380,comp!$D:$L,1,FALSE)=B4380,"",""),"Novo")</f>
        <v/>
      </c>
    </row>
    <row r="4381" spans="1:11">
      <c r="A4381" s="151">
        <v>764</v>
      </c>
      <c r="B4381" s="151">
        <v>789</v>
      </c>
      <c r="C4381" s="151" t="s">
        <v>3278</v>
      </c>
      <c r="D4381" s="151" t="s">
        <v>727</v>
      </c>
      <c r="E4381" s="151">
        <v>1.5905005999999999</v>
      </c>
      <c r="F4381" s="154" t="s">
        <v>7352</v>
      </c>
      <c r="G4381" s="156">
        <v>28.247290656000001</v>
      </c>
      <c r="H4381" s="156">
        <v>0</v>
      </c>
      <c r="I4381" s="156">
        <v>47.821975956000003</v>
      </c>
      <c r="J4381" s="156" t="s">
        <v>4328</v>
      </c>
      <c r="K4381" s="151" t="str">
        <f>IFERROR(IF(VLOOKUP(B4381,comp!$D:$L,1,FALSE)=B4381,"",""),"Novo")</f>
        <v/>
      </c>
    </row>
    <row r="4382" spans="1:11">
      <c r="A4382" s="151">
        <v>764</v>
      </c>
      <c r="B4382" s="151">
        <v>790</v>
      </c>
      <c r="C4382" s="151" t="s">
        <v>3279</v>
      </c>
      <c r="D4382" s="151" t="s">
        <v>727</v>
      </c>
      <c r="E4382" s="151">
        <v>2.0693196</v>
      </c>
      <c r="F4382" s="154" t="s">
        <v>7339</v>
      </c>
      <c r="G4382" s="156">
        <v>47.821975956000003</v>
      </c>
      <c r="H4382" s="156">
        <v>0</v>
      </c>
      <c r="I4382" s="156">
        <v>3.2588320950000003</v>
      </c>
      <c r="J4382" s="156" t="s">
        <v>4328</v>
      </c>
      <c r="K4382" s="151" t="str">
        <f>IFERROR(IF(VLOOKUP(B4382,comp!$D:$L,1,FALSE)=B4382,"",""),"Novo")</f>
        <v/>
      </c>
    </row>
    <row r="4383" spans="1:11">
      <c r="A4383" s="151">
        <v>764</v>
      </c>
      <c r="B4383" s="151">
        <v>791</v>
      </c>
      <c r="C4383" s="151" t="s">
        <v>3280</v>
      </c>
      <c r="D4383" s="151" t="s">
        <v>727</v>
      </c>
      <c r="E4383" s="151">
        <v>2.0693196</v>
      </c>
      <c r="F4383" s="154" t="s">
        <v>7339</v>
      </c>
      <c r="G4383" s="156">
        <v>47.821975956000003</v>
      </c>
      <c r="H4383" s="156">
        <v>0</v>
      </c>
      <c r="I4383" s="156">
        <v>5.4469833599999999</v>
      </c>
      <c r="J4383" s="156" t="s">
        <v>4328</v>
      </c>
      <c r="K4383" s="151" t="str">
        <f>IFERROR(IF(VLOOKUP(B4383,comp!$D:$L,1,FALSE)=B4383,"",""),"Novo")</f>
        <v/>
      </c>
    </row>
    <row r="4384" spans="1:11">
      <c r="A4384" s="151">
        <v>764</v>
      </c>
      <c r="B4384" s="151">
        <v>1162</v>
      </c>
      <c r="C4384" s="151" t="s">
        <v>3281</v>
      </c>
      <c r="D4384" s="151" t="s">
        <v>727</v>
      </c>
      <c r="E4384" s="151">
        <v>0.54043649999999999</v>
      </c>
      <c r="F4384" s="154" t="s">
        <v>7353</v>
      </c>
      <c r="G4384" s="156">
        <v>3.2588320950000003</v>
      </c>
      <c r="H4384" s="156">
        <v>0</v>
      </c>
      <c r="I4384" s="156">
        <v>26.949293490000002</v>
      </c>
      <c r="J4384" s="156" t="s">
        <v>4328</v>
      </c>
      <c r="K4384" s="151" t="str">
        <f>IFERROR(IF(VLOOKUP(B4384,comp!$D:$L,1,FALSE)=B4384,"",""),"Novo")</f>
        <v/>
      </c>
    </row>
    <row r="4385" spans="1:11">
      <c r="A4385" s="151">
        <v>764</v>
      </c>
      <c r="B4385" s="151">
        <v>1163</v>
      </c>
      <c r="C4385" s="151" t="s">
        <v>3282</v>
      </c>
      <c r="D4385" s="151" t="s">
        <v>727</v>
      </c>
      <c r="E4385" s="151">
        <v>0.69833120000000004</v>
      </c>
      <c r="F4385" s="154" t="s">
        <v>7354</v>
      </c>
      <c r="G4385" s="156">
        <v>5.4469833599999999</v>
      </c>
      <c r="H4385" s="156">
        <v>0</v>
      </c>
      <c r="I4385" s="156">
        <v>41.080205628000002</v>
      </c>
      <c r="J4385" s="156" t="s">
        <v>4328</v>
      </c>
      <c r="K4385" s="151" t="str">
        <f>IFERROR(IF(VLOOKUP(B4385,comp!$D:$L,1,FALSE)=B4385,"",""),"Novo")</f>
        <v/>
      </c>
    </row>
    <row r="4386" spans="1:11">
      <c r="A4386" s="151">
        <v>764</v>
      </c>
      <c r="B4386" s="151">
        <v>1164</v>
      </c>
      <c r="C4386" s="151" t="s">
        <v>3283</v>
      </c>
      <c r="D4386" s="151" t="s">
        <v>727</v>
      </c>
      <c r="E4386" s="151">
        <v>1.5532733999999999</v>
      </c>
      <c r="F4386" s="154" t="s">
        <v>7355</v>
      </c>
      <c r="G4386" s="156">
        <v>26.949293490000002</v>
      </c>
      <c r="H4386" s="156">
        <v>0</v>
      </c>
      <c r="I4386" s="156">
        <v>85.710551108000004</v>
      </c>
      <c r="J4386" s="156" t="s">
        <v>4328</v>
      </c>
      <c r="K4386" s="151" t="str">
        <f>IFERROR(IF(VLOOKUP(B4386,comp!$D:$L,1,FALSE)=B4386,"",""),"Novo")</f>
        <v/>
      </c>
    </row>
    <row r="4387" spans="1:11">
      <c r="A4387" s="151">
        <v>764</v>
      </c>
      <c r="B4387" s="151">
        <v>1165</v>
      </c>
      <c r="C4387" s="151" t="s">
        <v>2767</v>
      </c>
      <c r="D4387" s="151" t="s">
        <v>727</v>
      </c>
      <c r="E4387" s="151">
        <v>1.9178434</v>
      </c>
      <c r="F4387" s="154" t="s">
        <v>7356</v>
      </c>
      <c r="G4387" s="156">
        <v>41.080205628000002</v>
      </c>
      <c r="H4387" s="156">
        <v>0</v>
      </c>
      <c r="I4387" s="156">
        <v>1585.1050063160001</v>
      </c>
      <c r="J4387" s="156" t="s">
        <v>4328</v>
      </c>
      <c r="K4387" s="151" t="str">
        <f>IFERROR(IF(VLOOKUP(B4387,comp!$D:$L,1,FALSE)=B4387,"",""),"Novo")</f>
        <v/>
      </c>
    </row>
    <row r="4388" spans="1:11">
      <c r="A4388" s="151">
        <v>764</v>
      </c>
      <c r="B4388" s="151">
        <v>1166</v>
      </c>
      <c r="C4388" s="151" t="s">
        <v>2773</v>
      </c>
      <c r="D4388" s="151" t="s">
        <v>727</v>
      </c>
      <c r="E4388" s="151">
        <v>2.7702182</v>
      </c>
      <c r="F4388" s="154" t="s">
        <v>7357</v>
      </c>
      <c r="G4388" s="156">
        <v>85.710551108000004</v>
      </c>
      <c r="H4388" s="156">
        <v>0</v>
      </c>
      <c r="I4388" s="156">
        <v>566.55121795999992</v>
      </c>
      <c r="J4388" s="156" t="s">
        <v>4328</v>
      </c>
      <c r="K4388" s="151" t="str">
        <f>IFERROR(IF(VLOOKUP(B4388,comp!$D:$L,1,FALSE)=B4388,"",""),"Novo")</f>
        <v/>
      </c>
    </row>
    <row r="4389" spans="1:11">
      <c r="A4389" s="151">
        <v>764</v>
      </c>
      <c r="B4389" s="151">
        <v>1167</v>
      </c>
      <c r="C4389" s="151" t="s">
        <v>3284</v>
      </c>
      <c r="D4389" s="151" t="s">
        <v>727</v>
      </c>
      <c r="E4389" s="151">
        <v>11.9127086</v>
      </c>
      <c r="F4389" s="154" t="s">
        <v>7358</v>
      </c>
      <c r="G4389" s="156">
        <v>1585.1050063160001</v>
      </c>
      <c r="H4389" s="156">
        <v>0</v>
      </c>
      <c r="I4389" s="156">
        <v>278.78510861999996</v>
      </c>
      <c r="J4389" s="156" t="s">
        <v>4328</v>
      </c>
      <c r="K4389" s="151" t="str">
        <f>IFERROR(IF(VLOOKUP(B4389,comp!$D:$L,1,FALSE)=B4389,"",""),"Novo")</f>
        <v/>
      </c>
    </row>
    <row r="4390" spans="1:11">
      <c r="A4390" s="151">
        <v>764</v>
      </c>
      <c r="B4390" s="151">
        <v>1168</v>
      </c>
      <c r="C4390" s="151" t="s">
        <v>3285</v>
      </c>
      <c r="D4390" s="151" t="s">
        <v>727</v>
      </c>
      <c r="E4390" s="151">
        <v>7.1219511999999998</v>
      </c>
      <c r="F4390" s="154" t="s">
        <v>7359</v>
      </c>
      <c r="G4390" s="156">
        <v>566.55121795999992</v>
      </c>
      <c r="H4390" s="156">
        <v>0</v>
      </c>
      <c r="I4390" s="156">
        <v>11.574339365999998</v>
      </c>
      <c r="J4390" s="156" t="s">
        <v>4328</v>
      </c>
      <c r="K4390" s="151" t="str">
        <f>IFERROR(IF(VLOOKUP(B4390,comp!$D:$L,1,FALSE)=B4390,"",""),"Novo")</f>
        <v/>
      </c>
    </row>
    <row r="4391" spans="1:11">
      <c r="A4391" s="151">
        <v>764</v>
      </c>
      <c r="B4391" s="151">
        <v>1169</v>
      </c>
      <c r="C4391" s="151" t="s">
        <v>3286</v>
      </c>
      <c r="D4391" s="151" t="s">
        <v>727</v>
      </c>
      <c r="E4391" s="151">
        <v>4.9961488999999997</v>
      </c>
      <c r="F4391" s="154" t="s">
        <v>7360</v>
      </c>
      <c r="G4391" s="156">
        <v>278.78510861999996</v>
      </c>
      <c r="H4391" s="156">
        <v>0</v>
      </c>
      <c r="I4391" s="156">
        <v>51.626124326000003</v>
      </c>
      <c r="J4391" s="156" t="s">
        <v>4328</v>
      </c>
      <c r="K4391" s="151" t="str">
        <f>IFERROR(IF(VLOOKUP(B4391,comp!$D:$L,1,FALSE)=B4391,"",""),"Novo")</f>
        <v/>
      </c>
    </row>
    <row r="4392" spans="1:11">
      <c r="A4392" s="151">
        <v>764</v>
      </c>
      <c r="B4392" s="151">
        <v>1170</v>
      </c>
      <c r="C4392" s="151" t="s">
        <v>3287</v>
      </c>
      <c r="D4392" s="151" t="s">
        <v>727</v>
      </c>
      <c r="E4392" s="151">
        <v>1.0179718</v>
      </c>
      <c r="F4392" s="154" t="s">
        <v>7361</v>
      </c>
      <c r="G4392" s="156">
        <v>11.574339365999998</v>
      </c>
      <c r="H4392" s="156">
        <v>0</v>
      </c>
      <c r="I4392" s="156">
        <v>190.35912686700001</v>
      </c>
      <c r="J4392" s="156" t="s">
        <v>4328</v>
      </c>
      <c r="K4392" s="151" t="str">
        <f>IFERROR(IF(VLOOKUP(B4392,comp!$D:$L,1,FALSE)=B4392,"",""),"Novo")</f>
        <v/>
      </c>
    </row>
    <row r="4393" spans="1:11">
      <c r="A4393" s="151">
        <v>764</v>
      </c>
      <c r="B4393" s="151">
        <v>1647</v>
      </c>
      <c r="C4393" s="151" t="s">
        <v>3288</v>
      </c>
      <c r="D4393" s="151" t="s">
        <v>727</v>
      </c>
      <c r="E4393" s="151">
        <v>2.1501926</v>
      </c>
      <c r="F4393" s="154" t="s">
        <v>7362</v>
      </c>
      <c r="G4393" s="156">
        <v>51.626124326000003</v>
      </c>
      <c r="H4393" s="156">
        <v>0</v>
      </c>
      <c r="I4393" s="156">
        <v>656.196806111</v>
      </c>
      <c r="J4393" s="156" t="s">
        <v>4328</v>
      </c>
      <c r="K4393" s="151" t="str">
        <f>IFERROR(IF(VLOOKUP(B4393,comp!$D:$L,1,FALSE)=B4393,"",""),"Novo")</f>
        <v/>
      </c>
    </row>
    <row r="4394" spans="1:11">
      <c r="A4394" s="151">
        <v>764</v>
      </c>
      <c r="B4394" s="151">
        <v>1648</v>
      </c>
      <c r="C4394" s="151" t="s">
        <v>3289</v>
      </c>
      <c r="D4394" s="151" t="s">
        <v>727</v>
      </c>
      <c r="E4394" s="151">
        <v>4.1283697000000004</v>
      </c>
      <c r="F4394" s="154" t="s">
        <v>7363</v>
      </c>
      <c r="G4394" s="156">
        <v>190.35912686700001</v>
      </c>
      <c r="H4394" s="156">
        <v>0</v>
      </c>
      <c r="I4394" s="156">
        <v>1251.5078103569999</v>
      </c>
      <c r="J4394" s="156" t="s">
        <v>4328</v>
      </c>
      <c r="K4394" s="151" t="str">
        <f>IFERROR(IF(VLOOKUP(B4394,comp!$D:$L,1,FALSE)=B4394,"",""),"Novo")</f>
        <v/>
      </c>
    </row>
    <row r="4395" spans="1:11">
      <c r="A4395" s="151">
        <v>764</v>
      </c>
      <c r="B4395" s="151">
        <v>1649</v>
      </c>
      <c r="C4395" s="151" t="s">
        <v>3290</v>
      </c>
      <c r="D4395" s="151" t="s">
        <v>727</v>
      </c>
      <c r="E4395" s="151">
        <v>7.6649551000000002</v>
      </c>
      <c r="F4395" s="154" t="s">
        <v>7364</v>
      </c>
      <c r="G4395" s="156">
        <v>656.196806111</v>
      </c>
      <c r="H4395" s="156">
        <v>0</v>
      </c>
      <c r="I4395" s="156">
        <v>4096.2261971400003</v>
      </c>
      <c r="J4395" s="156" t="s">
        <v>4328</v>
      </c>
      <c r="K4395" s="151" t="str">
        <f>IFERROR(IF(VLOOKUP(B4395,comp!$D:$L,1,FALSE)=B4395,"",""),"Novo")</f>
        <v/>
      </c>
    </row>
    <row r="4396" spans="1:11">
      <c r="A4396" s="151">
        <v>764</v>
      </c>
      <c r="B4396" s="151">
        <v>1650</v>
      </c>
      <c r="C4396" s="151" t="s">
        <v>3291</v>
      </c>
      <c r="D4396" s="151" t="s">
        <v>727</v>
      </c>
      <c r="E4396" s="151">
        <v>10.585365899999999</v>
      </c>
      <c r="F4396" s="154" t="s">
        <v>7365</v>
      </c>
      <c r="G4396" s="156">
        <v>1251.5078103569999</v>
      </c>
      <c r="H4396" s="156">
        <v>0</v>
      </c>
      <c r="I4396" s="156">
        <v>8438.2427648749999</v>
      </c>
      <c r="J4396" s="156" t="s">
        <v>4328</v>
      </c>
      <c r="K4396" s="151" t="str">
        <f>IFERROR(IF(VLOOKUP(B4396,comp!$D:$L,1,FALSE)=B4396,"",""),"Novo")</f>
        <v/>
      </c>
    </row>
    <row r="4397" spans="1:11">
      <c r="A4397" s="151">
        <v>764</v>
      </c>
      <c r="B4397" s="151">
        <v>1651</v>
      </c>
      <c r="C4397" s="151" t="s">
        <v>3292</v>
      </c>
      <c r="D4397" s="151" t="s">
        <v>727</v>
      </c>
      <c r="E4397" s="151">
        <v>19.1501926</v>
      </c>
      <c r="F4397" s="154" t="s">
        <v>7366</v>
      </c>
      <c r="G4397" s="156">
        <v>4096.2261971400003</v>
      </c>
      <c r="H4397" s="156">
        <v>0</v>
      </c>
      <c r="I4397" s="156">
        <v>402.61825476600006</v>
      </c>
      <c r="J4397" s="156" t="s">
        <v>4328</v>
      </c>
      <c r="K4397" s="151" t="str">
        <f>IFERROR(IF(VLOOKUP(B4397,comp!$D:$L,1,FALSE)=B4397,"",""),"Novo")</f>
        <v/>
      </c>
    </row>
    <row r="4398" spans="1:11">
      <c r="A4398" s="151">
        <v>764</v>
      </c>
      <c r="B4398" s="151">
        <v>1652</v>
      </c>
      <c r="C4398" s="151" t="s">
        <v>3293</v>
      </c>
      <c r="D4398" s="151" t="s">
        <v>727</v>
      </c>
      <c r="E4398" s="151">
        <v>27.4852375</v>
      </c>
      <c r="F4398" s="154" t="s">
        <v>7367</v>
      </c>
      <c r="G4398" s="156">
        <v>8438.2427648749999</v>
      </c>
      <c r="H4398" s="156">
        <v>0</v>
      </c>
      <c r="I4398" s="156">
        <v>97.272194720000002</v>
      </c>
      <c r="J4398" s="156" t="s">
        <v>4328</v>
      </c>
      <c r="K4398" s="151" t="str">
        <f>IFERROR(IF(VLOOKUP(B4398,comp!$D:$L,1,FALSE)=B4398,"",""),"Novo")</f>
        <v/>
      </c>
    </row>
    <row r="4399" spans="1:11">
      <c r="A4399" s="151">
        <v>764</v>
      </c>
      <c r="B4399" s="151">
        <v>1653</v>
      </c>
      <c r="C4399" s="151" t="s">
        <v>3294</v>
      </c>
      <c r="D4399" s="151" t="s">
        <v>727</v>
      </c>
      <c r="E4399" s="151">
        <v>6.0038511000000003</v>
      </c>
      <c r="F4399" s="154" t="s">
        <v>7368</v>
      </c>
      <c r="G4399" s="156">
        <v>402.61825476600006</v>
      </c>
      <c r="H4399" s="156">
        <v>0</v>
      </c>
      <c r="I4399" s="156">
        <v>36.113068767999998</v>
      </c>
      <c r="J4399" s="156" t="s">
        <v>4328</v>
      </c>
      <c r="K4399" s="151" t="str">
        <f>IFERROR(IF(VLOOKUP(B4399,comp!$D:$L,1,FALSE)=B4399,"",""),"Novo")</f>
        <v/>
      </c>
    </row>
    <row r="4400" spans="1:11">
      <c r="A4400" s="151">
        <v>764</v>
      </c>
      <c r="B4400" s="151">
        <v>1654</v>
      </c>
      <c r="C4400" s="151" t="s">
        <v>3295</v>
      </c>
      <c r="D4400" s="151" t="s">
        <v>727</v>
      </c>
      <c r="E4400" s="151">
        <v>2.9512195000000001</v>
      </c>
      <c r="F4400" s="154" t="s">
        <v>7369</v>
      </c>
      <c r="G4400" s="156">
        <v>97.272194720000002</v>
      </c>
      <c r="H4400" s="156">
        <v>0</v>
      </c>
      <c r="I4400" s="156">
        <v>267.30813601599999</v>
      </c>
      <c r="J4400" s="156" t="s">
        <v>4328</v>
      </c>
      <c r="K4400" s="151" t="str">
        <f>IFERROR(IF(VLOOKUP(B4400,comp!$D:$L,1,FALSE)=B4400,"",""),"Novo")</f>
        <v/>
      </c>
    </row>
    <row r="4401" spans="1:11">
      <c r="A4401" s="151">
        <v>764</v>
      </c>
      <c r="B4401" s="151">
        <v>1775</v>
      </c>
      <c r="C4401" s="151" t="s">
        <v>3296</v>
      </c>
      <c r="D4401" s="151" t="s">
        <v>727</v>
      </c>
      <c r="E4401" s="151">
        <v>1.7984595999999999</v>
      </c>
      <c r="F4401" s="154" t="s">
        <v>7370</v>
      </c>
      <c r="G4401" s="156">
        <v>36.113068767999998</v>
      </c>
      <c r="H4401" s="156">
        <v>0</v>
      </c>
      <c r="I4401" s="156">
        <v>762.89060409599995</v>
      </c>
      <c r="J4401" s="156" t="s">
        <v>4328</v>
      </c>
      <c r="K4401" s="151" t="str">
        <f>IFERROR(IF(VLOOKUP(B4401,comp!$D:$L,1,FALSE)=B4401,"",""),"Novo")</f>
        <v/>
      </c>
    </row>
    <row r="4402" spans="1:11">
      <c r="A4402" s="151">
        <v>764</v>
      </c>
      <c r="B4402" s="151">
        <v>1776</v>
      </c>
      <c r="C4402" s="151" t="s">
        <v>3297</v>
      </c>
      <c r="D4402" s="151" t="s">
        <v>727</v>
      </c>
      <c r="E4402" s="151">
        <v>4.8921694000000002</v>
      </c>
      <c r="F4402" s="154" t="s">
        <v>7371</v>
      </c>
      <c r="G4402" s="156">
        <v>267.30813601599999</v>
      </c>
      <c r="H4402" s="156">
        <v>0</v>
      </c>
      <c r="I4402" s="156">
        <v>4469.6604897839998</v>
      </c>
      <c r="J4402" s="156" t="s">
        <v>4328</v>
      </c>
      <c r="K4402" s="151" t="str">
        <f>IFERROR(IF(VLOOKUP(B4402,comp!$D:$L,1,FALSE)=B4402,"",""),"Novo")</f>
        <v/>
      </c>
    </row>
    <row r="4403" spans="1:11">
      <c r="A4403" s="151">
        <v>764</v>
      </c>
      <c r="B4403" s="151">
        <v>1777</v>
      </c>
      <c r="C4403" s="151" t="s">
        <v>3298</v>
      </c>
      <c r="D4403" s="151" t="s">
        <v>727</v>
      </c>
      <c r="E4403" s="151">
        <v>8.2644415999999996</v>
      </c>
      <c r="F4403" s="154" t="s">
        <v>7372</v>
      </c>
      <c r="G4403" s="156">
        <v>762.89060409599995</v>
      </c>
      <c r="H4403" s="156">
        <v>0</v>
      </c>
      <c r="I4403" s="156">
        <v>9453.8748179519989</v>
      </c>
      <c r="J4403" s="156" t="s">
        <v>4328</v>
      </c>
      <c r="K4403" s="151" t="str">
        <f>IFERROR(IF(VLOOKUP(B4403,comp!$D:$L,1,FALSE)=B4403,"",""),"Novo")</f>
        <v/>
      </c>
    </row>
    <row r="4404" spans="1:11">
      <c r="A4404" s="151">
        <v>764</v>
      </c>
      <c r="B4404" s="151">
        <v>1778</v>
      </c>
      <c r="C4404" s="151" t="s">
        <v>3299</v>
      </c>
      <c r="D4404" s="151" t="s">
        <v>727</v>
      </c>
      <c r="E4404" s="151">
        <v>20.003851099999999</v>
      </c>
      <c r="F4404" s="154" t="s">
        <v>7373</v>
      </c>
      <c r="G4404" s="156">
        <v>4469.6604897839998</v>
      </c>
      <c r="H4404" s="156">
        <v>0</v>
      </c>
      <c r="I4404" s="156">
        <v>40177.400797650997</v>
      </c>
      <c r="J4404" s="156" t="s">
        <v>4328</v>
      </c>
      <c r="K4404" s="151" t="str">
        <f>IFERROR(IF(VLOOKUP(B4404,comp!$D:$L,1,FALSE)=B4404,"",""),"Novo")</f>
        <v/>
      </c>
    </row>
    <row r="4405" spans="1:11">
      <c r="A4405" s="151">
        <v>764</v>
      </c>
      <c r="B4405" s="151">
        <v>1779</v>
      </c>
      <c r="C4405" s="151" t="s">
        <v>3300</v>
      </c>
      <c r="D4405" s="151" t="s">
        <v>727</v>
      </c>
      <c r="E4405" s="151">
        <v>29.092426199999998</v>
      </c>
      <c r="F4405" s="154" t="s">
        <v>7374</v>
      </c>
      <c r="G4405" s="156">
        <v>9453.8748179519989</v>
      </c>
      <c r="H4405" s="156">
        <v>0</v>
      </c>
      <c r="I4405" s="156">
        <v>119.21315841000001</v>
      </c>
      <c r="J4405" s="156" t="s">
        <v>4328</v>
      </c>
      <c r="K4405" s="151" t="str">
        <f>IFERROR(IF(VLOOKUP(B4405,comp!$D:$L,1,FALSE)=B4405,"",""),"Novo")</f>
        <v/>
      </c>
    </row>
    <row r="4406" spans="1:11">
      <c r="A4406" s="151">
        <v>764</v>
      </c>
      <c r="B4406" s="151">
        <v>1780</v>
      </c>
      <c r="C4406" s="151" t="s">
        <v>3301</v>
      </c>
      <c r="D4406" s="151" t="s">
        <v>727</v>
      </c>
      <c r="E4406" s="151">
        <v>59.974326099999999</v>
      </c>
      <c r="F4406" s="154" t="s">
        <v>7375</v>
      </c>
      <c r="G4406" s="156">
        <v>40177.400797650997</v>
      </c>
      <c r="H4406" s="156">
        <v>0</v>
      </c>
      <c r="I4406" s="156">
        <v>280.79075920000002</v>
      </c>
      <c r="J4406" s="156" t="s">
        <v>4328</v>
      </c>
      <c r="K4406" s="151" t="str">
        <f>IFERROR(IF(VLOOKUP(B4406,comp!$D:$L,1,FALSE)=B4406,"",""),"Novo")</f>
        <v/>
      </c>
    </row>
    <row r="4407" spans="1:11">
      <c r="A4407" s="151">
        <v>764</v>
      </c>
      <c r="B4407" s="151">
        <v>1781</v>
      </c>
      <c r="C4407" s="151" t="s">
        <v>3302</v>
      </c>
      <c r="D4407" s="151" t="s">
        <v>727</v>
      </c>
      <c r="E4407" s="151">
        <v>3.2670089999999998</v>
      </c>
      <c r="F4407" s="154" t="s">
        <v>7376</v>
      </c>
      <c r="G4407" s="156">
        <v>119.21315841000001</v>
      </c>
      <c r="H4407" s="156">
        <v>0</v>
      </c>
      <c r="I4407" s="156">
        <v>449.16585262199999</v>
      </c>
      <c r="J4407" s="156" t="s">
        <v>4328</v>
      </c>
      <c r="K4407" s="151" t="str">
        <f>IFERROR(IF(VLOOKUP(B4407,comp!$D:$L,1,FALSE)=B4407,"",""),"Novo")</f>
        <v/>
      </c>
    </row>
    <row r="4408" spans="1:11">
      <c r="A4408" s="151">
        <v>764</v>
      </c>
      <c r="B4408" s="151">
        <v>1782</v>
      </c>
      <c r="C4408" s="151" t="s">
        <v>3303</v>
      </c>
      <c r="D4408" s="151" t="s">
        <v>727</v>
      </c>
      <c r="E4408" s="151">
        <v>5.0141207000000003</v>
      </c>
      <c r="F4408" s="154" t="s">
        <v>7377</v>
      </c>
      <c r="G4408" s="156">
        <v>280.79075920000002</v>
      </c>
      <c r="H4408" s="156">
        <v>0</v>
      </c>
      <c r="I4408" s="156">
        <v>3581.4370829009999</v>
      </c>
      <c r="J4408" s="156" t="s">
        <v>4328</v>
      </c>
      <c r="K4408" s="151" t="str">
        <f>IFERROR(IF(VLOOKUP(B4408,comp!$D:$L,1,FALSE)=B4408,"",""),"Novo")</f>
        <v/>
      </c>
    </row>
    <row r="4409" spans="1:11">
      <c r="A4409" s="151">
        <v>764</v>
      </c>
      <c r="B4409" s="151">
        <v>1783</v>
      </c>
      <c r="C4409" s="151" t="s">
        <v>3304</v>
      </c>
      <c r="D4409" s="151" t="s">
        <v>727</v>
      </c>
      <c r="E4409" s="151">
        <v>6.3414634000000003</v>
      </c>
      <c r="F4409" s="154" t="s">
        <v>7378</v>
      </c>
      <c r="G4409" s="156">
        <v>449.16585262199999</v>
      </c>
      <c r="H4409" s="156">
        <v>0</v>
      </c>
      <c r="I4409" s="156">
        <v>27.836842661999995</v>
      </c>
      <c r="J4409" s="156" t="s">
        <v>4328</v>
      </c>
      <c r="K4409" s="151" t="str">
        <f>IFERROR(IF(VLOOKUP(B4409,comp!$D:$L,1,FALSE)=B4409,"",""),"Novo")</f>
        <v/>
      </c>
    </row>
    <row r="4410" spans="1:11">
      <c r="A4410" s="151">
        <v>764</v>
      </c>
      <c r="B4410" s="151">
        <v>1784</v>
      </c>
      <c r="C4410" s="151" t="s">
        <v>3305</v>
      </c>
      <c r="D4410" s="151" t="s">
        <v>727</v>
      </c>
      <c r="E4410" s="151">
        <v>17.9062901</v>
      </c>
      <c r="F4410" s="154" t="s">
        <v>7379</v>
      </c>
      <c r="G4410" s="156">
        <v>3581.4370829009999</v>
      </c>
      <c r="H4410" s="156">
        <v>0</v>
      </c>
      <c r="I4410" s="156">
        <v>159.61219491599999</v>
      </c>
      <c r="J4410" s="156" t="s">
        <v>4328</v>
      </c>
      <c r="K4410" s="151" t="str">
        <f>IFERROR(IF(VLOOKUP(B4410,comp!$D:$L,1,FALSE)=B4410,"",""),"Novo")</f>
        <v/>
      </c>
    </row>
    <row r="4411" spans="1:11">
      <c r="A4411" s="151">
        <v>764</v>
      </c>
      <c r="B4411" s="151">
        <v>1786</v>
      </c>
      <c r="C4411" s="151" t="s">
        <v>3306</v>
      </c>
      <c r="D4411" s="151" t="s">
        <v>727</v>
      </c>
      <c r="E4411" s="151">
        <v>1.5789473999999999</v>
      </c>
      <c r="F4411" s="154" t="s">
        <v>7380</v>
      </c>
      <c r="G4411" s="156">
        <v>27.836842661999995</v>
      </c>
      <c r="H4411" s="156">
        <v>0</v>
      </c>
      <c r="I4411" s="156">
        <v>451.55591952999998</v>
      </c>
      <c r="J4411" s="156" t="s">
        <v>4328</v>
      </c>
      <c r="K4411" s="151" t="str">
        <f>IFERROR(IF(VLOOKUP(B4411,comp!$D:$L,1,FALSE)=B4411,"",""),"Novo")</f>
        <v/>
      </c>
    </row>
    <row r="4412" spans="1:11">
      <c r="A4412" s="151">
        <v>764</v>
      </c>
      <c r="B4412" s="151">
        <v>1787</v>
      </c>
      <c r="C4412" s="151" t="s">
        <v>3307</v>
      </c>
      <c r="D4412" s="151" t="s">
        <v>727</v>
      </c>
      <c r="E4412" s="151">
        <v>3.7804878</v>
      </c>
      <c r="F4412" s="154" t="s">
        <v>7381</v>
      </c>
      <c r="G4412" s="156">
        <v>159.61219491599999</v>
      </c>
      <c r="H4412" s="156">
        <v>0</v>
      </c>
      <c r="I4412" s="156">
        <v>702.77201925999998</v>
      </c>
      <c r="J4412" s="156" t="s">
        <v>4328</v>
      </c>
      <c r="K4412" s="151" t="str">
        <f>IFERROR(IF(VLOOKUP(B4412,comp!$D:$L,1,FALSE)=B4412,"",""),"Novo")</f>
        <v/>
      </c>
    </row>
    <row r="4413" spans="1:11">
      <c r="A4413" s="151">
        <v>764</v>
      </c>
      <c r="B4413" s="151">
        <v>1788</v>
      </c>
      <c r="C4413" s="151" t="s">
        <v>3308</v>
      </c>
      <c r="D4413" s="151" t="s">
        <v>727</v>
      </c>
      <c r="E4413" s="151">
        <v>6.3581515</v>
      </c>
      <c r="F4413" s="154" t="s">
        <v>7382</v>
      </c>
      <c r="G4413" s="156">
        <v>451.55591952999998</v>
      </c>
      <c r="H4413" s="156">
        <v>0</v>
      </c>
      <c r="I4413" s="156">
        <v>1948.8916532039998</v>
      </c>
      <c r="J4413" s="156" t="s">
        <v>4328</v>
      </c>
      <c r="K4413" s="151" t="str">
        <f>IFERROR(IF(VLOOKUP(B4413,comp!$D:$L,1,FALSE)=B4413,"",""),"Novo")</f>
        <v/>
      </c>
    </row>
    <row r="4414" spans="1:11">
      <c r="A4414" s="151">
        <v>764</v>
      </c>
      <c r="B4414" s="151">
        <v>1789</v>
      </c>
      <c r="C4414" s="151" t="s">
        <v>3309</v>
      </c>
      <c r="D4414" s="151" t="s">
        <v>727</v>
      </c>
      <c r="E4414" s="151">
        <v>7.9319641000000001</v>
      </c>
      <c r="F4414" s="154" t="s">
        <v>7383</v>
      </c>
      <c r="G4414" s="156">
        <v>702.77201925999998</v>
      </c>
      <c r="H4414" s="156">
        <v>0</v>
      </c>
      <c r="I4414" s="156">
        <v>5869.1993383280005</v>
      </c>
      <c r="J4414" s="156" t="s">
        <v>4328</v>
      </c>
      <c r="K4414" s="151" t="str">
        <f>IFERROR(IF(VLOOKUP(B4414,comp!$D:$L,1,FALSE)=B4414,"",""),"Novo")</f>
        <v/>
      </c>
    </row>
    <row r="4415" spans="1:11">
      <c r="A4415" s="151">
        <v>764</v>
      </c>
      <c r="B4415" s="151">
        <v>1790</v>
      </c>
      <c r="C4415" s="151" t="s">
        <v>3310</v>
      </c>
      <c r="D4415" s="151" t="s">
        <v>727</v>
      </c>
      <c r="E4415" s="151">
        <v>13.2092426</v>
      </c>
      <c r="F4415" s="154" t="s">
        <v>7384</v>
      </c>
      <c r="G4415" s="156">
        <v>1948.8916532039998</v>
      </c>
      <c r="H4415" s="156">
        <v>0</v>
      </c>
      <c r="I4415" s="156">
        <v>10694.254776832</v>
      </c>
      <c r="J4415" s="156" t="s">
        <v>4328</v>
      </c>
      <c r="K4415" s="151" t="str">
        <f>IFERROR(IF(VLOOKUP(B4415,comp!$D:$L,1,FALSE)=B4415,"",""),"Novo")</f>
        <v/>
      </c>
    </row>
    <row r="4416" spans="1:11">
      <c r="A4416" s="151">
        <v>764</v>
      </c>
      <c r="B4416" s="151">
        <v>1791</v>
      </c>
      <c r="C4416" s="151" t="s">
        <v>3311</v>
      </c>
      <c r="D4416" s="151" t="s">
        <v>727</v>
      </c>
      <c r="E4416" s="151">
        <v>22.922978199999999</v>
      </c>
      <c r="F4416" s="154" t="s">
        <v>7385</v>
      </c>
      <c r="G4416" s="156">
        <v>5869.1993383280005</v>
      </c>
      <c r="H4416" s="156">
        <v>0</v>
      </c>
      <c r="I4416" s="156">
        <v>43665.960645076004</v>
      </c>
      <c r="J4416" s="156" t="s">
        <v>4328</v>
      </c>
      <c r="K4416" s="151" t="str">
        <f>IFERROR(IF(VLOOKUP(B4416,comp!$D:$L,1,FALSE)=B4416,"",""),"Novo")</f>
        <v/>
      </c>
    </row>
    <row r="4417" spans="1:11">
      <c r="A4417" s="151">
        <v>764</v>
      </c>
      <c r="B4417" s="151">
        <v>1792</v>
      </c>
      <c r="C4417" s="151" t="s">
        <v>3312</v>
      </c>
      <c r="D4417" s="151" t="s">
        <v>727</v>
      </c>
      <c r="E4417" s="151">
        <v>30.942233600000002</v>
      </c>
      <c r="F4417" s="154" t="s">
        <v>7386</v>
      </c>
      <c r="G4417" s="156">
        <v>10694.254776832</v>
      </c>
      <c r="H4417" s="156">
        <v>0</v>
      </c>
      <c r="I4417" s="156">
        <v>30.384723894000004</v>
      </c>
      <c r="J4417" s="156" t="s">
        <v>4328</v>
      </c>
      <c r="K4417" s="151" t="str">
        <f>IFERROR(IF(VLOOKUP(B4417,comp!$D:$L,1,FALSE)=B4417,"",""),"Novo")</f>
        <v/>
      </c>
    </row>
    <row r="4418" spans="1:11">
      <c r="A4418" s="151">
        <v>764</v>
      </c>
      <c r="B4418" s="151">
        <v>1793</v>
      </c>
      <c r="C4418" s="151" t="s">
        <v>3313</v>
      </c>
      <c r="D4418" s="151" t="s">
        <v>727</v>
      </c>
      <c r="E4418" s="151">
        <v>62.523748400000002</v>
      </c>
      <c r="F4418" s="154" t="s">
        <v>7387</v>
      </c>
      <c r="G4418" s="156">
        <v>43665.960645076004</v>
      </c>
      <c r="H4418" s="156">
        <v>0</v>
      </c>
      <c r="I4418" s="156">
        <v>58.312707464000006</v>
      </c>
      <c r="J4418" s="156" t="s">
        <v>4328</v>
      </c>
      <c r="K4418" s="151" t="str">
        <f>IFERROR(IF(VLOOKUP(B4418,comp!$D:$L,1,FALSE)=B4418,"",""),"Novo")</f>
        <v/>
      </c>
    </row>
    <row r="4419" spans="1:11">
      <c r="A4419" s="151">
        <v>764</v>
      </c>
      <c r="B4419" s="151">
        <v>1794</v>
      </c>
      <c r="C4419" s="151" t="s">
        <v>3314</v>
      </c>
      <c r="D4419" s="151" t="s">
        <v>727</v>
      </c>
      <c r="E4419" s="151">
        <v>1.6495507</v>
      </c>
      <c r="F4419" s="154" t="s">
        <v>7388</v>
      </c>
      <c r="G4419" s="156">
        <v>30.384723894000004</v>
      </c>
      <c r="H4419" s="156">
        <v>0</v>
      </c>
      <c r="I4419" s="156">
        <v>533.15653327500002</v>
      </c>
      <c r="J4419" s="156" t="s">
        <v>4328</v>
      </c>
      <c r="K4419" s="151" t="str">
        <f>IFERROR(IF(VLOOKUP(B4419,comp!$D:$L,1,FALSE)=B4419,"",""),"Novo")</f>
        <v/>
      </c>
    </row>
    <row r="4420" spans="1:11">
      <c r="A4420" s="151">
        <v>764</v>
      </c>
      <c r="B4420" s="151">
        <v>1795</v>
      </c>
      <c r="C4420" s="151" t="s">
        <v>3315</v>
      </c>
      <c r="D4420" s="151" t="s">
        <v>727</v>
      </c>
      <c r="E4420" s="151">
        <v>2.2849807000000002</v>
      </c>
      <c r="F4420" s="154" t="s">
        <v>7389</v>
      </c>
      <c r="G4420" s="156">
        <v>58.312707464000006</v>
      </c>
      <c r="H4420" s="156">
        <v>0</v>
      </c>
      <c r="I4420" s="156">
        <v>906.04570109999997</v>
      </c>
      <c r="J4420" s="156" t="s">
        <v>4328</v>
      </c>
      <c r="K4420" s="151" t="str">
        <f>IFERROR(IF(VLOOKUP(B4420,comp!$D:$L,1,FALSE)=B4420,"",""),"Novo")</f>
        <v/>
      </c>
    </row>
    <row r="4421" spans="1:11">
      <c r="A4421" s="151">
        <v>764</v>
      </c>
      <c r="B4421" s="151">
        <v>1796</v>
      </c>
      <c r="C4421" s="151" t="s">
        <v>3316</v>
      </c>
      <c r="D4421" s="151" t="s">
        <v>727</v>
      </c>
      <c r="E4421" s="151">
        <v>6.9088574999999999</v>
      </c>
      <c r="F4421" s="154" t="s">
        <v>7390</v>
      </c>
      <c r="G4421" s="156">
        <v>533.15653327500002</v>
      </c>
      <c r="H4421" s="156">
        <v>0</v>
      </c>
      <c r="I4421" s="156">
        <v>1823.664799488</v>
      </c>
      <c r="J4421" s="156" t="s">
        <v>4328</v>
      </c>
      <c r="K4421" s="151" t="str">
        <f>IFERROR(IF(VLOOKUP(B4421,comp!$D:$L,1,FALSE)=B4421,"",""),"Novo")</f>
        <v/>
      </c>
    </row>
    <row r="4422" spans="1:11">
      <c r="A4422" s="151">
        <v>764</v>
      </c>
      <c r="B4422" s="151">
        <v>1797</v>
      </c>
      <c r="C4422" s="151" t="s">
        <v>3317</v>
      </c>
      <c r="D4422" s="151" t="s">
        <v>727</v>
      </c>
      <c r="E4422" s="151">
        <v>9.0064185000000005</v>
      </c>
      <c r="F4422" s="154" t="s">
        <v>7391</v>
      </c>
      <c r="G4422" s="156">
        <v>906.04570109999997</v>
      </c>
      <c r="H4422" s="156">
        <v>0</v>
      </c>
      <c r="I4422" s="156">
        <v>15449.997757278001</v>
      </c>
      <c r="J4422" s="156" t="s">
        <v>4328</v>
      </c>
      <c r="K4422" s="151" t="str">
        <f>IFERROR(IF(VLOOKUP(B4422,comp!$D:$L,1,FALSE)=B4422,"",""),"Novo")</f>
        <v/>
      </c>
    </row>
    <row r="4423" spans="1:11">
      <c r="A4423" s="151">
        <v>764</v>
      </c>
      <c r="B4423" s="151">
        <v>1798</v>
      </c>
      <c r="C4423" s="151" t="s">
        <v>3318</v>
      </c>
      <c r="D4423" s="151" t="s">
        <v>727</v>
      </c>
      <c r="E4423" s="151">
        <v>12.777920399999999</v>
      </c>
      <c r="F4423" s="154" t="s">
        <v>7392</v>
      </c>
      <c r="G4423" s="156">
        <v>1823.664799488</v>
      </c>
      <c r="H4423" s="156">
        <v>0</v>
      </c>
      <c r="I4423" s="156">
        <v>56313.864345921007</v>
      </c>
      <c r="J4423" s="156" t="s">
        <v>4328</v>
      </c>
      <c r="K4423" s="151" t="str">
        <f>IFERROR(IF(VLOOKUP(B4423,comp!$D:$L,1,FALSE)=B4423,"",""),"Novo")</f>
        <v/>
      </c>
    </row>
    <row r="4424" spans="1:11">
      <c r="A4424" s="151">
        <v>764</v>
      </c>
      <c r="B4424" s="151">
        <v>1799</v>
      </c>
      <c r="C4424" s="151" t="s">
        <v>3319</v>
      </c>
      <c r="D4424" s="151" t="s">
        <v>727</v>
      </c>
      <c r="E4424" s="151">
        <v>37.191270899999999</v>
      </c>
      <c r="F4424" s="154" t="s">
        <v>7393</v>
      </c>
      <c r="G4424" s="156">
        <v>15449.997757278001</v>
      </c>
      <c r="H4424" s="156">
        <v>0</v>
      </c>
      <c r="I4424" s="156">
        <v>352353.89622491202</v>
      </c>
      <c r="J4424" s="156" t="s">
        <v>4328</v>
      </c>
      <c r="K4424" s="151" t="str">
        <f>IFERROR(IF(VLOOKUP(B4424,comp!$D:$L,1,FALSE)=B4424,"",""),"Novo")</f>
        <v/>
      </c>
    </row>
    <row r="4425" spans="1:11">
      <c r="A4425" s="151">
        <v>764</v>
      </c>
      <c r="B4425" s="151">
        <v>1800</v>
      </c>
      <c r="C4425" s="151" t="s">
        <v>3320</v>
      </c>
      <c r="D4425" s="151" t="s">
        <v>727</v>
      </c>
      <c r="E4425" s="151">
        <v>71.003851100000006</v>
      </c>
      <c r="F4425" s="154" t="s">
        <v>7394</v>
      </c>
      <c r="G4425" s="156">
        <v>56313.864345921007</v>
      </c>
      <c r="H4425" s="156">
        <v>0</v>
      </c>
      <c r="I4425" s="156">
        <v>26.623516499999997</v>
      </c>
      <c r="J4425" s="156" t="s">
        <v>4328</v>
      </c>
      <c r="K4425" s="151" t="str">
        <f>IFERROR(IF(VLOOKUP(B4425,comp!$D:$L,1,FALSE)=B4425,"",""),"Novo")</f>
        <v/>
      </c>
    </row>
    <row r="4426" spans="1:11">
      <c r="A4426" s="151">
        <v>764</v>
      </c>
      <c r="B4426" s="151">
        <v>1802</v>
      </c>
      <c r="C4426" s="151" t="s">
        <v>3321</v>
      </c>
      <c r="D4426" s="151" t="s">
        <v>727</v>
      </c>
      <c r="E4426" s="151">
        <v>177.60847240000001</v>
      </c>
      <c r="F4426" s="154" t="s">
        <v>7395</v>
      </c>
      <c r="G4426" s="156">
        <v>352353.89622491202</v>
      </c>
      <c r="H4426" s="156">
        <v>0</v>
      </c>
      <c r="I4426" s="156">
        <v>53.931295421999998</v>
      </c>
      <c r="J4426" s="156" t="s">
        <v>4328</v>
      </c>
      <c r="K4426" s="151" t="str">
        <f>IFERROR(IF(VLOOKUP(B4426,comp!$D:$L,1,FALSE)=B4426,"",""),"Novo")</f>
        <v/>
      </c>
    </row>
    <row r="4427" spans="1:11">
      <c r="A4427" s="151">
        <v>764</v>
      </c>
      <c r="B4427" s="151">
        <v>1803</v>
      </c>
      <c r="C4427" s="151" t="s">
        <v>3322</v>
      </c>
      <c r="D4427" s="151" t="s">
        <v>727</v>
      </c>
      <c r="E4427" s="151">
        <v>1.5442875</v>
      </c>
      <c r="F4427" s="154" t="s">
        <v>7396</v>
      </c>
      <c r="G4427" s="156">
        <v>26.623516499999997</v>
      </c>
      <c r="H4427" s="156">
        <v>0</v>
      </c>
      <c r="I4427" s="156">
        <v>140.40461952000001</v>
      </c>
      <c r="J4427" s="156" t="s">
        <v>4328</v>
      </c>
      <c r="K4427" s="151" t="str">
        <f>IFERROR(IF(VLOOKUP(B4427,comp!$D:$L,1,FALSE)=B4427,"",""),"Novo")</f>
        <v/>
      </c>
    </row>
    <row r="4428" spans="1:11">
      <c r="A4428" s="151">
        <v>764</v>
      </c>
      <c r="B4428" s="151">
        <v>1804</v>
      </c>
      <c r="C4428" s="151" t="s">
        <v>3323</v>
      </c>
      <c r="D4428" s="151" t="s">
        <v>727</v>
      </c>
      <c r="E4428" s="151">
        <v>2.1976893</v>
      </c>
      <c r="F4428" s="154" t="s">
        <v>7397</v>
      </c>
      <c r="G4428" s="156">
        <v>53.931295421999998</v>
      </c>
      <c r="H4428" s="156">
        <v>0</v>
      </c>
      <c r="I4428" s="156">
        <v>1735.7633336800002</v>
      </c>
      <c r="J4428" s="156" t="s">
        <v>4328</v>
      </c>
      <c r="K4428" s="151" t="str">
        <f>IFERROR(IF(VLOOKUP(B4428,comp!$D:$L,1,FALSE)=B4428,"",""),"Novo")</f>
        <v/>
      </c>
    </row>
    <row r="4429" spans="1:11">
      <c r="A4429" s="151">
        <v>764</v>
      </c>
      <c r="B4429" s="151">
        <v>1805</v>
      </c>
      <c r="C4429" s="151" t="s">
        <v>3324</v>
      </c>
      <c r="D4429" s="151" t="s">
        <v>727</v>
      </c>
      <c r="E4429" s="151">
        <v>3.5455711999999999</v>
      </c>
      <c r="F4429" s="154" t="s">
        <v>7398</v>
      </c>
      <c r="G4429" s="156">
        <v>140.40461952000001</v>
      </c>
      <c r="H4429" s="156">
        <v>0</v>
      </c>
      <c r="I4429" s="156">
        <v>10020.909470592</v>
      </c>
      <c r="J4429" s="156" t="s">
        <v>4328</v>
      </c>
      <c r="K4429" s="151" t="str">
        <f>IFERROR(IF(VLOOKUP(B4429,comp!$D:$L,1,FALSE)=B4429,"",""),"Novo")</f>
        <v/>
      </c>
    </row>
    <row r="4430" spans="1:11">
      <c r="A4430" s="151">
        <v>764</v>
      </c>
      <c r="B4430" s="151">
        <v>1806</v>
      </c>
      <c r="C4430" s="151" t="s">
        <v>3325</v>
      </c>
      <c r="D4430" s="151" t="s">
        <v>727</v>
      </c>
      <c r="E4430" s="151">
        <v>12.465982</v>
      </c>
      <c r="F4430" s="154" t="s">
        <v>7399</v>
      </c>
      <c r="G4430" s="156">
        <v>1735.7633336800002</v>
      </c>
      <c r="H4430" s="156">
        <v>0</v>
      </c>
      <c r="I4430" s="156">
        <v>40277.119032570001</v>
      </c>
      <c r="J4430" s="156" t="s">
        <v>4328</v>
      </c>
      <c r="K4430" s="151" t="str">
        <f>IFERROR(IF(VLOOKUP(B4430,comp!$D:$L,1,FALSE)=B4430,"",""),"Novo")</f>
        <v/>
      </c>
    </row>
    <row r="4431" spans="1:11">
      <c r="A4431" s="151">
        <v>764</v>
      </c>
      <c r="B4431" s="151">
        <v>1807</v>
      </c>
      <c r="C4431" s="151" t="s">
        <v>3326</v>
      </c>
      <c r="D4431" s="151" t="s">
        <v>727</v>
      </c>
      <c r="E4431" s="151">
        <v>29.952503199999999</v>
      </c>
      <c r="F4431" s="154" t="s">
        <v>7400</v>
      </c>
      <c r="G4431" s="156">
        <v>10020.909470592</v>
      </c>
      <c r="H4431" s="156">
        <v>0</v>
      </c>
      <c r="I4431" s="156">
        <v>617.67211842000006</v>
      </c>
      <c r="J4431" s="156" t="s">
        <v>4328</v>
      </c>
      <c r="K4431" s="151" t="str">
        <f>IFERROR(IF(VLOOKUP(B4431,comp!$D:$L,1,FALSE)=B4431,"",""),"Novo")</f>
        <v/>
      </c>
    </row>
    <row r="4432" spans="1:11">
      <c r="A4432" s="151">
        <v>764</v>
      </c>
      <c r="B4432" s="151">
        <v>1808</v>
      </c>
      <c r="C4432" s="151" t="s">
        <v>3327</v>
      </c>
      <c r="D4432" s="151" t="s">
        <v>727</v>
      </c>
      <c r="E4432" s="151">
        <v>60.048780499999999</v>
      </c>
      <c r="F4432" s="154" t="s">
        <v>7401</v>
      </c>
      <c r="G4432" s="156">
        <v>40277.119032570001</v>
      </c>
      <c r="H4432" s="156">
        <v>0</v>
      </c>
      <c r="I4432" s="156">
        <v>1101.852097254</v>
      </c>
      <c r="J4432" s="156" t="s">
        <v>4328</v>
      </c>
      <c r="K4432" s="151" t="str">
        <f>IFERROR(IF(VLOOKUP(B4432,comp!$D:$L,1,FALSE)=B4432,"",""),"Novo")</f>
        <v/>
      </c>
    </row>
    <row r="4433" spans="1:11">
      <c r="A4433" s="151">
        <v>764</v>
      </c>
      <c r="B4433" s="151">
        <v>1809</v>
      </c>
      <c r="C4433" s="151" t="s">
        <v>3328</v>
      </c>
      <c r="D4433" s="151" t="s">
        <v>727</v>
      </c>
      <c r="E4433" s="151">
        <v>7.4364569999999999</v>
      </c>
      <c r="F4433" s="154" t="s">
        <v>7402</v>
      </c>
      <c r="G4433" s="156">
        <v>617.67211842000006</v>
      </c>
      <c r="H4433" s="156">
        <v>0</v>
      </c>
      <c r="I4433" s="156">
        <v>51.573813599999994</v>
      </c>
      <c r="J4433" s="156" t="s">
        <v>4328</v>
      </c>
      <c r="K4433" s="151" t="str">
        <f>IFERROR(IF(VLOOKUP(B4433,comp!$D:$L,1,FALSE)=B4433,"",""),"Novo")</f>
        <v/>
      </c>
    </row>
    <row r="4434" spans="1:11">
      <c r="A4434" s="151">
        <v>764</v>
      </c>
      <c r="B4434" s="151">
        <v>1810</v>
      </c>
      <c r="C4434" s="151" t="s">
        <v>3329</v>
      </c>
      <c r="D4434" s="151" t="s">
        <v>727</v>
      </c>
      <c r="E4434" s="151">
        <v>9.9319641000000001</v>
      </c>
      <c r="F4434" s="154" t="s">
        <v>7403</v>
      </c>
      <c r="G4434" s="156">
        <v>1101.852097254</v>
      </c>
      <c r="H4434" s="156">
        <v>0</v>
      </c>
      <c r="I4434" s="156">
        <v>7021.3819543500003</v>
      </c>
      <c r="J4434" s="156" t="s">
        <v>4328</v>
      </c>
      <c r="K4434" s="151" t="str">
        <f>IFERROR(IF(VLOOKUP(B4434,comp!$D:$L,1,FALSE)=B4434,"",""),"Novo")</f>
        <v/>
      </c>
    </row>
    <row r="4435" spans="1:11">
      <c r="A4435" s="151">
        <v>764</v>
      </c>
      <c r="B4435" s="151">
        <v>1811</v>
      </c>
      <c r="C4435" s="151" t="s">
        <v>3330</v>
      </c>
      <c r="D4435" s="151" t="s">
        <v>727</v>
      </c>
      <c r="E4435" s="151">
        <v>2.1489088999999999</v>
      </c>
      <c r="F4435" s="154" t="s">
        <v>7404</v>
      </c>
      <c r="G4435" s="156">
        <v>51.573813599999994</v>
      </c>
      <c r="H4435" s="156">
        <v>0</v>
      </c>
      <c r="I4435" s="156">
        <v>70.111629268000002</v>
      </c>
      <c r="J4435" s="156" t="s">
        <v>4328</v>
      </c>
      <c r="K4435" s="151" t="str">
        <f>IFERROR(IF(VLOOKUP(B4435,comp!$D:$L,1,FALSE)=B4435,"",""),"Novo")</f>
        <v/>
      </c>
    </row>
    <row r="4436" spans="1:11">
      <c r="A4436" s="151">
        <v>764</v>
      </c>
      <c r="B4436" s="151">
        <v>1812</v>
      </c>
      <c r="C4436" s="151" t="s">
        <v>3331</v>
      </c>
      <c r="D4436" s="151" t="s">
        <v>727</v>
      </c>
      <c r="E4436" s="151">
        <v>25.071887</v>
      </c>
      <c r="F4436" s="154" t="s">
        <v>7405</v>
      </c>
      <c r="G4436" s="156">
        <v>7021.3819543500003</v>
      </c>
      <c r="H4436" s="156">
        <v>0</v>
      </c>
      <c r="I4436" s="156">
        <v>416.82486186599999</v>
      </c>
      <c r="J4436" s="156" t="s">
        <v>4328</v>
      </c>
      <c r="K4436" s="151" t="str">
        <f>IFERROR(IF(VLOOKUP(B4436,comp!$D:$L,1,FALSE)=B4436,"",""),"Novo")</f>
        <v/>
      </c>
    </row>
    <row r="4437" spans="1:11">
      <c r="A4437" s="151">
        <v>764</v>
      </c>
      <c r="B4437" s="151">
        <v>1813</v>
      </c>
      <c r="C4437" s="151" t="s">
        <v>3332</v>
      </c>
      <c r="D4437" s="151" t="s">
        <v>727</v>
      </c>
      <c r="E4437" s="151">
        <v>2.5057765999999999</v>
      </c>
      <c r="F4437" s="154" t="s">
        <v>7406</v>
      </c>
      <c r="G4437" s="156">
        <v>70.111629268000002</v>
      </c>
      <c r="H4437" s="156">
        <v>0</v>
      </c>
      <c r="I4437" s="156">
        <v>9108.1709815679988</v>
      </c>
      <c r="J4437" s="156" t="s">
        <v>4328</v>
      </c>
      <c r="K4437" s="151" t="str">
        <f>IFERROR(IF(VLOOKUP(B4437,comp!$D:$L,1,FALSE)=B4437,"",""),"Novo")</f>
        <v/>
      </c>
    </row>
    <row r="4438" spans="1:11">
      <c r="A4438" s="151">
        <v>764</v>
      </c>
      <c r="B4438" s="151">
        <v>1814</v>
      </c>
      <c r="C4438" s="151" t="s">
        <v>3333</v>
      </c>
      <c r="D4438" s="151" t="s">
        <v>727</v>
      </c>
      <c r="E4438" s="151">
        <v>6.1091141999999996</v>
      </c>
      <c r="F4438" s="154" t="s">
        <v>7407</v>
      </c>
      <c r="G4438" s="156">
        <v>416.82486186599999</v>
      </c>
      <c r="H4438" s="156">
        <v>0</v>
      </c>
      <c r="I4438" s="156">
        <v>154.444683559</v>
      </c>
      <c r="J4438" s="156" t="s">
        <v>4328</v>
      </c>
      <c r="K4438" s="151" t="str">
        <f>IFERROR(IF(VLOOKUP(B4438,comp!$D:$L,1,FALSE)=B4438,"",""),"Novo")</f>
        <v/>
      </c>
    </row>
    <row r="4439" spans="1:11">
      <c r="A4439" s="151">
        <v>764</v>
      </c>
      <c r="B4439" s="151">
        <v>1815</v>
      </c>
      <c r="C4439" s="151" t="s">
        <v>3334</v>
      </c>
      <c r="D4439" s="151" t="s">
        <v>727</v>
      </c>
      <c r="E4439" s="151">
        <v>28.555840799999999</v>
      </c>
      <c r="F4439" s="154" t="s">
        <v>7408</v>
      </c>
      <c r="G4439" s="156">
        <v>9108.1709815679988</v>
      </c>
      <c r="H4439" s="156">
        <v>0</v>
      </c>
      <c r="I4439" s="156">
        <v>24.938588546000002</v>
      </c>
      <c r="J4439" s="156" t="s">
        <v>4328</v>
      </c>
      <c r="K4439" s="151" t="str">
        <f>IFERROR(IF(VLOOKUP(B4439,comp!$D:$L,1,FALSE)=B4439,"",""),"Novo")</f>
        <v/>
      </c>
    </row>
    <row r="4440" spans="1:11">
      <c r="A4440" s="151">
        <v>764</v>
      </c>
      <c r="B4440" s="151">
        <v>1816</v>
      </c>
      <c r="C4440" s="151" t="s">
        <v>3335</v>
      </c>
      <c r="D4440" s="151" t="s">
        <v>727</v>
      </c>
      <c r="E4440" s="151">
        <v>3.7188702999999999</v>
      </c>
      <c r="F4440" s="154" t="s">
        <v>7409</v>
      </c>
      <c r="G4440" s="156">
        <v>154.444683559</v>
      </c>
      <c r="H4440" s="156">
        <v>0</v>
      </c>
      <c r="I4440" s="156">
        <v>1969.476360336</v>
      </c>
      <c r="J4440" s="156" t="s">
        <v>4328</v>
      </c>
      <c r="K4440" s="151" t="str">
        <f>IFERROR(IF(VLOOKUP(B4440,comp!$D:$L,1,FALSE)=B4440,"",""),"Novo")</f>
        <v/>
      </c>
    </row>
    <row r="4441" spans="1:11">
      <c r="A4441" s="151">
        <v>764</v>
      </c>
      <c r="B4441" s="151">
        <v>1817</v>
      </c>
      <c r="C4441" s="151" t="s">
        <v>3336</v>
      </c>
      <c r="D4441" s="151" t="s">
        <v>727</v>
      </c>
      <c r="E4441" s="151">
        <v>1.4942234000000001</v>
      </c>
      <c r="F4441" s="154" t="s">
        <v>7410</v>
      </c>
      <c r="G4441" s="156">
        <v>24.938588546000002</v>
      </c>
      <c r="H4441" s="156">
        <v>0</v>
      </c>
      <c r="I4441" s="156">
        <v>403.82213292</v>
      </c>
      <c r="J4441" s="156" t="s">
        <v>4328</v>
      </c>
      <c r="K4441" s="151" t="str">
        <f>IFERROR(IF(VLOOKUP(B4441,comp!$D:$L,1,FALSE)=B4441,"",""),"Novo")</f>
        <v/>
      </c>
    </row>
    <row r="4442" spans="1:11">
      <c r="A4442" s="151">
        <v>764</v>
      </c>
      <c r="B4442" s="151">
        <v>1818</v>
      </c>
      <c r="C4442" s="151" t="s">
        <v>3337</v>
      </c>
      <c r="D4442" s="151" t="s">
        <v>727</v>
      </c>
      <c r="E4442" s="151">
        <v>13.278562300000001</v>
      </c>
      <c r="F4442" s="154" t="s">
        <v>7411</v>
      </c>
      <c r="G4442" s="156">
        <v>1969.476360336</v>
      </c>
      <c r="H4442" s="156">
        <v>0</v>
      </c>
      <c r="I4442" s="156">
        <v>75.310653900000005</v>
      </c>
      <c r="J4442" s="156" t="s">
        <v>4328</v>
      </c>
      <c r="K4442" s="151" t="str">
        <f>IFERROR(IF(VLOOKUP(B4442,comp!$D:$L,1,FALSE)=B4442,"",""),"Novo")</f>
        <v/>
      </c>
    </row>
    <row r="4443" spans="1:11">
      <c r="A4443" s="151">
        <v>764</v>
      </c>
      <c r="B4443" s="151">
        <v>1819</v>
      </c>
      <c r="C4443" s="151" t="s">
        <v>3338</v>
      </c>
      <c r="D4443" s="151" t="s">
        <v>727</v>
      </c>
      <c r="E4443" s="151">
        <v>6.0128370000000002</v>
      </c>
      <c r="F4443" s="154" t="s">
        <v>7412</v>
      </c>
      <c r="G4443" s="156">
        <v>403.82213292</v>
      </c>
      <c r="H4443" s="156">
        <v>0</v>
      </c>
      <c r="I4443" s="156">
        <v>4899.3170019890003</v>
      </c>
      <c r="J4443" s="156" t="s">
        <v>4328</v>
      </c>
      <c r="K4443" s="151" t="str">
        <f>IFERROR(IF(VLOOKUP(B4443,comp!$D:$L,1,FALSE)=B4443,"",""),"Novo")</f>
        <v/>
      </c>
    </row>
    <row r="4444" spans="1:11">
      <c r="A4444" s="151">
        <v>764</v>
      </c>
      <c r="B4444" s="151">
        <v>1820</v>
      </c>
      <c r="C4444" s="151" t="s">
        <v>3339</v>
      </c>
      <c r="D4444" s="151" t="s">
        <v>727</v>
      </c>
      <c r="E4444" s="151">
        <v>2.5969191</v>
      </c>
      <c r="F4444" s="154" t="s">
        <v>7413</v>
      </c>
      <c r="G4444" s="156">
        <v>75.310653900000005</v>
      </c>
      <c r="H4444" s="156">
        <v>0</v>
      </c>
      <c r="I4444" s="156">
        <v>37.739358725999999</v>
      </c>
      <c r="J4444" s="156" t="s">
        <v>4328</v>
      </c>
      <c r="K4444" s="151" t="str">
        <f>IFERROR(IF(VLOOKUP(B4444,comp!$D:$L,1,FALSE)=B4444,"",""),"Novo")</f>
        <v/>
      </c>
    </row>
    <row r="4445" spans="1:11">
      <c r="A4445" s="151">
        <v>764</v>
      </c>
      <c r="B4445" s="151">
        <v>1821</v>
      </c>
      <c r="C4445" s="151" t="s">
        <v>3340</v>
      </c>
      <c r="D4445" s="151" t="s">
        <v>727</v>
      </c>
      <c r="E4445" s="151">
        <v>20.9435173</v>
      </c>
      <c r="F4445" s="154" t="s">
        <v>7414</v>
      </c>
      <c r="G4445" s="156">
        <v>4899.3170019890003</v>
      </c>
      <c r="H4445" s="156">
        <v>0</v>
      </c>
      <c r="I4445" s="156">
        <v>70.405955655999989</v>
      </c>
      <c r="J4445" s="156" t="s">
        <v>4328</v>
      </c>
      <c r="K4445" s="151" t="str">
        <f>IFERROR(IF(VLOOKUP(B4445,comp!$D:$L,1,FALSE)=B4445,"",""),"Novo")</f>
        <v/>
      </c>
    </row>
    <row r="4446" spans="1:11">
      <c r="A4446" s="151">
        <v>764</v>
      </c>
      <c r="B4446" s="151">
        <v>3262</v>
      </c>
      <c r="C4446" s="151" t="s">
        <v>3341</v>
      </c>
      <c r="D4446" s="151" t="s">
        <v>727</v>
      </c>
      <c r="E4446" s="151">
        <v>1.8382541999999999</v>
      </c>
      <c r="F4446" s="154" t="s">
        <v>7415</v>
      </c>
      <c r="G4446" s="156">
        <v>37.739358725999999</v>
      </c>
      <c r="H4446" s="156">
        <v>0</v>
      </c>
      <c r="I4446" s="156">
        <v>101.80929545999999</v>
      </c>
      <c r="J4446" s="156" t="s">
        <v>4328</v>
      </c>
      <c r="K4446" s="151" t="str">
        <f>IFERROR(IF(VLOOKUP(B4446,comp!$D:$L,1,FALSE)=B4446,"",""),"Novo")</f>
        <v/>
      </c>
    </row>
    <row r="4447" spans="1:11">
      <c r="A4447" s="151">
        <v>764</v>
      </c>
      <c r="B4447" s="151">
        <v>3263</v>
      </c>
      <c r="C4447" s="151" t="s">
        <v>3342</v>
      </c>
      <c r="D4447" s="151" t="s">
        <v>727</v>
      </c>
      <c r="E4447" s="151">
        <v>2.5109113999999999</v>
      </c>
      <c r="F4447" s="154" t="s">
        <v>7416</v>
      </c>
      <c r="G4447" s="156">
        <v>70.405955655999989</v>
      </c>
      <c r="H4447" s="156">
        <v>0</v>
      </c>
      <c r="I4447" s="156">
        <v>196.93183369999997</v>
      </c>
      <c r="J4447" s="156" t="s">
        <v>4328</v>
      </c>
      <c r="K4447" s="151" t="str">
        <f>IFERROR(IF(VLOOKUP(B4447,comp!$D:$L,1,FALSE)=B4447,"",""),"Novo")</f>
        <v/>
      </c>
    </row>
    <row r="4448" spans="1:11">
      <c r="A4448" s="151">
        <v>764</v>
      </c>
      <c r="B4448" s="151">
        <v>3264</v>
      </c>
      <c r="C4448" s="151" t="s">
        <v>3343</v>
      </c>
      <c r="D4448" s="151" t="s">
        <v>727</v>
      </c>
      <c r="E4448" s="151">
        <v>3.0192554999999999</v>
      </c>
      <c r="F4448" s="154" t="s">
        <v>7417</v>
      </c>
      <c r="G4448" s="156">
        <v>101.80929545999999</v>
      </c>
      <c r="H4448" s="156">
        <v>0</v>
      </c>
      <c r="I4448" s="156">
        <v>439.57906492500001</v>
      </c>
      <c r="J4448" s="156" t="s">
        <v>4328</v>
      </c>
      <c r="K4448" s="151" t="str">
        <f>IFERROR(IF(VLOOKUP(B4448,comp!$D:$L,1,FALSE)=B4448,"",""),"Novo")</f>
        <v/>
      </c>
    </row>
    <row r="4449" spans="1:11">
      <c r="A4449" s="151">
        <v>764</v>
      </c>
      <c r="B4449" s="151">
        <v>3265</v>
      </c>
      <c r="C4449" s="151" t="s">
        <v>3344</v>
      </c>
      <c r="D4449" s="151" t="s">
        <v>727</v>
      </c>
      <c r="E4449" s="151">
        <v>4.1989729999999996</v>
      </c>
      <c r="F4449" s="154" t="s">
        <v>7418</v>
      </c>
      <c r="G4449" s="156">
        <v>196.93183369999997</v>
      </c>
      <c r="H4449" s="156">
        <v>0</v>
      </c>
      <c r="I4449" s="156">
        <v>1085.89028001</v>
      </c>
      <c r="J4449" s="156" t="s">
        <v>4328</v>
      </c>
      <c r="K4449" s="151" t="str">
        <f>IFERROR(IF(VLOOKUP(B4449,comp!$D:$L,1,FALSE)=B4449,"",""),"Novo")</f>
        <v/>
      </c>
    </row>
    <row r="4450" spans="1:11">
      <c r="A4450" s="151">
        <v>764</v>
      </c>
      <c r="B4450" s="151">
        <v>3266</v>
      </c>
      <c r="C4450" s="151" t="s">
        <v>3345</v>
      </c>
      <c r="D4450" s="151" t="s">
        <v>727</v>
      </c>
      <c r="E4450" s="151">
        <v>6.2734275000000004</v>
      </c>
      <c r="F4450" s="154" t="s">
        <v>7419</v>
      </c>
      <c r="G4450" s="156">
        <v>439.57906492500001</v>
      </c>
      <c r="H4450" s="156">
        <v>0</v>
      </c>
      <c r="I4450" s="156">
        <v>1985.01475682</v>
      </c>
      <c r="J4450" s="156" t="s">
        <v>4328</v>
      </c>
      <c r="K4450" s="151" t="str">
        <f>IFERROR(IF(VLOOKUP(B4450,comp!$D:$L,1,FALSE)=B4450,"",""),"Novo")</f>
        <v/>
      </c>
    </row>
    <row r="4451" spans="1:11">
      <c r="A4451" s="151">
        <v>764</v>
      </c>
      <c r="B4451" s="151">
        <v>3267</v>
      </c>
      <c r="C4451" s="151" t="s">
        <v>3346</v>
      </c>
      <c r="D4451" s="151" t="s">
        <v>727</v>
      </c>
      <c r="E4451" s="151">
        <v>9.8600770000000004</v>
      </c>
      <c r="F4451" s="154" t="s">
        <v>7420</v>
      </c>
      <c r="G4451" s="156">
        <v>1085.89028001</v>
      </c>
      <c r="H4451" s="156">
        <v>0</v>
      </c>
      <c r="I4451" s="156">
        <v>12246.35543976</v>
      </c>
      <c r="J4451" s="156" t="s">
        <v>4328</v>
      </c>
      <c r="K4451" s="151" t="str">
        <f>IFERROR(IF(VLOOKUP(B4451,comp!$D:$L,1,FALSE)=B4451,"",""),"Novo")</f>
        <v/>
      </c>
    </row>
    <row r="4452" spans="1:11">
      <c r="A4452" s="151">
        <v>764</v>
      </c>
      <c r="B4452" s="151">
        <v>3268</v>
      </c>
      <c r="C4452" s="151" t="s">
        <v>3347</v>
      </c>
      <c r="D4452" s="151" t="s">
        <v>727</v>
      </c>
      <c r="E4452" s="151">
        <v>13.331193799999999</v>
      </c>
      <c r="F4452" s="154" t="s">
        <v>7421</v>
      </c>
      <c r="G4452" s="156">
        <v>1985.01475682</v>
      </c>
      <c r="H4452" s="156">
        <v>0</v>
      </c>
      <c r="I4452" s="156">
        <v>4338.651380112</v>
      </c>
      <c r="J4452" s="156" t="s">
        <v>4328</v>
      </c>
      <c r="K4452" s="151" t="str">
        <f>IFERROR(IF(VLOOKUP(B4452,comp!$D:$L,1,FALSE)=B4452,"",""),"Novo")</f>
        <v/>
      </c>
    </row>
    <row r="4453" spans="1:11">
      <c r="A4453" s="151">
        <v>764</v>
      </c>
      <c r="B4453" s="151">
        <v>3270</v>
      </c>
      <c r="C4453" s="151" t="s">
        <v>3348</v>
      </c>
      <c r="D4453" s="151" t="s">
        <v>727</v>
      </c>
      <c r="E4453" s="151">
        <v>33.111681599999997</v>
      </c>
      <c r="F4453" s="154" t="s">
        <v>7422</v>
      </c>
      <c r="G4453" s="156">
        <v>12246.35543976</v>
      </c>
      <c r="H4453" s="156">
        <v>0</v>
      </c>
      <c r="I4453" s="156">
        <v>311.97241072100002</v>
      </c>
      <c r="J4453" s="156" t="s">
        <v>4328</v>
      </c>
      <c r="K4453" s="151" t="str">
        <f>IFERROR(IF(VLOOKUP(B4453,comp!$D:$L,1,FALSE)=B4453,"",""),"Novo")</f>
        <v/>
      </c>
    </row>
    <row r="4454" spans="1:11">
      <c r="A4454" s="151">
        <v>764</v>
      </c>
      <c r="B4454" s="151">
        <v>3271</v>
      </c>
      <c r="C4454" s="151" t="s">
        <v>3349</v>
      </c>
      <c r="D4454" s="151" t="s">
        <v>727</v>
      </c>
      <c r="E4454" s="151">
        <v>19.708600799999999</v>
      </c>
      <c r="F4454" s="154" t="s">
        <v>7423</v>
      </c>
      <c r="G4454" s="156">
        <v>4338.651380112</v>
      </c>
      <c r="H4454" s="156">
        <v>0</v>
      </c>
      <c r="I4454" s="156">
        <v>7.6304493070000001</v>
      </c>
      <c r="J4454" s="156" t="s">
        <v>4328</v>
      </c>
      <c r="K4454" s="151" t="str">
        <f>IFERROR(IF(VLOOKUP(B4454,comp!$D:$L,1,FALSE)=B4454,"",""),"Novo")</f>
        <v/>
      </c>
    </row>
    <row r="4455" spans="1:11">
      <c r="A4455" s="151">
        <v>764</v>
      </c>
      <c r="B4455" s="151">
        <v>3272</v>
      </c>
      <c r="C4455" s="151" t="s">
        <v>3350</v>
      </c>
      <c r="D4455" s="151" t="s">
        <v>727</v>
      </c>
      <c r="E4455" s="151">
        <v>5.2849807000000002</v>
      </c>
      <c r="F4455" s="154" t="s">
        <v>7424</v>
      </c>
      <c r="G4455" s="156">
        <v>311.97241072100002</v>
      </c>
      <c r="H4455" s="156">
        <v>0</v>
      </c>
      <c r="I4455" s="156">
        <v>17.059564139999999</v>
      </c>
      <c r="J4455" s="156" t="s">
        <v>4328</v>
      </c>
      <c r="K4455" s="151" t="str">
        <f>IFERROR(IF(VLOOKUP(B4455,comp!$D:$L,1,FALSE)=B4455,"",""),"Novo")</f>
        <v/>
      </c>
    </row>
    <row r="4456" spans="1:11">
      <c r="A4456" s="151">
        <v>764</v>
      </c>
      <c r="B4456" s="151">
        <v>3441</v>
      </c>
      <c r="C4456" s="151" t="s">
        <v>3351</v>
      </c>
      <c r="D4456" s="151" t="s">
        <v>727</v>
      </c>
      <c r="E4456" s="151">
        <v>0.82670089999999996</v>
      </c>
      <c r="F4456" s="154" t="s">
        <v>7425</v>
      </c>
      <c r="G4456" s="156">
        <v>7.6304493070000001</v>
      </c>
      <c r="H4456" s="156">
        <v>0</v>
      </c>
      <c r="I4456" s="156">
        <v>48.288061223999996</v>
      </c>
      <c r="J4456" s="156" t="s">
        <v>4328</v>
      </c>
      <c r="K4456" s="151" t="str">
        <f>IFERROR(IF(VLOOKUP(B4456,comp!$D:$L,1,FALSE)=B4456,"",""),"Novo")</f>
        <v/>
      </c>
    </row>
    <row r="4457" spans="1:11">
      <c r="A4457" s="151">
        <v>764</v>
      </c>
      <c r="B4457" s="151">
        <v>3442</v>
      </c>
      <c r="C4457" s="151" t="s">
        <v>3352</v>
      </c>
      <c r="D4457" s="151" t="s">
        <v>727</v>
      </c>
      <c r="E4457" s="151">
        <v>1.2362002999999999</v>
      </c>
      <c r="F4457" s="154" t="s">
        <v>7426</v>
      </c>
      <c r="G4457" s="156">
        <v>17.059564139999999</v>
      </c>
      <c r="H4457" s="156">
        <v>0</v>
      </c>
      <c r="I4457" s="156">
        <v>36.280514390999997</v>
      </c>
      <c r="J4457" s="156" t="s">
        <v>4328</v>
      </c>
      <c r="K4457" s="151" t="str">
        <f>IFERROR(IF(VLOOKUP(B4457,comp!$D:$L,1,FALSE)=B4457,"",""),"Novo")</f>
        <v/>
      </c>
    </row>
    <row r="4458" spans="1:11">
      <c r="A4458" s="151">
        <v>764</v>
      </c>
      <c r="B4458" s="151">
        <v>3443</v>
      </c>
      <c r="C4458" s="151" t="s">
        <v>3353</v>
      </c>
      <c r="D4458" s="151" t="s">
        <v>727</v>
      </c>
      <c r="E4458" s="151">
        <v>2.0795892</v>
      </c>
      <c r="F4458" s="154" t="s">
        <v>7427</v>
      </c>
      <c r="G4458" s="156">
        <v>48.288061223999996</v>
      </c>
      <c r="H4458" s="156">
        <v>0</v>
      </c>
      <c r="I4458" s="156">
        <v>95.749295100000012</v>
      </c>
      <c r="J4458" s="156" t="s">
        <v>4328</v>
      </c>
      <c r="K4458" s="151" t="str">
        <f>IFERROR(IF(VLOOKUP(B4458,comp!$D:$L,1,FALSE)=B4458,"",""),"Novo")</f>
        <v/>
      </c>
    </row>
    <row r="4459" spans="1:11">
      <c r="A4459" s="151">
        <v>764</v>
      </c>
      <c r="B4459" s="151">
        <v>3444</v>
      </c>
      <c r="C4459" s="151" t="s">
        <v>3354</v>
      </c>
      <c r="D4459" s="151" t="s">
        <v>727</v>
      </c>
      <c r="E4459" s="151">
        <v>1.8023107</v>
      </c>
      <c r="F4459" s="154" t="s">
        <v>7428</v>
      </c>
      <c r="G4459" s="156">
        <v>36.280514390999997</v>
      </c>
      <c r="H4459" s="156">
        <v>0</v>
      </c>
      <c r="I4459" s="156">
        <v>143.681182976</v>
      </c>
      <c r="J4459" s="156" t="s">
        <v>4328</v>
      </c>
      <c r="K4459" s="151" t="str">
        <f>IFERROR(IF(VLOOKUP(B4459,comp!$D:$L,1,FALSE)=B4459,"",""),"Novo")</f>
        <v/>
      </c>
    </row>
    <row r="4460" spans="1:11">
      <c r="A4460" s="151">
        <v>764</v>
      </c>
      <c r="B4460" s="151">
        <v>3445</v>
      </c>
      <c r="C4460" s="151" t="s">
        <v>3355</v>
      </c>
      <c r="D4460" s="151" t="s">
        <v>727</v>
      </c>
      <c r="E4460" s="151">
        <v>2.9281130000000002</v>
      </c>
      <c r="F4460" s="154" t="s">
        <v>7429</v>
      </c>
      <c r="G4460" s="156">
        <v>95.749295100000012</v>
      </c>
      <c r="H4460" s="156">
        <v>0</v>
      </c>
      <c r="I4460" s="156">
        <v>303.81225907499999</v>
      </c>
      <c r="J4460" s="156" t="s">
        <v>4328</v>
      </c>
      <c r="K4460" s="151" t="str">
        <f>IFERROR(IF(VLOOKUP(B4460,comp!$D:$L,1,FALSE)=B4460,"",""),"Novo")</f>
        <v/>
      </c>
    </row>
    <row r="4461" spans="1:11">
      <c r="A4461" s="151">
        <v>764</v>
      </c>
      <c r="B4461" s="151">
        <v>3446</v>
      </c>
      <c r="C4461" s="151" t="s">
        <v>3356</v>
      </c>
      <c r="D4461" s="151" t="s">
        <v>727</v>
      </c>
      <c r="E4461" s="151">
        <v>3.5866495999999999</v>
      </c>
      <c r="F4461" s="154" t="s">
        <v>7430</v>
      </c>
      <c r="G4461" s="156">
        <v>143.681182976</v>
      </c>
      <c r="H4461" s="156">
        <v>0</v>
      </c>
      <c r="I4461" s="156">
        <v>2426.1902691960004</v>
      </c>
      <c r="J4461" s="156" t="s">
        <v>4328</v>
      </c>
      <c r="K4461" s="151" t="str">
        <f>IFERROR(IF(VLOOKUP(B4461,comp!$D:$L,1,FALSE)=B4461,"",""),"Novo")</f>
        <v/>
      </c>
    </row>
    <row r="4462" spans="1:11">
      <c r="A4462" s="151">
        <v>764</v>
      </c>
      <c r="B4462" s="151">
        <v>3447</v>
      </c>
      <c r="C4462" s="151" t="s">
        <v>3357</v>
      </c>
      <c r="D4462" s="151" t="s">
        <v>727</v>
      </c>
      <c r="E4462" s="151">
        <v>5.2156611000000002</v>
      </c>
      <c r="F4462" s="154" t="s">
        <v>7431</v>
      </c>
      <c r="G4462" s="156">
        <v>303.81225907499999</v>
      </c>
      <c r="H4462" s="156">
        <v>0</v>
      </c>
      <c r="I4462" s="156">
        <v>7448.9713080749989</v>
      </c>
      <c r="J4462" s="156" t="s">
        <v>4328</v>
      </c>
      <c r="K4462" s="151" t="str">
        <f>IFERROR(IF(VLOOKUP(B4462,comp!$D:$L,1,FALSE)=B4462,"",""),"Novo")</f>
        <v/>
      </c>
    </row>
    <row r="4463" spans="1:11">
      <c r="A4463" s="151">
        <v>764</v>
      </c>
      <c r="B4463" s="151">
        <v>3448</v>
      </c>
      <c r="C4463" s="151" t="s">
        <v>3358</v>
      </c>
      <c r="D4463" s="151" t="s">
        <v>727</v>
      </c>
      <c r="E4463" s="151">
        <v>14.738125800000001</v>
      </c>
      <c r="F4463" s="154" t="s">
        <v>7432</v>
      </c>
      <c r="G4463" s="156">
        <v>2426.1902691960004</v>
      </c>
      <c r="H4463" s="156">
        <v>0</v>
      </c>
      <c r="I4463" s="156">
        <v>10.486649866</v>
      </c>
      <c r="J4463" s="156" t="s">
        <v>4328</v>
      </c>
      <c r="K4463" s="151" t="str">
        <f>IFERROR(IF(VLOOKUP(B4463,comp!$D:$L,1,FALSE)=B4463,"",""),"Novo")</f>
        <v/>
      </c>
    </row>
    <row r="4464" spans="1:11">
      <c r="A4464" s="151">
        <v>764</v>
      </c>
      <c r="B4464" s="151">
        <v>3449</v>
      </c>
      <c r="C4464" s="151" t="s">
        <v>3359</v>
      </c>
      <c r="D4464" s="151" t="s">
        <v>727</v>
      </c>
      <c r="E4464" s="151">
        <v>25.824133499999999</v>
      </c>
      <c r="F4464" s="154" t="s">
        <v>7433</v>
      </c>
      <c r="G4464" s="156">
        <v>7448.9713080749989</v>
      </c>
      <c r="H4464" s="156">
        <v>0</v>
      </c>
      <c r="I4464" s="156">
        <v>14.999768496</v>
      </c>
      <c r="J4464" s="156" t="s">
        <v>4328</v>
      </c>
      <c r="K4464" s="151" t="str">
        <f>IFERROR(IF(VLOOKUP(B4464,comp!$D:$L,1,FALSE)=B4464,"",""),"Novo")</f>
        <v/>
      </c>
    </row>
    <row r="4465" spans="1:11">
      <c r="A4465" s="151">
        <v>764</v>
      </c>
      <c r="B4465" s="151">
        <v>3450</v>
      </c>
      <c r="C4465" s="151" t="s">
        <v>3360</v>
      </c>
      <c r="D4465" s="151" t="s">
        <v>727</v>
      </c>
      <c r="E4465" s="151">
        <v>0.96919129999999998</v>
      </c>
      <c r="F4465" s="154" t="s">
        <v>7434</v>
      </c>
      <c r="G4465" s="156">
        <v>10.486649866</v>
      </c>
      <c r="H4465" s="156">
        <v>0</v>
      </c>
      <c r="I4465" s="156">
        <v>381.19737082500001</v>
      </c>
      <c r="J4465" s="156" t="s">
        <v>4328</v>
      </c>
      <c r="K4465" s="151" t="str">
        <f>IFERROR(IF(VLOOKUP(B4465,comp!$D:$L,1,FALSE)=B4465,"",""),"Novo")</f>
        <v/>
      </c>
    </row>
    <row r="4466" spans="1:11">
      <c r="A4466" s="151">
        <v>764</v>
      </c>
      <c r="B4466" s="151">
        <v>3451</v>
      </c>
      <c r="C4466" s="151" t="s">
        <v>3361</v>
      </c>
      <c r="D4466" s="151" t="s">
        <v>727</v>
      </c>
      <c r="E4466" s="151">
        <v>1.1591784000000001</v>
      </c>
      <c r="F4466" s="154" t="s">
        <v>7435</v>
      </c>
      <c r="G4466" s="156">
        <v>14.999768496</v>
      </c>
      <c r="H4466" s="156">
        <v>0</v>
      </c>
      <c r="I4466" s="156">
        <v>1564.6777949599998</v>
      </c>
      <c r="J4466" s="156" t="s">
        <v>4328</v>
      </c>
      <c r="K4466" s="151" t="str">
        <f>IFERROR(IF(VLOOKUP(B4466,comp!$D:$L,1,FALSE)=B4466,"",""),"Novo")</f>
        <v/>
      </c>
    </row>
    <row r="4467" spans="1:11">
      <c r="A4467" s="151">
        <v>764</v>
      </c>
      <c r="B4467" s="151">
        <v>3452</v>
      </c>
      <c r="C4467" s="151" t="s">
        <v>3362</v>
      </c>
      <c r="D4467" s="151" t="s">
        <v>727</v>
      </c>
      <c r="E4467" s="151">
        <v>5.8421053000000001</v>
      </c>
      <c r="F4467" s="154" t="s">
        <v>7436</v>
      </c>
      <c r="G4467" s="156">
        <v>381.19737082500001</v>
      </c>
      <c r="H4467" s="156">
        <v>0</v>
      </c>
      <c r="I4467" s="156">
        <v>3619.5181135589996</v>
      </c>
      <c r="J4467" s="156" t="s">
        <v>4328</v>
      </c>
      <c r="K4467" s="151" t="str">
        <f>IFERROR(IF(VLOOKUP(B4467,comp!$D:$L,1,FALSE)=B4467,"",""),"Novo")</f>
        <v/>
      </c>
    </row>
    <row r="4468" spans="1:11">
      <c r="A4468" s="151">
        <v>764</v>
      </c>
      <c r="B4468" s="151">
        <v>3453</v>
      </c>
      <c r="C4468" s="151" t="s">
        <v>3363</v>
      </c>
      <c r="D4468" s="151" t="s">
        <v>727</v>
      </c>
      <c r="E4468" s="151">
        <v>11.8356868</v>
      </c>
      <c r="F4468" s="154" t="s">
        <v>7437</v>
      </c>
      <c r="G4468" s="156">
        <v>1564.6777949599998</v>
      </c>
      <c r="H4468" s="156">
        <v>0</v>
      </c>
      <c r="I4468" s="156">
        <v>5.3653401360000004</v>
      </c>
      <c r="J4468" s="156" t="s">
        <v>4328</v>
      </c>
      <c r="K4468" s="151" t="str">
        <f>IFERROR(IF(VLOOKUP(B4468,comp!$D:$L,1,FALSE)=B4468,"",""),"Novo")</f>
        <v/>
      </c>
    </row>
    <row r="4469" spans="1:11">
      <c r="A4469" s="151">
        <v>764</v>
      </c>
      <c r="B4469" s="151">
        <v>3454</v>
      </c>
      <c r="C4469" s="151" t="s">
        <v>3364</v>
      </c>
      <c r="D4469" s="151" t="s">
        <v>727</v>
      </c>
      <c r="E4469" s="151">
        <v>18.001283699999998</v>
      </c>
      <c r="F4469" s="154" t="s">
        <v>7438</v>
      </c>
      <c r="G4469" s="156">
        <v>3619.5181135589996</v>
      </c>
      <c r="H4469" s="156">
        <v>0</v>
      </c>
      <c r="I4469" s="156">
        <v>12.011090976</v>
      </c>
      <c r="J4469" s="156" t="s">
        <v>4328</v>
      </c>
      <c r="K4469" s="151" t="str">
        <f>IFERROR(IF(VLOOKUP(B4469,comp!$D:$L,1,FALSE)=B4469,"",""),"Novo")</f>
        <v/>
      </c>
    </row>
    <row r="4470" spans="1:11">
      <c r="A4470" s="151">
        <v>764</v>
      </c>
      <c r="B4470" s="151">
        <v>3455</v>
      </c>
      <c r="C4470" s="151" t="s">
        <v>3365</v>
      </c>
      <c r="D4470" s="151" t="s">
        <v>727</v>
      </c>
      <c r="E4470" s="151">
        <v>0.69319640000000005</v>
      </c>
      <c r="F4470" s="154" t="s">
        <v>7439</v>
      </c>
      <c r="G4470" s="156">
        <v>5.3653401360000004</v>
      </c>
      <c r="H4470" s="156">
        <v>0</v>
      </c>
      <c r="I4470" s="156">
        <v>66.498395725000009</v>
      </c>
      <c r="J4470" s="156" t="s">
        <v>4328</v>
      </c>
      <c r="K4470" s="151" t="str">
        <f>IFERROR(IF(VLOOKUP(B4470,comp!$D:$L,1,FALSE)=B4470,"",""),"Novo")</f>
        <v/>
      </c>
    </row>
    <row r="4471" spans="1:11">
      <c r="A4471" s="151">
        <v>764</v>
      </c>
      <c r="B4471" s="151">
        <v>3456</v>
      </c>
      <c r="C4471" s="151" t="s">
        <v>3366</v>
      </c>
      <c r="D4471" s="151" t="s">
        <v>727</v>
      </c>
      <c r="E4471" s="151">
        <v>1.0372272</v>
      </c>
      <c r="F4471" s="154" t="s">
        <v>7088</v>
      </c>
      <c r="G4471" s="156">
        <v>12.011090976</v>
      </c>
      <c r="H4471" s="156">
        <v>0</v>
      </c>
      <c r="I4471" s="156">
        <v>117.98664866999999</v>
      </c>
      <c r="J4471" s="156" t="s">
        <v>4328</v>
      </c>
      <c r="K4471" s="151" t="str">
        <f>IFERROR(IF(VLOOKUP(B4471,comp!$D:$L,1,FALSE)=B4471,"",""),"Novo")</f>
        <v/>
      </c>
    </row>
    <row r="4472" spans="1:11">
      <c r="A4472" s="151">
        <v>764</v>
      </c>
      <c r="B4472" s="151">
        <v>3457</v>
      </c>
      <c r="C4472" s="151" t="s">
        <v>3367</v>
      </c>
      <c r="D4472" s="151" t="s">
        <v>727</v>
      </c>
      <c r="E4472" s="151">
        <v>2.4403081000000002</v>
      </c>
      <c r="F4472" s="154" t="s">
        <v>7440</v>
      </c>
      <c r="G4472" s="156">
        <v>66.498395725000009</v>
      </c>
      <c r="H4472" s="156">
        <v>0</v>
      </c>
      <c r="I4472" s="156">
        <v>1830.2908404599998</v>
      </c>
      <c r="J4472" s="156" t="s">
        <v>4328</v>
      </c>
      <c r="K4472" s="151" t="str">
        <f>IFERROR(IF(VLOOKUP(B4472,comp!$D:$L,1,FALSE)=B4472,"",""),"Novo")</f>
        <v/>
      </c>
    </row>
    <row r="4473" spans="1:11">
      <c r="A4473" s="151">
        <v>764</v>
      </c>
      <c r="B4473" s="151">
        <v>3458</v>
      </c>
      <c r="C4473" s="151" t="s">
        <v>2768</v>
      </c>
      <c r="D4473" s="151" t="s">
        <v>727</v>
      </c>
      <c r="E4473" s="151">
        <v>3.2503209000000002</v>
      </c>
      <c r="F4473" s="154" t="s">
        <v>7441</v>
      </c>
      <c r="G4473" s="156">
        <v>117.98664866999999</v>
      </c>
      <c r="H4473" s="156">
        <v>0</v>
      </c>
      <c r="I4473" s="156">
        <v>14093.738985369999</v>
      </c>
      <c r="J4473" s="156" t="s">
        <v>4328</v>
      </c>
      <c r="K4473" s="151" t="str">
        <f>IFERROR(IF(VLOOKUP(B4473,comp!$D:$L,1,FALSE)=B4473,"",""),"Novo")</f>
        <v/>
      </c>
    </row>
    <row r="4474" spans="1:11">
      <c r="A4474" s="151">
        <v>764</v>
      </c>
      <c r="B4474" s="151">
        <v>3459</v>
      </c>
      <c r="C4474" s="151" t="s">
        <v>3368</v>
      </c>
      <c r="D4474" s="151" t="s">
        <v>727</v>
      </c>
      <c r="E4474" s="151">
        <v>12.801026999999999</v>
      </c>
      <c r="F4474" s="154" t="s">
        <v>7442</v>
      </c>
      <c r="G4474" s="156">
        <v>1830.2908404599998</v>
      </c>
      <c r="H4474" s="156">
        <v>0</v>
      </c>
      <c r="I4474" s="156">
        <v>92070.513173907006</v>
      </c>
      <c r="J4474" s="156" t="s">
        <v>4328</v>
      </c>
      <c r="K4474" s="151" t="str">
        <f>IFERROR(IF(VLOOKUP(B4474,comp!$D:$L,1,FALSE)=B4474,"",""),"Novo")</f>
        <v/>
      </c>
    </row>
    <row r="4475" spans="1:11">
      <c r="A4475" s="151">
        <v>764</v>
      </c>
      <c r="B4475" s="151">
        <v>3460</v>
      </c>
      <c r="C4475" s="151" t="s">
        <v>3369</v>
      </c>
      <c r="D4475" s="151" t="s">
        <v>727</v>
      </c>
      <c r="E4475" s="151">
        <v>35.521180999999999</v>
      </c>
      <c r="F4475" s="154" t="s">
        <v>7443</v>
      </c>
      <c r="G4475" s="156">
        <v>14093.738985369999</v>
      </c>
      <c r="H4475" s="156">
        <v>0</v>
      </c>
      <c r="I4475" s="156">
        <v>15.164415668999998</v>
      </c>
      <c r="J4475" s="156" t="s">
        <v>4328</v>
      </c>
      <c r="K4475" s="151" t="str">
        <f>IFERROR(IF(VLOOKUP(B4475,comp!$D:$L,1,FALSE)=B4475,"",""),"Novo")</f>
        <v/>
      </c>
    </row>
    <row r="4476" spans="1:11">
      <c r="A4476" s="151">
        <v>764</v>
      </c>
      <c r="B4476" s="151">
        <v>3461</v>
      </c>
      <c r="C4476" s="151" t="s">
        <v>3370</v>
      </c>
      <c r="D4476" s="151" t="s">
        <v>727</v>
      </c>
      <c r="E4476" s="151">
        <v>90.789473700000002</v>
      </c>
      <c r="F4476" s="154" t="s">
        <v>7444</v>
      </c>
      <c r="G4476" s="156">
        <v>92070.513173907006</v>
      </c>
      <c r="H4476" s="156">
        <v>0</v>
      </c>
      <c r="I4476" s="156">
        <v>34.850422883</v>
      </c>
      <c r="J4476" s="156" t="s">
        <v>4328</v>
      </c>
      <c r="K4476" s="151" t="str">
        <f>IFERROR(IF(VLOOKUP(B4476,comp!$D:$L,1,FALSE)=B4476,"",""),"Novo")</f>
        <v/>
      </c>
    </row>
    <row r="4477" spans="1:11">
      <c r="A4477" s="151">
        <v>764</v>
      </c>
      <c r="B4477" s="151">
        <v>3462</v>
      </c>
      <c r="C4477" s="151" t="s">
        <v>3371</v>
      </c>
      <c r="D4477" s="151" t="s">
        <v>727</v>
      </c>
      <c r="E4477" s="151">
        <v>1.1655968999999999</v>
      </c>
      <c r="F4477" s="154" t="s">
        <v>7445</v>
      </c>
      <c r="G4477" s="156">
        <v>15.164415668999998</v>
      </c>
      <c r="H4477" s="156">
        <v>0</v>
      </c>
      <c r="I4477" s="156">
        <v>34.850422883</v>
      </c>
      <c r="J4477" s="156" t="s">
        <v>4328</v>
      </c>
      <c r="K4477" s="151" t="str">
        <f>IFERROR(IF(VLOOKUP(B4477,comp!$D:$L,1,FALSE)=B4477,"",""),"Novo")</f>
        <v/>
      </c>
    </row>
    <row r="4478" spans="1:11">
      <c r="A4478" s="151">
        <v>764</v>
      </c>
      <c r="B4478" s="151">
        <v>3463</v>
      </c>
      <c r="C4478" s="151" t="s">
        <v>3372</v>
      </c>
      <c r="D4478" s="151" t="s">
        <v>727</v>
      </c>
      <c r="E4478" s="151">
        <v>1.7663671000000001</v>
      </c>
      <c r="F4478" s="154" t="s">
        <v>7446</v>
      </c>
      <c r="G4478" s="156">
        <v>34.850422883</v>
      </c>
      <c r="H4478" s="156">
        <v>0</v>
      </c>
      <c r="I4478" s="156">
        <v>200.91203895000001</v>
      </c>
      <c r="J4478" s="156" t="s">
        <v>4328</v>
      </c>
      <c r="K4478" s="151" t="str">
        <f>IFERROR(IF(VLOOKUP(B4478,comp!$D:$L,1,FALSE)=B4478,"",""),"Novo")</f>
        <v/>
      </c>
    </row>
    <row r="4479" spans="1:11">
      <c r="A4479" s="151">
        <v>764</v>
      </c>
      <c r="B4479" s="151">
        <v>3464</v>
      </c>
      <c r="C4479" s="151" t="s">
        <v>3373</v>
      </c>
      <c r="D4479" s="151" t="s">
        <v>727</v>
      </c>
      <c r="E4479" s="151">
        <v>1.7663671000000001</v>
      </c>
      <c r="F4479" s="154" t="s">
        <v>7446</v>
      </c>
      <c r="G4479" s="156">
        <v>34.850422883</v>
      </c>
      <c r="H4479" s="156">
        <v>0</v>
      </c>
      <c r="I4479" s="156">
        <v>1295.919393589</v>
      </c>
      <c r="J4479" s="156" t="s">
        <v>4328</v>
      </c>
      <c r="K4479" s="151" t="str">
        <f>IFERROR(IF(VLOOKUP(B4479,comp!$D:$L,1,FALSE)=B4479,"",""),"Novo")</f>
        <v/>
      </c>
    </row>
    <row r="4480" spans="1:11">
      <c r="A4480" s="151">
        <v>764</v>
      </c>
      <c r="B4480" s="151">
        <v>3465</v>
      </c>
      <c r="C4480" s="151" t="s">
        <v>3374</v>
      </c>
      <c r="D4480" s="151" t="s">
        <v>727</v>
      </c>
      <c r="E4480" s="151">
        <v>4.2413350000000003</v>
      </c>
      <c r="F4480" s="154" t="s">
        <v>7447</v>
      </c>
      <c r="G4480" s="156">
        <v>200.91203895000001</v>
      </c>
      <c r="H4480" s="156">
        <v>0</v>
      </c>
      <c r="I4480" s="156">
        <v>413.36976838500004</v>
      </c>
      <c r="J4480" s="156" t="s">
        <v>4328</v>
      </c>
      <c r="K4480" s="151" t="str">
        <f>IFERROR(IF(VLOOKUP(B4480,comp!$D:$L,1,FALSE)=B4480,"",""),"Novo")</f>
        <v/>
      </c>
    </row>
    <row r="4481" spans="1:11">
      <c r="A4481" s="151">
        <v>764</v>
      </c>
      <c r="B4481" s="151">
        <v>3466</v>
      </c>
      <c r="C4481" s="151" t="s">
        <v>3375</v>
      </c>
      <c r="D4481" s="151" t="s">
        <v>727</v>
      </c>
      <c r="E4481" s="151">
        <v>10.771501900000001</v>
      </c>
      <c r="F4481" s="154" t="s">
        <v>7448</v>
      </c>
      <c r="G4481" s="156">
        <v>1295.919393589</v>
      </c>
      <c r="H4481" s="156">
        <v>0</v>
      </c>
      <c r="I4481" s="156">
        <v>201.05770019300002</v>
      </c>
      <c r="J4481" s="156" t="s">
        <v>4328</v>
      </c>
      <c r="K4481" s="151" t="str">
        <f>IFERROR(IF(VLOOKUP(B4481,comp!$D:$L,1,FALSE)=B4481,"",""),"Novo")</f>
        <v/>
      </c>
    </row>
    <row r="4482" spans="1:11">
      <c r="A4482" s="151">
        <v>764</v>
      </c>
      <c r="B4482" s="151">
        <v>3467</v>
      </c>
      <c r="C4482" s="151" t="s">
        <v>3376</v>
      </c>
      <c r="D4482" s="151" t="s">
        <v>727</v>
      </c>
      <c r="E4482" s="151">
        <v>6.0834403000000004</v>
      </c>
      <c r="F4482" s="154" t="s">
        <v>7449</v>
      </c>
      <c r="G4482" s="156">
        <v>413.36976838500004</v>
      </c>
      <c r="H4482" s="156">
        <v>0</v>
      </c>
      <c r="I4482" s="156">
        <v>6619.6288551360003</v>
      </c>
      <c r="J4482" s="156" t="s">
        <v>4328</v>
      </c>
      <c r="K4482" s="151" t="str">
        <f>IFERROR(IF(VLOOKUP(B4482,comp!$D:$L,1,FALSE)=B4482,"",""),"Novo")</f>
        <v/>
      </c>
    </row>
    <row r="4483" spans="1:11">
      <c r="A4483" s="151">
        <v>764</v>
      </c>
      <c r="B4483" s="151">
        <v>3468</v>
      </c>
      <c r="C4483" s="151" t="s">
        <v>3377</v>
      </c>
      <c r="D4483" s="151" t="s">
        <v>727</v>
      </c>
      <c r="E4483" s="151">
        <v>4.2426187000000004</v>
      </c>
      <c r="F4483" s="154" t="s">
        <v>7450</v>
      </c>
      <c r="G4483" s="156">
        <v>201.05770019300002</v>
      </c>
      <c r="H4483" s="156">
        <v>0</v>
      </c>
      <c r="I4483" s="156">
        <v>920.00757119700006</v>
      </c>
      <c r="J4483" s="156" t="s">
        <v>4328</v>
      </c>
      <c r="K4483" s="151" t="str">
        <f>IFERROR(IF(VLOOKUP(B4483,comp!$D:$L,1,FALSE)=B4483,"",""),"Novo")</f>
        <v/>
      </c>
    </row>
    <row r="4484" spans="1:11">
      <c r="A4484" s="151">
        <v>764</v>
      </c>
      <c r="B4484" s="151">
        <v>3469</v>
      </c>
      <c r="C4484" s="151" t="s">
        <v>2905</v>
      </c>
      <c r="D4484" s="151" t="s">
        <v>727</v>
      </c>
      <c r="E4484" s="151">
        <v>24.344030799999999</v>
      </c>
      <c r="F4484" s="154" t="s">
        <v>7451</v>
      </c>
      <c r="G4484" s="156">
        <v>6619.6288551360003</v>
      </c>
      <c r="H4484" s="156">
        <v>0</v>
      </c>
      <c r="I4484" s="156">
        <v>277.78497909999999</v>
      </c>
      <c r="J4484" s="156" t="s">
        <v>4328</v>
      </c>
      <c r="K4484" s="151" t="str">
        <f>IFERROR(IF(VLOOKUP(B4484,comp!$D:$L,1,FALSE)=B4484,"",""),"Novo")</f>
        <v/>
      </c>
    </row>
    <row r="4485" spans="1:11">
      <c r="A4485" s="151">
        <v>764</v>
      </c>
      <c r="B4485" s="151">
        <v>3470</v>
      </c>
      <c r="C4485" s="151" t="s">
        <v>3378</v>
      </c>
      <c r="D4485" s="151" t="s">
        <v>727</v>
      </c>
      <c r="E4485" s="151">
        <v>9.0757381000000006</v>
      </c>
      <c r="F4485" s="154" t="s">
        <v>7452</v>
      </c>
      <c r="G4485" s="156">
        <v>920.00757119700006</v>
      </c>
      <c r="H4485" s="156">
        <v>0</v>
      </c>
      <c r="I4485" s="156">
        <v>27.078395055000001</v>
      </c>
      <c r="J4485" s="156" t="s">
        <v>4328</v>
      </c>
      <c r="K4485" s="151" t="str">
        <f>IFERROR(IF(VLOOKUP(B4485,comp!$D:$L,1,FALSE)=B4485,"",""),"Novo")</f>
        <v/>
      </c>
    </row>
    <row r="4486" spans="1:11">
      <c r="A4486" s="151">
        <v>764</v>
      </c>
      <c r="B4486" s="151">
        <v>3471</v>
      </c>
      <c r="C4486" s="151" t="s">
        <v>2774</v>
      </c>
      <c r="D4486" s="151" t="s">
        <v>727</v>
      </c>
      <c r="E4486" s="151">
        <v>4.9871629999999998</v>
      </c>
      <c r="F4486" s="154" t="s">
        <v>7453</v>
      </c>
      <c r="G4486" s="156">
        <v>277.78497909999999</v>
      </c>
      <c r="H4486" s="156">
        <v>0</v>
      </c>
      <c r="I4486" s="156">
        <v>183.65996271</v>
      </c>
      <c r="J4486" s="156" t="s">
        <v>4328</v>
      </c>
      <c r="K4486" s="151" t="str">
        <f>IFERROR(IF(VLOOKUP(B4486,comp!$D:$L,1,FALSE)=B4486,"",""),"Novo")</f>
        <v/>
      </c>
    </row>
    <row r="4487" spans="1:11">
      <c r="A4487" s="151">
        <v>764</v>
      </c>
      <c r="B4487" s="151">
        <v>3472</v>
      </c>
      <c r="C4487" s="151" t="s">
        <v>2887</v>
      </c>
      <c r="D4487" s="151" t="s">
        <v>727</v>
      </c>
      <c r="E4487" s="151">
        <v>1.5571245</v>
      </c>
      <c r="F4487" s="154" t="s">
        <v>7454</v>
      </c>
      <c r="G4487" s="156">
        <v>27.078395055000001</v>
      </c>
      <c r="H4487" s="156">
        <v>0</v>
      </c>
      <c r="I4487" s="156">
        <v>124.78474924299999</v>
      </c>
      <c r="J4487" s="156" t="s">
        <v>4328</v>
      </c>
      <c r="K4487" s="151" t="str">
        <f>IFERROR(IF(VLOOKUP(B4487,comp!$D:$L,1,FALSE)=B4487,"",""),"Novo")</f>
        <v/>
      </c>
    </row>
    <row r="4488" spans="1:11">
      <c r="A4488" s="151">
        <v>764</v>
      </c>
      <c r="B4488" s="151">
        <v>3473</v>
      </c>
      <c r="C4488" s="151" t="s">
        <v>3379</v>
      </c>
      <c r="D4488" s="151" t="s">
        <v>727</v>
      </c>
      <c r="E4488" s="151">
        <v>4.055199</v>
      </c>
      <c r="F4488" s="154" t="s">
        <v>7455</v>
      </c>
      <c r="G4488" s="156">
        <v>183.65996271</v>
      </c>
      <c r="H4488" s="156">
        <v>0</v>
      </c>
      <c r="I4488" s="156">
        <v>52.258792719999995</v>
      </c>
      <c r="J4488" s="156" t="s">
        <v>4328</v>
      </c>
      <c r="K4488" s="151" t="str">
        <f>IFERROR(IF(VLOOKUP(B4488,comp!$D:$L,1,FALSE)=B4488,"",""),"Novo")</f>
        <v/>
      </c>
    </row>
    <row r="4489" spans="1:11">
      <c r="A4489" s="151">
        <v>764</v>
      </c>
      <c r="B4489" s="151">
        <v>3474</v>
      </c>
      <c r="C4489" s="151" t="s">
        <v>3380</v>
      </c>
      <c r="D4489" s="151" t="s">
        <v>727</v>
      </c>
      <c r="E4489" s="151">
        <v>3.3427471</v>
      </c>
      <c r="F4489" s="154" t="s">
        <v>7456</v>
      </c>
      <c r="G4489" s="156">
        <v>124.78474924299999</v>
      </c>
      <c r="H4489" s="156">
        <v>0</v>
      </c>
      <c r="I4489" s="156">
        <v>89.639897816000001</v>
      </c>
      <c r="J4489" s="156" t="s">
        <v>4328</v>
      </c>
      <c r="K4489" s="151" t="str">
        <f>IFERROR(IF(VLOOKUP(B4489,comp!$D:$L,1,FALSE)=B4489,"",""),"Novo")</f>
        <v/>
      </c>
    </row>
    <row r="4490" spans="1:11">
      <c r="A4490" s="151">
        <v>764</v>
      </c>
      <c r="B4490" s="151">
        <v>3585</v>
      </c>
      <c r="C4490" s="151" t="s">
        <v>3381</v>
      </c>
      <c r="D4490" s="151" t="s">
        <v>727</v>
      </c>
      <c r="E4490" s="151">
        <v>2.1630294999999999</v>
      </c>
      <c r="F4490" s="154" t="s">
        <v>7457</v>
      </c>
      <c r="G4490" s="156">
        <v>52.258792719999995</v>
      </c>
      <c r="H4490" s="156">
        <v>0</v>
      </c>
      <c r="I4490" s="156">
        <v>210.87811268499999</v>
      </c>
      <c r="J4490" s="156" t="s">
        <v>4328</v>
      </c>
      <c r="K4490" s="151" t="str">
        <f>IFERROR(IF(VLOOKUP(B4490,comp!$D:$L,1,FALSE)=B4490,"",""),"Novo")</f>
        <v/>
      </c>
    </row>
    <row r="4491" spans="1:11">
      <c r="A4491" s="151">
        <v>764</v>
      </c>
      <c r="B4491" s="151">
        <v>3586</v>
      </c>
      <c r="C4491" s="151" t="s">
        <v>3382</v>
      </c>
      <c r="D4491" s="151" t="s">
        <v>727</v>
      </c>
      <c r="E4491" s="151">
        <v>2.8331194000000002</v>
      </c>
      <c r="F4491" s="154" t="s">
        <v>7458</v>
      </c>
      <c r="G4491" s="156">
        <v>89.639897816000001</v>
      </c>
      <c r="H4491" s="156">
        <v>0</v>
      </c>
      <c r="I4491" s="156">
        <v>547.670796354</v>
      </c>
      <c r="J4491" s="156" t="s">
        <v>4328</v>
      </c>
      <c r="K4491" s="151" t="str">
        <f>IFERROR(IF(VLOOKUP(B4491,comp!$D:$L,1,FALSE)=B4491,"",""),"Novo")</f>
        <v/>
      </c>
    </row>
    <row r="4492" spans="1:11">
      <c r="A4492" s="151">
        <v>764</v>
      </c>
      <c r="B4492" s="151">
        <v>3587</v>
      </c>
      <c r="C4492" s="151" t="s">
        <v>3383</v>
      </c>
      <c r="D4492" s="151" t="s">
        <v>727</v>
      </c>
      <c r="E4492" s="151">
        <v>4.3453144999999997</v>
      </c>
      <c r="F4492" s="154" t="s">
        <v>7459</v>
      </c>
      <c r="G4492" s="156">
        <v>210.87811268499999</v>
      </c>
      <c r="H4492" s="156">
        <v>0</v>
      </c>
      <c r="I4492" s="156">
        <v>2140.940186328</v>
      </c>
      <c r="J4492" s="156" t="s">
        <v>4328</v>
      </c>
      <c r="K4492" s="151" t="str">
        <f>IFERROR(IF(VLOOKUP(B4492,comp!$D:$L,1,FALSE)=B4492,"",""),"Novo")</f>
        <v/>
      </c>
    </row>
    <row r="4493" spans="1:11">
      <c r="A4493" s="151">
        <v>764</v>
      </c>
      <c r="B4493" s="151">
        <v>3588</v>
      </c>
      <c r="C4493" s="151" t="s">
        <v>3384</v>
      </c>
      <c r="D4493" s="151" t="s">
        <v>727</v>
      </c>
      <c r="E4493" s="151">
        <v>7.0025674000000002</v>
      </c>
      <c r="F4493" s="154" t="s">
        <v>7460</v>
      </c>
      <c r="G4493" s="156">
        <v>547.670796354</v>
      </c>
      <c r="H4493" s="156">
        <v>0</v>
      </c>
      <c r="I4493" s="156">
        <v>7431.3148081280005</v>
      </c>
      <c r="J4493" s="156" t="s">
        <v>4328</v>
      </c>
      <c r="K4493" s="151" t="str">
        <f>IFERROR(IF(VLOOKUP(B4493,comp!$D:$L,1,FALSE)=B4493,"",""),"Novo")</f>
        <v/>
      </c>
    </row>
    <row r="4494" spans="1:11">
      <c r="A4494" s="151">
        <v>764</v>
      </c>
      <c r="B4494" s="151">
        <v>3589</v>
      </c>
      <c r="C4494" s="151" t="s">
        <v>3385</v>
      </c>
      <c r="D4494" s="151" t="s">
        <v>727</v>
      </c>
      <c r="E4494" s="151">
        <v>13.8446727</v>
      </c>
      <c r="F4494" s="154" t="s">
        <v>7461</v>
      </c>
      <c r="G4494" s="156">
        <v>2140.940186328</v>
      </c>
      <c r="H4494" s="156">
        <v>0</v>
      </c>
      <c r="I4494" s="156">
        <v>47714.718502575</v>
      </c>
      <c r="J4494" s="156" t="s">
        <v>4328</v>
      </c>
      <c r="K4494" s="151" t="str">
        <f>IFERROR(IF(VLOOKUP(B4494,comp!$D:$L,1,FALSE)=B4494,"",""),"Novo")</f>
        <v/>
      </c>
    </row>
    <row r="4495" spans="1:11">
      <c r="A4495" s="151">
        <v>764</v>
      </c>
      <c r="B4495" s="151">
        <v>3590</v>
      </c>
      <c r="C4495" s="151" t="s">
        <v>3386</v>
      </c>
      <c r="D4495" s="151" t="s">
        <v>727</v>
      </c>
      <c r="E4495" s="151">
        <v>25.793324800000001</v>
      </c>
      <c r="F4495" s="154" t="s">
        <v>7462</v>
      </c>
      <c r="G4495" s="156">
        <v>7431.3148081280005</v>
      </c>
      <c r="H4495" s="156">
        <v>0</v>
      </c>
      <c r="I4495" s="156">
        <v>18567.749680279001</v>
      </c>
      <c r="J4495" s="156" t="s">
        <v>4328</v>
      </c>
      <c r="K4495" s="151" t="str">
        <f>IFERROR(IF(VLOOKUP(B4495,comp!$D:$L,1,FALSE)=B4495,"",""),"Novo")</f>
        <v/>
      </c>
    </row>
    <row r="4496" spans="1:11">
      <c r="A4496" s="151">
        <v>764</v>
      </c>
      <c r="B4496" s="151">
        <v>3591</v>
      </c>
      <c r="C4496" s="151" t="s">
        <v>3387</v>
      </c>
      <c r="D4496" s="151" t="s">
        <v>727</v>
      </c>
      <c r="E4496" s="151">
        <v>65.358151500000005</v>
      </c>
      <c r="F4496" s="154" t="s">
        <v>7463</v>
      </c>
      <c r="G4496" s="156">
        <v>47714.718502575</v>
      </c>
      <c r="H4496" s="156">
        <v>0</v>
      </c>
      <c r="I4496" s="156">
        <v>921.82694427999991</v>
      </c>
      <c r="J4496" s="156" t="s">
        <v>4328</v>
      </c>
      <c r="K4496" s="151" t="str">
        <f>IFERROR(IF(VLOOKUP(B4496,comp!$D:$L,1,FALSE)=B4496,"",""),"Novo")</f>
        <v/>
      </c>
    </row>
    <row r="4497" spans="1:11">
      <c r="A4497" s="151">
        <v>764</v>
      </c>
      <c r="B4497" s="151">
        <v>3592</v>
      </c>
      <c r="C4497" s="151" t="s">
        <v>3388</v>
      </c>
      <c r="D4497" s="151" t="s">
        <v>727</v>
      </c>
      <c r="E4497" s="151">
        <v>40.771501899999997</v>
      </c>
      <c r="F4497" s="154" t="s">
        <v>7464</v>
      </c>
      <c r="G4497" s="156">
        <v>18567.749680279001</v>
      </c>
      <c r="H4497" s="156">
        <v>0</v>
      </c>
      <c r="I4497" s="156">
        <v>4.0959177999999996</v>
      </c>
      <c r="J4497" s="156" t="s">
        <v>4328</v>
      </c>
      <c r="K4497" s="151" t="str">
        <f>IFERROR(IF(VLOOKUP(B4497,comp!$D:$L,1,FALSE)=B4497,"",""),"Novo")</f>
        <v/>
      </c>
    </row>
    <row r="4498" spans="1:11">
      <c r="A4498" s="151">
        <v>764</v>
      </c>
      <c r="B4498" s="151">
        <v>3593</v>
      </c>
      <c r="C4498" s="151" t="s">
        <v>3389</v>
      </c>
      <c r="D4498" s="151" t="s">
        <v>727</v>
      </c>
      <c r="E4498" s="151">
        <v>9.0847239999999996</v>
      </c>
      <c r="F4498" s="154" t="s">
        <v>7465</v>
      </c>
      <c r="G4498" s="156">
        <v>921.82694427999991</v>
      </c>
      <c r="H4498" s="156">
        <v>0</v>
      </c>
      <c r="I4498" s="156">
        <v>7.582028199999999</v>
      </c>
      <c r="J4498" s="156" t="s">
        <v>4328</v>
      </c>
      <c r="K4498" s="151" t="str">
        <f>IFERROR(IF(VLOOKUP(B4498,comp!$D:$L,1,FALSE)=B4498,"",""),"Novo")</f>
        <v/>
      </c>
    </row>
    <row r="4499" spans="1:11">
      <c r="A4499" s="151">
        <v>764</v>
      </c>
      <c r="B4499" s="151">
        <v>3908</v>
      </c>
      <c r="C4499" s="151" t="s">
        <v>3390</v>
      </c>
      <c r="D4499" s="151" t="s">
        <v>727</v>
      </c>
      <c r="E4499" s="151">
        <v>0.60590500000000003</v>
      </c>
      <c r="F4499" s="154" t="s">
        <v>7466</v>
      </c>
      <c r="G4499" s="156">
        <v>4.0959177999999996</v>
      </c>
      <c r="H4499" s="156">
        <v>0</v>
      </c>
      <c r="I4499" s="156">
        <v>20.049088312000002</v>
      </c>
      <c r="J4499" s="156" t="s">
        <v>4328</v>
      </c>
      <c r="K4499" s="151" t="str">
        <f>IFERROR(IF(VLOOKUP(B4499,comp!$D:$L,1,FALSE)=B4499,"",""),"Novo")</f>
        <v/>
      </c>
    </row>
    <row r="4500" spans="1:11">
      <c r="A4500" s="151">
        <v>764</v>
      </c>
      <c r="B4500" s="151">
        <v>3909</v>
      </c>
      <c r="C4500" s="151" t="s">
        <v>3391</v>
      </c>
      <c r="D4500" s="151" t="s">
        <v>727</v>
      </c>
      <c r="E4500" s="151">
        <v>0.82413349999999996</v>
      </c>
      <c r="F4500" s="154" t="s">
        <v>7467</v>
      </c>
      <c r="G4500" s="156">
        <v>7.582028199999999</v>
      </c>
      <c r="H4500" s="156">
        <v>0</v>
      </c>
      <c r="I4500" s="156">
        <v>39.18136088</v>
      </c>
      <c r="J4500" s="156" t="s">
        <v>4328</v>
      </c>
      <c r="K4500" s="151" t="str">
        <f>IFERROR(IF(VLOOKUP(B4500,comp!$D:$L,1,FALSE)=B4500,"",""),"Novo")</f>
        <v/>
      </c>
    </row>
    <row r="4501" spans="1:11">
      <c r="A4501" s="151">
        <v>764</v>
      </c>
      <c r="B4501" s="151">
        <v>3910</v>
      </c>
      <c r="C4501" s="151" t="s">
        <v>3392</v>
      </c>
      <c r="D4501" s="151" t="s">
        <v>727</v>
      </c>
      <c r="E4501" s="151">
        <v>1.3401797</v>
      </c>
      <c r="F4501" s="154" t="s">
        <v>7468</v>
      </c>
      <c r="G4501" s="156">
        <v>20.049088312000002</v>
      </c>
      <c r="H4501" s="156">
        <v>0</v>
      </c>
      <c r="I4501" s="156">
        <v>137.66283599400001</v>
      </c>
      <c r="J4501" s="156" t="s">
        <v>4328</v>
      </c>
      <c r="K4501" s="151" t="str">
        <f>IFERROR(IF(VLOOKUP(B4501,comp!$D:$L,1,FALSE)=B4501,"",""),"Novo")</f>
        <v/>
      </c>
    </row>
    <row r="4502" spans="1:11">
      <c r="A4502" s="151">
        <v>764</v>
      </c>
      <c r="B4502" s="151">
        <v>3911</v>
      </c>
      <c r="C4502" s="151" t="s">
        <v>3393</v>
      </c>
      <c r="D4502" s="151" t="s">
        <v>727</v>
      </c>
      <c r="E4502" s="151">
        <v>1.872914</v>
      </c>
      <c r="F4502" s="154" t="s">
        <v>7469</v>
      </c>
      <c r="G4502" s="156">
        <v>39.18136088</v>
      </c>
      <c r="H4502" s="156">
        <v>0</v>
      </c>
      <c r="I4502" s="156">
        <v>458.104199838</v>
      </c>
      <c r="J4502" s="156" t="s">
        <v>4328</v>
      </c>
      <c r="K4502" s="151" t="str">
        <f>IFERROR(IF(VLOOKUP(B4502,comp!$D:$L,1,FALSE)=B4502,"",""),"Novo")</f>
        <v/>
      </c>
    </row>
    <row r="4503" spans="1:11">
      <c r="A4503" s="151">
        <v>764</v>
      </c>
      <c r="B4503" s="151">
        <v>3912</v>
      </c>
      <c r="C4503" s="151" t="s">
        <v>3394</v>
      </c>
      <c r="D4503" s="151" t="s">
        <v>727</v>
      </c>
      <c r="E4503" s="151">
        <v>3.5109113999999999</v>
      </c>
      <c r="F4503" s="154" t="s">
        <v>7470</v>
      </c>
      <c r="G4503" s="156">
        <v>137.66283599400001</v>
      </c>
      <c r="H4503" s="156">
        <v>0</v>
      </c>
      <c r="I4503" s="156">
        <v>1042.52973264</v>
      </c>
      <c r="J4503" s="156" t="s">
        <v>4328</v>
      </c>
      <c r="K4503" s="151" t="str">
        <f>IFERROR(IF(VLOOKUP(B4503,comp!$D:$L,1,FALSE)=B4503,"",""),"Novo")</f>
        <v/>
      </c>
    </row>
    <row r="4504" spans="1:11">
      <c r="A4504" s="151">
        <v>764</v>
      </c>
      <c r="B4504" s="151">
        <v>3913</v>
      </c>
      <c r="C4504" s="151" t="s">
        <v>3395</v>
      </c>
      <c r="D4504" s="151" t="s">
        <v>727</v>
      </c>
      <c r="E4504" s="151">
        <v>6.4043646000000001</v>
      </c>
      <c r="F4504" s="154" t="s">
        <v>7471</v>
      </c>
      <c r="G4504" s="156">
        <v>458.104199838</v>
      </c>
      <c r="H4504" s="156">
        <v>0</v>
      </c>
      <c r="I4504" s="156">
        <v>2592.5257578219998</v>
      </c>
      <c r="J4504" s="156" t="s">
        <v>4328</v>
      </c>
      <c r="K4504" s="151" t="str">
        <f>IFERROR(IF(VLOOKUP(B4504,comp!$D:$L,1,FALSE)=B4504,"",""),"Novo")</f>
        <v/>
      </c>
    </row>
    <row r="4505" spans="1:11">
      <c r="A4505" s="151">
        <v>764</v>
      </c>
      <c r="B4505" s="151">
        <v>3914</v>
      </c>
      <c r="C4505" s="151" t="s">
        <v>3396</v>
      </c>
      <c r="D4505" s="151" t="s">
        <v>727</v>
      </c>
      <c r="E4505" s="151">
        <v>9.6611039999999999</v>
      </c>
      <c r="F4505" s="154" t="s">
        <v>7472</v>
      </c>
      <c r="G4505" s="156">
        <v>1042.52973264</v>
      </c>
      <c r="H4505" s="156">
        <v>0</v>
      </c>
      <c r="I4505" s="156">
        <v>8604.5474052779991</v>
      </c>
      <c r="J4505" s="156" t="s">
        <v>4328</v>
      </c>
      <c r="K4505" s="151" t="str">
        <f>IFERROR(IF(VLOOKUP(B4505,comp!$D:$L,1,FALSE)=B4505,"",""),"Novo")</f>
        <v/>
      </c>
    </row>
    <row r="4506" spans="1:11">
      <c r="A4506" s="151">
        <v>764</v>
      </c>
      <c r="B4506" s="151">
        <v>3915</v>
      </c>
      <c r="C4506" s="151" t="s">
        <v>2900</v>
      </c>
      <c r="D4506" s="151" t="s">
        <v>727</v>
      </c>
      <c r="E4506" s="151">
        <v>15.2349166</v>
      </c>
      <c r="F4506" s="154" t="s">
        <v>7473</v>
      </c>
      <c r="G4506" s="156">
        <v>2592.5257578219998</v>
      </c>
      <c r="H4506" s="156">
        <v>0</v>
      </c>
      <c r="I4506" s="156">
        <v>23407.624038131999</v>
      </c>
      <c r="J4506" s="156" t="s">
        <v>4328</v>
      </c>
      <c r="K4506" s="151" t="str">
        <f>IFERROR(IF(VLOOKUP(B4506,comp!$D:$L,1,FALSE)=B4506,"",""),"Novo")</f>
        <v/>
      </c>
    </row>
    <row r="4507" spans="1:11">
      <c r="A4507" s="151">
        <v>764</v>
      </c>
      <c r="B4507" s="151">
        <v>3916</v>
      </c>
      <c r="C4507" s="151" t="s">
        <v>3397</v>
      </c>
      <c r="D4507" s="151" t="s">
        <v>727</v>
      </c>
      <c r="E4507" s="151">
        <v>27.754813899999998</v>
      </c>
      <c r="F4507" s="154" t="s">
        <v>7474</v>
      </c>
      <c r="G4507" s="156">
        <v>8604.5474052779991</v>
      </c>
      <c r="H4507" s="156">
        <v>0</v>
      </c>
      <c r="I4507" s="156">
        <v>20.364775443999999</v>
      </c>
      <c r="J4507" s="156" t="s">
        <v>4328</v>
      </c>
      <c r="K4507" s="151" t="str">
        <f>IFERROR(IF(VLOOKUP(B4507,comp!$D:$L,1,FALSE)=B4507,"",""),"Novo")</f>
        <v/>
      </c>
    </row>
    <row r="4508" spans="1:11">
      <c r="A4508" s="151">
        <v>764</v>
      </c>
      <c r="B4508" s="151">
        <v>3917</v>
      </c>
      <c r="C4508" s="151" t="s">
        <v>3398</v>
      </c>
      <c r="D4508" s="151" t="s">
        <v>727</v>
      </c>
      <c r="E4508" s="151">
        <v>45.777920399999999</v>
      </c>
      <c r="F4508" s="154" t="s">
        <v>7475</v>
      </c>
      <c r="G4508" s="156">
        <v>23407.624038131999</v>
      </c>
      <c r="H4508" s="156">
        <v>0</v>
      </c>
      <c r="I4508" s="156">
        <v>45.081643595999999</v>
      </c>
      <c r="J4508" s="156" t="s">
        <v>4328</v>
      </c>
      <c r="K4508" s="151" t="str">
        <f>IFERROR(IF(VLOOKUP(B4508,comp!$D:$L,1,FALSE)=B4508,"",""),"Novo")</f>
        <v/>
      </c>
    </row>
    <row r="4509" spans="1:11">
      <c r="A4509" s="151">
        <v>764</v>
      </c>
      <c r="B4509" s="151">
        <v>3919</v>
      </c>
      <c r="C4509" s="151" t="s">
        <v>3399</v>
      </c>
      <c r="D4509" s="151" t="s">
        <v>727</v>
      </c>
      <c r="E4509" s="151">
        <v>1.3504493</v>
      </c>
      <c r="F4509" s="154" t="s">
        <v>7476</v>
      </c>
      <c r="G4509" s="156">
        <v>20.364775443999999</v>
      </c>
      <c r="H4509" s="156">
        <v>0</v>
      </c>
      <c r="I4509" s="156">
        <v>45.130552519999995</v>
      </c>
      <c r="J4509" s="156" t="s">
        <v>4328</v>
      </c>
      <c r="K4509" s="151" t="str">
        <f>IFERROR(IF(VLOOKUP(B4509,comp!$D:$L,1,FALSE)=B4509,"",""),"Novo")</f>
        <v/>
      </c>
    </row>
    <row r="4510" spans="1:11">
      <c r="A4510" s="151">
        <v>764</v>
      </c>
      <c r="B4510" s="151">
        <v>3920</v>
      </c>
      <c r="C4510" s="151" t="s">
        <v>3400</v>
      </c>
      <c r="D4510" s="151" t="s">
        <v>727</v>
      </c>
      <c r="E4510" s="151">
        <v>2.0089858999999999</v>
      </c>
      <c r="F4510" s="154" t="s">
        <v>7477</v>
      </c>
      <c r="G4510" s="156">
        <v>45.081643595999999</v>
      </c>
      <c r="H4510" s="156">
        <v>0</v>
      </c>
      <c r="I4510" s="156">
        <v>56.046083526000004</v>
      </c>
      <c r="J4510" s="156" t="s">
        <v>4328</v>
      </c>
      <c r="K4510" s="151" t="str">
        <f>IFERROR(IF(VLOOKUP(B4510,comp!$D:$L,1,FALSE)=B4510,"",""),"Novo")</f>
        <v/>
      </c>
    </row>
    <row r="4511" spans="1:11">
      <c r="A4511" s="151">
        <v>764</v>
      </c>
      <c r="B4511" s="151">
        <v>3921</v>
      </c>
      <c r="C4511" s="151" t="s">
        <v>3401</v>
      </c>
      <c r="D4511" s="151" t="s">
        <v>727</v>
      </c>
      <c r="E4511" s="151">
        <v>2.0102696</v>
      </c>
      <c r="F4511" s="154" t="s">
        <v>7478</v>
      </c>
      <c r="G4511" s="156">
        <v>45.130552519999995</v>
      </c>
      <c r="H4511" s="156">
        <v>0</v>
      </c>
      <c r="I4511" s="156">
        <v>66.236713760000001</v>
      </c>
      <c r="J4511" s="156" t="s">
        <v>4328</v>
      </c>
      <c r="K4511" s="151" t="str">
        <f>IFERROR(IF(VLOOKUP(B4511,comp!$D:$L,1,FALSE)=B4511,"",""),"Novo")</f>
        <v/>
      </c>
    </row>
    <row r="4512" spans="1:11">
      <c r="A4512" s="151">
        <v>764</v>
      </c>
      <c r="B4512" s="151">
        <v>3922</v>
      </c>
      <c r="C4512" s="151" t="s">
        <v>3402</v>
      </c>
      <c r="D4512" s="151" t="s">
        <v>727</v>
      </c>
      <c r="E4512" s="151">
        <v>2.2400513000000002</v>
      </c>
      <c r="F4512" s="154" t="s">
        <v>7479</v>
      </c>
      <c r="G4512" s="156">
        <v>56.046083526000004</v>
      </c>
      <c r="H4512" s="156">
        <v>0</v>
      </c>
      <c r="I4512" s="156">
        <v>66.236713760000001</v>
      </c>
      <c r="J4512" s="156" t="s">
        <v>4328</v>
      </c>
      <c r="K4512" s="151" t="str">
        <f>IFERROR(IF(VLOOKUP(B4512,comp!$D:$L,1,FALSE)=B4512,"",""),"Novo")</f>
        <v/>
      </c>
    </row>
    <row r="4513" spans="1:11">
      <c r="A4513" s="151">
        <v>764</v>
      </c>
      <c r="B4513" s="151">
        <v>3923</v>
      </c>
      <c r="C4513" s="151" t="s">
        <v>3403</v>
      </c>
      <c r="D4513" s="151" t="s">
        <v>727</v>
      </c>
      <c r="E4513" s="151">
        <v>2.4351733000000002</v>
      </c>
      <c r="F4513" s="154" t="s">
        <v>7480</v>
      </c>
      <c r="G4513" s="156">
        <v>66.236713760000001</v>
      </c>
      <c r="H4513" s="156">
        <v>0</v>
      </c>
      <c r="I4513" s="156">
        <v>169.74451716599998</v>
      </c>
      <c r="J4513" s="156" t="s">
        <v>4328</v>
      </c>
      <c r="K4513" s="151" t="str">
        <f>IFERROR(IF(VLOOKUP(B4513,comp!$D:$L,1,FALSE)=B4513,"",""),"Novo")</f>
        <v/>
      </c>
    </row>
    <row r="4514" spans="1:11">
      <c r="A4514" s="151">
        <v>764</v>
      </c>
      <c r="B4514" s="151">
        <v>3924</v>
      </c>
      <c r="C4514" s="151" t="s">
        <v>3404</v>
      </c>
      <c r="D4514" s="151" t="s">
        <v>727</v>
      </c>
      <c r="E4514" s="151">
        <v>2.4351733000000002</v>
      </c>
      <c r="F4514" s="154" t="s">
        <v>7480</v>
      </c>
      <c r="G4514" s="156">
        <v>66.236713760000001</v>
      </c>
      <c r="H4514" s="156">
        <v>0</v>
      </c>
      <c r="I4514" s="156">
        <v>169.74451716599998</v>
      </c>
      <c r="J4514" s="156" t="s">
        <v>4328</v>
      </c>
      <c r="K4514" s="151" t="str">
        <f>IFERROR(IF(VLOOKUP(B4514,comp!$D:$L,1,FALSE)=B4514,"",""),"Novo")</f>
        <v/>
      </c>
    </row>
    <row r="4515" spans="1:11">
      <c r="A4515" s="151">
        <v>764</v>
      </c>
      <c r="B4515" s="151">
        <v>3925</v>
      </c>
      <c r="C4515" s="151" t="s">
        <v>3405</v>
      </c>
      <c r="D4515" s="151" t="s">
        <v>727</v>
      </c>
      <c r="E4515" s="151">
        <v>3.8985878999999999</v>
      </c>
      <c r="F4515" s="154" t="s">
        <v>7481</v>
      </c>
      <c r="G4515" s="156">
        <v>169.74451716599998</v>
      </c>
      <c r="H4515" s="156">
        <v>0</v>
      </c>
      <c r="I4515" s="156">
        <v>522.30585579599995</v>
      </c>
      <c r="J4515" s="156" t="s">
        <v>4328</v>
      </c>
      <c r="K4515" s="151" t="str">
        <f>IFERROR(IF(VLOOKUP(B4515,comp!$D:$L,1,FALSE)=B4515,"",""),"Novo")</f>
        <v/>
      </c>
    </row>
    <row r="4516" spans="1:11">
      <c r="A4516" s="151">
        <v>764</v>
      </c>
      <c r="B4516" s="151">
        <v>3926</v>
      </c>
      <c r="C4516" s="151" t="s">
        <v>3406</v>
      </c>
      <c r="D4516" s="151" t="s">
        <v>727</v>
      </c>
      <c r="E4516" s="151">
        <v>3.8985878999999999</v>
      </c>
      <c r="F4516" s="154" t="s">
        <v>7481</v>
      </c>
      <c r="G4516" s="156">
        <v>169.74451716599998</v>
      </c>
      <c r="H4516" s="156">
        <v>0</v>
      </c>
      <c r="I4516" s="156">
        <v>522.30585579599995</v>
      </c>
      <c r="J4516" s="156" t="s">
        <v>4328</v>
      </c>
      <c r="K4516" s="151" t="str">
        <f>IFERROR(IF(VLOOKUP(B4516,comp!$D:$L,1,FALSE)=B4516,"",""),"Novo")</f>
        <v/>
      </c>
    </row>
    <row r="4517" spans="1:11">
      <c r="A4517" s="151">
        <v>764</v>
      </c>
      <c r="B4517" s="151">
        <v>3927</v>
      </c>
      <c r="C4517" s="151" t="s">
        <v>3407</v>
      </c>
      <c r="D4517" s="151" t="s">
        <v>727</v>
      </c>
      <c r="E4517" s="151">
        <v>6.8382541999999997</v>
      </c>
      <c r="F4517" s="154" t="s">
        <v>7482</v>
      </c>
      <c r="G4517" s="156">
        <v>522.30585579599995</v>
      </c>
      <c r="H4517" s="156">
        <v>0</v>
      </c>
      <c r="I4517" s="156">
        <v>1212.3991227239999</v>
      </c>
      <c r="J4517" s="156" t="s">
        <v>4328</v>
      </c>
      <c r="K4517" s="151" t="str">
        <f>IFERROR(IF(VLOOKUP(B4517,comp!$D:$L,1,FALSE)=B4517,"",""),"Novo")</f>
        <v/>
      </c>
    </row>
    <row r="4518" spans="1:11">
      <c r="A4518" s="151">
        <v>764</v>
      </c>
      <c r="B4518" s="151">
        <v>3928</v>
      </c>
      <c r="C4518" s="151" t="s">
        <v>3408</v>
      </c>
      <c r="D4518" s="151" t="s">
        <v>727</v>
      </c>
      <c r="E4518" s="151">
        <v>6.8382541999999997</v>
      </c>
      <c r="F4518" s="154" t="s">
        <v>7482</v>
      </c>
      <c r="G4518" s="156">
        <v>522.30585579599995</v>
      </c>
      <c r="H4518" s="156">
        <v>0</v>
      </c>
      <c r="I4518" s="156">
        <v>1212.3991227239999</v>
      </c>
      <c r="J4518" s="156" t="s">
        <v>4328</v>
      </c>
      <c r="K4518" s="151" t="str">
        <f>IFERROR(IF(VLOOKUP(B4518,comp!$D:$L,1,FALSE)=B4518,"",""),"Novo")</f>
        <v/>
      </c>
    </row>
    <row r="4519" spans="1:11">
      <c r="A4519" s="151">
        <v>764</v>
      </c>
      <c r="B4519" s="151">
        <v>3929</v>
      </c>
      <c r="C4519" s="151" t="s">
        <v>3409</v>
      </c>
      <c r="D4519" s="151" t="s">
        <v>727</v>
      </c>
      <c r="E4519" s="151">
        <v>10.418485199999999</v>
      </c>
      <c r="F4519" s="154" t="s">
        <v>7483</v>
      </c>
      <c r="G4519" s="156">
        <v>1212.3991227239999</v>
      </c>
      <c r="H4519" s="156">
        <v>0</v>
      </c>
      <c r="I4519" s="156">
        <v>1212.3991227239999</v>
      </c>
      <c r="J4519" s="156" t="s">
        <v>4328</v>
      </c>
      <c r="K4519" s="151" t="str">
        <f>IFERROR(IF(VLOOKUP(B4519,comp!$D:$L,1,FALSE)=B4519,"",""),"Novo")</f>
        <v/>
      </c>
    </row>
    <row r="4520" spans="1:11">
      <c r="A4520" s="151">
        <v>764</v>
      </c>
      <c r="B4520" s="151">
        <v>3930</v>
      </c>
      <c r="C4520" s="151" t="s">
        <v>3410</v>
      </c>
      <c r="D4520" s="151" t="s">
        <v>727</v>
      </c>
      <c r="E4520" s="151">
        <v>10.418485199999999</v>
      </c>
      <c r="F4520" s="154" t="s">
        <v>7483</v>
      </c>
      <c r="G4520" s="156">
        <v>1212.3991227239999</v>
      </c>
      <c r="H4520" s="156">
        <v>0</v>
      </c>
      <c r="I4520" s="156">
        <v>3614.8564265759996</v>
      </c>
      <c r="J4520" s="156" t="s">
        <v>4328</v>
      </c>
      <c r="K4520" s="151" t="str">
        <f>IFERROR(IF(VLOOKUP(B4520,comp!$D:$L,1,FALSE)=B4520,"",""),"Novo")</f>
        <v/>
      </c>
    </row>
    <row r="4521" spans="1:11">
      <c r="A4521" s="151">
        <v>764</v>
      </c>
      <c r="B4521" s="151">
        <v>3931</v>
      </c>
      <c r="C4521" s="151" t="s">
        <v>3411</v>
      </c>
      <c r="D4521" s="151" t="s">
        <v>727</v>
      </c>
      <c r="E4521" s="151">
        <v>10.418485199999999</v>
      </c>
      <c r="F4521" s="154" t="s">
        <v>7483</v>
      </c>
      <c r="G4521" s="156">
        <v>1212.3991227239999</v>
      </c>
      <c r="H4521" s="156">
        <v>0</v>
      </c>
      <c r="I4521" s="156">
        <v>3614.8564265759996</v>
      </c>
      <c r="J4521" s="156" t="s">
        <v>4328</v>
      </c>
      <c r="K4521" s="151" t="str">
        <f>IFERROR(IF(VLOOKUP(B4521,comp!$D:$L,1,FALSE)=B4521,"",""),"Novo")</f>
        <v/>
      </c>
    </row>
    <row r="4522" spans="1:11">
      <c r="A4522" s="151">
        <v>764</v>
      </c>
      <c r="B4522" s="151">
        <v>3932</v>
      </c>
      <c r="C4522" s="151" t="s">
        <v>2901</v>
      </c>
      <c r="D4522" s="151" t="s">
        <v>727</v>
      </c>
      <c r="E4522" s="151">
        <v>17.989730399999999</v>
      </c>
      <c r="F4522" s="154" t="s">
        <v>7484</v>
      </c>
      <c r="G4522" s="156">
        <v>3614.8564265759996</v>
      </c>
      <c r="H4522" s="156">
        <v>0</v>
      </c>
      <c r="I4522" s="156">
        <v>3614.8564265759996</v>
      </c>
      <c r="J4522" s="156" t="s">
        <v>4328</v>
      </c>
      <c r="K4522" s="151" t="str">
        <f>IFERROR(IF(VLOOKUP(B4522,comp!$D:$L,1,FALSE)=B4522,"",""),"Novo")</f>
        <v/>
      </c>
    </row>
    <row r="4523" spans="1:11">
      <c r="A4523" s="151">
        <v>764</v>
      </c>
      <c r="B4523" s="151">
        <v>3933</v>
      </c>
      <c r="C4523" s="151" t="s">
        <v>2902</v>
      </c>
      <c r="D4523" s="151" t="s">
        <v>727</v>
      </c>
      <c r="E4523" s="151">
        <v>17.989730399999999</v>
      </c>
      <c r="F4523" s="154" t="s">
        <v>7484</v>
      </c>
      <c r="G4523" s="156">
        <v>3614.8564265759996</v>
      </c>
      <c r="H4523" s="156">
        <v>0</v>
      </c>
      <c r="I4523" s="156">
        <v>169.74451716599998</v>
      </c>
      <c r="J4523" s="156" t="s">
        <v>4328</v>
      </c>
      <c r="K4523" s="151" t="str">
        <f>IFERROR(IF(VLOOKUP(B4523,comp!$D:$L,1,FALSE)=B4523,"",""),"Novo")</f>
        <v/>
      </c>
    </row>
    <row r="4524" spans="1:11">
      <c r="A4524" s="151">
        <v>764</v>
      </c>
      <c r="B4524" s="151">
        <v>3934</v>
      </c>
      <c r="C4524" s="151" t="s">
        <v>2903</v>
      </c>
      <c r="D4524" s="151" t="s">
        <v>727</v>
      </c>
      <c r="E4524" s="151">
        <v>17.989730399999999</v>
      </c>
      <c r="F4524" s="154" t="s">
        <v>7484</v>
      </c>
      <c r="G4524" s="156">
        <v>3614.8564265759996</v>
      </c>
      <c r="H4524" s="156">
        <v>0</v>
      </c>
      <c r="I4524" s="156">
        <v>66.236713760000001</v>
      </c>
      <c r="J4524" s="156" t="s">
        <v>4328</v>
      </c>
      <c r="K4524" s="151" t="str">
        <f>IFERROR(IF(VLOOKUP(B4524,comp!$D:$L,1,FALSE)=B4524,"",""),"Novo")</f>
        <v/>
      </c>
    </row>
    <row r="4525" spans="1:11">
      <c r="A4525" s="151">
        <v>764</v>
      </c>
      <c r="B4525" s="151">
        <v>3935</v>
      </c>
      <c r="C4525" s="151" t="s">
        <v>3412</v>
      </c>
      <c r="D4525" s="151" t="s">
        <v>727</v>
      </c>
      <c r="E4525" s="151">
        <v>3.8985878999999999</v>
      </c>
      <c r="F4525" s="154" t="s">
        <v>7481</v>
      </c>
      <c r="G4525" s="156">
        <v>169.74451716599998</v>
      </c>
      <c r="H4525" s="156">
        <v>0</v>
      </c>
      <c r="I4525" s="156">
        <v>45.081643595999999</v>
      </c>
      <c r="J4525" s="156" t="s">
        <v>4328</v>
      </c>
      <c r="K4525" s="151" t="str">
        <f>IFERROR(IF(VLOOKUP(B4525,comp!$D:$L,1,FALSE)=B4525,"",""),"Novo")</f>
        <v/>
      </c>
    </row>
    <row r="4526" spans="1:11">
      <c r="A4526" s="151">
        <v>764</v>
      </c>
      <c r="B4526" s="151">
        <v>3936</v>
      </c>
      <c r="C4526" s="151" t="s">
        <v>3413</v>
      </c>
      <c r="D4526" s="151" t="s">
        <v>727</v>
      </c>
      <c r="E4526" s="151">
        <v>2.4351733000000002</v>
      </c>
      <c r="F4526" s="154" t="s">
        <v>7480</v>
      </c>
      <c r="G4526" s="156">
        <v>66.236713760000001</v>
      </c>
      <c r="H4526" s="156">
        <v>0</v>
      </c>
      <c r="I4526" s="156">
        <v>19.593428165999999</v>
      </c>
      <c r="J4526" s="156" t="s">
        <v>4328</v>
      </c>
      <c r="K4526" s="151" t="str">
        <f>IFERROR(IF(VLOOKUP(B4526,comp!$D:$L,1,FALSE)=B4526,"",""),"Novo")</f>
        <v/>
      </c>
    </row>
    <row r="4527" spans="1:11">
      <c r="A4527" s="151">
        <v>764</v>
      </c>
      <c r="B4527" s="151">
        <v>3937</v>
      </c>
      <c r="C4527" s="151" t="s">
        <v>3414</v>
      </c>
      <c r="D4527" s="151" t="s">
        <v>727</v>
      </c>
      <c r="E4527" s="151">
        <v>2.0089858999999999</v>
      </c>
      <c r="F4527" s="154" t="s">
        <v>7477</v>
      </c>
      <c r="G4527" s="156">
        <v>45.081643595999999</v>
      </c>
      <c r="H4527" s="156">
        <v>0</v>
      </c>
      <c r="I4527" s="156">
        <v>58.692682240000003</v>
      </c>
      <c r="J4527" s="156" t="s">
        <v>4328</v>
      </c>
      <c r="K4527" s="151" t="str">
        <f>IFERROR(IF(VLOOKUP(B4527,comp!$D:$L,1,FALSE)=B4527,"",""),"Novo")</f>
        <v/>
      </c>
    </row>
    <row r="4528" spans="1:11">
      <c r="A4528" s="151">
        <v>764</v>
      </c>
      <c r="B4528" s="151">
        <v>3938</v>
      </c>
      <c r="C4528" s="151" t="s">
        <v>3415</v>
      </c>
      <c r="D4528" s="151" t="s">
        <v>727</v>
      </c>
      <c r="E4528" s="151">
        <v>1.3247754</v>
      </c>
      <c r="F4528" s="154" t="s">
        <v>7485</v>
      </c>
      <c r="G4528" s="156">
        <v>19.593428165999999</v>
      </c>
      <c r="H4528" s="156">
        <v>0</v>
      </c>
      <c r="I4528" s="156">
        <v>3.5584082100000001</v>
      </c>
      <c r="J4528" s="156" t="s">
        <v>4328</v>
      </c>
      <c r="K4528" s="151" t="str">
        <f>IFERROR(IF(VLOOKUP(B4528,comp!$D:$L,1,FALSE)=B4528,"",""),"Novo")</f>
        <v/>
      </c>
    </row>
    <row r="4529" spans="1:11">
      <c r="A4529" s="151">
        <v>764</v>
      </c>
      <c r="B4529" s="151">
        <v>3939</v>
      </c>
      <c r="C4529" s="151" t="s">
        <v>3416</v>
      </c>
      <c r="D4529" s="151" t="s">
        <v>727</v>
      </c>
      <c r="E4529" s="151">
        <v>2.2926829</v>
      </c>
      <c r="F4529" s="154" t="s">
        <v>7486</v>
      </c>
      <c r="G4529" s="156">
        <v>58.692682240000003</v>
      </c>
      <c r="H4529" s="156">
        <v>0</v>
      </c>
      <c r="I4529" s="156">
        <v>6.8439024479999997</v>
      </c>
      <c r="J4529" s="156" t="s">
        <v>4328</v>
      </c>
      <c r="K4529" s="151" t="str">
        <f>IFERROR(IF(VLOOKUP(B4529,comp!$D:$L,1,FALSE)=B4529,"",""),"Novo")</f>
        <v/>
      </c>
    </row>
    <row r="4530" spans="1:11">
      <c r="A4530" s="151">
        <v>764</v>
      </c>
      <c r="B4530" s="151">
        <v>4177</v>
      </c>
      <c r="C4530" s="151" t="s">
        <v>3417</v>
      </c>
      <c r="D4530" s="151" t="s">
        <v>727</v>
      </c>
      <c r="E4530" s="151">
        <v>0.56482670000000001</v>
      </c>
      <c r="F4530" s="154" t="s">
        <v>7487</v>
      </c>
      <c r="G4530" s="156">
        <v>3.5584082100000001</v>
      </c>
      <c r="H4530" s="156">
        <v>0</v>
      </c>
      <c r="I4530" s="156">
        <v>14.90372217</v>
      </c>
      <c r="J4530" s="156" t="s">
        <v>4328</v>
      </c>
      <c r="K4530" s="151" t="str">
        <f>IFERROR(IF(VLOOKUP(B4530,comp!$D:$L,1,FALSE)=B4530,"",""),"Novo")</f>
        <v/>
      </c>
    </row>
    <row r="4531" spans="1:11">
      <c r="A4531" s="151">
        <v>764</v>
      </c>
      <c r="B4531" s="151">
        <v>4178</v>
      </c>
      <c r="C4531" s="151" t="s">
        <v>3418</v>
      </c>
      <c r="D4531" s="151" t="s">
        <v>727</v>
      </c>
      <c r="E4531" s="151">
        <v>0.78305519999999995</v>
      </c>
      <c r="F4531" s="154" t="s">
        <v>7488</v>
      </c>
      <c r="G4531" s="156">
        <v>6.8439024479999997</v>
      </c>
      <c r="H4531" s="156">
        <v>0</v>
      </c>
      <c r="I4531" s="156">
        <v>32.300064413999998</v>
      </c>
      <c r="J4531" s="156" t="s">
        <v>4328</v>
      </c>
      <c r="K4531" s="151" t="str">
        <f>IFERROR(IF(VLOOKUP(B4531,comp!$D:$L,1,FALSE)=B4531,"",""),"Novo")</f>
        <v/>
      </c>
    </row>
    <row r="4532" spans="1:11">
      <c r="A4532" s="151">
        <v>764</v>
      </c>
      <c r="B4532" s="151">
        <v>4179</v>
      </c>
      <c r="C4532" s="151" t="s">
        <v>2888</v>
      </c>
      <c r="D4532" s="151" t="s">
        <v>727</v>
      </c>
      <c r="E4532" s="151">
        <v>1.1553272999999999</v>
      </c>
      <c r="F4532" s="154" t="s">
        <v>7489</v>
      </c>
      <c r="G4532" s="156">
        <v>14.90372217</v>
      </c>
      <c r="H4532" s="156">
        <v>0</v>
      </c>
      <c r="I4532" s="156">
        <v>137.86890811200001</v>
      </c>
      <c r="J4532" s="156" t="s">
        <v>4328</v>
      </c>
      <c r="K4532" s="151" t="str">
        <f>IFERROR(IF(VLOOKUP(B4532,comp!$D:$L,1,FALSE)=B4532,"",""),"Novo")</f>
        <v/>
      </c>
    </row>
    <row r="4533" spans="1:11">
      <c r="A4533" s="151">
        <v>764</v>
      </c>
      <c r="B4533" s="151">
        <v>4180</v>
      </c>
      <c r="C4533" s="151" t="s">
        <v>3419</v>
      </c>
      <c r="D4533" s="151" t="s">
        <v>727</v>
      </c>
      <c r="E4533" s="151">
        <v>1.7008985999999999</v>
      </c>
      <c r="F4533" s="154" t="s">
        <v>7490</v>
      </c>
      <c r="G4533" s="156">
        <v>32.300064413999998</v>
      </c>
      <c r="H4533" s="156">
        <v>0</v>
      </c>
      <c r="I4533" s="156">
        <v>854.59281308999994</v>
      </c>
      <c r="J4533" s="156" t="s">
        <v>4328</v>
      </c>
      <c r="K4533" s="151" t="str">
        <f>IFERROR(IF(VLOOKUP(B4533,comp!$D:$L,1,FALSE)=B4533,"",""),"Novo")</f>
        <v/>
      </c>
    </row>
    <row r="4534" spans="1:11">
      <c r="A4534" s="151">
        <v>764</v>
      </c>
      <c r="B4534" s="151">
        <v>4181</v>
      </c>
      <c r="C4534" s="151" t="s">
        <v>2775</v>
      </c>
      <c r="D4534" s="151" t="s">
        <v>727</v>
      </c>
      <c r="E4534" s="151">
        <v>3.5134788000000001</v>
      </c>
      <c r="F4534" s="154" t="s">
        <v>7491</v>
      </c>
      <c r="G4534" s="156">
        <v>137.86890811200001</v>
      </c>
      <c r="H4534" s="156">
        <v>0</v>
      </c>
      <c r="I4534" s="156">
        <v>2214.9824116139998</v>
      </c>
      <c r="J4534" s="156" t="s">
        <v>4328</v>
      </c>
      <c r="K4534" s="151" t="str">
        <f>IFERROR(IF(VLOOKUP(B4534,comp!$D:$L,1,FALSE)=B4534,"",""),"Novo")</f>
        <v/>
      </c>
    </row>
    <row r="4535" spans="1:11">
      <c r="A4535" s="151">
        <v>764</v>
      </c>
      <c r="B4535" s="151">
        <v>4182</v>
      </c>
      <c r="C4535" s="151" t="s">
        <v>3420</v>
      </c>
      <c r="D4535" s="151" t="s">
        <v>727</v>
      </c>
      <c r="E4535" s="151">
        <v>8.7471116999999996</v>
      </c>
      <c r="F4535" s="154" t="s">
        <v>7492</v>
      </c>
      <c r="G4535" s="156">
        <v>854.59281308999994</v>
      </c>
      <c r="H4535" s="156">
        <v>0</v>
      </c>
      <c r="I4535" s="156">
        <v>10792.927020040001</v>
      </c>
      <c r="J4535" s="156" t="s">
        <v>4328</v>
      </c>
      <c r="K4535" s="151" t="str">
        <f>IFERROR(IF(VLOOKUP(B4535,comp!$D:$L,1,FALSE)=B4535,"",""),"Novo")</f>
        <v/>
      </c>
    </row>
    <row r="4536" spans="1:11">
      <c r="A4536" s="151">
        <v>764</v>
      </c>
      <c r="B4536" s="151">
        <v>4183</v>
      </c>
      <c r="C4536" s="151" t="s">
        <v>2904</v>
      </c>
      <c r="D4536" s="151" t="s">
        <v>727</v>
      </c>
      <c r="E4536" s="151">
        <v>14.082156599999999</v>
      </c>
      <c r="F4536" s="154" t="s">
        <v>7493</v>
      </c>
      <c r="G4536" s="156">
        <v>2214.9824116139998</v>
      </c>
      <c r="H4536" s="156">
        <v>0</v>
      </c>
      <c r="I4536" s="156">
        <v>29796.401714969998</v>
      </c>
      <c r="J4536" s="156" t="s">
        <v>4328</v>
      </c>
      <c r="K4536" s="151" t="str">
        <f>IFERROR(IF(VLOOKUP(B4536,comp!$D:$L,1,FALSE)=B4536,"",""),"Novo")</f>
        <v/>
      </c>
    </row>
    <row r="4537" spans="1:11">
      <c r="A4537" s="151">
        <v>764</v>
      </c>
      <c r="B4537" s="151">
        <v>4184</v>
      </c>
      <c r="C4537" s="151" t="s">
        <v>3421</v>
      </c>
      <c r="D4537" s="151" t="s">
        <v>727</v>
      </c>
      <c r="E4537" s="151">
        <v>31.084724000000001</v>
      </c>
      <c r="F4537" s="154" t="s">
        <v>7494</v>
      </c>
      <c r="G4537" s="156">
        <v>10792.927020040001</v>
      </c>
      <c r="H4537" s="156">
        <v>0</v>
      </c>
      <c r="I4537" s="156">
        <v>5.3010653570000006</v>
      </c>
      <c r="J4537" s="156" t="s">
        <v>4328</v>
      </c>
      <c r="K4537" s="151" t="str">
        <f>IFERROR(IF(VLOOKUP(B4537,comp!$D:$L,1,FALSE)=B4537,"",""),"Novo")</f>
        <v/>
      </c>
    </row>
    <row r="4538" spans="1:11">
      <c r="A4538" s="151">
        <v>764</v>
      </c>
      <c r="B4538" s="151">
        <v>4185</v>
      </c>
      <c r="C4538" s="151" t="s">
        <v>3422</v>
      </c>
      <c r="D4538" s="151" t="s">
        <v>727</v>
      </c>
      <c r="E4538" s="151">
        <v>51.648266999999997</v>
      </c>
      <c r="F4538" s="154" t="s">
        <v>7495</v>
      </c>
      <c r="G4538" s="156">
        <v>29796.401714969998</v>
      </c>
      <c r="H4538" s="156">
        <v>0</v>
      </c>
      <c r="I4538" s="156">
        <v>8.9909880839999996</v>
      </c>
      <c r="J4538" s="156" t="s">
        <v>4328</v>
      </c>
      <c r="K4538" s="151" t="str">
        <f>IFERROR(IF(VLOOKUP(B4538,comp!$D:$L,1,FALSE)=B4538,"",""),"Novo")</f>
        <v/>
      </c>
    </row>
    <row r="4539" spans="1:11">
      <c r="A4539" s="151">
        <v>764</v>
      </c>
      <c r="B4539" s="151">
        <v>4186</v>
      </c>
      <c r="C4539" s="151" t="s">
        <v>3423</v>
      </c>
      <c r="D4539" s="151" t="s">
        <v>727</v>
      </c>
      <c r="E4539" s="151">
        <v>0.68934530000000005</v>
      </c>
      <c r="F4539" s="154" t="s">
        <v>7496</v>
      </c>
      <c r="G4539" s="156">
        <v>5.3010653570000006</v>
      </c>
      <c r="H4539" s="156">
        <v>0</v>
      </c>
      <c r="I4539" s="156">
        <v>22.102901720000002</v>
      </c>
      <c r="J4539" s="156" t="s">
        <v>4328</v>
      </c>
      <c r="K4539" s="151" t="str">
        <f>IFERROR(IF(VLOOKUP(B4539,comp!$D:$L,1,FALSE)=B4539,"",""),"Novo")</f>
        <v/>
      </c>
    </row>
    <row r="4540" spans="1:11">
      <c r="A4540" s="151">
        <v>764</v>
      </c>
      <c r="B4540" s="151">
        <v>4187</v>
      </c>
      <c r="C4540" s="151" t="s">
        <v>3424</v>
      </c>
      <c r="D4540" s="151" t="s">
        <v>727</v>
      </c>
      <c r="E4540" s="151">
        <v>0.8973042</v>
      </c>
      <c r="F4540" s="154" t="s">
        <v>7497</v>
      </c>
      <c r="G4540" s="156">
        <v>8.9909880839999996</v>
      </c>
      <c r="H4540" s="156">
        <v>0</v>
      </c>
      <c r="I4540" s="156">
        <v>22.102901720000002</v>
      </c>
      <c r="J4540" s="156" t="s">
        <v>4328</v>
      </c>
      <c r="K4540" s="151" t="str">
        <f>IFERROR(IF(VLOOKUP(B4540,comp!$D:$L,1,FALSE)=B4540,"",""),"Novo")</f>
        <v/>
      </c>
    </row>
    <row r="4541" spans="1:11">
      <c r="A4541" s="151">
        <v>764</v>
      </c>
      <c r="B4541" s="151">
        <v>4188</v>
      </c>
      <c r="C4541" s="151" t="s">
        <v>3425</v>
      </c>
      <c r="D4541" s="151" t="s">
        <v>727</v>
      </c>
      <c r="E4541" s="151">
        <v>1.4069320000000001</v>
      </c>
      <c r="F4541" s="154" t="s">
        <v>7498</v>
      </c>
      <c r="G4541" s="156">
        <v>22.102901720000002</v>
      </c>
      <c r="H4541" s="156">
        <v>0</v>
      </c>
      <c r="I4541" s="156">
        <v>60.680974614</v>
      </c>
      <c r="J4541" s="156" t="s">
        <v>4328</v>
      </c>
      <c r="K4541" s="151" t="str">
        <f>IFERROR(IF(VLOOKUP(B4541,comp!$D:$L,1,FALSE)=B4541,"",""),"Novo")</f>
        <v/>
      </c>
    </row>
    <row r="4542" spans="1:11">
      <c r="A4542" s="151">
        <v>764</v>
      </c>
      <c r="B4542" s="151">
        <v>4189</v>
      </c>
      <c r="C4542" s="151" t="s">
        <v>3426</v>
      </c>
      <c r="D4542" s="151" t="s">
        <v>727</v>
      </c>
      <c r="E4542" s="151">
        <v>1.4069320000000001</v>
      </c>
      <c r="F4542" s="154" t="s">
        <v>7498</v>
      </c>
      <c r="G4542" s="156">
        <v>22.102901720000002</v>
      </c>
      <c r="H4542" s="156">
        <v>0</v>
      </c>
      <c r="I4542" s="156">
        <v>99.403952508000003</v>
      </c>
      <c r="J4542" s="156" t="s">
        <v>4328</v>
      </c>
      <c r="K4542" s="151" t="str">
        <f>IFERROR(IF(VLOOKUP(B4542,comp!$D:$L,1,FALSE)=B4542,"",""),"Novo")</f>
        <v/>
      </c>
    </row>
    <row r="4543" spans="1:11">
      <c r="A4543" s="151">
        <v>764</v>
      </c>
      <c r="B4543" s="151">
        <v>4190</v>
      </c>
      <c r="C4543" s="151" t="s">
        <v>3427</v>
      </c>
      <c r="D4543" s="151" t="s">
        <v>727</v>
      </c>
      <c r="E4543" s="151">
        <v>2.3311937999999999</v>
      </c>
      <c r="F4543" s="154" t="s">
        <v>7499</v>
      </c>
      <c r="G4543" s="156">
        <v>60.680974614</v>
      </c>
      <c r="H4543" s="156">
        <v>0</v>
      </c>
      <c r="I4543" s="156">
        <v>99.403952508000003</v>
      </c>
      <c r="J4543" s="156" t="s">
        <v>4328</v>
      </c>
      <c r="K4543" s="151" t="str">
        <f>IFERROR(IF(VLOOKUP(B4543,comp!$D:$L,1,FALSE)=B4543,"",""),"Novo")</f>
        <v/>
      </c>
    </row>
    <row r="4544" spans="1:11">
      <c r="A4544" s="151">
        <v>764</v>
      </c>
      <c r="B4544" s="151">
        <v>4191</v>
      </c>
      <c r="C4544" s="151" t="s">
        <v>3428</v>
      </c>
      <c r="D4544" s="151" t="s">
        <v>727</v>
      </c>
      <c r="E4544" s="151">
        <v>2.9833118999999999</v>
      </c>
      <c r="F4544" s="154" t="s">
        <v>7100</v>
      </c>
      <c r="G4544" s="156">
        <v>99.403952508000003</v>
      </c>
      <c r="H4544" s="156">
        <v>0</v>
      </c>
      <c r="I4544" s="156">
        <v>226.24726328600002</v>
      </c>
      <c r="J4544" s="156" t="s">
        <v>4328</v>
      </c>
      <c r="K4544" s="151" t="str">
        <f>IFERROR(IF(VLOOKUP(B4544,comp!$D:$L,1,FALSE)=B4544,"",""),"Novo")</f>
        <v/>
      </c>
    </row>
    <row r="4545" spans="1:11">
      <c r="A4545" s="151">
        <v>764</v>
      </c>
      <c r="B4545" s="151">
        <v>4192</v>
      </c>
      <c r="C4545" s="151" t="s">
        <v>3429</v>
      </c>
      <c r="D4545" s="151" t="s">
        <v>727</v>
      </c>
      <c r="E4545" s="151">
        <v>2.9833118999999999</v>
      </c>
      <c r="F4545" s="154" t="s">
        <v>7100</v>
      </c>
      <c r="G4545" s="156">
        <v>99.403952508000003</v>
      </c>
      <c r="H4545" s="156">
        <v>0</v>
      </c>
      <c r="I4545" s="156">
        <v>226.24726328600002</v>
      </c>
      <c r="J4545" s="156" t="s">
        <v>4328</v>
      </c>
      <c r="K4545" s="151" t="str">
        <f>IFERROR(IF(VLOOKUP(B4545,comp!$D:$L,1,FALSE)=B4545,"",""),"Novo")</f>
        <v/>
      </c>
    </row>
    <row r="4546" spans="1:11">
      <c r="A4546" s="151">
        <v>764</v>
      </c>
      <c r="B4546" s="151">
        <v>4193</v>
      </c>
      <c r="C4546" s="151" t="s">
        <v>3430</v>
      </c>
      <c r="D4546" s="151" t="s">
        <v>727</v>
      </c>
      <c r="E4546" s="151">
        <v>4.5006418000000004</v>
      </c>
      <c r="F4546" s="154" t="s">
        <v>7500</v>
      </c>
      <c r="G4546" s="156">
        <v>226.24726328600002</v>
      </c>
      <c r="H4546" s="156">
        <v>0</v>
      </c>
      <c r="I4546" s="156">
        <v>619.599976857</v>
      </c>
      <c r="J4546" s="156" t="s">
        <v>4328</v>
      </c>
      <c r="K4546" s="151" t="str">
        <f>IFERROR(IF(VLOOKUP(B4546,comp!$D:$L,1,FALSE)=B4546,"",""),"Novo")</f>
        <v/>
      </c>
    </row>
    <row r="4547" spans="1:11">
      <c r="A4547" s="151">
        <v>764</v>
      </c>
      <c r="B4547" s="151">
        <v>4194</v>
      </c>
      <c r="C4547" s="151" t="s">
        <v>3431</v>
      </c>
      <c r="D4547" s="151" t="s">
        <v>727</v>
      </c>
      <c r="E4547" s="151">
        <v>4.5006418000000004</v>
      </c>
      <c r="F4547" s="154" t="s">
        <v>7500</v>
      </c>
      <c r="G4547" s="156">
        <v>226.24726328600002</v>
      </c>
      <c r="H4547" s="156">
        <v>0</v>
      </c>
      <c r="I4547" s="156">
        <v>2066.5600490269999</v>
      </c>
      <c r="J4547" s="156" t="s">
        <v>4328</v>
      </c>
      <c r="K4547" s="151" t="str">
        <f>IFERROR(IF(VLOOKUP(B4547,comp!$D:$L,1,FALSE)=B4547,"",""),"Novo")</f>
        <v/>
      </c>
    </row>
    <row r="4548" spans="1:11">
      <c r="A4548" s="151">
        <v>764</v>
      </c>
      <c r="B4548" s="151">
        <v>4197</v>
      </c>
      <c r="C4548" s="151" t="s">
        <v>3432</v>
      </c>
      <c r="D4548" s="151" t="s">
        <v>727</v>
      </c>
      <c r="E4548" s="151">
        <v>7.4480103</v>
      </c>
      <c r="F4548" s="154" t="s">
        <v>7501</v>
      </c>
      <c r="G4548" s="156">
        <v>619.599976857</v>
      </c>
      <c r="H4548" s="156">
        <v>0</v>
      </c>
      <c r="I4548" s="156">
        <v>1611.8824686600001</v>
      </c>
      <c r="J4548" s="156" t="s">
        <v>4328</v>
      </c>
      <c r="K4548" s="151" t="str">
        <f>IFERROR(IF(VLOOKUP(B4548,comp!$D:$L,1,FALSE)=B4548,"",""),"Novo")</f>
        <v/>
      </c>
    </row>
    <row r="4549" spans="1:11">
      <c r="A4549" s="151">
        <v>764</v>
      </c>
      <c r="B4549" s="151">
        <v>4202</v>
      </c>
      <c r="C4549" s="151" t="s">
        <v>3433</v>
      </c>
      <c r="D4549" s="151" t="s">
        <v>727</v>
      </c>
      <c r="E4549" s="151">
        <v>13.6020539</v>
      </c>
      <c r="F4549" s="154" t="s">
        <v>7502</v>
      </c>
      <c r="G4549" s="156">
        <v>2066.5600490269999</v>
      </c>
      <c r="H4549" s="156">
        <v>0</v>
      </c>
      <c r="I4549" s="156">
        <v>226.24726328600002</v>
      </c>
      <c r="J4549" s="156" t="s">
        <v>4328</v>
      </c>
      <c r="K4549" s="151" t="str">
        <f>IFERROR(IF(VLOOKUP(B4549,comp!$D:$L,1,FALSE)=B4549,"",""),"Novo")</f>
        <v/>
      </c>
    </row>
    <row r="4550" spans="1:11">
      <c r="A4550" s="151">
        <v>764</v>
      </c>
      <c r="B4550" s="151">
        <v>4203</v>
      </c>
      <c r="C4550" s="151" t="s">
        <v>3434</v>
      </c>
      <c r="D4550" s="151" t="s">
        <v>727</v>
      </c>
      <c r="E4550" s="151">
        <v>12.012836999999999</v>
      </c>
      <c r="F4550" s="154" t="s">
        <v>7503</v>
      </c>
      <c r="G4550" s="156">
        <v>1611.8824686600001</v>
      </c>
      <c r="H4550" s="156">
        <v>0</v>
      </c>
      <c r="I4550" s="156">
        <v>99.403952508000003</v>
      </c>
      <c r="J4550" s="156" t="s">
        <v>4328</v>
      </c>
      <c r="K4550" s="151" t="str">
        <f>IFERROR(IF(VLOOKUP(B4550,comp!$D:$L,1,FALSE)=B4550,"",""),"Novo")</f>
        <v/>
      </c>
    </row>
    <row r="4551" spans="1:11">
      <c r="A4551" s="151">
        <v>764</v>
      </c>
      <c r="B4551" s="151">
        <v>4204</v>
      </c>
      <c r="C4551" s="151" t="s">
        <v>3435</v>
      </c>
      <c r="D4551" s="151" t="s">
        <v>727</v>
      </c>
      <c r="E4551" s="151">
        <v>4.5006418000000004</v>
      </c>
      <c r="F4551" s="154" t="s">
        <v>7500</v>
      </c>
      <c r="G4551" s="156">
        <v>226.24726328600002</v>
      </c>
      <c r="H4551" s="156">
        <v>0</v>
      </c>
      <c r="I4551" s="156">
        <v>60.680974614</v>
      </c>
      <c r="J4551" s="156" t="s">
        <v>4328</v>
      </c>
      <c r="K4551" s="151" t="str">
        <f>IFERROR(IF(VLOOKUP(B4551,comp!$D:$L,1,FALSE)=B4551,"",""),"Novo")</f>
        <v/>
      </c>
    </row>
    <row r="4552" spans="1:11">
      <c r="A4552" s="151">
        <v>764</v>
      </c>
      <c r="B4552" s="151">
        <v>4205</v>
      </c>
      <c r="C4552" s="151" t="s">
        <v>3436</v>
      </c>
      <c r="D4552" s="151" t="s">
        <v>727</v>
      </c>
      <c r="E4552" s="151">
        <v>2.9833118999999999</v>
      </c>
      <c r="F4552" s="154" t="s">
        <v>7100</v>
      </c>
      <c r="G4552" s="156">
        <v>99.403952508000003</v>
      </c>
      <c r="H4552" s="156">
        <v>0</v>
      </c>
      <c r="I4552" s="156">
        <v>64.357766935000001</v>
      </c>
      <c r="J4552" s="156" t="s">
        <v>4328</v>
      </c>
      <c r="K4552" s="151" t="str">
        <f>IFERROR(IF(VLOOKUP(B4552,comp!$D:$L,1,FALSE)=B4552,"",""),"Novo")</f>
        <v/>
      </c>
    </row>
    <row r="4553" spans="1:11">
      <c r="A4553" s="151">
        <v>764</v>
      </c>
      <c r="B4553" s="151">
        <v>4206</v>
      </c>
      <c r="C4553" s="151" t="s">
        <v>3437</v>
      </c>
      <c r="D4553" s="151" t="s">
        <v>727</v>
      </c>
      <c r="E4553" s="151">
        <v>2.3311937999999999</v>
      </c>
      <c r="F4553" s="154" t="s">
        <v>7499</v>
      </c>
      <c r="G4553" s="156">
        <v>60.680974614</v>
      </c>
      <c r="H4553" s="156">
        <v>0</v>
      </c>
      <c r="I4553" s="156">
        <v>322.96705841400006</v>
      </c>
      <c r="J4553" s="156" t="s">
        <v>4328</v>
      </c>
      <c r="K4553" s="151" t="str">
        <f>IFERROR(IF(VLOOKUP(B4553,comp!$D:$L,1,FALSE)=B4553,"",""),"Novo")</f>
        <v/>
      </c>
    </row>
    <row r="4554" spans="1:11">
      <c r="A4554" s="151">
        <v>764</v>
      </c>
      <c r="B4554" s="151">
        <v>4207</v>
      </c>
      <c r="C4554" s="151" t="s">
        <v>3438</v>
      </c>
      <c r="D4554" s="151" t="s">
        <v>727</v>
      </c>
      <c r="E4554" s="151">
        <v>2.4005135000000002</v>
      </c>
      <c r="F4554" s="154" t="s">
        <v>7504</v>
      </c>
      <c r="G4554" s="156">
        <v>64.357766935000001</v>
      </c>
      <c r="H4554" s="156">
        <v>0</v>
      </c>
      <c r="I4554" s="156">
        <v>57.002310564000005</v>
      </c>
      <c r="J4554" s="156" t="s">
        <v>4328</v>
      </c>
      <c r="K4554" s="151" t="str">
        <f>IFERROR(IF(VLOOKUP(B4554,comp!$D:$L,1,FALSE)=B4554,"",""),"Novo")</f>
        <v/>
      </c>
    </row>
    <row r="4555" spans="1:11">
      <c r="A4555" s="151">
        <v>764</v>
      </c>
      <c r="B4555" s="151">
        <v>4208</v>
      </c>
      <c r="C4555" s="151" t="s">
        <v>3439</v>
      </c>
      <c r="D4555" s="151" t="s">
        <v>727</v>
      </c>
      <c r="E4555" s="151">
        <v>5.3774069000000004</v>
      </c>
      <c r="F4555" s="154" t="s">
        <v>7505</v>
      </c>
      <c r="G4555" s="156">
        <v>322.96705841400006</v>
      </c>
      <c r="H4555" s="156">
        <v>0</v>
      </c>
      <c r="I4555" s="156">
        <v>1.8955072799999999</v>
      </c>
      <c r="J4555" s="156" t="s">
        <v>4328</v>
      </c>
      <c r="K4555" s="151" t="str">
        <f>IFERROR(IF(VLOOKUP(B4555,comp!$D:$L,1,FALSE)=B4555,"",""),"Novo")</f>
        <v/>
      </c>
    </row>
    <row r="4556" spans="1:11">
      <c r="A4556" s="151">
        <v>764</v>
      </c>
      <c r="B4556" s="151">
        <v>4209</v>
      </c>
      <c r="C4556" s="151" t="s">
        <v>2769</v>
      </c>
      <c r="D4556" s="151" t="s">
        <v>727</v>
      </c>
      <c r="E4556" s="151">
        <v>2.2593068000000001</v>
      </c>
      <c r="F4556" s="154" t="s">
        <v>7506</v>
      </c>
      <c r="G4556" s="156">
        <v>57.002310564000005</v>
      </c>
      <c r="H4556" s="156">
        <v>0</v>
      </c>
      <c r="I4556" s="156">
        <v>3.4653143900000001</v>
      </c>
      <c r="J4556" s="156" t="s">
        <v>4328</v>
      </c>
      <c r="K4556" s="151" t="str">
        <f>IFERROR(IF(VLOOKUP(B4556,comp!$D:$L,1,FALSE)=B4556,"",""),"Novo")</f>
        <v/>
      </c>
    </row>
    <row r="4557" spans="1:11">
      <c r="A4557" s="151">
        <v>764</v>
      </c>
      <c r="B4557" s="151">
        <v>4888</v>
      </c>
      <c r="C4557" s="151" t="s">
        <v>2889</v>
      </c>
      <c r="D4557" s="151" t="s">
        <v>727</v>
      </c>
      <c r="E4557" s="151">
        <v>0.41206680000000001</v>
      </c>
      <c r="F4557" s="154" t="s">
        <v>7257</v>
      </c>
      <c r="G4557" s="156">
        <v>1.8955072799999999</v>
      </c>
      <c r="H4557" s="156">
        <v>0</v>
      </c>
      <c r="I4557" s="156">
        <v>6.6879587520000001</v>
      </c>
      <c r="J4557" s="156" t="s">
        <v>4328</v>
      </c>
      <c r="K4557" s="151" t="str">
        <f>IFERROR(IF(VLOOKUP(B4557,comp!$D:$L,1,FALSE)=B4557,"",""),"Novo")</f>
        <v/>
      </c>
    </row>
    <row r="4558" spans="1:11">
      <c r="A4558" s="151">
        <v>764</v>
      </c>
      <c r="B4558" s="151">
        <v>4889</v>
      </c>
      <c r="C4558" s="151" t="s">
        <v>3440</v>
      </c>
      <c r="D4558" s="151" t="s">
        <v>727</v>
      </c>
      <c r="E4558" s="151">
        <v>0.55712450000000002</v>
      </c>
      <c r="F4558" s="154" t="s">
        <v>7182</v>
      </c>
      <c r="G4558" s="156">
        <v>3.4653143900000001</v>
      </c>
      <c r="H4558" s="156">
        <v>0</v>
      </c>
      <c r="I4558" s="156">
        <v>48.481655780999994</v>
      </c>
      <c r="J4558" s="156" t="s">
        <v>4328</v>
      </c>
      <c r="K4558" s="151" t="str">
        <f>IFERROR(IF(VLOOKUP(B4558,comp!$D:$L,1,FALSE)=B4558,"",""),"Novo")</f>
        <v/>
      </c>
    </row>
    <row r="4559" spans="1:11">
      <c r="A4559" s="151">
        <v>764</v>
      </c>
      <c r="B4559" s="151">
        <v>4890</v>
      </c>
      <c r="C4559" s="151" t="s">
        <v>3441</v>
      </c>
      <c r="D4559" s="151" t="s">
        <v>727</v>
      </c>
      <c r="E4559" s="151">
        <v>0.77406929999999996</v>
      </c>
      <c r="F4559" s="154" t="s">
        <v>7507</v>
      </c>
      <c r="G4559" s="156">
        <v>6.6879587520000001</v>
      </c>
      <c r="H4559" s="156">
        <v>0</v>
      </c>
      <c r="I4559" s="156">
        <v>380.22805002700005</v>
      </c>
      <c r="J4559" s="156" t="s">
        <v>4328</v>
      </c>
      <c r="K4559" s="151" t="str">
        <f>IFERROR(IF(VLOOKUP(B4559,comp!$D:$L,1,FALSE)=B4559,"",""),"Novo")</f>
        <v/>
      </c>
    </row>
    <row r="4560" spans="1:11">
      <c r="A4560" s="151">
        <v>764</v>
      </c>
      <c r="B4560" s="151">
        <v>4891</v>
      </c>
      <c r="C4560" s="151" t="s">
        <v>3442</v>
      </c>
      <c r="D4560" s="151" t="s">
        <v>727</v>
      </c>
      <c r="E4560" s="151">
        <v>2.0834402999999999</v>
      </c>
      <c r="F4560" s="154" t="s">
        <v>7508</v>
      </c>
      <c r="G4560" s="156">
        <v>48.481655780999994</v>
      </c>
      <c r="H4560" s="156">
        <v>0</v>
      </c>
      <c r="I4560" s="156">
        <v>22.185520556</v>
      </c>
      <c r="J4560" s="156" t="s">
        <v>4328</v>
      </c>
      <c r="K4560" s="151" t="str">
        <f>IFERROR(IF(VLOOKUP(B4560,comp!$D:$L,1,FALSE)=B4560,"",""),"Novo")</f>
        <v/>
      </c>
    </row>
    <row r="4561" spans="1:11">
      <c r="A4561" s="151">
        <v>764</v>
      </c>
      <c r="B4561" s="151">
        <v>4892</v>
      </c>
      <c r="C4561" s="151" t="s">
        <v>3443</v>
      </c>
      <c r="D4561" s="151" t="s">
        <v>727</v>
      </c>
      <c r="E4561" s="151">
        <v>5.8344031000000003</v>
      </c>
      <c r="F4561" s="154" t="s">
        <v>7509</v>
      </c>
      <c r="G4561" s="156">
        <v>380.22805002700005</v>
      </c>
      <c r="H4561" s="156">
        <v>0</v>
      </c>
      <c r="I4561" s="156">
        <v>16.3247751</v>
      </c>
      <c r="J4561" s="156" t="s">
        <v>4328</v>
      </c>
      <c r="K4561" s="151" t="str">
        <f>IFERROR(IF(VLOOKUP(B4561,comp!$D:$L,1,FALSE)=B4561,"",""),"Novo")</f>
        <v/>
      </c>
    </row>
    <row r="4562" spans="1:11">
      <c r="A4562" s="151">
        <v>764</v>
      </c>
      <c r="B4562" s="151">
        <v>4893</v>
      </c>
      <c r="C4562" s="151" t="s">
        <v>3444</v>
      </c>
      <c r="D4562" s="151" t="s">
        <v>727</v>
      </c>
      <c r="E4562" s="151">
        <v>1.4094994000000001</v>
      </c>
      <c r="F4562" s="154" t="s">
        <v>7510</v>
      </c>
      <c r="G4562" s="156">
        <v>22.185520556</v>
      </c>
      <c r="H4562" s="156">
        <v>0</v>
      </c>
      <c r="I4562" s="156">
        <v>9.9122974719999988</v>
      </c>
      <c r="J4562" s="156" t="s">
        <v>4328</v>
      </c>
      <c r="K4562" s="151" t="str">
        <f>IFERROR(IF(VLOOKUP(B4562,comp!$D:$L,1,FALSE)=B4562,"",""),"Novo")</f>
        <v/>
      </c>
    </row>
    <row r="4563" spans="1:11">
      <c r="A4563" s="151">
        <v>764</v>
      </c>
      <c r="B4563" s="151">
        <v>4894</v>
      </c>
      <c r="C4563" s="151" t="s">
        <v>3445</v>
      </c>
      <c r="D4563" s="151" t="s">
        <v>727</v>
      </c>
      <c r="E4563" s="151">
        <v>1.2092426000000001</v>
      </c>
      <c r="F4563" s="154" t="s">
        <v>7511</v>
      </c>
      <c r="G4563" s="156">
        <v>16.3247751</v>
      </c>
      <c r="H4563" s="156">
        <v>0</v>
      </c>
      <c r="I4563" s="156">
        <v>20.095121732000003</v>
      </c>
      <c r="J4563" s="156" t="s">
        <v>4328</v>
      </c>
      <c r="K4563" s="151" t="str">
        <f>IFERROR(IF(VLOOKUP(B4563,comp!$D:$L,1,FALSE)=B4563,"",""),"Novo")</f>
        <v/>
      </c>
    </row>
    <row r="4564" spans="1:11">
      <c r="A4564" s="151">
        <v>764</v>
      </c>
      <c r="B4564" s="151">
        <v>6294</v>
      </c>
      <c r="C4564" s="151" t="s">
        <v>3446</v>
      </c>
      <c r="D4564" s="151" t="s">
        <v>727</v>
      </c>
      <c r="E4564" s="151">
        <v>0.9422336</v>
      </c>
      <c r="F4564" s="154" t="s">
        <v>7512</v>
      </c>
      <c r="G4564" s="156">
        <v>9.9122974719999988</v>
      </c>
      <c r="H4564" s="156">
        <v>0</v>
      </c>
      <c r="I4564" s="156">
        <v>121.92631578</v>
      </c>
      <c r="J4564" s="156" t="s">
        <v>4328</v>
      </c>
      <c r="K4564" s="151" t="str">
        <f>IFERROR(IF(VLOOKUP(B4564,comp!$D:$L,1,FALSE)=B4564,"",""),"Novo")</f>
        <v/>
      </c>
    </row>
    <row r="4565" spans="1:11">
      <c r="A4565" s="151">
        <v>764</v>
      </c>
      <c r="B4565" s="151">
        <v>6295</v>
      </c>
      <c r="C4565" s="151" t="s">
        <v>3447</v>
      </c>
      <c r="D4565" s="151" t="s">
        <v>727</v>
      </c>
      <c r="E4565" s="151">
        <v>1.3414634000000001</v>
      </c>
      <c r="F4565" s="154" t="s">
        <v>7513</v>
      </c>
      <c r="G4565" s="156">
        <v>20.095121732000003</v>
      </c>
      <c r="H4565" s="156">
        <v>0</v>
      </c>
      <c r="I4565" s="156">
        <v>195.70186267499997</v>
      </c>
      <c r="J4565" s="156" t="s">
        <v>4328</v>
      </c>
      <c r="K4565" s="151" t="str">
        <f>IFERROR(IF(VLOOKUP(B4565,comp!$D:$L,1,FALSE)=B4565,"",""),"Novo")</f>
        <v/>
      </c>
    </row>
    <row r="4566" spans="1:11">
      <c r="A4566" s="151">
        <v>764</v>
      </c>
      <c r="B4566" s="151">
        <v>6296</v>
      </c>
      <c r="C4566" s="151" t="s">
        <v>3448</v>
      </c>
      <c r="D4566" s="151" t="s">
        <v>727</v>
      </c>
      <c r="E4566" s="151">
        <v>3.3042362000000001</v>
      </c>
      <c r="F4566" s="154" t="s">
        <v>7514</v>
      </c>
      <c r="G4566" s="156">
        <v>121.92631578</v>
      </c>
      <c r="H4566" s="156">
        <v>0</v>
      </c>
      <c r="I4566" s="156">
        <v>491.03966991800002</v>
      </c>
      <c r="J4566" s="156" t="s">
        <v>4328</v>
      </c>
      <c r="K4566" s="151" t="str">
        <f>IFERROR(IF(VLOOKUP(B4566,comp!$D:$L,1,FALSE)=B4566,"",""),"Novo")</f>
        <v/>
      </c>
    </row>
    <row r="4567" spans="1:11">
      <c r="A4567" s="151">
        <v>764</v>
      </c>
      <c r="B4567" s="151">
        <v>6297</v>
      </c>
      <c r="C4567" s="151" t="s">
        <v>2770</v>
      </c>
      <c r="D4567" s="151" t="s">
        <v>727</v>
      </c>
      <c r="E4567" s="151">
        <v>4.1861360999999997</v>
      </c>
      <c r="F4567" s="154" t="s">
        <v>7515</v>
      </c>
      <c r="G4567" s="156">
        <v>195.70186267499997</v>
      </c>
      <c r="H4567" s="156">
        <v>0</v>
      </c>
      <c r="I4567" s="156">
        <v>1770.2956804780001</v>
      </c>
      <c r="J4567" s="156" t="s">
        <v>4328</v>
      </c>
      <c r="K4567" s="151" t="str">
        <f>IFERROR(IF(VLOOKUP(B4567,comp!$D:$L,1,FALSE)=B4567,"",""),"Novo")</f>
        <v/>
      </c>
    </row>
    <row r="4568" spans="1:11">
      <c r="A4568" s="151">
        <v>764</v>
      </c>
      <c r="B4568" s="151">
        <v>6298</v>
      </c>
      <c r="C4568" s="151" t="s">
        <v>2776</v>
      </c>
      <c r="D4568" s="151" t="s">
        <v>727</v>
      </c>
      <c r="E4568" s="151">
        <v>6.6302953000000002</v>
      </c>
      <c r="F4568" s="154" t="s">
        <v>7516</v>
      </c>
      <c r="G4568" s="156">
        <v>491.03966991800002</v>
      </c>
      <c r="H4568" s="156">
        <v>0</v>
      </c>
      <c r="I4568" s="156">
        <v>10793.994453671001</v>
      </c>
      <c r="J4568" s="156" t="s">
        <v>4328</v>
      </c>
      <c r="K4568" s="151" t="str">
        <f>IFERROR(IF(VLOOKUP(B4568,comp!$D:$L,1,FALSE)=B4568,"",""),"Novo")</f>
        <v/>
      </c>
    </row>
    <row r="4569" spans="1:11">
      <c r="A4569" s="151">
        <v>764</v>
      </c>
      <c r="B4569" s="151">
        <v>6299</v>
      </c>
      <c r="C4569" s="151" t="s">
        <v>3449</v>
      </c>
      <c r="D4569" s="151" t="s">
        <v>727</v>
      </c>
      <c r="E4569" s="151">
        <v>12.5892169</v>
      </c>
      <c r="F4569" s="154" t="s">
        <v>7517</v>
      </c>
      <c r="G4569" s="156">
        <v>1770.2956804780001</v>
      </c>
      <c r="H4569" s="156">
        <v>0</v>
      </c>
      <c r="I4569" s="156">
        <v>120996.234059025</v>
      </c>
      <c r="J4569" s="156" t="s">
        <v>4328</v>
      </c>
      <c r="K4569" s="151" t="str">
        <f>IFERROR(IF(VLOOKUP(B4569,comp!$D:$L,1,FALSE)=B4569,"",""),"Novo")</f>
        <v/>
      </c>
    </row>
    <row r="4570" spans="1:11">
      <c r="A4570" s="151">
        <v>764</v>
      </c>
      <c r="B4570" s="151">
        <v>6300</v>
      </c>
      <c r="C4570" s="151" t="s">
        <v>2906</v>
      </c>
      <c r="D4570" s="151" t="s">
        <v>727</v>
      </c>
      <c r="E4570" s="151">
        <v>31.0860077</v>
      </c>
      <c r="F4570" s="154" t="s">
        <v>7518</v>
      </c>
      <c r="G4570" s="156">
        <v>10793.994453671001</v>
      </c>
      <c r="H4570" s="156">
        <v>0</v>
      </c>
      <c r="I4570" s="156">
        <v>27.078395055000001</v>
      </c>
      <c r="J4570" s="156" t="s">
        <v>4328</v>
      </c>
      <c r="K4570" s="151" t="str">
        <f>IFERROR(IF(VLOOKUP(B4570,comp!$D:$L,1,FALSE)=B4570,"",""),"Novo")</f>
        <v/>
      </c>
    </row>
    <row r="4571" spans="1:11">
      <c r="A4571" s="151">
        <v>764</v>
      </c>
      <c r="B4571" s="151">
        <v>6301</v>
      </c>
      <c r="C4571" s="151" t="s">
        <v>3450</v>
      </c>
      <c r="D4571" s="151" t="s">
        <v>727</v>
      </c>
      <c r="E4571" s="151">
        <v>104.0783055</v>
      </c>
      <c r="F4571" s="154" t="s">
        <v>7519</v>
      </c>
      <c r="G4571" s="156">
        <v>120996.234059025</v>
      </c>
      <c r="H4571" s="156">
        <v>0</v>
      </c>
      <c r="I4571" s="156">
        <v>71.651053347000001</v>
      </c>
      <c r="J4571" s="156" t="s">
        <v>4328</v>
      </c>
      <c r="K4571" s="151" t="str">
        <f>IFERROR(IF(VLOOKUP(B4571,comp!$D:$L,1,FALSE)=B4571,"",""),"Novo")</f>
        <v/>
      </c>
    </row>
    <row r="4572" spans="1:11">
      <c r="A4572" s="151">
        <v>764</v>
      </c>
      <c r="B4572" s="151">
        <v>6302</v>
      </c>
      <c r="C4572" s="151" t="s">
        <v>3451</v>
      </c>
      <c r="D4572" s="151" t="s">
        <v>727</v>
      </c>
      <c r="E4572" s="151">
        <v>1.5571245</v>
      </c>
      <c r="F4572" s="154" t="s">
        <v>7454</v>
      </c>
      <c r="G4572" s="156">
        <v>27.078395055000001</v>
      </c>
      <c r="H4572" s="156">
        <v>0</v>
      </c>
      <c r="I4572" s="156">
        <v>270.137137962</v>
      </c>
      <c r="J4572" s="156" t="s">
        <v>4328</v>
      </c>
      <c r="K4572" s="151" t="str">
        <f>IFERROR(IF(VLOOKUP(B4572,comp!$D:$L,1,FALSE)=B4572,"",""),"Novo")</f>
        <v/>
      </c>
    </row>
    <row r="4573" spans="1:11">
      <c r="A4573" s="151">
        <v>764</v>
      </c>
      <c r="B4573" s="151">
        <v>6303</v>
      </c>
      <c r="C4573" s="151" t="s">
        <v>3452</v>
      </c>
      <c r="D4573" s="151" t="s">
        <v>727</v>
      </c>
      <c r="E4573" s="151">
        <v>2.5327343</v>
      </c>
      <c r="F4573" s="154" t="s">
        <v>7520</v>
      </c>
      <c r="G4573" s="156">
        <v>71.651053347000001</v>
      </c>
      <c r="H4573" s="156">
        <v>0</v>
      </c>
      <c r="I4573" s="156">
        <v>601.747931806</v>
      </c>
      <c r="J4573" s="156" t="s">
        <v>4328</v>
      </c>
      <c r="K4573" s="151" t="str">
        <f>IFERROR(IF(VLOOKUP(B4573,comp!$D:$L,1,FALSE)=B4573,"",""),"Novo")</f>
        <v/>
      </c>
    </row>
    <row r="4574" spans="1:11">
      <c r="A4574" s="151">
        <v>764</v>
      </c>
      <c r="B4574" s="151">
        <v>6304</v>
      </c>
      <c r="C4574" s="151" t="s">
        <v>3453</v>
      </c>
      <c r="D4574" s="151" t="s">
        <v>727</v>
      </c>
      <c r="E4574" s="151">
        <v>4.9178433999999998</v>
      </c>
      <c r="F4574" s="154" t="s">
        <v>7521</v>
      </c>
      <c r="G4574" s="156">
        <v>270.137137962</v>
      </c>
      <c r="H4574" s="156">
        <v>0</v>
      </c>
      <c r="I4574" s="156">
        <v>601.747931806</v>
      </c>
      <c r="J4574" s="156" t="s">
        <v>4328</v>
      </c>
      <c r="K4574" s="151" t="str">
        <f>IFERROR(IF(VLOOKUP(B4574,comp!$D:$L,1,FALSE)=B4574,"",""),"Novo")</f>
        <v/>
      </c>
    </row>
    <row r="4575" spans="1:11">
      <c r="A4575" s="151">
        <v>764</v>
      </c>
      <c r="B4575" s="151">
        <v>6305</v>
      </c>
      <c r="C4575" s="151" t="s">
        <v>3454</v>
      </c>
      <c r="D4575" s="151" t="s">
        <v>727</v>
      </c>
      <c r="E4575" s="151">
        <v>7.3401797000000002</v>
      </c>
      <c r="F4575" s="154" t="s">
        <v>7522</v>
      </c>
      <c r="G4575" s="156">
        <v>601.747931806</v>
      </c>
      <c r="H4575" s="156">
        <v>0</v>
      </c>
      <c r="I4575" s="156">
        <v>2068.156610513</v>
      </c>
      <c r="J4575" s="156" t="s">
        <v>4328</v>
      </c>
      <c r="K4575" s="151" t="str">
        <f>IFERROR(IF(VLOOKUP(B4575,comp!$D:$L,1,FALSE)=B4575,"",""),"Novo")</f>
        <v/>
      </c>
    </row>
    <row r="4576" spans="1:11">
      <c r="A4576" s="151">
        <v>764</v>
      </c>
      <c r="B4576" s="151">
        <v>6306</v>
      </c>
      <c r="C4576" s="151" t="s">
        <v>3455</v>
      </c>
      <c r="D4576" s="151" t="s">
        <v>727</v>
      </c>
      <c r="E4576" s="151">
        <v>7.3401797000000002</v>
      </c>
      <c r="F4576" s="154" t="s">
        <v>7522</v>
      </c>
      <c r="G4576" s="156">
        <v>601.747931806</v>
      </c>
      <c r="H4576" s="156">
        <v>0</v>
      </c>
      <c r="I4576" s="156">
        <v>2068.156610513</v>
      </c>
      <c r="J4576" s="156" t="s">
        <v>4328</v>
      </c>
      <c r="K4576" s="151" t="str">
        <f>IFERROR(IF(VLOOKUP(B4576,comp!$D:$L,1,FALSE)=B4576,"",""),"Novo")</f>
        <v/>
      </c>
    </row>
    <row r="4577" spans="1:11">
      <c r="A4577" s="151">
        <v>764</v>
      </c>
      <c r="B4577" s="151">
        <v>6307</v>
      </c>
      <c r="C4577" s="151" t="s">
        <v>3456</v>
      </c>
      <c r="D4577" s="151" t="s">
        <v>727</v>
      </c>
      <c r="E4577" s="151">
        <v>13.6071887</v>
      </c>
      <c r="F4577" s="154" t="s">
        <v>7523</v>
      </c>
      <c r="G4577" s="156">
        <v>2068.156610513</v>
      </c>
      <c r="H4577" s="156">
        <v>0</v>
      </c>
      <c r="I4577" s="156">
        <v>2190.0015413599999</v>
      </c>
      <c r="J4577" s="156" t="s">
        <v>4328</v>
      </c>
      <c r="K4577" s="151" t="str">
        <f>IFERROR(IF(VLOOKUP(B4577,comp!$D:$L,1,FALSE)=B4577,"",""),"Novo")</f>
        <v/>
      </c>
    </row>
    <row r="4578" spans="1:11">
      <c r="A4578" s="151">
        <v>764</v>
      </c>
      <c r="B4578" s="151">
        <v>6308</v>
      </c>
      <c r="C4578" s="151" t="s">
        <v>3457</v>
      </c>
      <c r="D4578" s="151" t="s">
        <v>727</v>
      </c>
      <c r="E4578" s="151">
        <v>13.6071887</v>
      </c>
      <c r="F4578" s="154" t="s">
        <v>7523</v>
      </c>
      <c r="G4578" s="156">
        <v>2068.156610513</v>
      </c>
      <c r="H4578" s="156">
        <v>0</v>
      </c>
      <c r="I4578" s="156">
        <v>4278.9462681179994</v>
      </c>
      <c r="J4578" s="156" t="s">
        <v>4328</v>
      </c>
      <c r="K4578" s="151" t="str">
        <f>IFERROR(IF(VLOOKUP(B4578,comp!$D:$L,1,FALSE)=B4578,"",""),"Novo")</f>
        <v/>
      </c>
    </row>
    <row r="4579" spans="1:11">
      <c r="A4579" s="151">
        <v>764</v>
      </c>
      <c r="B4579" s="151">
        <v>6309</v>
      </c>
      <c r="C4579" s="151" t="s">
        <v>3458</v>
      </c>
      <c r="D4579" s="151" t="s">
        <v>727</v>
      </c>
      <c r="E4579" s="151">
        <v>14.0025674</v>
      </c>
      <c r="F4579" s="154" t="s">
        <v>7524</v>
      </c>
      <c r="G4579" s="156">
        <v>2190.0015413599999</v>
      </c>
      <c r="H4579" s="156">
        <v>0</v>
      </c>
      <c r="I4579" s="156">
        <v>4278.9462681179994</v>
      </c>
      <c r="J4579" s="156" t="s">
        <v>4328</v>
      </c>
      <c r="K4579" s="151" t="str">
        <f>IFERROR(IF(VLOOKUP(B4579,comp!$D:$L,1,FALSE)=B4579,"",""),"Novo")</f>
        <v/>
      </c>
    </row>
    <row r="4580" spans="1:11">
      <c r="A4580" s="151">
        <v>764</v>
      </c>
      <c r="B4580" s="151">
        <v>6310</v>
      </c>
      <c r="C4580" s="151" t="s">
        <v>3459</v>
      </c>
      <c r="D4580" s="151" t="s">
        <v>727</v>
      </c>
      <c r="E4580" s="151">
        <v>19.572528899999998</v>
      </c>
      <c r="F4580" s="154" t="s">
        <v>7525</v>
      </c>
      <c r="G4580" s="156">
        <v>4278.9462681179994</v>
      </c>
      <c r="H4580" s="156">
        <v>0</v>
      </c>
      <c r="I4580" s="156">
        <v>4278.9462681179994</v>
      </c>
      <c r="J4580" s="156" t="s">
        <v>4328</v>
      </c>
      <c r="K4580" s="151" t="str">
        <f>IFERROR(IF(VLOOKUP(B4580,comp!$D:$L,1,FALSE)=B4580,"",""),"Novo")</f>
        <v/>
      </c>
    </row>
    <row r="4581" spans="1:11">
      <c r="A4581" s="151">
        <v>764</v>
      </c>
      <c r="B4581" s="151">
        <v>6311</v>
      </c>
      <c r="C4581" s="151" t="s">
        <v>3460</v>
      </c>
      <c r="D4581" s="151" t="s">
        <v>727</v>
      </c>
      <c r="E4581" s="151">
        <v>19.572528899999998</v>
      </c>
      <c r="F4581" s="154" t="s">
        <v>7525</v>
      </c>
      <c r="G4581" s="156">
        <v>4278.9462681179994</v>
      </c>
      <c r="H4581" s="156">
        <v>0</v>
      </c>
      <c r="I4581" s="156">
        <v>4278.9462681179994</v>
      </c>
      <c r="J4581" s="156" t="s">
        <v>4328</v>
      </c>
      <c r="K4581" s="151" t="str">
        <f>IFERROR(IF(VLOOKUP(B4581,comp!$D:$L,1,FALSE)=B4581,"",""),"Novo")</f>
        <v/>
      </c>
    </row>
    <row r="4582" spans="1:11">
      <c r="A4582" s="151">
        <v>764</v>
      </c>
      <c r="B4582" s="151">
        <v>6312</v>
      </c>
      <c r="C4582" s="151" t="s">
        <v>3461</v>
      </c>
      <c r="D4582" s="151" t="s">
        <v>727</v>
      </c>
      <c r="E4582" s="151">
        <v>19.572528899999998</v>
      </c>
      <c r="F4582" s="154" t="s">
        <v>7525</v>
      </c>
      <c r="G4582" s="156">
        <v>4278.9462681179994</v>
      </c>
      <c r="H4582" s="156">
        <v>0</v>
      </c>
      <c r="I4582" s="156">
        <v>4278.9462681179994</v>
      </c>
      <c r="J4582" s="156" t="s">
        <v>4328</v>
      </c>
      <c r="K4582" s="151" t="str">
        <f>IFERROR(IF(VLOOKUP(B4582,comp!$D:$L,1,FALSE)=B4582,"",""),"Novo")</f>
        <v/>
      </c>
    </row>
    <row r="4583" spans="1:11">
      <c r="A4583" s="151">
        <v>764</v>
      </c>
      <c r="B4583" s="151">
        <v>6313</v>
      </c>
      <c r="C4583" s="151" t="s">
        <v>3462</v>
      </c>
      <c r="D4583" s="151" t="s">
        <v>727</v>
      </c>
      <c r="E4583" s="151">
        <v>19.572528899999998</v>
      </c>
      <c r="F4583" s="154" t="s">
        <v>7525</v>
      </c>
      <c r="G4583" s="156">
        <v>4278.9462681179994</v>
      </c>
      <c r="H4583" s="156">
        <v>0</v>
      </c>
      <c r="I4583" s="156">
        <v>15340.223198394</v>
      </c>
      <c r="J4583" s="156" t="s">
        <v>4328</v>
      </c>
      <c r="K4583" s="151" t="str">
        <f>IFERROR(IF(VLOOKUP(B4583,comp!$D:$L,1,FALSE)=B4583,"",""),"Novo")</f>
        <v/>
      </c>
    </row>
    <row r="4584" spans="1:11">
      <c r="A4584" s="151">
        <v>764</v>
      </c>
      <c r="B4584" s="151">
        <v>6314</v>
      </c>
      <c r="C4584" s="151" t="s">
        <v>3463</v>
      </c>
      <c r="D4584" s="151" t="s">
        <v>727</v>
      </c>
      <c r="E4584" s="151">
        <v>19.572528899999998</v>
      </c>
      <c r="F4584" s="154" t="s">
        <v>7525</v>
      </c>
      <c r="G4584" s="156">
        <v>4278.9462681179994</v>
      </c>
      <c r="H4584" s="156">
        <v>0</v>
      </c>
      <c r="I4584" s="156">
        <v>15340.223198394</v>
      </c>
      <c r="J4584" s="156" t="s">
        <v>4328</v>
      </c>
      <c r="K4584" s="151" t="str">
        <f>IFERROR(IF(VLOOKUP(B4584,comp!$D:$L,1,FALSE)=B4584,"",""),"Novo")</f>
        <v/>
      </c>
    </row>
    <row r="4585" spans="1:11">
      <c r="A4585" s="151">
        <v>764</v>
      </c>
      <c r="B4585" s="151">
        <v>6315</v>
      </c>
      <c r="C4585" s="151" t="s">
        <v>3464</v>
      </c>
      <c r="D4585" s="151" t="s">
        <v>727</v>
      </c>
      <c r="E4585" s="151">
        <v>37.0590501</v>
      </c>
      <c r="F4585" s="154" t="s">
        <v>7526</v>
      </c>
      <c r="G4585" s="156">
        <v>15340.223198394</v>
      </c>
      <c r="H4585" s="156">
        <v>0</v>
      </c>
      <c r="I4585" s="156">
        <v>2068.156610513</v>
      </c>
      <c r="J4585" s="156" t="s">
        <v>4328</v>
      </c>
      <c r="K4585" s="151" t="str">
        <f>IFERROR(IF(VLOOKUP(B4585,comp!$D:$L,1,FALSE)=B4585,"",""),"Novo")</f>
        <v/>
      </c>
    </row>
    <row r="4586" spans="1:11">
      <c r="A4586" s="151">
        <v>764</v>
      </c>
      <c r="B4586" s="151">
        <v>6316</v>
      </c>
      <c r="C4586" s="151" t="s">
        <v>3465</v>
      </c>
      <c r="D4586" s="151" t="s">
        <v>727</v>
      </c>
      <c r="E4586" s="151">
        <v>37.0590501</v>
      </c>
      <c r="F4586" s="154" t="s">
        <v>7526</v>
      </c>
      <c r="G4586" s="156">
        <v>15340.223198394</v>
      </c>
      <c r="H4586" s="156">
        <v>0</v>
      </c>
      <c r="I4586" s="156">
        <v>601.747931806</v>
      </c>
      <c r="J4586" s="156" t="s">
        <v>4328</v>
      </c>
      <c r="K4586" s="151" t="str">
        <f>IFERROR(IF(VLOOKUP(B4586,comp!$D:$L,1,FALSE)=B4586,"",""),"Novo")</f>
        <v/>
      </c>
    </row>
    <row r="4587" spans="1:11">
      <c r="A4587" s="151">
        <v>764</v>
      </c>
      <c r="B4587" s="151">
        <v>6317</v>
      </c>
      <c r="C4587" s="151" t="s">
        <v>3466</v>
      </c>
      <c r="D4587" s="151" t="s">
        <v>727</v>
      </c>
      <c r="E4587" s="151">
        <v>13.6071887</v>
      </c>
      <c r="F4587" s="154" t="s">
        <v>7523</v>
      </c>
      <c r="G4587" s="156">
        <v>2068.156610513</v>
      </c>
      <c r="H4587" s="156">
        <v>0</v>
      </c>
      <c r="I4587" s="156">
        <v>270.137137962</v>
      </c>
      <c r="J4587" s="156" t="s">
        <v>4328</v>
      </c>
      <c r="K4587" s="151" t="str">
        <f>IFERROR(IF(VLOOKUP(B4587,comp!$D:$L,1,FALSE)=B4587,"",""),"Novo")</f>
        <v/>
      </c>
    </row>
    <row r="4588" spans="1:11">
      <c r="A4588" s="151">
        <v>764</v>
      </c>
      <c r="B4588" s="151">
        <v>6318</v>
      </c>
      <c r="C4588" s="151" t="s">
        <v>3467</v>
      </c>
      <c r="D4588" s="151" t="s">
        <v>727</v>
      </c>
      <c r="E4588" s="151">
        <v>7.3401797000000002</v>
      </c>
      <c r="F4588" s="154" t="s">
        <v>7522</v>
      </c>
      <c r="G4588" s="156">
        <v>601.747931806</v>
      </c>
      <c r="H4588" s="156">
        <v>0</v>
      </c>
      <c r="I4588" s="156">
        <v>71.651053347000001</v>
      </c>
      <c r="J4588" s="156" t="s">
        <v>4328</v>
      </c>
      <c r="K4588" s="151" t="str">
        <f>IFERROR(IF(VLOOKUP(B4588,comp!$D:$L,1,FALSE)=B4588,"",""),"Novo")</f>
        <v/>
      </c>
    </row>
    <row r="4589" spans="1:11">
      <c r="A4589" s="151">
        <v>764</v>
      </c>
      <c r="B4589" s="151">
        <v>6319</v>
      </c>
      <c r="C4589" s="151" t="s">
        <v>3468</v>
      </c>
      <c r="D4589" s="151" t="s">
        <v>727</v>
      </c>
      <c r="E4589" s="151">
        <v>4.9178433999999998</v>
      </c>
      <c r="F4589" s="154" t="s">
        <v>7521</v>
      </c>
      <c r="G4589" s="156">
        <v>270.137137962</v>
      </c>
      <c r="H4589" s="156">
        <v>0</v>
      </c>
      <c r="I4589" s="156">
        <v>22024.120797954001</v>
      </c>
      <c r="J4589" s="156" t="s">
        <v>4328</v>
      </c>
      <c r="K4589" s="151" t="str">
        <f>IFERROR(IF(VLOOKUP(B4589,comp!$D:$L,1,FALSE)=B4589,"",""),"Novo")</f>
        <v/>
      </c>
    </row>
    <row r="4590" spans="1:11">
      <c r="A4590" s="151">
        <v>764</v>
      </c>
      <c r="B4590" s="151">
        <v>6320</v>
      </c>
      <c r="C4590" s="151" t="s">
        <v>2890</v>
      </c>
      <c r="D4590" s="151" t="s">
        <v>727</v>
      </c>
      <c r="E4590" s="151">
        <v>2.5327343</v>
      </c>
      <c r="F4590" s="154" t="s">
        <v>7520</v>
      </c>
      <c r="G4590" s="156">
        <v>71.651053347000001</v>
      </c>
      <c r="H4590" s="156">
        <v>0</v>
      </c>
      <c r="I4590" s="156">
        <v>3175.6686742379998</v>
      </c>
      <c r="J4590" s="156" t="s">
        <v>4328</v>
      </c>
      <c r="K4590" s="151" t="str">
        <f>IFERROR(IF(VLOOKUP(B4590,comp!$D:$L,1,FALSE)=B4590,"",""),"Novo")</f>
        <v/>
      </c>
    </row>
    <row r="4591" spans="1:11">
      <c r="A4591" s="151">
        <v>764</v>
      </c>
      <c r="B4591" s="151">
        <v>6321</v>
      </c>
      <c r="C4591" s="151" t="s">
        <v>3469</v>
      </c>
      <c r="D4591" s="151" t="s">
        <v>727</v>
      </c>
      <c r="E4591" s="151">
        <v>44.404364600000001</v>
      </c>
      <c r="F4591" s="154" t="s">
        <v>7527</v>
      </c>
      <c r="G4591" s="156">
        <v>22024.120797954001</v>
      </c>
      <c r="H4591" s="156">
        <v>0</v>
      </c>
      <c r="I4591" s="156">
        <v>52.057791223999999</v>
      </c>
      <c r="J4591" s="156" t="s">
        <v>4328</v>
      </c>
      <c r="K4591" s="151" t="str">
        <f>IFERROR(IF(VLOOKUP(B4591,comp!$D:$L,1,FALSE)=B4591,"",""),"Novo")</f>
        <v/>
      </c>
    </row>
    <row r="4592" spans="1:11">
      <c r="A4592" s="151">
        <v>764</v>
      </c>
      <c r="B4592" s="151">
        <v>6322</v>
      </c>
      <c r="C4592" s="151" t="s">
        <v>3470</v>
      </c>
      <c r="D4592" s="151" t="s">
        <v>727</v>
      </c>
      <c r="E4592" s="151">
        <v>16.861360699999999</v>
      </c>
      <c r="F4592" s="154" t="s">
        <v>7528</v>
      </c>
      <c r="G4592" s="156">
        <v>3175.6686742379998</v>
      </c>
      <c r="H4592" s="156">
        <v>0</v>
      </c>
      <c r="I4592" s="156">
        <v>65.808741521000002</v>
      </c>
      <c r="J4592" s="156" t="s">
        <v>4328</v>
      </c>
      <c r="K4592" s="151" t="str">
        <f>IFERROR(IF(VLOOKUP(B4592,comp!$D:$L,1,FALSE)=B4592,"",""),"Novo")</f>
        <v/>
      </c>
    </row>
    <row r="4593" spans="1:11">
      <c r="A4593" s="151">
        <v>764</v>
      </c>
      <c r="B4593" s="151">
        <v>6323</v>
      </c>
      <c r="C4593" s="151" t="s">
        <v>3471</v>
      </c>
      <c r="D4593" s="151" t="s">
        <v>727</v>
      </c>
      <c r="E4593" s="151">
        <v>2.1591784000000001</v>
      </c>
      <c r="F4593" s="154" t="s">
        <v>7529</v>
      </c>
      <c r="G4593" s="156">
        <v>52.057791223999999</v>
      </c>
      <c r="H4593" s="156">
        <v>0</v>
      </c>
      <c r="I4593" s="156">
        <v>535.28467442399995</v>
      </c>
      <c r="J4593" s="156" t="s">
        <v>4328</v>
      </c>
      <c r="K4593" s="151" t="str">
        <f>IFERROR(IF(VLOOKUP(B4593,comp!$D:$L,1,FALSE)=B4593,"",""),"Novo")</f>
        <v/>
      </c>
    </row>
    <row r="4594" spans="1:11">
      <c r="A4594" s="151">
        <v>764</v>
      </c>
      <c r="B4594" s="151">
        <v>9883</v>
      </c>
      <c r="C4594" s="151" t="s">
        <v>3472</v>
      </c>
      <c r="D4594" s="151" t="s">
        <v>727</v>
      </c>
      <c r="E4594" s="151">
        <v>2.4274711</v>
      </c>
      <c r="F4594" s="154" t="s">
        <v>7530</v>
      </c>
      <c r="G4594" s="156">
        <v>65.808741521000002</v>
      </c>
      <c r="H4594" s="156">
        <v>0</v>
      </c>
      <c r="I4594" s="156">
        <v>115.39614865999999</v>
      </c>
      <c r="J4594" s="156" t="s">
        <v>4328</v>
      </c>
      <c r="K4594" s="151" t="str">
        <f>IFERROR(IF(VLOOKUP(B4594,comp!$D:$L,1,FALSE)=B4594,"",""),"Novo")</f>
        <v/>
      </c>
    </row>
    <row r="4595" spans="1:11">
      <c r="A4595" s="151">
        <v>764</v>
      </c>
      <c r="B4595" s="151">
        <v>9884</v>
      </c>
      <c r="C4595" s="151" t="s">
        <v>3473</v>
      </c>
      <c r="D4595" s="151" t="s">
        <v>727</v>
      </c>
      <c r="E4595" s="151">
        <v>6.9229782000000002</v>
      </c>
      <c r="F4595" s="154" t="s">
        <v>7531</v>
      </c>
      <c r="G4595" s="156">
        <v>535.28467442399995</v>
      </c>
      <c r="H4595" s="156">
        <v>0</v>
      </c>
      <c r="I4595" s="156">
        <v>123.44891060200001</v>
      </c>
      <c r="J4595" s="156" t="s">
        <v>4328</v>
      </c>
      <c r="K4595" s="151" t="str">
        <f>IFERROR(IF(VLOOKUP(B4595,comp!$D:$L,1,FALSE)=B4595,"",""),"Novo")</f>
        <v/>
      </c>
    </row>
    <row r="4596" spans="1:11">
      <c r="A4596" s="151">
        <v>764</v>
      </c>
      <c r="B4596" s="151">
        <v>9885</v>
      </c>
      <c r="C4596" s="151" t="s">
        <v>3474</v>
      </c>
      <c r="D4596" s="151" t="s">
        <v>727</v>
      </c>
      <c r="E4596" s="151">
        <v>3.2143774000000001</v>
      </c>
      <c r="F4596" s="154" t="s">
        <v>7532</v>
      </c>
      <c r="G4596" s="156">
        <v>115.39614865999999</v>
      </c>
      <c r="H4596" s="156">
        <v>0</v>
      </c>
      <c r="I4596" s="156">
        <v>1157.43389112</v>
      </c>
      <c r="J4596" s="156" t="s">
        <v>4328</v>
      </c>
      <c r="K4596" s="151" t="str">
        <f>IFERROR(IF(VLOOKUP(B4596,comp!$D:$L,1,FALSE)=B4596,"",""),"Novo")</f>
        <v/>
      </c>
    </row>
    <row r="4597" spans="1:11">
      <c r="A4597" s="151">
        <v>764</v>
      </c>
      <c r="B4597" s="151">
        <v>9886</v>
      </c>
      <c r="C4597" s="151" t="s">
        <v>2891</v>
      </c>
      <c r="D4597" s="151" t="s">
        <v>727</v>
      </c>
      <c r="E4597" s="151">
        <v>3.3247754</v>
      </c>
      <c r="F4597" s="154" t="s">
        <v>7533</v>
      </c>
      <c r="G4597" s="156">
        <v>123.44891060200001</v>
      </c>
      <c r="H4597" s="156">
        <v>0</v>
      </c>
      <c r="I4597" s="156">
        <v>345.58317030900002</v>
      </c>
      <c r="J4597" s="156" t="s">
        <v>4328</v>
      </c>
      <c r="K4597" s="151" t="str">
        <f>IFERROR(IF(VLOOKUP(B4597,comp!$D:$L,1,FALSE)=B4597,"",""),"Novo")</f>
        <v/>
      </c>
    </row>
    <row r="4598" spans="1:11">
      <c r="A4598" s="151">
        <v>764</v>
      </c>
      <c r="B4598" s="151">
        <v>9887</v>
      </c>
      <c r="C4598" s="151" t="s">
        <v>3475</v>
      </c>
      <c r="D4598" s="151" t="s">
        <v>727</v>
      </c>
      <c r="E4598" s="151">
        <v>10.1797176</v>
      </c>
      <c r="F4598" s="154" t="s">
        <v>7534</v>
      </c>
      <c r="G4598" s="156">
        <v>1157.43389112</v>
      </c>
      <c r="H4598" s="156">
        <v>0</v>
      </c>
      <c r="I4598" s="156">
        <v>3168.3368490359999</v>
      </c>
      <c r="J4598" s="156" t="s">
        <v>4328</v>
      </c>
      <c r="K4598" s="151" t="str">
        <f>IFERROR(IF(VLOOKUP(B4598,comp!$D:$L,1,FALSE)=B4598,"",""),"Novo")</f>
        <v/>
      </c>
    </row>
    <row r="4599" spans="1:11">
      <c r="A4599" s="151">
        <v>764</v>
      </c>
      <c r="B4599" s="151">
        <v>9888</v>
      </c>
      <c r="C4599" s="151" t="s">
        <v>3476</v>
      </c>
      <c r="D4599" s="151" t="s">
        <v>727</v>
      </c>
      <c r="E4599" s="151">
        <v>5.5622593</v>
      </c>
      <c r="F4599" s="154" t="s">
        <v>7535</v>
      </c>
      <c r="G4599" s="156">
        <v>345.58317030900002</v>
      </c>
      <c r="H4599" s="156">
        <v>0</v>
      </c>
      <c r="I4599" s="156">
        <v>7604.6376159899992</v>
      </c>
      <c r="J4599" s="156" t="s">
        <v>4328</v>
      </c>
      <c r="K4599" s="151" t="str">
        <f>IFERROR(IF(VLOOKUP(B4599,comp!$D:$L,1,FALSE)=B4599,"",""),"Novo")</f>
        <v/>
      </c>
    </row>
    <row r="4600" spans="1:11">
      <c r="A4600" s="151">
        <v>764</v>
      </c>
      <c r="B4600" s="151">
        <v>9889</v>
      </c>
      <c r="C4600" s="151" t="s">
        <v>3477</v>
      </c>
      <c r="D4600" s="151" t="s">
        <v>727</v>
      </c>
      <c r="E4600" s="151">
        <v>16.8421053</v>
      </c>
      <c r="F4600" s="154" t="s">
        <v>7536</v>
      </c>
      <c r="G4600" s="156">
        <v>3168.3368490359999</v>
      </c>
      <c r="H4600" s="156">
        <v>0</v>
      </c>
      <c r="I4600" s="156">
        <v>14986.393806023998</v>
      </c>
      <c r="J4600" s="156" t="s">
        <v>4328</v>
      </c>
      <c r="K4600" s="151" t="str">
        <f>IFERROR(IF(VLOOKUP(B4600,comp!$D:$L,1,FALSE)=B4600,"",""),"Novo")</f>
        <v/>
      </c>
    </row>
    <row r="4601" spans="1:11">
      <c r="A4601" s="151">
        <v>764</v>
      </c>
      <c r="B4601" s="151">
        <v>9890</v>
      </c>
      <c r="C4601" s="151" t="s">
        <v>3478</v>
      </c>
      <c r="D4601" s="151" t="s">
        <v>727</v>
      </c>
      <c r="E4601" s="151">
        <v>26.092426199999998</v>
      </c>
      <c r="F4601" s="154" t="s">
        <v>7537</v>
      </c>
      <c r="G4601" s="156">
        <v>7604.6376159899992</v>
      </c>
      <c r="H4601" s="156">
        <v>0</v>
      </c>
      <c r="I4601" s="156">
        <v>3.6724006400000002</v>
      </c>
      <c r="J4601" s="156" t="s">
        <v>4328</v>
      </c>
      <c r="K4601" s="151" t="str">
        <f>IFERROR(IF(VLOOKUP(B4601,comp!$D:$L,1,FALSE)=B4601,"",""),"Novo")</f>
        <v/>
      </c>
    </row>
    <row r="4602" spans="1:11">
      <c r="A4602" s="151">
        <v>764</v>
      </c>
      <c r="B4602" s="151">
        <v>9891</v>
      </c>
      <c r="C4602" s="151" t="s">
        <v>2899</v>
      </c>
      <c r="D4602" s="151" t="s">
        <v>727</v>
      </c>
      <c r="E4602" s="151">
        <v>36.629011599999998</v>
      </c>
      <c r="F4602" s="154" t="s">
        <v>7538</v>
      </c>
      <c r="G4602" s="156">
        <v>14986.393806023998</v>
      </c>
      <c r="H4602" s="156">
        <v>0</v>
      </c>
      <c r="I4602" s="156">
        <v>3.0766881060000002</v>
      </c>
      <c r="J4602" s="156" t="s">
        <v>4328</v>
      </c>
      <c r="K4602" s="151" t="str">
        <f>IFERROR(IF(VLOOKUP(B4602,comp!$D:$L,1,FALSE)=B4602,"",""),"Novo")</f>
        <v/>
      </c>
    </row>
    <row r="4603" spans="1:11">
      <c r="A4603" s="151">
        <v>764</v>
      </c>
      <c r="B4603" s="151">
        <v>12394</v>
      </c>
      <c r="C4603" s="151" t="s">
        <v>3479</v>
      </c>
      <c r="D4603" s="151" t="s">
        <v>727</v>
      </c>
      <c r="E4603" s="151">
        <v>0.57381260000000001</v>
      </c>
      <c r="F4603" s="154" t="s">
        <v>7341</v>
      </c>
      <c r="G4603" s="156">
        <v>3.6724006400000002</v>
      </c>
      <c r="H4603" s="156">
        <v>0</v>
      </c>
      <c r="I4603" s="156">
        <v>3.0766881060000002</v>
      </c>
      <c r="J4603" s="156" t="s">
        <v>4328</v>
      </c>
      <c r="K4603" s="151" t="str">
        <f>IFERROR(IF(VLOOKUP(B4603,comp!$D:$L,1,FALSE)=B4603,"",""),"Novo")</f>
        <v/>
      </c>
    </row>
    <row r="4604" spans="1:11">
      <c r="A4604" s="151">
        <v>764</v>
      </c>
      <c r="B4604" s="151">
        <v>12395</v>
      </c>
      <c r="C4604" s="151" t="s">
        <v>3480</v>
      </c>
      <c r="D4604" s="151" t="s">
        <v>727</v>
      </c>
      <c r="E4604" s="151">
        <v>0.5250321</v>
      </c>
      <c r="F4604" s="154" t="s">
        <v>7539</v>
      </c>
      <c r="G4604" s="156">
        <v>3.0766881060000002</v>
      </c>
      <c r="H4604" s="156">
        <v>0</v>
      </c>
      <c r="I4604" s="156">
        <v>1135.1062885399999</v>
      </c>
      <c r="J4604" s="156" t="s">
        <v>4328</v>
      </c>
      <c r="K4604" s="151" t="str">
        <f>IFERROR(IF(VLOOKUP(B4604,comp!$D:$L,1,FALSE)=B4604,"",""),"Novo")</f>
        <v/>
      </c>
    </row>
    <row r="4605" spans="1:11">
      <c r="A4605" s="151">
        <v>764</v>
      </c>
      <c r="B4605" s="151">
        <v>12396</v>
      </c>
      <c r="C4605" s="151" t="s">
        <v>3481</v>
      </c>
      <c r="D4605" s="151" t="s">
        <v>727</v>
      </c>
      <c r="E4605" s="151">
        <v>0.5250321</v>
      </c>
      <c r="F4605" s="154" t="s">
        <v>7539</v>
      </c>
      <c r="G4605" s="156">
        <v>3.0766881060000002</v>
      </c>
      <c r="H4605" s="156">
        <v>0</v>
      </c>
      <c r="I4605" s="156">
        <v>102.06007543999999</v>
      </c>
      <c r="J4605" s="156" t="s">
        <v>4328</v>
      </c>
      <c r="K4605" s="151" t="str">
        <f>IFERROR(IF(VLOOKUP(B4605,comp!$D:$L,1,FALSE)=B4605,"",""),"Novo")</f>
        <v/>
      </c>
    </row>
    <row r="4606" spans="1:11">
      <c r="A4606" s="151">
        <v>764</v>
      </c>
      <c r="B4606" s="151">
        <v>12402</v>
      </c>
      <c r="C4606" s="151" t="s">
        <v>3482</v>
      </c>
      <c r="D4606" s="151" t="s">
        <v>727</v>
      </c>
      <c r="E4606" s="151">
        <v>10.080872899999999</v>
      </c>
      <c r="F4606" s="154" t="s">
        <v>7540</v>
      </c>
      <c r="G4606" s="156">
        <v>1135.1062885399999</v>
      </c>
      <c r="H4606" s="156">
        <v>0</v>
      </c>
      <c r="I4606" s="156">
        <v>13.834158679</v>
      </c>
      <c r="J4606" s="156" t="s">
        <v>4328</v>
      </c>
      <c r="K4606" s="151" t="str">
        <f>IFERROR(IF(VLOOKUP(B4606,comp!$D:$L,1,FALSE)=B4606,"",""),"Novo")</f>
        <v/>
      </c>
    </row>
    <row r="4607" spans="1:11">
      <c r="A4607" s="151">
        <v>764</v>
      </c>
      <c r="B4607" s="151">
        <v>12403</v>
      </c>
      <c r="C4607" s="151" t="s">
        <v>3483</v>
      </c>
      <c r="D4607" s="151" t="s">
        <v>727</v>
      </c>
      <c r="E4607" s="151">
        <v>3.0231064999999999</v>
      </c>
      <c r="F4607" s="154" t="s">
        <v>7541</v>
      </c>
      <c r="G4607" s="156">
        <v>102.06007543999999</v>
      </c>
      <c r="H4607" s="156">
        <v>0</v>
      </c>
      <c r="I4607" s="156">
        <v>10.23715022</v>
      </c>
      <c r="J4607" s="156" t="s">
        <v>4328</v>
      </c>
      <c r="K4607" s="151" t="str">
        <f>IFERROR(IF(VLOOKUP(B4607,comp!$D:$L,1,FALSE)=B4607,"",""),"Novo")</f>
        <v/>
      </c>
    </row>
    <row r="4608" spans="1:11">
      <c r="A4608" s="151">
        <v>764</v>
      </c>
      <c r="B4608" s="151">
        <v>12404</v>
      </c>
      <c r="C4608" s="151" t="s">
        <v>3484</v>
      </c>
      <c r="D4608" s="151" t="s">
        <v>727</v>
      </c>
      <c r="E4608" s="151">
        <v>1.1129652999999999</v>
      </c>
      <c r="F4608" s="154" t="s">
        <v>7542</v>
      </c>
      <c r="G4608" s="156">
        <v>13.834158679</v>
      </c>
      <c r="H4608" s="156">
        <v>0</v>
      </c>
      <c r="I4608" s="156">
        <v>134.16816322</v>
      </c>
      <c r="J4608" s="156" t="s">
        <v>4328</v>
      </c>
      <c r="K4608" s="151" t="str">
        <f>IFERROR(IF(VLOOKUP(B4608,comp!$D:$L,1,FALSE)=B4608,"",""),"Novo")</f>
        <v/>
      </c>
    </row>
    <row r="4609" spans="1:11">
      <c r="A4609" s="151">
        <v>764</v>
      </c>
      <c r="B4609" s="151">
        <v>12406</v>
      </c>
      <c r="C4609" s="151" t="s">
        <v>3485</v>
      </c>
      <c r="D4609" s="151" t="s">
        <v>727</v>
      </c>
      <c r="E4609" s="151">
        <v>0.95763799999999999</v>
      </c>
      <c r="F4609" s="154" t="s">
        <v>7543</v>
      </c>
      <c r="G4609" s="156">
        <v>10.23715022</v>
      </c>
      <c r="H4609" s="156">
        <v>0</v>
      </c>
      <c r="I4609" s="156">
        <v>42.746341455000007</v>
      </c>
      <c r="J4609" s="156" t="s">
        <v>4328</v>
      </c>
      <c r="K4609" s="151" t="str">
        <f>IFERROR(IF(VLOOKUP(B4609,comp!$D:$L,1,FALSE)=B4609,"",""),"Novo")</f>
        <v/>
      </c>
    </row>
    <row r="4610" spans="1:11">
      <c r="A4610" s="151">
        <v>764</v>
      </c>
      <c r="B4610" s="151">
        <v>12407</v>
      </c>
      <c r="C4610" s="151" t="s">
        <v>3486</v>
      </c>
      <c r="D4610" s="151" t="s">
        <v>727</v>
      </c>
      <c r="E4610" s="151">
        <v>3.4659819999999999</v>
      </c>
      <c r="F4610" s="154" t="s">
        <v>7544</v>
      </c>
      <c r="G4610" s="156">
        <v>134.16816322</v>
      </c>
      <c r="H4610" s="156">
        <v>0</v>
      </c>
      <c r="I4610" s="156">
        <v>42.746341455000007</v>
      </c>
      <c r="J4610" s="156" t="s">
        <v>4328</v>
      </c>
      <c r="K4610" s="151" t="str">
        <f>IFERROR(IF(VLOOKUP(B4610,comp!$D:$L,1,FALSE)=B4610,"",""),"Novo")</f>
        <v/>
      </c>
    </row>
    <row r="4611" spans="1:11">
      <c r="A4611" s="151">
        <v>764</v>
      </c>
      <c r="B4611" s="151">
        <v>12408</v>
      </c>
      <c r="C4611" s="151" t="s">
        <v>3487</v>
      </c>
      <c r="D4611" s="151" t="s">
        <v>727</v>
      </c>
      <c r="E4611" s="151">
        <v>1.9563543000000001</v>
      </c>
      <c r="F4611" s="154" t="s">
        <v>7545</v>
      </c>
      <c r="G4611" s="156">
        <v>42.746341455000007</v>
      </c>
      <c r="H4611" s="156">
        <v>0</v>
      </c>
      <c r="I4611" s="156">
        <v>20.285622595</v>
      </c>
      <c r="J4611" s="156" t="s">
        <v>4328</v>
      </c>
      <c r="K4611" s="151" t="str">
        <f>IFERROR(IF(VLOOKUP(B4611,comp!$D:$L,1,FALSE)=B4611,"",""),"Novo")</f>
        <v/>
      </c>
    </row>
    <row r="4612" spans="1:11">
      <c r="A4612" s="151">
        <v>764</v>
      </c>
      <c r="B4612" s="151">
        <v>12409</v>
      </c>
      <c r="C4612" s="151" t="s">
        <v>3488</v>
      </c>
      <c r="D4612" s="151" t="s">
        <v>727</v>
      </c>
      <c r="E4612" s="151">
        <v>1.9563543000000001</v>
      </c>
      <c r="F4612" s="154" t="s">
        <v>7545</v>
      </c>
      <c r="G4612" s="156">
        <v>42.746341455000007</v>
      </c>
      <c r="H4612" s="156">
        <v>0</v>
      </c>
      <c r="I4612" s="156">
        <v>193.92662312399997</v>
      </c>
      <c r="J4612" s="156" t="s">
        <v>4328</v>
      </c>
      <c r="K4612" s="151" t="str">
        <f>IFERROR(IF(VLOOKUP(B4612,comp!$D:$L,1,FALSE)=B4612,"",""),"Novo")</f>
        <v/>
      </c>
    </row>
    <row r="4613" spans="1:11">
      <c r="A4613" s="151">
        <v>764</v>
      </c>
      <c r="B4613" s="151">
        <v>12410</v>
      </c>
      <c r="C4613" s="151" t="s">
        <v>3489</v>
      </c>
      <c r="D4613" s="151" t="s">
        <v>727</v>
      </c>
      <c r="E4613" s="151">
        <v>1.3478819</v>
      </c>
      <c r="F4613" s="154" t="s">
        <v>7546</v>
      </c>
      <c r="G4613" s="156">
        <v>20.285622595</v>
      </c>
      <c r="H4613" s="156">
        <v>0</v>
      </c>
      <c r="I4613" s="156">
        <v>1313.3512756800001</v>
      </c>
      <c r="J4613" s="156" t="s">
        <v>4328</v>
      </c>
      <c r="K4613" s="151" t="str">
        <f>IFERROR(IF(VLOOKUP(B4613,comp!$D:$L,1,FALSE)=B4613,"",""),"Novo")</f>
        <v/>
      </c>
    </row>
    <row r="4614" spans="1:11">
      <c r="A4614" s="151">
        <v>764</v>
      </c>
      <c r="B4614" s="151">
        <v>12411</v>
      </c>
      <c r="C4614" s="151" t="s">
        <v>3490</v>
      </c>
      <c r="D4614" s="151" t="s">
        <v>727</v>
      </c>
      <c r="E4614" s="151">
        <v>4.1668805999999998</v>
      </c>
      <c r="F4614" s="154" t="s">
        <v>7547</v>
      </c>
      <c r="G4614" s="156">
        <v>193.92662312399997</v>
      </c>
      <c r="H4614" s="156">
        <v>0</v>
      </c>
      <c r="I4614" s="156">
        <v>1029.8202807749999</v>
      </c>
      <c r="J4614" s="156" t="s">
        <v>4328</v>
      </c>
      <c r="K4614" s="151" t="str">
        <f>IFERROR(IF(VLOOKUP(B4614,comp!$D:$L,1,FALSE)=B4614,"",""),"Novo")</f>
        <v/>
      </c>
    </row>
    <row r="4615" spans="1:11">
      <c r="A4615" s="151">
        <v>764</v>
      </c>
      <c r="B4615" s="151">
        <v>12412</v>
      </c>
      <c r="C4615" s="151" t="s">
        <v>3491</v>
      </c>
      <c r="D4615" s="151" t="s">
        <v>727</v>
      </c>
      <c r="E4615" s="151">
        <v>10.843389</v>
      </c>
      <c r="F4615" s="154" t="s">
        <v>7548</v>
      </c>
      <c r="G4615" s="156">
        <v>1313.3512756800001</v>
      </c>
      <c r="H4615" s="156">
        <v>0</v>
      </c>
      <c r="I4615" s="156">
        <v>434.35135089500005</v>
      </c>
      <c r="J4615" s="156" t="s">
        <v>4328</v>
      </c>
      <c r="K4615" s="151" t="str">
        <f>IFERROR(IF(VLOOKUP(B4615,comp!$D:$L,1,FALSE)=B4615,"",""),"Novo")</f>
        <v/>
      </c>
    </row>
    <row r="4616" spans="1:11">
      <c r="A4616" s="151">
        <v>764</v>
      </c>
      <c r="B4616" s="151">
        <v>12424</v>
      </c>
      <c r="C4616" s="151" t="s">
        <v>3492</v>
      </c>
      <c r="D4616" s="151" t="s">
        <v>727</v>
      </c>
      <c r="E4616" s="151">
        <v>9.6020538999999996</v>
      </c>
      <c r="F4616" s="154" t="s">
        <v>7549</v>
      </c>
      <c r="G4616" s="156">
        <v>1029.8202807749999</v>
      </c>
      <c r="H4616" s="156">
        <v>0</v>
      </c>
      <c r="I4616" s="156">
        <v>230.13504696000001</v>
      </c>
      <c r="J4616" s="156" t="s">
        <v>4328</v>
      </c>
      <c r="K4616" s="151" t="str">
        <f>IFERROR(IF(VLOOKUP(B4616,comp!$D:$L,1,FALSE)=B4616,"",""),"Novo")</f>
        <v/>
      </c>
    </row>
    <row r="4617" spans="1:11">
      <c r="A4617" s="151">
        <v>764</v>
      </c>
      <c r="B4617" s="151">
        <v>12425</v>
      </c>
      <c r="C4617" s="151" t="s">
        <v>3493</v>
      </c>
      <c r="D4617" s="151" t="s">
        <v>727</v>
      </c>
      <c r="E4617" s="151">
        <v>6.2362003000000001</v>
      </c>
      <c r="F4617" s="154" t="s">
        <v>7550</v>
      </c>
      <c r="G4617" s="156">
        <v>434.35135089500005</v>
      </c>
      <c r="H4617" s="156">
        <v>0</v>
      </c>
      <c r="I4617" s="156">
        <v>7483.0872105959997</v>
      </c>
      <c r="J4617" s="156" t="s">
        <v>4328</v>
      </c>
      <c r="K4617" s="151" t="str">
        <f>IFERROR(IF(VLOOKUP(B4617,comp!$D:$L,1,FALSE)=B4617,"",""),"Novo")</f>
        <v/>
      </c>
    </row>
    <row r="4618" spans="1:11">
      <c r="A4618" s="151">
        <v>764</v>
      </c>
      <c r="B4618" s="151">
        <v>12426</v>
      </c>
      <c r="C4618" s="151" t="s">
        <v>3494</v>
      </c>
      <c r="D4618" s="151" t="s">
        <v>727</v>
      </c>
      <c r="E4618" s="151">
        <v>4.5391528000000001</v>
      </c>
      <c r="F4618" s="154" t="s">
        <v>7551</v>
      </c>
      <c r="G4618" s="156">
        <v>230.13504696000001</v>
      </c>
      <c r="H4618" s="156">
        <v>0</v>
      </c>
      <c r="I4618" s="156">
        <v>3082.9870881040001</v>
      </c>
      <c r="J4618" s="156" t="s">
        <v>4328</v>
      </c>
      <c r="K4618" s="151" t="str">
        <f>IFERROR(IF(VLOOKUP(B4618,comp!$D:$L,1,FALSE)=B4618,"",""),"Novo")</f>
        <v/>
      </c>
    </row>
    <row r="4619" spans="1:11">
      <c r="A4619" s="151">
        <v>764</v>
      </c>
      <c r="B4619" s="151">
        <v>12427</v>
      </c>
      <c r="C4619" s="151" t="s">
        <v>3495</v>
      </c>
      <c r="D4619" s="151" t="s">
        <v>727</v>
      </c>
      <c r="E4619" s="151">
        <v>25.883183599999999</v>
      </c>
      <c r="F4619" s="154" t="s">
        <v>7552</v>
      </c>
      <c r="G4619" s="156">
        <v>7483.0872105959997</v>
      </c>
      <c r="H4619" s="156">
        <v>0</v>
      </c>
      <c r="I4619" s="156">
        <v>19566.585348749999</v>
      </c>
      <c r="J4619" s="156" t="s">
        <v>4328</v>
      </c>
      <c r="K4619" s="151" t="str">
        <f>IFERROR(IF(VLOOKUP(B4619,comp!$D:$L,1,FALSE)=B4619,"",""),"Novo")</f>
        <v/>
      </c>
    </row>
    <row r="4620" spans="1:11">
      <c r="A4620" s="151">
        <v>764</v>
      </c>
      <c r="B4620" s="151">
        <v>12428</v>
      </c>
      <c r="C4620" s="151" t="s">
        <v>3496</v>
      </c>
      <c r="D4620" s="151" t="s">
        <v>727</v>
      </c>
      <c r="E4620" s="151">
        <v>16.613607200000001</v>
      </c>
      <c r="F4620" s="154" t="s">
        <v>7553</v>
      </c>
      <c r="G4620" s="156">
        <v>3082.9870881040001</v>
      </c>
      <c r="H4620" s="156">
        <v>0</v>
      </c>
      <c r="I4620" s="156">
        <v>345.85397940500002</v>
      </c>
      <c r="J4620" s="156" t="s">
        <v>4328</v>
      </c>
      <c r="K4620" s="151" t="str">
        <f>IFERROR(IF(VLOOKUP(B4620,comp!$D:$L,1,FALSE)=B4620,"",""),"Novo")</f>
        <v/>
      </c>
    </row>
    <row r="4621" spans="1:11">
      <c r="A4621" s="151">
        <v>764</v>
      </c>
      <c r="B4621" s="151">
        <v>12429</v>
      </c>
      <c r="C4621" s="151" t="s">
        <v>3497</v>
      </c>
      <c r="D4621" s="151" t="s">
        <v>727</v>
      </c>
      <c r="E4621" s="151">
        <v>41.853658500000002</v>
      </c>
      <c r="F4621" s="154" t="s">
        <v>7554</v>
      </c>
      <c r="G4621" s="156">
        <v>19566.585348749999</v>
      </c>
      <c r="H4621" s="156">
        <v>0</v>
      </c>
      <c r="I4621" s="156">
        <v>56668.37177664</v>
      </c>
      <c r="J4621" s="156" t="s">
        <v>4328</v>
      </c>
      <c r="K4621" s="151" t="str">
        <f>IFERROR(IF(VLOOKUP(B4621,comp!$D:$L,1,FALSE)=B4621,"",""),"Novo")</f>
        <v/>
      </c>
    </row>
    <row r="4622" spans="1:11">
      <c r="A4622" s="151">
        <v>764</v>
      </c>
      <c r="B4622" s="151">
        <v>12430</v>
      </c>
      <c r="C4622" s="151" t="s">
        <v>3498</v>
      </c>
      <c r="D4622" s="151" t="s">
        <v>727</v>
      </c>
      <c r="E4622" s="151">
        <v>5.5648267000000002</v>
      </c>
      <c r="F4622" s="154" t="s">
        <v>7555</v>
      </c>
      <c r="G4622" s="156">
        <v>345.85397940500002</v>
      </c>
      <c r="H4622" s="156">
        <v>0</v>
      </c>
      <c r="I4622" s="156">
        <v>2397.1059810410002</v>
      </c>
      <c r="J4622" s="156" t="s">
        <v>4328</v>
      </c>
      <c r="K4622" s="151" t="str">
        <f>IFERROR(IF(VLOOKUP(B4622,comp!$D:$L,1,FALSE)=B4622,"",""),"Novo")</f>
        <v/>
      </c>
    </row>
    <row r="4623" spans="1:11">
      <c r="A4623" s="151">
        <v>764</v>
      </c>
      <c r="B4623" s="151">
        <v>12431</v>
      </c>
      <c r="C4623" s="151" t="s">
        <v>3499</v>
      </c>
      <c r="D4623" s="151" t="s">
        <v>727</v>
      </c>
      <c r="E4623" s="151">
        <v>71.227214399999994</v>
      </c>
      <c r="F4623" s="154" t="s">
        <v>7556</v>
      </c>
      <c r="G4623" s="156">
        <v>56668.37177664</v>
      </c>
      <c r="H4623" s="156">
        <v>0</v>
      </c>
      <c r="I4623" s="156">
        <v>971.49557644700008</v>
      </c>
      <c r="J4623" s="156" t="s">
        <v>4328</v>
      </c>
      <c r="K4623" s="151" t="str">
        <f>IFERROR(IF(VLOOKUP(B4623,comp!$D:$L,1,FALSE)=B4623,"",""),"Novo")</f>
        <v/>
      </c>
    </row>
    <row r="4624" spans="1:11">
      <c r="A4624" s="151">
        <v>764</v>
      </c>
      <c r="B4624" s="151">
        <v>12432</v>
      </c>
      <c r="C4624" s="151" t="s">
        <v>3500</v>
      </c>
      <c r="D4624" s="151" t="s">
        <v>727</v>
      </c>
      <c r="E4624" s="151">
        <v>14.649550700000001</v>
      </c>
      <c r="F4624" s="154" t="s">
        <v>7557</v>
      </c>
      <c r="G4624" s="156">
        <v>2397.1059810410002</v>
      </c>
      <c r="H4624" s="156">
        <v>0</v>
      </c>
      <c r="I4624" s="156">
        <v>254.55337507599998</v>
      </c>
      <c r="J4624" s="156" t="s">
        <v>4328</v>
      </c>
      <c r="K4624" s="151" t="str">
        <f>IFERROR(IF(VLOOKUP(B4624,comp!$D:$L,1,FALSE)=B4624,"",""),"Novo")</f>
        <v/>
      </c>
    </row>
    <row r="4625" spans="1:11">
      <c r="A4625" s="151">
        <v>764</v>
      </c>
      <c r="B4625" s="151">
        <v>12433</v>
      </c>
      <c r="C4625" s="151" t="s">
        <v>3501</v>
      </c>
      <c r="D4625" s="151" t="s">
        <v>727</v>
      </c>
      <c r="E4625" s="151">
        <v>9.3260591000000002</v>
      </c>
      <c r="F4625" s="154" t="s">
        <v>7558</v>
      </c>
      <c r="G4625" s="156">
        <v>971.49557644700008</v>
      </c>
      <c r="H4625" s="156">
        <v>0</v>
      </c>
      <c r="I4625" s="156">
        <v>9304.3254624660003</v>
      </c>
      <c r="J4625" s="156" t="s">
        <v>4328</v>
      </c>
      <c r="K4625" s="151" t="str">
        <f>IFERROR(IF(VLOOKUP(B4625,comp!$D:$L,1,FALSE)=B4625,"",""),"Novo")</f>
        <v/>
      </c>
    </row>
    <row r="4626" spans="1:11">
      <c r="A4626" s="151">
        <v>764</v>
      </c>
      <c r="B4626" s="151">
        <v>12434</v>
      </c>
      <c r="C4626" s="151" t="s">
        <v>3502</v>
      </c>
      <c r="D4626" s="151" t="s">
        <v>727</v>
      </c>
      <c r="E4626" s="151">
        <v>4.7740692999999998</v>
      </c>
      <c r="F4626" s="154" t="s">
        <v>7559</v>
      </c>
      <c r="G4626" s="156">
        <v>254.55337507599998</v>
      </c>
      <c r="H4626" s="156">
        <v>0</v>
      </c>
      <c r="I4626" s="156">
        <v>31714.687662833003</v>
      </c>
      <c r="J4626" s="156" t="s">
        <v>4328</v>
      </c>
      <c r="K4626" s="151" t="str">
        <f>IFERROR(IF(VLOOKUP(B4626,comp!$D:$L,1,FALSE)=B4626,"",""),"Novo")</f>
        <v/>
      </c>
    </row>
    <row r="4627" spans="1:11">
      <c r="A4627" s="151">
        <v>764</v>
      </c>
      <c r="B4627" s="151">
        <v>12435</v>
      </c>
      <c r="C4627" s="151" t="s">
        <v>3503</v>
      </c>
      <c r="D4627" s="151" t="s">
        <v>727</v>
      </c>
      <c r="E4627" s="151">
        <v>28.861360699999999</v>
      </c>
      <c r="F4627" s="154" t="s">
        <v>7560</v>
      </c>
      <c r="G4627" s="156">
        <v>9304.3254624660003</v>
      </c>
      <c r="H4627" s="156">
        <v>0</v>
      </c>
      <c r="I4627" s="156">
        <v>6068.8278335599998</v>
      </c>
      <c r="J4627" s="156" t="s">
        <v>4328</v>
      </c>
      <c r="K4627" s="151" t="str">
        <f>IFERROR(IF(VLOOKUP(B4627,comp!$D:$L,1,FALSE)=B4627,"",""),"Novo")</f>
        <v/>
      </c>
    </row>
    <row r="4628" spans="1:11">
      <c r="A4628" s="151">
        <v>764</v>
      </c>
      <c r="B4628" s="151">
        <v>12436</v>
      </c>
      <c r="C4628" s="151" t="s">
        <v>3504</v>
      </c>
      <c r="D4628" s="151" t="s">
        <v>727</v>
      </c>
      <c r="E4628" s="151">
        <v>53.284980699999998</v>
      </c>
      <c r="F4628" s="154" t="s">
        <v>7561</v>
      </c>
      <c r="G4628" s="156">
        <v>31714.687662833003</v>
      </c>
      <c r="H4628" s="156">
        <v>0</v>
      </c>
      <c r="I4628" s="156">
        <v>19875.027223450001</v>
      </c>
      <c r="J4628" s="156" t="s">
        <v>4328</v>
      </c>
      <c r="K4628" s="151" t="str">
        <f>IFERROR(IF(VLOOKUP(B4628,comp!$D:$L,1,FALSE)=B4628,"",""),"Novo")</f>
        <v/>
      </c>
    </row>
    <row r="4629" spans="1:11">
      <c r="A4629" s="151">
        <v>764</v>
      </c>
      <c r="B4629" s="151">
        <v>12437</v>
      </c>
      <c r="C4629" s="151" t="s">
        <v>3505</v>
      </c>
      <c r="D4629" s="151" t="s">
        <v>727</v>
      </c>
      <c r="E4629" s="151">
        <v>23.309370999999999</v>
      </c>
      <c r="F4629" s="154" t="s">
        <v>7562</v>
      </c>
      <c r="G4629" s="156">
        <v>6068.8278335599998</v>
      </c>
      <c r="H4629" s="156">
        <v>0</v>
      </c>
      <c r="I4629" s="156">
        <v>625.14464758400004</v>
      </c>
      <c r="J4629" s="156" t="s">
        <v>4328</v>
      </c>
      <c r="K4629" s="151" t="str">
        <f>IFERROR(IF(VLOOKUP(B4629,comp!$D:$L,1,FALSE)=B4629,"",""),"Novo")</f>
        <v/>
      </c>
    </row>
    <row r="4630" spans="1:11">
      <c r="A4630" s="151">
        <v>764</v>
      </c>
      <c r="B4630" s="151">
        <v>12438</v>
      </c>
      <c r="C4630" s="151" t="s">
        <v>3506</v>
      </c>
      <c r="D4630" s="151" t="s">
        <v>727</v>
      </c>
      <c r="E4630" s="151">
        <v>42.182285</v>
      </c>
      <c r="F4630" s="154" t="s">
        <v>7563</v>
      </c>
      <c r="G4630" s="156">
        <v>19875.027223450001</v>
      </c>
      <c r="H4630" s="156">
        <v>0</v>
      </c>
      <c r="I4630" s="156">
        <v>962.17471599899989</v>
      </c>
      <c r="J4630" s="156" t="s">
        <v>4328</v>
      </c>
      <c r="K4630" s="151" t="str">
        <f>IFERROR(IF(VLOOKUP(B4630,comp!$D:$L,1,FALSE)=B4630,"",""),"Novo")</f>
        <v/>
      </c>
    </row>
    <row r="4631" spans="1:11">
      <c r="A4631" s="151">
        <v>764</v>
      </c>
      <c r="B4631" s="151">
        <v>12439</v>
      </c>
      <c r="C4631" s="151" t="s">
        <v>3507</v>
      </c>
      <c r="D4631" s="151" t="s">
        <v>727</v>
      </c>
      <c r="E4631" s="151">
        <v>7.4813863999999999</v>
      </c>
      <c r="F4631" s="154" t="s">
        <v>7564</v>
      </c>
      <c r="G4631" s="156">
        <v>625.14464758400004</v>
      </c>
      <c r="H4631" s="156">
        <v>0</v>
      </c>
      <c r="I4631" s="156">
        <v>154.88137210900001</v>
      </c>
      <c r="J4631" s="156" t="s">
        <v>4328</v>
      </c>
      <c r="K4631" s="151" t="str">
        <f>IFERROR(IF(VLOOKUP(B4631,comp!$D:$L,1,FALSE)=B4631,"",""),"Novo")</f>
        <v/>
      </c>
    </row>
    <row r="4632" spans="1:11">
      <c r="A4632" s="151">
        <v>764</v>
      </c>
      <c r="B4632" s="151">
        <v>12440</v>
      </c>
      <c r="C4632" s="151" t="s">
        <v>3508</v>
      </c>
      <c r="D4632" s="151" t="s">
        <v>727</v>
      </c>
      <c r="E4632" s="151">
        <v>9.2811296999999993</v>
      </c>
      <c r="F4632" s="154" t="s">
        <v>7565</v>
      </c>
      <c r="G4632" s="156">
        <v>962.17471599899989</v>
      </c>
      <c r="H4632" s="156">
        <v>0</v>
      </c>
      <c r="I4632" s="156">
        <v>3.6</v>
      </c>
      <c r="J4632" s="156" t="s">
        <v>4328</v>
      </c>
      <c r="K4632" s="151" t="str">
        <f>IFERROR(IF(VLOOKUP(B4632,comp!$D:$L,1,FALSE)=B4632,"",""),"Novo")</f>
        <v/>
      </c>
    </row>
    <row r="4633" spans="1:11">
      <c r="A4633" s="151">
        <v>764</v>
      </c>
      <c r="B4633" s="151">
        <v>21116</v>
      </c>
      <c r="C4633" s="151" t="s">
        <v>3509</v>
      </c>
      <c r="D4633" s="151" t="s">
        <v>727</v>
      </c>
      <c r="E4633" s="151">
        <v>3.7240050999999998</v>
      </c>
      <c r="F4633" s="154" t="s">
        <v>7566</v>
      </c>
      <c r="G4633" s="156">
        <v>154.88137210900001</v>
      </c>
      <c r="H4633" s="156">
        <v>0</v>
      </c>
      <c r="I4633" s="156">
        <v>636.01326161999998</v>
      </c>
      <c r="J4633" s="156" t="s">
        <v>4328</v>
      </c>
      <c r="K4633" s="151" t="str">
        <f>IFERROR(IF(VLOOKUP(B4633,comp!$D:$L,1,FALSE)=B4633,"",""),"Novo")</f>
        <v/>
      </c>
    </row>
    <row r="4634" spans="1:11">
      <c r="A4634" s="151">
        <v>981</v>
      </c>
      <c r="B4634" s="151">
        <v>981</v>
      </c>
      <c r="C4634" s="151" t="s">
        <v>2383</v>
      </c>
      <c r="D4634" s="151" t="s">
        <v>826</v>
      </c>
      <c r="E4634" s="151">
        <v>1</v>
      </c>
      <c r="F4634" s="154" t="s">
        <v>7168</v>
      </c>
      <c r="G4634" s="156">
        <v>3.6</v>
      </c>
      <c r="H4634" s="156">
        <v>0</v>
      </c>
      <c r="I4634" s="156">
        <v>768.68387594000001</v>
      </c>
      <c r="J4634" s="156" t="s">
        <v>4328</v>
      </c>
      <c r="K4634" s="151" t="str">
        <f>IFERROR(IF(VLOOKUP(B4634,comp!$D:$L,1,FALSE)=B4634,"",""),"Novo")</f>
        <v/>
      </c>
    </row>
    <row r="4635" spans="1:11">
      <c r="A4635" s="151">
        <v>981</v>
      </c>
      <c r="B4635" s="151">
        <v>841</v>
      </c>
      <c r="C4635" s="151" t="s">
        <v>3510</v>
      </c>
      <c r="D4635" s="151" t="s">
        <v>828</v>
      </c>
      <c r="E4635" s="151">
        <v>13.2918132</v>
      </c>
      <c r="F4635" s="154" t="s">
        <v>7567</v>
      </c>
      <c r="G4635" s="156">
        <v>636.01326161999998</v>
      </c>
      <c r="H4635" s="156">
        <v>0</v>
      </c>
      <c r="I4635" s="156">
        <v>81.330508033000001</v>
      </c>
      <c r="J4635" s="156" t="s">
        <v>4328</v>
      </c>
      <c r="K4635" s="151" t="str">
        <f>IFERROR(IF(VLOOKUP(B4635,comp!$D:$L,1,FALSE)=B4635,"",""),"Novo")</f>
        <v/>
      </c>
    </row>
    <row r="4636" spans="1:11">
      <c r="A4636" s="151">
        <v>981</v>
      </c>
      <c r="B4636" s="151">
        <v>842</v>
      </c>
      <c r="C4636" s="151" t="s">
        <v>3511</v>
      </c>
      <c r="D4636" s="151" t="s">
        <v>828</v>
      </c>
      <c r="E4636" s="151">
        <v>14.6137619</v>
      </c>
      <c r="F4636" s="154" t="s">
        <v>7568</v>
      </c>
      <c r="G4636" s="156">
        <v>768.68387594000001</v>
      </c>
      <c r="H4636" s="156">
        <v>0</v>
      </c>
      <c r="I4636" s="156">
        <v>29.073629310000001</v>
      </c>
      <c r="J4636" s="156" t="s">
        <v>4328</v>
      </c>
      <c r="K4636" s="151" t="str">
        <f>IFERROR(IF(VLOOKUP(B4636,comp!$D:$L,1,FALSE)=B4636,"",""),"Novo")</f>
        <v/>
      </c>
    </row>
    <row r="4637" spans="1:11">
      <c r="A4637" s="151">
        <v>981</v>
      </c>
      <c r="B4637" s="151">
        <v>857</v>
      </c>
      <c r="C4637" s="151" t="s">
        <v>3512</v>
      </c>
      <c r="D4637" s="151" t="s">
        <v>826</v>
      </c>
      <c r="E4637" s="151">
        <v>4.7533903000000004</v>
      </c>
      <c r="F4637" s="154" t="s">
        <v>7569</v>
      </c>
      <c r="G4637" s="156">
        <v>81.330508033000001</v>
      </c>
      <c r="H4637" s="156">
        <v>0</v>
      </c>
      <c r="I4637" s="156">
        <v>358.27033535999999</v>
      </c>
      <c r="J4637" s="156" t="s">
        <v>4328</v>
      </c>
      <c r="K4637" s="151" t="str">
        <f>IFERROR(IF(VLOOKUP(B4637,comp!$D:$L,1,FALSE)=B4637,"",""),"Novo")</f>
        <v/>
      </c>
    </row>
    <row r="4638" spans="1:11">
      <c r="A4638" s="151">
        <v>981</v>
      </c>
      <c r="B4638" s="151">
        <v>862</v>
      </c>
      <c r="C4638" s="151" t="s">
        <v>3513</v>
      </c>
      <c r="D4638" s="151" t="s">
        <v>826</v>
      </c>
      <c r="E4638" s="151">
        <v>2.8419970000000001</v>
      </c>
      <c r="F4638" s="154" t="s">
        <v>7570</v>
      </c>
      <c r="G4638" s="156">
        <v>29.073629310000001</v>
      </c>
      <c r="H4638" s="156">
        <v>0</v>
      </c>
      <c r="I4638" s="156">
        <v>1268.643934838</v>
      </c>
      <c r="J4638" s="156" t="s">
        <v>4328</v>
      </c>
      <c r="K4638" s="151" t="str">
        <f>IFERROR(IF(VLOOKUP(B4638,comp!$D:$L,1,FALSE)=B4638,"",""),"Novo")</f>
        <v/>
      </c>
    </row>
    <row r="4639" spans="1:11">
      <c r="A4639" s="151">
        <v>981</v>
      </c>
      <c r="B4639" s="151">
        <v>863</v>
      </c>
      <c r="C4639" s="151" t="s">
        <v>2624</v>
      </c>
      <c r="D4639" s="151" t="s">
        <v>826</v>
      </c>
      <c r="E4639" s="151">
        <v>9.976896</v>
      </c>
      <c r="F4639" s="154" t="s">
        <v>7571</v>
      </c>
      <c r="G4639" s="156">
        <v>358.27033535999999</v>
      </c>
      <c r="H4639" s="156">
        <v>0</v>
      </c>
      <c r="I4639" s="156">
        <v>2624.5464609600003</v>
      </c>
      <c r="J4639" s="156" t="s">
        <v>4328</v>
      </c>
      <c r="K4639" s="151" t="str">
        <f>IFERROR(IF(VLOOKUP(B4639,comp!$D:$L,1,FALSE)=B4639,"",""),"Novo")</f>
        <v/>
      </c>
    </row>
    <row r="4640" spans="1:11">
      <c r="A4640" s="151">
        <v>981</v>
      </c>
      <c r="B4640" s="151">
        <v>864</v>
      </c>
      <c r="C4640" s="151" t="s">
        <v>2650</v>
      </c>
      <c r="D4640" s="151" t="s">
        <v>826</v>
      </c>
      <c r="E4640" s="151">
        <v>18.772476099999999</v>
      </c>
      <c r="F4640" s="154" t="s">
        <v>7572</v>
      </c>
      <c r="G4640" s="156">
        <v>1268.643934838</v>
      </c>
      <c r="H4640" s="156">
        <v>0</v>
      </c>
      <c r="I4640" s="156">
        <v>4691.8758445560006</v>
      </c>
      <c r="J4640" s="156" t="s">
        <v>4328</v>
      </c>
      <c r="K4640" s="151" t="str">
        <f>IFERROR(IF(VLOOKUP(B4640,comp!$D:$L,1,FALSE)=B4640,"",""),"Novo")</f>
        <v/>
      </c>
    </row>
    <row r="4641" spans="1:11">
      <c r="A4641" s="151">
        <v>981</v>
      </c>
      <c r="B4641" s="151">
        <v>865</v>
      </c>
      <c r="C4641" s="151" t="s">
        <v>2651</v>
      </c>
      <c r="D4641" s="151" t="s">
        <v>826</v>
      </c>
      <c r="E4641" s="151">
        <v>27.001506800000001</v>
      </c>
      <c r="F4641" s="154" t="s">
        <v>7573</v>
      </c>
      <c r="G4641" s="156">
        <v>2624.5464609600003</v>
      </c>
      <c r="H4641" s="156">
        <v>0</v>
      </c>
      <c r="I4641" s="156">
        <v>727.08355640799994</v>
      </c>
      <c r="J4641" s="156" t="s">
        <v>4328</v>
      </c>
      <c r="K4641" s="151" t="str">
        <f>IFERROR(IF(VLOOKUP(B4641,comp!$D:$L,1,FALSE)=B4641,"",""),"Novo")</f>
        <v/>
      </c>
    </row>
    <row r="4642" spans="1:11">
      <c r="A4642" s="151">
        <v>981</v>
      </c>
      <c r="B4642" s="151">
        <v>866</v>
      </c>
      <c r="C4642" s="151" t="s">
        <v>3514</v>
      </c>
      <c r="D4642" s="151" t="s">
        <v>826</v>
      </c>
      <c r="E4642" s="151">
        <v>36.102461099999999</v>
      </c>
      <c r="F4642" s="154" t="s">
        <v>7574</v>
      </c>
      <c r="G4642" s="156">
        <v>4691.8758445560006</v>
      </c>
      <c r="H4642" s="156">
        <v>0</v>
      </c>
      <c r="I4642" s="156">
        <v>165.16194917599998</v>
      </c>
      <c r="J4642" s="156" t="s">
        <v>4328</v>
      </c>
      <c r="K4642" s="151" t="str">
        <f>IFERROR(IF(VLOOKUP(B4642,comp!$D:$L,1,FALSE)=B4642,"",""),"Novo")</f>
        <v/>
      </c>
    </row>
    <row r="4643" spans="1:11">
      <c r="A4643" s="151">
        <v>981</v>
      </c>
      <c r="B4643" s="151">
        <v>867</v>
      </c>
      <c r="C4643" s="151" t="s">
        <v>2649</v>
      </c>
      <c r="D4643" s="151" t="s">
        <v>826</v>
      </c>
      <c r="E4643" s="151">
        <v>14.2119538</v>
      </c>
      <c r="F4643" s="154" t="s">
        <v>7575</v>
      </c>
      <c r="G4643" s="156">
        <v>727.08355640799994</v>
      </c>
      <c r="H4643" s="156">
        <v>0</v>
      </c>
      <c r="I4643" s="156">
        <v>6875.0878552559989</v>
      </c>
      <c r="J4643" s="156" t="s">
        <v>4328</v>
      </c>
      <c r="K4643" s="151" t="str">
        <f>IFERROR(IF(VLOOKUP(B4643,comp!$D:$L,1,FALSE)=B4643,"",""),"Novo")</f>
        <v/>
      </c>
    </row>
    <row r="4644" spans="1:11">
      <c r="A4644" s="151">
        <v>981</v>
      </c>
      <c r="B4644" s="151">
        <v>868</v>
      </c>
      <c r="C4644" s="151" t="s">
        <v>3515</v>
      </c>
      <c r="D4644" s="151" t="s">
        <v>826</v>
      </c>
      <c r="E4644" s="151">
        <v>6.7744852</v>
      </c>
      <c r="F4644" s="154" t="s">
        <v>7576</v>
      </c>
      <c r="G4644" s="156">
        <v>165.16194917599998</v>
      </c>
      <c r="H4644" s="156">
        <v>0</v>
      </c>
      <c r="I4644" s="156">
        <v>21.220421091999999</v>
      </c>
      <c r="J4644" s="156" t="s">
        <v>4328</v>
      </c>
      <c r="K4644" s="151" t="str">
        <f>IFERROR(IF(VLOOKUP(B4644,comp!$D:$L,1,FALSE)=B4644,"",""),"Novo")</f>
        <v/>
      </c>
    </row>
    <row r="4645" spans="1:11">
      <c r="A4645" s="151">
        <v>981</v>
      </c>
      <c r="B4645" s="151">
        <v>892</v>
      </c>
      <c r="C4645" s="151" t="s">
        <v>3516</v>
      </c>
      <c r="D4645" s="151" t="s">
        <v>826</v>
      </c>
      <c r="E4645" s="151">
        <v>43.701295799999997</v>
      </c>
      <c r="F4645" s="154" t="s">
        <v>7577</v>
      </c>
      <c r="G4645" s="156">
        <v>6875.0878552559989</v>
      </c>
      <c r="H4645" s="156">
        <v>0</v>
      </c>
      <c r="I4645" s="156">
        <v>0.62567550000000005</v>
      </c>
      <c r="J4645" s="156" t="s">
        <v>4328</v>
      </c>
      <c r="K4645" s="151" t="str">
        <f>IFERROR(IF(VLOOKUP(B4645,comp!$D:$L,1,FALSE)=B4645,"",""),"Novo")</f>
        <v/>
      </c>
    </row>
    <row r="4646" spans="1:11">
      <c r="A4646" s="151">
        <v>981</v>
      </c>
      <c r="B4646" s="151">
        <v>937</v>
      </c>
      <c r="C4646" s="151" t="s">
        <v>3517</v>
      </c>
      <c r="D4646" s="151" t="s">
        <v>826</v>
      </c>
      <c r="E4646" s="151">
        <v>2.4279658</v>
      </c>
      <c r="F4646" s="154" t="s">
        <v>7488</v>
      </c>
      <c r="G4646" s="156">
        <v>21.220421091999999</v>
      </c>
      <c r="H4646" s="156">
        <v>0</v>
      </c>
      <c r="I4646" s="156">
        <v>1.631840848</v>
      </c>
      <c r="J4646" s="156" t="s">
        <v>4328</v>
      </c>
      <c r="K4646" s="151" t="str">
        <f>IFERROR(IF(VLOOKUP(B4646,comp!$D:$L,1,FALSE)=B4646,"",""),"Novo")</f>
        <v/>
      </c>
    </row>
    <row r="4647" spans="1:11">
      <c r="A4647" s="151">
        <v>981</v>
      </c>
      <c r="B4647" s="151">
        <v>938</v>
      </c>
      <c r="C4647" s="151" t="s">
        <v>3518</v>
      </c>
      <c r="D4647" s="151" t="s">
        <v>826</v>
      </c>
      <c r="E4647" s="151">
        <v>0.41711700000000002</v>
      </c>
      <c r="F4647" s="154" t="s">
        <v>7578</v>
      </c>
      <c r="G4647" s="156">
        <v>0.62567550000000005</v>
      </c>
      <c r="H4647" s="156">
        <v>0</v>
      </c>
      <c r="I4647" s="156">
        <v>8.4993683390000001</v>
      </c>
      <c r="J4647" s="156" t="s">
        <v>4328</v>
      </c>
      <c r="K4647" s="151" t="str">
        <f>IFERROR(IF(VLOOKUP(B4647,comp!$D:$L,1,FALSE)=B4647,"",""),"Novo")</f>
        <v/>
      </c>
    </row>
    <row r="4648" spans="1:11">
      <c r="A4648" s="151">
        <v>981</v>
      </c>
      <c r="B4648" s="151">
        <v>939</v>
      </c>
      <c r="C4648" s="151" t="s">
        <v>3519</v>
      </c>
      <c r="D4648" s="151" t="s">
        <v>826</v>
      </c>
      <c r="E4648" s="151">
        <v>0.67431439999999998</v>
      </c>
      <c r="F4648" s="154" t="s">
        <v>7299</v>
      </c>
      <c r="G4648" s="156">
        <v>1.631840848</v>
      </c>
      <c r="H4648" s="156">
        <v>0</v>
      </c>
      <c r="I4648" s="156">
        <v>4.0786133429999998</v>
      </c>
      <c r="J4648" s="156" t="s">
        <v>4328</v>
      </c>
      <c r="K4648" s="151" t="str">
        <f>IFERROR(IF(VLOOKUP(B4648,comp!$D:$L,1,FALSE)=B4648,"",""),"Novo")</f>
        <v/>
      </c>
    </row>
    <row r="4649" spans="1:11">
      <c r="A4649" s="151">
        <v>981</v>
      </c>
      <c r="B4649" s="151">
        <v>940</v>
      </c>
      <c r="C4649" s="151" t="s">
        <v>3520</v>
      </c>
      <c r="D4649" s="151" t="s">
        <v>826</v>
      </c>
      <c r="E4649" s="151">
        <v>1.5369562999999999</v>
      </c>
      <c r="F4649" s="154" t="s">
        <v>7579</v>
      </c>
      <c r="G4649" s="156">
        <v>8.4993683390000001</v>
      </c>
      <c r="H4649" s="156">
        <v>0</v>
      </c>
      <c r="I4649" s="156">
        <v>1287.1418175629999</v>
      </c>
      <c r="J4649" s="156" t="s">
        <v>4328</v>
      </c>
      <c r="K4649" s="151" t="str">
        <f>IFERROR(IF(VLOOKUP(B4649,comp!$D:$L,1,FALSE)=B4649,"",""),"Novo")</f>
        <v/>
      </c>
    </row>
    <row r="4650" spans="1:11">
      <c r="A4650" s="151">
        <v>981</v>
      </c>
      <c r="B4650" s="151">
        <v>944</v>
      </c>
      <c r="C4650" s="151" t="s">
        <v>3521</v>
      </c>
      <c r="D4650" s="151" t="s">
        <v>826</v>
      </c>
      <c r="E4650" s="151">
        <v>1.0649120999999999</v>
      </c>
      <c r="F4650" s="154" t="s">
        <v>7300</v>
      </c>
      <c r="G4650" s="156">
        <v>4.0786133429999998</v>
      </c>
      <c r="H4650" s="156">
        <v>0</v>
      </c>
      <c r="I4650" s="156">
        <v>55.478737692000003</v>
      </c>
      <c r="J4650" s="156" t="s">
        <v>4328</v>
      </c>
      <c r="K4650" s="151" t="str">
        <f>IFERROR(IF(VLOOKUP(B4650,comp!$D:$L,1,FALSE)=B4650,"",""),"Novo")</f>
        <v/>
      </c>
    </row>
    <row r="4651" spans="1:11">
      <c r="A4651" s="151">
        <v>981</v>
      </c>
      <c r="B4651" s="151">
        <v>977</v>
      </c>
      <c r="C4651" s="151" t="s">
        <v>2394</v>
      </c>
      <c r="D4651" s="151" t="s">
        <v>826</v>
      </c>
      <c r="E4651" s="151">
        <v>18.909090899999999</v>
      </c>
      <c r="F4651" s="154" t="s">
        <v>7580</v>
      </c>
      <c r="G4651" s="156">
        <v>1287.1418175629999</v>
      </c>
      <c r="H4651" s="156">
        <v>0</v>
      </c>
      <c r="I4651" s="156">
        <v>27.181356553000004</v>
      </c>
      <c r="J4651" s="156" t="s">
        <v>4328</v>
      </c>
      <c r="K4651" s="151" t="str">
        <f>IFERROR(IF(VLOOKUP(B4651,comp!$D:$L,1,FALSE)=B4651,"",""),"Novo")</f>
        <v/>
      </c>
    </row>
    <row r="4652" spans="1:11">
      <c r="A4652" s="151">
        <v>981</v>
      </c>
      <c r="B4652" s="151">
        <v>979</v>
      </c>
      <c r="C4652" s="151" t="s">
        <v>2389</v>
      </c>
      <c r="D4652" s="151" t="s">
        <v>826</v>
      </c>
      <c r="E4652" s="151">
        <v>3.9263083999999999</v>
      </c>
      <c r="F4652" s="154" t="s">
        <v>7581</v>
      </c>
      <c r="G4652" s="156">
        <v>55.478737692000003</v>
      </c>
      <c r="H4652" s="156">
        <v>0</v>
      </c>
      <c r="I4652" s="156">
        <v>7.4369059269999997</v>
      </c>
      <c r="J4652" s="156" t="s">
        <v>4328</v>
      </c>
      <c r="K4652" s="151" t="str">
        <f>IFERROR(IF(VLOOKUP(B4652,comp!$D:$L,1,FALSE)=B4652,"",""),"Novo")</f>
        <v/>
      </c>
    </row>
    <row r="4653" spans="1:11">
      <c r="A4653" s="151">
        <v>981</v>
      </c>
      <c r="B4653" s="151">
        <v>980</v>
      </c>
      <c r="C4653" s="151" t="s">
        <v>2387</v>
      </c>
      <c r="D4653" s="151" t="s">
        <v>826</v>
      </c>
      <c r="E4653" s="151">
        <v>2.7483677000000002</v>
      </c>
      <c r="F4653" s="154" t="s">
        <v>7582</v>
      </c>
      <c r="G4653" s="156">
        <v>27.181356553000004</v>
      </c>
      <c r="H4653" s="156">
        <v>0</v>
      </c>
      <c r="I4653" s="156">
        <v>162.96812098000001</v>
      </c>
      <c r="J4653" s="156" t="s">
        <v>4328</v>
      </c>
      <c r="K4653" s="151" t="str">
        <f>IFERROR(IF(VLOOKUP(B4653,comp!$D:$L,1,FALSE)=B4653,"",""),"Novo")</f>
        <v/>
      </c>
    </row>
    <row r="4654" spans="1:11">
      <c r="A4654" s="151">
        <v>981</v>
      </c>
      <c r="B4654" s="151">
        <v>982</v>
      </c>
      <c r="C4654" s="151" t="s">
        <v>2385</v>
      </c>
      <c r="D4654" s="151" t="s">
        <v>826</v>
      </c>
      <c r="E4654" s="151">
        <v>1.4384730999999999</v>
      </c>
      <c r="F4654" s="154" t="s">
        <v>7583</v>
      </c>
      <c r="G4654" s="156">
        <v>7.4369059269999997</v>
      </c>
      <c r="H4654" s="156">
        <v>0</v>
      </c>
      <c r="I4654" s="156">
        <v>305.338971405</v>
      </c>
      <c r="J4654" s="156" t="s">
        <v>4328</v>
      </c>
      <c r="K4654" s="151" t="str">
        <f>IFERROR(IF(VLOOKUP(B4654,comp!$D:$L,1,FALSE)=B4654,"",""),"Novo")</f>
        <v/>
      </c>
    </row>
    <row r="4655" spans="1:11">
      <c r="A4655" s="151">
        <v>981</v>
      </c>
      <c r="B4655" s="151">
        <v>986</v>
      </c>
      <c r="C4655" s="151" t="s">
        <v>3522</v>
      </c>
      <c r="D4655" s="151" t="s">
        <v>826</v>
      </c>
      <c r="E4655" s="151">
        <v>6.7286590000000004</v>
      </c>
      <c r="F4655" s="154" t="s">
        <v>7584</v>
      </c>
      <c r="G4655" s="156">
        <v>162.96812098000001</v>
      </c>
      <c r="H4655" s="156">
        <v>0</v>
      </c>
      <c r="I4655" s="156">
        <v>1112.4058276799999</v>
      </c>
      <c r="J4655" s="156" t="s">
        <v>4328</v>
      </c>
      <c r="K4655" s="151" t="str">
        <f>IFERROR(IF(VLOOKUP(B4655,comp!$D:$L,1,FALSE)=B4655,"",""),"Novo")</f>
        <v/>
      </c>
    </row>
    <row r="4656" spans="1:11">
      <c r="A4656" s="151">
        <v>981</v>
      </c>
      <c r="B4656" s="151">
        <v>987</v>
      </c>
      <c r="C4656" s="151" t="s">
        <v>3523</v>
      </c>
      <c r="D4656" s="151" t="s">
        <v>826</v>
      </c>
      <c r="E4656" s="151">
        <v>9.2108287000000004</v>
      </c>
      <c r="F4656" s="154" t="s">
        <v>7585</v>
      </c>
      <c r="G4656" s="156">
        <v>305.338971405</v>
      </c>
      <c r="H4656" s="156">
        <v>0</v>
      </c>
      <c r="I4656" s="156">
        <v>2119.56464349</v>
      </c>
      <c r="J4656" s="156" t="s">
        <v>4328</v>
      </c>
      <c r="K4656" s="151" t="str">
        <f>IFERROR(IF(VLOOKUP(B4656,comp!$D:$L,1,FALSE)=B4656,"",""),"Novo")</f>
        <v/>
      </c>
    </row>
    <row r="4657" spans="1:11">
      <c r="A4657" s="151">
        <v>981</v>
      </c>
      <c r="B4657" s="151">
        <v>988</v>
      </c>
      <c r="C4657" s="151" t="s">
        <v>3524</v>
      </c>
      <c r="D4657" s="151" t="s">
        <v>826</v>
      </c>
      <c r="E4657" s="151">
        <v>17.579105999999999</v>
      </c>
      <c r="F4657" s="154" t="s">
        <v>7586</v>
      </c>
      <c r="G4657" s="156">
        <v>1112.4058276799999</v>
      </c>
      <c r="H4657" s="156">
        <v>0</v>
      </c>
      <c r="I4657" s="156">
        <v>6735.1809130890006</v>
      </c>
      <c r="J4657" s="156" t="s">
        <v>4328</v>
      </c>
      <c r="K4657" s="151" t="str">
        <f>IFERROR(IF(VLOOKUP(B4657,comp!$D:$L,1,FALSE)=B4657,"",""),"Novo")</f>
        <v/>
      </c>
    </row>
    <row r="4658" spans="1:11">
      <c r="A4658" s="151">
        <v>981</v>
      </c>
      <c r="B4658" s="151">
        <v>989</v>
      </c>
      <c r="C4658" s="151" t="s">
        <v>3525</v>
      </c>
      <c r="D4658" s="151" t="s">
        <v>826</v>
      </c>
      <c r="E4658" s="151">
        <v>24.265193400000001</v>
      </c>
      <c r="F4658" s="154" t="s">
        <v>7587</v>
      </c>
      <c r="G4658" s="156">
        <v>2119.56464349</v>
      </c>
      <c r="H4658" s="156">
        <v>0</v>
      </c>
      <c r="I4658" s="156">
        <v>17911.566654312002</v>
      </c>
      <c r="J4658" s="156" t="s">
        <v>4328</v>
      </c>
      <c r="K4658" s="151" t="str">
        <f>IFERROR(IF(VLOOKUP(B4658,comp!$D:$L,1,FALSE)=B4658,"",""),"Novo")</f>
        <v/>
      </c>
    </row>
    <row r="4659" spans="1:11">
      <c r="A4659" s="151">
        <v>981</v>
      </c>
      <c r="B4659" s="151">
        <v>990</v>
      </c>
      <c r="C4659" s="151" t="s">
        <v>3526</v>
      </c>
      <c r="D4659" s="151" t="s">
        <v>826</v>
      </c>
      <c r="E4659" s="151">
        <v>43.2546459</v>
      </c>
      <c r="F4659" s="154" t="s">
        <v>7588</v>
      </c>
      <c r="G4659" s="156">
        <v>6735.1809130890006</v>
      </c>
      <c r="H4659" s="156">
        <v>0</v>
      </c>
      <c r="I4659" s="156">
        <v>0.95148163999999991</v>
      </c>
      <c r="J4659" s="156" t="s">
        <v>4328</v>
      </c>
      <c r="K4659" s="151" t="str">
        <f>IFERROR(IF(VLOOKUP(B4659,comp!$D:$L,1,FALSE)=B4659,"",""),"Novo")</f>
        <v/>
      </c>
    </row>
    <row r="4660" spans="1:11">
      <c r="A4660" s="151">
        <v>981</v>
      </c>
      <c r="B4660" s="151">
        <v>991</v>
      </c>
      <c r="C4660" s="151" t="s">
        <v>3527</v>
      </c>
      <c r="D4660" s="151" t="s">
        <v>826</v>
      </c>
      <c r="E4660" s="151">
        <v>70.537418400000007</v>
      </c>
      <c r="F4660" s="154" t="s">
        <v>7589</v>
      </c>
      <c r="G4660" s="156">
        <v>17911.566654312002</v>
      </c>
      <c r="H4660" s="156">
        <v>0</v>
      </c>
      <c r="I4660" s="156">
        <v>9.1953793000000008</v>
      </c>
      <c r="J4660" s="156" t="s">
        <v>4328</v>
      </c>
      <c r="K4660" s="151" t="str">
        <f>IFERROR(IF(VLOOKUP(B4660,comp!$D:$L,1,FALSE)=B4660,"",""),"Novo")</f>
        <v/>
      </c>
    </row>
    <row r="4661" spans="1:11">
      <c r="A4661" s="151">
        <v>981</v>
      </c>
      <c r="B4661" s="151">
        <v>993</v>
      </c>
      <c r="C4661" s="151" t="s">
        <v>2380</v>
      </c>
      <c r="D4661" s="151" t="s">
        <v>826</v>
      </c>
      <c r="E4661" s="151">
        <v>0.51431439999999995</v>
      </c>
      <c r="F4661" s="154" t="s">
        <v>7258</v>
      </c>
      <c r="G4661" s="156">
        <v>0.95148163999999991</v>
      </c>
      <c r="H4661" s="156">
        <v>0</v>
      </c>
      <c r="I4661" s="156">
        <v>62.624343747999994</v>
      </c>
      <c r="J4661" s="156" t="s">
        <v>4328</v>
      </c>
      <c r="K4661" s="151" t="str">
        <f>IFERROR(IF(VLOOKUP(B4661,comp!$D:$L,1,FALSE)=B4661,"",""),"Novo")</f>
        <v/>
      </c>
    </row>
    <row r="4662" spans="1:11">
      <c r="A4662" s="151">
        <v>981</v>
      </c>
      <c r="B4662" s="151">
        <v>994</v>
      </c>
      <c r="C4662" s="151" t="s">
        <v>2386</v>
      </c>
      <c r="D4662" s="151" t="s">
        <v>826</v>
      </c>
      <c r="E4662" s="151">
        <v>1.5991964000000001</v>
      </c>
      <c r="F4662" s="154" t="s">
        <v>7590</v>
      </c>
      <c r="G4662" s="156">
        <v>9.1953793000000008</v>
      </c>
      <c r="H4662" s="156">
        <v>0</v>
      </c>
      <c r="I4662" s="156">
        <v>150.60090407999999</v>
      </c>
      <c r="J4662" s="156" t="s">
        <v>4328</v>
      </c>
      <c r="K4662" s="151" t="str">
        <f>IFERROR(IF(VLOOKUP(B4662,comp!$D:$L,1,FALSE)=B4662,"",""),"Novo")</f>
        <v/>
      </c>
    </row>
    <row r="4663" spans="1:11">
      <c r="A4663" s="151">
        <v>981</v>
      </c>
      <c r="B4663" s="151">
        <v>995</v>
      </c>
      <c r="C4663" s="151" t="s">
        <v>2390</v>
      </c>
      <c r="D4663" s="151" t="s">
        <v>826</v>
      </c>
      <c r="E4663" s="151">
        <v>4.1721747999999996</v>
      </c>
      <c r="F4663" s="154" t="s">
        <v>7591</v>
      </c>
      <c r="G4663" s="156">
        <v>62.624343747999994</v>
      </c>
      <c r="H4663" s="156">
        <v>0</v>
      </c>
      <c r="I4663" s="156">
        <v>2169.7711660979999</v>
      </c>
      <c r="J4663" s="156" t="s">
        <v>4328</v>
      </c>
      <c r="K4663" s="151" t="str">
        <f>IFERROR(IF(VLOOKUP(B4663,comp!$D:$L,1,FALSE)=B4663,"",""),"Novo")</f>
        <v/>
      </c>
    </row>
    <row r="4664" spans="1:11">
      <c r="A4664" s="151">
        <v>981</v>
      </c>
      <c r="B4664" s="151">
        <v>996</v>
      </c>
      <c r="C4664" s="151" t="s">
        <v>2391</v>
      </c>
      <c r="D4664" s="151" t="s">
        <v>826</v>
      </c>
      <c r="E4664" s="151">
        <v>6.4691109999999998</v>
      </c>
      <c r="F4664" s="154" t="s">
        <v>7592</v>
      </c>
      <c r="G4664" s="156">
        <v>150.60090407999999</v>
      </c>
      <c r="H4664" s="156">
        <v>0</v>
      </c>
      <c r="I4664" s="156">
        <v>5446.0817645520001</v>
      </c>
      <c r="J4664" s="156" t="s">
        <v>4328</v>
      </c>
      <c r="K4664" s="151" t="str">
        <f>IFERROR(IF(VLOOKUP(B4664,comp!$D:$L,1,FALSE)=B4664,"",""),"Novo")</f>
        <v/>
      </c>
    </row>
    <row r="4665" spans="1:11">
      <c r="A4665" s="151">
        <v>981</v>
      </c>
      <c r="B4665" s="151">
        <v>998</v>
      </c>
      <c r="C4665" s="151" t="s">
        <v>2395</v>
      </c>
      <c r="D4665" s="151" t="s">
        <v>826</v>
      </c>
      <c r="E4665" s="151">
        <v>24.550477099999998</v>
      </c>
      <c r="F4665" s="154" t="s">
        <v>7593</v>
      </c>
      <c r="G4665" s="156">
        <v>2169.7711660979999</v>
      </c>
      <c r="H4665" s="156">
        <v>0</v>
      </c>
      <c r="I4665" s="156">
        <v>8216.342333052</v>
      </c>
      <c r="J4665" s="156" t="s">
        <v>4328</v>
      </c>
      <c r="K4665" s="151" t="str">
        <f>IFERROR(IF(VLOOKUP(B4665,comp!$D:$L,1,FALSE)=B4665,"",""),"Novo")</f>
        <v/>
      </c>
    </row>
    <row r="4666" spans="1:11">
      <c r="A4666" s="151">
        <v>981</v>
      </c>
      <c r="B4666" s="151">
        <v>999</v>
      </c>
      <c r="C4666" s="151" t="s">
        <v>2397</v>
      </c>
      <c r="D4666" s="151" t="s">
        <v>826</v>
      </c>
      <c r="E4666" s="151">
        <v>38.895027599999999</v>
      </c>
      <c r="F4666" s="154" t="s">
        <v>7594</v>
      </c>
      <c r="G4666" s="156">
        <v>5446.0817645520001</v>
      </c>
      <c r="H4666" s="156">
        <v>0</v>
      </c>
      <c r="I4666" s="156">
        <v>24425.374182039996</v>
      </c>
      <c r="J4666" s="156" t="s">
        <v>4328</v>
      </c>
      <c r="K4666" s="151" t="str">
        <f>IFERROR(IF(VLOOKUP(B4666,comp!$D:$L,1,FALSE)=B4666,"",""),"Novo")</f>
        <v/>
      </c>
    </row>
    <row r="4667" spans="1:11">
      <c r="A4667" s="151">
        <v>981</v>
      </c>
      <c r="B4667" s="151">
        <v>1000</v>
      </c>
      <c r="C4667" s="151" t="s">
        <v>2398</v>
      </c>
      <c r="D4667" s="151" t="s">
        <v>826</v>
      </c>
      <c r="E4667" s="151">
        <v>47.774987400000001</v>
      </c>
      <c r="F4667" s="154" t="s">
        <v>7595</v>
      </c>
      <c r="G4667" s="156">
        <v>8216.342333052</v>
      </c>
      <c r="H4667" s="156">
        <v>0</v>
      </c>
      <c r="I4667" s="156">
        <v>10440.741787601999</v>
      </c>
      <c r="J4667" s="156" t="s">
        <v>4328</v>
      </c>
      <c r="K4667" s="151" t="str">
        <f>IFERROR(IF(VLOOKUP(B4667,comp!$D:$L,1,FALSE)=B4667,"",""),"Novo")</f>
        <v/>
      </c>
    </row>
    <row r="4668" spans="1:11">
      <c r="A4668" s="151">
        <v>981</v>
      </c>
      <c r="B4668" s="151">
        <v>1001</v>
      </c>
      <c r="C4668" s="151" t="s">
        <v>2400</v>
      </c>
      <c r="D4668" s="151" t="s">
        <v>826</v>
      </c>
      <c r="E4668" s="151">
        <v>82.370667999999995</v>
      </c>
      <c r="F4668" s="154" t="s">
        <v>7596</v>
      </c>
      <c r="G4668" s="156">
        <v>24425.374182039996</v>
      </c>
      <c r="H4668" s="156">
        <v>0</v>
      </c>
      <c r="I4668" s="156">
        <v>3809.3082825699998</v>
      </c>
      <c r="J4668" s="156" t="s">
        <v>4328</v>
      </c>
      <c r="K4668" s="151" t="str">
        <f>IFERROR(IF(VLOOKUP(B4668,comp!$D:$L,1,FALSE)=B4668,"",""),"Novo")</f>
        <v/>
      </c>
    </row>
    <row r="4669" spans="1:11">
      <c r="A4669" s="151">
        <v>981</v>
      </c>
      <c r="B4669" s="151">
        <v>1005</v>
      </c>
      <c r="C4669" s="151" t="s">
        <v>3528</v>
      </c>
      <c r="D4669" s="151" t="s">
        <v>826</v>
      </c>
      <c r="E4669" s="151">
        <v>53.854344599999997</v>
      </c>
      <c r="F4669" s="154" t="s">
        <v>7597</v>
      </c>
      <c r="G4669" s="156">
        <v>10440.741787601999</v>
      </c>
      <c r="H4669" s="156">
        <v>0</v>
      </c>
      <c r="I4669" s="156">
        <v>585.06869025799995</v>
      </c>
      <c r="J4669" s="156" t="s">
        <v>4328</v>
      </c>
      <c r="K4669" s="151" t="str">
        <f>IFERROR(IF(VLOOKUP(B4669,comp!$D:$L,1,FALSE)=B4669,"",""),"Novo")</f>
        <v/>
      </c>
    </row>
    <row r="4670" spans="1:11">
      <c r="A4670" s="151">
        <v>981</v>
      </c>
      <c r="B4670" s="151">
        <v>1006</v>
      </c>
      <c r="C4670" s="151" t="s">
        <v>3529</v>
      </c>
      <c r="D4670" s="151" t="s">
        <v>826</v>
      </c>
      <c r="E4670" s="151">
        <v>32.530386700000001</v>
      </c>
      <c r="F4670" s="154" t="s">
        <v>7598</v>
      </c>
      <c r="G4670" s="156">
        <v>3809.3082825699998</v>
      </c>
      <c r="H4670" s="156">
        <v>0</v>
      </c>
      <c r="I4670" s="156">
        <v>9.424249176</v>
      </c>
      <c r="J4670" s="156" t="s">
        <v>4328</v>
      </c>
      <c r="K4670" s="151" t="str">
        <f>IFERROR(IF(VLOOKUP(B4670,comp!$D:$L,1,FALSE)=B4670,"",""),"Novo")</f>
        <v/>
      </c>
    </row>
    <row r="4671" spans="1:11">
      <c r="A4671" s="151">
        <v>981</v>
      </c>
      <c r="B4671" s="151">
        <v>1007</v>
      </c>
      <c r="C4671" s="151" t="s">
        <v>3530</v>
      </c>
      <c r="D4671" s="151" t="s">
        <v>826</v>
      </c>
      <c r="E4671" s="151">
        <v>12.7493722</v>
      </c>
      <c r="F4671" s="154" t="s">
        <v>7599</v>
      </c>
      <c r="G4671" s="156">
        <v>585.06869025799995</v>
      </c>
      <c r="H4671" s="156">
        <v>0</v>
      </c>
      <c r="I4671" s="156">
        <v>0.21100231799999999</v>
      </c>
      <c r="J4671" s="156" t="s">
        <v>4328</v>
      </c>
      <c r="K4671" s="151" t="str">
        <f>IFERROR(IF(VLOOKUP(B4671,comp!$D:$L,1,FALSE)=B4671,"",""),"Novo")</f>
        <v/>
      </c>
    </row>
    <row r="4672" spans="1:11">
      <c r="A4672" s="151">
        <v>981</v>
      </c>
      <c r="B4672" s="151">
        <v>1008</v>
      </c>
      <c r="C4672" s="151" t="s">
        <v>3531</v>
      </c>
      <c r="D4672" s="151" t="s">
        <v>826</v>
      </c>
      <c r="E4672" s="151">
        <v>1.6192868</v>
      </c>
      <c r="F4672" s="154" t="s">
        <v>7600</v>
      </c>
      <c r="G4672" s="156">
        <v>9.424249176</v>
      </c>
      <c r="H4672" s="156">
        <v>0</v>
      </c>
      <c r="I4672" s="156">
        <v>0.52295324900000006</v>
      </c>
      <c r="J4672" s="156" t="s">
        <v>4328</v>
      </c>
      <c r="K4672" s="151" t="str">
        <f>IFERROR(IF(VLOOKUP(B4672,comp!$D:$L,1,FALSE)=B4672,"",""),"Novo")</f>
        <v/>
      </c>
    </row>
    <row r="4673" spans="1:11">
      <c r="A4673" s="151">
        <v>981</v>
      </c>
      <c r="B4673" s="151">
        <v>1011</v>
      </c>
      <c r="C4673" s="151" t="s">
        <v>3532</v>
      </c>
      <c r="D4673" s="151" t="s">
        <v>826</v>
      </c>
      <c r="E4673" s="151">
        <v>0.24253140000000001</v>
      </c>
      <c r="F4673" s="154" t="s">
        <v>7601</v>
      </c>
      <c r="G4673" s="156">
        <v>0.21100231799999999</v>
      </c>
      <c r="H4673" s="156">
        <v>0</v>
      </c>
      <c r="I4673" s="156">
        <v>1.310850128</v>
      </c>
      <c r="J4673" s="156" t="s">
        <v>4328</v>
      </c>
      <c r="K4673" s="151" t="str">
        <f>IFERROR(IF(VLOOKUP(B4673,comp!$D:$L,1,FALSE)=B4673,"",""),"Novo")</f>
        <v/>
      </c>
    </row>
    <row r="4674" spans="1:11">
      <c r="A4674" s="151">
        <v>981</v>
      </c>
      <c r="B4674" s="151">
        <v>1013</v>
      </c>
      <c r="C4674" s="151" t="s">
        <v>2378</v>
      </c>
      <c r="D4674" s="151" t="s">
        <v>826</v>
      </c>
      <c r="E4674" s="151">
        <v>0.38171769999999999</v>
      </c>
      <c r="F4674" s="154" t="s">
        <v>7602</v>
      </c>
      <c r="G4674" s="156">
        <v>0.52295324900000006</v>
      </c>
      <c r="H4674" s="156">
        <v>0</v>
      </c>
      <c r="I4674" s="156">
        <v>14509.018587023998</v>
      </c>
      <c r="J4674" s="156" t="s">
        <v>4328</v>
      </c>
      <c r="K4674" s="151" t="str">
        <f>IFERROR(IF(VLOOKUP(B4674,comp!$D:$L,1,FALSE)=B4674,"",""),"Novo")</f>
        <v/>
      </c>
    </row>
    <row r="4675" spans="1:11">
      <c r="A4675" s="151">
        <v>981</v>
      </c>
      <c r="B4675" s="151">
        <v>1014</v>
      </c>
      <c r="C4675" s="151" t="s">
        <v>2381</v>
      </c>
      <c r="D4675" s="151" t="s">
        <v>826</v>
      </c>
      <c r="E4675" s="151">
        <v>0.60407840000000002</v>
      </c>
      <c r="F4675" s="154" t="s">
        <v>7603</v>
      </c>
      <c r="G4675" s="156">
        <v>1.310850128</v>
      </c>
      <c r="H4675" s="156">
        <v>0</v>
      </c>
      <c r="I4675" s="156">
        <v>3710.313609457</v>
      </c>
      <c r="J4675" s="156" t="s">
        <v>4328</v>
      </c>
      <c r="K4675" s="151" t="str">
        <f>IFERROR(IF(VLOOKUP(B4675,comp!$D:$L,1,FALSE)=B4675,"",""),"Novo")</f>
        <v/>
      </c>
    </row>
    <row r="4676" spans="1:11">
      <c r="A4676" s="151">
        <v>981</v>
      </c>
      <c r="B4676" s="151">
        <v>1015</v>
      </c>
      <c r="C4676" s="151" t="s">
        <v>2399</v>
      </c>
      <c r="D4676" s="151" t="s">
        <v>826</v>
      </c>
      <c r="E4676" s="151">
        <v>63.485685599999996</v>
      </c>
      <c r="F4676" s="154" t="s">
        <v>7604</v>
      </c>
      <c r="G4676" s="156">
        <v>14509.018587023998</v>
      </c>
      <c r="H4676" s="156">
        <v>0</v>
      </c>
      <c r="I4676" s="156">
        <v>657.72873856199999</v>
      </c>
      <c r="J4676" s="156" t="s">
        <v>4328</v>
      </c>
      <c r="K4676" s="151" t="str">
        <f>IFERROR(IF(VLOOKUP(B4676,comp!$D:$L,1,FALSE)=B4676,"",""),"Novo")</f>
        <v/>
      </c>
    </row>
    <row r="4677" spans="1:11">
      <c r="A4677" s="151">
        <v>981</v>
      </c>
      <c r="B4677" s="151">
        <v>1017</v>
      </c>
      <c r="C4677" s="151" t="s">
        <v>2396</v>
      </c>
      <c r="D4677" s="151" t="s">
        <v>826</v>
      </c>
      <c r="E4677" s="151">
        <v>32.1044701</v>
      </c>
      <c r="F4677" s="154" t="s">
        <v>7605</v>
      </c>
      <c r="G4677" s="156">
        <v>3710.313609457</v>
      </c>
      <c r="H4677" s="156">
        <v>0</v>
      </c>
      <c r="I4677" s="156">
        <v>300.74334478999998</v>
      </c>
      <c r="J4677" s="156" t="s">
        <v>4328</v>
      </c>
      <c r="K4677" s="151" t="str">
        <f>IFERROR(IF(VLOOKUP(B4677,comp!$D:$L,1,FALSE)=B4677,"",""),"Novo")</f>
        <v/>
      </c>
    </row>
    <row r="4678" spans="1:11">
      <c r="A4678" s="151">
        <v>981</v>
      </c>
      <c r="B4678" s="151">
        <v>1018</v>
      </c>
      <c r="C4678" s="151" t="s">
        <v>2393</v>
      </c>
      <c r="D4678" s="151" t="s">
        <v>826</v>
      </c>
      <c r="E4678" s="151">
        <v>13.5168257</v>
      </c>
      <c r="F4678" s="154" t="s">
        <v>7606</v>
      </c>
      <c r="G4678" s="156">
        <v>657.72873856199999</v>
      </c>
      <c r="H4678" s="156">
        <v>0</v>
      </c>
      <c r="I4678" s="156">
        <v>24.709726044999996</v>
      </c>
      <c r="J4678" s="156" t="s">
        <v>4328</v>
      </c>
      <c r="K4678" s="151" t="str">
        <f>IFERROR(IF(VLOOKUP(B4678,comp!$D:$L,1,FALSE)=B4678,"",""),"Novo")</f>
        <v/>
      </c>
    </row>
    <row r="4679" spans="1:11">
      <c r="A4679" s="151">
        <v>981</v>
      </c>
      <c r="B4679" s="151">
        <v>1019</v>
      </c>
      <c r="C4679" s="151" t="s">
        <v>2392</v>
      </c>
      <c r="D4679" s="151" t="s">
        <v>826</v>
      </c>
      <c r="E4679" s="151">
        <v>9.1411350999999996</v>
      </c>
      <c r="F4679" s="154" t="s">
        <v>7607</v>
      </c>
      <c r="G4679" s="156">
        <v>300.74334478999998</v>
      </c>
      <c r="H4679" s="156">
        <v>0</v>
      </c>
      <c r="I4679" s="156">
        <v>4.3441669450000004</v>
      </c>
      <c r="J4679" s="156" t="s">
        <v>4328</v>
      </c>
      <c r="K4679" s="151" t="str">
        <f>IFERROR(IF(VLOOKUP(B4679,comp!$D:$L,1,FALSE)=B4679,"",""),"Novo")</f>
        <v/>
      </c>
    </row>
    <row r="4680" spans="1:11">
      <c r="A4680" s="151">
        <v>981</v>
      </c>
      <c r="B4680" s="151">
        <v>1020</v>
      </c>
      <c r="C4680" s="151" t="s">
        <v>2388</v>
      </c>
      <c r="D4680" s="151" t="s">
        <v>826</v>
      </c>
      <c r="E4680" s="151">
        <v>2.6203314999999998</v>
      </c>
      <c r="F4680" s="154" t="s">
        <v>7608</v>
      </c>
      <c r="G4680" s="156">
        <v>24.709726044999996</v>
      </c>
      <c r="H4680" s="156">
        <v>0</v>
      </c>
      <c r="I4680" s="156">
        <v>1.850291634</v>
      </c>
      <c r="J4680" s="156" t="s">
        <v>4328</v>
      </c>
      <c r="K4680" s="151" t="str">
        <f>IFERROR(IF(VLOOKUP(B4680,comp!$D:$L,1,FALSE)=B4680,"",""),"Novo")</f>
        <v/>
      </c>
    </row>
    <row r="4681" spans="1:11">
      <c r="A4681" s="151">
        <v>981</v>
      </c>
      <c r="B4681" s="151">
        <v>1021</v>
      </c>
      <c r="C4681" s="151" t="s">
        <v>2384</v>
      </c>
      <c r="D4681" s="151" t="s">
        <v>826</v>
      </c>
      <c r="E4681" s="151">
        <v>1.0997891</v>
      </c>
      <c r="F4681" s="154" t="s">
        <v>7609</v>
      </c>
      <c r="G4681" s="156">
        <v>4.3441669450000004</v>
      </c>
      <c r="H4681" s="156">
        <v>0</v>
      </c>
      <c r="I4681" s="156">
        <v>0.89156570600000007</v>
      </c>
      <c r="J4681" s="156" t="s">
        <v>4328</v>
      </c>
      <c r="K4681" s="151" t="str">
        <f>IFERROR(IF(VLOOKUP(B4681,comp!$D:$L,1,FALSE)=B4681,"",""),"Novo")</f>
        <v/>
      </c>
    </row>
    <row r="4682" spans="1:11">
      <c r="A4682" s="151">
        <v>981</v>
      </c>
      <c r="B4682" s="151">
        <v>1022</v>
      </c>
      <c r="C4682" s="151" t="s">
        <v>2382</v>
      </c>
      <c r="D4682" s="151" t="s">
        <v>826</v>
      </c>
      <c r="E4682" s="151">
        <v>0.71716729999999995</v>
      </c>
      <c r="F4682" s="154" t="s">
        <v>7610</v>
      </c>
      <c r="G4682" s="156">
        <v>1.850291634</v>
      </c>
      <c r="H4682" s="156">
        <v>0</v>
      </c>
      <c r="I4682" s="156">
        <v>2.7810540640000001</v>
      </c>
      <c r="J4682" s="156" t="s">
        <v>4328</v>
      </c>
      <c r="K4682" s="151" t="str">
        <f>IFERROR(IF(VLOOKUP(B4682,comp!$D:$L,1,FALSE)=B4682,"",""),"Novo")</f>
        <v/>
      </c>
    </row>
    <row r="4683" spans="1:11">
      <c r="A4683" s="151">
        <v>981</v>
      </c>
      <c r="B4683" s="151">
        <v>11889</v>
      </c>
      <c r="C4683" s="151" t="s">
        <v>3533</v>
      </c>
      <c r="D4683" s="151" t="s">
        <v>826</v>
      </c>
      <c r="E4683" s="151">
        <v>0.49808140000000001</v>
      </c>
      <c r="F4683" s="154" t="s">
        <v>7611</v>
      </c>
      <c r="G4683" s="156">
        <v>0.89156570600000007</v>
      </c>
      <c r="H4683" s="156">
        <v>0</v>
      </c>
      <c r="I4683" s="156">
        <v>7.3187658000000004</v>
      </c>
      <c r="J4683" s="156" t="s">
        <v>4328</v>
      </c>
      <c r="K4683" s="151" t="str">
        <f>IFERROR(IF(VLOOKUP(B4683,comp!$D:$L,1,FALSE)=B4683,"",""),"Novo")</f>
        <v/>
      </c>
    </row>
    <row r="4684" spans="1:11">
      <c r="A4684" s="151">
        <v>981</v>
      </c>
      <c r="B4684" s="151">
        <v>11890</v>
      </c>
      <c r="C4684" s="151" t="s">
        <v>3534</v>
      </c>
      <c r="D4684" s="151" t="s">
        <v>826</v>
      </c>
      <c r="E4684" s="151">
        <v>0.88008039999999998</v>
      </c>
      <c r="F4684" s="154" t="s">
        <v>7612</v>
      </c>
      <c r="G4684" s="156">
        <v>2.7810540640000001</v>
      </c>
      <c r="H4684" s="156">
        <v>0</v>
      </c>
      <c r="I4684" s="156">
        <v>19.560035729000003</v>
      </c>
      <c r="J4684" s="156" t="s">
        <v>4328</v>
      </c>
      <c r="K4684" s="151" t="str">
        <f>IFERROR(IF(VLOOKUP(B4684,comp!$D:$L,1,FALSE)=B4684,"",""),"Novo")</f>
        <v/>
      </c>
    </row>
    <row r="4685" spans="1:11">
      <c r="A4685" s="151">
        <v>981</v>
      </c>
      <c r="B4685" s="151">
        <v>11891</v>
      </c>
      <c r="C4685" s="151" t="s">
        <v>3535</v>
      </c>
      <c r="D4685" s="151" t="s">
        <v>826</v>
      </c>
      <c r="E4685" s="151">
        <v>1.42666</v>
      </c>
      <c r="F4685" s="154" t="s">
        <v>7613</v>
      </c>
      <c r="G4685" s="156">
        <v>7.3187658000000004</v>
      </c>
      <c r="H4685" s="156">
        <v>0</v>
      </c>
      <c r="I4685" s="156">
        <v>4248.6328502189999</v>
      </c>
      <c r="J4685" s="156" t="s">
        <v>4328</v>
      </c>
      <c r="K4685" s="151" t="str">
        <f>IFERROR(IF(VLOOKUP(B4685,comp!$D:$L,1,FALSE)=B4685,"",""),"Novo")</f>
        <v/>
      </c>
    </row>
    <row r="4686" spans="1:11">
      <c r="A4686" s="151">
        <v>981</v>
      </c>
      <c r="B4686" s="151">
        <v>11892</v>
      </c>
      <c r="C4686" s="151" t="s">
        <v>3536</v>
      </c>
      <c r="D4686" s="151" t="s">
        <v>826</v>
      </c>
      <c r="E4686" s="151">
        <v>2.3313511</v>
      </c>
      <c r="F4686" s="154" t="s">
        <v>7614</v>
      </c>
      <c r="G4686" s="156">
        <v>19.560035729000003</v>
      </c>
      <c r="H4686" s="156">
        <v>0</v>
      </c>
      <c r="I4686" s="156">
        <v>620.70661957300001</v>
      </c>
      <c r="J4686" s="156" t="s">
        <v>4328</v>
      </c>
      <c r="K4686" s="151" t="str">
        <f>IFERROR(IF(VLOOKUP(B4686,comp!$D:$L,1,FALSE)=B4686,"",""),"Novo")</f>
        <v/>
      </c>
    </row>
    <row r="4687" spans="1:11">
      <c r="A4687" s="151">
        <v>981</v>
      </c>
      <c r="B4687" s="151">
        <v>12329</v>
      </c>
      <c r="C4687" s="151" t="s">
        <v>3537</v>
      </c>
      <c r="D4687" s="151" t="s">
        <v>828</v>
      </c>
      <c r="E4687" s="151">
        <v>34.354595699999997</v>
      </c>
      <c r="F4687" s="154" t="s">
        <v>7615</v>
      </c>
      <c r="G4687" s="156">
        <v>4248.6328502189999</v>
      </c>
      <c r="H4687" s="156">
        <v>0</v>
      </c>
      <c r="I4687" s="156">
        <v>770.04922292999993</v>
      </c>
      <c r="J4687" s="156" t="s">
        <v>4328</v>
      </c>
      <c r="K4687" s="151" t="str">
        <f>IFERROR(IF(VLOOKUP(B4687,comp!$D:$L,1,FALSE)=B4687,"",""),"Novo")</f>
        <v/>
      </c>
    </row>
    <row r="4688" spans="1:11">
      <c r="A4688" s="151">
        <v>981</v>
      </c>
      <c r="B4688" s="151">
        <v>25002</v>
      </c>
      <c r="C4688" s="151" t="s">
        <v>3538</v>
      </c>
      <c r="D4688" s="151" t="s">
        <v>828</v>
      </c>
      <c r="E4688" s="151">
        <v>13.131089899999999</v>
      </c>
      <c r="F4688" s="154" t="s">
        <v>7616</v>
      </c>
      <c r="G4688" s="156">
        <v>620.70661957300001</v>
      </c>
      <c r="H4688" s="156">
        <v>0</v>
      </c>
      <c r="I4688" s="156">
        <v>620.70661957300001</v>
      </c>
      <c r="J4688" s="156" t="s">
        <v>4328</v>
      </c>
      <c r="K4688" s="151" t="str">
        <f>IFERROR(IF(VLOOKUP(B4688,comp!$D:$L,1,FALSE)=B4688,"",""),"Novo")</f>
        <v/>
      </c>
    </row>
    <row r="4689" spans="1:11">
      <c r="A4689" s="151">
        <v>981</v>
      </c>
      <c r="B4689" s="151">
        <v>25003</v>
      </c>
      <c r="C4689" s="151" t="s">
        <v>3539</v>
      </c>
      <c r="D4689" s="151" t="s">
        <v>828</v>
      </c>
      <c r="E4689" s="151">
        <v>14.625816199999999</v>
      </c>
      <c r="F4689" s="154" t="s">
        <v>7617</v>
      </c>
      <c r="G4689" s="156">
        <v>770.04922292999993</v>
      </c>
      <c r="H4689" s="156">
        <v>0</v>
      </c>
      <c r="I4689" s="156">
        <v>747.38652042600006</v>
      </c>
      <c r="J4689" s="156" t="s">
        <v>4328</v>
      </c>
      <c r="K4689" s="151" t="str">
        <f>IFERROR(IF(VLOOKUP(B4689,comp!$D:$L,1,FALSE)=B4689,"",""),"Novo")</f>
        <v/>
      </c>
    </row>
    <row r="4690" spans="1:11">
      <c r="A4690" s="151">
        <v>981</v>
      </c>
      <c r="B4690" s="151">
        <v>25004</v>
      </c>
      <c r="C4690" s="151" t="s">
        <v>3540</v>
      </c>
      <c r="D4690" s="151" t="s">
        <v>828</v>
      </c>
      <c r="E4690" s="151">
        <v>13.131089899999999</v>
      </c>
      <c r="F4690" s="154" t="s">
        <v>7616</v>
      </c>
      <c r="G4690" s="156">
        <v>620.70661957300001</v>
      </c>
      <c r="H4690" s="156">
        <v>0</v>
      </c>
      <c r="I4690" s="156">
        <v>4.4670313290000001</v>
      </c>
      <c r="J4690" s="156" t="s">
        <v>4328</v>
      </c>
      <c r="K4690" s="151" t="str">
        <f>IFERROR(IF(VLOOKUP(B4690,comp!$D:$L,1,FALSE)=B4690,"",""),"Novo")</f>
        <v/>
      </c>
    </row>
    <row r="4691" spans="1:11">
      <c r="A4691" s="151">
        <v>981</v>
      </c>
      <c r="B4691" s="151">
        <v>25005</v>
      </c>
      <c r="C4691" s="151" t="s">
        <v>3541</v>
      </c>
      <c r="D4691" s="151" t="s">
        <v>828</v>
      </c>
      <c r="E4691" s="151">
        <v>14.408839800000001</v>
      </c>
      <c r="F4691" s="154" t="s">
        <v>7618</v>
      </c>
      <c r="G4691" s="156">
        <v>747.38652042600006</v>
      </c>
      <c r="H4691" s="156">
        <v>0</v>
      </c>
      <c r="I4691" s="156">
        <v>26.791682103999999</v>
      </c>
      <c r="J4691" s="156" t="s">
        <v>4328</v>
      </c>
      <c r="K4691" s="151" t="str">
        <f>IFERROR(IF(VLOOKUP(B4691,comp!$D:$L,1,FALSE)=B4691,"",""),"Novo")</f>
        <v/>
      </c>
    </row>
    <row r="4692" spans="1:11">
      <c r="A4692" s="151">
        <v>981</v>
      </c>
      <c r="B4692" s="151">
        <v>34602</v>
      </c>
      <c r="C4692" s="151" t="s">
        <v>3542</v>
      </c>
      <c r="D4692" s="151" t="s">
        <v>826</v>
      </c>
      <c r="E4692" s="151">
        <v>1.1139729</v>
      </c>
      <c r="F4692" s="154" t="s">
        <v>7619</v>
      </c>
      <c r="G4692" s="156">
        <v>4.4670313290000001</v>
      </c>
      <c r="H4692" s="156">
        <v>0</v>
      </c>
      <c r="I4692" s="156">
        <v>56.670154296</v>
      </c>
      <c r="J4692" s="156" t="s">
        <v>4328</v>
      </c>
      <c r="K4692" s="151" t="str">
        <f>IFERROR(IF(VLOOKUP(B4692,comp!$D:$L,1,FALSE)=B4692,"",""),"Novo")</f>
        <v/>
      </c>
    </row>
    <row r="4693" spans="1:11">
      <c r="A4693" s="151">
        <v>981</v>
      </c>
      <c r="B4693" s="151">
        <v>34607</v>
      </c>
      <c r="C4693" s="151" t="s">
        <v>3543</v>
      </c>
      <c r="D4693" s="151" t="s">
        <v>826</v>
      </c>
      <c r="E4693" s="151">
        <v>2.7282772</v>
      </c>
      <c r="F4693" s="154" t="s">
        <v>7126</v>
      </c>
      <c r="G4693" s="156">
        <v>26.791682103999999</v>
      </c>
      <c r="H4693" s="156">
        <v>0</v>
      </c>
      <c r="I4693" s="156">
        <v>8.2896564660000003</v>
      </c>
      <c r="J4693" s="156" t="s">
        <v>4328</v>
      </c>
      <c r="K4693" s="151" t="str">
        <f>IFERROR(IF(VLOOKUP(B4693,comp!$D:$L,1,FALSE)=B4693,"",""),"Novo")</f>
        <v/>
      </c>
    </row>
    <row r="4694" spans="1:11">
      <c r="A4694" s="151">
        <v>981</v>
      </c>
      <c r="B4694" s="151">
        <v>34609</v>
      </c>
      <c r="C4694" s="151" t="s">
        <v>3544</v>
      </c>
      <c r="D4694" s="151" t="s">
        <v>826</v>
      </c>
      <c r="E4694" s="151">
        <v>3.9684982</v>
      </c>
      <c r="F4694" s="154" t="s">
        <v>7620</v>
      </c>
      <c r="G4694" s="156">
        <v>56.670154296</v>
      </c>
      <c r="H4694" s="156">
        <v>0</v>
      </c>
      <c r="I4694" s="156">
        <v>50.927809732</v>
      </c>
      <c r="J4694" s="156" t="s">
        <v>4328</v>
      </c>
      <c r="K4694" s="151" t="str">
        <f>IFERROR(IF(VLOOKUP(B4694,comp!$D:$L,1,FALSE)=B4694,"",""),"Novo")</f>
        <v/>
      </c>
    </row>
    <row r="4695" spans="1:11">
      <c r="A4695" s="151">
        <v>981</v>
      </c>
      <c r="B4695" s="151">
        <v>34618</v>
      </c>
      <c r="C4695" s="151" t="s">
        <v>3545</v>
      </c>
      <c r="D4695" s="151" t="s">
        <v>826</v>
      </c>
      <c r="E4695" s="151">
        <v>1.5182521</v>
      </c>
      <c r="F4695" s="154" t="s">
        <v>7621</v>
      </c>
      <c r="G4695" s="156">
        <v>8.2896564660000003</v>
      </c>
      <c r="H4695" s="156">
        <v>0</v>
      </c>
      <c r="I4695" s="156">
        <v>112.360661319</v>
      </c>
      <c r="J4695" s="156" t="s">
        <v>4328</v>
      </c>
      <c r="K4695" s="151" t="str">
        <f>IFERROR(IF(VLOOKUP(B4695,comp!$D:$L,1,FALSE)=B4695,"",""),"Novo")</f>
        <v/>
      </c>
    </row>
    <row r="4696" spans="1:11">
      <c r="A4696" s="151">
        <v>981</v>
      </c>
      <c r="B4696" s="151">
        <v>34621</v>
      </c>
      <c r="C4696" s="151" t="s">
        <v>3546</v>
      </c>
      <c r="D4696" s="151" t="s">
        <v>826</v>
      </c>
      <c r="E4696" s="151">
        <v>3.7612858</v>
      </c>
      <c r="F4696" s="154" t="s">
        <v>7622</v>
      </c>
      <c r="G4696" s="156">
        <v>50.927809732</v>
      </c>
      <c r="H4696" s="156">
        <v>0</v>
      </c>
      <c r="I4696" s="156">
        <v>14.776694405999999</v>
      </c>
      <c r="J4696" s="156" t="s">
        <v>4328</v>
      </c>
      <c r="K4696" s="151" t="str">
        <f>IFERROR(IF(VLOOKUP(B4696,comp!$D:$L,1,FALSE)=B4696,"",""),"Novo")</f>
        <v/>
      </c>
    </row>
    <row r="4697" spans="1:11">
      <c r="A4697" s="151">
        <v>981</v>
      </c>
      <c r="B4697" s="151">
        <v>34622</v>
      </c>
      <c r="C4697" s="151" t="s">
        <v>3547</v>
      </c>
      <c r="D4697" s="151" t="s">
        <v>826</v>
      </c>
      <c r="E4697" s="151">
        <v>5.5873029000000001</v>
      </c>
      <c r="F4697" s="154" t="s">
        <v>7623</v>
      </c>
      <c r="G4697" s="156">
        <v>112.360661319</v>
      </c>
      <c r="H4697" s="156">
        <v>0</v>
      </c>
      <c r="I4697" s="156">
        <v>85.948750520000004</v>
      </c>
      <c r="J4697" s="156" t="s">
        <v>4328</v>
      </c>
      <c r="K4697" s="151" t="str">
        <f>IFERROR(IF(VLOOKUP(B4697,comp!$D:$L,1,FALSE)=B4697,"",""),"Novo")</f>
        <v/>
      </c>
    </row>
    <row r="4698" spans="1:11">
      <c r="A4698" s="151">
        <v>981</v>
      </c>
      <c r="B4698" s="151">
        <v>34624</v>
      </c>
      <c r="C4698" s="151" t="s">
        <v>3548</v>
      </c>
      <c r="D4698" s="151" t="s">
        <v>826</v>
      </c>
      <c r="E4698" s="151">
        <v>2.0269813999999999</v>
      </c>
      <c r="F4698" s="154" t="s">
        <v>7624</v>
      </c>
      <c r="G4698" s="156">
        <v>14.776694405999999</v>
      </c>
      <c r="H4698" s="156">
        <v>0</v>
      </c>
      <c r="I4698" s="156">
        <v>200.57841020500001</v>
      </c>
      <c r="J4698" s="156" t="s">
        <v>4328</v>
      </c>
      <c r="K4698" s="151" t="str">
        <f>IFERROR(IF(VLOOKUP(B4698,comp!$D:$L,1,FALSE)=B4698,"",""),"Novo")</f>
        <v/>
      </c>
    </row>
    <row r="4699" spans="1:11">
      <c r="A4699" s="151">
        <v>981</v>
      </c>
      <c r="B4699" s="151">
        <v>34627</v>
      </c>
      <c r="C4699" s="151" t="s">
        <v>3549</v>
      </c>
      <c r="D4699" s="151" t="s">
        <v>826</v>
      </c>
      <c r="E4699" s="151">
        <v>4.886228</v>
      </c>
      <c r="F4699" s="154" t="s">
        <v>7625</v>
      </c>
      <c r="G4699" s="156">
        <v>85.948750520000004</v>
      </c>
      <c r="H4699" s="156">
        <v>0</v>
      </c>
      <c r="I4699" s="156">
        <v>9203.2091263380007</v>
      </c>
      <c r="J4699" s="156" t="s">
        <v>4328</v>
      </c>
      <c r="K4699" s="151" t="str">
        <f>IFERROR(IF(VLOOKUP(B4699,comp!$D:$L,1,FALSE)=B4699,"",""),"Novo")</f>
        <v/>
      </c>
    </row>
    <row r="4700" spans="1:11">
      <c r="A4700" s="151">
        <v>981</v>
      </c>
      <c r="B4700" s="151">
        <v>34629</v>
      </c>
      <c r="C4700" s="151" t="s">
        <v>3550</v>
      </c>
      <c r="D4700" s="151" t="s">
        <v>826</v>
      </c>
      <c r="E4700" s="151">
        <v>7.4647715000000003</v>
      </c>
      <c r="F4700" s="154" t="s">
        <v>7626</v>
      </c>
      <c r="G4700" s="156">
        <v>200.57841020500001</v>
      </c>
      <c r="H4700" s="156">
        <v>0</v>
      </c>
      <c r="I4700" s="156">
        <v>620.70661957300001</v>
      </c>
      <c r="J4700" s="156" t="s">
        <v>4328</v>
      </c>
      <c r="K4700" s="151" t="str">
        <f>IFERROR(IF(VLOOKUP(B4700,comp!$D:$L,1,FALSE)=B4700,"",""),"Novo")</f>
        <v/>
      </c>
    </row>
    <row r="4701" spans="1:11">
      <c r="A4701" s="151">
        <v>981</v>
      </c>
      <c r="B4701" s="151">
        <v>37404</v>
      </c>
      <c r="C4701" s="151" t="s">
        <v>3551</v>
      </c>
      <c r="D4701" s="151" t="s">
        <v>826</v>
      </c>
      <c r="E4701" s="151">
        <v>50.561526899999997</v>
      </c>
      <c r="F4701" s="154" t="s">
        <v>7627</v>
      </c>
      <c r="G4701" s="156">
        <v>9203.2091263380007</v>
      </c>
      <c r="H4701" s="156">
        <v>0</v>
      </c>
      <c r="I4701" s="156">
        <v>747.38652042600006</v>
      </c>
      <c r="J4701" s="156" t="s">
        <v>4328</v>
      </c>
      <c r="K4701" s="151" t="str">
        <f>IFERROR(IF(VLOOKUP(B4701,comp!$D:$L,1,FALSE)=B4701,"",""),"Novo")</f>
        <v/>
      </c>
    </row>
    <row r="4702" spans="1:11">
      <c r="A4702" s="151">
        <v>981</v>
      </c>
      <c r="B4702" s="151">
        <v>37409</v>
      </c>
      <c r="C4702" s="151" t="s">
        <v>3552</v>
      </c>
      <c r="D4702" s="151" t="s">
        <v>828</v>
      </c>
      <c r="E4702" s="151">
        <v>13.131089899999999</v>
      </c>
      <c r="F4702" s="154" t="s">
        <v>7616</v>
      </c>
      <c r="G4702" s="156">
        <v>620.70661957300001</v>
      </c>
      <c r="H4702" s="156">
        <v>0</v>
      </c>
      <c r="I4702" s="156">
        <v>136.04781538500001</v>
      </c>
      <c r="J4702" s="156" t="s">
        <v>4328</v>
      </c>
      <c r="K4702" s="151" t="str">
        <f>IFERROR(IF(VLOOKUP(B4702,comp!$D:$L,1,FALSE)=B4702,"",""),"Novo")</f>
        <v/>
      </c>
    </row>
    <row r="4703" spans="1:11">
      <c r="A4703" s="151">
        <v>981</v>
      </c>
      <c r="B4703" s="151">
        <v>37410</v>
      </c>
      <c r="C4703" s="151" t="s">
        <v>3553</v>
      </c>
      <c r="D4703" s="151" t="s">
        <v>828</v>
      </c>
      <c r="E4703" s="151">
        <v>14.408839800000001</v>
      </c>
      <c r="F4703" s="154" t="s">
        <v>7618</v>
      </c>
      <c r="G4703" s="156">
        <v>747.38652042600006</v>
      </c>
      <c r="H4703" s="156">
        <v>0</v>
      </c>
      <c r="I4703" s="156">
        <v>288.97036515000002</v>
      </c>
      <c r="J4703" s="156" t="s">
        <v>4328</v>
      </c>
      <c r="K4703" s="151" t="str">
        <f>IFERROR(IF(VLOOKUP(B4703,comp!$D:$L,1,FALSE)=B4703,"",""),"Novo")</f>
        <v/>
      </c>
    </row>
    <row r="4704" spans="1:11">
      <c r="A4704" s="151">
        <v>981</v>
      </c>
      <c r="B4704" s="151">
        <v>39232</v>
      </c>
      <c r="C4704" s="151" t="s">
        <v>2401</v>
      </c>
      <c r="D4704" s="151" t="s">
        <v>826</v>
      </c>
      <c r="E4704" s="151">
        <v>6.1476645000000003</v>
      </c>
      <c r="F4704" s="154" t="s">
        <v>7628</v>
      </c>
      <c r="G4704" s="156">
        <v>136.04781538500001</v>
      </c>
      <c r="H4704" s="156">
        <v>0</v>
      </c>
      <c r="I4704" s="156">
        <v>559.87367329400001</v>
      </c>
      <c r="J4704" s="156" t="s">
        <v>4328</v>
      </c>
      <c r="K4704" s="151" t="str">
        <f>IFERROR(IF(VLOOKUP(B4704,comp!$D:$L,1,FALSE)=B4704,"",""),"Novo")</f>
        <v/>
      </c>
    </row>
    <row r="4705" spans="1:11">
      <c r="A4705" s="151">
        <v>981</v>
      </c>
      <c r="B4705" s="151">
        <v>39233</v>
      </c>
      <c r="C4705" s="151" t="s">
        <v>3554</v>
      </c>
      <c r="D4705" s="151" t="s">
        <v>826</v>
      </c>
      <c r="E4705" s="151">
        <v>8.9603213999999998</v>
      </c>
      <c r="F4705" s="154" t="s">
        <v>7629</v>
      </c>
      <c r="G4705" s="156">
        <v>288.97036515000002</v>
      </c>
      <c r="H4705" s="156">
        <v>0</v>
      </c>
      <c r="I4705" s="156">
        <v>1218.1020998299998</v>
      </c>
      <c r="J4705" s="156" t="s">
        <v>4328</v>
      </c>
      <c r="K4705" s="151" t="str">
        <f>IFERROR(IF(VLOOKUP(B4705,comp!$D:$L,1,FALSE)=B4705,"",""),"Novo")</f>
        <v/>
      </c>
    </row>
    <row r="4706" spans="1:11">
      <c r="A4706" s="151">
        <v>981</v>
      </c>
      <c r="B4706" s="151">
        <v>39234</v>
      </c>
      <c r="C4706" s="151" t="s">
        <v>3555</v>
      </c>
      <c r="D4706" s="151" t="s">
        <v>826</v>
      </c>
      <c r="E4706" s="151">
        <v>12.472124600000001</v>
      </c>
      <c r="F4706" s="154" t="s">
        <v>7630</v>
      </c>
      <c r="G4706" s="156">
        <v>559.87367329400001</v>
      </c>
      <c r="H4706" s="156">
        <v>0</v>
      </c>
      <c r="I4706" s="156">
        <v>2139.1431398999998</v>
      </c>
      <c r="J4706" s="156" t="s">
        <v>4328</v>
      </c>
      <c r="K4706" s="151" t="str">
        <f>IFERROR(IF(VLOOKUP(B4706,comp!$D:$L,1,FALSE)=B4706,"",""),"Novo")</f>
        <v/>
      </c>
    </row>
    <row r="4707" spans="1:11">
      <c r="A4707" s="151">
        <v>981</v>
      </c>
      <c r="B4707" s="151">
        <v>39235</v>
      </c>
      <c r="C4707" s="151" t="s">
        <v>3556</v>
      </c>
      <c r="D4707" s="151" t="s">
        <v>826</v>
      </c>
      <c r="E4707" s="151">
        <v>18.394776499999999</v>
      </c>
      <c r="F4707" s="154" t="s">
        <v>7631</v>
      </c>
      <c r="G4707" s="156">
        <v>1218.1020998299998</v>
      </c>
      <c r="H4707" s="156">
        <v>0</v>
      </c>
      <c r="I4707" s="156">
        <v>3075.0277895190002</v>
      </c>
      <c r="J4707" s="156" t="s">
        <v>4328</v>
      </c>
      <c r="K4707" s="151" t="str">
        <f>IFERROR(IF(VLOOKUP(B4707,comp!$D:$L,1,FALSE)=B4707,"",""),"Novo")</f>
        <v/>
      </c>
    </row>
    <row r="4708" spans="1:11">
      <c r="A4708" s="151">
        <v>981</v>
      </c>
      <c r="B4708" s="151">
        <v>39236</v>
      </c>
      <c r="C4708" s="151" t="s">
        <v>3557</v>
      </c>
      <c r="D4708" s="151" t="s">
        <v>826</v>
      </c>
      <c r="E4708" s="151">
        <v>24.3776996</v>
      </c>
      <c r="F4708" s="154" t="s">
        <v>7632</v>
      </c>
      <c r="G4708" s="156">
        <v>2139.1431398999998</v>
      </c>
      <c r="H4708" s="156">
        <v>0</v>
      </c>
      <c r="I4708" s="156">
        <v>4891.5712769499996</v>
      </c>
      <c r="J4708" s="156" t="s">
        <v>4328</v>
      </c>
      <c r="K4708" s="151" t="str">
        <f>IFERROR(IF(VLOOKUP(B4708,comp!$D:$L,1,FALSE)=B4708,"",""),"Novo")</f>
        <v/>
      </c>
    </row>
    <row r="4709" spans="1:11">
      <c r="A4709" s="151">
        <v>981</v>
      </c>
      <c r="B4709" s="151">
        <v>39237</v>
      </c>
      <c r="C4709" s="151" t="s">
        <v>3558</v>
      </c>
      <c r="D4709" s="151" t="s">
        <v>826</v>
      </c>
      <c r="E4709" s="151">
        <v>29.227523900000001</v>
      </c>
      <c r="F4709" s="154" t="s">
        <v>7633</v>
      </c>
      <c r="G4709" s="156">
        <v>3075.0277895190002</v>
      </c>
      <c r="H4709" s="156">
        <v>0</v>
      </c>
      <c r="I4709" s="156">
        <v>7138.9883706980008</v>
      </c>
      <c r="J4709" s="156" t="s">
        <v>4328</v>
      </c>
      <c r="K4709" s="151" t="str">
        <f>IFERROR(IF(VLOOKUP(B4709,comp!$D:$L,1,FALSE)=B4709,"",""),"Novo")</f>
        <v/>
      </c>
    </row>
    <row r="4710" spans="1:11">
      <c r="A4710" s="151">
        <v>981</v>
      </c>
      <c r="B4710" s="151">
        <v>39238</v>
      </c>
      <c r="C4710" s="151" t="s">
        <v>3559</v>
      </c>
      <c r="D4710" s="151" t="s">
        <v>826</v>
      </c>
      <c r="E4710" s="151">
        <v>36.861878500000003</v>
      </c>
      <c r="F4710" s="154" t="s">
        <v>7634</v>
      </c>
      <c r="G4710" s="156">
        <v>4891.5712769499996</v>
      </c>
      <c r="H4710" s="156">
        <v>0</v>
      </c>
      <c r="I4710" s="156">
        <v>12349.815977284999</v>
      </c>
      <c r="J4710" s="156" t="s">
        <v>4328</v>
      </c>
      <c r="K4710" s="151" t="str">
        <f>IFERROR(IF(VLOOKUP(B4710,comp!$D:$L,1,FALSE)=B4710,"",""),"Novo")</f>
        <v/>
      </c>
    </row>
    <row r="4711" spans="1:11">
      <c r="A4711" s="151">
        <v>981</v>
      </c>
      <c r="B4711" s="151">
        <v>39239</v>
      </c>
      <c r="C4711" s="151" t="s">
        <v>3560</v>
      </c>
      <c r="D4711" s="151" t="s">
        <v>826</v>
      </c>
      <c r="E4711" s="151">
        <v>44.532395800000003</v>
      </c>
      <c r="F4711" s="154" t="s">
        <v>7635</v>
      </c>
      <c r="G4711" s="156">
        <v>7138.9883706980008</v>
      </c>
      <c r="H4711" s="156">
        <v>0</v>
      </c>
      <c r="I4711" s="156">
        <v>65.293017845999998</v>
      </c>
      <c r="J4711" s="156" t="s">
        <v>4328</v>
      </c>
      <c r="K4711" s="151" t="str">
        <f>IFERROR(IF(VLOOKUP(B4711,comp!$D:$L,1,FALSE)=B4711,"",""),"Novo")</f>
        <v/>
      </c>
    </row>
    <row r="4712" spans="1:11">
      <c r="A4712" s="151">
        <v>981</v>
      </c>
      <c r="B4712" s="151">
        <v>39240</v>
      </c>
      <c r="C4712" s="151" t="s">
        <v>3561</v>
      </c>
      <c r="D4712" s="151" t="s">
        <v>826</v>
      </c>
      <c r="E4712" s="151">
        <v>58.571572099999997</v>
      </c>
      <c r="F4712" s="154" t="s">
        <v>7636</v>
      </c>
      <c r="G4712" s="156">
        <v>12349.815977284999</v>
      </c>
      <c r="H4712" s="156">
        <v>0</v>
      </c>
      <c r="I4712" s="156">
        <v>44156.976178589997</v>
      </c>
      <c r="J4712" s="156" t="s">
        <v>4328</v>
      </c>
      <c r="K4712" s="151" t="str">
        <f>IFERROR(IF(VLOOKUP(B4712,comp!$D:$L,1,FALSE)=B4712,"",""),"Novo")</f>
        <v/>
      </c>
    </row>
    <row r="4713" spans="1:11">
      <c r="A4713" s="151">
        <v>981</v>
      </c>
      <c r="B4713" s="151">
        <v>39241</v>
      </c>
      <c r="C4713" s="151" t="s">
        <v>3562</v>
      </c>
      <c r="D4713" s="151" t="s">
        <v>826</v>
      </c>
      <c r="E4713" s="151">
        <v>4.2591662000000001</v>
      </c>
      <c r="F4713" s="154" t="s">
        <v>7637</v>
      </c>
      <c r="G4713" s="156">
        <v>65.293017845999998</v>
      </c>
      <c r="H4713" s="156">
        <v>0</v>
      </c>
      <c r="I4713" s="156">
        <v>63187.004236871995</v>
      </c>
      <c r="J4713" s="156" t="s">
        <v>4328</v>
      </c>
      <c r="K4713" s="151" t="str">
        <f>IFERROR(IF(VLOOKUP(B4713,comp!$D:$L,1,FALSE)=B4713,"",""),"Novo")</f>
        <v/>
      </c>
    </row>
    <row r="4714" spans="1:11">
      <c r="A4714" s="151">
        <v>981</v>
      </c>
      <c r="B4714" s="151">
        <v>39249</v>
      </c>
      <c r="C4714" s="151" t="s">
        <v>3563</v>
      </c>
      <c r="D4714" s="151" t="s">
        <v>826</v>
      </c>
      <c r="E4714" s="151">
        <v>110.7523857</v>
      </c>
      <c r="F4714" s="154" t="s">
        <v>7638</v>
      </c>
      <c r="G4714" s="156">
        <v>44156.976178589997</v>
      </c>
      <c r="H4714" s="156">
        <v>0</v>
      </c>
      <c r="I4714" s="156">
        <v>0.11403635200000001</v>
      </c>
      <c r="J4714" s="156" t="s">
        <v>4328</v>
      </c>
      <c r="K4714" s="151" t="str">
        <f>IFERROR(IF(VLOOKUP(B4714,comp!$D:$L,1,FALSE)=B4714,"",""),"Novo")</f>
        <v/>
      </c>
    </row>
    <row r="4715" spans="1:11">
      <c r="A4715" s="151">
        <v>981</v>
      </c>
      <c r="B4715" s="151">
        <v>39250</v>
      </c>
      <c r="C4715" s="151" t="s">
        <v>3564</v>
      </c>
      <c r="D4715" s="151" t="s">
        <v>826</v>
      </c>
      <c r="E4715" s="151">
        <v>132.4841788</v>
      </c>
      <c r="F4715" s="154" t="s">
        <v>7639</v>
      </c>
      <c r="G4715" s="156">
        <v>63187.004236871995</v>
      </c>
      <c r="H4715" s="156">
        <v>0</v>
      </c>
      <c r="I4715" s="156">
        <v>0.36260128199999997</v>
      </c>
      <c r="J4715" s="156" t="s">
        <v>4328</v>
      </c>
      <c r="K4715" s="151" t="str">
        <f>IFERROR(IF(VLOOKUP(B4715,comp!$D:$L,1,FALSE)=B4715,"",""),"Novo")</f>
        <v/>
      </c>
    </row>
    <row r="4716" spans="1:11">
      <c r="A4716" s="151">
        <v>981</v>
      </c>
      <c r="B4716" s="151">
        <v>39251</v>
      </c>
      <c r="C4716" s="151" t="s">
        <v>3565</v>
      </c>
      <c r="D4716" s="151" t="s">
        <v>826</v>
      </c>
      <c r="E4716" s="151">
        <v>0.1781818</v>
      </c>
      <c r="F4716" s="154" t="s">
        <v>7640</v>
      </c>
      <c r="G4716" s="156">
        <v>0.11403635200000001</v>
      </c>
      <c r="H4716" s="156">
        <v>0</v>
      </c>
      <c r="I4716" s="156">
        <v>8.3134110239999988</v>
      </c>
      <c r="J4716" s="156" t="s">
        <v>4328</v>
      </c>
      <c r="K4716" s="151" t="str">
        <f>IFERROR(IF(VLOOKUP(B4716,comp!$D:$L,1,FALSE)=B4716,"",""),"Novo")</f>
        <v/>
      </c>
    </row>
    <row r="4717" spans="1:11">
      <c r="A4717" s="151">
        <v>981</v>
      </c>
      <c r="B4717" s="151">
        <v>39252</v>
      </c>
      <c r="C4717" s="151" t="s">
        <v>3566</v>
      </c>
      <c r="D4717" s="151" t="s">
        <v>826</v>
      </c>
      <c r="E4717" s="151">
        <v>0.3180713</v>
      </c>
      <c r="F4717" s="154" t="s">
        <v>7641</v>
      </c>
      <c r="G4717" s="156">
        <v>0.36260128199999997</v>
      </c>
      <c r="H4717" s="156">
        <v>0</v>
      </c>
      <c r="I4717" s="156">
        <v>18.871130992000001</v>
      </c>
      <c r="J4717" s="156" t="s">
        <v>4328</v>
      </c>
      <c r="K4717" s="151" t="str">
        <f>IFERROR(IF(VLOOKUP(B4717,comp!$D:$L,1,FALSE)=B4717,"",""),"Novo")</f>
        <v/>
      </c>
    </row>
    <row r="4718" spans="1:11">
      <c r="A4718" s="151">
        <v>981</v>
      </c>
      <c r="B4718" s="151">
        <v>39257</v>
      </c>
      <c r="C4718" s="151" t="s">
        <v>3567</v>
      </c>
      <c r="D4718" s="151" t="s">
        <v>826</v>
      </c>
      <c r="E4718" s="151">
        <v>1.5198191999999999</v>
      </c>
      <c r="F4718" s="154" t="s">
        <v>7642</v>
      </c>
      <c r="G4718" s="156">
        <v>8.3134110239999988</v>
      </c>
      <c r="H4718" s="156">
        <v>0</v>
      </c>
      <c r="I4718" s="156">
        <v>44.747323182000002</v>
      </c>
      <c r="J4718" s="156" t="s">
        <v>4328</v>
      </c>
      <c r="K4718" s="151" t="str">
        <f>IFERROR(IF(VLOOKUP(B4718,comp!$D:$L,1,FALSE)=B4718,"",""),"Novo")</f>
        <v/>
      </c>
    </row>
    <row r="4719" spans="1:11">
      <c r="A4719" s="151">
        <v>981</v>
      </c>
      <c r="B4719" s="151">
        <v>39258</v>
      </c>
      <c r="C4719" s="151" t="s">
        <v>3568</v>
      </c>
      <c r="D4719" s="151" t="s">
        <v>826</v>
      </c>
      <c r="E4719" s="151">
        <v>2.2901858000000002</v>
      </c>
      <c r="F4719" s="154" t="s">
        <v>7643</v>
      </c>
      <c r="G4719" s="156">
        <v>18.871130992000001</v>
      </c>
      <c r="H4719" s="156">
        <v>0</v>
      </c>
      <c r="I4719" s="156">
        <v>104.896626363</v>
      </c>
      <c r="J4719" s="156" t="s">
        <v>4328</v>
      </c>
      <c r="K4719" s="151" t="str">
        <f>IFERROR(IF(VLOOKUP(B4719,comp!$D:$L,1,FALSE)=B4719,"",""),"Novo")</f>
        <v/>
      </c>
    </row>
    <row r="4720" spans="1:11">
      <c r="A4720" s="151">
        <v>981</v>
      </c>
      <c r="B4720" s="151">
        <v>39259</v>
      </c>
      <c r="C4720" s="151" t="s">
        <v>3569</v>
      </c>
      <c r="D4720" s="151" t="s">
        <v>826</v>
      </c>
      <c r="E4720" s="151">
        <v>3.5261878000000002</v>
      </c>
      <c r="F4720" s="154" t="s">
        <v>7644</v>
      </c>
      <c r="G4720" s="156">
        <v>44.747323182000002</v>
      </c>
      <c r="H4720" s="156">
        <v>0</v>
      </c>
      <c r="I4720" s="156">
        <v>272.21976210000003</v>
      </c>
      <c r="J4720" s="156" t="s">
        <v>4328</v>
      </c>
      <c r="K4720" s="151" t="str">
        <f>IFERROR(IF(VLOOKUP(B4720,comp!$D:$L,1,FALSE)=B4720,"",""),"Novo")</f>
        <v/>
      </c>
    </row>
    <row r="4721" spans="1:11">
      <c r="A4721" s="151">
        <v>981</v>
      </c>
      <c r="B4721" s="151">
        <v>39260</v>
      </c>
      <c r="C4721" s="151" t="s">
        <v>3570</v>
      </c>
      <c r="D4721" s="151" t="s">
        <v>826</v>
      </c>
      <c r="E4721" s="151">
        <v>5.3986941000000002</v>
      </c>
      <c r="F4721" s="154" t="s">
        <v>7645</v>
      </c>
      <c r="G4721" s="156">
        <v>104.896626363</v>
      </c>
      <c r="H4721" s="156">
        <v>0</v>
      </c>
      <c r="I4721" s="156">
        <v>690.33862239000007</v>
      </c>
      <c r="J4721" s="156" t="s">
        <v>4328</v>
      </c>
      <c r="K4721" s="151" t="str">
        <f>IFERROR(IF(VLOOKUP(B4721,comp!$D:$L,1,FALSE)=B4721,"",""),"Novo")</f>
        <v/>
      </c>
    </row>
    <row r="4722" spans="1:11">
      <c r="A4722" s="151">
        <v>981</v>
      </c>
      <c r="B4722" s="151">
        <v>39261</v>
      </c>
      <c r="C4722" s="151" t="s">
        <v>3571</v>
      </c>
      <c r="D4722" s="151" t="s">
        <v>826</v>
      </c>
      <c r="E4722" s="151">
        <v>8.6971170000000004</v>
      </c>
      <c r="F4722" s="154" t="s">
        <v>7646</v>
      </c>
      <c r="G4722" s="156">
        <v>272.21976210000003</v>
      </c>
      <c r="H4722" s="156">
        <v>0</v>
      </c>
      <c r="I4722" s="156">
        <v>2064.1241585800003</v>
      </c>
      <c r="J4722" s="156" t="s">
        <v>4328</v>
      </c>
      <c r="K4722" s="151" t="str">
        <f>IFERROR(IF(VLOOKUP(B4722,comp!$D:$L,1,FALSE)=B4722,"",""),"Novo")</f>
        <v/>
      </c>
    </row>
    <row r="4723" spans="1:11">
      <c r="A4723" s="151">
        <v>981</v>
      </c>
      <c r="B4723" s="151">
        <v>39262</v>
      </c>
      <c r="C4723" s="151" t="s">
        <v>3572</v>
      </c>
      <c r="D4723" s="151" t="s">
        <v>826</v>
      </c>
      <c r="E4723" s="151">
        <v>13.848317400000001</v>
      </c>
      <c r="F4723" s="154" t="s">
        <v>7111</v>
      </c>
      <c r="G4723" s="156">
        <v>690.33862239000007</v>
      </c>
      <c r="H4723" s="156">
        <v>0</v>
      </c>
      <c r="I4723" s="156">
        <v>3960.981434287</v>
      </c>
      <c r="J4723" s="156" t="s">
        <v>4328</v>
      </c>
      <c r="K4723" s="151" t="str">
        <f>IFERROR(IF(VLOOKUP(B4723,comp!$D:$L,1,FALSE)=B4723,"",""),"Novo")</f>
        <v/>
      </c>
    </row>
    <row r="4724" spans="1:11">
      <c r="A4724" s="151">
        <v>981</v>
      </c>
      <c r="B4724" s="151">
        <v>39263</v>
      </c>
      <c r="C4724" s="151" t="s">
        <v>3573</v>
      </c>
      <c r="D4724" s="151" t="s">
        <v>826</v>
      </c>
      <c r="E4724" s="151">
        <v>23.945755900000002</v>
      </c>
      <c r="F4724" s="154" t="s">
        <v>7647</v>
      </c>
      <c r="G4724" s="156">
        <v>2064.1241585800003</v>
      </c>
      <c r="H4724" s="156">
        <v>0</v>
      </c>
      <c r="I4724" s="156">
        <v>7301.0184307199997</v>
      </c>
      <c r="J4724" s="156" t="s">
        <v>4328</v>
      </c>
      <c r="K4724" s="151" t="str">
        <f>IFERROR(IF(VLOOKUP(B4724,comp!$D:$L,1,FALSE)=B4724,"",""),"Novo")</f>
        <v/>
      </c>
    </row>
    <row r="4725" spans="1:11">
      <c r="A4725" s="151">
        <v>981</v>
      </c>
      <c r="B4725" s="151">
        <v>39264</v>
      </c>
      <c r="C4725" s="151" t="s">
        <v>3574</v>
      </c>
      <c r="D4725" s="151" t="s">
        <v>826</v>
      </c>
      <c r="E4725" s="151">
        <v>33.171270700000001</v>
      </c>
      <c r="F4725" s="154" t="s">
        <v>7648</v>
      </c>
      <c r="G4725" s="156">
        <v>3960.981434287</v>
      </c>
      <c r="H4725" s="156">
        <v>0</v>
      </c>
      <c r="I4725" s="156">
        <v>16624.707181104</v>
      </c>
      <c r="J4725" s="156" t="s">
        <v>4328</v>
      </c>
      <c r="K4725" s="151" t="str">
        <f>IFERROR(IF(VLOOKUP(B4725,comp!$D:$L,1,FALSE)=B4725,"",""),"Novo")</f>
        <v/>
      </c>
    </row>
    <row r="4726" spans="1:11">
      <c r="A4726" s="151">
        <v>981</v>
      </c>
      <c r="B4726" s="151">
        <v>39265</v>
      </c>
      <c r="C4726" s="151" t="s">
        <v>3575</v>
      </c>
      <c r="D4726" s="151" t="s">
        <v>826</v>
      </c>
      <c r="E4726" s="151">
        <v>45.034655999999998</v>
      </c>
      <c r="F4726" s="154" t="s">
        <v>7649</v>
      </c>
      <c r="G4726" s="156">
        <v>7301.0184307199997</v>
      </c>
      <c r="H4726" s="156">
        <v>0</v>
      </c>
      <c r="I4726" s="156">
        <v>25986.578406729997</v>
      </c>
      <c r="J4726" s="156" t="s">
        <v>4328</v>
      </c>
      <c r="K4726" s="151" t="str">
        <f>IFERROR(IF(VLOOKUP(B4726,comp!$D:$L,1,FALSE)=B4726,"",""),"Novo")</f>
        <v/>
      </c>
    </row>
    <row r="4727" spans="1:11">
      <c r="A4727" s="151">
        <v>981</v>
      </c>
      <c r="B4727" s="151">
        <v>39266</v>
      </c>
      <c r="C4727" s="151" t="s">
        <v>3576</v>
      </c>
      <c r="D4727" s="151" t="s">
        <v>826</v>
      </c>
      <c r="E4727" s="151">
        <v>67.955801100000002</v>
      </c>
      <c r="F4727" s="154" t="s">
        <v>7650</v>
      </c>
      <c r="G4727" s="156">
        <v>16624.707181104</v>
      </c>
      <c r="H4727" s="156">
        <v>0</v>
      </c>
      <c r="I4727" s="156">
        <v>66507.821289294006</v>
      </c>
      <c r="J4727" s="156" t="s">
        <v>4328</v>
      </c>
      <c r="K4727" s="151" t="str">
        <f>IFERROR(IF(VLOOKUP(B4727,comp!$D:$L,1,FALSE)=B4727,"",""),"Novo")</f>
        <v/>
      </c>
    </row>
    <row r="4728" spans="1:11">
      <c r="A4728" s="151">
        <v>981</v>
      </c>
      <c r="B4728" s="151">
        <v>39267</v>
      </c>
      <c r="C4728" s="151" t="s">
        <v>3577</v>
      </c>
      <c r="D4728" s="151" t="s">
        <v>826</v>
      </c>
      <c r="E4728" s="151">
        <v>84.962330499999993</v>
      </c>
      <c r="F4728" s="154" t="s">
        <v>7651</v>
      </c>
      <c r="G4728" s="156">
        <v>25986.578406729997</v>
      </c>
      <c r="H4728" s="156">
        <v>0</v>
      </c>
      <c r="I4728" s="156">
        <v>0.47165650999999997</v>
      </c>
      <c r="J4728" s="156" t="s">
        <v>4328</v>
      </c>
      <c r="K4728" s="151" t="str">
        <f>IFERROR(IF(VLOOKUP(B4728,comp!$D:$L,1,FALSE)=B4728,"",""),"Novo")</f>
        <v/>
      </c>
    </row>
    <row r="4729" spans="1:11">
      <c r="A4729" s="151">
        <v>981</v>
      </c>
      <c r="B4729" s="151">
        <v>39268</v>
      </c>
      <c r="C4729" s="151" t="s">
        <v>3578</v>
      </c>
      <c r="D4729" s="151" t="s">
        <v>826</v>
      </c>
      <c r="E4729" s="151">
        <v>135.92164740000001</v>
      </c>
      <c r="F4729" s="154" t="s">
        <v>7652</v>
      </c>
      <c r="G4729" s="156">
        <v>66507.821289294006</v>
      </c>
      <c r="H4729" s="156">
        <v>0</v>
      </c>
      <c r="I4729" s="156">
        <v>1.501066912</v>
      </c>
      <c r="J4729" s="156" t="s">
        <v>4328</v>
      </c>
      <c r="K4729" s="151" t="str">
        <f>IFERROR(IF(VLOOKUP(B4729,comp!$D:$L,1,FALSE)=B4729,"",""),"Novo")</f>
        <v/>
      </c>
    </row>
    <row r="4730" spans="1:11">
      <c r="A4730" s="151">
        <v>981</v>
      </c>
      <c r="B4730" s="151">
        <v>39269</v>
      </c>
      <c r="C4730" s="151" t="s">
        <v>3579</v>
      </c>
      <c r="D4730" s="151" t="s">
        <v>826</v>
      </c>
      <c r="E4730" s="151">
        <v>0.36281269999999999</v>
      </c>
      <c r="F4730" s="154" t="s">
        <v>7653</v>
      </c>
      <c r="G4730" s="156">
        <v>0.47165650999999997</v>
      </c>
      <c r="H4730" s="156">
        <v>0</v>
      </c>
      <c r="I4730" s="156">
        <v>1.640341611</v>
      </c>
      <c r="J4730" s="156" t="s">
        <v>4328</v>
      </c>
      <c r="K4730" s="151" t="str">
        <f>IFERROR(IF(VLOOKUP(B4730,comp!$D:$L,1,FALSE)=B4730,"",""),"Novo")</f>
        <v/>
      </c>
    </row>
    <row r="4731" spans="1:11">
      <c r="A4731" s="151">
        <v>981</v>
      </c>
      <c r="B4731" s="151">
        <v>39270</v>
      </c>
      <c r="C4731" s="151" t="s">
        <v>3580</v>
      </c>
      <c r="D4731" s="151" t="s">
        <v>826</v>
      </c>
      <c r="E4731" s="151">
        <v>0.64701160000000002</v>
      </c>
      <c r="F4731" s="154" t="s">
        <v>7654</v>
      </c>
      <c r="G4731" s="156">
        <v>1.501066912</v>
      </c>
      <c r="H4731" s="156">
        <v>0</v>
      </c>
      <c r="I4731" s="156">
        <v>8.6587248240000001</v>
      </c>
      <c r="J4731" s="156" t="s">
        <v>4328</v>
      </c>
      <c r="K4731" s="151" t="str">
        <f>IFERROR(IF(VLOOKUP(B4731,comp!$D:$L,1,FALSE)=B4731,"",""),"Novo")</f>
        <v/>
      </c>
    </row>
    <row r="4732" spans="1:11">
      <c r="A4732" s="151">
        <v>981</v>
      </c>
      <c r="B4732" s="151">
        <v>44388</v>
      </c>
      <c r="C4732" s="151" t="s">
        <v>3581</v>
      </c>
      <c r="D4732" s="151" t="s">
        <v>826</v>
      </c>
      <c r="E4732" s="151">
        <v>0.67503769999999996</v>
      </c>
      <c r="F4732" s="154" t="s">
        <v>7140</v>
      </c>
      <c r="G4732" s="156">
        <v>1.640341611</v>
      </c>
      <c r="H4732" s="156">
        <v>0</v>
      </c>
      <c r="I4732" s="156">
        <v>621.25426292999998</v>
      </c>
      <c r="J4732" s="156" t="s">
        <v>4328</v>
      </c>
      <c r="K4732" s="151" t="str">
        <f>IFERROR(IF(VLOOKUP(B4732,comp!$D:$L,1,FALSE)=B4732,"",""),"Novo")</f>
        <v/>
      </c>
    </row>
    <row r="4733" spans="1:11">
      <c r="A4733" s="151">
        <v>981</v>
      </c>
      <c r="B4733" s="151">
        <v>44389</v>
      </c>
      <c r="C4733" s="151" t="s">
        <v>3582</v>
      </c>
      <c r="D4733" s="151" t="s">
        <v>826</v>
      </c>
      <c r="E4733" s="151">
        <v>1.5517428</v>
      </c>
      <c r="F4733" s="154" t="s">
        <v>7655</v>
      </c>
      <c r="G4733" s="156">
        <v>8.6587248240000001</v>
      </c>
      <c r="H4733" s="156">
        <v>0</v>
      </c>
      <c r="I4733" s="156">
        <v>3490.2720389350002</v>
      </c>
      <c r="J4733" s="156" t="s">
        <v>4328</v>
      </c>
      <c r="K4733" s="151" t="str">
        <f>IFERROR(IF(VLOOKUP(B4733,comp!$D:$L,1,FALSE)=B4733,"",""),"Novo")</f>
        <v/>
      </c>
    </row>
    <row r="4734" spans="1:11">
      <c r="A4734" s="151">
        <v>981</v>
      </c>
      <c r="B4734" s="151">
        <v>44390</v>
      </c>
      <c r="C4734" s="151" t="s">
        <v>3583</v>
      </c>
      <c r="D4734" s="151" t="s">
        <v>826</v>
      </c>
      <c r="E4734" s="151">
        <v>13.137117</v>
      </c>
      <c r="F4734" s="154" t="s">
        <v>7656</v>
      </c>
      <c r="G4734" s="156">
        <v>621.25426292999998</v>
      </c>
      <c r="H4734" s="156">
        <v>0</v>
      </c>
      <c r="I4734" s="156">
        <v>13837.555805644999</v>
      </c>
      <c r="J4734" s="156" t="s">
        <v>4328</v>
      </c>
      <c r="K4734" s="151" t="str">
        <f>IFERROR(IF(VLOOKUP(B4734,comp!$D:$L,1,FALSE)=B4734,"",""),"Novo")</f>
        <v/>
      </c>
    </row>
    <row r="4735" spans="1:11">
      <c r="A4735" s="151">
        <v>981</v>
      </c>
      <c r="B4735" s="151">
        <v>44391</v>
      </c>
      <c r="C4735" s="151" t="s">
        <v>3584</v>
      </c>
      <c r="D4735" s="151" t="s">
        <v>826</v>
      </c>
      <c r="E4735" s="151">
        <v>31.1381215</v>
      </c>
      <c r="F4735" s="154" t="s">
        <v>7657</v>
      </c>
      <c r="G4735" s="156">
        <v>3490.2720389350002</v>
      </c>
      <c r="H4735" s="156">
        <v>0</v>
      </c>
      <c r="I4735" s="156">
        <v>51.73</v>
      </c>
      <c r="J4735" s="156" t="s">
        <v>4328</v>
      </c>
      <c r="K4735" s="151" t="str">
        <f>IFERROR(IF(VLOOKUP(B4735,comp!$D:$L,1,FALSE)=B4735,"",""),"Novo")</f>
        <v/>
      </c>
    </row>
    <row r="4736" spans="1:11">
      <c r="A4736" s="151">
        <v>981</v>
      </c>
      <c r="B4736" s="151">
        <v>44392</v>
      </c>
      <c r="C4736" s="151" t="s">
        <v>3585</v>
      </c>
      <c r="D4736" s="151" t="s">
        <v>826</v>
      </c>
      <c r="E4736" s="151">
        <v>61.998995499999999</v>
      </c>
      <c r="F4736" s="154" t="s">
        <v>7658</v>
      </c>
      <c r="G4736" s="156">
        <v>13837.555805644999</v>
      </c>
      <c r="H4736" s="156">
        <v>0</v>
      </c>
      <c r="I4736" s="156">
        <v>4.7535143039999994</v>
      </c>
      <c r="J4736" s="156" t="s">
        <v>4328</v>
      </c>
      <c r="K4736" s="151" t="str">
        <f>IFERROR(IF(VLOOKUP(B4736,comp!$D:$L,1,FALSE)=B4736,"",""),"Novo")</f>
        <v/>
      </c>
    </row>
    <row r="4737" spans="1:11">
      <c r="A4737" s="151">
        <v>1030</v>
      </c>
      <c r="B4737" s="151">
        <v>1030</v>
      </c>
      <c r="C4737" s="151" t="s">
        <v>3586</v>
      </c>
      <c r="D4737" s="151" t="s">
        <v>727</v>
      </c>
      <c r="E4737" s="151">
        <v>1</v>
      </c>
      <c r="F4737" s="154" t="s">
        <v>7659</v>
      </c>
      <c r="G4737" s="156">
        <v>51.73</v>
      </c>
      <c r="H4737" s="156">
        <v>0</v>
      </c>
      <c r="I4737" s="156">
        <v>0.39197339999999997</v>
      </c>
      <c r="J4737" s="156" t="s">
        <v>4328</v>
      </c>
      <c r="K4737" s="151" t="str">
        <f>IFERROR(IF(VLOOKUP(B4737,comp!$D:$L,1,FALSE)=B4737,"",""),"Novo")</f>
        <v/>
      </c>
    </row>
    <row r="4738" spans="1:11">
      <c r="A4738" s="151">
        <v>1030</v>
      </c>
      <c r="B4738" s="151">
        <v>1031</v>
      </c>
      <c r="C4738" s="151" t="s">
        <v>3587</v>
      </c>
      <c r="D4738" s="151" t="s">
        <v>727</v>
      </c>
      <c r="E4738" s="151">
        <v>0.30315779999999998</v>
      </c>
      <c r="F4738" s="154" t="s">
        <v>7660</v>
      </c>
      <c r="G4738" s="156">
        <v>4.7535143039999994</v>
      </c>
      <c r="H4738" s="156">
        <v>0</v>
      </c>
      <c r="I4738" s="156">
        <v>1.8504786899999999</v>
      </c>
      <c r="J4738" s="156" t="s">
        <v>4328</v>
      </c>
      <c r="K4738" s="151" t="str">
        <f>IFERROR(IF(VLOOKUP(B4738,comp!$D:$L,1,FALSE)=B4738,"",""),"Novo")</f>
        <v/>
      </c>
    </row>
    <row r="4739" spans="1:11">
      <c r="A4739" s="151">
        <v>1030</v>
      </c>
      <c r="B4739" s="151">
        <v>6140</v>
      </c>
      <c r="C4739" s="151" t="s">
        <v>3588</v>
      </c>
      <c r="D4739" s="151" t="s">
        <v>727</v>
      </c>
      <c r="E4739" s="151">
        <v>8.7105199999999994E-2</v>
      </c>
      <c r="F4739" s="154" t="s">
        <v>7282</v>
      </c>
      <c r="G4739" s="156">
        <v>0.39197339999999997</v>
      </c>
      <c r="H4739" s="156">
        <v>0</v>
      </c>
      <c r="I4739" s="156">
        <v>3.5665357700000002</v>
      </c>
      <c r="J4739" s="156" t="s">
        <v>4328</v>
      </c>
      <c r="K4739" s="151" t="str">
        <f>IFERROR(IF(VLOOKUP(B4739,comp!$D:$L,1,FALSE)=B4739,"",""),"Novo")</f>
        <v/>
      </c>
    </row>
    <row r="4740" spans="1:11">
      <c r="A4740" s="151">
        <v>1030</v>
      </c>
      <c r="B4740" s="151">
        <v>6142</v>
      </c>
      <c r="C4740" s="151" t="s">
        <v>3589</v>
      </c>
      <c r="D4740" s="151" t="s">
        <v>727</v>
      </c>
      <c r="E4740" s="151">
        <v>0.1892105</v>
      </c>
      <c r="F4740" s="154" t="s">
        <v>7661</v>
      </c>
      <c r="G4740" s="156">
        <v>1.8504786899999999</v>
      </c>
      <c r="H4740" s="156">
        <v>0</v>
      </c>
      <c r="I4740" s="156">
        <v>25277.368354849998</v>
      </c>
      <c r="J4740" s="156" t="s">
        <v>4328</v>
      </c>
      <c r="K4740" s="151" t="str">
        <f>IFERROR(IF(VLOOKUP(B4740,comp!$D:$L,1,FALSE)=B4740,"",""),"Novo")</f>
        <v/>
      </c>
    </row>
    <row r="4741" spans="1:11">
      <c r="A4741" s="151">
        <v>1030</v>
      </c>
      <c r="B4741" s="151">
        <v>11686</v>
      </c>
      <c r="C4741" s="151" t="s">
        <v>3590</v>
      </c>
      <c r="D4741" s="151" t="s">
        <v>727</v>
      </c>
      <c r="E4741" s="151">
        <v>0.26263150000000002</v>
      </c>
      <c r="F4741" s="154" t="s">
        <v>7662</v>
      </c>
      <c r="G4741" s="156">
        <v>3.5665357700000002</v>
      </c>
      <c r="H4741" s="156">
        <v>0</v>
      </c>
      <c r="I4741" s="156">
        <v>30</v>
      </c>
      <c r="J4741" s="156" t="s">
        <v>4328</v>
      </c>
      <c r="K4741" s="151" t="str">
        <f>IFERROR(IF(VLOOKUP(B4741,comp!$D:$L,1,FALSE)=B4741,"",""),"Novo")</f>
        <v/>
      </c>
    </row>
    <row r="4742" spans="1:11">
      <c r="A4742" s="151">
        <v>1030</v>
      </c>
      <c r="B4742" s="151">
        <v>11694</v>
      </c>
      <c r="C4742" s="151" t="s">
        <v>3591</v>
      </c>
      <c r="D4742" s="151" t="s">
        <v>727</v>
      </c>
      <c r="E4742" s="151">
        <v>22.105263099999998</v>
      </c>
      <c r="F4742" s="154" t="s">
        <v>7663</v>
      </c>
      <c r="G4742" s="156">
        <v>25277.368354849998</v>
      </c>
      <c r="H4742" s="156">
        <v>0</v>
      </c>
      <c r="I4742" s="156">
        <v>4.8916455839999999</v>
      </c>
      <c r="J4742" s="156" t="s">
        <v>4328</v>
      </c>
      <c r="K4742" s="151" t="str">
        <f>IFERROR(IF(VLOOKUP(B4742,comp!$D:$L,1,FALSE)=B4742,"",""),"Novo")</f>
        <v/>
      </c>
    </row>
    <row r="4743" spans="1:11">
      <c r="A4743" s="151">
        <v>1092</v>
      </c>
      <c r="B4743" s="151">
        <v>1092</v>
      </c>
      <c r="C4743" s="151" t="s">
        <v>2601</v>
      </c>
      <c r="D4743" s="151" t="s">
        <v>727</v>
      </c>
      <c r="E4743" s="151">
        <v>1</v>
      </c>
      <c r="F4743" s="154" t="s">
        <v>7664</v>
      </c>
      <c r="G4743" s="156">
        <v>30</v>
      </c>
      <c r="H4743" s="156">
        <v>0</v>
      </c>
      <c r="I4743" s="156">
        <v>0.31708846400000001</v>
      </c>
      <c r="J4743" s="156" t="s">
        <v>4328</v>
      </c>
      <c r="K4743" s="151" t="str">
        <f>IFERROR(IF(VLOOKUP(B4743,comp!$D:$L,1,FALSE)=B4743,"",""),"Novo")</f>
        <v/>
      </c>
    </row>
    <row r="4744" spans="1:11">
      <c r="A4744" s="151">
        <v>1092</v>
      </c>
      <c r="B4744" s="151">
        <v>402</v>
      </c>
      <c r="C4744" s="151" t="s">
        <v>3592</v>
      </c>
      <c r="D4744" s="151" t="s">
        <v>727</v>
      </c>
      <c r="E4744" s="151">
        <v>0.40393440000000003</v>
      </c>
      <c r="F4744" s="154" t="s">
        <v>7665</v>
      </c>
      <c r="G4744" s="156">
        <v>4.8916455839999999</v>
      </c>
      <c r="H4744" s="156">
        <v>0</v>
      </c>
      <c r="I4744" s="156">
        <v>24.667277439999999</v>
      </c>
      <c r="J4744" s="156" t="s">
        <v>4328</v>
      </c>
      <c r="K4744" s="151" t="str">
        <f>IFERROR(IF(VLOOKUP(B4744,comp!$D:$L,1,FALSE)=B4744,"",""),"Novo")</f>
        <v/>
      </c>
    </row>
    <row r="4745" spans="1:11">
      <c r="A4745" s="151">
        <v>1092</v>
      </c>
      <c r="B4745" s="151">
        <v>417</v>
      </c>
      <c r="C4745" s="151" t="s">
        <v>3593</v>
      </c>
      <c r="D4745" s="151" t="s">
        <v>727</v>
      </c>
      <c r="E4745" s="151">
        <v>0.1029508</v>
      </c>
      <c r="F4745" s="154" t="s">
        <v>7309</v>
      </c>
      <c r="G4745" s="156">
        <v>0.31708846400000001</v>
      </c>
      <c r="H4745" s="156">
        <v>0</v>
      </c>
      <c r="I4745" s="156">
        <v>1.4302619299999999</v>
      </c>
      <c r="J4745" s="156" t="s">
        <v>4328</v>
      </c>
      <c r="K4745" s="151" t="str">
        <f>IFERROR(IF(VLOOKUP(B4745,comp!$D:$L,1,FALSE)=B4745,"",""),"Novo")</f>
        <v/>
      </c>
    </row>
    <row r="4746" spans="1:11">
      <c r="A4746" s="151">
        <v>1092</v>
      </c>
      <c r="B4746" s="151">
        <v>420</v>
      </c>
      <c r="C4746" s="151" t="s">
        <v>3594</v>
      </c>
      <c r="D4746" s="151" t="s">
        <v>727</v>
      </c>
      <c r="E4746" s="151">
        <v>0.90688519999999995</v>
      </c>
      <c r="F4746" s="154" t="s">
        <v>7480</v>
      </c>
      <c r="G4746" s="156">
        <v>24.667277439999999</v>
      </c>
      <c r="H4746" s="156">
        <v>0</v>
      </c>
      <c r="I4746" s="156">
        <v>19.200000000000003</v>
      </c>
      <c r="J4746" s="156" t="s">
        <v>4328</v>
      </c>
      <c r="K4746" s="151" t="str">
        <f>IFERROR(IF(VLOOKUP(B4746,comp!$D:$L,1,FALSE)=B4746,"",""),"Novo")</f>
        <v/>
      </c>
    </row>
    <row r="4747" spans="1:11">
      <c r="A4747" s="151">
        <v>1092</v>
      </c>
      <c r="B4747" s="151">
        <v>427</v>
      </c>
      <c r="C4747" s="151" t="s">
        <v>3595</v>
      </c>
      <c r="D4747" s="151" t="s">
        <v>727</v>
      </c>
      <c r="E4747" s="151">
        <v>0.21836059999999999</v>
      </c>
      <c r="F4747" s="154" t="s">
        <v>7666</v>
      </c>
      <c r="G4747" s="156">
        <v>1.4302619299999999</v>
      </c>
      <c r="H4747" s="156">
        <v>0</v>
      </c>
      <c r="I4747" s="156">
        <v>35.973440415000006</v>
      </c>
      <c r="J4747" s="156" t="s">
        <v>4328</v>
      </c>
      <c r="K4747" s="151" t="str">
        <f>IFERROR(IF(VLOOKUP(B4747,comp!$D:$L,1,FALSE)=B4747,"",""),"Novo")</f>
        <v/>
      </c>
    </row>
    <row r="4748" spans="1:11">
      <c r="A4748" s="151">
        <v>1092</v>
      </c>
      <c r="B4748" s="151">
        <v>444</v>
      </c>
      <c r="C4748" s="151" t="s">
        <v>3596</v>
      </c>
      <c r="D4748" s="151" t="s">
        <v>727</v>
      </c>
      <c r="E4748" s="151">
        <v>0.8</v>
      </c>
      <c r="F4748" s="154" t="s">
        <v>7404</v>
      </c>
      <c r="G4748" s="156">
        <v>19.200000000000003</v>
      </c>
      <c r="H4748" s="156">
        <v>0</v>
      </c>
      <c r="I4748" s="156">
        <v>83.874095975999992</v>
      </c>
      <c r="J4748" s="156" t="s">
        <v>4328</v>
      </c>
      <c r="K4748" s="151" t="str">
        <f>IFERROR(IF(VLOOKUP(B4748,comp!$D:$L,1,FALSE)=B4748,"",""),"Novo")</f>
        <v/>
      </c>
    </row>
    <row r="4749" spans="1:11">
      <c r="A4749" s="151">
        <v>1092</v>
      </c>
      <c r="B4749" s="151">
        <v>445</v>
      </c>
      <c r="C4749" s="151" t="s">
        <v>3597</v>
      </c>
      <c r="D4749" s="151" t="s">
        <v>727</v>
      </c>
      <c r="E4749" s="151">
        <v>1.0950819000000001</v>
      </c>
      <c r="F4749" s="154" t="s">
        <v>7667</v>
      </c>
      <c r="G4749" s="156">
        <v>35.973440415000006</v>
      </c>
      <c r="H4749" s="156">
        <v>0</v>
      </c>
      <c r="I4749" s="156">
        <v>22.676771247999998</v>
      </c>
      <c r="J4749" s="156" t="s">
        <v>4328</v>
      </c>
      <c r="K4749" s="151" t="str">
        <f>IFERROR(IF(VLOOKUP(B4749,comp!$D:$L,1,FALSE)=B4749,"",""),"Novo")</f>
        <v/>
      </c>
    </row>
    <row r="4750" spans="1:11">
      <c r="A4750" s="151">
        <v>1092</v>
      </c>
      <c r="B4750" s="151">
        <v>1090</v>
      </c>
      <c r="C4750" s="151" t="s">
        <v>2602</v>
      </c>
      <c r="D4750" s="151" t="s">
        <v>727</v>
      </c>
      <c r="E4750" s="151">
        <v>1.6721311000000001</v>
      </c>
      <c r="F4750" s="154" t="s">
        <v>7668</v>
      </c>
      <c r="G4750" s="156">
        <v>83.874095975999992</v>
      </c>
      <c r="H4750" s="156">
        <v>0</v>
      </c>
      <c r="I4750" s="156">
        <v>163.618810588</v>
      </c>
      <c r="J4750" s="156" t="s">
        <v>4328</v>
      </c>
      <c r="K4750" s="151" t="str">
        <f>IFERROR(IF(VLOOKUP(B4750,comp!$D:$L,1,FALSE)=B4750,"",""),"Novo")</f>
        <v/>
      </c>
    </row>
    <row r="4751" spans="1:11">
      <c r="A4751" s="151">
        <v>1092</v>
      </c>
      <c r="B4751" s="151">
        <v>1091</v>
      </c>
      <c r="C4751" s="151" t="s">
        <v>2597</v>
      </c>
      <c r="D4751" s="151" t="s">
        <v>727</v>
      </c>
      <c r="E4751" s="151">
        <v>0.86950810000000001</v>
      </c>
      <c r="F4751" s="154" t="s">
        <v>7669</v>
      </c>
      <c r="G4751" s="156">
        <v>22.676771247999998</v>
      </c>
      <c r="H4751" s="156">
        <v>0</v>
      </c>
      <c r="I4751" s="156">
        <v>11.093507808</v>
      </c>
      <c r="J4751" s="156" t="s">
        <v>4328</v>
      </c>
      <c r="K4751" s="151" t="str">
        <f>IFERROR(IF(VLOOKUP(B4751,comp!$D:$L,1,FALSE)=B4751,"",""),"Novo")</f>
        <v/>
      </c>
    </row>
    <row r="4752" spans="1:11">
      <c r="A4752" s="151">
        <v>1092</v>
      </c>
      <c r="B4752" s="151">
        <v>1093</v>
      </c>
      <c r="C4752" s="151" t="s">
        <v>2599</v>
      </c>
      <c r="D4752" s="151" t="s">
        <v>727</v>
      </c>
      <c r="E4752" s="151">
        <v>2.3354097999999999</v>
      </c>
      <c r="F4752" s="154" t="s">
        <v>7670</v>
      </c>
      <c r="G4752" s="156">
        <v>163.618810588</v>
      </c>
      <c r="H4752" s="156">
        <v>0</v>
      </c>
      <c r="I4752" s="156">
        <v>50.108635430000007</v>
      </c>
      <c r="J4752" s="156" t="s">
        <v>4328</v>
      </c>
      <c r="K4752" s="151" t="str">
        <f>IFERROR(IF(VLOOKUP(B4752,comp!$D:$L,1,FALSE)=B4752,"",""),"Novo")</f>
        <v/>
      </c>
    </row>
    <row r="4753" spans="1:11">
      <c r="A4753" s="151">
        <v>1092</v>
      </c>
      <c r="B4753" s="151">
        <v>1094</v>
      </c>
      <c r="C4753" s="151" t="s">
        <v>2566</v>
      </c>
      <c r="D4753" s="151" t="s">
        <v>727</v>
      </c>
      <c r="E4753" s="151">
        <v>0.60819670000000003</v>
      </c>
      <c r="F4753" s="154" t="s">
        <v>7671</v>
      </c>
      <c r="G4753" s="156">
        <v>11.093507808</v>
      </c>
      <c r="H4753" s="156">
        <v>0</v>
      </c>
      <c r="I4753" s="156">
        <v>271.63870568099998</v>
      </c>
      <c r="J4753" s="156" t="s">
        <v>4328</v>
      </c>
      <c r="K4753" s="151" t="str">
        <f>IFERROR(IF(VLOOKUP(B4753,comp!$D:$L,1,FALSE)=B4753,"",""),"Novo")</f>
        <v/>
      </c>
    </row>
    <row r="4754" spans="1:11">
      <c r="A4754" s="151">
        <v>1092</v>
      </c>
      <c r="B4754" s="151">
        <v>1095</v>
      </c>
      <c r="C4754" s="151" t="s">
        <v>2598</v>
      </c>
      <c r="D4754" s="151" t="s">
        <v>727</v>
      </c>
      <c r="E4754" s="151">
        <v>1.292459</v>
      </c>
      <c r="F4754" s="154" t="s">
        <v>7672</v>
      </c>
      <c r="G4754" s="156">
        <v>50.108635430000007</v>
      </c>
      <c r="H4754" s="156">
        <v>0</v>
      </c>
      <c r="I4754" s="156">
        <v>195.74567970599998</v>
      </c>
      <c r="J4754" s="156" t="s">
        <v>4328</v>
      </c>
      <c r="K4754" s="151" t="str">
        <f>IFERROR(IF(VLOOKUP(B4754,comp!$D:$L,1,FALSE)=B4754,"",""),"Novo")</f>
        <v/>
      </c>
    </row>
    <row r="4755" spans="1:11">
      <c r="A4755" s="151">
        <v>1092</v>
      </c>
      <c r="B4755" s="151">
        <v>1096</v>
      </c>
      <c r="C4755" s="151" t="s">
        <v>2600</v>
      </c>
      <c r="D4755" s="151" t="s">
        <v>727</v>
      </c>
      <c r="E4755" s="151">
        <v>3.0091803000000001</v>
      </c>
      <c r="F4755" s="154" t="s">
        <v>7673</v>
      </c>
      <c r="G4755" s="156">
        <v>271.63870568099998</v>
      </c>
      <c r="H4755" s="156">
        <v>0</v>
      </c>
      <c r="I4755" s="156">
        <v>106.72286511</v>
      </c>
      <c r="J4755" s="156" t="s">
        <v>4328</v>
      </c>
      <c r="K4755" s="151" t="str">
        <f>IFERROR(IF(VLOOKUP(B4755,comp!$D:$L,1,FALSE)=B4755,"",""),"Novo")</f>
        <v/>
      </c>
    </row>
    <row r="4756" spans="1:11">
      <c r="A4756" s="151">
        <v>1092</v>
      </c>
      <c r="B4756" s="151">
        <v>1097</v>
      </c>
      <c r="C4756" s="151" t="s">
        <v>2603</v>
      </c>
      <c r="D4756" s="151" t="s">
        <v>727</v>
      </c>
      <c r="E4756" s="151">
        <v>2.5544262</v>
      </c>
      <c r="F4756" s="154" t="s">
        <v>7674</v>
      </c>
      <c r="G4756" s="156">
        <v>195.74567970599998</v>
      </c>
      <c r="H4756" s="156">
        <v>0</v>
      </c>
      <c r="I4756" s="156">
        <v>665.54615907000016</v>
      </c>
      <c r="J4756" s="156" t="s">
        <v>4328</v>
      </c>
      <c r="K4756" s="151" t="str">
        <f>IFERROR(IF(VLOOKUP(B4756,comp!$D:$L,1,FALSE)=B4756,"",""),"Novo")</f>
        <v/>
      </c>
    </row>
    <row r="4757" spans="1:11">
      <c r="A4757" s="151">
        <v>1092</v>
      </c>
      <c r="B4757" s="151">
        <v>7569</v>
      </c>
      <c r="C4757" s="151" t="s">
        <v>3598</v>
      </c>
      <c r="D4757" s="151" t="s">
        <v>727</v>
      </c>
      <c r="E4757" s="151">
        <v>1.8862295</v>
      </c>
      <c r="F4757" s="154" t="s">
        <v>7675</v>
      </c>
      <c r="G4757" s="156">
        <v>106.72286511</v>
      </c>
      <c r="H4757" s="156">
        <v>0</v>
      </c>
      <c r="I4757" s="156">
        <v>0.39475375999999995</v>
      </c>
      <c r="J4757" s="156" t="s">
        <v>4328</v>
      </c>
      <c r="K4757" s="151" t="str">
        <f>IFERROR(IF(VLOOKUP(B4757,comp!$D:$L,1,FALSE)=B4757,"",""),"Novo")</f>
        <v/>
      </c>
    </row>
    <row r="4758" spans="1:11">
      <c r="A4758" s="151">
        <v>1092</v>
      </c>
      <c r="B4758" s="151">
        <v>7576</v>
      </c>
      <c r="C4758" s="151" t="s">
        <v>2643</v>
      </c>
      <c r="D4758" s="151" t="s">
        <v>727</v>
      </c>
      <c r="E4758" s="151">
        <v>4.7101639000000004</v>
      </c>
      <c r="F4758" s="154" t="s">
        <v>7676</v>
      </c>
      <c r="G4758" s="156">
        <v>665.54615907000016</v>
      </c>
      <c r="H4758" s="156">
        <v>0</v>
      </c>
      <c r="I4758" s="156">
        <v>1.114307704</v>
      </c>
      <c r="J4758" s="156" t="s">
        <v>4328</v>
      </c>
      <c r="K4758" s="151" t="str">
        <f>IFERROR(IF(VLOOKUP(B4758,comp!$D:$L,1,FALSE)=B4758,"",""),"Novo")</f>
        <v/>
      </c>
    </row>
    <row r="4759" spans="1:11">
      <c r="A4759" s="151">
        <v>1092</v>
      </c>
      <c r="B4759" s="151">
        <v>7581</v>
      </c>
      <c r="C4759" s="151" t="s">
        <v>3599</v>
      </c>
      <c r="D4759" s="151" t="s">
        <v>727</v>
      </c>
      <c r="E4759" s="151">
        <v>0.11475399999999999</v>
      </c>
      <c r="F4759" s="154" t="s">
        <v>7677</v>
      </c>
      <c r="G4759" s="156">
        <v>0.39475375999999995</v>
      </c>
      <c r="H4759" s="156">
        <v>0</v>
      </c>
      <c r="I4759" s="156">
        <v>3.0593174360000002</v>
      </c>
      <c r="J4759" s="156" t="s">
        <v>4328</v>
      </c>
      <c r="K4759" s="151" t="str">
        <f>IFERROR(IF(VLOOKUP(B4759,comp!$D:$L,1,FALSE)=B4759,"",""),"Novo")</f>
        <v/>
      </c>
    </row>
    <row r="4760" spans="1:11">
      <c r="A4760" s="151">
        <v>1092</v>
      </c>
      <c r="B4760" s="151">
        <v>11272</v>
      </c>
      <c r="C4760" s="151" t="s">
        <v>2608</v>
      </c>
      <c r="D4760" s="151" t="s">
        <v>727</v>
      </c>
      <c r="E4760" s="151">
        <v>0.19278680000000001</v>
      </c>
      <c r="F4760" s="154" t="s">
        <v>7678</v>
      </c>
      <c r="G4760" s="156">
        <v>1.114307704</v>
      </c>
      <c r="H4760" s="156">
        <v>0</v>
      </c>
      <c r="I4760" s="156">
        <v>0.10445885100000001</v>
      </c>
      <c r="J4760" s="156" t="s">
        <v>4328</v>
      </c>
      <c r="K4760" s="151" t="str">
        <f>IFERROR(IF(VLOOKUP(B4760,comp!$D:$L,1,FALSE)=B4760,"",""),"Novo")</f>
        <v/>
      </c>
    </row>
    <row r="4761" spans="1:11">
      <c r="A4761" s="151">
        <v>1092</v>
      </c>
      <c r="B4761" s="151">
        <v>11273</v>
      </c>
      <c r="C4761" s="151" t="s">
        <v>2607</v>
      </c>
      <c r="D4761" s="151" t="s">
        <v>727</v>
      </c>
      <c r="E4761" s="151">
        <v>0.31934420000000002</v>
      </c>
      <c r="F4761" s="154" t="s">
        <v>7679</v>
      </c>
      <c r="G4761" s="156">
        <v>3.0593174360000002</v>
      </c>
      <c r="H4761" s="156">
        <v>0</v>
      </c>
      <c r="I4761" s="156">
        <v>0.17951464</v>
      </c>
      <c r="J4761" s="156" t="s">
        <v>4328</v>
      </c>
      <c r="K4761" s="151" t="str">
        <f>IFERROR(IF(VLOOKUP(B4761,comp!$D:$L,1,FALSE)=B4761,"",""),"Novo")</f>
        <v/>
      </c>
    </row>
    <row r="4762" spans="1:11">
      <c r="A4762" s="151">
        <v>1092</v>
      </c>
      <c r="B4762" s="151">
        <v>11274</v>
      </c>
      <c r="C4762" s="151" t="s">
        <v>2610</v>
      </c>
      <c r="D4762" s="151" t="s">
        <v>727</v>
      </c>
      <c r="E4762" s="151">
        <v>5.9016300000000001E-2</v>
      </c>
      <c r="F4762" s="154" t="s">
        <v>7680</v>
      </c>
      <c r="G4762" s="156">
        <v>0.10445885100000001</v>
      </c>
      <c r="H4762" s="156">
        <v>0</v>
      </c>
      <c r="I4762" s="156">
        <v>2.5386861E-2</v>
      </c>
      <c r="J4762" s="156" t="s">
        <v>4328</v>
      </c>
      <c r="K4762" s="151" t="str">
        <f>IFERROR(IF(VLOOKUP(B4762,comp!$D:$L,1,FALSE)=B4762,"",""),"Novo")</f>
        <v/>
      </c>
    </row>
    <row r="4763" spans="1:11">
      <c r="A4763" s="151">
        <v>1092</v>
      </c>
      <c r="B4763" s="151">
        <v>11275</v>
      </c>
      <c r="C4763" s="151" t="s">
        <v>2609</v>
      </c>
      <c r="D4763" s="151" t="s">
        <v>727</v>
      </c>
      <c r="E4763" s="151">
        <v>7.7377000000000001E-2</v>
      </c>
      <c r="F4763" s="154" t="s">
        <v>7654</v>
      </c>
      <c r="G4763" s="156">
        <v>0.17951464</v>
      </c>
      <c r="H4763" s="156">
        <v>0</v>
      </c>
      <c r="I4763" s="156">
        <v>35.002620720000003</v>
      </c>
      <c r="J4763" s="156" t="s">
        <v>4328</v>
      </c>
      <c r="K4763" s="151" t="str">
        <f>IFERROR(IF(VLOOKUP(B4763,comp!$D:$L,1,FALSE)=B4763,"",""),"Novo")</f>
        <v/>
      </c>
    </row>
    <row r="4764" spans="1:11">
      <c r="A4764" s="151">
        <v>1092</v>
      </c>
      <c r="B4764" s="151">
        <v>11789</v>
      </c>
      <c r="C4764" s="151" t="s">
        <v>3600</v>
      </c>
      <c r="D4764" s="151" t="s">
        <v>727</v>
      </c>
      <c r="E4764" s="151">
        <v>2.9180299999999999E-2</v>
      </c>
      <c r="F4764" s="154" t="s">
        <v>7601</v>
      </c>
      <c r="G4764" s="156">
        <v>2.5386861E-2</v>
      </c>
      <c r="H4764" s="156">
        <v>0</v>
      </c>
      <c r="I4764" s="156">
        <v>5.6691921599999997</v>
      </c>
      <c r="J4764" s="156" t="s">
        <v>4328</v>
      </c>
      <c r="K4764" s="151" t="str">
        <f>IFERROR(IF(VLOOKUP(B4764,comp!$D:$L,1,FALSE)=B4764,"",""),"Novo")</f>
        <v/>
      </c>
    </row>
    <row r="4765" spans="1:11">
      <c r="A4765" s="151">
        <v>1092</v>
      </c>
      <c r="B4765" s="151">
        <v>12327</v>
      </c>
      <c r="C4765" s="151" t="s">
        <v>2642</v>
      </c>
      <c r="D4765" s="151" t="s">
        <v>727</v>
      </c>
      <c r="E4765" s="151">
        <v>1.0803278000000001</v>
      </c>
      <c r="F4765" s="154" t="s">
        <v>7681</v>
      </c>
      <c r="G4765" s="156">
        <v>35.002620720000003</v>
      </c>
      <c r="H4765" s="156">
        <v>0</v>
      </c>
      <c r="I4765" s="156">
        <v>0.95</v>
      </c>
      <c r="J4765" s="156" t="s">
        <v>4328</v>
      </c>
      <c r="K4765" s="151" t="str">
        <f>IFERROR(IF(VLOOKUP(B4765,comp!$D:$L,1,FALSE)=B4765,"",""),"Novo")</f>
        <v/>
      </c>
    </row>
    <row r="4766" spans="1:11">
      <c r="A4766" s="151">
        <v>1092</v>
      </c>
      <c r="B4766" s="151">
        <v>12362</v>
      </c>
      <c r="C4766" s="151" t="s">
        <v>3601</v>
      </c>
      <c r="D4766" s="151" t="s">
        <v>727</v>
      </c>
      <c r="E4766" s="151">
        <v>0.43475399999999997</v>
      </c>
      <c r="F4766" s="154" t="s">
        <v>7682</v>
      </c>
      <c r="G4766" s="156">
        <v>5.6691921599999997</v>
      </c>
      <c r="H4766" s="156">
        <v>0</v>
      </c>
      <c r="I4766" s="156">
        <v>0.69088237200000002</v>
      </c>
      <c r="J4766" s="156" t="s">
        <v>4328</v>
      </c>
      <c r="K4766" s="151" t="str">
        <f>IFERROR(IF(VLOOKUP(B4766,comp!$D:$L,1,FALSE)=B4766,"",""),"Novo")</f>
        <v/>
      </c>
    </row>
    <row r="4767" spans="1:11">
      <c r="A4767" s="151">
        <v>1106</v>
      </c>
      <c r="B4767" s="151">
        <v>1106</v>
      </c>
      <c r="C4767" s="151" t="s">
        <v>2232</v>
      </c>
      <c r="D4767" s="151" t="s">
        <v>828</v>
      </c>
      <c r="E4767" s="151">
        <v>1</v>
      </c>
      <c r="F4767" s="154" t="s">
        <v>7683</v>
      </c>
      <c r="G4767" s="156">
        <v>0.95</v>
      </c>
      <c r="H4767" s="156">
        <v>0</v>
      </c>
      <c r="I4767" s="156">
        <v>2.6430146780000001</v>
      </c>
      <c r="J4767" s="156" t="s">
        <v>4328</v>
      </c>
      <c r="K4767" s="151" t="str">
        <f>IFERROR(IF(VLOOKUP(B4767,comp!$D:$L,1,FALSE)=B4767,"",""),"Novo")</f>
        <v/>
      </c>
    </row>
    <row r="4768" spans="1:11">
      <c r="A4768" s="151">
        <v>1106</v>
      </c>
      <c r="B4768" s="151">
        <v>1107</v>
      </c>
      <c r="C4768" s="151" t="s">
        <v>3602</v>
      </c>
      <c r="D4768" s="151" t="s">
        <v>828</v>
      </c>
      <c r="E4768" s="151">
        <v>0.85294119999999995</v>
      </c>
      <c r="F4768" s="154" t="s">
        <v>7684</v>
      </c>
      <c r="G4768" s="156">
        <v>0.69088237200000002</v>
      </c>
      <c r="H4768" s="156">
        <v>0</v>
      </c>
      <c r="I4768" s="156">
        <v>265590.67</v>
      </c>
      <c r="J4768" s="156" t="s">
        <v>4328</v>
      </c>
      <c r="K4768" s="151" t="str">
        <f>IFERROR(IF(VLOOKUP(B4768,comp!$D:$L,1,FALSE)=B4768,"",""),"Novo")</f>
        <v/>
      </c>
    </row>
    <row r="4769" spans="1:11">
      <c r="A4769" s="151">
        <v>1106</v>
      </c>
      <c r="B4769" s="151">
        <v>11161</v>
      </c>
      <c r="C4769" s="151" t="s">
        <v>3603</v>
      </c>
      <c r="D4769" s="151" t="s">
        <v>828</v>
      </c>
      <c r="E4769" s="151">
        <v>1.6727941</v>
      </c>
      <c r="F4769" s="154" t="s">
        <v>7685</v>
      </c>
      <c r="G4769" s="156">
        <v>2.6430146780000001</v>
      </c>
      <c r="H4769" s="156">
        <v>0</v>
      </c>
      <c r="I4769" s="156">
        <v>35658.188705999994</v>
      </c>
      <c r="J4769" s="156" t="s">
        <v>4328</v>
      </c>
      <c r="K4769" s="151" t="str">
        <f>IFERROR(IF(VLOOKUP(B4769,comp!$D:$L,1,FALSE)=B4769,"",""),"Novo")</f>
        <v/>
      </c>
    </row>
    <row r="4770" spans="1:11">
      <c r="A4770" s="151">
        <v>1159</v>
      </c>
      <c r="B4770" s="151">
        <v>1159</v>
      </c>
      <c r="C4770" s="151" t="s">
        <v>1601</v>
      </c>
      <c r="D4770" s="151" t="s">
        <v>727</v>
      </c>
      <c r="E4770" s="151">
        <v>1</v>
      </c>
      <c r="F4770" s="154" t="s">
        <v>7686</v>
      </c>
      <c r="G4770" s="156">
        <v>265590.67</v>
      </c>
      <c r="H4770" s="156">
        <v>21.23</v>
      </c>
      <c r="I4770" s="156">
        <v>21.23</v>
      </c>
      <c r="J4770" s="156" t="s">
        <v>4328</v>
      </c>
      <c r="K4770" s="151" t="str">
        <f>IFERROR(IF(VLOOKUP(B4770,comp!$D:$L,1,FALSE)=B4770,"",""),"Novo")</f>
        <v/>
      </c>
    </row>
    <row r="4771" spans="1:11">
      <c r="A4771" s="151">
        <v>1159</v>
      </c>
      <c r="B4771" s="151">
        <v>13617</v>
      </c>
      <c r="C4771" s="151" t="s">
        <v>1602</v>
      </c>
      <c r="D4771" s="151" t="s">
        <v>727</v>
      </c>
      <c r="E4771" s="151">
        <v>0.36641499999999999</v>
      </c>
      <c r="F4771" s="154" t="s">
        <v>7687</v>
      </c>
      <c r="G4771" s="156">
        <v>35658.188705999994</v>
      </c>
      <c r="H4771" s="156">
        <v>19.991246484000001</v>
      </c>
      <c r="I4771" s="156">
        <v>19.991246484000001</v>
      </c>
      <c r="J4771" s="156" t="s">
        <v>4328</v>
      </c>
      <c r="K4771" s="151" t="str">
        <f>IFERROR(IF(VLOOKUP(B4771,comp!$D:$L,1,FALSE)=B4771,"",""),"Novo")</f>
        <v/>
      </c>
    </row>
    <row r="4772" spans="1:11">
      <c r="A4772" s="151">
        <v>1213</v>
      </c>
      <c r="B4772" s="151">
        <v>1213</v>
      </c>
      <c r="C4772" s="151" t="s">
        <v>3604</v>
      </c>
      <c r="D4772" s="151" t="s">
        <v>852</v>
      </c>
      <c r="E4772" s="151">
        <v>1</v>
      </c>
      <c r="F4772" s="154" t="s">
        <v>7688</v>
      </c>
      <c r="G4772" s="156">
        <v>0</v>
      </c>
      <c r="H4772" s="156">
        <v>19.675736839000002</v>
      </c>
      <c r="I4772" s="156">
        <v>19.675736839000002</v>
      </c>
      <c r="J4772" s="156" t="s">
        <v>704</v>
      </c>
      <c r="K4772" s="151" t="str">
        <f>IFERROR(IF(VLOOKUP(B4772,comp!$D:$L,1,FALSE)=B4772,"",""),"Novo")</f>
        <v/>
      </c>
    </row>
    <row r="4773" spans="1:11">
      <c r="A4773" s="151">
        <v>1213</v>
      </c>
      <c r="B4773" s="151">
        <v>1214</v>
      </c>
      <c r="C4773" s="151" t="s">
        <v>3605</v>
      </c>
      <c r="D4773" s="151" t="s">
        <v>852</v>
      </c>
      <c r="E4773" s="151">
        <v>0.94165080000000001</v>
      </c>
      <c r="F4773" s="154" t="s">
        <v>7688</v>
      </c>
      <c r="G4773" s="156">
        <v>0</v>
      </c>
      <c r="H4773" s="156">
        <v>20.977660220000001</v>
      </c>
      <c r="I4773" s="156">
        <v>20.977660220000001</v>
      </c>
      <c r="J4773" s="156" t="s">
        <v>704</v>
      </c>
      <c r="K4773" s="151" t="str">
        <f>IFERROR(IF(VLOOKUP(B4773,comp!$D:$L,1,FALSE)=B4773,"",""),"Novo")</f>
        <v/>
      </c>
    </row>
    <row r="4774" spans="1:11">
      <c r="A4774" s="151">
        <v>1213</v>
      </c>
      <c r="B4774" s="151">
        <v>12868</v>
      </c>
      <c r="C4774" s="151" t="s">
        <v>3606</v>
      </c>
      <c r="D4774" s="151" t="s">
        <v>852</v>
      </c>
      <c r="E4774" s="151">
        <v>0.92678930000000004</v>
      </c>
      <c r="F4774" s="154" t="s">
        <v>7688</v>
      </c>
      <c r="G4774" s="156">
        <v>0</v>
      </c>
      <c r="H4774" s="156">
        <v>817315.4</v>
      </c>
      <c r="I4774" s="156">
        <v>817315.4</v>
      </c>
      <c r="J4774" s="156" t="s">
        <v>704</v>
      </c>
      <c r="K4774" s="151" t="str">
        <f>IFERROR(IF(VLOOKUP(B4774,comp!$D:$L,1,FALSE)=B4774,"",""),"Novo")</f>
        <v/>
      </c>
    </row>
    <row r="4775" spans="1:11">
      <c r="A4775" s="151">
        <v>1213</v>
      </c>
      <c r="B4775" s="151">
        <v>12869</v>
      </c>
      <c r="C4775" s="151" t="s">
        <v>3607</v>
      </c>
      <c r="D4775" s="151" t="s">
        <v>852</v>
      </c>
      <c r="E4775" s="151">
        <v>0.98811400000000005</v>
      </c>
      <c r="F4775" s="154" t="s">
        <v>7688</v>
      </c>
      <c r="G4775" s="156">
        <v>0</v>
      </c>
      <c r="H4775" s="156">
        <v>769625.68763108202</v>
      </c>
      <c r="I4775" s="156">
        <v>769625.68763108202</v>
      </c>
      <c r="J4775" s="156" t="s">
        <v>704</v>
      </c>
      <c r="K4775" s="151" t="str">
        <f>IFERROR(IF(VLOOKUP(B4775,comp!$D:$L,1,FALSE)=B4775,"",""),"Novo")</f>
        <v/>
      </c>
    </row>
    <row r="4776" spans="1:11">
      <c r="A4776" s="151">
        <v>1213</v>
      </c>
      <c r="B4776" s="151">
        <v>40914</v>
      </c>
      <c r="C4776" s="151" t="s">
        <v>3608</v>
      </c>
      <c r="D4776" s="151" t="s">
        <v>3050</v>
      </c>
      <c r="E4776" s="151">
        <v>220</v>
      </c>
      <c r="F4776" s="154" t="s">
        <v>7689</v>
      </c>
      <c r="G4776" s="156">
        <v>0</v>
      </c>
      <c r="H4776" s="156">
        <v>757479.14515480003</v>
      </c>
      <c r="I4776" s="156">
        <v>757479.14515480003</v>
      </c>
      <c r="J4776" s="156" t="s">
        <v>704</v>
      </c>
      <c r="K4776" s="151" t="str">
        <f>IFERROR(IF(VLOOKUP(B4776,comp!$D:$L,1,FALSE)=B4776,"",""),"Novo")</f>
        <v/>
      </c>
    </row>
    <row r="4777" spans="1:11">
      <c r="A4777" s="151">
        <v>1213</v>
      </c>
      <c r="B4777" s="151">
        <v>40915</v>
      </c>
      <c r="C4777" s="151" t="s">
        <v>3609</v>
      </c>
      <c r="D4777" s="151" t="s">
        <v>3050</v>
      </c>
      <c r="E4777" s="151">
        <v>207.1631726</v>
      </c>
      <c r="F4777" s="154" t="s">
        <v>7689</v>
      </c>
      <c r="G4777" s="156">
        <v>0</v>
      </c>
      <c r="H4777" s="156">
        <v>807600.82890684903</v>
      </c>
      <c r="I4777" s="156">
        <v>807600.82890684903</v>
      </c>
      <c r="J4777" s="156" t="s">
        <v>704</v>
      </c>
      <c r="K4777" s="151" t="str">
        <f>IFERROR(IF(VLOOKUP(B4777,comp!$D:$L,1,FALSE)=B4777,"",""),"Novo")</f>
        <v/>
      </c>
    </row>
    <row r="4778" spans="1:11">
      <c r="A4778" s="151">
        <v>1213</v>
      </c>
      <c r="B4778" s="151">
        <v>40916</v>
      </c>
      <c r="C4778" s="151" t="s">
        <v>3610</v>
      </c>
      <c r="D4778" s="151" t="s">
        <v>3050</v>
      </c>
      <c r="E4778" s="151">
        <v>203.89364</v>
      </c>
      <c r="F4778" s="154" t="s">
        <v>7689</v>
      </c>
      <c r="G4778" s="156">
        <v>0</v>
      </c>
      <c r="H4778" s="156">
        <v>0</v>
      </c>
      <c r="I4778" s="156">
        <v>37.409999999999997</v>
      </c>
      <c r="J4778" s="156" t="s">
        <v>704</v>
      </c>
      <c r="K4778" s="151" t="str">
        <f>IFERROR(IF(VLOOKUP(B4778,comp!$D:$L,1,FALSE)=B4778,"",""),"Novo")</f>
        <v/>
      </c>
    </row>
    <row r="4779" spans="1:11">
      <c r="A4779" s="151">
        <v>1213</v>
      </c>
      <c r="B4779" s="151">
        <v>41097</v>
      </c>
      <c r="C4779" s="151" t="s">
        <v>3611</v>
      </c>
      <c r="D4779" s="151" t="s">
        <v>3050</v>
      </c>
      <c r="E4779" s="151">
        <v>217.38509070000001</v>
      </c>
      <c r="F4779" s="154" t="s">
        <v>7689</v>
      </c>
      <c r="G4779" s="156">
        <v>0</v>
      </c>
      <c r="H4779" s="156">
        <v>0</v>
      </c>
      <c r="I4779" s="156">
        <v>37.611175722999995</v>
      </c>
      <c r="J4779" s="156" t="s">
        <v>704</v>
      </c>
      <c r="K4779" s="151" t="str">
        <f>IFERROR(IF(VLOOKUP(B4779,comp!$D:$L,1,FALSE)=B4779,"",""),"Novo")</f>
        <v/>
      </c>
    </row>
    <row r="4780" spans="1:11">
      <c r="A4780" s="151">
        <v>1338</v>
      </c>
      <c r="B4780" s="151">
        <v>1338</v>
      </c>
      <c r="C4780" s="151" t="s">
        <v>3612</v>
      </c>
      <c r="D4780" s="151" t="s">
        <v>838</v>
      </c>
      <c r="E4780" s="151">
        <v>1</v>
      </c>
      <c r="F4780" s="154" t="s">
        <v>7690</v>
      </c>
      <c r="G4780" s="156">
        <v>37.409999999999997</v>
      </c>
      <c r="H4780" s="156">
        <v>0</v>
      </c>
      <c r="I4780" s="156">
        <v>50.005070450000005</v>
      </c>
      <c r="J4780" s="156" t="s">
        <v>4328</v>
      </c>
      <c r="K4780" s="151" t="str">
        <f>IFERROR(IF(VLOOKUP(B4780,comp!$D:$L,1,FALSE)=B4780,"",""),"Novo")</f>
        <v/>
      </c>
    </row>
    <row r="4781" spans="1:11">
      <c r="A4781" s="151">
        <v>1338</v>
      </c>
      <c r="B4781" s="151">
        <v>1339</v>
      </c>
      <c r="C4781" s="151" t="s">
        <v>3613</v>
      </c>
      <c r="D4781" s="151" t="s">
        <v>828</v>
      </c>
      <c r="E4781" s="151">
        <v>1.0026972999999999</v>
      </c>
      <c r="F4781" s="154" t="s">
        <v>7691</v>
      </c>
      <c r="G4781" s="156">
        <v>37.611175722999995</v>
      </c>
      <c r="H4781" s="156">
        <v>0</v>
      </c>
      <c r="I4781" s="156">
        <v>46.381031829999998</v>
      </c>
      <c r="J4781" s="156" t="s">
        <v>4328</v>
      </c>
      <c r="K4781" s="151" t="str">
        <f>IFERROR(IF(VLOOKUP(B4781,comp!$D:$L,1,FALSE)=B4781,"",""),"Novo")</f>
        <v/>
      </c>
    </row>
    <row r="4782" spans="1:11">
      <c r="A4782" s="151">
        <v>1338</v>
      </c>
      <c r="B4782" s="151">
        <v>1340</v>
      </c>
      <c r="C4782" s="151" t="s">
        <v>3614</v>
      </c>
      <c r="D4782" s="151" t="s">
        <v>838</v>
      </c>
      <c r="E4782" s="151">
        <v>1.1561866000000001</v>
      </c>
      <c r="F4782" s="154" t="s">
        <v>7692</v>
      </c>
      <c r="G4782" s="156">
        <v>50.005070450000005</v>
      </c>
      <c r="H4782" s="156">
        <v>0</v>
      </c>
      <c r="I4782" s="156">
        <v>67.122735857999999</v>
      </c>
      <c r="J4782" s="156" t="s">
        <v>4328</v>
      </c>
      <c r="K4782" s="151" t="str">
        <f>IFERROR(IF(VLOOKUP(B4782,comp!$D:$L,1,FALSE)=B4782,"",""),"Novo")</f>
        <v/>
      </c>
    </row>
    <row r="4783" spans="1:11">
      <c r="A4783" s="151">
        <v>1338</v>
      </c>
      <c r="B4783" s="151">
        <v>1341</v>
      </c>
      <c r="C4783" s="151" t="s">
        <v>3615</v>
      </c>
      <c r="D4783" s="151" t="s">
        <v>838</v>
      </c>
      <c r="E4783" s="151">
        <v>1.1135902</v>
      </c>
      <c r="F4783" s="154" t="s">
        <v>7693</v>
      </c>
      <c r="G4783" s="156">
        <v>46.381031829999998</v>
      </c>
      <c r="H4783" s="156">
        <v>0</v>
      </c>
      <c r="I4783" s="156">
        <v>87.9</v>
      </c>
      <c r="J4783" s="156" t="s">
        <v>4328</v>
      </c>
      <c r="K4783" s="151" t="str">
        <f>IFERROR(IF(VLOOKUP(B4783,comp!$D:$L,1,FALSE)=B4783,"",""),"Novo")</f>
        <v/>
      </c>
    </row>
    <row r="4784" spans="1:11">
      <c r="A4784" s="151">
        <v>1338</v>
      </c>
      <c r="B4784" s="151">
        <v>10691</v>
      </c>
      <c r="C4784" s="151" t="s">
        <v>3616</v>
      </c>
      <c r="D4784" s="151" t="s">
        <v>1496</v>
      </c>
      <c r="E4784" s="151">
        <v>1.3395078</v>
      </c>
      <c r="F4784" s="154" t="s">
        <v>7694</v>
      </c>
      <c r="G4784" s="156">
        <v>67.122735857999999</v>
      </c>
      <c r="H4784" s="156">
        <v>0</v>
      </c>
      <c r="I4784" s="156">
        <v>919.73271434399987</v>
      </c>
      <c r="J4784" s="156" t="s">
        <v>4328</v>
      </c>
      <c r="K4784" s="151" t="str">
        <f>IFERROR(IF(VLOOKUP(B4784,comp!$D:$L,1,FALSE)=B4784,"",""),"Novo")</f>
        <v/>
      </c>
    </row>
    <row r="4785" spans="1:11">
      <c r="A4785" s="151">
        <v>1368</v>
      </c>
      <c r="B4785" s="151">
        <v>1368</v>
      </c>
      <c r="C4785" s="151" t="s">
        <v>3617</v>
      </c>
      <c r="D4785" s="151" t="s">
        <v>727</v>
      </c>
      <c r="E4785" s="151">
        <v>1</v>
      </c>
      <c r="F4785" s="154" t="s">
        <v>7695</v>
      </c>
      <c r="G4785" s="156">
        <v>87.9</v>
      </c>
      <c r="H4785" s="156">
        <v>0</v>
      </c>
      <c r="I4785" s="156">
        <v>163.00620315</v>
      </c>
      <c r="J4785" s="156" t="s">
        <v>4328</v>
      </c>
      <c r="K4785" s="151" t="str">
        <f>IFERROR(IF(VLOOKUP(B4785,comp!$D:$L,1,FALSE)=B4785,"",""),"Novo")</f>
        <v/>
      </c>
    </row>
    <row r="4786" spans="1:11">
      <c r="A4786" s="151">
        <v>1368</v>
      </c>
      <c r="B4786" s="151">
        <v>1367</v>
      </c>
      <c r="C4786" s="151" t="s">
        <v>3618</v>
      </c>
      <c r="D4786" s="151" t="s">
        <v>727</v>
      </c>
      <c r="E4786" s="151">
        <v>3.2347367999999999</v>
      </c>
      <c r="F4786" s="154" t="s">
        <v>7696</v>
      </c>
      <c r="G4786" s="156">
        <v>919.73271434399987</v>
      </c>
      <c r="H4786" s="156">
        <v>0</v>
      </c>
      <c r="I4786" s="156">
        <v>413.30106166000002</v>
      </c>
      <c r="J4786" s="156" t="s">
        <v>4328</v>
      </c>
      <c r="K4786" s="151" t="str">
        <f>IFERROR(IF(VLOOKUP(B4786,comp!$D:$L,1,FALSE)=B4786,"",""),"Novo")</f>
        <v/>
      </c>
    </row>
    <row r="4787" spans="1:11">
      <c r="A4787" s="151">
        <v>1368</v>
      </c>
      <c r="B4787" s="151">
        <v>1370</v>
      </c>
      <c r="C4787" s="151" t="s">
        <v>3619</v>
      </c>
      <c r="D4787" s="151" t="s">
        <v>727</v>
      </c>
      <c r="E4787" s="151">
        <v>1.3617895</v>
      </c>
      <c r="F4787" s="154" t="s">
        <v>7697</v>
      </c>
      <c r="G4787" s="156">
        <v>163.00620315</v>
      </c>
      <c r="H4787" s="156">
        <v>0</v>
      </c>
      <c r="I4787" s="156">
        <v>0.6</v>
      </c>
      <c r="J4787" s="156" t="s">
        <v>4328</v>
      </c>
      <c r="K4787" s="151" t="str">
        <f>IFERROR(IF(VLOOKUP(B4787,comp!$D:$L,1,FALSE)=B4787,"",""),"Novo")</f>
        <v/>
      </c>
    </row>
    <row r="4788" spans="1:11">
      <c r="A4788" s="151">
        <v>1368</v>
      </c>
      <c r="B4788" s="151">
        <v>11777</v>
      </c>
      <c r="C4788" s="151" t="s">
        <v>3620</v>
      </c>
      <c r="D4788" s="151" t="s">
        <v>727</v>
      </c>
      <c r="E4788" s="151">
        <v>2.1684211000000002</v>
      </c>
      <c r="F4788" s="154" t="s">
        <v>7698</v>
      </c>
      <c r="G4788" s="156">
        <v>413.30106166000002</v>
      </c>
      <c r="H4788" s="156">
        <v>0</v>
      </c>
      <c r="I4788" s="156">
        <v>26.845469908999998</v>
      </c>
      <c r="J4788" s="156" t="s">
        <v>4328</v>
      </c>
      <c r="K4788" s="151" t="str">
        <f>IFERROR(IF(VLOOKUP(B4788,comp!$D:$L,1,FALSE)=B4788,"",""),"Novo")</f>
        <v/>
      </c>
    </row>
    <row r="4789" spans="1:11">
      <c r="A4789" s="151">
        <v>1379</v>
      </c>
      <c r="B4789" s="151">
        <v>1379</v>
      </c>
      <c r="C4789" s="151" t="s">
        <v>1782</v>
      </c>
      <c r="D4789" s="151" t="s">
        <v>828</v>
      </c>
      <c r="E4789" s="151">
        <v>1</v>
      </c>
      <c r="F4789" s="154" t="s">
        <v>7699</v>
      </c>
      <c r="G4789" s="156">
        <v>0.6</v>
      </c>
      <c r="H4789" s="156">
        <v>0</v>
      </c>
      <c r="I4789" s="156">
        <v>0.48908053800000006</v>
      </c>
      <c r="J4789" s="156" t="s">
        <v>4328</v>
      </c>
      <c r="K4789" s="151" t="str">
        <f>IFERROR(IF(VLOOKUP(B4789,comp!$D:$L,1,FALSE)=B4789,"",""),"Novo")</f>
        <v/>
      </c>
    </row>
    <row r="4790" spans="1:11">
      <c r="A4790" s="151">
        <v>1379</v>
      </c>
      <c r="B4790" s="151">
        <v>1380</v>
      </c>
      <c r="C4790" s="151" t="s">
        <v>3621</v>
      </c>
      <c r="D4790" s="151" t="s">
        <v>828</v>
      </c>
      <c r="E4790" s="151">
        <v>6.6946308999999999</v>
      </c>
      <c r="F4790" s="154" t="s">
        <v>7619</v>
      </c>
      <c r="G4790" s="156">
        <v>26.845469908999998</v>
      </c>
      <c r="H4790" s="156">
        <v>0</v>
      </c>
      <c r="I4790" s="156">
        <v>0.564429552</v>
      </c>
      <c r="J4790" s="156" t="s">
        <v>4328</v>
      </c>
      <c r="K4790" s="151" t="str">
        <f>IFERROR(IF(VLOOKUP(B4790,comp!$D:$L,1,FALSE)=B4790,"",""),"Novo")</f>
        <v/>
      </c>
    </row>
    <row r="4791" spans="1:11">
      <c r="A4791" s="151">
        <v>1379</v>
      </c>
      <c r="B4791" s="151">
        <v>13284</v>
      </c>
      <c r="C4791" s="151" t="s">
        <v>3622</v>
      </c>
      <c r="D4791" s="151" t="s">
        <v>828</v>
      </c>
      <c r="E4791" s="151">
        <v>0.90570470000000003</v>
      </c>
      <c r="F4791" s="154" t="s">
        <v>7700</v>
      </c>
      <c r="G4791" s="156">
        <v>0.48908053800000006</v>
      </c>
      <c r="H4791" s="156">
        <v>0</v>
      </c>
      <c r="I4791" s="156">
        <v>17.009765212000001</v>
      </c>
      <c r="J4791" s="156" t="s">
        <v>4328</v>
      </c>
      <c r="K4791" s="151" t="str">
        <f>IFERROR(IF(VLOOKUP(B4791,comp!$D:$L,1,FALSE)=B4791,"",""),"Novo")</f>
        <v/>
      </c>
    </row>
    <row r="4792" spans="1:11">
      <c r="A4792" s="151">
        <v>1379</v>
      </c>
      <c r="B4792" s="151">
        <v>34753</v>
      </c>
      <c r="C4792" s="151" t="s">
        <v>3623</v>
      </c>
      <c r="D4792" s="151" t="s">
        <v>828</v>
      </c>
      <c r="E4792" s="151">
        <v>0.97315439999999998</v>
      </c>
      <c r="F4792" s="154" t="s">
        <v>7701</v>
      </c>
      <c r="G4792" s="156">
        <v>0.564429552</v>
      </c>
      <c r="H4792" s="156">
        <v>0</v>
      </c>
      <c r="I4792" s="156">
        <v>0.79</v>
      </c>
      <c r="J4792" s="156" t="s">
        <v>4328</v>
      </c>
      <c r="K4792" s="151" t="str">
        <f>IFERROR(IF(VLOOKUP(B4792,comp!$D:$L,1,FALSE)=B4792,"",""),"Novo")</f>
        <v/>
      </c>
    </row>
    <row r="4793" spans="1:11">
      <c r="A4793" s="151">
        <v>1379</v>
      </c>
      <c r="B4793" s="151">
        <v>44528</v>
      </c>
      <c r="C4793" s="151" t="s">
        <v>3624</v>
      </c>
      <c r="D4793" s="151" t="s">
        <v>828</v>
      </c>
      <c r="E4793" s="151">
        <v>5.3322148</v>
      </c>
      <c r="F4793" s="154" t="s">
        <v>7303</v>
      </c>
      <c r="G4793" s="156">
        <v>17.009765212000001</v>
      </c>
      <c r="H4793" s="156">
        <v>0</v>
      </c>
      <c r="I4793" s="156">
        <v>0.94023000200000006</v>
      </c>
      <c r="J4793" s="156" t="s">
        <v>4328</v>
      </c>
      <c r="K4793" s="151" t="str">
        <f>IFERROR(IF(VLOOKUP(B4793,comp!$D:$L,1,FALSE)=B4793,"",""),"Novo")</f>
        <v/>
      </c>
    </row>
    <row r="4794" spans="1:11">
      <c r="A4794" s="151">
        <v>1381</v>
      </c>
      <c r="B4794" s="151">
        <v>1381</v>
      </c>
      <c r="C4794" s="151" t="s">
        <v>3625</v>
      </c>
      <c r="D4794" s="151" t="s">
        <v>828</v>
      </c>
      <c r="E4794" s="151">
        <v>1</v>
      </c>
      <c r="F4794" s="154" t="s">
        <v>7702</v>
      </c>
      <c r="G4794" s="156">
        <v>0.79</v>
      </c>
      <c r="H4794" s="156">
        <v>0</v>
      </c>
      <c r="I4794" s="156">
        <v>2.7380513999999998</v>
      </c>
      <c r="J4794" s="156" t="s">
        <v>4328</v>
      </c>
      <c r="K4794" s="151" t="str">
        <f>IFERROR(IF(VLOOKUP(B4794,comp!$D:$L,1,FALSE)=B4794,"",""),"Novo")</f>
        <v/>
      </c>
    </row>
    <row r="4795" spans="1:11">
      <c r="A4795" s="151">
        <v>1381</v>
      </c>
      <c r="B4795" s="151">
        <v>371</v>
      </c>
      <c r="C4795" s="151" t="s">
        <v>3626</v>
      </c>
      <c r="D4795" s="151" t="s">
        <v>828</v>
      </c>
      <c r="E4795" s="151">
        <v>1.0932907000000001</v>
      </c>
      <c r="F4795" s="154" t="s">
        <v>7703</v>
      </c>
      <c r="G4795" s="156">
        <v>0.94023000200000006</v>
      </c>
      <c r="H4795" s="156">
        <v>0</v>
      </c>
      <c r="I4795" s="156">
        <v>6.5271557299999996</v>
      </c>
      <c r="J4795" s="156" t="s">
        <v>4328</v>
      </c>
      <c r="K4795" s="151" t="str">
        <f>IFERROR(IF(VLOOKUP(B4795,comp!$D:$L,1,FALSE)=B4795,"",""),"Novo")</f>
        <v/>
      </c>
    </row>
    <row r="4796" spans="1:11">
      <c r="A4796" s="151">
        <v>1381</v>
      </c>
      <c r="B4796" s="151">
        <v>34353</v>
      </c>
      <c r="C4796" s="151" t="s">
        <v>3627</v>
      </c>
      <c r="D4796" s="151" t="s">
        <v>828</v>
      </c>
      <c r="E4796" s="151">
        <v>1.8626199999999999</v>
      </c>
      <c r="F4796" s="154" t="s">
        <v>7704</v>
      </c>
      <c r="G4796" s="156">
        <v>2.7380513999999998</v>
      </c>
      <c r="H4796" s="156">
        <v>0</v>
      </c>
      <c r="I4796" s="156">
        <v>27.188309149999998</v>
      </c>
      <c r="J4796" s="156" t="s">
        <v>4328</v>
      </c>
      <c r="K4796" s="151" t="str">
        <f>IFERROR(IF(VLOOKUP(B4796,comp!$D:$L,1,FALSE)=B4796,"",""),"Novo")</f>
        <v/>
      </c>
    </row>
    <row r="4797" spans="1:11">
      <c r="A4797" s="151">
        <v>1381</v>
      </c>
      <c r="B4797" s="151">
        <v>34355</v>
      </c>
      <c r="C4797" s="151" t="s">
        <v>3628</v>
      </c>
      <c r="D4797" s="151" t="s">
        <v>828</v>
      </c>
      <c r="E4797" s="151">
        <v>2.8753989999999998</v>
      </c>
      <c r="F4797" s="154" t="s">
        <v>7705</v>
      </c>
      <c r="G4797" s="156">
        <v>6.5271557299999996</v>
      </c>
      <c r="H4797" s="156">
        <v>0</v>
      </c>
      <c r="I4797" s="156">
        <v>8.7825930700000008</v>
      </c>
      <c r="J4797" s="156" t="s">
        <v>4328</v>
      </c>
      <c r="K4797" s="151" t="str">
        <f>IFERROR(IF(VLOOKUP(B4797,comp!$D:$L,1,FALSE)=B4797,"",""),"Novo")</f>
        <v/>
      </c>
    </row>
    <row r="4798" spans="1:11">
      <c r="A4798" s="151">
        <v>1381</v>
      </c>
      <c r="B4798" s="151">
        <v>34357</v>
      </c>
      <c r="C4798" s="151" t="s">
        <v>3629</v>
      </c>
      <c r="D4798" s="151" t="s">
        <v>828</v>
      </c>
      <c r="E4798" s="151">
        <v>5.8722050000000001</v>
      </c>
      <c r="F4798" s="154" t="s">
        <v>7706</v>
      </c>
      <c r="G4798" s="156">
        <v>27.188309149999998</v>
      </c>
      <c r="H4798" s="156">
        <v>0</v>
      </c>
      <c r="I4798" s="156">
        <v>0.85143797999999982</v>
      </c>
      <c r="J4798" s="156" t="s">
        <v>4328</v>
      </c>
      <c r="K4798" s="151" t="str">
        <f>IFERROR(IF(VLOOKUP(B4798,comp!$D:$L,1,FALSE)=B4798,"",""),"Novo")</f>
        <v/>
      </c>
    </row>
    <row r="4799" spans="1:11">
      <c r="A4799" s="151">
        <v>1381</v>
      </c>
      <c r="B4799" s="151">
        <v>36880</v>
      </c>
      <c r="C4799" s="151" t="s">
        <v>3630</v>
      </c>
      <c r="D4799" s="151" t="s">
        <v>828</v>
      </c>
      <c r="E4799" s="151">
        <v>3.3393890000000002</v>
      </c>
      <c r="F4799" s="154" t="s">
        <v>7707</v>
      </c>
      <c r="G4799" s="156">
        <v>8.7825930700000008</v>
      </c>
      <c r="H4799" s="156">
        <v>0</v>
      </c>
      <c r="I4799" s="156">
        <v>12082.9616217</v>
      </c>
      <c r="J4799" s="156" t="s">
        <v>4328</v>
      </c>
      <c r="K4799" s="151" t="str">
        <f>IFERROR(IF(VLOOKUP(B4799,comp!$D:$L,1,FALSE)=B4799,"",""),"Novo")</f>
        <v/>
      </c>
    </row>
    <row r="4800" spans="1:11">
      <c r="A4800" s="151">
        <v>1381</v>
      </c>
      <c r="B4800" s="151">
        <v>36886</v>
      </c>
      <c r="C4800" s="151" t="s">
        <v>3631</v>
      </c>
      <c r="D4800" s="151" t="s">
        <v>828</v>
      </c>
      <c r="E4800" s="151">
        <v>1.0383389999999999</v>
      </c>
      <c r="F4800" s="154" t="s">
        <v>7708</v>
      </c>
      <c r="G4800" s="156">
        <v>0.85143797999999982</v>
      </c>
      <c r="H4800" s="156">
        <v>0</v>
      </c>
      <c r="I4800" s="156">
        <v>8.5147285999999998</v>
      </c>
      <c r="J4800" s="156" t="s">
        <v>4328</v>
      </c>
      <c r="K4800" s="151" t="str">
        <f>IFERROR(IF(VLOOKUP(B4800,comp!$D:$L,1,FALSE)=B4800,"",""),"Novo")</f>
        <v/>
      </c>
    </row>
    <row r="4801" spans="1:11">
      <c r="A4801" s="151">
        <v>1381</v>
      </c>
      <c r="B4801" s="151">
        <v>37329</v>
      </c>
      <c r="C4801" s="151" t="s">
        <v>3632</v>
      </c>
      <c r="D4801" s="151" t="s">
        <v>828</v>
      </c>
      <c r="E4801" s="151">
        <v>123.674121</v>
      </c>
      <c r="F4801" s="154" t="s">
        <v>7492</v>
      </c>
      <c r="G4801" s="156">
        <v>12082.9616217</v>
      </c>
      <c r="H4801" s="156">
        <v>0</v>
      </c>
      <c r="I4801" s="156">
        <v>3.2920120800000006</v>
      </c>
      <c r="J4801" s="156" t="s">
        <v>4328</v>
      </c>
      <c r="K4801" s="151" t="str">
        <f>IFERROR(IF(VLOOKUP(B4801,comp!$D:$L,1,FALSE)=B4801,"",""),"Novo")</f>
        <v/>
      </c>
    </row>
    <row r="4802" spans="1:11">
      <c r="A4802" s="151">
        <v>1381</v>
      </c>
      <c r="B4802" s="151">
        <v>37552</v>
      </c>
      <c r="C4802" s="151" t="s">
        <v>3633</v>
      </c>
      <c r="D4802" s="151" t="s">
        <v>828</v>
      </c>
      <c r="E4802" s="151">
        <v>3.2875399999999999</v>
      </c>
      <c r="F4802" s="154" t="s">
        <v>7709</v>
      </c>
      <c r="G4802" s="156">
        <v>8.5147285999999998</v>
      </c>
      <c r="H4802" s="156">
        <v>0</v>
      </c>
      <c r="I4802" s="156">
        <v>7.44362718</v>
      </c>
      <c r="J4802" s="156" t="s">
        <v>4328</v>
      </c>
      <c r="K4802" s="151" t="str">
        <f>IFERROR(IF(VLOOKUP(B4802,comp!$D:$L,1,FALSE)=B4802,"",""),"Novo")</f>
        <v/>
      </c>
    </row>
    <row r="4803" spans="1:11">
      <c r="A4803" s="151">
        <v>1381</v>
      </c>
      <c r="B4803" s="151">
        <v>37553</v>
      </c>
      <c r="C4803" s="151" t="s">
        <v>3634</v>
      </c>
      <c r="D4803" s="151" t="s">
        <v>828</v>
      </c>
      <c r="E4803" s="151">
        <v>2.0447280000000001</v>
      </c>
      <c r="F4803" s="154" t="s">
        <v>7710</v>
      </c>
      <c r="G4803" s="156">
        <v>3.2920120800000006</v>
      </c>
      <c r="H4803" s="156">
        <v>0</v>
      </c>
      <c r="I4803" s="156">
        <v>9.8099361199999997</v>
      </c>
      <c r="J4803" s="156" t="s">
        <v>4328</v>
      </c>
      <c r="K4803" s="151" t="str">
        <f>IFERROR(IF(VLOOKUP(B4803,comp!$D:$L,1,FALSE)=B4803,"",""),"Novo")</f>
        <v/>
      </c>
    </row>
    <row r="4804" spans="1:11">
      <c r="A4804" s="151">
        <v>1381</v>
      </c>
      <c r="B4804" s="151">
        <v>37595</v>
      </c>
      <c r="C4804" s="151" t="s">
        <v>3635</v>
      </c>
      <c r="D4804" s="151" t="s">
        <v>828</v>
      </c>
      <c r="E4804" s="151">
        <v>3.075879</v>
      </c>
      <c r="F4804" s="154" t="s">
        <v>7299</v>
      </c>
      <c r="G4804" s="156">
        <v>7.44362718</v>
      </c>
      <c r="H4804" s="156">
        <v>0</v>
      </c>
      <c r="I4804" s="156">
        <v>510</v>
      </c>
      <c r="J4804" s="156" t="s">
        <v>4328</v>
      </c>
      <c r="K4804" s="151" t="str">
        <f>IFERROR(IF(VLOOKUP(B4804,comp!$D:$L,1,FALSE)=B4804,"",""),"Novo")</f>
        <v/>
      </c>
    </row>
    <row r="4805" spans="1:11">
      <c r="A4805" s="151">
        <v>1381</v>
      </c>
      <c r="B4805" s="151">
        <v>37596</v>
      </c>
      <c r="C4805" s="151" t="s">
        <v>3636</v>
      </c>
      <c r="D4805" s="151" t="s">
        <v>828</v>
      </c>
      <c r="E4805" s="151">
        <v>3.5287540000000002</v>
      </c>
      <c r="F4805" s="154" t="s">
        <v>7711</v>
      </c>
      <c r="G4805" s="156">
        <v>9.8099361199999997</v>
      </c>
      <c r="H4805" s="156">
        <v>0</v>
      </c>
      <c r="I4805" s="156">
        <v>490.69107292500001</v>
      </c>
      <c r="J4805" s="156" t="s">
        <v>4328</v>
      </c>
      <c r="K4805" s="151" t="str">
        <f>IFERROR(IF(VLOOKUP(B4805,comp!$D:$L,1,FALSE)=B4805,"",""),"Novo")</f>
        <v/>
      </c>
    </row>
    <row r="4806" spans="1:11">
      <c r="A4806" s="151">
        <v>1518</v>
      </c>
      <c r="B4806" s="151">
        <v>1518</v>
      </c>
      <c r="C4806" s="151" t="s">
        <v>3637</v>
      </c>
      <c r="D4806" s="151" t="s">
        <v>3040</v>
      </c>
      <c r="E4806" s="151">
        <v>1</v>
      </c>
      <c r="F4806" s="154" t="s">
        <v>7712</v>
      </c>
      <c r="G4806" s="156">
        <v>510</v>
      </c>
      <c r="H4806" s="156">
        <v>0</v>
      </c>
      <c r="I4806" s="156">
        <v>392.10562422600003</v>
      </c>
      <c r="J4806" s="156" t="s">
        <v>4328</v>
      </c>
      <c r="K4806" s="151" t="str">
        <f>IFERROR(IF(VLOOKUP(B4806,comp!$D:$L,1,FALSE)=B4806,"",""),"Novo")</f>
        <v/>
      </c>
    </row>
    <row r="4807" spans="1:11">
      <c r="A4807" s="151">
        <v>1518</v>
      </c>
      <c r="B4807" s="151">
        <v>34770</v>
      </c>
      <c r="C4807" s="151" t="s">
        <v>3638</v>
      </c>
      <c r="D4807" s="151" t="s">
        <v>3040</v>
      </c>
      <c r="E4807" s="151">
        <v>0.98089170000000003</v>
      </c>
      <c r="F4807" s="154" t="s">
        <v>7713</v>
      </c>
      <c r="G4807" s="156">
        <v>490.69107292500001</v>
      </c>
      <c r="H4807" s="156">
        <v>0</v>
      </c>
      <c r="I4807" s="156">
        <v>145</v>
      </c>
      <c r="J4807" s="156" t="s">
        <v>4328</v>
      </c>
      <c r="K4807" s="151" t="str">
        <f>IFERROR(IF(VLOOKUP(B4807,comp!$D:$L,1,FALSE)=B4807,"",""),"Novo")</f>
        <v/>
      </c>
    </row>
    <row r="4808" spans="1:11">
      <c r="A4808" s="151">
        <v>1518</v>
      </c>
      <c r="B4808" s="151">
        <v>41965</v>
      </c>
      <c r="C4808" s="151" t="s">
        <v>3639</v>
      </c>
      <c r="D4808" s="151" t="s">
        <v>3040</v>
      </c>
      <c r="E4808" s="151">
        <v>0.87684070000000003</v>
      </c>
      <c r="F4808" s="154" t="s">
        <v>7714</v>
      </c>
      <c r="G4808" s="156">
        <v>392.10562422600003</v>
      </c>
      <c r="H4808" s="156">
        <v>0</v>
      </c>
      <c r="I4808" s="156">
        <v>22526.952831323997</v>
      </c>
      <c r="J4808" s="156" t="s">
        <v>4328</v>
      </c>
      <c r="K4808" s="151" t="str">
        <f>IFERROR(IF(VLOOKUP(B4808,comp!$D:$L,1,FALSE)=B4808,"",""),"Novo")</f>
        <v/>
      </c>
    </row>
    <row r="4809" spans="1:11">
      <c r="A4809" s="151">
        <v>1612</v>
      </c>
      <c r="B4809" s="151">
        <v>1612</v>
      </c>
      <c r="C4809" s="151" t="s">
        <v>3640</v>
      </c>
      <c r="D4809" s="151" t="s">
        <v>727</v>
      </c>
      <c r="E4809" s="151">
        <v>1</v>
      </c>
      <c r="F4809" s="154" t="s">
        <v>7715</v>
      </c>
      <c r="G4809" s="156">
        <v>145</v>
      </c>
      <c r="H4809" s="156">
        <v>0</v>
      </c>
      <c r="I4809" s="156">
        <v>741.06211475999999</v>
      </c>
      <c r="J4809" s="156" t="s">
        <v>4328</v>
      </c>
      <c r="K4809" s="151" t="str">
        <f>IFERROR(IF(VLOOKUP(B4809,comp!$D:$L,1,FALSE)=B4809,"",""),"Novo")</f>
        <v/>
      </c>
    </row>
    <row r="4810" spans="1:11">
      <c r="A4810" s="151">
        <v>1612</v>
      </c>
      <c r="B4810" s="151">
        <v>1613</v>
      </c>
      <c r="C4810" s="151" t="s">
        <v>3641</v>
      </c>
      <c r="D4810" s="151" t="s">
        <v>727</v>
      </c>
      <c r="E4810" s="151">
        <v>12.4642857</v>
      </c>
      <c r="F4810" s="154" t="s">
        <v>7716</v>
      </c>
      <c r="G4810" s="156">
        <v>22526.952831323997</v>
      </c>
      <c r="H4810" s="156">
        <v>0</v>
      </c>
      <c r="I4810" s="156">
        <v>8358.6591750000007</v>
      </c>
      <c r="J4810" s="156" t="s">
        <v>4328</v>
      </c>
      <c r="K4810" s="151" t="str">
        <f>IFERROR(IF(VLOOKUP(B4810,comp!$D:$L,1,FALSE)=B4810,"",""),"Novo")</f>
        <v/>
      </c>
    </row>
    <row r="4811" spans="1:11">
      <c r="A4811" s="151">
        <v>1612</v>
      </c>
      <c r="B4811" s="151">
        <v>1614</v>
      </c>
      <c r="C4811" s="151" t="s">
        <v>3642</v>
      </c>
      <c r="D4811" s="151" t="s">
        <v>727</v>
      </c>
      <c r="E4811" s="151">
        <v>2.2607141999999998</v>
      </c>
      <c r="F4811" s="154" t="s">
        <v>7717</v>
      </c>
      <c r="G4811" s="156">
        <v>741.06211475999999</v>
      </c>
      <c r="H4811" s="156">
        <v>0</v>
      </c>
      <c r="I4811" s="156">
        <v>354773.68561182398</v>
      </c>
      <c r="J4811" s="156" t="s">
        <v>4328</v>
      </c>
      <c r="K4811" s="151" t="str">
        <f>IFERROR(IF(VLOOKUP(B4811,comp!$D:$L,1,FALSE)=B4811,"",""),"Novo")</f>
        <v/>
      </c>
    </row>
    <row r="4812" spans="1:11">
      <c r="A4812" s="151">
        <v>1612</v>
      </c>
      <c r="B4812" s="151">
        <v>1615</v>
      </c>
      <c r="C4812" s="151" t="s">
        <v>3643</v>
      </c>
      <c r="D4812" s="151" t="s">
        <v>727</v>
      </c>
      <c r="E4812" s="151">
        <v>7.5925000000000002</v>
      </c>
      <c r="F4812" s="154" t="s">
        <v>7718</v>
      </c>
      <c r="G4812" s="156">
        <v>8358.6591750000007</v>
      </c>
      <c r="H4812" s="156">
        <v>0</v>
      </c>
      <c r="I4812" s="156">
        <v>505594.26108573203</v>
      </c>
      <c r="J4812" s="156" t="s">
        <v>4328</v>
      </c>
      <c r="K4812" s="151" t="str">
        <f>IFERROR(IF(VLOOKUP(B4812,comp!$D:$L,1,FALSE)=B4812,"",""),"Novo")</f>
        <v/>
      </c>
    </row>
    <row r="4813" spans="1:11">
      <c r="A4813" s="151">
        <v>1612</v>
      </c>
      <c r="B4813" s="151">
        <v>1616</v>
      </c>
      <c r="C4813" s="151" t="s">
        <v>3644</v>
      </c>
      <c r="D4813" s="151" t="s">
        <v>727</v>
      </c>
      <c r="E4813" s="151">
        <v>49.464285699999998</v>
      </c>
      <c r="F4813" s="154" t="s">
        <v>7719</v>
      </c>
      <c r="G4813" s="156">
        <v>354773.68561182398</v>
      </c>
      <c r="H4813" s="156">
        <v>0</v>
      </c>
      <c r="I4813" s="156">
        <v>15783.470773902</v>
      </c>
      <c r="J4813" s="156" t="s">
        <v>4328</v>
      </c>
      <c r="K4813" s="151" t="str">
        <f>IFERROR(IF(VLOOKUP(B4813,comp!$D:$L,1,FALSE)=B4813,"",""),"Novo")</f>
        <v/>
      </c>
    </row>
    <row r="4814" spans="1:11">
      <c r="A4814" s="151">
        <v>1612</v>
      </c>
      <c r="B4814" s="151">
        <v>1617</v>
      </c>
      <c r="C4814" s="151" t="s">
        <v>3645</v>
      </c>
      <c r="D4814" s="151" t="s">
        <v>727</v>
      </c>
      <c r="E4814" s="151">
        <v>59.049642800000001</v>
      </c>
      <c r="F4814" s="154" t="s">
        <v>7720</v>
      </c>
      <c r="G4814" s="156">
        <v>505594.26108573203</v>
      </c>
      <c r="H4814" s="156">
        <v>0</v>
      </c>
      <c r="I4814" s="156">
        <v>309.37926756000002</v>
      </c>
      <c r="J4814" s="156" t="s">
        <v>4328</v>
      </c>
      <c r="K4814" s="151" t="str">
        <f>IFERROR(IF(VLOOKUP(B4814,comp!$D:$L,1,FALSE)=B4814,"",""),"Novo")</f>
        <v/>
      </c>
    </row>
    <row r="4815" spans="1:11">
      <c r="A4815" s="151">
        <v>1612</v>
      </c>
      <c r="B4815" s="151">
        <v>1618</v>
      </c>
      <c r="C4815" s="151" t="s">
        <v>2495</v>
      </c>
      <c r="D4815" s="151" t="s">
        <v>727</v>
      </c>
      <c r="E4815" s="151">
        <v>10.4332142</v>
      </c>
      <c r="F4815" s="154" t="s">
        <v>7721</v>
      </c>
      <c r="G4815" s="156">
        <v>15783.470773902</v>
      </c>
      <c r="H4815" s="156">
        <v>0</v>
      </c>
      <c r="I4815" s="156">
        <v>1090.861697241</v>
      </c>
      <c r="J4815" s="156" t="s">
        <v>4328</v>
      </c>
      <c r="K4815" s="151" t="str">
        <f>IFERROR(IF(VLOOKUP(B4815,comp!$D:$L,1,FALSE)=B4815,"",""),"Novo")</f>
        <v/>
      </c>
    </row>
    <row r="4816" spans="1:11">
      <c r="A4816" s="151">
        <v>1612</v>
      </c>
      <c r="B4816" s="151">
        <v>1619</v>
      </c>
      <c r="C4816" s="151" t="s">
        <v>3646</v>
      </c>
      <c r="D4816" s="151" t="s">
        <v>727</v>
      </c>
      <c r="E4816" s="151">
        <v>1.4607142</v>
      </c>
      <c r="F4816" s="154" t="s">
        <v>7722</v>
      </c>
      <c r="G4816" s="156">
        <v>309.37926756000002</v>
      </c>
      <c r="H4816" s="156">
        <v>0</v>
      </c>
      <c r="I4816" s="156">
        <v>2370.3747568920003</v>
      </c>
      <c r="J4816" s="156" t="s">
        <v>4328</v>
      </c>
      <c r="K4816" s="151" t="str">
        <f>IFERROR(IF(VLOOKUP(B4816,comp!$D:$L,1,FALSE)=B4816,"",""),"Novo")</f>
        <v/>
      </c>
    </row>
    <row r="4817" spans="1:11">
      <c r="A4817" s="151">
        <v>1612</v>
      </c>
      <c r="B4817" s="151">
        <v>1620</v>
      </c>
      <c r="C4817" s="151" t="s">
        <v>2494</v>
      </c>
      <c r="D4817" s="151" t="s">
        <v>727</v>
      </c>
      <c r="E4817" s="151">
        <v>2.7428571000000002</v>
      </c>
      <c r="F4817" s="154" t="s">
        <v>7723</v>
      </c>
      <c r="G4817" s="156">
        <v>1090.861697241</v>
      </c>
      <c r="H4817" s="156">
        <v>0</v>
      </c>
      <c r="I4817" s="156">
        <v>256595.86153073999</v>
      </c>
      <c r="J4817" s="156" t="s">
        <v>4328</v>
      </c>
      <c r="K4817" s="151" t="str">
        <f>IFERROR(IF(VLOOKUP(B4817,comp!$D:$L,1,FALSE)=B4817,"",""),"Novo")</f>
        <v/>
      </c>
    </row>
    <row r="4818" spans="1:11">
      <c r="A4818" s="151">
        <v>1612</v>
      </c>
      <c r="B4818" s="151">
        <v>1621</v>
      </c>
      <c r="C4818" s="151" t="s">
        <v>3647</v>
      </c>
      <c r="D4818" s="151" t="s">
        <v>727</v>
      </c>
      <c r="E4818" s="151">
        <v>4.0432142000000004</v>
      </c>
      <c r="F4818" s="154" t="s">
        <v>7724</v>
      </c>
      <c r="G4818" s="156">
        <v>2370.3747568920003</v>
      </c>
      <c r="H4818" s="156">
        <v>0</v>
      </c>
      <c r="I4818" s="156">
        <v>163.50146665899999</v>
      </c>
      <c r="J4818" s="156" t="s">
        <v>4328</v>
      </c>
      <c r="K4818" s="151" t="str">
        <f>IFERROR(IF(VLOOKUP(B4818,comp!$D:$L,1,FALSE)=B4818,"",""),"Novo")</f>
        <v/>
      </c>
    </row>
    <row r="4819" spans="1:11">
      <c r="A4819" s="151">
        <v>1612</v>
      </c>
      <c r="B4819" s="151">
        <v>1622</v>
      </c>
      <c r="C4819" s="151" t="s">
        <v>3648</v>
      </c>
      <c r="D4819" s="151" t="s">
        <v>727</v>
      </c>
      <c r="E4819" s="151">
        <v>42.066964200000001</v>
      </c>
      <c r="F4819" s="154" t="s">
        <v>7725</v>
      </c>
      <c r="G4819" s="156">
        <v>256595.86153073999</v>
      </c>
      <c r="H4819" s="156">
        <v>0</v>
      </c>
      <c r="I4819" s="156">
        <v>3054802.5966643081</v>
      </c>
      <c r="J4819" s="156" t="s">
        <v>4328</v>
      </c>
      <c r="K4819" s="151" t="str">
        <f>IFERROR(IF(VLOOKUP(B4819,comp!$D:$L,1,FALSE)=B4819,"",""),"Novo")</f>
        <v/>
      </c>
    </row>
    <row r="4820" spans="1:11">
      <c r="A4820" s="151">
        <v>1612</v>
      </c>
      <c r="B4820" s="151">
        <v>1623</v>
      </c>
      <c r="C4820" s="151" t="s">
        <v>2492</v>
      </c>
      <c r="D4820" s="151" t="s">
        <v>727</v>
      </c>
      <c r="E4820" s="151">
        <v>1.0619046999999999</v>
      </c>
      <c r="F4820" s="154" t="s">
        <v>7726</v>
      </c>
      <c r="G4820" s="156">
        <v>163.50146665899999</v>
      </c>
      <c r="H4820" s="156">
        <v>0</v>
      </c>
      <c r="I4820" s="156">
        <v>245.83332704000003</v>
      </c>
      <c r="J4820" s="156" t="s">
        <v>4328</v>
      </c>
      <c r="K4820" s="151" t="str">
        <f>IFERROR(IF(VLOOKUP(B4820,comp!$D:$L,1,FALSE)=B4820,"",""),"Novo")</f>
        <v/>
      </c>
    </row>
    <row r="4821" spans="1:11">
      <c r="A4821" s="151">
        <v>1612</v>
      </c>
      <c r="B4821" s="151">
        <v>1624</v>
      </c>
      <c r="C4821" s="151" t="s">
        <v>3649</v>
      </c>
      <c r="D4821" s="151" t="s">
        <v>727</v>
      </c>
      <c r="E4821" s="151">
        <v>145.1468452</v>
      </c>
      <c r="F4821" s="154" t="s">
        <v>7727</v>
      </c>
      <c r="G4821" s="156">
        <v>3054802.5966643081</v>
      </c>
      <c r="H4821" s="156">
        <v>0</v>
      </c>
      <c r="I4821" s="156">
        <v>50390.026086311998</v>
      </c>
      <c r="J4821" s="156" t="s">
        <v>4328</v>
      </c>
      <c r="K4821" s="151" t="str">
        <f>IFERROR(IF(VLOOKUP(B4821,comp!$D:$L,1,FALSE)=B4821,"",""),"Novo")</f>
        <v/>
      </c>
    </row>
    <row r="4822" spans="1:11">
      <c r="A4822" s="151">
        <v>1612</v>
      </c>
      <c r="B4822" s="151">
        <v>1625</v>
      </c>
      <c r="C4822" s="151" t="s">
        <v>2493</v>
      </c>
      <c r="D4822" s="151" t="s">
        <v>727</v>
      </c>
      <c r="E4822" s="151">
        <v>1.3020833000000001</v>
      </c>
      <c r="F4822" s="154" t="s">
        <v>7728</v>
      </c>
      <c r="G4822" s="156">
        <v>245.83332704000003</v>
      </c>
      <c r="H4822" s="156">
        <v>0</v>
      </c>
      <c r="I4822" s="156">
        <v>3985.6723959910005</v>
      </c>
      <c r="J4822" s="156" t="s">
        <v>4328</v>
      </c>
      <c r="K4822" s="151" t="str">
        <f>IFERROR(IF(VLOOKUP(B4822,comp!$D:$L,1,FALSE)=B4822,"",""),"Novo")</f>
        <v/>
      </c>
    </row>
    <row r="4823" spans="1:11">
      <c r="A4823" s="151">
        <v>1612</v>
      </c>
      <c r="B4823" s="151">
        <v>1626</v>
      </c>
      <c r="C4823" s="151" t="s">
        <v>3650</v>
      </c>
      <c r="D4823" s="151" t="s">
        <v>727</v>
      </c>
      <c r="E4823" s="151">
        <v>18.641845199999999</v>
      </c>
      <c r="F4823" s="154" t="s">
        <v>7729</v>
      </c>
      <c r="G4823" s="156">
        <v>50390.026086311998</v>
      </c>
      <c r="H4823" s="156">
        <v>0</v>
      </c>
      <c r="I4823" s="156">
        <v>1519868.7845125289</v>
      </c>
      <c r="J4823" s="156" t="s">
        <v>4328</v>
      </c>
      <c r="K4823" s="151" t="str">
        <f>IFERROR(IF(VLOOKUP(B4823,comp!$D:$L,1,FALSE)=B4823,"",""),"Novo")</f>
        <v/>
      </c>
    </row>
    <row r="4824" spans="1:11">
      <c r="A4824" s="151">
        <v>1612</v>
      </c>
      <c r="B4824" s="151">
        <v>1627</v>
      </c>
      <c r="C4824" s="151" t="s">
        <v>3651</v>
      </c>
      <c r="D4824" s="151" t="s">
        <v>727</v>
      </c>
      <c r="E4824" s="151">
        <v>5.2428571000000002</v>
      </c>
      <c r="F4824" s="154" t="s">
        <v>7730</v>
      </c>
      <c r="G4824" s="156">
        <v>3985.6723959910005</v>
      </c>
      <c r="H4824" s="156">
        <v>0</v>
      </c>
      <c r="I4824" s="156">
        <v>149978.33231319001</v>
      </c>
      <c r="J4824" s="156" t="s">
        <v>4328</v>
      </c>
      <c r="K4824" s="151" t="str">
        <f>IFERROR(IF(VLOOKUP(B4824,comp!$D:$L,1,FALSE)=B4824,"",""),"Novo")</f>
        <v/>
      </c>
    </row>
    <row r="4825" spans="1:11">
      <c r="A4825" s="151">
        <v>1612</v>
      </c>
      <c r="B4825" s="151">
        <v>1629</v>
      </c>
      <c r="C4825" s="151" t="s">
        <v>3652</v>
      </c>
      <c r="D4825" s="151" t="s">
        <v>727</v>
      </c>
      <c r="E4825" s="151">
        <v>102.3809523</v>
      </c>
      <c r="F4825" s="154" t="s">
        <v>7731</v>
      </c>
      <c r="G4825" s="156">
        <v>1519868.7845125289</v>
      </c>
      <c r="H4825" s="156">
        <v>0</v>
      </c>
      <c r="I4825" s="156">
        <v>223.629779329</v>
      </c>
      <c r="J4825" s="156" t="s">
        <v>4328</v>
      </c>
      <c r="K4825" s="151" t="str">
        <f>IFERROR(IF(VLOOKUP(B4825,comp!$D:$L,1,FALSE)=B4825,"",""),"Novo")</f>
        <v/>
      </c>
    </row>
    <row r="4826" spans="1:11">
      <c r="A4826" s="151">
        <v>1612</v>
      </c>
      <c r="B4826" s="151">
        <v>1630</v>
      </c>
      <c r="C4826" s="151" t="s">
        <v>3653</v>
      </c>
      <c r="D4826" s="151" t="s">
        <v>727</v>
      </c>
      <c r="E4826" s="151">
        <v>32.161071399999997</v>
      </c>
      <c r="F4826" s="154" t="s">
        <v>7732</v>
      </c>
      <c r="G4826" s="156">
        <v>149978.33231319001</v>
      </c>
      <c r="H4826" s="156">
        <v>0</v>
      </c>
      <c r="I4826" s="156">
        <v>645.57270402500001</v>
      </c>
      <c r="J4826" s="156" t="s">
        <v>4328</v>
      </c>
      <c r="K4826" s="151" t="str">
        <f>IFERROR(IF(VLOOKUP(B4826,comp!$D:$L,1,FALSE)=B4826,"",""),"Novo")</f>
        <v/>
      </c>
    </row>
    <row r="4827" spans="1:11">
      <c r="A4827" s="151">
        <v>1612</v>
      </c>
      <c r="B4827" s="151">
        <v>1631</v>
      </c>
      <c r="C4827" s="151" t="s">
        <v>3654</v>
      </c>
      <c r="D4827" s="151" t="s">
        <v>727</v>
      </c>
      <c r="E4827" s="151">
        <v>1.2419047000000001</v>
      </c>
      <c r="F4827" s="154" t="s">
        <v>7733</v>
      </c>
      <c r="G4827" s="156">
        <v>223.629779329</v>
      </c>
      <c r="H4827" s="156">
        <v>0</v>
      </c>
      <c r="I4827" s="156">
        <v>169.41765397899999</v>
      </c>
      <c r="J4827" s="156" t="s">
        <v>4328</v>
      </c>
      <c r="K4827" s="151" t="str">
        <f>IFERROR(IF(VLOOKUP(B4827,comp!$D:$L,1,FALSE)=B4827,"",""),"Novo")</f>
        <v/>
      </c>
    </row>
    <row r="4828" spans="1:11">
      <c r="A4828" s="151">
        <v>1612</v>
      </c>
      <c r="B4828" s="151">
        <v>1633</v>
      </c>
      <c r="C4828" s="151" t="s">
        <v>3655</v>
      </c>
      <c r="D4828" s="151" t="s">
        <v>727</v>
      </c>
      <c r="E4828" s="151">
        <v>2.1100595000000002</v>
      </c>
      <c r="F4828" s="154" t="s">
        <v>7734</v>
      </c>
      <c r="G4828" s="156">
        <v>645.57270402500001</v>
      </c>
      <c r="H4828" s="156">
        <v>0</v>
      </c>
      <c r="I4828" s="156">
        <v>224.36</v>
      </c>
      <c r="J4828" s="156" t="s">
        <v>4328</v>
      </c>
      <c r="K4828" s="151" t="str">
        <f>IFERROR(IF(VLOOKUP(B4828,comp!$D:$L,1,FALSE)=B4828,"",""),"Novo")</f>
        <v/>
      </c>
    </row>
    <row r="4829" spans="1:11">
      <c r="A4829" s="151">
        <v>1612</v>
      </c>
      <c r="B4829" s="151">
        <v>12359</v>
      </c>
      <c r="C4829" s="151" t="s">
        <v>3656</v>
      </c>
      <c r="D4829" s="151" t="s">
        <v>727</v>
      </c>
      <c r="E4829" s="151">
        <v>1.0809523000000001</v>
      </c>
      <c r="F4829" s="154" t="s">
        <v>7735</v>
      </c>
      <c r="G4829" s="156">
        <v>169.41765397899999</v>
      </c>
      <c r="H4829" s="156">
        <v>0</v>
      </c>
      <c r="I4829" s="156">
        <v>26.656006718</v>
      </c>
      <c r="J4829" s="156" t="s">
        <v>4328</v>
      </c>
      <c r="K4829" s="151" t="str">
        <f>IFERROR(IF(VLOOKUP(B4829,comp!$D:$L,1,FALSE)=B4829,"",""),"Novo")</f>
        <v/>
      </c>
    </row>
    <row r="4830" spans="1:11">
      <c r="A4830" s="151">
        <v>1746</v>
      </c>
      <c r="B4830" s="151">
        <v>1746</v>
      </c>
      <c r="C4830" s="151" t="s">
        <v>3657</v>
      </c>
      <c r="D4830" s="151" t="s">
        <v>727</v>
      </c>
      <c r="E4830" s="151">
        <v>1</v>
      </c>
      <c r="F4830" s="154" t="s">
        <v>7736</v>
      </c>
      <c r="G4830" s="156">
        <v>224.36</v>
      </c>
      <c r="H4830" s="156">
        <v>0</v>
      </c>
      <c r="I4830" s="156">
        <v>118.1066568</v>
      </c>
      <c r="J4830" s="156" t="s">
        <v>4328</v>
      </c>
      <c r="K4830" s="151" t="str">
        <f>IFERROR(IF(VLOOKUP(B4830,comp!$D:$L,1,FALSE)=B4830,"",""),"Novo")</f>
        <v/>
      </c>
    </row>
    <row r="4831" spans="1:11">
      <c r="A4831" s="151">
        <v>1746</v>
      </c>
      <c r="B4831" s="151">
        <v>406</v>
      </c>
      <c r="C4831" s="151" t="s">
        <v>3658</v>
      </c>
      <c r="D4831" s="151" t="s">
        <v>727</v>
      </c>
      <c r="E4831" s="151">
        <v>0.34470460000000003</v>
      </c>
      <c r="F4831" s="154" t="s">
        <v>7737</v>
      </c>
      <c r="G4831" s="156">
        <v>26.656006718</v>
      </c>
      <c r="H4831" s="156">
        <v>0</v>
      </c>
      <c r="I4831" s="156">
        <v>68.491470047999996</v>
      </c>
      <c r="J4831" s="156" t="s">
        <v>4328</v>
      </c>
      <c r="K4831" s="151" t="str">
        <f>IFERROR(IF(VLOOKUP(B4831,comp!$D:$L,1,FALSE)=B4831,"",""),"Novo")</f>
        <v/>
      </c>
    </row>
    <row r="4832" spans="1:11">
      <c r="A4832" s="151">
        <v>1746</v>
      </c>
      <c r="B4832" s="151">
        <v>1743</v>
      </c>
      <c r="C4832" s="151" t="s">
        <v>3659</v>
      </c>
      <c r="D4832" s="151" t="s">
        <v>727</v>
      </c>
      <c r="E4832" s="151">
        <v>0.72555999999999998</v>
      </c>
      <c r="F4832" s="154" t="s">
        <v>7738</v>
      </c>
      <c r="G4832" s="156">
        <v>118.1066568</v>
      </c>
      <c r="H4832" s="156">
        <v>0</v>
      </c>
      <c r="I4832" s="156">
        <v>303.13736706899999</v>
      </c>
      <c r="J4832" s="156" t="s">
        <v>4328</v>
      </c>
      <c r="K4832" s="151" t="str">
        <f>IFERROR(IF(VLOOKUP(B4832,comp!$D:$L,1,FALSE)=B4832,"",""),"Novo")</f>
        <v/>
      </c>
    </row>
    <row r="4833" spans="1:11">
      <c r="A4833" s="151">
        <v>1746</v>
      </c>
      <c r="B4833" s="151">
        <v>1744</v>
      </c>
      <c r="C4833" s="151" t="s">
        <v>3660</v>
      </c>
      <c r="D4833" s="151" t="s">
        <v>727</v>
      </c>
      <c r="E4833" s="151">
        <v>0.55252880000000004</v>
      </c>
      <c r="F4833" s="154" t="s">
        <v>7739</v>
      </c>
      <c r="G4833" s="156">
        <v>68.491470047999996</v>
      </c>
      <c r="H4833" s="156">
        <v>0</v>
      </c>
      <c r="I4833" s="156">
        <v>142.76288354900001</v>
      </c>
      <c r="J4833" s="156" t="s">
        <v>4328</v>
      </c>
      <c r="K4833" s="151" t="str">
        <f>IFERROR(IF(VLOOKUP(B4833,comp!$D:$L,1,FALSE)=B4833,"",""),"Novo")</f>
        <v/>
      </c>
    </row>
    <row r="4834" spans="1:11">
      <c r="A4834" s="151">
        <v>1746</v>
      </c>
      <c r="B4834" s="151">
        <v>1745</v>
      </c>
      <c r="C4834" s="151" t="s">
        <v>3661</v>
      </c>
      <c r="D4834" s="151" t="s">
        <v>727</v>
      </c>
      <c r="E4834" s="151">
        <v>1.1623810999999999</v>
      </c>
      <c r="F4834" s="154" t="s">
        <v>7740</v>
      </c>
      <c r="G4834" s="156">
        <v>303.13736706899999</v>
      </c>
      <c r="H4834" s="156">
        <v>0</v>
      </c>
      <c r="I4834" s="156">
        <v>396.72331329399998</v>
      </c>
      <c r="J4834" s="156" t="s">
        <v>4328</v>
      </c>
      <c r="K4834" s="151" t="str">
        <f>IFERROR(IF(VLOOKUP(B4834,comp!$D:$L,1,FALSE)=B4834,"",""),"Novo")</f>
        <v/>
      </c>
    </row>
    <row r="4835" spans="1:11">
      <c r="A4835" s="151">
        <v>1746</v>
      </c>
      <c r="B4835" s="151">
        <v>1747</v>
      </c>
      <c r="C4835" s="151" t="s">
        <v>3662</v>
      </c>
      <c r="D4835" s="151" t="s">
        <v>727</v>
      </c>
      <c r="E4835" s="151">
        <v>0.7976917</v>
      </c>
      <c r="F4835" s="154" t="s">
        <v>7741</v>
      </c>
      <c r="G4835" s="156">
        <v>142.76288354900001</v>
      </c>
      <c r="H4835" s="156">
        <v>0</v>
      </c>
      <c r="I4835" s="156">
        <v>832.77081842500002</v>
      </c>
      <c r="J4835" s="156" t="s">
        <v>4328</v>
      </c>
      <c r="K4835" s="151" t="str">
        <f>IFERROR(IF(VLOOKUP(B4835,comp!$D:$L,1,FALSE)=B4835,"",""),"Novo")</f>
        <v/>
      </c>
    </row>
    <row r="4836" spans="1:11">
      <c r="A4836" s="151">
        <v>1746</v>
      </c>
      <c r="B4836" s="151">
        <v>1748</v>
      </c>
      <c r="C4836" s="151" t="s">
        <v>3663</v>
      </c>
      <c r="D4836" s="151" t="s">
        <v>727</v>
      </c>
      <c r="E4836" s="151">
        <v>1.3297691</v>
      </c>
      <c r="F4836" s="154" t="s">
        <v>7742</v>
      </c>
      <c r="G4836" s="156">
        <v>396.72331329399998</v>
      </c>
      <c r="H4836" s="156">
        <v>0</v>
      </c>
      <c r="I4836" s="156">
        <v>1655.400925186</v>
      </c>
      <c r="J4836" s="156" t="s">
        <v>4328</v>
      </c>
      <c r="K4836" s="151" t="str">
        <f>IFERROR(IF(VLOOKUP(B4836,comp!$D:$L,1,FALSE)=B4836,"",""),"Novo")</f>
        <v/>
      </c>
    </row>
    <row r="4837" spans="1:11">
      <c r="A4837" s="151">
        <v>1746</v>
      </c>
      <c r="B4837" s="151">
        <v>1749</v>
      </c>
      <c r="C4837" s="151" t="s">
        <v>3664</v>
      </c>
      <c r="D4837" s="151" t="s">
        <v>727</v>
      </c>
      <c r="E4837" s="151">
        <v>1.9265953</v>
      </c>
      <c r="F4837" s="154" t="s">
        <v>7743</v>
      </c>
      <c r="G4837" s="156">
        <v>832.77081842500002</v>
      </c>
      <c r="H4837" s="156">
        <v>0</v>
      </c>
      <c r="I4837" s="156">
        <v>37.221989022000002</v>
      </c>
      <c r="J4837" s="156" t="s">
        <v>4328</v>
      </c>
      <c r="K4837" s="151" t="str">
        <f>IFERROR(IF(VLOOKUP(B4837,comp!$D:$L,1,FALSE)=B4837,"",""),"Novo")</f>
        <v/>
      </c>
    </row>
    <row r="4838" spans="1:11">
      <c r="A4838" s="151">
        <v>1746</v>
      </c>
      <c r="B4838" s="151">
        <v>1750</v>
      </c>
      <c r="C4838" s="151" t="s">
        <v>3665</v>
      </c>
      <c r="D4838" s="151" t="s">
        <v>727</v>
      </c>
      <c r="E4838" s="151">
        <v>2.7163102000000001</v>
      </c>
      <c r="F4838" s="154" t="s">
        <v>7744</v>
      </c>
      <c r="G4838" s="156">
        <v>1655.400925186</v>
      </c>
      <c r="H4838" s="156">
        <v>0</v>
      </c>
      <c r="I4838" s="156">
        <v>4202.3930361999992</v>
      </c>
      <c r="J4838" s="156" t="s">
        <v>4328</v>
      </c>
      <c r="K4838" s="151" t="str">
        <f>IFERROR(IF(VLOOKUP(B4838,comp!$D:$L,1,FALSE)=B4838,"",""),"Novo")</f>
        <v/>
      </c>
    </row>
    <row r="4839" spans="1:11">
      <c r="A4839" s="151">
        <v>1746</v>
      </c>
      <c r="B4839" s="151">
        <v>10853</v>
      </c>
      <c r="C4839" s="151" t="s">
        <v>3666</v>
      </c>
      <c r="D4839" s="151" t="s">
        <v>727</v>
      </c>
      <c r="E4839" s="151">
        <v>0.40733190000000002</v>
      </c>
      <c r="F4839" s="154" t="s">
        <v>7745</v>
      </c>
      <c r="G4839" s="156">
        <v>37.221989022000002</v>
      </c>
      <c r="H4839" s="156">
        <v>0</v>
      </c>
      <c r="I4839" s="156">
        <v>893.32846057500001</v>
      </c>
      <c r="J4839" s="156" t="s">
        <v>4328</v>
      </c>
      <c r="K4839" s="151" t="str">
        <f>IFERROR(IF(VLOOKUP(B4839,comp!$D:$L,1,FALSE)=B4839,"",""),"Novo")</f>
        <v/>
      </c>
    </row>
    <row r="4840" spans="1:11">
      <c r="A4840" s="151">
        <v>1746</v>
      </c>
      <c r="B4840" s="151">
        <v>11687</v>
      </c>
      <c r="C4840" s="151" t="s">
        <v>3667</v>
      </c>
      <c r="D4840" s="151" t="s">
        <v>826</v>
      </c>
      <c r="E4840" s="151">
        <v>4.3279021999999996</v>
      </c>
      <c r="F4840" s="154" t="s">
        <v>7746</v>
      </c>
      <c r="G4840" s="156">
        <v>4202.3930361999992</v>
      </c>
      <c r="H4840" s="156">
        <v>0</v>
      </c>
      <c r="I4840" s="156">
        <v>6597.197780608999</v>
      </c>
      <c r="J4840" s="156" t="s">
        <v>4328</v>
      </c>
      <c r="K4840" s="151" t="str">
        <f>IFERROR(IF(VLOOKUP(B4840,comp!$D:$L,1,FALSE)=B4840,"",""),"Novo")</f>
        <v/>
      </c>
    </row>
    <row r="4841" spans="1:11">
      <c r="A4841" s="151">
        <v>1746</v>
      </c>
      <c r="B4841" s="151">
        <v>11688</v>
      </c>
      <c r="C4841" s="151" t="s">
        <v>3668</v>
      </c>
      <c r="D4841" s="151" t="s">
        <v>727</v>
      </c>
      <c r="E4841" s="151">
        <v>1.9954175000000001</v>
      </c>
      <c r="F4841" s="154" t="s">
        <v>7747</v>
      </c>
      <c r="G4841" s="156">
        <v>893.32846057500001</v>
      </c>
      <c r="H4841" s="156">
        <v>0</v>
      </c>
      <c r="I4841" s="156">
        <v>1742.5739668880001</v>
      </c>
      <c r="J4841" s="156" t="s">
        <v>4328</v>
      </c>
      <c r="K4841" s="151" t="str">
        <f>IFERROR(IF(VLOOKUP(B4841,comp!$D:$L,1,FALSE)=B4841,"",""),"Novo")</f>
        <v/>
      </c>
    </row>
    <row r="4842" spans="1:11">
      <c r="A4842" s="151">
        <v>1746</v>
      </c>
      <c r="B4842" s="151">
        <v>11689</v>
      </c>
      <c r="C4842" s="151" t="s">
        <v>3669</v>
      </c>
      <c r="D4842" s="151" t="s">
        <v>826</v>
      </c>
      <c r="E4842" s="151">
        <v>5.4226068999999999</v>
      </c>
      <c r="F4842" s="154" t="s">
        <v>7748</v>
      </c>
      <c r="G4842" s="156">
        <v>6597.197780608999</v>
      </c>
      <c r="H4842" s="156">
        <v>0</v>
      </c>
      <c r="I4842" s="156">
        <v>2479.8784928499999</v>
      </c>
      <c r="J4842" s="156" t="s">
        <v>4328</v>
      </c>
      <c r="K4842" s="151" t="str">
        <f>IFERROR(IF(VLOOKUP(B4842,comp!$D:$L,1,FALSE)=B4842,"",""),"Novo")</f>
        <v/>
      </c>
    </row>
    <row r="4843" spans="1:11">
      <c r="A4843" s="151">
        <v>1746</v>
      </c>
      <c r="B4843" s="151">
        <v>11697</v>
      </c>
      <c r="C4843" s="151" t="s">
        <v>3670</v>
      </c>
      <c r="D4843" s="151" t="s">
        <v>727</v>
      </c>
      <c r="E4843" s="151">
        <v>2.7869144000000001</v>
      </c>
      <c r="F4843" s="154" t="s">
        <v>7749</v>
      </c>
      <c r="G4843" s="156">
        <v>1742.5739668880001</v>
      </c>
      <c r="H4843" s="156">
        <v>0</v>
      </c>
      <c r="I4843" s="156">
        <v>3029.2362007199999</v>
      </c>
      <c r="J4843" s="156" t="s">
        <v>4328</v>
      </c>
      <c r="K4843" s="151" t="str">
        <f>IFERROR(IF(VLOOKUP(B4843,comp!$D:$L,1,FALSE)=B4843,"",""),"Novo")</f>
        <v/>
      </c>
    </row>
    <row r="4844" spans="1:11">
      <c r="A4844" s="151">
        <v>1746</v>
      </c>
      <c r="B4844" s="151">
        <v>11698</v>
      </c>
      <c r="C4844" s="151" t="s">
        <v>3671</v>
      </c>
      <c r="D4844" s="151" t="s">
        <v>727</v>
      </c>
      <c r="E4844" s="151">
        <v>3.3246349999999998</v>
      </c>
      <c r="F4844" s="154" t="s">
        <v>7750</v>
      </c>
      <c r="G4844" s="156">
        <v>2479.8784928499999</v>
      </c>
      <c r="H4844" s="156">
        <v>0</v>
      </c>
      <c r="I4844" s="156">
        <v>3371.6835479250003</v>
      </c>
      <c r="J4844" s="156" t="s">
        <v>4328</v>
      </c>
      <c r="K4844" s="151" t="str">
        <f>IFERROR(IF(VLOOKUP(B4844,comp!$D:$L,1,FALSE)=B4844,"",""),"Novo")</f>
        <v/>
      </c>
    </row>
    <row r="4845" spans="1:11">
      <c r="A4845" s="151">
        <v>1746</v>
      </c>
      <c r="B4845" s="151">
        <v>11699</v>
      </c>
      <c r="C4845" s="151" t="s">
        <v>3672</v>
      </c>
      <c r="D4845" s="151" t="s">
        <v>727</v>
      </c>
      <c r="E4845" s="151">
        <v>3.6744737999999999</v>
      </c>
      <c r="F4845" s="154" t="s">
        <v>7751</v>
      </c>
      <c r="G4845" s="156">
        <v>3029.2362007199999</v>
      </c>
      <c r="H4845" s="156">
        <v>0</v>
      </c>
      <c r="I4845" s="156">
        <v>7586.5440553450007</v>
      </c>
      <c r="J4845" s="156" t="s">
        <v>4328</v>
      </c>
      <c r="K4845" s="151" t="str">
        <f>IFERROR(IF(VLOOKUP(B4845,comp!$D:$L,1,FALSE)=B4845,"",""),"Novo")</f>
        <v/>
      </c>
    </row>
    <row r="4846" spans="1:11">
      <c r="A4846" s="151">
        <v>1746</v>
      </c>
      <c r="B4846" s="151">
        <v>12759</v>
      </c>
      <c r="C4846" s="151" t="s">
        <v>3673</v>
      </c>
      <c r="D4846" s="151" t="s">
        <v>838</v>
      </c>
      <c r="E4846" s="151">
        <v>3.8766123000000001</v>
      </c>
      <c r="F4846" s="154" t="s">
        <v>7752</v>
      </c>
      <c r="G4846" s="156">
        <v>3371.6835479250003</v>
      </c>
      <c r="H4846" s="156">
        <v>0</v>
      </c>
      <c r="I4846" s="156">
        <v>214.37811285800001</v>
      </c>
      <c r="J4846" s="156" t="s">
        <v>4328</v>
      </c>
      <c r="K4846" s="151" t="str">
        <f>IFERROR(IF(VLOOKUP(B4846,comp!$D:$L,1,FALSE)=B4846,"",""),"Novo")</f>
        <v/>
      </c>
    </row>
    <row r="4847" spans="1:11">
      <c r="A4847" s="151">
        <v>1746</v>
      </c>
      <c r="B4847" s="151">
        <v>12760</v>
      </c>
      <c r="C4847" s="151" t="s">
        <v>3674</v>
      </c>
      <c r="D4847" s="151" t="s">
        <v>838</v>
      </c>
      <c r="E4847" s="151">
        <v>5.8150032999999999</v>
      </c>
      <c r="F4847" s="154" t="s">
        <v>7753</v>
      </c>
      <c r="G4847" s="156">
        <v>7586.5440553450007</v>
      </c>
      <c r="H4847" s="156">
        <v>0</v>
      </c>
      <c r="I4847" s="156">
        <v>2.21</v>
      </c>
      <c r="J4847" s="156" t="s">
        <v>4328</v>
      </c>
      <c r="K4847" s="151" t="str">
        <f>IFERROR(IF(VLOOKUP(B4847,comp!$D:$L,1,FALSE)=B4847,"",""),"Novo")</f>
        <v/>
      </c>
    </row>
    <row r="4848" spans="1:11">
      <c r="A4848" s="151">
        <v>1746</v>
      </c>
      <c r="B4848" s="151">
        <v>37412</v>
      </c>
      <c r="C4848" s="151" t="s">
        <v>3675</v>
      </c>
      <c r="D4848" s="151" t="s">
        <v>727</v>
      </c>
      <c r="E4848" s="151">
        <v>0.97751180000000004</v>
      </c>
      <c r="F4848" s="154" t="s">
        <v>7754</v>
      </c>
      <c r="G4848" s="156">
        <v>214.37811285800001</v>
      </c>
      <c r="H4848" s="156">
        <v>0</v>
      </c>
      <c r="I4848" s="156">
        <v>5.4000000300000002</v>
      </c>
      <c r="J4848" s="156" t="s">
        <v>4328</v>
      </c>
      <c r="K4848" s="151" t="str">
        <f>IFERROR(IF(VLOOKUP(B4848,comp!$D:$L,1,FALSE)=B4848,"",""),"Novo")</f>
        <v/>
      </c>
    </row>
    <row r="4849" spans="1:11">
      <c r="A4849" s="151">
        <v>1870</v>
      </c>
      <c r="B4849" s="151">
        <v>1870</v>
      </c>
      <c r="C4849" s="151" t="s">
        <v>2358</v>
      </c>
      <c r="D4849" s="151" t="s">
        <v>727</v>
      </c>
      <c r="E4849" s="151">
        <v>1</v>
      </c>
      <c r="F4849" s="154" t="s">
        <v>7755</v>
      </c>
      <c r="G4849" s="156">
        <v>2.21</v>
      </c>
      <c r="H4849" s="156">
        <v>0</v>
      </c>
      <c r="I4849" s="156">
        <v>1.689449239</v>
      </c>
      <c r="J4849" s="156" t="s">
        <v>4328</v>
      </c>
      <c r="K4849" s="151" t="str">
        <f>IFERROR(IF(VLOOKUP(B4849,comp!$D:$L,1,FALSE)=B4849,"",""),"Novo")</f>
        <v/>
      </c>
    </row>
    <row r="4850" spans="1:11">
      <c r="A4850" s="151">
        <v>1870</v>
      </c>
      <c r="B4850" s="151">
        <v>1871</v>
      </c>
      <c r="C4850" s="151" t="s">
        <v>2403</v>
      </c>
      <c r="D4850" s="151" t="s">
        <v>727</v>
      </c>
      <c r="E4850" s="151">
        <v>1.5652174000000001</v>
      </c>
      <c r="F4850" s="154" t="s">
        <v>7756</v>
      </c>
      <c r="G4850" s="156">
        <v>5.4000000300000002</v>
      </c>
      <c r="H4850" s="156">
        <v>0</v>
      </c>
      <c r="I4850" s="156">
        <v>6.6782607360000004</v>
      </c>
      <c r="J4850" s="156" t="s">
        <v>4328</v>
      </c>
      <c r="K4850" s="151" t="str">
        <f>IFERROR(IF(VLOOKUP(B4850,comp!$D:$L,1,FALSE)=B4850,"",""),"Novo")</f>
        <v/>
      </c>
    </row>
    <row r="4851" spans="1:11">
      <c r="A4851" s="151">
        <v>1870</v>
      </c>
      <c r="B4851" s="151">
        <v>1872</v>
      </c>
      <c r="C4851" s="151" t="s">
        <v>2404</v>
      </c>
      <c r="D4851" s="151" t="s">
        <v>727</v>
      </c>
      <c r="E4851" s="151">
        <v>0.87536230000000004</v>
      </c>
      <c r="F4851" s="154" t="s">
        <v>7757</v>
      </c>
      <c r="G4851" s="156">
        <v>1.689449239</v>
      </c>
      <c r="H4851" s="156">
        <v>0</v>
      </c>
      <c r="I4851" s="156">
        <v>6.6386665389999999</v>
      </c>
      <c r="J4851" s="156" t="s">
        <v>4328</v>
      </c>
      <c r="K4851" s="151" t="str">
        <f>IFERROR(IF(VLOOKUP(B4851,comp!$D:$L,1,FALSE)=B4851,"",""),"Novo")</f>
        <v/>
      </c>
    </row>
    <row r="4852" spans="1:11">
      <c r="A4852" s="151">
        <v>1870</v>
      </c>
      <c r="B4852" s="151">
        <v>1873</v>
      </c>
      <c r="C4852" s="151" t="s">
        <v>2405</v>
      </c>
      <c r="D4852" s="151" t="s">
        <v>727</v>
      </c>
      <c r="E4852" s="151">
        <v>1.7391304000000001</v>
      </c>
      <c r="F4852" s="154" t="s">
        <v>7758</v>
      </c>
      <c r="G4852" s="156">
        <v>6.6782607360000004</v>
      </c>
      <c r="H4852" s="156">
        <v>0</v>
      </c>
      <c r="I4852" s="156">
        <v>9.7162897410000006</v>
      </c>
      <c r="J4852" s="156" t="s">
        <v>4328</v>
      </c>
      <c r="K4852" s="151" t="str">
        <f>IFERROR(IF(VLOOKUP(B4852,comp!$D:$L,1,FALSE)=B4852,"",""),"Novo")</f>
        <v/>
      </c>
    </row>
    <row r="4853" spans="1:11">
      <c r="A4853" s="151">
        <v>1870</v>
      </c>
      <c r="B4853" s="151">
        <v>1874</v>
      </c>
      <c r="C4853" s="151" t="s">
        <v>2364</v>
      </c>
      <c r="D4853" s="151" t="s">
        <v>727</v>
      </c>
      <c r="E4853" s="151">
        <v>1.7333333</v>
      </c>
      <c r="F4853" s="154" t="s">
        <v>7300</v>
      </c>
      <c r="G4853" s="156">
        <v>6.6386665389999999</v>
      </c>
      <c r="H4853" s="156">
        <v>0</v>
      </c>
      <c r="I4853" s="156">
        <v>25.667478621000001</v>
      </c>
      <c r="J4853" s="156" t="s">
        <v>4328</v>
      </c>
      <c r="K4853" s="151" t="str">
        <f>IFERROR(IF(VLOOKUP(B4853,comp!$D:$L,1,FALSE)=B4853,"",""),"Novo")</f>
        <v/>
      </c>
    </row>
    <row r="4854" spans="1:11">
      <c r="A4854" s="151">
        <v>1870</v>
      </c>
      <c r="B4854" s="151">
        <v>1875</v>
      </c>
      <c r="C4854" s="151" t="s">
        <v>2371</v>
      </c>
      <c r="D4854" s="151" t="s">
        <v>727</v>
      </c>
      <c r="E4854" s="151">
        <v>2.0985507000000001</v>
      </c>
      <c r="F4854" s="154" t="s">
        <v>7706</v>
      </c>
      <c r="G4854" s="156">
        <v>9.7162897410000006</v>
      </c>
      <c r="H4854" s="156">
        <v>0</v>
      </c>
      <c r="I4854" s="156">
        <v>167.52742073600001</v>
      </c>
      <c r="J4854" s="156" t="s">
        <v>4328</v>
      </c>
      <c r="K4854" s="151" t="str">
        <f>IFERROR(IF(VLOOKUP(B4854,comp!$D:$L,1,FALSE)=B4854,"",""),"Novo")</f>
        <v/>
      </c>
    </row>
    <row r="4855" spans="1:11">
      <c r="A4855" s="151">
        <v>1870</v>
      </c>
      <c r="B4855" s="151">
        <v>1876</v>
      </c>
      <c r="C4855" s="151" t="s">
        <v>2372</v>
      </c>
      <c r="D4855" s="151" t="s">
        <v>727</v>
      </c>
      <c r="E4855" s="151">
        <v>3.4086957</v>
      </c>
      <c r="F4855" s="154" t="s">
        <v>7759</v>
      </c>
      <c r="G4855" s="156">
        <v>25.667478621000001</v>
      </c>
      <c r="H4855" s="156">
        <v>0</v>
      </c>
      <c r="I4855" s="156">
        <v>676.09492664000004</v>
      </c>
      <c r="J4855" s="156" t="s">
        <v>4328</v>
      </c>
      <c r="K4855" s="151" t="str">
        <f>IFERROR(IF(VLOOKUP(B4855,comp!$D:$L,1,FALSE)=B4855,"",""),"Novo")</f>
        <v/>
      </c>
    </row>
    <row r="4856" spans="1:11">
      <c r="A4856" s="151">
        <v>1870</v>
      </c>
      <c r="B4856" s="151">
        <v>1877</v>
      </c>
      <c r="C4856" s="151" t="s">
        <v>2374</v>
      </c>
      <c r="D4856" s="151" t="s">
        <v>727</v>
      </c>
      <c r="E4856" s="151">
        <v>8.7072464000000007</v>
      </c>
      <c r="F4856" s="154" t="s">
        <v>7760</v>
      </c>
      <c r="G4856" s="156">
        <v>167.52742073600001</v>
      </c>
      <c r="H4856" s="156">
        <v>0</v>
      </c>
      <c r="I4856" s="156">
        <v>2.2724638720000003</v>
      </c>
      <c r="J4856" s="156" t="s">
        <v>4328</v>
      </c>
      <c r="K4856" s="151" t="str">
        <f>IFERROR(IF(VLOOKUP(B4856,comp!$D:$L,1,FALSE)=B4856,"",""),"Novo")</f>
        <v/>
      </c>
    </row>
    <row r="4857" spans="1:11">
      <c r="A4857" s="151">
        <v>1870</v>
      </c>
      <c r="B4857" s="151">
        <v>1878</v>
      </c>
      <c r="C4857" s="151" t="s">
        <v>2375</v>
      </c>
      <c r="D4857" s="151" t="s">
        <v>727</v>
      </c>
      <c r="E4857" s="151">
        <v>17.4927536</v>
      </c>
      <c r="F4857" s="154" t="s">
        <v>7761</v>
      </c>
      <c r="G4857" s="156">
        <v>676.09492664000004</v>
      </c>
      <c r="H4857" s="156">
        <v>0</v>
      </c>
      <c r="I4857" s="156">
        <v>3.1876812899999996</v>
      </c>
      <c r="J4857" s="156" t="s">
        <v>4328</v>
      </c>
      <c r="K4857" s="151" t="str">
        <f>IFERROR(IF(VLOOKUP(B4857,comp!$D:$L,1,FALSE)=B4857,"",""),"Novo")</f>
        <v/>
      </c>
    </row>
    <row r="4858" spans="1:11">
      <c r="A4858" s="151">
        <v>1870</v>
      </c>
      <c r="B4858" s="151">
        <v>1879</v>
      </c>
      <c r="C4858" s="151" t="s">
        <v>2360</v>
      </c>
      <c r="D4858" s="151" t="s">
        <v>727</v>
      </c>
      <c r="E4858" s="151">
        <v>1.0144928</v>
      </c>
      <c r="F4858" s="154" t="s">
        <v>7762</v>
      </c>
      <c r="G4858" s="156">
        <v>2.2724638720000003</v>
      </c>
      <c r="H4858" s="156">
        <v>0</v>
      </c>
      <c r="I4858" s="156">
        <v>5.207826141</v>
      </c>
      <c r="J4858" s="156" t="s">
        <v>4328</v>
      </c>
      <c r="K4858" s="151" t="str">
        <f>IFERROR(IF(VLOOKUP(B4858,comp!$D:$L,1,FALSE)=B4858,"",""),"Novo")</f>
        <v/>
      </c>
    </row>
    <row r="4859" spans="1:11">
      <c r="A4859" s="151">
        <v>1870</v>
      </c>
      <c r="B4859" s="151">
        <v>1880</v>
      </c>
      <c r="C4859" s="151" t="s">
        <v>3676</v>
      </c>
      <c r="D4859" s="151" t="s">
        <v>727</v>
      </c>
      <c r="E4859" s="151">
        <v>1.2028985999999999</v>
      </c>
      <c r="F4859" s="154" t="s">
        <v>7763</v>
      </c>
      <c r="G4859" s="156">
        <v>3.1876812899999996</v>
      </c>
      <c r="H4859" s="156">
        <v>0</v>
      </c>
      <c r="I4859" s="156">
        <v>167.04347876200001</v>
      </c>
      <c r="J4859" s="156" t="s">
        <v>4328</v>
      </c>
      <c r="K4859" s="151" t="str">
        <f>IFERROR(IF(VLOOKUP(B4859,comp!$D:$L,1,FALSE)=B4859,"",""),"Novo")</f>
        <v/>
      </c>
    </row>
    <row r="4860" spans="1:11">
      <c r="A4860" s="151">
        <v>1870</v>
      </c>
      <c r="B4860" s="151">
        <v>1884</v>
      </c>
      <c r="C4860" s="151" t="s">
        <v>2362</v>
      </c>
      <c r="D4860" s="151" t="s">
        <v>727</v>
      </c>
      <c r="E4860" s="151">
        <v>1.5362319</v>
      </c>
      <c r="F4860" s="154" t="s">
        <v>7764</v>
      </c>
      <c r="G4860" s="156">
        <v>5.207826141</v>
      </c>
      <c r="H4860" s="156">
        <v>0</v>
      </c>
      <c r="I4860" s="156">
        <v>0.427362309</v>
      </c>
      <c r="J4860" s="156" t="s">
        <v>4328</v>
      </c>
      <c r="K4860" s="151" t="str">
        <f>IFERROR(IF(VLOOKUP(B4860,comp!$D:$L,1,FALSE)=B4860,"",""),"Novo")</f>
        <v/>
      </c>
    </row>
    <row r="4861" spans="1:11">
      <c r="A4861" s="151">
        <v>1870</v>
      </c>
      <c r="B4861" s="151">
        <v>1887</v>
      </c>
      <c r="C4861" s="151" t="s">
        <v>2373</v>
      </c>
      <c r="D4861" s="151" t="s">
        <v>727</v>
      </c>
      <c r="E4861" s="151">
        <v>8.6956521999999996</v>
      </c>
      <c r="F4861" s="154" t="s">
        <v>7765</v>
      </c>
      <c r="G4861" s="156">
        <v>167.04347876200001</v>
      </c>
      <c r="H4861" s="156">
        <v>0</v>
      </c>
      <c r="I4861" s="156">
        <v>0.82956527999999996</v>
      </c>
      <c r="J4861" s="156" t="s">
        <v>4328</v>
      </c>
      <c r="K4861" s="151" t="str">
        <f>IFERROR(IF(VLOOKUP(B4861,comp!$D:$L,1,FALSE)=B4861,"",""),"Novo")</f>
        <v/>
      </c>
    </row>
    <row r="4862" spans="1:11">
      <c r="A4862" s="151">
        <v>1870</v>
      </c>
      <c r="B4862" s="151">
        <v>1891</v>
      </c>
      <c r="C4862" s="151" t="s">
        <v>2355</v>
      </c>
      <c r="D4862" s="151" t="s">
        <v>727</v>
      </c>
      <c r="E4862" s="151">
        <v>0.44057970000000002</v>
      </c>
      <c r="F4862" s="154" t="s">
        <v>7766</v>
      </c>
      <c r="G4862" s="156">
        <v>0.427362309</v>
      </c>
      <c r="H4862" s="156">
        <v>0</v>
      </c>
      <c r="I4862" s="156">
        <v>3.7863187610000004</v>
      </c>
      <c r="J4862" s="156" t="s">
        <v>4328</v>
      </c>
      <c r="K4862" s="151" t="str">
        <f>IFERROR(IF(VLOOKUP(B4862,comp!$D:$L,1,FALSE)=B4862,"",""),"Novo")</f>
        <v/>
      </c>
    </row>
    <row r="4863" spans="1:11">
      <c r="A4863" s="151">
        <v>1870</v>
      </c>
      <c r="B4863" s="151">
        <v>1892</v>
      </c>
      <c r="C4863" s="151" t="s">
        <v>2356</v>
      </c>
      <c r="D4863" s="151" t="s">
        <v>727</v>
      </c>
      <c r="E4863" s="151">
        <v>0.61449279999999995</v>
      </c>
      <c r="F4863" s="154" t="s">
        <v>7767</v>
      </c>
      <c r="G4863" s="156">
        <v>0.82956527999999996</v>
      </c>
      <c r="H4863" s="156">
        <v>0</v>
      </c>
      <c r="I4863" s="156">
        <v>7.9238261959999994</v>
      </c>
      <c r="J4863" s="156" t="s">
        <v>4328</v>
      </c>
      <c r="K4863" s="151" t="str">
        <f>IFERROR(IF(VLOOKUP(B4863,comp!$D:$L,1,FALSE)=B4863,"",""),"Novo")</f>
        <v/>
      </c>
    </row>
    <row r="4864" spans="1:11">
      <c r="A4864" s="151">
        <v>1870</v>
      </c>
      <c r="B4864" s="151">
        <v>1893</v>
      </c>
      <c r="C4864" s="151" t="s">
        <v>2366</v>
      </c>
      <c r="D4864" s="151" t="s">
        <v>727</v>
      </c>
      <c r="E4864" s="151">
        <v>1.3101449000000001</v>
      </c>
      <c r="F4864" s="154" t="s">
        <v>7768</v>
      </c>
      <c r="G4864" s="156">
        <v>3.7863187610000004</v>
      </c>
      <c r="H4864" s="156">
        <v>0</v>
      </c>
      <c r="I4864" s="156">
        <v>218.42637712999999</v>
      </c>
      <c r="J4864" s="156" t="s">
        <v>4328</v>
      </c>
      <c r="K4864" s="151" t="str">
        <f>IFERROR(IF(VLOOKUP(B4864,comp!$D:$L,1,FALSE)=B4864,"",""),"Novo")</f>
        <v/>
      </c>
    </row>
    <row r="4865" spans="1:11">
      <c r="A4865" s="151">
        <v>1870</v>
      </c>
      <c r="B4865" s="151">
        <v>1894</v>
      </c>
      <c r="C4865" s="151" t="s">
        <v>2367</v>
      </c>
      <c r="D4865" s="151" t="s">
        <v>727</v>
      </c>
      <c r="E4865" s="151">
        <v>1.8956522</v>
      </c>
      <c r="F4865" s="154" t="s">
        <v>7769</v>
      </c>
      <c r="G4865" s="156">
        <v>7.9238261959999994</v>
      </c>
      <c r="H4865" s="156">
        <v>0</v>
      </c>
      <c r="I4865" s="156">
        <v>70.7246375</v>
      </c>
      <c r="J4865" s="156" t="s">
        <v>4328</v>
      </c>
      <c r="K4865" s="151" t="str">
        <f>IFERROR(IF(VLOOKUP(B4865,comp!$D:$L,1,FALSE)=B4865,"",""),"Novo")</f>
        <v/>
      </c>
    </row>
    <row r="4866" spans="1:11">
      <c r="A4866" s="151">
        <v>1870</v>
      </c>
      <c r="B4866" s="151">
        <v>1895</v>
      </c>
      <c r="C4866" s="151" t="s">
        <v>2370</v>
      </c>
      <c r="D4866" s="151" t="s">
        <v>727</v>
      </c>
      <c r="E4866" s="151">
        <v>9.9420289999999998</v>
      </c>
      <c r="F4866" s="154" t="s">
        <v>7770</v>
      </c>
      <c r="G4866" s="156">
        <v>218.42637712999999</v>
      </c>
      <c r="H4866" s="156">
        <v>0</v>
      </c>
      <c r="I4866" s="156">
        <v>0.34295652300000001</v>
      </c>
      <c r="J4866" s="156" t="s">
        <v>4328</v>
      </c>
      <c r="K4866" s="151" t="str">
        <f>IFERROR(IF(VLOOKUP(B4866,comp!$D:$L,1,FALSE)=B4866,"",""),"Novo")</f>
        <v/>
      </c>
    </row>
    <row r="4867" spans="1:11">
      <c r="A4867" s="151">
        <v>1870</v>
      </c>
      <c r="B4867" s="151">
        <v>1896</v>
      </c>
      <c r="C4867" s="151" t="s">
        <v>2369</v>
      </c>
      <c r="D4867" s="151" t="s">
        <v>727</v>
      </c>
      <c r="E4867" s="151">
        <v>5.6579709999999999</v>
      </c>
      <c r="F4867" s="154" t="s">
        <v>7771</v>
      </c>
      <c r="G4867" s="156">
        <v>70.7246375</v>
      </c>
      <c r="H4867" s="156">
        <v>0</v>
      </c>
      <c r="I4867" s="156">
        <v>0.89275367999999988</v>
      </c>
      <c r="J4867" s="156" t="s">
        <v>4328</v>
      </c>
      <c r="K4867" s="151" t="str">
        <f>IFERROR(IF(VLOOKUP(B4867,comp!$D:$L,1,FALSE)=B4867,"",""),"Novo")</f>
        <v/>
      </c>
    </row>
    <row r="4868" spans="1:11">
      <c r="A4868" s="151">
        <v>1870</v>
      </c>
      <c r="B4868" s="151">
        <v>1899</v>
      </c>
      <c r="C4868" s="151" t="s">
        <v>3677</v>
      </c>
      <c r="D4868" s="151" t="s">
        <v>727</v>
      </c>
      <c r="E4868" s="151">
        <v>0.39420290000000002</v>
      </c>
      <c r="F4868" s="154" t="s">
        <v>7601</v>
      </c>
      <c r="G4868" s="156">
        <v>0.34295652300000001</v>
      </c>
      <c r="H4868" s="156">
        <v>0</v>
      </c>
      <c r="I4868" s="156">
        <v>0.194057955</v>
      </c>
      <c r="J4868" s="156" t="s">
        <v>4328</v>
      </c>
      <c r="K4868" s="151" t="str">
        <f>IFERROR(IF(VLOOKUP(B4868,comp!$D:$L,1,FALSE)=B4868,"",""),"Novo")</f>
        <v/>
      </c>
    </row>
    <row r="4869" spans="1:11">
      <c r="A4869" s="151">
        <v>1870</v>
      </c>
      <c r="B4869" s="151">
        <v>1900</v>
      </c>
      <c r="C4869" s="151" t="s">
        <v>3678</v>
      </c>
      <c r="D4869" s="151" t="s">
        <v>727</v>
      </c>
      <c r="E4869" s="151">
        <v>0.63768119999999995</v>
      </c>
      <c r="F4869" s="154" t="s">
        <v>7772</v>
      </c>
      <c r="G4869" s="156">
        <v>0.89275367999999988</v>
      </c>
      <c r="H4869" s="156">
        <v>0</v>
      </c>
      <c r="I4869" s="156">
        <v>2.00260872</v>
      </c>
      <c r="J4869" s="156" t="s">
        <v>4328</v>
      </c>
      <c r="K4869" s="151" t="str">
        <f>IFERROR(IF(VLOOKUP(B4869,comp!$D:$L,1,FALSE)=B4869,"",""),"Novo")</f>
        <v/>
      </c>
    </row>
    <row r="4870" spans="1:11">
      <c r="A4870" s="151">
        <v>1870</v>
      </c>
      <c r="B4870" s="151">
        <v>1901</v>
      </c>
      <c r="C4870" s="151" t="s">
        <v>2354</v>
      </c>
      <c r="D4870" s="151" t="s">
        <v>727</v>
      </c>
      <c r="E4870" s="151">
        <v>0.2985507</v>
      </c>
      <c r="F4870" s="154" t="s">
        <v>7773</v>
      </c>
      <c r="G4870" s="156">
        <v>0.194057955</v>
      </c>
      <c r="H4870" s="156">
        <v>0</v>
      </c>
      <c r="I4870" s="156">
        <v>0.264347836</v>
      </c>
      <c r="J4870" s="156" t="s">
        <v>4328</v>
      </c>
      <c r="K4870" s="151" t="str">
        <f>IFERROR(IF(VLOOKUP(B4870,comp!$D:$L,1,FALSE)=B4870,"",""),"Novo")</f>
        <v/>
      </c>
    </row>
    <row r="4871" spans="1:11">
      <c r="A4871" s="151">
        <v>1870</v>
      </c>
      <c r="B4871" s="151">
        <v>1902</v>
      </c>
      <c r="C4871" s="151" t="s">
        <v>2357</v>
      </c>
      <c r="D4871" s="151" t="s">
        <v>727</v>
      </c>
      <c r="E4871" s="151">
        <v>0.9536232</v>
      </c>
      <c r="F4871" s="154" t="s">
        <v>7035</v>
      </c>
      <c r="G4871" s="156">
        <v>2.00260872</v>
      </c>
      <c r="H4871" s="156">
        <v>0</v>
      </c>
      <c r="I4871" s="156">
        <v>39.236927968000003</v>
      </c>
      <c r="J4871" s="156" t="s">
        <v>4328</v>
      </c>
      <c r="K4871" s="151" t="str">
        <f>IFERROR(IF(VLOOKUP(B4871,comp!$D:$L,1,FALSE)=B4871,"",""),"Novo")</f>
        <v/>
      </c>
    </row>
    <row r="4872" spans="1:11">
      <c r="A4872" s="151">
        <v>1870</v>
      </c>
      <c r="B4872" s="151">
        <v>1904</v>
      </c>
      <c r="C4872" s="151" t="s">
        <v>3679</v>
      </c>
      <c r="D4872" s="151" t="s">
        <v>727</v>
      </c>
      <c r="E4872" s="151">
        <v>0.34782610000000003</v>
      </c>
      <c r="F4872" s="154" t="s">
        <v>7774</v>
      </c>
      <c r="G4872" s="156">
        <v>0.264347836</v>
      </c>
      <c r="H4872" s="156">
        <v>0</v>
      </c>
      <c r="I4872" s="156">
        <v>8.5739130749999983</v>
      </c>
      <c r="J4872" s="156" t="s">
        <v>4328</v>
      </c>
      <c r="K4872" s="151" t="str">
        <f>IFERROR(IF(VLOOKUP(B4872,comp!$D:$L,1,FALSE)=B4872,"",""),"Novo")</f>
        <v/>
      </c>
    </row>
    <row r="4873" spans="1:11">
      <c r="A4873" s="151">
        <v>1870</v>
      </c>
      <c r="B4873" s="151">
        <v>1907</v>
      </c>
      <c r="C4873" s="151" t="s">
        <v>2368</v>
      </c>
      <c r="D4873" s="151" t="s">
        <v>727</v>
      </c>
      <c r="E4873" s="151">
        <v>4.2144928000000004</v>
      </c>
      <c r="F4873" s="154" t="s">
        <v>7775</v>
      </c>
      <c r="G4873" s="156">
        <v>39.236927968000003</v>
      </c>
      <c r="H4873" s="156">
        <v>0</v>
      </c>
      <c r="I4873" s="156">
        <v>11.281739304</v>
      </c>
      <c r="J4873" s="156" t="s">
        <v>4328</v>
      </c>
      <c r="K4873" s="151" t="str">
        <f>IFERROR(IF(VLOOKUP(B4873,comp!$D:$L,1,FALSE)=B4873,"",""),"Novo")</f>
        <v/>
      </c>
    </row>
    <row r="4874" spans="1:11">
      <c r="A4874" s="151">
        <v>1870</v>
      </c>
      <c r="B4874" s="151">
        <v>7543</v>
      </c>
      <c r="C4874" s="151" t="s">
        <v>3680</v>
      </c>
      <c r="D4874" s="151" t="s">
        <v>727</v>
      </c>
      <c r="E4874" s="151">
        <v>1.9710144999999999</v>
      </c>
      <c r="F4874" s="154" t="s">
        <v>7776</v>
      </c>
      <c r="G4874" s="156">
        <v>8.5739130749999983</v>
      </c>
      <c r="H4874" s="156">
        <v>0</v>
      </c>
      <c r="I4874" s="156">
        <v>29.843941875999999</v>
      </c>
      <c r="J4874" s="156" t="s">
        <v>4328</v>
      </c>
      <c r="K4874" s="151" t="str">
        <f>IFERROR(IF(VLOOKUP(B4874,comp!$D:$L,1,FALSE)=B4874,"",""),"Novo")</f>
        <v/>
      </c>
    </row>
    <row r="4875" spans="1:11">
      <c r="A4875" s="151">
        <v>1870</v>
      </c>
      <c r="B4875" s="151">
        <v>12001</v>
      </c>
      <c r="C4875" s="151" t="s">
        <v>2402</v>
      </c>
      <c r="D4875" s="151" t="s">
        <v>727</v>
      </c>
      <c r="E4875" s="151">
        <v>2.2608695999999999</v>
      </c>
      <c r="F4875" s="154" t="s">
        <v>7777</v>
      </c>
      <c r="G4875" s="156">
        <v>11.281739304</v>
      </c>
      <c r="H4875" s="156">
        <v>0</v>
      </c>
      <c r="I4875" s="156">
        <v>49.062782835000007</v>
      </c>
      <c r="J4875" s="156" t="s">
        <v>4328</v>
      </c>
      <c r="K4875" s="151" t="str">
        <f>IFERROR(IF(VLOOKUP(B4875,comp!$D:$L,1,FALSE)=B4875,"",""),"Novo")</f>
        <v/>
      </c>
    </row>
    <row r="4876" spans="1:11">
      <c r="A4876" s="151">
        <v>1870</v>
      </c>
      <c r="B4876" s="151">
        <v>12010</v>
      </c>
      <c r="C4876" s="151" t="s">
        <v>2426</v>
      </c>
      <c r="D4876" s="151" t="s">
        <v>727</v>
      </c>
      <c r="E4876" s="151">
        <v>3.6753623000000002</v>
      </c>
      <c r="F4876" s="154" t="s">
        <v>7778</v>
      </c>
      <c r="G4876" s="156">
        <v>29.843941875999999</v>
      </c>
      <c r="H4876" s="156">
        <v>0</v>
      </c>
      <c r="I4876" s="156">
        <v>36.200522075999999</v>
      </c>
      <c r="J4876" s="156" t="s">
        <v>4328</v>
      </c>
      <c r="K4876" s="151" t="str">
        <f>IFERROR(IF(VLOOKUP(B4876,comp!$D:$L,1,FALSE)=B4876,"",""),"Novo")</f>
        <v/>
      </c>
    </row>
    <row r="4877" spans="1:11">
      <c r="A4877" s="151">
        <v>1870</v>
      </c>
      <c r="B4877" s="151">
        <v>12015</v>
      </c>
      <c r="C4877" s="151" t="s">
        <v>2431</v>
      </c>
      <c r="D4877" s="151" t="s">
        <v>727</v>
      </c>
      <c r="E4877" s="151">
        <v>4.7130435000000004</v>
      </c>
      <c r="F4877" s="154" t="s">
        <v>7779</v>
      </c>
      <c r="G4877" s="156">
        <v>49.062782835000007</v>
      </c>
      <c r="H4877" s="156">
        <v>0</v>
      </c>
      <c r="I4877" s="156">
        <v>49.062782835000007</v>
      </c>
      <c r="J4877" s="156" t="s">
        <v>4328</v>
      </c>
      <c r="K4877" s="151" t="str">
        <f>IFERROR(IF(VLOOKUP(B4877,comp!$D:$L,1,FALSE)=B4877,"",""),"Novo")</f>
        <v/>
      </c>
    </row>
    <row r="4878" spans="1:11">
      <c r="A4878" s="151">
        <v>1870</v>
      </c>
      <c r="B4878" s="151">
        <v>12016</v>
      </c>
      <c r="C4878" s="151" t="s">
        <v>2430</v>
      </c>
      <c r="D4878" s="151" t="s">
        <v>727</v>
      </c>
      <c r="E4878" s="151">
        <v>4.0492754</v>
      </c>
      <c r="F4878" s="154" t="s">
        <v>7780</v>
      </c>
      <c r="G4878" s="156">
        <v>36.200522075999999</v>
      </c>
      <c r="H4878" s="156">
        <v>0</v>
      </c>
      <c r="I4878" s="156">
        <v>36.200522075999999</v>
      </c>
      <c r="J4878" s="156" t="s">
        <v>4328</v>
      </c>
      <c r="K4878" s="151" t="str">
        <f>IFERROR(IF(VLOOKUP(B4878,comp!$D:$L,1,FALSE)=B4878,"",""),"Novo")</f>
        <v/>
      </c>
    </row>
    <row r="4879" spans="1:11">
      <c r="A4879" s="151">
        <v>1870</v>
      </c>
      <c r="B4879" s="151">
        <v>12019</v>
      </c>
      <c r="C4879" s="151" t="s">
        <v>2429</v>
      </c>
      <c r="D4879" s="151" t="s">
        <v>727</v>
      </c>
      <c r="E4879" s="151">
        <v>4.7130435000000004</v>
      </c>
      <c r="F4879" s="154" t="s">
        <v>7779</v>
      </c>
      <c r="G4879" s="156">
        <v>49.062782835000007</v>
      </c>
      <c r="H4879" s="156">
        <v>0</v>
      </c>
      <c r="I4879" s="156">
        <v>44.086000329000001</v>
      </c>
      <c r="J4879" s="156" t="s">
        <v>4328</v>
      </c>
      <c r="K4879" s="151" t="str">
        <f>IFERROR(IF(VLOOKUP(B4879,comp!$D:$L,1,FALSE)=B4879,"",""),"Novo")</f>
        <v/>
      </c>
    </row>
    <row r="4880" spans="1:11">
      <c r="A4880" s="151">
        <v>1870</v>
      </c>
      <c r="B4880" s="151">
        <v>12020</v>
      </c>
      <c r="C4880" s="151" t="s">
        <v>2428</v>
      </c>
      <c r="D4880" s="151" t="s">
        <v>727</v>
      </c>
      <c r="E4880" s="151">
        <v>4.0492754</v>
      </c>
      <c r="F4880" s="154" t="s">
        <v>7780</v>
      </c>
      <c r="G4880" s="156">
        <v>36.200522075999999</v>
      </c>
      <c r="H4880" s="156">
        <v>0</v>
      </c>
      <c r="I4880" s="156">
        <v>32.543536576000001</v>
      </c>
      <c r="J4880" s="156" t="s">
        <v>4328</v>
      </c>
      <c r="K4880" s="151" t="str">
        <f>IFERROR(IF(VLOOKUP(B4880,comp!$D:$L,1,FALSE)=B4880,"",""),"Novo")</f>
        <v/>
      </c>
    </row>
    <row r="4881" spans="1:11">
      <c r="A4881" s="151">
        <v>1870</v>
      </c>
      <c r="B4881" s="151">
        <v>12025</v>
      </c>
      <c r="C4881" s="151" t="s">
        <v>2432</v>
      </c>
      <c r="D4881" s="151" t="s">
        <v>727</v>
      </c>
      <c r="E4881" s="151">
        <v>4.4666667000000002</v>
      </c>
      <c r="F4881" s="154" t="s">
        <v>7781</v>
      </c>
      <c r="G4881" s="156">
        <v>44.086000329000001</v>
      </c>
      <c r="H4881" s="156">
        <v>0</v>
      </c>
      <c r="I4881" s="156">
        <v>6.6782607360000004</v>
      </c>
      <c r="J4881" s="156" t="s">
        <v>4328</v>
      </c>
      <c r="K4881" s="151" t="str">
        <f>IFERROR(IF(VLOOKUP(B4881,comp!$D:$L,1,FALSE)=B4881,"",""),"Novo")</f>
        <v/>
      </c>
    </row>
    <row r="4882" spans="1:11">
      <c r="A4882" s="151">
        <v>1870</v>
      </c>
      <c r="B4882" s="151">
        <v>12033</v>
      </c>
      <c r="C4882" s="151" t="s">
        <v>3681</v>
      </c>
      <c r="D4882" s="151" t="s">
        <v>727</v>
      </c>
      <c r="E4882" s="151">
        <v>3.8376812</v>
      </c>
      <c r="F4882" s="154" t="s">
        <v>7782</v>
      </c>
      <c r="G4882" s="156">
        <v>32.543536576000001</v>
      </c>
      <c r="H4882" s="156">
        <v>0</v>
      </c>
      <c r="I4882" s="156">
        <v>1.3233912299999999</v>
      </c>
      <c r="J4882" s="156" t="s">
        <v>4328</v>
      </c>
      <c r="K4882" s="151" t="str">
        <f>IFERROR(IF(VLOOKUP(B4882,comp!$D:$L,1,FALSE)=B4882,"",""),"Novo")</f>
        <v/>
      </c>
    </row>
    <row r="4883" spans="1:11">
      <c r="A4883" s="151">
        <v>1870</v>
      </c>
      <c r="B4883" s="151">
        <v>12034</v>
      </c>
      <c r="C4883" s="151" t="s">
        <v>2361</v>
      </c>
      <c r="D4883" s="151" t="s">
        <v>727</v>
      </c>
      <c r="E4883" s="151">
        <v>1.7391304000000001</v>
      </c>
      <c r="F4883" s="154" t="s">
        <v>7758</v>
      </c>
      <c r="G4883" s="156">
        <v>6.6782607360000004</v>
      </c>
      <c r="H4883" s="156">
        <v>0</v>
      </c>
      <c r="I4883" s="156">
        <v>1.9965216600000002</v>
      </c>
      <c r="J4883" s="156" t="s">
        <v>4328</v>
      </c>
      <c r="K4883" s="151" t="str">
        <f>IFERROR(IF(VLOOKUP(B4883,comp!$D:$L,1,FALSE)=B4883,"",""),"Novo")</f>
        <v/>
      </c>
    </row>
    <row r="4884" spans="1:11">
      <c r="A4884" s="151">
        <v>1870</v>
      </c>
      <c r="B4884" s="151">
        <v>39271</v>
      </c>
      <c r="C4884" s="151" t="s">
        <v>3682</v>
      </c>
      <c r="D4884" s="151" t="s">
        <v>727</v>
      </c>
      <c r="E4884" s="151">
        <v>0.77391299999999996</v>
      </c>
      <c r="F4884" s="154" t="s">
        <v>7177</v>
      </c>
      <c r="G4884" s="156">
        <v>1.3233912299999999</v>
      </c>
      <c r="H4884" s="156">
        <v>0</v>
      </c>
      <c r="I4884" s="156">
        <v>3.8078261499999999</v>
      </c>
      <c r="J4884" s="156" t="s">
        <v>4328</v>
      </c>
      <c r="K4884" s="151" t="str">
        <f>IFERROR(IF(VLOOKUP(B4884,comp!$D:$L,1,FALSE)=B4884,"",""),"Novo")</f>
        <v/>
      </c>
    </row>
    <row r="4885" spans="1:11">
      <c r="A4885" s="151">
        <v>1870</v>
      </c>
      <c r="B4885" s="151">
        <v>39272</v>
      </c>
      <c r="C4885" s="151" t="s">
        <v>3683</v>
      </c>
      <c r="D4885" s="151" t="s">
        <v>727</v>
      </c>
      <c r="E4885" s="151">
        <v>0.95072460000000003</v>
      </c>
      <c r="F4885" s="154" t="s">
        <v>7035</v>
      </c>
      <c r="G4885" s="156">
        <v>1.9965216600000002</v>
      </c>
      <c r="H4885" s="156">
        <v>0</v>
      </c>
      <c r="I4885" s="156">
        <v>1.9226665980000002</v>
      </c>
      <c r="J4885" s="156" t="s">
        <v>4328</v>
      </c>
      <c r="K4885" s="151" t="str">
        <f>IFERROR(IF(VLOOKUP(B4885,comp!$D:$L,1,FALSE)=B4885,"",""),"Novo")</f>
        <v/>
      </c>
    </row>
    <row r="4886" spans="1:11">
      <c r="A4886" s="151">
        <v>1870</v>
      </c>
      <c r="B4886" s="151">
        <v>39273</v>
      </c>
      <c r="C4886" s="151" t="s">
        <v>3684</v>
      </c>
      <c r="D4886" s="151" t="s">
        <v>727</v>
      </c>
      <c r="E4886" s="151">
        <v>1.3130435</v>
      </c>
      <c r="F4886" s="154" t="s">
        <v>7783</v>
      </c>
      <c r="G4886" s="156">
        <v>3.8078261499999999</v>
      </c>
      <c r="H4886" s="156">
        <v>0</v>
      </c>
      <c r="I4886" s="156">
        <v>11.407768276000001</v>
      </c>
      <c r="J4886" s="156" t="s">
        <v>4328</v>
      </c>
      <c r="K4886" s="151" t="str">
        <f>IFERROR(IF(VLOOKUP(B4886,comp!$D:$L,1,FALSE)=B4886,"",""),"Novo")</f>
        <v/>
      </c>
    </row>
    <row r="4887" spans="1:11">
      <c r="A4887" s="151">
        <v>1870</v>
      </c>
      <c r="B4887" s="151">
        <v>39274</v>
      </c>
      <c r="C4887" s="151" t="s">
        <v>2376</v>
      </c>
      <c r="D4887" s="151" t="s">
        <v>727</v>
      </c>
      <c r="E4887" s="151">
        <v>0.93333330000000003</v>
      </c>
      <c r="F4887" s="154" t="s">
        <v>7784</v>
      </c>
      <c r="G4887" s="156">
        <v>1.9226665980000002</v>
      </c>
      <c r="H4887" s="156">
        <v>0</v>
      </c>
      <c r="I4887" s="156">
        <v>83.106666215000004</v>
      </c>
      <c r="J4887" s="156" t="s">
        <v>4328</v>
      </c>
      <c r="K4887" s="151" t="str">
        <f>IFERROR(IF(VLOOKUP(B4887,comp!$D:$L,1,FALSE)=B4887,"",""),"Novo")</f>
        <v/>
      </c>
    </row>
    <row r="4888" spans="1:11">
      <c r="A4888" s="151">
        <v>1870</v>
      </c>
      <c r="B4888" s="151">
        <v>39276</v>
      </c>
      <c r="C4888" s="151" t="s">
        <v>2363</v>
      </c>
      <c r="D4888" s="151" t="s">
        <v>727</v>
      </c>
      <c r="E4888" s="151">
        <v>2.2724638000000001</v>
      </c>
      <c r="F4888" s="154" t="s">
        <v>7785</v>
      </c>
      <c r="G4888" s="156">
        <v>11.407768276000001</v>
      </c>
      <c r="H4888" s="156">
        <v>0</v>
      </c>
      <c r="I4888" s="156">
        <v>32.631130767000002</v>
      </c>
      <c r="J4888" s="156" t="s">
        <v>4328</v>
      </c>
      <c r="K4888" s="151" t="str">
        <f>IFERROR(IF(VLOOKUP(B4888,comp!$D:$L,1,FALSE)=B4888,"",""),"Novo")</f>
        <v/>
      </c>
    </row>
    <row r="4889" spans="1:11">
      <c r="A4889" s="151">
        <v>1870</v>
      </c>
      <c r="B4889" s="151">
        <v>39277</v>
      </c>
      <c r="C4889" s="151" t="s">
        <v>3685</v>
      </c>
      <c r="D4889" s="151" t="s">
        <v>727</v>
      </c>
      <c r="E4889" s="151">
        <v>6.1333333000000003</v>
      </c>
      <c r="F4889" s="154" t="s">
        <v>7786</v>
      </c>
      <c r="G4889" s="156">
        <v>83.106666215000004</v>
      </c>
      <c r="H4889" s="156">
        <v>0</v>
      </c>
      <c r="I4889" s="156">
        <v>36.108261218999999</v>
      </c>
      <c r="J4889" s="156" t="s">
        <v>4328</v>
      </c>
      <c r="K4889" s="151" t="str">
        <f>IFERROR(IF(VLOOKUP(B4889,comp!$D:$L,1,FALSE)=B4889,"",""),"Novo")</f>
        <v/>
      </c>
    </row>
    <row r="4890" spans="1:11">
      <c r="A4890" s="151">
        <v>1870</v>
      </c>
      <c r="B4890" s="151">
        <v>39329</v>
      </c>
      <c r="C4890" s="151" t="s">
        <v>2427</v>
      </c>
      <c r="D4890" s="151" t="s">
        <v>727</v>
      </c>
      <c r="E4890" s="151">
        <v>3.8434783000000001</v>
      </c>
      <c r="F4890" s="154" t="s">
        <v>7787</v>
      </c>
      <c r="G4890" s="156">
        <v>32.631130767000002</v>
      </c>
      <c r="H4890" s="156">
        <v>0</v>
      </c>
      <c r="I4890" s="156">
        <v>28.560985116000001</v>
      </c>
      <c r="J4890" s="156" t="s">
        <v>4328</v>
      </c>
      <c r="K4890" s="151" t="str">
        <f>IFERROR(IF(VLOOKUP(B4890,comp!$D:$L,1,FALSE)=B4890,"",""),"Novo")</f>
        <v/>
      </c>
    </row>
    <row r="4891" spans="1:11">
      <c r="A4891" s="151">
        <v>1870</v>
      </c>
      <c r="B4891" s="151">
        <v>39330</v>
      </c>
      <c r="C4891" s="151" t="s">
        <v>2448</v>
      </c>
      <c r="D4891" s="151" t="s">
        <v>727</v>
      </c>
      <c r="E4891" s="151">
        <v>4.0434783000000003</v>
      </c>
      <c r="F4891" s="154" t="s">
        <v>7788</v>
      </c>
      <c r="G4891" s="156">
        <v>36.108261218999999</v>
      </c>
      <c r="H4891" s="156">
        <v>0</v>
      </c>
      <c r="I4891" s="156">
        <v>45.098029187999998</v>
      </c>
      <c r="J4891" s="156" t="s">
        <v>4328</v>
      </c>
      <c r="K4891" s="151" t="str">
        <f>IFERROR(IF(VLOOKUP(B4891,comp!$D:$L,1,FALSE)=B4891,"",""),"Novo")</f>
        <v/>
      </c>
    </row>
    <row r="4892" spans="1:11">
      <c r="A4892" s="151">
        <v>1870</v>
      </c>
      <c r="B4892" s="151">
        <v>39331</v>
      </c>
      <c r="C4892" s="151" t="s">
        <v>2449</v>
      </c>
      <c r="D4892" s="151" t="s">
        <v>727</v>
      </c>
      <c r="E4892" s="151">
        <v>3.5971014000000001</v>
      </c>
      <c r="F4892" s="154" t="s">
        <v>7789</v>
      </c>
      <c r="G4892" s="156">
        <v>28.560985116000001</v>
      </c>
      <c r="H4892" s="156">
        <v>0</v>
      </c>
      <c r="I4892" s="156">
        <v>27.181159600000001</v>
      </c>
      <c r="J4892" s="156" t="s">
        <v>4328</v>
      </c>
      <c r="K4892" s="151" t="str">
        <f>IFERROR(IF(VLOOKUP(B4892,comp!$D:$L,1,FALSE)=B4892,"",""),"Novo")</f>
        <v/>
      </c>
    </row>
    <row r="4893" spans="1:11">
      <c r="A4893" s="151">
        <v>1870</v>
      </c>
      <c r="B4893" s="151">
        <v>39332</v>
      </c>
      <c r="C4893" s="151" t="s">
        <v>2450</v>
      </c>
      <c r="D4893" s="151" t="s">
        <v>727</v>
      </c>
      <c r="E4893" s="151">
        <v>4.5188405999999999</v>
      </c>
      <c r="F4893" s="154" t="s">
        <v>7790</v>
      </c>
      <c r="G4893" s="156">
        <v>45.098029187999998</v>
      </c>
      <c r="H4893" s="156">
        <v>0</v>
      </c>
      <c r="I4893" s="156">
        <v>22.969739440000001</v>
      </c>
      <c r="J4893" s="156" t="s">
        <v>4328</v>
      </c>
      <c r="K4893" s="151" t="str">
        <f>IFERROR(IF(VLOOKUP(B4893,comp!$D:$L,1,FALSE)=B4893,"",""),"Novo")</f>
        <v/>
      </c>
    </row>
    <row r="4894" spans="1:11">
      <c r="A4894" s="151">
        <v>1870</v>
      </c>
      <c r="B4894" s="151">
        <v>39333</v>
      </c>
      <c r="C4894" s="151" t="s">
        <v>2377</v>
      </c>
      <c r="D4894" s="151" t="s">
        <v>727</v>
      </c>
      <c r="E4894" s="151">
        <v>3.5072464000000001</v>
      </c>
      <c r="F4894" s="154" t="s">
        <v>7791</v>
      </c>
      <c r="G4894" s="156">
        <v>27.181159600000001</v>
      </c>
      <c r="H4894" s="156">
        <v>0</v>
      </c>
      <c r="I4894" s="156">
        <v>36.359420160000006</v>
      </c>
      <c r="J4894" s="156" t="s">
        <v>4328</v>
      </c>
      <c r="K4894" s="151" t="str">
        <f>IFERROR(IF(VLOOKUP(B4894,comp!$D:$L,1,FALSE)=B4894,"",""),"Novo")</f>
        <v/>
      </c>
    </row>
    <row r="4895" spans="1:11">
      <c r="A4895" s="151">
        <v>1870</v>
      </c>
      <c r="B4895" s="151">
        <v>39334</v>
      </c>
      <c r="C4895" s="151" t="s">
        <v>2443</v>
      </c>
      <c r="D4895" s="151" t="s">
        <v>727</v>
      </c>
      <c r="E4895" s="151">
        <v>3.2260870000000001</v>
      </c>
      <c r="F4895" s="154" t="s">
        <v>7792</v>
      </c>
      <c r="G4895" s="156">
        <v>22.969739440000001</v>
      </c>
      <c r="H4895" s="156">
        <v>0</v>
      </c>
      <c r="I4895" s="156">
        <v>36.108261218999999</v>
      </c>
      <c r="J4895" s="156" t="s">
        <v>4328</v>
      </c>
      <c r="K4895" s="151" t="str">
        <f>IFERROR(IF(VLOOKUP(B4895,comp!$D:$L,1,FALSE)=B4895,"",""),"Novo")</f>
        <v/>
      </c>
    </row>
    <row r="4896" spans="1:11">
      <c r="A4896" s="151">
        <v>1870</v>
      </c>
      <c r="B4896" s="151">
        <v>39335</v>
      </c>
      <c r="C4896" s="151" t="s">
        <v>2444</v>
      </c>
      <c r="D4896" s="151" t="s">
        <v>727</v>
      </c>
      <c r="E4896" s="151">
        <v>4.0579710000000002</v>
      </c>
      <c r="F4896" s="154" t="s">
        <v>7793</v>
      </c>
      <c r="G4896" s="156">
        <v>36.359420160000006</v>
      </c>
      <c r="H4896" s="156">
        <v>0</v>
      </c>
      <c r="I4896" s="156">
        <v>28.560985116000001</v>
      </c>
      <c r="J4896" s="156" t="s">
        <v>4328</v>
      </c>
      <c r="K4896" s="151" t="str">
        <f>IFERROR(IF(VLOOKUP(B4896,comp!$D:$L,1,FALSE)=B4896,"",""),"Novo")</f>
        <v/>
      </c>
    </row>
    <row r="4897" spans="1:11">
      <c r="A4897" s="151">
        <v>1870</v>
      </c>
      <c r="B4897" s="151">
        <v>39336</v>
      </c>
      <c r="C4897" s="151" t="s">
        <v>2445</v>
      </c>
      <c r="D4897" s="151" t="s">
        <v>727</v>
      </c>
      <c r="E4897" s="151">
        <v>4.0434783000000003</v>
      </c>
      <c r="F4897" s="154" t="s">
        <v>7788</v>
      </c>
      <c r="G4897" s="156">
        <v>36.108261218999999</v>
      </c>
      <c r="H4897" s="156">
        <v>0</v>
      </c>
      <c r="I4897" s="156">
        <v>45.098029187999998</v>
      </c>
      <c r="J4897" s="156" t="s">
        <v>4328</v>
      </c>
      <c r="K4897" s="151" t="str">
        <f>IFERROR(IF(VLOOKUP(B4897,comp!$D:$L,1,FALSE)=B4897,"",""),"Novo")</f>
        <v/>
      </c>
    </row>
    <row r="4898" spans="1:11">
      <c r="A4898" s="151">
        <v>1870</v>
      </c>
      <c r="B4898" s="151">
        <v>39337</v>
      </c>
      <c r="C4898" s="151" t="s">
        <v>2446</v>
      </c>
      <c r="D4898" s="151" t="s">
        <v>727</v>
      </c>
      <c r="E4898" s="151">
        <v>3.5971014000000001</v>
      </c>
      <c r="F4898" s="154" t="s">
        <v>7789</v>
      </c>
      <c r="G4898" s="156">
        <v>28.560985116000001</v>
      </c>
      <c r="H4898" s="156">
        <v>0</v>
      </c>
      <c r="I4898" s="156">
        <v>41.300290035000003</v>
      </c>
      <c r="J4898" s="156" t="s">
        <v>4328</v>
      </c>
      <c r="K4898" s="151" t="str">
        <f>IFERROR(IF(VLOOKUP(B4898,comp!$D:$L,1,FALSE)=B4898,"",""),"Novo")</f>
        <v/>
      </c>
    </row>
    <row r="4899" spans="1:11">
      <c r="A4899" s="151">
        <v>1870</v>
      </c>
      <c r="B4899" s="151">
        <v>39338</v>
      </c>
      <c r="C4899" s="151" t="s">
        <v>2447</v>
      </c>
      <c r="D4899" s="151" t="s">
        <v>727</v>
      </c>
      <c r="E4899" s="151">
        <v>4.5188405999999999</v>
      </c>
      <c r="F4899" s="154" t="s">
        <v>7790</v>
      </c>
      <c r="G4899" s="156">
        <v>45.098029187999998</v>
      </c>
      <c r="H4899" s="156">
        <v>0</v>
      </c>
      <c r="I4899" s="156">
        <v>76.627014850999998</v>
      </c>
      <c r="J4899" s="156" t="s">
        <v>4328</v>
      </c>
      <c r="K4899" s="151" t="str">
        <f>IFERROR(IF(VLOOKUP(B4899,comp!$D:$L,1,FALSE)=B4899,"",""),"Novo")</f>
        <v/>
      </c>
    </row>
    <row r="4900" spans="1:11">
      <c r="A4900" s="151">
        <v>1870</v>
      </c>
      <c r="B4900" s="151">
        <v>39340</v>
      </c>
      <c r="C4900" s="151" t="s">
        <v>2451</v>
      </c>
      <c r="D4900" s="151" t="s">
        <v>727</v>
      </c>
      <c r="E4900" s="151">
        <v>4.3246377000000003</v>
      </c>
      <c r="F4900" s="154" t="s">
        <v>7794</v>
      </c>
      <c r="G4900" s="156">
        <v>41.300290035000003</v>
      </c>
      <c r="H4900" s="156">
        <v>0</v>
      </c>
      <c r="I4900" s="156">
        <v>76.627014850999998</v>
      </c>
      <c r="J4900" s="156" t="s">
        <v>4328</v>
      </c>
      <c r="K4900" s="151" t="str">
        <f>IFERROR(IF(VLOOKUP(B4900,comp!$D:$L,1,FALSE)=B4900,"",""),"Novo")</f>
        <v/>
      </c>
    </row>
    <row r="4901" spans="1:11">
      <c r="A4901" s="151">
        <v>1870</v>
      </c>
      <c r="B4901" s="151">
        <v>39341</v>
      </c>
      <c r="C4901" s="151" t="s">
        <v>2452</v>
      </c>
      <c r="D4901" s="151" t="s">
        <v>727</v>
      </c>
      <c r="E4901" s="151">
        <v>5.8898551000000001</v>
      </c>
      <c r="F4901" s="154" t="s">
        <v>7445</v>
      </c>
      <c r="G4901" s="156">
        <v>76.627014850999998</v>
      </c>
      <c r="H4901" s="156">
        <v>0</v>
      </c>
      <c r="I4901" s="156">
        <v>54.66330387</v>
      </c>
      <c r="J4901" s="156" t="s">
        <v>4328</v>
      </c>
      <c r="K4901" s="151" t="str">
        <f>IFERROR(IF(VLOOKUP(B4901,comp!$D:$L,1,FALSE)=B4901,"",""),"Novo")</f>
        <v/>
      </c>
    </row>
    <row r="4902" spans="1:11">
      <c r="A4902" s="151">
        <v>1870</v>
      </c>
      <c r="B4902" s="151">
        <v>39342</v>
      </c>
      <c r="C4902" s="151" t="s">
        <v>2433</v>
      </c>
      <c r="D4902" s="151" t="s">
        <v>727</v>
      </c>
      <c r="E4902" s="151">
        <v>5.8898551000000001</v>
      </c>
      <c r="F4902" s="154" t="s">
        <v>7445</v>
      </c>
      <c r="G4902" s="156">
        <v>76.627014850999998</v>
      </c>
      <c r="H4902" s="156">
        <v>0</v>
      </c>
      <c r="I4902" s="156">
        <v>51.068348334</v>
      </c>
      <c r="J4902" s="156" t="s">
        <v>4328</v>
      </c>
      <c r="K4902" s="151" t="str">
        <f>IFERROR(IF(VLOOKUP(B4902,comp!$D:$L,1,FALSE)=B4902,"",""),"Novo")</f>
        <v/>
      </c>
    </row>
    <row r="4903" spans="1:11">
      <c r="A4903" s="151">
        <v>1870</v>
      </c>
      <c r="B4903" s="151">
        <v>39343</v>
      </c>
      <c r="C4903" s="151" t="s">
        <v>2434</v>
      </c>
      <c r="D4903" s="151" t="s">
        <v>727</v>
      </c>
      <c r="E4903" s="151">
        <v>4.9739129999999996</v>
      </c>
      <c r="F4903" s="154" t="s">
        <v>7795</v>
      </c>
      <c r="G4903" s="156">
        <v>54.66330387</v>
      </c>
      <c r="H4903" s="156">
        <v>0</v>
      </c>
      <c r="I4903" s="156">
        <v>100.08156547599999</v>
      </c>
      <c r="J4903" s="156" t="s">
        <v>4328</v>
      </c>
      <c r="K4903" s="151" t="str">
        <f>IFERROR(IF(VLOOKUP(B4903,comp!$D:$L,1,FALSE)=B4903,"",""),"Novo")</f>
        <v/>
      </c>
    </row>
    <row r="4904" spans="1:11">
      <c r="A4904" s="151">
        <v>1870</v>
      </c>
      <c r="B4904" s="151">
        <v>39344</v>
      </c>
      <c r="C4904" s="151" t="s">
        <v>2435</v>
      </c>
      <c r="D4904" s="151" t="s">
        <v>727</v>
      </c>
      <c r="E4904" s="151">
        <v>4.8086957000000004</v>
      </c>
      <c r="F4904" s="154" t="s">
        <v>7796</v>
      </c>
      <c r="G4904" s="156">
        <v>51.068348334</v>
      </c>
      <c r="H4904" s="156">
        <v>0</v>
      </c>
      <c r="I4904" s="156">
        <v>3.2747825970000002</v>
      </c>
      <c r="J4904" s="156" t="s">
        <v>4328</v>
      </c>
      <c r="K4904" s="151" t="str">
        <f>IFERROR(IF(VLOOKUP(B4904,comp!$D:$L,1,FALSE)=B4904,"",""),"Novo")</f>
        <v/>
      </c>
    </row>
    <row r="4905" spans="1:11">
      <c r="A4905" s="151">
        <v>1870</v>
      </c>
      <c r="B4905" s="151">
        <v>39345</v>
      </c>
      <c r="C4905" s="151" t="s">
        <v>2436</v>
      </c>
      <c r="D4905" s="151" t="s">
        <v>727</v>
      </c>
      <c r="E4905" s="151">
        <v>6.7304348000000003</v>
      </c>
      <c r="F4905" s="154" t="s">
        <v>7797</v>
      </c>
      <c r="G4905" s="156">
        <v>100.08156547599999</v>
      </c>
      <c r="H4905" s="156">
        <v>0</v>
      </c>
      <c r="I4905" s="156">
        <v>3.7863187610000004</v>
      </c>
      <c r="J4905" s="156" t="s">
        <v>4328</v>
      </c>
      <c r="K4905" s="151" t="str">
        <f>IFERROR(IF(VLOOKUP(B4905,comp!$D:$L,1,FALSE)=B4905,"",""),"Novo")</f>
        <v/>
      </c>
    </row>
    <row r="4906" spans="1:11">
      <c r="A4906" s="151">
        <v>1870</v>
      </c>
      <c r="B4906" s="151">
        <v>39346</v>
      </c>
      <c r="C4906" s="151" t="s">
        <v>3686</v>
      </c>
      <c r="D4906" s="151" t="s">
        <v>727</v>
      </c>
      <c r="E4906" s="151">
        <v>1.2173913000000001</v>
      </c>
      <c r="F4906" s="154" t="s">
        <v>7798</v>
      </c>
      <c r="G4906" s="156">
        <v>3.2747825970000002</v>
      </c>
      <c r="H4906" s="156">
        <v>0</v>
      </c>
      <c r="I4906" s="156">
        <v>5.0784057000000002</v>
      </c>
      <c r="J4906" s="156" t="s">
        <v>4328</v>
      </c>
      <c r="K4906" s="151" t="str">
        <f>IFERROR(IF(VLOOKUP(B4906,comp!$D:$L,1,FALSE)=B4906,"",""),"Novo")</f>
        <v/>
      </c>
    </row>
    <row r="4907" spans="1:11">
      <c r="A4907" s="151">
        <v>1870</v>
      </c>
      <c r="B4907" s="151">
        <v>39350</v>
      </c>
      <c r="C4907" s="151" t="s">
        <v>3687</v>
      </c>
      <c r="D4907" s="151" t="s">
        <v>727</v>
      </c>
      <c r="E4907" s="151">
        <v>1.3101449000000001</v>
      </c>
      <c r="F4907" s="154" t="s">
        <v>7768</v>
      </c>
      <c r="G4907" s="156">
        <v>3.7863187610000004</v>
      </c>
      <c r="H4907" s="156">
        <v>0</v>
      </c>
      <c r="I4907" s="156">
        <v>3.2747825970000002</v>
      </c>
      <c r="J4907" s="156" t="s">
        <v>4328</v>
      </c>
      <c r="K4907" s="151" t="str">
        <f>IFERROR(IF(VLOOKUP(B4907,comp!$D:$L,1,FALSE)=B4907,"",""),"Novo")</f>
        <v/>
      </c>
    </row>
    <row r="4908" spans="1:11">
      <c r="A4908" s="151">
        <v>1870</v>
      </c>
      <c r="B4908" s="151">
        <v>39351</v>
      </c>
      <c r="C4908" s="151" t="s">
        <v>3688</v>
      </c>
      <c r="D4908" s="151" t="s">
        <v>727</v>
      </c>
      <c r="E4908" s="151">
        <v>1.5159419999999999</v>
      </c>
      <c r="F4908" s="154" t="s">
        <v>7799</v>
      </c>
      <c r="G4908" s="156">
        <v>5.0784057000000002</v>
      </c>
      <c r="H4908" s="156">
        <v>0</v>
      </c>
      <c r="I4908" s="156">
        <v>14.046086787</v>
      </c>
      <c r="J4908" s="156" t="s">
        <v>4328</v>
      </c>
      <c r="K4908" s="151" t="str">
        <f>IFERROR(IF(VLOOKUP(B4908,comp!$D:$L,1,FALSE)=B4908,"",""),"Novo")</f>
        <v/>
      </c>
    </row>
    <row r="4909" spans="1:11">
      <c r="A4909" s="151">
        <v>1870</v>
      </c>
      <c r="B4909" s="151">
        <v>39352</v>
      </c>
      <c r="C4909" s="151" t="s">
        <v>3689</v>
      </c>
      <c r="D4909" s="151" t="s">
        <v>727</v>
      </c>
      <c r="E4909" s="151">
        <v>1.2173913000000001</v>
      </c>
      <c r="F4909" s="154" t="s">
        <v>7798</v>
      </c>
      <c r="G4909" s="156">
        <v>3.2747825970000002</v>
      </c>
      <c r="H4909" s="156">
        <v>0</v>
      </c>
      <c r="I4909" s="156">
        <v>1.7587245920000001</v>
      </c>
      <c r="J4909" s="156" t="s">
        <v>4328</v>
      </c>
      <c r="K4909" s="151" t="str">
        <f>IFERROR(IF(VLOOKUP(B4909,comp!$D:$L,1,FALSE)=B4909,"",""),"Novo")</f>
        <v/>
      </c>
    </row>
    <row r="4910" spans="1:11">
      <c r="A4910" s="151">
        <v>1870</v>
      </c>
      <c r="B4910" s="151">
        <v>40408</v>
      </c>
      <c r="C4910" s="151" t="s">
        <v>2365</v>
      </c>
      <c r="D4910" s="151" t="s">
        <v>727</v>
      </c>
      <c r="E4910" s="151">
        <v>2.5217391</v>
      </c>
      <c r="F4910" s="154" t="s">
        <v>7800</v>
      </c>
      <c r="G4910" s="156">
        <v>14.046086787</v>
      </c>
      <c r="H4910" s="156">
        <v>0</v>
      </c>
      <c r="I4910" s="156">
        <v>10.59</v>
      </c>
      <c r="J4910" s="156" t="s">
        <v>4328</v>
      </c>
      <c r="K4910" s="151" t="str">
        <f>IFERROR(IF(VLOOKUP(B4910,comp!$D:$L,1,FALSE)=B4910,"",""),"Novo")</f>
        <v/>
      </c>
    </row>
    <row r="4911" spans="1:11">
      <c r="A4911" s="151">
        <v>1870</v>
      </c>
      <c r="B4911" s="151">
        <v>40409</v>
      </c>
      <c r="C4911" s="151" t="s">
        <v>2359</v>
      </c>
      <c r="D4911" s="151" t="s">
        <v>727</v>
      </c>
      <c r="E4911" s="151">
        <v>0.89275360000000004</v>
      </c>
      <c r="F4911" s="154" t="s">
        <v>7801</v>
      </c>
      <c r="G4911" s="156">
        <v>1.7587245920000001</v>
      </c>
      <c r="H4911" s="156">
        <v>0</v>
      </c>
      <c r="I4911" s="156">
        <v>947.31887894399995</v>
      </c>
      <c r="J4911" s="156" t="s">
        <v>4328</v>
      </c>
      <c r="K4911" s="151" t="str">
        <f>IFERROR(IF(VLOOKUP(B4911,comp!$D:$L,1,FALSE)=B4911,"",""),"Novo")</f>
        <v/>
      </c>
    </row>
    <row r="4912" spans="1:11">
      <c r="A4912" s="151">
        <v>2370</v>
      </c>
      <c r="B4912" s="151">
        <v>2370</v>
      </c>
      <c r="C4912" s="151" t="s">
        <v>2477</v>
      </c>
      <c r="D4912" s="151" t="s">
        <v>727</v>
      </c>
      <c r="E4912" s="151">
        <v>1</v>
      </c>
      <c r="F4912" s="154" t="s">
        <v>7802</v>
      </c>
      <c r="G4912" s="156">
        <v>10.59</v>
      </c>
      <c r="H4912" s="156">
        <v>0</v>
      </c>
      <c r="I4912" s="156">
        <v>11923.861534395</v>
      </c>
      <c r="J4912" s="156" t="s">
        <v>4328</v>
      </c>
      <c r="K4912" s="151" t="str">
        <f>IFERROR(IF(VLOOKUP(B4912,comp!$D:$L,1,FALSE)=B4912,"",""),"Novo")</f>
        <v/>
      </c>
    </row>
    <row r="4913" spans="1:11">
      <c r="A4913" s="151">
        <v>2370</v>
      </c>
      <c r="B4913" s="151">
        <v>2373</v>
      </c>
      <c r="C4913" s="151" t="s">
        <v>2482</v>
      </c>
      <c r="D4913" s="151" t="s">
        <v>727</v>
      </c>
      <c r="E4913" s="151">
        <v>9.4580558999999997</v>
      </c>
      <c r="F4913" s="154" t="s">
        <v>7803</v>
      </c>
      <c r="G4913" s="156">
        <v>947.31887894399995</v>
      </c>
      <c r="H4913" s="156">
        <v>0</v>
      </c>
      <c r="I4913" s="156">
        <v>337080.94394532795</v>
      </c>
      <c r="J4913" s="156" t="s">
        <v>4328</v>
      </c>
      <c r="K4913" s="151" t="str">
        <f>IFERROR(IF(VLOOKUP(B4913,comp!$D:$L,1,FALSE)=B4913,"",""),"Novo")</f>
        <v/>
      </c>
    </row>
    <row r="4914" spans="1:11">
      <c r="A4914" s="151">
        <v>2370</v>
      </c>
      <c r="B4914" s="151">
        <v>2374</v>
      </c>
      <c r="C4914" s="151" t="s">
        <v>3690</v>
      </c>
      <c r="D4914" s="151" t="s">
        <v>727</v>
      </c>
      <c r="E4914" s="151">
        <v>33.555259700000001</v>
      </c>
      <c r="F4914" s="154" t="s">
        <v>7804</v>
      </c>
      <c r="G4914" s="156">
        <v>11923.861534395</v>
      </c>
      <c r="H4914" s="156">
        <v>0</v>
      </c>
      <c r="I4914" s="156">
        <v>23483.916362673001</v>
      </c>
      <c r="J4914" s="156" t="s">
        <v>4328</v>
      </c>
      <c r="K4914" s="151" t="str">
        <f>IFERROR(IF(VLOOKUP(B4914,comp!$D:$L,1,FALSE)=B4914,"",""),"Novo")</f>
        <v/>
      </c>
    </row>
    <row r="4915" spans="1:11">
      <c r="A4915" s="151">
        <v>2370</v>
      </c>
      <c r="B4915" s="151">
        <v>2376</v>
      </c>
      <c r="C4915" s="151" t="s">
        <v>2490</v>
      </c>
      <c r="D4915" s="151" t="s">
        <v>727</v>
      </c>
      <c r="E4915" s="151">
        <v>178.41011979999999</v>
      </c>
      <c r="F4915" s="154" t="s">
        <v>7805</v>
      </c>
      <c r="G4915" s="156">
        <v>337080.94394532795</v>
      </c>
      <c r="H4915" s="156">
        <v>0</v>
      </c>
      <c r="I4915" s="156">
        <v>124265.992398716</v>
      </c>
      <c r="J4915" s="156" t="s">
        <v>4328</v>
      </c>
      <c r="K4915" s="151" t="str">
        <f>IFERROR(IF(VLOOKUP(B4915,comp!$D:$L,1,FALSE)=B4915,"",""),"Novo")</f>
        <v/>
      </c>
    </row>
    <row r="4916" spans="1:11">
      <c r="A4916" s="151">
        <v>2370</v>
      </c>
      <c r="B4916" s="151">
        <v>2377</v>
      </c>
      <c r="C4916" s="151" t="s">
        <v>2486</v>
      </c>
      <c r="D4916" s="151" t="s">
        <v>727</v>
      </c>
      <c r="E4916" s="151">
        <v>47.091211700000002</v>
      </c>
      <c r="F4916" s="154" t="s">
        <v>7806</v>
      </c>
      <c r="G4916" s="156">
        <v>23483.916362673001</v>
      </c>
      <c r="H4916" s="156">
        <v>0</v>
      </c>
      <c r="I4916" s="156">
        <v>124265.992398716</v>
      </c>
      <c r="J4916" s="156" t="s">
        <v>4328</v>
      </c>
      <c r="K4916" s="151" t="str">
        <f>IFERROR(IF(VLOOKUP(B4916,comp!$D:$L,1,FALSE)=B4916,"",""),"Novo")</f>
        <v/>
      </c>
    </row>
    <row r="4917" spans="1:11">
      <c r="A4917" s="151">
        <v>2370</v>
      </c>
      <c r="B4917" s="151">
        <v>2378</v>
      </c>
      <c r="C4917" s="151" t="s">
        <v>3691</v>
      </c>
      <c r="D4917" s="151" t="s">
        <v>727</v>
      </c>
      <c r="E4917" s="151">
        <v>108.32490009999999</v>
      </c>
      <c r="F4917" s="154" t="s">
        <v>7807</v>
      </c>
      <c r="G4917" s="156">
        <v>124265.992398716</v>
      </c>
      <c r="H4917" s="156">
        <v>0</v>
      </c>
      <c r="I4917" s="156">
        <v>29.79707088</v>
      </c>
      <c r="J4917" s="156" t="s">
        <v>4328</v>
      </c>
      <c r="K4917" s="151" t="str">
        <f>IFERROR(IF(VLOOKUP(B4917,comp!$D:$L,1,FALSE)=B4917,"",""),"Novo")</f>
        <v/>
      </c>
    </row>
    <row r="4918" spans="1:11">
      <c r="A4918" s="151">
        <v>2370</v>
      </c>
      <c r="B4918" s="151">
        <v>2379</v>
      </c>
      <c r="C4918" s="151" t="s">
        <v>2489</v>
      </c>
      <c r="D4918" s="151" t="s">
        <v>727</v>
      </c>
      <c r="E4918" s="151">
        <v>108.32490009999999</v>
      </c>
      <c r="F4918" s="154" t="s">
        <v>7807</v>
      </c>
      <c r="G4918" s="156">
        <v>124265.992398716</v>
      </c>
      <c r="H4918" s="156">
        <v>0</v>
      </c>
      <c r="I4918" s="156">
        <v>306.72913312899999</v>
      </c>
      <c r="J4918" s="156" t="s">
        <v>4328</v>
      </c>
      <c r="K4918" s="151" t="str">
        <f>IFERROR(IF(VLOOKUP(B4918,comp!$D:$L,1,FALSE)=B4918,"",""),"Novo")</f>
        <v/>
      </c>
    </row>
    <row r="4919" spans="1:11">
      <c r="A4919" s="151">
        <v>2370</v>
      </c>
      <c r="B4919" s="151">
        <v>2386</v>
      </c>
      <c r="C4919" s="151" t="s">
        <v>2478</v>
      </c>
      <c r="D4919" s="151" t="s">
        <v>727</v>
      </c>
      <c r="E4919" s="151">
        <v>1.6777629999999999</v>
      </c>
      <c r="F4919" s="154" t="s">
        <v>7352</v>
      </c>
      <c r="G4919" s="156">
        <v>29.79707088</v>
      </c>
      <c r="H4919" s="156">
        <v>0</v>
      </c>
      <c r="I4919" s="156">
        <v>9264.3886164420001</v>
      </c>
      <c r="J4919" s="156" t="s">
        <v>4328</v>
      </c>
      <c r="K4919" s="151" t="str">
        <f>IFERROR(IF(VLOOKUP(B4919,comp!$D:$L,1,FALSE)=B4919,"",""),"Novo")</f>
        <v/>
      </c>
    </row>
    <row r="4920" spans="1:11">
      <c r="A4920" s="151">
        <v>2370</v>
      </c>
      <c r="B4920" s="151">
        <v>2388</v>
      </c>
      <c r="C4920" s="151" t="s">
        <v>2479</v>
      </c>
      <c r="D4920" s="151" t="s">
        <v>727</v>
      </c>
      <c r="E4920" s="151">
        <v>5.3821570999999997</v>
      </c>
      <c r="F4920" s="154" t="s">
        <v>7808</v>
      </c>
      <c r="G4920" s="156">
        <v>306.72913312899999</v>
      </c>
      <c r="H4920" s="156">
        <v>0</v>
      </c>
      <c r="I4920" s="156">
        <v>477.23067473700002</v>
      </c>
      <c r="J4920" s="156" t="s">
        <v>4328</v>
      </c>
      <c r="K4920" s="151" t="str">
        <f>IFERROR(IF(VLOOKUP(B4920,comp!$D:$L,1,FALSE)=B4920,"",""),"Novo")</f>
        <v/>
      </c>
    </row>
    <row r="4921" spans="1:11">
      <c r="A4921" s="151">
        <v>2370</v>
      </c>
      <c r="B4921" s="151">
        <v>2391</v>
      </c>
      <c r="C4921" s="151" t="s">
        <v>2484</v>
      </c>
      <c r="D4921" s="151" t="s">
        <v>727</v>
      </c>
      <c r="E4921" s="151">
        <v>29.5778961</v>
      </c>
      <c r="F4921" s="154" t="s">
        <v>7809</v>
      </c>
      <c r="G4921" s="156">
        <v>9264.3886164420001</v>
      </c>
      <c r="H4921" s="156">
        <v>0</v>
      </c>
      <c r="I4921" s="156">
        <v>65857.718866367999</v>
      </c>
      <c r="J4921" s="156" t="s">
        <v>4328</v>
      </c>
      <c r="K4921" s="151" t="str">
        <f>IFERROR(IF(VLOOKUP(B4921,comp!$D:$L,1,FALSE)=B4921,"",""),"Novo")</f>
        <v/>
      </c>
    </row>
    <row r="4922" spans="1:11">
      <c r="A4922" s="151">
        <v>2370</v>
      </c>
      <c r="B4922" s="151">
        <v>2392</v>
      </c>
      <c r="C4922" s="151" t="s">
        <v>2480</v>
      </c>
      <c r="D4922" s="151" t="s">
        <v>727</v>
      </c>
      <c r="E4922" s="151">
        <v>6.7130492999999998</v>
      </c>
      <c r="F4922" s="154" t="s">
        <v>7810</v>
      </c>
      <c r="G4922" s="156">
        <v>477.23067473700002</v>
      </c>
      <c r="H4922" s="156">
        <v>0</v>
      </c>
      <c r="I4922" s="156">
        <v>1540549.3616709751</v>
      </c>
      <c r="J4922" s="156" t="s">
        <v>4328</v>
      </c>
      <c r="K4922" s="151" t="str">
        <f>IFERROR(IF(VLOOKUP(B4922,comp!$D:$L,1,FALSE)=B4922,"",""),"Novo")</f>
        <v/>
      </c>
    </row>
    <row r="4923" spans="1:11">
      <c r="A4923" s="151">
        <v>2370</v>
      </c>
      <c r="B4923" s="151">
        <v>2393</v>
      </c>
      <c r="C4923" s="151" t="s">
        <v>2488</v>
      </c>
      <c r="D4923" s="151" t="s">
        <v>727</v>
      </c>
      <c r="E4923" s="151">
        <v>78.860186400000003</v>
      </c>
      <c r="F4923" s="154" t="s">
        <v>7811</v>
      </c>
      <c r="G4923" s="156">
        <v>65857.718866367999</v>
      </c>
      <c r="H4923" s="156">
        <v>0</v>
      </c>
      <c r="I4923" s="156">
        <v>172957.44224278399</v>
      </c>
      <c r="J4923" s="156" t="s">
        <v>4328</v>
      </c>
      <c r="K4923" s="151" t="str">
        <f>IFERROR(IF(VLOOKUP(B4923,comp!$D:$L,1,FALSE)=B4923,"",""),"Novo")</f>
        <v/>
      </c>
    </row>
    <row r="4924" spans="1:11">
      <c r="A4924" s="151">
        <v>2370</v>
      </c>
      <c r="B4924" s="151">
        <v>2394</v>
      </c>
      <c r="C4924" s="151" t="s">
        <v>2491</v>
      </c>
      <c r="D4924" s="151" t="s">
        <v>727</v>
      </c>
      <c r="E4924" s="151">
        <v>381.40812249999999</v>
      </c>
      <c r="F4924" s="154" t="s">
        <v>7812</v>
      </c>
      <c r="G4924" s="156">
        <v>1540549.3616709751</v>
      </c>
      <c r="H4924" s="156">
        <v>0</v>
      </c>
      <c r="I4924" s="156">
        <v>721.70971852200012</v>
      </c>
      <c r="J4924" s="156" t="s">
        <v>4328</v>
      </c>
      <c r="K4924" s="151" t="str">
        <f>IFERROR(IF(VLOOKUP(B4924,comp!$D:$L,1,FALSE)=B4924,"",""),"Novo")</f>
        <v/>
      </c>
    </row>
    <row r="4925" spans="1:11">
      <c r="A4925" s="151">
        <v>2370</v>
      </c>
      <c r="B4925" s="151">
        <v>34544</v>
      </c>
      <c r="C4925" s="151" t="s">
        <v>3692</v>
      </c>
      <c r="D4925" s="151" t="s">
        <v>727</v>
      </c>
      <c r="E4925" s="151">
        <v>127.7976032</v>
      </c>
      <c r="F4925" s="154" t="s">
        <v>7813</v>
      </c>
      <c r="G4925" s="156">
        <v>172957.44224278399</v>
      </c>
      <c r="H4925" s="156">
        <v>0</v>
      </c>
      <c r="I4925" s="156">
        <v>207.45123669500001</v>
      </c>
      <c r="J4925" s="156" t="s">
        <v>4328</v>
      </c>
      <c r="K4925" s="151" t="str">
        <f>IFERROR(IF(VLOOKUP(B4925,comp!$D:$L,1,FALSE)=B4925,"",""),"Novo")</f>
        <v/>
      </c>
    </row>
    <row r="4926" spans="1:11">
      <c r="A4926" s="151">
        <v>2370</v>
      </c>
      <c r="B4926" s="151">
        <v>34606</v>
      </c>
      <c r="C4926" s="151" t="s">
        <v>3693</v>
      </c>
      <c r="D4926" s="151" t="s">
        <v>727</v>
      </c>
      <c r="E4926" s="151">
        <v>8.2556591000000008</v>
      </c>
      <c r="F4926" s="154" t="s">
        <v>7814</v>
      </c>
      <c r="G4926" s="156">
        <v>721.70971852200012</v>
      </c>
      <c r="H4926" s="156">
        <v>0</v>
      </c>
      <c r="I4926" s="156">
        <v>201.13042696499997</v>
      </c>
      <c r="J4926" s="156" t="s">
        <v>4328</v>
      </c>
      <c r="K4926" s="151" t="str">
        <f>IFERROR(IF(VLOOKUP(B4926,comp!$D:$L,1,FALSE)=B4926,"",""),"Novo")</f>
        <v/>
      </c>
    </row>
    <row r="4927" spans="1:11">
      <c r="A4927" s="151">
        <v>2370</v>
      </c>
      <c r="B4927" s="151">
        <v>34616</v>
      </c>
      <c r="C4927" s="151" t="s">
        <v>2460</v>
      </c>
      <c r="D4927" s="151" t="s">
        <v>727</v>
      </c>
      <c r="E4927" s="151">
        <v>4.4260985000000002</v>
      </c>
      <c r="F4927" s="154" t="s">
        <v>7815</v>
      </c>
      <c r="G4927" s="156">
        <v>207.45123669500001</v>
      </c>
      <c r="H4927" s="156">
        <v>0</v>
      </c>
      <c r="I4927" s="156">
        <v>412.61890534999992</v>
      </c>
      <c r="J4927" s="156" t="s">
        <v>4328</v>
      </c>
      <c r="K4927" s="151" t="str">
        <f>IFERROR(IF(VLOOKUP(B4927,comp!$D:$L,1,FALSE)=B4927,"",""),"Novo")</f>
        <v/>
      </c>
    </row>
    <row r="4928" spans="1:11">
      <c r="A4928" s="151">
        <v>2370</v>
      </c>
      <c r="B4928" s="151">
        <v>34623</v>
      </c>
      <c r="C4928" s="151" t="s">
        <v>2461</v>
      </c>
      <c r="D4928" s="151" t="s">
        <v>727</v>
      </c>
      <c r="E4928" s="151">
        <v>4.3581890999999997</v>
      </c>
      <c r="F4928" s="154" t="s">
        <v>7816</v>
      </c>
      <c r="G4928" s="156">
        <v>201.13042696499997</v>
      </c>
      <c r="H4928" s="156">
        <v>0</v>
      </c>
      <c r="I4928" s="156">
        <v>6.3097204119999999</v>
      </c>
      <c r="J4928" s="156" t="s">
        <v>4328</v>
      </c>
      <c r="K4928" s="151" t="str">
        <f>IFERROR(IF(VLOOKUP(B4928,comp!$D:$L,1,FALSE)=B4928,"",""),"Novo")</f>
        <v/>
      </c>
    </row>
    <row r="4929" spans="1:11">
      <c r="A4929" s="151">
        <v>2370</v>
      </c>
      <c r="B4929" s="151">
        <v>34628</v>
      </c>
      <c r="C4929" s="151" t="s">
        <v>3694</v>
      </c>
      <c r="D4929" s="151" t="s">
        <v>727</v>
      </c>
      <c r="E4929" s="151">
        <v>6.2423434999999996</v>
      </c>
      <c r="F4929" s="154" t="s">
        <v>7817</v>
      </c>
      <c r="G4929" s="156">
        <v>412.61890534999992</v>
      </c>
      <c r="H4929" s="156">
        <v>0</v>
      </c>
      <c r="I4929" s="156">
        <v>13.879094375999998</v>
      </c>
      <c r="J4929" s="156" t="s">
        <v>4328</v>
      </c>
      <c r="K4929" s="151" t="str">
        <f>IFERROR(IF(VLOOKUP(B4929,comp!$D:$L,1,FALSE)=B4929,"",""),"Novo")</f>
        <v/>
      </c>
    </row>
    <row r="4930" spans="1:11">
      <c r="A4930" s="151">
        <v>2370</v>
      </c>
      <c r="B4930" s="151">
        <v>34653</v>
      </c>
      <c r="C4930" s="151" t="s">
        <v>2454</v>
      </c>
      <c r="D4930" s="151" t="s">
        <v>727</v>
      </c>
      <c r="E4930" s="151">
        <v>0.77230359999999998</v>
      </c>
      <c r="F4930" s="154" t="s">
        <v>7042</v>
      </c>
      <c r="G4930" s="156">
        <v>6.3097204119999999</v>
      </c>
      <c r="H4930" s="156">
        <v>0</v>
      </c>
      <c r="I4930" s="156">
        <v>20.740106868000002</v>
      </c>
      <c r="J4930" s="156" t="s">
        <v>4328</v>
      </c>
      <c r="K4930" s="151" t="str">
        <f>IFERROR(IF(VLOOKUP(B4930,comp!$D:$L,1,FALSE)=B4930,"",""),"Novo")</f>
        <v/>
      </c>
    </row>
    <row r="4931" spans="1:11">
      <c r="A4931" s="151">
        <v>2370</v>
      </c>
      <c r="B4931" s="151">
        <v>34686</v>
      </c>
      <c r="C4931" s="151" t="s">
        <v>2458</v>
      </c>
      <c r="D4931" s="151" t="s">
        <v>727</v>
      </c>
      <c r="E4931" s="151">
        <v>1.1451397999999999</v>
      </c>
      <c r="F4931" s="154" t="s">
        <v>7270</v>
      </c>
      <c r="G4931" s="156">
        <v>13.879094375999998</v>
      </c>
      <c r="H4931" s="156">
        <v>0</v>
      </c>
      <c r="I4931" s="156">
        <v>73.151024198999991</v>
      </c>
      <c r="J4931" s="156" t="s">
        <v>4328</v>
      </c>
      <c r="K4931" s="151" t="str">
        <f>IFERROR(IF(VLOOKUP(B4931,comp!$D:$L,1,FALSE)=B4931,"",""),"Novo")</f>
        <v/>
      </c>
    </row>
    <row r="4932" spans="1:11">
      <c r="A4932" s="151">
        <v>2370</v>
      </c>
      <c r="B4932" s="151">
        <v>34688</v>
      </c>
      <c r="C4932" s="151" t="s">
        <v>3695</v>
      </c>
      <c r="D4932" s="151" t="s">
        <v>727</v>
      </c>
      <c r="E4932" s="151">
        <v>1.3994674</v>
      </c>
      <c r="F4932" s="154" t="s">
        <v>7818</v>
      </c>
      <c r="G4932" s="156">
        <v>20.740106868000002</v>
      </c>
      <c r="H4932" s="156">
        <v>0</v>
      </c>
      <c r="I4932" s="156">
        <v>50381.880160176006</v>
      </c>
      <c r="J4932" s="156" t="s">
        <v>4328</v>
      </c>
      <c r="K4932" s="151" t="str">
        <f>IFERROR(IF(VLOOKUP(B4932,comp!$D:$L,1,FALSE)=B4932,"",""),"Novo")</f>
        <v/>
      </c>
    </row>
    <row r="4933" spans="1:11">
      <c r="A4933" s="151">
        <v>2370</v>
      </c>
      <c r="B4933" s="151">
        <v>34689</v>
      </c>
      <c r="C4933" s="151" t="s">
        <v>3696</v>
      </c>
      <c r="D4933" s="151" t="s">
        <v>727</v>
      </c>
      <c r="E4933" s="151">
        <v>2.6284953</v>
      </c>
      <c r="F4933" s="154" t="s">
        <v>7819</v>
      </c>
      <c r="G4933" s="156">
        <v>73.151024198999991</v>
      </c>
      <c r="H4933" s="156">
        <v>0</v>
      </c>
      <c r="I4933" s="156">
        <v>172993.35670498799</v>
      </c>
      <c r="J4933" s="156" t="s">
        <v>4328</v>
      </c>
      <c r="K4933" s="151" t="str">
        <f>IFERROR(IF(VLOOKUP(B4933,comp!$D:$L,1,FALSE)=B4933,"",""),"Novo")</f>
        <v/>
      </c>
    </row>
    <row r="4934" spans="1:11">
      <c r="A4934" s="151">
        <v>2370</v>
      </c>
      <c r="B4934" s="151">
        <v>34705</v>
      </c>
      <c r="C4934" s="151" t="s">
        <v>3697</v>
      </c>
      <c r="D4934" s="151" t="s">
        <v>727</v>
      </c>
      <c r="E4934" s="151">
        <v>68.974700400000003</v>
      </c>
      <c r="F4934" s="154" t="s">
        <v>7820</v>
      </c>
      <c r="G4934" s="156">
        <v>50381.880160176006</v>
      </c>
      <c r="H4934" s="156">
        <v>0</v>
      </c>
      <c r="I4934" s="156">
        <v>311.37543043199997</v>
      </c>
      <c r="J4934" s="156" t="s">
        <v>4328</v>
      </c>
      <c r="K4934" s="151" t="str">
        <f>IFERROR(IF(VLOOKUP(B4934,comp!$D:$L,1,FALSE)=B4934,"",""),"Novo")</f>
        <v/>
      </c>
    </row>
    <row r="4935" spans="1:11">
      <c r="A4935" s="151">
        <v>2370</v>
      </c>
      <c r="B4935" s="151">
        <v>34707</v>
      </c>
      <c r="C4935" s="151" t="s">
        <v>3698</v>
      </c>
      <c r="D4935" s="151" t="s">
        <v>727</v>
      </c>
      <c r="E4935" s="151">
        <v>127.8109188</v>
      </c>
      <c r="F4935" s="154" t="s">
        <v>7821</v>
      </c>
      <c r="G4935" s="156">
        <v>172993.35670498799</v>
      </c>
      <c r="H4935" s="156">
        <v>0</v>
      </c>
      <c r="I4935" s="156">
        <v>444.17192826600001</v>
      </c>
      <c r="J4935" s="156" t="s">
        <v>4328</v>
      </c>
      <c r="K4935" s="151" t="str">
        <f>IFERROR(IF(VLOOKUP(B4935,comp!$D:$L,1,FALSE)=B4935,"",""),"Novo")</f>
        <v/>
      </c>
    </row>
    <row r="4936" spans="1:11">
      <c r="A4936" s="151">
        <v>2370</v>
      </c>
      <c r="B4936" s="151">
        <v>34709</v>
      </c>
      <c r="C4936" s="151" t="s">
        <v>2462</v>
      </c>
      <c r="D4936" s="151" t="s">
        <v>727</v>
      </c>
      <c r="E4936" s="151">
        <v>5.4227695999999996</v>
      </c>
      <c r="F4936" s="154" t="s">
        <v>7822</v>
      </c>
      <c r="G4936" s="156">
        <v>311.37543043199997</v>
      </c>
      <c r="H4936" s="156">
        <v>0</v>
      </c>
      <c r="I4936" s="156">
        <v>107031.05196364802</v>
      </c>
      <c r="J4936" s="156" t="s">
        <v>4328</v>
      </c>
      <c r="K4936" s="151" t="str">
        <f>IFERROR(IF(VLOOKUP(B4936,comp!$D:$L,1,FALSE)=B4936,"",""),"Novo")</f>
        <v/>
      </c>
    </row>
    <row r="4937" spans="1:11">
      <c r="A4937" s="151">
        <v>2370</v>
      </c>
      <c r="B4937" s="151">
        <v>34714</v>
      </c>
      <c r="C4937" s="151" t="s">
        <v>3699</v>
      </c>
      <c r="D4937" s="151" t="s">
        <v>727</v>
      </c>
      <c r="E4937" s="151">
        <v>6.4766976999999999</v>
      </c>
      <c r="F4937" s="154" t="s">
        <v>7823</v>
      </c>
      <c r="G4937" s="156">
        <v>444.17192826600001</v>
      </c>
      <c r="H4937" s="156">
        <v>0</v>
      </c>
      <c r="I4937" s="156">
        <v>256584.10553204003</v>
      </c>
      <c r="J4937" s="156" t="s">
        <v>4328</v>
      </c>
      <c r="K4937" s="151" t="str">
        <f>IFERROR(IF(VLOOKUP(B4937,comp!$D:$L,1,FALSE)=B4937,"",""),"Novo")</f>
        <v/>
      </c>
    </row>
    <row r="4938" spans="1:11">
      <c r="A4938" s="151">
        <v>2370</v>
      </c>
      <c r="B4938" s="151">
        <v>34729</v>
      </c>
      <c r="C4938" s="151" t="s">
        <v>3700</v>
      </c>
      <c r="D4938" s="151" t="s">
        <v>727</v>
      </c>
      <c r="E4938" s="151">
        <v>100.5326232</v>
      </c>
      <c r="F4938" s="154" t="s">
        <v>7824</v>
      </c>
      <c r="G4938" s="156">
        <v>107031.05196364802</v>
      </c>
      <c r="H4938" s="156">
        <v>0</v>
      </c>
      <c r="I4938" s="156">
        <v>1400523.3538426312</v>
      </c>
      <c r="J4938" s="156" t="s">
        <v>4328</v>
      </c>
      <c r="K4938" s="151" t="str">
        <f>IFERROR(IF(VLOOKUP(B4938,comp!$D:$L,1,FALSE)=B4938,"",""),"Novo")</f>
        <v/>
      </c>
    </row>
    <row r="4939" spans="1:11">
      <c r="A4939" s="151">
        <v>2370</v>
      </c>
      <c r="B4939" s="151">
        <v>34734</v>
      </c>
      <c r="C4939" s="151" t="s">
        <v>3701</v>
      </c>
      <c r="D4939" s="151" t="s">
        <v>727</v>
      </c>
      <c r="E4939" s="151">
        <v>155.65645810000001</v>
      </c>
      <c r="F4939" s="154" t="s">
        <v>7825</v>
      </c>
      <c r="G4939" s="156">
        <v>256584.10553204003</v>
      </c>
      <c r="H4939" s="156">
        <v>0</v>
      </c>
      <c r="I4939" s="156">
        <v>1496.8111125099999</v>
      </c>
      <c r="J4939" s="156" t="s">
        <v>4328</v>
      </c>
      <c r="K4939" s="151" t="str">
        <f>IFERROR(IF(VLOOKUP(B4939,comp!$D:$L,1,FALSE)=B4939,"",""),"Novo")</f>
        <v/>
      </c>
    </row>
    <row r="4940" spans="1:11">
      <c r="A4940" s="151">
        <v>2370</v>
      </c>
      <c r="B4940" s="151">
        <v>34738</v>
      </c>
      <c r="C4940" s="151" t="s">
        <v>3702</v>
      </c>
      <c r="D4940" s="151" t="s">
        <v>727</v>
      </c>
      <c r="E4940" s="151">
        <v>363.66178430000002</v>
      </c>
      <c r="F4940" s="154" t="s">
        <v>7826</v>
      </c>
      <c r="G4940" s="156">
        <v>1400523.3538426312</v>
      </c>
      <c r="H4940" s="156">
        <v>0</v>
      </c>
      <c r="I4940" s="156">
        <v>1550.5651945839998</v>
      </c>
      <c r="J4940" s="156" t="s">
        <v>4328</v>
      </c>
      <c r="K4940" s="151" t="str">
        <f>IFERROR(IF(VLOOKUP(B4940,comp!$D:$L,1,FALSE)=B4940,"",""),"Novo")</f>
        <v/>
      </c>
    </row>
    <row r="4941" spans="1:11">
      <c r="A4941" s="151">
        <v>2370</v>
      </c>
      <c r="B4941" s="151">
        <v>39445</v>
      </c>
      <c r="C4941" s="151" t="s">
        <v>3703</v>
      </c>
      <c r="D4941" s="151" t="s">
        <v>727</v>
      </c>
      <c r="E4941" s="151">
        <v>11.8888889</v>
      </c>
      <c r="F4941" s="154" t="s">
        <v>7827</v>
      </c>
      <c r="G4941" s="156">
        <v>1496.8111125099999</v>
      </c>
      <c r="H4941" s="156">
        <v>0</v>
      </c>
      <c r="I4941" s="156">
        <v>1773.1681999999998</v>
      </c>
      <c r="J4941" s="156" t="s">
        <v>4328</v>
      </c>
      <c r="K4941" s="151" t="str">
        <f>IFERROR(IF(VLOOKUP(B4941,comp!$D:$L,1,FALSE)=B4941,"",""),"Novo")</f>
        <v/>
      </c>
    </row>
    <row r="4942" spans="1:11">
      <c r="A4942" s="151">
        <v>2370</v>
      </c>
      <c r="B4942" s="151">
        <v>39446</v>
      </c>
      <c r="C4942" s="151" t="s">
        <v>3704</v>
      </c>
      <c r="D4942" s="151" t="s">
        <v>727</v>
      </c>
      <c r="E4942" s="151">
        <v>12.1005556</v>
      </c>
      <c r="F4942" s="154" t="s">
        <v>7828</v>
      </c>
      <c r="G4942" s="156">
        <v>1550.5651945839998</v>
      </c>
      <c r="H4942" s="156">
        <v>0</v>
      </c>
      <c r="I4942" s="156">
        <v>5155.7079000000003</v>
      </c>
      <c r="J4942" s="156" t="s">
        <v>4328</v>
      </c>
      <c r="K4942" s="151" t="str">
        <f>IFERROR(IF(VLOOKUP(B4942,comp!$D:$L,1,FALSE)=B4942,"",""),"Novo")</f>
        <v/>
      </c>
    </row>
    <row r="4943" spans="1:11">
      <c r="A4943" s="151">
        <v>2370</v>
      </c>
      <c r="B4943" s="151">
        <v>39447</v>
      </c>
      <c r="C4943" s="151" t="s">
        <v>3705</v>
      </c>
      <c r="D4943" s="151" t="s">
        <v>727</v>
      </c>
      <c r="E4943" s="151">
        <v>12.94</v>
      </c>
      <c r="F4943" s="154" t="s">
        <v>7829</v>
      </c>
      <c r="G4943" s="156">
        <v>1773.1681999999998</v>
      </c>
      <c r="H4943" s="156">
        <v>0</v>
      </c>
      <c r="I4943" s="156">
        <v>7935.5776871159997</v>
      </c>
      <c r="J4943" s="156" t="s">
        <v>4328</v>
      </c>
      <c r="K4943" s="151" t="str">
        <f>IFERROR(IF(VLOOKUP(B4943,comp!$D:$L,1,FALSE)=B4943,"",""),"Novo")</f>
        <v/>
      </c>
    </row>
    <row r="4944" spans="1:11">
      <c r="A4944" s="151">
        <v>2370</v>
      </c>
      <c r="B4944" s="151">
        <v>39448</v>
      </c>
      <c r="C4944" s="151" t="s">
        <v>3706</v>
      </c>
      <c r="D4944" s="151" t="s">
        <v>727</v>
      </c>
      <c r="E4944" s="151">
        <v>22.065000000000001</v>
      </c>
      <c r="F4944" s="154" t="s">
        <v>7830</v>
      </c>
      <c r="G4944" s="156">
        <v>5155.7079000000003</v>
      </c>
      <c r="H4944" s="156">
        <v>0</v>
      </c>
      <c r="I4944" s="156">
        <v>1919.174396832</v>
      </c>
      <c r="J4944" s="156" t="s">
        <v>4328</v>
      </c>
      <c r="K4944" s="151" t="str">
        <f>IFERROR(IF(VLOOKUP(B4944,comp!$D:$L,1,FALSE)=B4944,"",""),"Novo")</f>
        <v/>
      </c>
    </row>
    <row r="4945" spans="1:11">
      <c r="A4945" s="151">
        <v>2370</v>
      </c>
      <c r="B4945" s="151">
        <v>39449</v>
      </c>
      <c r="C4945" s="151" t="s">
        <v>3707</v>
      </c>
      <c r="D4945" s="151" t="s">
        <v>727</v>
      </c>
      <c r="E4945" s="151">
        <v>27.374444400000002</v>
      </c>
      <c r="F4945" s="154" t="s">
        <v>7831</v>
      </c>
      <c r="G4945" s="156">
        <v>7935.5776871159997</v>
      </c>
      <c r="H4945" s="156">
        <v>0</v>
      </c>
      <c r="I4945" s="156">
        <v>2283.1114948170002</v>
      </c>
      <c r="J4945" s="156" t="s">
        <v>4328</v>
      </c>
      <c r="K4945" s="151" t="str">
        <f>IFERROR(IF(VLOOKUP(B4945,comp!$D:$L,1,FALSE)=B4945,"",""),"Novo")</f>
        <v/>
      </c>
    </row>
    <row r="4946" spans="1:11">
      <c r="A4946" s="151">
        <v>2370</v>
      </c>
      <c r="B4946" s="151">
        <v>39450</v>
      </c>
      <c r="C4946" s="151" t="s">
        <v>3708</v>
      </c>
      <c r="D4946" s="151" t="s">
        <v>727</v>
      </c>
      <c r="E4946" s="151">
        <v>13.462222199999999</v>
      </c>
      <c r="F4946" s="154" t="s">
        <v>7832</v>
      </c>
      <c r="G4946" s="156">
        <v>1919.174396832</v>
      </c>
      <c r="H4946" s="156">
        <v>0</v>
      </c>
      <c r="I4946" s="156">
        <v>2310.497198262</v>
      </c>
      <c r="J4946" s="156" t="s">
        <v>4328</v>
      </c>
      <c r="K4946" s="151" t="str">
        <f>IFERROR(IF(VLOOKUP(B4946,comp!$D:$L,1,FALSE)=B4946,"",""),"Novo")</f>
        <v/>
      </c>
    </row>
    <row r="4947" spans="1:11">
      <c r="A4947" s="151">
        <v>2370</v>
      </c>
      <c r="B4947" s="151">
        <v>39451</v>
      </c>
      <c r="C4947" s="151" t="s">
        <v>3709</v>
      </c>
      <c r="D4947" s="151" t="s">
        <v>727</v>
      </c>
      <c r="E4947" s="151">
        <v>14.683333299999999</v>
      </c>
      <c r="F4947" s="154" t="s">
        <v>7833</v>
      </c>
      <c r="G4947" s="156">
        <v>2283.1114948170002</v>
      </c>
      <c r="H4947" s="156">
        <v>0</v>
      </c>
      <c r="I4947" s="156">
        <v>1942.9744952640001</v>
      </c>
      <c r="J4947" s="156" t="s">
        <v>4328</v>
      </c>
      <c r="K4947" s="151" t="str">
        <f>IFERROR(IF(VLOOKUP(B4947,comp!$D:$L,1,FALSE)=B4947,"",""),"Novo")</f>
        <v/>
      </c>
    </row>
    <row r="4948" spans="1:11">
      <c r="A4948" s="151">
        <v>2370</v>
      </c>
      <c r="B4948" s="151">
        <v>39452</v>
      </c>
      <c r="C4948" s="151" t="s">
        <v>3710</v>
      </c>
      <c r="D4948" s="151" t="s">
        <v>727</v>
      </c>
      <c r="E4948" s="151">
        <v>14.771111100000001</v>
      </c>
      <c r="F4948" s="154" t="s">
        <v>7834</v>
      </c>
      <c r="G4948" s="156">
        <v>2310.497198262</v>
      </c>
      <c r="H4948" s="156">
        <v>0</v>
      </c>
      <c r="I4948" s="156">
        <v>1945.9000063800001</v>
      </c>
      <c r="J4948" s="156" t="s">
        <v>4328</v>
      </c>
      <c r="K4948" s="151" t="str">
        <f>IFERROR(IF(VLOOKUP(B4948,comp!$D:$L,1,FALSE)=B4948,"",""),"Novo")</f>
        <v/>
      </c>
    </row>
    <row r="4949" spans="1:11">
      <c r="A4949" s="151">
        <v>2370</v>
      </c>
      <c r="B4949" s="151">
        <v>39455</v>
      </c>
      <c r="C4949" s="151" t="s">
        <v>3711</v>
      </c>
      <c r="D4949" s="151" t="s">
        <v>727</v>
      </c>
      <c r="E4949" s="151">
        <v>13.5455556</v>
      </c>
      <c r="F4949" s="154" t="s">
        <v>7835</v>
      </c>
      <c r="G4949" s="156">
        <v>1942.9744952640001</v>
      </c>
      <c r="H4949" s="156">
        <v>0</v>
      </c>
      <c r="I4949" s="156">
        <v>2312.5744479220002</v>
      </c>
      <c r="J4949" s="156" t="s">
        <v>4328</v>
      </c>
      <c r="K4949" s="151" t="str">
        <f>IFERROR(IF(VLOOKUP(B4949,comp!$D:$L,1,FALSE)=B4949,"",""),"Novo")</f>
        <v/>
      </c>
    </row>
    <row r="4950" spans="1:11">
      <c r="A4950" s="151">
        <v>2370</v>
      </c>
      <c r="B4950" s="151">
        <v>39456</v>
      </c>
      <c r="C4950" s="151" t="s">
        <v>3712</v>
      </c>
      <c r="D4950" s="151" t="s">
        <v>727</v>
      </c>
      <c r="E4950" s="151">
        <v>13.5555556</v>
      </c>
      <c r="F4950" s="154" t="s">
        <v>7836</v>
      </c>
      <c r="G4950" s="156">
        <v>1945.9000063800001</v>
      </c>
      <c r="H4950" s="156">
        <v>0</v>
      </c>
      <c r="I4950" s="156">
        <v>8053.0517245329984</v>
      </c>
      <c r="J4950" s="156" t="s">
        <v>4328</v>
      </c>
      <c r="K4950" s="151" t="str">
        <f>IFERROR(IF(VLOOKUP(B4950,comp!$D:$L,1,FALSE)=B4950,"",""),"Novo")</f>
        <v/>
      </c>
    </row>
    <row r="4951" spans="1:11">
      <c r="A4951" s="151">
        <v>2370</v>
      </c>
      <c r="B4951" s="151">
        <v>39457</v>
      </c>
      <c r="C4951" s="151" t="s">
        <v>3713</v>
      </c>
      <c r="D4951" s="151" t="s">
        <v>727</v>
      </c>
      <c r="E4951" s="151">
        <v>14.777777800000001</v>
      </c>
      <c r="F4951" s="154" t="s">
        <v>7837</v>
      </c>
      <c r="G4951" s="156">
        <v>2312.5744479220002</v>
      </c>
      <c r="H4951" s="156">
        <v>0</v>
      </c>
      <c r="I4951" s="156">
        <v>5937.3420749749994</v>
      </c>
      <c r="J4951" s="156" t="s">
        <v>4328</v>
      </c>
      <c r="K4951" s="151" t="str">
        <f>IFERROR(IF(VLOOKUP(B4951,comp!$D:$L,1,FALSE)=B4951,"",""),"Novo")</f>
        <v/>
      </c>
    </row>
    <row r="4952" spans="1:11">
      <c r="A4952" s="151">
        <v>2370</v>
      </c>
      <c r="B4952" s="151">
        <v>39458</v>
      </c>
      <c r="C4952" s="151" t="s">
        <v>3714</v>
      </c>
      <c r="D4952" s="151" t="s">
        <v>727</v>
      </c>
      <c r="E4952" s="151">
        <v>27.576111099999999</v>
      </c>
      <c r="F4952" s="154" t="s">
        <v>7838</v>
      </c>
      <c r="G4952" s="156">
        <v>8053.0517245329984</v>
      </c>
      <c r="H4952" s="156">
        <v>0</v>
      </c>
      <c r="I4952" s="156">
        <v>2995.6123019790002</v>
      </c>
      <c r="J4952" s="156" t="s">
        <v>4328</v>
      </c>
      <c r="K4952" s="151" t="str">
        <f>IFERROR(IF(VLOOKUP(B4952,comp!$D:$L,1,FALSE)=B4952,"",""),"Novo")</f>
        <v/>
      </c>
    </row>
    <row r="4953" spans="1:11">
      <c r="A4953" s="151">
        <v>2370</v>
      </c>
      <c r="B4953" s="151">
        <v>39459</v>
      </c>
      <c r="C4953" s="151" t="s">
        <v>3715</v>
      </c>
      <c r="D4953" s="151" t="s">
        <v>727</v>
      </c>
      <c r="E4953" s="151">
        <v>23.678333299999998</v>
      </c>
      <c r="F4953" s="154" t="s">
        <v>7839</v>
      </c>
      <c r="G4953" s="156">
        <v>5937.3420749749994</v>
      </c>
      <c r="H4953" s="156">
        <v>0</v>
      </c>
      <c r="I4953" s="156">
        <v>4113.0132268599991</v>
      </c>
      <c r="J4953" s="156" t="s">
        <v>4328</v>
      </c>
      <c r="K4953" s="151" t="str">
        <f>IFERROR(IF(VLOOKUP(B4953,comp!$D:$L,1,FALSE)=B4953,"",""),"Novo")</f>
        <v/>
      </c>
    </row>
    <row r="4954" spans="1:11">
      <c r="A4954" s="151">
        <v>2370</v>
      </c>
      <c r="B4954" s="151">
        <v>39460</v>
      </c>
      <c r="C4954" s="151" t="s">
        <v>3716</v>
      </c>
      <c r="D4954" s="151" t="s">
        <v>727</v>
      </c>
      <c r="E4954" s="151">
        <v>16.818888900000001</v>
      </c>
      <c r="F4954" s="154" t="s">
        <v>7840</v>
      </c>
      <c r="G4954" s="156">
        <v>2995.6123019790002</v>
      </c>
      <c r="H4954" s="156">
        <v>0</v>
      </c>
      <c r="I4954" s="156">
        <v>3820.129126629</v>
      </c>
      <c r="J4954" s="156" t="s">
        <v>4328</v>
      </c>
      <c r="K4954" s="151" t="str">
        <f>IFERROR(IF(VLOOKUP(B4954,comp!$D:$L,1,FALSE)=B4954,"",""),"Novo")</f>
        <v/>
      </c>
    </row>
    <row r="4955" spans="1:11">
      <c r="A4955" s="151">
        <v>2370</v>
      </c>
      <c r="B4955" s="151">
        <v>39461</v>
      </c>
      <c r="C4955" s="151" t="s">
        <v>3717</v>
      </c>
      <c r="D4955" s="151" t="s">
        <v>727</v>
      </c>
      <c r="E4955" s="151">
        <v>19.707777799999999</v>
      </c>
      <c r="F4955" s="154" t="s">
        <v>7841</v>
      </c>
      <c r="G4955" s="156">
        <v>4113.0132268599991</v>
      </c>
      <c r="H4955" s="156">
        <v>0</v>
      </c>
      <c r="I4955" s="156">
        <v>20502.239999999998</v>
      </c>
      <c r="J4955" s="156" t="s">
        <v>4328</v>
      </c>
      <c r="K4955" s="151" t="str">
        <f>IFERROR(IF(VLOOKUP(B4955,comp!$D:$L,1,FALSE)=B4955,"",""),"Novo")</f>
        <v/>
      </c>
    </row>
    <row r="4956" spans="1:11">
      <c r="A4956" s="151">
        <v>2370</v>
      </c>
      <c r="B4956" s="151">
        <v>39462</v>
      </c>
      <c r="C4956" s="151" t="s">
        <v>3718</v>
      </c>
      <c r="D4956" s="151" t="s">
        <v>727</v>
      </c>
      <c r="E4956" s="151">
        <v>18.9933333</v>
      </c>
      <c r="F4956" s="154" t="s">
        <v>7842</v>
      </c>
      <c r="G4956" s="156">
        <v>3820.129126629</v>
      </c>
      <c r="H4956" s="156">
        <v>0</v>
      </c>
      <c r="I4956" s="156">
        <v>20824.15109024</v>
      </c>
      <c r="J4956" s="156" t="s">
        <v>4328</v>
      </c>
      <c r="K4956" s="151" t="str">
        <f>IFERROR(IF(VLOOKUP(B4956,comp!$D:$L,1,FALSE)=B4956,"",""),"Novo")</f>
        <v/>
      </c>
    </row>
    <row r="4957" spans="1:11">
      <c r="A4957" s="151">
        <v>2370</v>
      </c>
      <c r="B4957" s="151">
        <v>39463</v>
      </c>
      <c r="C4957" s="151" t="s">
        <v>3719</v>
      </c>
      <c r="D4957" s="151" t="s">
        <v>727</v>
      </c>
      <c r="E4957" s="151">
        <v>44</v>
      </c>
      <c r="F4957" s="154" t="s">
        <v>7843</v>
      </c>
      <c r="G4957" s="156">
        <v>20502.239999999998</v>
      </c>
      <c r="H4957" s="156">
        <v>0</v>
      </c>
      <c r="I4957" s="156">
        <v>353.48444580400002</v>
      </c>
      <c r="J4957" s="156" t="s">
        <v>4328</v>
      </c>
      <c r="K4957" s="151" t="str">
        <f>IFERROR(IF(VLOOKUP(B4957,comp!$D:$L,1,FALSE)=B4957,"",""),"Novo")</f>
        <v/>
      </c>
    </row>
    <row r="4958" spans="1:11">
      <c r="A4958" s="151">
        <v>2370</v>
      </c>
      <c r="B4958" s="151">
        <v>39464</v>
      </c>
      <c r="C4958" s="151" t="s">
        <v>3720</v>
      </c>
      <c r="D4958" s="151" t="s">
        <v>727</v>
      </c>
      <c r="E4958" s="151">
        <v>44.3444444</v>
      </c>
      <c r="F4958" s="154" t="s">
        <v>7844</v>
      </c>
      <c r="G4958" s="156">
        <v>20824.15109024</v>
      </c>
      <c r="H4958" s="156">
        <v>0</v>
      </c>
      <c r="I4958" s="156">
        <v>447.39499999999998</v>
      </c>
      <c r="J4958" s="156" t="s">
        <v>4328</v>
      </c>
      <c r="K4958" s="151" t="str">
        <f>IFERROR(IF(VLOOKUP(B4958,comp!$D:$L,1,FALSE)=B4958,"",""),"Novo")</f>
        <v/>
      </c>
    </row>
    <row r="4959" spans="1:11">
      <c r="A4959" s="151">
        <v>2370</v>
      </c>
      <c r="B4959" s="151">
        <v>39465</v>
      </c>
      <c r="C4959" s="151" t="s">
        <v>3721</v>
      </c>
      <c r="D4959" s="151" t="s">
        <v>727</v>
      </c>
      <c r="E4959" s="151">
        <v>5.7777778</v>
      </c>
      <c r="F4959" s="154" t="s">
        <v>7845</v>
      </c>
      <c r="G4959" s="156">
        <v>353.48444580400002</v>
      </c>
      <c r="H4959" s="156">
        <v>0</v>
      </c>
      <c r="I4959" s="156">
        <v>732.00368497600005</v>
      </c>
      <c r="J4959" s="156" t="s">
        <v>4328</v>
      </c>
      <c r="K4959" s="151" t="str">
        <f>IFERROR(IF(VLOOKUP(B4959,comp!$D:$L,1,FALSE)=B4959,"",""),"Novo")</f>
        <v/>
      </c>
    </row>
    <row r="4960" spans="1:11">
      <c r="A4960" s="151">
        <v>2370</v>
      </c>
      <c r="B4960" s="151">
        <v>39466</v>
      </c>
      <c r="C4960" s="151" t="s">
        <v>3722</v>
      </c>
      <c r="D4960" s="151" t="s">
        <v>727</v>
      </c>
      <c r="E4960" s="151">
        <v>6.5</v>
      </c>
      <c r="F4960" s="154" t="s">
        <v>7846</v>
      </c>
      <c r="G4960" s="156">
        <v>447.39499999999998</v>
      </c>
      <c r="H4960" s="156">
        <v>0</v>
      </c>
      <c r="I4960" s="156">
        <v>2312.8091614499999</v>
      </c>
      <c r="J4960" s="156" t="s">
        <v>4328</v>
      </c>
      <c r="K4960" s="151" t="str">
        <f>IFERROR(IF(VLOOKUP(B4960,comp!$D:$L,1,FALSE)=B4960,"",""),"Novo")</f>
        <v/>
      </c>
    </row>
    <row r="4961" spans="1:11">
      <c r="A4961" s="151">
        <v>2370</v>
      </c>
      <c r="B4961" s="151">
        <v>39467</v>
      </c>
      <c r="C4961" s="151" t="s">
        <v>3723</v>
      </c>
      <c r="D4961" s="151" t="s">
        <v>727</v>
      </c>
      <c r="E4961" s="151">
        <v>8.3144443999999993</v>
      </c>
      <c r="F4961" s="154" t="s">
        <v>7847</v>
      </c>
      <c r="G4961" s="156">
        <v>732.00368497600005</v>
      </c>
      <c r="H4961" s="156">
        <v>0</v>
      </c>
      <c r="I4961" s="156">
        <v>383.77499999999998</v>
      </c>
      <c r="J4961" s="156" t="s">
        <v>4328</v>
      </c>
      <c r="K4961" s="151" t="str">
        <f>IFERROR(IF(VLOOKUP(B4961,comp!$D:$L,1,FALSE)=B4961,"",""),"Novo")</f>
        <v/>
      </c>
    </row>
    <row r="4962" spans="1:11">
      <c r="A4962" s="151">
        <v>2370</v>
      </c>
      <c r="B4962" s="151">
        <v>39468</v>
      </c>
      <c r="C4962" s="151" t="s">
        <v>3724</v>
      </c>
      <c r="D4962" s="151" t="s">
        <v>727</v>
      </c>
      <c r="E4962" s="151">
        <v>14.7783333</v>
      </c>
      <c r="F4962" s="154" t="s">
        <v>7848</v>
      </c>
      <c r="G4962" s="156">
        <v>2312.8091614499999</v>
      </c>
      <c r="H4962" s="156">
        <v>0</v>
      </c>
      <c r="I4962" s="156">
        <v>579.38090261100001</v>
      </c>
      <c r="J4962" s="156" t="s">
        <v>4328</v>
      </c>
      <c r="K4962" s="151" t="str">
        <f>IFERROR(IF(VLOOKUP(B4962,comp!$D:$L,1,FALSE)=B4962,"",""),"Novo")</f>
        <v/>
      </c>
    </row>
    <row r="4963" spans="1:11">
      <c r="A4963" s="151">
        <v>2370</v>
      </c>
      <c r="B4963" s="151">
        <v>39469</v>
      </c>
      <c r="C4963" s="151" t="s">
        <v>3725</v>
      </c>
      <c r="D4963" s="151" t="s">
        <v>727</v>
      </c>
      <c r="E4963" s="151">
        <v>6.02</v>
      </c>
      <c r="F4963" s="154" t="s">
        <v>7849</v>
      </c>
      <c r="G4963" s="156">
        <v>383.77499999999998</v>
      </c>
      <c r="H4963" s="156">
        <v>0</v>
      </c>
      <c r="I4963" s="156">
        <v>836.71111215699989</v>
      </c>
      <c r="J4963" s="156" t="s">
        <v>4328</v>
      </c>
      <c r="K4963" s="151" t="str">
        <f>IFERROR(IF(VLOOKUP(B4963,comp!$D:$L,1,FALSE)=B4963,"",""),"Novo")</f>
        <v/>
      </c>
    </row>
    <row r="4964" spans="1:11">
      <c r="A4964" s="151">
        <v>2370</v>
      </c>
      <c r="B4964" s="151">
        <v>39470</v>
      </c>
      <c r="C4964" s="151" t="s">
        <v>3726</v>
      </c>
      <c r="D4964" s="151" t="s">
        <v>727</v>
      </c>
      <c r="E4964" s="151">
        <v>7.3966666999999999</v>
      </c>
      <c r="F4964" s="154" t="s">
        <v>7850</v>
      </c>
      <c r="G4964" s="156">
        <v>579.38090261100001</v>
      </c>
      <c r="H4964" s="156">
        <v>0</v>
      </c>
      <c r="I4964" s="156">
        <v>2525.9388816200003</v>
      </c>
      <c r="J4964" s="156" t="s">
        <v>4328</v>
      </c>
      <c r="K4964" s="151" t="str">
        <f>IFERROR(IF(VLOOKUP(B4964,comp!$D:$L,1,FALSE)=B4964,"",""),"Novo")</f>
        <v/>
      </c>
    </row>
    <row r="4965" spans="1:11">
      <c r="A4965" s="151">
        <v>2370</v>
      </c>
      <c r="B4965" s="151">
        <v>39471</v>
      </c>
      <c r="C4965" s="151" t="s">
        <v>3727</v>
      </c>
      <c r="D4965" s="151" t="s">
        <v>727</v>
      </c>
      <c r="E4965" s="151">
        <v>8.8888888999999995</v>
      </c>
      <c r="F4965" s="154" t="s">
        <v>7851</v>
      </c>
      <c r="G4965" s="156">
        <v>836.71111215699989</v>
      </c>
      <c r="H4965" s="156">
        <v>0</v>
      </c>
      <c r="I4965" s="156">
        <v>1054.09352543</v>
      </c>
      <c r="J4965" s="156" t="s">
        <v>4328</v>
      </c>
      <c r="K4965" s="151" t="str">
        <f>IFERROR(IF(VLOOKUP(B4965,comp!$D:$L,1,FALSE)=B4965,"",""),"Novo")</f>
        <v/>
      </c>
    </row>
    <row r="4966" spans="1:11">
      <c r="A4966" s="151">
        <v>2370</v>
      </c>
      <c r="B4966" s="151">
        <v>39472</v>
      </c>
      <c r="C4966" s="151" t="s">
        <v>3728</v>
      </c>
      <c r="D4966" s="151" t="s">
        <v>727</v>
      </c>
      <c r="E4966" s="151">
        <v>15.4444444</v>
      </c>
      <c r="F4966" s="154" t="s">
        <v>7852</v>
      </c>
      <c r="G4966" s="156">
        <v>2525.9388816200003</v>
      </c>
      <c r="H4966" s="156">
        <v>0</v>
      </c>
      <c r="I4966" s="156">
        <v>1197.945193193</v>
      </c>
      <c r="J4966" s="156" t="s">
        <v>4328</v>
      </c>
      <c r="K4966" s="151" t="str">
        <f>IFERROR(IF(VLOOKUP(B4966,comp!$D:$L,1,FALSE)=B4966,"",""),"Novo")</f>
        <v/>
      </c>
    </row>
    <row r="4967" spans="1:11">
      <c r="A4967" s="151">
        <v>2370</v>
      </c>
      <c r="B4967" s="151">
        <v>39473</v>
      </c>
      <c r="C4967" s="151" t="s">
        <v>3729</v>
      </c>
      <c r="D4967" s="151" t="s">
        <v>727</v>
      </c>
      <c r="E4967" s="151">
        <v>9.9772221999999999</v>
      </c>
      <c r="F4967" s="154" t="s">
        <v>7853</v>
      </c>
      <c r="G4967" s="156">
        <v>1054.09352543</v>
      </c>
      <c r="H4967" s="156">
        <v>0</v>
      </c>
      <c r="I4967" s="156">
        <v>1542.1413250620001</v>
      </c>
      <c r="J4967" s="156" t="s">
        <v>4328</v>
      </c>
      <c r="K4967" s="151" t="str">
        <f>IFERROR(IF(VLOOKUP(B4967,comp!$D:$L,1,FALSE)=B4967,"",""),"Novo")</f>
        <v/>
      </c>
    </row>
    <row r="4968" spans="1:11">
      <c r="A4968" s="151">
        <v>2370</v>
      </c>
      <c r="B4968" s="151">
        <v>39474</v>
      </c>
      <c r="C4968" s="151" t="s">
        <v>3730</v>
      </c>
      <c r="D4968" s="151" t="s">
        <v>727</v>
      </c>
      <c r="E4968" s="151">
        <v>10.636111100000001</v>
      </c>
      <c r="F4968" s="154" t="s">
        <v>7854</v>
      </c>
      <c r="G4968" s="156">
        <v>1197.945193193</v>
      </c>
      <c r="H4968" s="156">
        <v>0</v>
      </c>
      <c r="I4968" s="156">
        <v>5464.7213413520003</v>
      </c>
      <c r="J4968" s="156" t="s">
        <v>4328</v>
      </c>
      <c r="K4968" s="151" t="str">
        <f>IFERROR(IF(VLOOKUP(B4968,comp!$D:$L,1,FALSE)=B4968,"",""),"Novo")</f>
        <v/>
      </c>
    </row>
    <row r="4969" spans="1:11">
      <c r="A4969" s="151">
        <v>2370</v>
      </c>
      <c r="B4969" s="151">
        <v>39475</v>
      </c>
      <c r="C4969" s="151" t="s">
        <v>3731</v>
      </c>
      <c r="D4969" s="151" t="s">
        <v>727</v>
      </c>
      <c r="E4969" s="151">
        <v>12.0677778</v>
      </c>
      <c r="F4969" s="154" t="s">
        <v>7855</v>
      </c>
      <c r="G4969" s="156">
        <v>1542.1413250620001</v>
      </c>
      <c r="H4969" s="156">
        <v>0</v>
      </c>
      <c r="I4969" s="156">
        <v>1311.9585885720001</v>
      </c>
      <c r="J4969" s="156" t="s">
        <v>4328</v>
      </c>
      <c r="K4969" s="151" t="str">
        <f>IFERROR(IF(VLOOKUP(B4969,comp!$D:$L,1,FALSE)=B4969,"",""),"Novo")</f>
        <v/>
      </c>
    </row>
    <row r="4970" spans="1:11">
      <c r="A4970" s="151">
        <v>2370</v>
      </c>
      <c r="B4970" s="151">
        <v>39476</v>
      </c>
      <c r="C4970" s="151" t="s">
        <v>3732</v>
      </c>
      <c r="D4970" s="151" t="s">
        <v>727</v>
      </c>
      <c r="E4970" s="151">
        <v>22.716666700000001</v>
      </c>
      <c r="F4970" s="154" t="s">
        <v>7856</v>
      </c>
      <c r="G4970" s="156">
        <v>5464.7213413520003</v>
      </c>
      <c r="H4970" s="156">
        <v>0</v>
      </c>
      <c r="I4970" s="156">
        <v>1394.442</v>
      </c>
      <c r="J4970" s="156" t="s">
        <v>4328</v>
      </c>
      <c r="K4970" s="151" t="str">
        <f>IFERROR(IF(VLOOKUP(B4970,comp!$D:$L,1,FALSE)=B4970,"",""),"Novo")</f>
        <v/>
      </c>
    </row>
    <row r="4971" spans="1:11">
      <c r="A4971" s="151">
        <v>2370</v>
      </c>
      <c r="B4971" s="151">
        <v>39477</v>
      </c>
      <c r="C4971" s="151" t="s">
        <v>3733</v>
      </c>
      <c r="D4971" s="151" t="s">
        <v>727</v>
      </c>
      <c r="E4971" s="151">
        <v>11.130555599999999</v>
      </c>
      <c r="F4971" s="154" t="s">
        <v>7857</v>
      </c>
      <c r="G4971" s="156">
        <v>1311.9585885720001</v>
      </c>
      <c r="H4971" s="156">
        <v>0</v>
      </c>
      <c r="I4971" s="156">
        <v>1935.6583999999998</v>
      </c>
      <c r="J4971" s="156" t="s">
        <v>4328</v>
      </c>
      <c r="K4971" s="151" t="str">
        <f>IFERROR(IF(VLOOKUP(B4971,comp!$D:$L,1,FALSE)=B4971,"",""),"Novo")</f>
        <v/>
      </c>
    </row>
    <row r="4972" spans="1:11">
      <c r="A4972" s="151">
        <v>2370</v>
      </c>
      <c r="B4972" s="151">
        <v>39478</v>
      </c>
      <c r="C4972" s="151" t="s">
        <v>3734</v>
      </c>
      <c r="D4972" s="151" t="s">
        <v>727</v>
      </c>
      <c r="E4972" s="151">
        <v>11.475</v>
      </c>
      <c r="F4972" s="154" t="s">
        <v>7858</v>
      </c>
      <c r="G4972" s="156">
        <v>1394.442</v>
      </c>
      <c r="H4972" s="156">
        <v>0</v>
      </c>
      <c r="I4972" s="156">
        <v>8241.8404954540001</v>
      </c>
      <c r="J4972" s="156" t="s">
        <v>4328</v>
      </c>
      <c r="K4972" s="151" t="str">
        <f>IFERROR(IF(VLOOKUP(B4972,comp!$D:$L,1,FALSE)=B4972,"",""),"Novo")</f>
        <v/>
      </c>
    </row>
    <row r="4973" spans="1:11">
      <c r="A4973" s="151">
        <v>2370</v>
      </c>
      <c r="B4973" s="151">
        <v>39479</v>
      </c>
      <c r="C4973" s="151" t="s">
        <v>3735</v>
      </c>
      <c r="D4973" s="151" t="s">
        <v>727</v>
      </c>
      <c r="E4973" s="151">
        <v>13.52</v>
      </c>
      <c r="F4973" s="154" t="s">
        <v>7859</v>
      </c>
      <c r="G4973" s="156">
        <v>1935.6583999999998</v>
      </c>
      <c r="H4973" s="156">
        <v>0</v>
      </c>
      <c r="I4973" s="156">
        <v>6470.6635473529996</v>
      </c>
      <c r="J4973" s="156" t="s">
        <v>4328</v>
      </c>
      <c r="K4973" s="151" t="str">
        <f>IFERROR(IF(VLOOKUP(B4973,comp!$D:$L,1,FALSE)=B4973,"",""),"Novo")</f>
        <v/>
      </c>
    </row>
    <row r="4974" spans="1:11">
      <c r="A4974" s="151">
        <v>2370</v>
      </c>
      <c r="B4974" s="151">
        <v>39480</v>
      </c>
      <c r="C4974" s="151" t="s">
        <v>3736</v>
      </c>
      <c r="D4974" s="151" t="s">
        <v>727</v>
      </c>
      <c r="E4974" s="151">
        <v>27.8977778</v>
      </c>
      <c r="F4974" s="154" t="s">
        <v>7860</v>
      </c>
      <c r="G4974" s="156">
        <v>8241.8404954540001</v>
      </c>
      <c r="H4974" s="156">
        <v>0</v>
      </c>
      <c r="I4974" s="156">
        <v>16.63</v>
      </c>
      <c r="J4974" s="156" t="s">
        <v>4328</v>
      </c>
      <c r="K4974" s="151" t="str">
        <f>IFERROR(IF(VLOOKUP(B4974,comp!$D:$L,1,FALSE)=B4974,"",""),"Novo")</f>
        <v/>
      </c>
    </row>
    <row r="4975" spans="1:11">
      <c r="A4975" s="151">
        <v>2370</v>
      </c>
      <c r="B4975" s="151">
        <v>39523</v>
      </c>
      <c r="C4975" s="151" t="s">
        <v>3737</v>
      </c>
      <c r="D4975" s="151" t="s">
        <v>727</v>
      </c>
      <c r="E4975" s="151">
        <v>24.7188889</v>
      </c>
      <c r="F4975" s="154" t="s">
        <v>7861</v>
      </c>
      <c r="G4975" s="156">
        <v>6470.6635473529996</v>
      </c>
      <c r="H4975" s="156">
        <v>0</v>
      </c>
      <c r="I4975" s="156">
        <v>26.168552927999997</v>
      </c>
      <c r="J4975" s="156" t="s">
        <v>4328</v>
      </c>
      <c r="K4975" s="151" t="str">
        <f>IFERROR(IF(VLOOKUP(B4975,comp!$D:$L,1,FALSE)=B4975,"",""),"Novo")</f>
        <v/>
      </c>
    </row>
    <row r="4976" spans="1:11">
      <c r="A4976" s="151">
        <v>2418</v>
      </c>
      <c r="B4976" s="151">
        <v>2418</v>
      </c>
      <c r="C4976" s="151" t="s">
        <v>3738</v>
      </c>
      <c r="D4976" s="151" t="s">
        <v>727</v>
      </c>
      <c r="E4976" s="151">
        <v>1</v>
      </c>
      <c r="F4976" s="154" t="s">
        <v>7862</v>
      </c>
      <c r="G4976" s="156">
        <v>16.63</v>
      </c>
      <c r="H4976" s="156">
        <v>0</v>
      </c>
      <c r="I4976" s="156">
        <v>77.293618139999992</v>
      </c>
      <c r="J4976" s="156" t="s">
        <v>4328</v>
      </c>
      <c r="K4976" s="151" t="str">
        <f>IFERROR(IF(VLOOKUP(B4976,comp!$D:$L,1,FALSE)=B4976,"",""),"Novo")</f>
        <v/>
      </c>
    </row>
    <row r="4977" spans="1:11">
      <c r="A4977" s="151">
        <v>2418</v>
      </c>
      <c r="B4977" s="151">
        <v>2420</v>
      </c>
      <c r="C4977" s="151" t="s">
        <v>2065</v>
      </c>
      <c r="D4977" s="151" t="s">
        <v>727</v>
      </c>
      <c r="E4977" s="151">
        <v>1.2544848</v>
      </c>
      <c r="F4977" s="154" t="s">
        <v>7863</v>
      </c>
      <c r="G4977" s="156">
        <v>26.168552927999997</v>
      </c>
      <c r="H4977" s="156">
        <v>0</v>
      </c>
      <c r="I4977" s="156">
        <v>8.8682275100000005</v>
      </c>
      <c r="J4977" s="156" t="s">
        <v>4328</v>
      </c>
      <c r="K4977" s="151" t="str">
        <f>IFERROR(IF(VLOOKUP(B4977,comp!$D:$L,1,FALSE)=B4977,"",""),"Novo")</f>
        <v/>
      </c>
    </row>
    <row r="4978" spans="1:11">
      <c r="A4978" s="151">
        <v>2418</v>
      </c>
      <c r="B4978" s="151">
        <v>2432</v>
      </c>
      <c r="C4978" s="151" t="s">
        <v>1961</v>
      </c>
      <c r="D4978" s="151" t="s">
        <v>727</v>
      </c>
      <c r="E4978" s="151">
        <v>2.1560283999999998</v>
      </c>
      <c r="F4978" s="154" t="s">
        <v>7864</v>
      </c>
      <c r="G4978" s="156">
        <v>77.293618139999992</v>
      </c>
      <c r="H4978" s="156">
        <v>0</v>
      </c>
      <c r="I4978" s="156">
        <v>102.18157703999999</v>
      </c>
      <c r="J4978" s="156" t="s">
        <v>4328</v>
      </c>
      <c r="K4978" s="151" t="str">
        <f>IFERROR(IF(VLOOKUP(B4978,comp!$D:$L,1,FALSE)=B4978,"",""),"Novo")</f>
        <v/>
      </c>
    </row>
    <row r="4979" spans="1:11">
      <c r="A4979" s="151">
        <v>2418</v>
      </c>
      <c r="B4979" s="151">
        <v>2433</v>
      </c>
      <c r="C4979" s="151" t="s">
        <v>2015</v>
      </c>
      <c r="D4979" s="151" t="s">
        <v>727</v>
      </c>
      <c r="E4979" s="151">
        <v>0.73049649999999999</v>
      </c>
      <c r="F4979" s="154" t="s">
        <v>7865</v>
      </c>
      <c r="G4979" s="156">
        <v>8.8682275100000005</v>
      </c>
      <c r="H4979" s="156">
        <v>0</v>
      </c>
      <c r="I4979" s="156">
        <v>734.29328505000001</v>
      </c>
      <c r="J4979" s="156" t="s">
        <v>4328</v>
      </c>
      <c r="K4979" s="151" t="str">
        <f>IFERROR(IF(VLOOKUP(B4979,comp!$D:$L,1,FALSE)=B4979,"",""),"Novo")</f>
        <v/>
      </c>
    </row>
    <row r="4980" spans="1:11">
      <c r="A4980" s="151">
        <v>2418</v>
      </c>
      <c r="B4980" s="151">
        <v>11447</v>
      </c>
      <c r="C4980" s="151" t="s">
        <v>3739</v>
      </c>
      <c r="D4980" s="151" t="s">
        <v>727</v>
      </c>
      <c r="E4980" s="151">
        <v>2.4789319999999999</v>
      </c>
      <c r="F4980" s="154" t="s">
        <v>7866</v>
      </c>
      <c r="G4980" s="156">
        <v>102.18157703999999</v>
      </c>
      <c r="H4980" s="156">
        <v>28.78</v>
      </c>
      <c r="I4980" s="156">
        <v>28.78</v>
      </c>
      <c r="J4980" s="156" t="s">
        <v>4328</v>
      </c>
      <c r="K4980" s="151" t="str">
        <f>IFERROR(IF(VLOOKUP(B4980,comp!$D:$L,1,FALSE)=B4980,"",""),"Novo")</f>
        <v/>
      </c>
    </row>
    <row r="4981" spans="1:11">
      <c r="A4981" s="151">
        <v>2418</v>
      </c>
      <c r="B4981" s="151">
        <v>11451</v>
      </c>
      <c r="C4981" s="151" t="s">
        <v>2066</v>
      </c>
      <c r="D4981" s="151" t="s">
        <v>727</v>
      </c>
      <c r="E4981" s="151">
        <v>6.6451881000000004</v>
      </c>
      <c r="F4981" s="154" t="s">
        <v>7867</v>
      </c>
      <c r="G4981" s="156">
        <v>734.29328505000001</v>
      </c>
      <c r="H4981" s="156">
        <v>43.943575789999997</v>
      </c>
      <c r="I4981" s="156">
        <v>43.943575789999997</v>
      </c>
      <c r="J4981" s="156" t="s">
        <v>4328</v>
      </c>
      <c r="K4981" s="151" t="str">
        <f>IFERROR(IF(VLOOKUP(B4981,comp!$D:$L,1,FALSE)=B4981,"",""),"Novo")</f>
        <v/>
      </c>
    </row>
    <row r="4982" spans="1:11">
      <c r="A4982" s="151">
        <v>2436</v>
      </c>
      <c r="B4982" s="151">
        <v>2436</v>
      </c>
      <c r="C4982" s="151" t="s">
        <v>3740</v>
      </c>
      <c r="D4982" s="151" t="s">
        <v>852</v>
      </c>
      <c r="E4982" s="151">
        <v>1</v>
      </c>
      <c r="F4982" s="154" t="s">
        <v>7868</v>
      </c>
      <c r="G4982" s="156">
        <v>0</v>
      </c>
      <c r="H4982" s="156">
        <v>24.069031574</v>
      </c>
      <c r="I4982" s="156">
        <v>24.069031574</v>
      </c>
      <c r="J4982" s="156" t="s">
        <v>704</v>
      </c>
      <c r="K4982" s="151" t="str">
        <f>IFERROR(IF(VLOOKUP(B4982,comp!$D:$L,1,FALSE)=B4982,"",""),"Novo")</f>
        <v/>
      </c>
    </row>
    <row r="4983" spans="1:11">
      <c r="A4983" s="151">
        <v>2436</v>
      </c>
      <c r="B4983" s="151">
        <v>2438</v>
      </c>
      <c r="C4983" s="151" t="s">
        <v>3741</v>
      </c>
      <c r="D4983" s="151" t="s">
        <v>852</v>
      </c>
      <c r="E4983" s="151">
        <v>1.2981853999999999</v>
      </c>
      <c r="F4983" s="154" t="s">
        <v>7869</v>
      </c>
      <c r="G4983" s="156">
        <v>0</v>
      </c>
      <c r="H4983" s="156">
        <v>30.781214286000001</v>
      </c>
      <c r="I4983" s="156">
        <v>30.781214286000001</v>
      </c>
      <c r="J4983" s="156" t="s">
        <v>704</v>
      </c>
      <c r="K4983" s="151" t="str">
        <f>IFERROR(IF(VLOOKUP(B4983,comp!$D:$L,1,FALSE)=B4983,"",""),"Novo")</f>
        <v/>
      </c>
    </row>
    <row r="4984" spans="1:11">
      <c r="A4984" s="151">
        <v>2436</v>
      </c>
      <c r="B4984" s="151">
        <v>34761</v>
      </c>
      <c r="C4984" s="151" t="s">
        <v>3742</v>
      </c>
      <c r="D4984" s="151" t="s">
        <v>852</v>
      </c>
      <c r="E4984" s="151">
        <v>0.84690469999999995</v>
      </c>
      <c r="F4984" s="154" t="s">
        <v>7870</v>
      </c>
      <c r="G4984" s="156">
        <v>0</v>
      </c>
      <c r="H4984" s="156">
        <v>1107629.6000000001</v>
      </c>
      <c r="I4984" s="156">
        <v>1107629.6000000001</v>
      </c>
      <c r="J4984" s="156" t="s">
        <v>704</v>
      </c>
      <c r="K4984" s="151" t="str">
        <f>IFERROR(IF(VLOOKUP(B4984,comp!$D:$L,1,FALSE)=B4984,"",""),"Novo")</f>
        <v/>
      </c>
    </row>
    <row r="4985" spans="1:11">
      <c r="A4985" s="151">
        <v>2436</v>
      </c>
      <c r="B4985" s="151">
        <v>34794</v>
      </c>
      <c r="C4985" s="151" t="s">
        <v>3743</v>
      </c>
      <c r="D4985" s="151" t="s">
        <v>852</v>
      </c>
      <c r="E4985" s="151">
        <v>1.0691634000000001</v>
      </c>
      <c r="F4985" s="154" t="s">
        <v>7871</v>
      </c>
      <c r="G4985" s="156">
        <v>0</v>
      </c>
      <c r="H4985" s="156">
        <v>1692007.6112223901</v>
      </c>
      <c r="I4985" s="156">
        <v>1692007.6112223901</v>
      </c>
      <c r="J4985" s="156" t="s">
        <v>704</v>
      </c>
      <c r="K4985" s="151" t="str">
        <f>IFERROR(IF(VLOOKUP(B4985,comp!$D:$L,1,FALSE)=B4985,"",""),"Novo")</f>
        <v/>
      </c>
    </row>
    <row r="4986" spans="1:11">
      <c r="A4986" s="151">
        <v>2436</v>
      </c>
      <c r="B4986" s="151">
        <v>40918</v>
      </c>
      <c r="C4986" s="151" t="s">
        <v>3744</v>
      </c>
      <c r="D4986" s="151" t="s">
        <v>3050</v>
      </c>
      <c r="E4986" s="151">
        <v>220</v>
      </c>
      <c r="F4986" s="154" t="s">
        <v>7872</v>
      </c>
      <c r="G4986" s="156">
        <v>0</v>
      </c>
      <c r="H4986" s="156">
        <v>926750.84328240005</v>
      </c>
      <c r="I4986" s="156">
        <v>926750.84328240005</v>
      </c>
      <c r="J4986" s="156" t="s">
        <v>704</v>
      </c>
      <c r="K4986" s="151" t="str">
        <f>IFERROR(IF(VLOOKUP(B4986,comp!$D:$L,1,FALSE)=B4986,"",""),"Novo")</f>
        <v/>
      </c>
    </row>
    <row r="4987" spans="1:11">
      <c r="A4987" s="151">
        <v>2436</v>
      </c>
      <c r="B4987" s="151">
        <v>40922</v>
      </c>
      <c r="C4987" s="151" t="s">
        <v>3745</v>
      </c>
      <c r="D4987" s="151" t="s">
        <v>3050</v>
      </c>
      <c r="E4987" s="151">
        <v>285.60079050000002</v>
      </c>
      <c r="F4987" s="154" t="s">
        <v>7873</v>
      </c>
      <c r="G4987" s="156">
        <v>0</v>
      </c>
      <c r="H4987" s="156">
        <v>1185657.760118376</v>
      </c>
      <c r="I4987" s="156">
        <v>1185657.760118376</v>
      </c>
      <c r="J4987" s="156" t="s">
        <v>704</v>
      </c>
      <c r="K4987" s="151" t="str">
        <f>IFERROR(IF(VLOOKUP(B4987,comp!$D:$L,1,FALSE)=B4987,"",""),"Novo")</f>
        <v/>
      </c>
    </row>
    <row r="4988" spans="1:11">
      <c r="A4988" s="151">
        <v>2436</v>
      </c>
      <c r="B4988" s="151">
        <v>40924</v>
      </c>
      <c r="C4988" s="151" t="s">
        <v>3746</v>
      </c>
      <c r="D4988" s="151" t="s">
        <v>3050</v>
      </c>
      <c r="E4988" s="151">
        <v>186.3190276</v>
      </c>
      <c r="F4988" s="154" t="s">
        <v>7874</v>
      </c>
      <c r="G4988" s="156">
        <v>0</v>
      </c>
      <c r="H4988" s="156">
        <v>0</v>
      </c>
      <c r="I4988" s="156">
        <v>7.15</v>
      </c>
      <c r="J4988" s="156" t="s">
        <v>704</v>
      </c>
      <c r="K4988" s="151" t="str">
        <f>IFERROR(IF(VLOOKUP(B4988,comp!$D:$L,1,FALSE)=B4988,"",""),"Novo")</f>
        <v/>
      </c>
    </row>
    <row r="4989" spans="1:11">
      <c r="A4989" s="151">
        <v>2436</v>
      </c>
      <c r="B4989" s="151">
        <v>40925</v>
      </c>
      <c r="C4989" s="151" t="s">
        <v>3747</v>
      </c>
      <c r="D4989" s="151" t="s">
        <v>3050</v>
      </c>
      <c r="E4989" s="151">
        <v>235.2159533</v>
      </c>
      <c r="F4989" s="154" t="s">
        <v>7875</v>
      </c>
      <c r="G4989" s="156">
        <v>0</v>
      </c>
      <c r="H4989" s="156">
        <v>0</v>
      </c>
      <c r="I4989" s="156">
        <v>14.027854841</v>
      </c>
      <c r="J4989" s="156" t="s">
        <v>704</v>
      </c>
      <c r="K4989" s="151" t="str">
        <f>IFERROR(IF(VLOOKUP(B4989,comp!$D:$L,1,FALSE)=B4989,"",""),"Novo")</f>
        <v/>
      </c>
    </row>
    <row r="4990" spans="1:11">
      <c r="A4990" s="151">
        <v>2446</v>
      </c>
      <c r="B4990" s="151">
        <v>2446</v>
      </c>
      <c r="C4990" s="151" t="s">
        <v>2351</v>
      </c>
      <c r="D4990" s="151" t="s">
        <v>826</v>
      </c>
      <c r="E4990" s="151">
        <v>1</v>
      </c>
      <c r="F4990" s="154" t="s">
        <v>7876</v>
      </c>
      <c r="G4990" s="156">
        <v>7.15</v>
      </c>
      <c r="H4990" s="156">
        <v>0</v>
      </c>
      <c r="I4990" s="156">
        <v>31.099473321000005</v>
      </c>
      <c r="J4990" s="156" t="s">
        <v>4328</v>
      </c>
      <c r="K4990" s="151" t="str">
        <f>IFERROR(IF(VLOOKUP(B4990,comp!$D:$L,1,FALSE)=B4990,"",""),"Novo")</f>
        <v/>
      </c>
    </row>
    <row r="4991" spans="1:11">
      <c r="A4991" s="151">
        <v>2446</v>
      </c>
      <c r="B4991" s="151">
        <v>2442</v>
      </c>
      <c r="C4991" s="151" t="s">
        <v>2352</v>
      </c>
      <c r="D4991" s="151" t="s">
        <v>826</v>
      </c>
      <c r="E4991" s="151">
        <v>1.4013841</v>
      </c>
      <c r="F4991" s="154" t="s">
        <v>7877</v>
      </c>
      <c r="G4991" s="156">
        <v>14.027854841</v>
      </c>
      <c r="H4991" s="156">
        <v>0</v>
      </c>
      <c r="I4991" s="156">
        <v>20.659203899999998</v>
      </c>
      <c r="J4991" s="156" t="s">
        <v>4328</v>
      </c>
      <c r="K4991" s="151" t="str">
        <f>IFERROR(IF(VLOOKUP(B4991,comp!$D:$L,1,FALSE)=B4991,"",""),"Novo")</f>
        <v/>
      </c>
    </row>
    <row r="4992" spans="1:11">
      <c r="A4992" s="151">
        <v>2446</v>
      </c>
      <c r="B4992" s="151">
        <v>2662</v>
      </c>
      <c r="C4992" s="151" t="s">
        <v>3748</v>
      </c>
      <c r="D4992" s="151" t="s">
        <v>727</v>
      </c>
      <c r="E4992" s="151">
        <v>2.0858131000000002</v>
      </c>
      <c r="F4992" s="154" t="s">
        <v>7878</v>
      </c>
      <c r="G4992" s="156">
        <v>31.099473321000005</v>
      </c>
      <c r="H4992" s="156">
        <v>0</v>
      </c>
      <c r="I4992" s="156">
        <v>7.2798548060000003</v>
      </c>
      <c r="J4992" s="156" t="s">
        <v>4328</v>
      </c>
      <c r="K4992" s="151" t="str">
        <f>IFERROR(IF(VLOOKUP(B4992,comp!$D:$L,1,FALSE)=B4992,"",""),"Novo")</f>
        <v/>
      </c>
    </row>
    <row r="4993" spans="1:11">
      <c r="A4993" s="151">
        <v>2446</v>
      </c>
      <c r="B4993" s="151">
        <v>2664</v>
      </c>
      <c r="C4993" s="151" t="s">
        <v>3749</v>
      </c>
      <c r="D4993" s="151" t="s">
        <v>727</v>
      </c>
      <c r="E4993" s="151">
        <v>1.7003459999999999</v>
      </c>
      <c r="F4993" s="154" t="s">
        <v>7879</v>
      </c>
      <c r="G4993" s="156">
        <v>20.659203899999998</v>
      </c>
      <c r="H4993" s="156">
        <v>0</v>
      </c>
      <c r="I4993" s="156">
        <v>9.5002354880000013</v>
      </c>
      <c r="J4993" s="156" t="s">
        <v>4328</v>
      </c>
      <c r="K4993" s="151" t="str">
        <f>IFERROR(IF(VLOOKUP(B4993,comp!$D:$L,1,FALSE)=B4993,"",""),"Novo")</f>
        <v/>
      </c>
    </row>
    <row r="4994" spans="1:11">
      <c r="A4994" s="151">
        <v>2446</v>
      </c>
      <c r="B4994" s="151">
        <v>2666</v>
      </c>
      <c r="C4994" s="151" t="s">
        <v>3750</v>
      </c>
      <c r="D4994" s="151" t="s">
        <v>727</v>
      </c>
      <c r="E4994" s="151">
        <v>1.0096886</v>
      </c>
      <c r="F4994" s="154" t="s">
        <v>7880</v>
      </c>
      <c r="G4994" s="156">
        <v>7.2798548060000003</v>
      </c>
      <c r="H4994" s="156">
        <v>0</v>
      </c>
      <c r="I4994" s="156">
        <v>3.4704912840000004</v>
      </c>
      <c r="J4994" s="156" t="s">
        <v>4328</v>
      </c>
      <c r="K4994" s="151" t="str">
        <f>IFERROR(IF(VLOOKUP(B4994,comp!$D:$L,1,FALSE)=B4994,"",""),"Novo")</f>
        <v/>
      </c>
    </row>
    <row r="4995" spans="1:11">
      <c r="A4995" s="151">
        <v>2446</v>
      </c>
      <c r="B4995" s="151">
        <v>2668</v>
      </c>
      <c r="C4995" s="151" t="s">
        <v>3751</v>
      </c>
      <c r="D4995" s="151" t="s">
        <v>727</v>
      </c>
      <c r="E4995" s="151">
        <v>1.1529412000000001</v>
      </c>
      <c r="F4995" s="154" t="s">
        <v>7643</v>
      </c>
      <c r="G4995" s="156">
        <v>9.5002354880000013</v>
      </c>
      <c r="H4995" s="156">
        <v>0</v>
      </c>
      <c r="I4995" s="156">
        <v>2.6370382499999998</v>
      </c>
      <c r="J4995" s="156" t="s">
        <v>4328</v>
      </c>
      <c r="K4995" s="151" t="str">
        <f>IFERROR(IF(VLOOKUP(B4995,comp!$D:$L,1,FALSE)=B4995,"",""),"Novo")</f>
        <v/>
      </c>
    </row>
    <row r="4996" spans="1:11">
      <c r="A4996" s="151">
        <v>2446</v>
      </c>
      <c r="B4996" s="151">
        <v>39246</v>
      </c>
      <c r="C4996" s="151" t="s">
        <v>2350</v>
      </c>
      <c r="D4996" s="151" t="s">
        <v>826</v>
      </c>
      <c r="E4996" s="151">
        <v>0.6968858</v>
      </c>
      <c r="F4996" s="154" t="s">
        <v>7881</v>
      </c>
      <c r="G4996" s="156">
        <v>3.4704912840000004</v>
      </c>
      <c r="H4996" s="156">
        <v>0</v>
      </c>
      <c r="I4996" s="156">
        <v>27.263059152</v>
      </c>
      <c r="J4996" s="156" t="s">
        <v>4328</v>
      </c>
      <c r="K4996" s="151" t="str">
        <f>IFERROR(IF(VLOOKUP(B4996,comp!$D:$L,1,FALSE)=B4996,"",""),"Novo")</f>
        <v/>
      </c>
    </row>
    <row r="4997" spans="1:11">
      <c r="A4997" s="151">
        <v>2446</v>
      </c>
      <c r="B4997" s="151">
        <v>39247</v>
      </c>
      <c r="C4997" s="151" t="s">
        <v>2336</v>
      </c>
      <c r="D4997" s="151" t="s">
        <v>826</v>
      </c>
      <c r="E4997" s="151">
        <v>0.6076125</v>
      </c>
      <c r="F4997" s="154" t="s">
        <v>7882</v>
      </c>
      <c r="G4997" s="156">
        <v>2.6370382499999998</v>
      </c>
      <c r="H4997" s="156">
        <v>0</v>
      </c>
      <c r="I4997" s="156">
        <v>0.52896893599999995</v>
      </c>
      <c r="J4997" s="156" t="s">
        <v>4328</v>
      </c>
      <c r="K4997" s="151" t="str">
        <f>IFERROR(IF(VLOOKUP(B4997,comp!$D:$L,1,FALSE)=B4997,"",""),"Novo")</f>
        <v/>
      </c>
    </row>
    <row r="4998" spans="1:11">
      <c r="A4998" s="151">
        <v>2446</v>
      </c>
      <c r="B4998" s="151">
        <v>39248</v>
      </c>
      <c r="C4998" s="151" t="s">
        <v>2353</v>
      </c>
      <c r="D4998" s="151" t="s">
        <v>826</v>
      </c>
      <c r="E4998" s="151">
        <v>1.9529411999999999</v>
      </c>
      <c r="F4998" s="154" t="s">
        <v>7883</v>
      </c>
      <c r="G4998" s="156">
        <v>27.263059152</v>
      </c>
      <c r="H4998" s="156">
        <v>0</v>
      </c>
      <c r="I4998" s="156">
        <v>1.147958526</v>
      </c>
      <c r="J4998" s="156" t="s">
        <v>4328</v>
      </c>
      <c r="K4998" s="151" t="str">
        <f>IFERROR(IF(VLOOKUP(B4998,comp!$D:$L,1,FALSE)=B4998,"",""),"Novo")</f>
        <v/>
      </c>
    </row>
    <row r="4999" spans="1:11">
      <c r="A4999" s="151">
        <v>2446</v>
      </c>
      <c r="B4999" s="151">
        <v>40400</v>
      </c>
      <c r="C4999" s="151" t="s">
        <v>3752</v>
      </c>
      <c r="D4999" s="151" t="s">
        <v>826</v>
      </c>
      <c r="E4999" s="151">
        <v>0.27266439999999997</v>
      </c>
      <c r="F4999" s="154" t="s">
        <v>7884</v>
      </c>
      <c r="G4999" s="156">
        <v>0.52896893599999995</v>
      </c>
      <c r="H4999" s="156">
        <v>0</v>
      </c>
      <c r="I4999" s="156">
        <v>1.8947543520000001</v>
      </c>
      <c r="J4999" s="156" t="s">
        <v>4328</v>
      </c>
      <c r="K4999" s="151" t="str">
        <f>IFERROR(IF(VLOOKUP(B4999,comp!$D:$L,1,FALSE)=B4999,"",""),"Novo")</f>
        <v/>
      </c>
    </row>
    <row r="5000" spans="1:11">
      <c r="A5000" s="151">
        <v>2446</v>
      </c>
      <c r="B5000" s="151">
        <v>40401</v>
      </c>
      <c r="C5000" s="151" t="s">
        <v>2335</v>
      </c>
      <c r="D5000" s="151" t="s">
        <v>826</v>
      </c>
      <c r="E5000" s="151">
        <v>0.40138410000000002</v>
      </c>
      <c r="F5000" s="154" t="s">
        <v>7098</v>
      </c>
      <c r="G5000" s="156">
        <v>1.147958526</v>
      </c>
      <c r="H5000" s="156">
        <v>0</v>
      </c>
      <c r="I5000" s="156">
        <v>2414.1350109719997</v>
      </c>
      <c r="J5000" s="156" t="s">
        <v>4328</v>
      </c>
      <c r="K5000" s="151" t="str">
        <f>IFERROR(IF(VLOOKUP(B5000,comp!$D:$L,1,FALSE)=B5000,"",""),"Novo")</f>
        <v/>
      </c>
    </row>
    <row r="5001" spans="1:11">
      <c r="A5001" s="151">
        <v>2446</v>
      </c>
      <c r="B5001" s="151">
        <v>40402</v>
      </c>
      <c r="C5001" s="151" t="s">
        <v>2337</v>
      </c>
      <c r="D5001" s="151" t="s">
        <v>826</v>
      </c>
      <c r="E5001" s="151">
        <v>0.51487890000000003</v>
      </c>
      <c r="F5001" s="154" t="s">
        <v>7885</v>
      </c>
      <c r="G5001" s="156">
        <v>1.8947543520000001</v>
      </c>
      <c r="H5001" s="156">
        <v>0</v>
      </c>
      <c r="I5001" s="156">
        <v>5925.4561049760005</v>
      </c>
      <c r="J5001" s="156" t="s">
        <v>4328</v>
      </c>
      <c r="K5001" s="151" t="str">
        <f>IFERROR(IF(VLOOKUP(B5001,comp!$D:$L,1,FALSE)=B5001,"",""),"Novo")</f>
        <v/>
      </c>
    </row>
    <row r="5002" spans="1:11">
      <c r="A5002" s="151">
        <v>2446</v>
      </c>
      <c r="B5002" s="151">
        <v>41779</v>
      </c>
      <c r="C5002" s="151" t="s">
        <v>741</v>
      </c>
      <c r="D5002" s="151" t="s">
        <v>826</v>
      </c>
      <c r="E5002" s="151">
        <v>18.375209399999999</v>
      </c>
      <c r="F5002" s="154" t="s">
        <v>7886</v>
      </c>
      <c r="G5002" s="156">
        <v>2414.1350109719997</v>
      </c>
      <c r="H5002" s="156">
        <v>0</v>
      </c>
      <c r="I5002" s="156">
        <v>15564.180664875998</v>
      </c>
      <c r="J5002" s="156" t="s">
        <v>4328</v>
      </c>
      <c r="K5002" s="151" t="str">
        <f>IFERROR(IF(VLOOKUP(B5002,comp!$D:$L,1,FALSE)=B5002,"",""),"Novo")</f>
        <v/>
      </c>
    </row>
    <row r="5003" spans="1:11">
      <c r="A5003" s="151">
        <v>2446</v>
      </c>
      <c r="B5003" s="151">
        <v>41780</v>
      </c>
      <c r="C5003" s="151" t="s">
        <v>742</v>
      </c>
      <c r="D5003" s="151" t="s">
        <v>826</v>
      </c>
      <c r="E5003" s="151">
        <v>28.788107199999999</v>
      </c>
      <c r="F5003" s="154" t="s">
        <v>7887</v>
      </c>
      <c r="G5003" s="156">
        <v>5925.4561049760005</v>
      </c>
      <c r="H5003" s="156">
        <v>0</v>
      </c>
      <c r="I5003" s="156">
        <v>76035.766825348008</v>
      </c>
      <c r="J5003" s="156" t="s">
        <v>4328</v>
      </c>
      <c r="K5003" s="151" t="str">
        <f>IFERROR(IF(VLOOKUP(B5003,comp!$D:$L,1,FALSE)=B5003,"",""),"Novo")</f>
        <v/>
      </c>
    </row>
    <row r="5004" spans="1:11">
      <c r="A5004" s="151">
        <v>2446</v>
      </c>
      <c r="B5004" s="151">
        <v>41781</v>
      </c>
      <c r="C5004" s="151" t="s">
        <v>3753</v>
      </c>
      <c r="D5004" s="151" t="s">
        <v>826</v>
      </c>
      <c r="E5004" s="151">
        <v>46.656616399999997</v>
      </c>
      <c r="F5004" s="154" t="s">
        <v>7888</v>
      </c>
      <c r="G5004" s="156">
        <v>15564.180664875998</v>
      </c>
      <c r="H5004" s="156">
        <v>0</v>
      </c>
      <c r="I5004" s="156">
        <v>201158.62932182397</v>
      </c>
      <c r="J5004" s="156" t="s">
        <v>4328</v>
      </c>
      <c r="K5004" s="151" t="str">
        <f>IFERROR(IF(VLOOKUP(B5004,comp!$D:$L,1,FALSE)=B5004,"",""),"Novo")</f>
        <v/>
      </c>
    </row>
    <row r="5005" spans="1:11">
      <c r="A5005" s="151">
        <v>2446</v>
      </c>
      <c r="B5005" s="151">
        <v>41782</v>
      </c>
      <c r="C5005" s="151" t="s">
        <v>739</v>
      </c>
      <c r="D5005" s="151" t="s">
        <v>826</v>
      </c>
      <c r="E5005" s="151">
        <v>103.12311560000001</v>
      </c>
      <c r="F5005" s="154" t="s">
        <v>7889</v>
      </c>
      <c r="G5005" s="156">
        <v>76035.766825348008</v>
      </c>
      <c r="H5005" s="156">
        <v>0</v>
      </c>
      <c r="I5005" s="156">
        <v>477365.20476245903</v>
      </c>
      <c r="J5005" s="156" t="s">
        <v>4328</v>
      </c>
      <c r="K5005" s="151" t="str">
        <f>IFERROR(IF(VLOOKUP(B5005,comp!$D:$L,1,FALSE)=B5005,"",""),"Novo")</f>
        <v/>
      </c>
    </row>
    <row r="5006" spans="1:11">
      <c r="A5006" s="151">
        <v>2446</v>
      </c>
      <c r="B5006" s="151">
        <v>41783</v>
      </c>
      <c r="C5006" s="151" t="s">
        <v>743</v>
      </c>
      <c r="D5006" s="151" t="s">
        <v>826</v>
      </c>
      <c r="E5006" s="151">
        <v>167.73283079999999</v>
      </c>
      <c r="F5006" s="154" t="s">
        <v>7890</v>
      </c>
      <c r="G5006" s="156">
        <v>201158.62932182397</v>
      </c>
      <c r="H5006" s="156">
        <v>0</v>
      </c>
      <c r="I5006" s="156">
        <v>911813.23960896407</v>
      </c>
      <c r="J5006" s="156" t="s">
        <v>4328</v>
      </c>
      <c r="K5006" s="151" t="str">
        <f>IFERROR(IF(VLOOKUP(B5006,comp!$D:$L,1,FALSE)=B5006,"",""),"Novo")</f>
        <v/>
      </c>
    </row>
    <row r="5007" spans="1:11">
      <c r="A5007" s="151">
        <v>2446</v>
      </c>
      <c r="B5007" s="151">
        <v>41785</v>
      </c>
      <c r="C5007" s="151" t="s">
        <v>744</v>
      </c>
      <c r="D5007" s="151" t="s">
        <v>826</v>
      </c>
      <c r="E5007" s="151">
        <v>258.38860970000002</v>
      </c>
      <c r="F5007" s="154" t="s">
        <v>7891</v>
      </c>
      <c r="G5007" s="156">
        <v>477365.20476245903</v>
      </c>
      <c r="H5007" s="156">
        <v>0</v>
      </c>
      <c r="I5007" s="156">
        <v>34758.618095211998</v>
      </c>
      <c r="J5007" s="156" t="s">
        <v>4328</v>
      </c>
      <c r="K5007" s="151" t="str">
        <f>IFERROR(IF(VLOOKUP(B5007,comp!$D:$L,1,FALSE)=B5007,"",""),"Novo")</f>
        <v/>
      </c>
    </row>
    <row r="5008" spans="1:11">
      <c r="A5008" s="151">
        <v>2446</v>
      </c>
      <c r="B5008" s="151">
        <v>41786</v>
      </c>
      <c r="C5008" s="151" t="s">
        <v>745</v>
      </c>
      <c r="D5008" s="151" t="s">
        <v>826</v>
      </c>
      <c r="E5008" s="151">
        <v>357.10887769999999</v>
      </c>
      <c r="F5008" s="154" t="s">
        <v>7892</v>
      </c>
      <c r="G5008" s="156">
        <v>911813.23960896407</v>
      </c>
      <c r="H5008" s="156">
        <v>0</v>
      </c>
      <c r="I5008" s="156">
        <v>14.69</v>
      </c>
      <c r="J5008" s="156" t="s">
        <v>4328</v>
      </c>
      <c r="K5008" s="151" t="str">
        <f>IFERROR(IF(VLOOKUP(B5008,comp!$D:$L,1,FALSE)=B5008,"",""),"Novo")</f>
        <v/>
      </c>
    </row>
    <row r="5009" spans="1:11">
      <c r="A5009" s="151">
        <v>2446</v>
      </c>
      <c r="B5009" s="151">
        <v>44812</v>
      </c>
      <c r="C5009" s="151" t="s">
        <v>3754</v>
      </c>
      <c r="D5009" s="151" t="s">
        <v>826</v>
      </c>
      <c r="E5009" s="151">
        <v>69.723618099999996</v>
      </c>
      <c r="F5009" s="154" t="s">
        <v>7893</v>
      </c>
      <c r="G5009" s="156">
        <v>34758.618095211998</v>
      </c>
      <c r="H5009" s="156">
        <v>0</v>
      </c>
      <c r="I5009" s="156">
        <v>6.6490997040000002</v>
      </c>
      <c r="J5009" s="156" t="s">
        <v>4328</v>
      </c>
      <c r="K5009" s="151" t="str">
        <f>IFERROR(IF(VLOOKUP(B5009,comp!$D:$L,1,FALSE)=B5009,"",""),"Novo")</f>
        <v/>
      </c>
    </row>
    <row r="5010" spans="1:11">
      <c r="A5010" s="151">
        <v>2559</v>
      </c>
      <c r="B5010" s="151">
        <v>2559</v>
      </c>
      <c r="C5010" s="151" t="s">
        <v>2411</v>
      </c>
      <c r="D5010" s="151" t="s">
        <v>727</v>
      </c>
      <c r="E5010" s="151">
        <v>1</v>
      </c>
      <c r="F5010" s="154" t="s">
        <v>7894</v>
      </c>
      <c r="G5010" s="156">
        <v>14.69</v>
      </c>
      <c r="H5010" s="156">
        <v>0</v>
      </c>
      <c r="I5010" s="156">
        <v>1.8213429190000001</v>
      </c>
      <c r="J5010" s="156" t="s">
        <v>4328</v>
      </c>
      <c r="K5010" s="151" t="str">
        <f>IFERROR(IF(VLOOKUP(B5010,comp!$D:$L,1,FALSE)=B5010,"",""),"Novo")</f>
        <v/>
      </c>
    </row>
    <row r="5011" spans="1:11">
      <c r="A5011" s="151">
        <v>2559</v>
      </c>
      <c r="B5011" s="151">
        <v>1049</v>
      </c>
      <c r="C5011" s="151" t="s">
        <v>3755</v>
      </c>
      <c r="D5011" s="151" t="s">
        <v>727</v>
      </c>
      <c r="E5011" s="151">
        <v>0.67298579999999997</v>
      </c>
      <c r="F5011" s="154" t="s">
        <v>7895</v>
      </c>
      <c r="G5011" s="156">
        <v>6.6490997040000002</v>
      </c>
      <c r="H5011" s="156">
        <v>0</v>
      </c>
      <c r="I5011" s="156">
        <v>339.90473649</v>
      </c>
      <c r="J5011" s="156" t="s">
        <v>4328</v>
      </c>
      <c r="K5011" s="151" t="str">
        <f>IFERROR(IF(VLOOKUP(B5011,comp!$D:$L,1,FALSE)=B5011,"",""),"Novo")</f>
        <v/>
      </c>
    </row>
    <row r="5012" spans="1:11">
      <c r="A5012" s="151">
        <v>2559</v>
      </c>
      <c r="B5012" s="151">
        <v>1050</v>
      </c>
      <c r="C5012" s="151" t="s">
        <v>3756</v>
      </c>
      <c r="D5012" s="151" t="s">
        <v>727</v>
      </c>
      <c r="E5012" s="151">
        <v>0.35229070000000001</v>
      </c>
      <c r="F5012" s="154" t="s">
        <v>7583</v>
      </c>
      <c r="G5012" s="156">
        <v>1.8213429190000001</v>
      </c>
      <c r="H5012" s="156">
        <v>0</v>
      </c>
      <c r="I5012" s="156">
        <v>1.1077724450000002</v>
      </c>
      <c r="J5012" s="156" t="s">
        <v>4328</v>
      </c>
      <c r="K5012" s="151" t="str">
        <f>IFERROR(IF(VLOOKUP(B5012,comp!$D:$L,1,FALSE)=B5012,"",""),"Novo")</f>
        <v/>
      </c>
    </row>
    <row r="5013" spans="1:11">
      <c r="A5013" s="151">
        <v>2559</v>
      </c>
      <c r="B5013" s="151">
        <v>1051</v>
      </c>
      <c r="C5013" s="151" t="s">
        <v>3757</v>
      </c>
      <c r="D5013" s="151" t="s">
        <v>727</v>
      </c>
      <c r="E5013" s="151">
        <v>4.8104265000000002</v>
      </c>
      <c r="F5013" s="154" t="s">
        <v>7896</v>
      </c>
      <c r="G5013" s="156">
        <v>339.90473649</v>
      </c>
      <c r="H5013" s="156">
        <v>0</v>
      </c>
      <c r="I5013" s="156">
        <v>3.8934597239999995</v>
      </c>
      <c r="J5013" s="156" t="s">
        <v>4328</v>
      </c>
      <c r="K5013" s="151" t="str">
        <f>IFERROR(IF(VLOOKUP(B5013,comp!$D:$L,1,FALSE)=B5013,"",""),"Novo")</f>
        <v/>
      </c>
    </row>
    <row r="5014" spans="1:11">
      <c r="A5014" s="151">
        <v>2559</v>
      </c>
      <c r="B5014" s="151">
        <v>1098</v>
      </c>
      <c r="C5014" s="151" t="s">
        <v>3758</v>
      </c>
      <c r="D5014" s="151" t="s">
        <v>727</v>
      </c>
      <c r="E5014" s="151">
        <v>0.2748815</v>
      </c>
      <c r="F5014" s="154" t="s">
        <v>7139</v>
      </c>
      <c r="G5014" s="156">
        <v>1.1077724450000002</v>
      </c>
      <c r="H5014" s="156">
        <v>0</v>
      </c>
      <c r="I5014" s="156">
        <v>19.264613754000003</v>
      </c>
      <c r="J5014" s="156" t="s">
        <v>4328</v>
      </c>
      <c r="K5014" s="151" t="str">
        <f>IFERROR(IF(VLOOKUP(B5014,comp!$D:$L,1,FALSE)=B5014,"",""),"Novo")</f>
        <v/>
      </c>
    </row>
    <row r="5015" spans="1:11">
      <c r="A5015" s="151">
        <v>2559</v>
      </c>
      <c r="B5015" s="151">
        <v>1099</v>
      </c>
      <c r="C5015" s="151" t="s">
        <v>3759</v>
      </c>
      <c r="D5015" s="151" t="s">
        <v>727</v>
      </c>
      <c r="E5015" s="151">
        <v>0.51500789999999996</v>
      </c>
      <c r="F5015" s="154" t="s">
        <v>7897</v>
      </c>
      <c r="G5015" s="156">
        <v>3.8934597239999995</v>
      </c>
      <c r="H5015" s="156">
        <v>0</v>
      </c>
      <c r="I5015" s="156">
        <v>72.358611179999997</v>
      </c>
      <c r="J5015" s="156" t="s">
        <v>4328</v>
      </c>
      <c r="K5015" s="151" t="str">
        <f>IFERROR(IF(VLOOKUP(B5015,comp!$D:$L,1,FALSE)=B5015,"",""),"Novo")</f>
        <v/>
      </c>
    </row>
    <row r="5016" spans="1:11">
      <c r="A5016" s="151">
        <v>2559</v>
      </c>
      <c r="B5016" s="151">
        <v>1100</v>
      </c>
      <c r="C5016" s="151" t="s">
        <v>3760</v>
      </c>
      <c r="D5016" s="151" t="s">
        <v>727</v>
      </c>
      <c r="E5016" s="151">
        <v>1.1453397000000001</v>
      </c>
      <c r="F5016" s="154" t="s">
        <v>7213</v>
      </c>
      <c r="G5016" s="156">
        <v>19.264613754000003</v>
      </c>
      <c r="H5016" s="156">
        <v>0</v>
      </c>
      <c r="I5016" s="156">
        <v>160.88143998699999</v>
      </c>
      <c r="J5016" s="156" t="s">
        <v>4328</v>
      </c>
      <c r="K5016" s="151" t="str">
        <f>IFERROR(IF(VLOOKUP(B5016,comp!$D:$L,1,FALSE)=B5016,"",""),"Novo")</f>
        <v/>
      </c>
    </row>
    <row r="5017" spans="1:11">
      <c r="A5017" s="151">
        <v>2559</v>
      </c>
      <c r="B5017" s="151">
        <v>1101</v>
      </c>
      <c r="C5017" s="151" t="s">
        <v>3761</v>
      </c>
      <c r="D5017" s="151" t="s">
        <v>727</v>
      </c>
      <c r="E5017" s="151">
        <v>2.2195893</v>
      </c>
      <c r="F5017" s="154" t="s">
        <v>7898</v>
      </c>
      <c r="G5017" s="156">
        <v>72.358611179999997</v>
      </c>
      <c r="H5017" s="156">
        <v>0</v>
      </c>
      <c r="I5017" s="156">
        <v>1.2355192799999999</v>
      </c>
      <c r="J5017" s="156" t="s">
        <v>4328</v>
      </c>
      <c r="K5017" s="151" t="str">
        <f>IFERROR(IF(VLOOKUP(B5017,comp!$D:$L,1,FALSE)=B5017,"",""),"Novo")</f>
        <v/>
      </c>
    </row>
    <row r="5018" spans="1:11">
      <c r="A5018" s="151">
        <v>2559</v>
      </c>
      <c r="B5018" s="151">
        <v>1102</v>
      </c>
      <c r="C5018" s="151" t="s">
        <v>3762</v>
      </c>
      <c r="D5018" s="151" t="s">
        <v>727</v>
      </c>
      <c r="E5018" s="151">
        <v>3.3096367</v>
      </c>
      <c r="F5018" s="154" t="s">
        <v>7899</v>
      </c>
      <c r="G5018" s="156">
        <v>160.88143998699999</v>
      </c>
      <c r="H5018" s="156">
        <v>0</v>
      </c>
      <c r="I5018" s="156">
        <v>79.214724054000001</v>
      </c>
      <c r="J5018" s="156" t="s">
        <v>4328</v>
      </c>
      <c r="K5018" s="151" t="str">
        <f>IFERROR(IF(VLOOKUP(B5018,comp!$D:$L,1,FALSE)=B5018,"",""),"Novo")</f>
        <v/>
      </c>
    </row>
    <row r="5019" spans="1:11">
      <c r="A5019" s="151">
        <v>2559</v>
      </c>
      <c r="B5019" s="151">
        <v>2483</v>
      </c>
      <c r="C5019" s="151" t="s">
        <v>3763</v>
      </c>
      <c r="D5019" s="151" t="s">
        <v>727</v>
      </c>
      <c r="E5019" s="151">
        <v>0.29002800000000001</v>
      </c>
      <c r="F5019" s="154" t="s">
        <v>7900</v>
      </c>
      <c r="G5019" s="156">
        <v>1.2355192799999999</v>
      </c>
      <c r="H5019" s="156">
        <v>0</v>
      </c>
      <c r="I5019" s="156">
        <v>194.580879966</v>
      </c>
      <c r="J5019" s="156" t="s">
        <v>4328</v>
      </c>
      <c r="K5019" s="151" t="str">
        <f>IFERROR(IF(VLOOKUP(B5019,comp!$D:$L,1,FALSE)=B5019,"",""),"Novo")</f>
        <v/>
      </c>
    </row>
    <row r="5020" spans="1:11">
      <c r="A5020" s="151">
        <v>2559</v>
      </c>
      <c r="B5020" s="151">
        <v>2484</v>
      </c>
      <c r="C5020" s="151" t="s">
        <v>3764</v>
      </c>
      <c r="D5020" s="151" t="s">
        <v>727</v>
      </c>
      <c r="E5020" s="151">
        <v>2.3223313999999999</v>
      </c>
      <c r="F5020" s="154" t="s">
        <v>7901</v>
      </c>
      <c r="G5020" s="156">
        <v>79.214724054000001</v>
      </c>
      <c r="H5020" s="156">
        <v>0</v>
      </c>
      <c r="I5020" s="156">
        <v>0.28365159600000001</v>
      </c>
      <c r="J5020" s="156" t="s">
        <v>4328</v>
      </c>
      <c r="K5020" s="151" t="str">
        <f>IFERROR(IF(VLOOKUP(B5020,comp!$D:$L,1,FALSE)=B5020,"",""),"Novo")</f>
        <v/>
      </c>
    </row>
    <row r="5021" spans="1:11">
      <c r="A5021" s="151">
        <v>2559</v>
      </c>
      <c r="B5021" s="151">
        <v>2485</v>
      </c>
      <c r="C5021" s="151" t="s">
        <v>3765</v>
      </c>
      <c r="D5021" s="151" t="s">
        <v>727</v>
      </c>
      <c r="E5021" s="151">
        <v>3.6397471000000001</v>
      </c>
      <c r="F5021" s="154" t="s">
        <v>7902</v>
      </c>
      <c r="G5021" s="156">
        <v>194.580879966</v>
      </c>
      <c r="H5021" s="156">
        <v>0</v>
      </c>
      <c r="I5021" s="156">
        <v>0.38938190699999997</v>
      </c>
      <c r="J5021" s="156" t="s">
        <v>4328</v>
      </c>
      <c r="K5021" s="151" t="str">
        <f>IFERROR(IF(VLOOKUP(B5021,comp!$D:$L,1,FALSE)=B5021,"",""),"Novo")</f>
        <v/>
      </c>
    </row>
    <row r="5022" spans="1:11">
      <c r="A5022" s="151">
        <v>2559</v>
      </c>
      <c r="B5022" s="151">
        <v>2487</v>
      </c>
      <c r="C5022" s="151" t="s">
        <v>3766</v>
      </c>
      <c r="D5022" s="151" t="s">
        <v>727</v>
      </c>
      <c r="E5022" s="151">
        <v>0.1390449</v>
      </c>
      <c r="F5022" s="154" t="s">
        <v>7903</v>
      </c>
      <c r="G5022" s="156">
        <v>0.28365159600000001</v>
      </c>
      <c r="H5022" s="156">
        <v>0</v>
      </c>
      <c r="I5022" s="156">
        <v>7.2830193259999998</v>
      </c>
      <c r="J5022" s="156" t="s">
        <v>4328</v>
      </c>
      <c r="K5022" s="151" t="str">
        <f>IFERROR(IF(VLOOKUP(B5022,comp!$D:$L,1,FALSE)=B5022,"",""),"Novo")</f>
        <v/>
      </c>
    </row>
    <row r="5023" spans="1:11">
      <c r="A5023" s="151">
        <v>2559</v>
      </c>
      <c r="B5023" s="151">
        <v>2488</v>
      </c>
      <c r="C5023" s="151" t="s">
        <v>3767</v>
      </c>
      <c r="D5023" s="151" t="s">
        <v>727</v>
      </c>
      <c r="E5023" s="151">
        <v>0.16292129999999999</v>
      </c>
      <c r="F5023" s="154" t="s">
        <v>7904</v>
      </c>
      <c r="G5023" s="156">
        <v>0.38938190699999997</v>
      </c>
      <c r="H5023" s="156">
        <v>0</v>
      </c>
      <c r="I5023" s="156">
        <v>8.6347749139999994</v>
      </c>
      <c r="J5023" s="156" t="s">
        <v>4328</v>
      </c>
      <c r="K5023" s="151" t="str">
        <f>IFERROR(IF(VLOOKUP(B5023,comp!$D:$L,1,FALSE)=B5023,"",""),"Novo")</f>
        <v/>
      </c>
    </row>
    <row r="5024" spans="1:11">
      <c r="A5024" s="151">
        <v>2559</v>
      </c>
      <c r="B5024" s="151">
        <v>2489</v>
      </c>
      <c r="C5024" s="151" t="s">
        <v>3768</v>
      </c>
      <c r="D5024" s="151" t="s">
        <v>727</v>
      </c>
      <c r="E5024" s="151">
        <v>0.70435389999999998</v>
      </c>
      <c r="F5024" s="154" t="s">
        <v>7905</v>
      </c>
      <c r="G5024" s="156">
        <v>7.2830193259999998</v>
      </c>
      <c r="H5024" s="156">
        <v>0</v>
      </c>
      <c r="I5024" s="156">
        <v>12.465842498999999</v>
      </c>
      <c r="J5024" s="156" t="s">
        <v>4328</v>
      </c>
      <c r="K5024" s="151" t="str">
        <f>IFERROR(IF(VLOOKUP(B5024,comp!$D:$L,1,FALSE)=B5024,"",""),"Novo")</f>
        <v/>
      </c>
    </row>
    <row r="5025" spans="1:11">
      <c r="A5025" s="151">
        <v>2559</v>
      </c>
      <c r="B5025" s="151">
        <v>2515</v>
      </c>
      <c r="C5025" s="151" t="s">
        <v>3769</v>
      </c>
      <c r="D5025" s="151" t="s">
        <v>727</v>
      </c>
      <c r="E5025" s="151">
        <v>0.76685389999999998</v>
      </c>
      <c r="F5025" s="154" t="s">
        <v>7906</v>
      </c>
      <c r="G5025" s="156">
        <v>8.6347749139999994</v>
      </c>
      <c r="H5025" s="156">
        <v>0</v>
      </c>
      <c r="I5025" s="156">
        <v>46.281570455999997</v>
      </c>
      <c r="J5025" s="156" t="s">
        <v>4328</v>
      </c>
      <c r="K5025" s="151" t="str">
        <f>IFERROR(IF(VLOOKUP(B5025,comp!$D:$L,1,FALSE)=B5025,"",""),"Novo")</f>
        <v/>
      </c>
    </row>
    <row r="5026" spans="1:11">
      <c r="A5026" s="151">
        <v>2559</v>
      </c>
      <c r="B5026" s="151">
        <v>2516</v>
      </c>
      <c r="C5026" s="151" t="s">
        <v>3770</v>
      </c>
      <c r="D5026" s="151" t="s">
        <v>727</v>
      </c>
      <c r="E5026" s="151">
        <v>0.92134830000000001</v>
      </c>
      <c r="F5026" s="154" t="s">
        <v>7907</v>
      </c>
      <c r="G5026" s="156">
        <v>12.465842498999999</v>
      </c>
      <c r="H5026" s="156">
        <v>0</v>
      </c>
      <c r="I5026" s="156">
        <v>1048.7442693840001</v>
      </c>
      <c r="J5026" s="156" t="s">
        <v>4328</v>
      </c>
      <c r="K5026" s="151" t="str">
        <f>IFERROR(IF(VLOOKUP(B5026,comp!$D:$L,1,FALSE)=B5026,"",""),"Novo")</f>
        <v/>
      </c>
    </row>
    <row r="5027" spans="1:11">
      <c r="A5027" s="151">
        <v>2559</v>
      </c>
      <c r="B5027" s="151">
        <v>2517</v>
      </c>
      <c r="C5027" s="151" t="s">
        <v>3771</v>
      </c>
      <c r="D5027" s="151" t="s">
        <v>727</v>
      </c>
      <c r="E5027" s="151">
        <v>1.7752808</v>
      </c>
      <c r="F5027" s="154" t="s">
        <v>7908</v>
      </c>
      <c r="G5027" s="156">
        <v>46.281570455999997</v>
      </c>
      <c r="H5027" s="156">
        <v>0</v>
      </c>
      <c r="I5027" s="156">
        <v>1524.7663412519998</v>
      </c>
      <c r="J5027" s="156" t="s">
        <v>4328</v>
      </c>
      <c r="K5027" s="151" t="str">
        <f>IFERROR(IF(VLOOKUP(B5027,comp!$D:$L,1,FALSE)=B5027,"",""),"Novo")</f>
        <v/>
      </c>
    </row>
    <row r="5028" spans="1:11">
      <c r="A5028" s="151">
        <v>2559</v>
      </c>
      <c r="B5028" s="151">
        <v>2518</v>
      </c>
      <c r="C5028" s="151" t="s">
        <v>3772</v>
      </c>
      <c r="D5028" s="151" t="s">
        <v>727</v>
      </c>
      <c r="E5028" s="151">
        <v>8.4494381999999995</v>
      </c>
      <c r="F5028" s="154" t="s">
        <v>7909</v>
      </c>
      <c r="G5028" s="156">
        <v>1048.7442693840001</v>
      </c>
      <c r="H5028" s="156">
        <v>0</v>
      </c>
      <c r="I5028" s="156">
        <v>5165.0743419799992</v>
      </c>
      <c r="J5028" s="156" t="s">
        <v>4328</v>
      </c>
      <c r="K5028" s="151" t="str">
        <f>IFERROR(IF(VLOOKUP(B5028,comp!$D:$L,1,FALSE)=B5028,"",""),"Novo")</f>
        <v/>
      </c>
    </row>
    <row r="5029" spans="1:11">
      <c r="A5029" s="151">
        <v>2559</v>
      </c>
      <c r="B5029" s="151">
        <v>2519</v>
      </c>
      <c r="C5029" s="151" t="s">
        <v>3773</v>
      </c>
      <c r="D5029" s="151" t="s">
        <v>727</v>
      </c>
      <c r="E5029" s="151">
        <v>10.188202199999999</v>
      </c>
      <c r="F5029" s="154" t="s">
        <v>7910</v>
      </c>
      <c r="G5029" s="156">
        <v>1524.7663412519998</v>
      </c>
      <c r="H5029" s="156">
        <v>0</v>
      </c>
      <c r="I5029" s="156">
        <v>190.02476058299999</v>
      </c>
      <c r="J5029" s="156" t="s">
        <v>4328</v>
      </c>
      <c r="K5029" s="151" t="str">
        <f>IFERROR(IF(VLOOKUP(B5029,comp!$D:$L,1,FALSE)=B5029,"",""),"Novo")</f>
        <v/>
      </c>
    </row>
    <row r="5030" spans="1:11">
      <c r="A5030" s="151">
        <v>2559</v>
      </c>
      <c r="B5030" s="151">
        <v>2520</v>
      </c>
      <c r="C5030" s="151" t="s">
        <v>3774</v>
      </c>
      <c r="D5030" s="151" t="s">
        <v>727</v>
      </c>
      <c r="E5030" s="151">
        <v>18.751404399999998</v>
      </c>
      <c r="F5030" s="154" t="s">
        <v>7911</v>
      </c>
      <c r="G5030" s="156">
        <v>5165.0743419799992</v>
      </c>
      <c r="H5030" s="156">
        <v>0</v>
      </c>
      <c r="I5030" s="156">
        <v>19.334901515000002</v>
      </c>
      <c r="J5030" s="156" t="s">
        <v>4328</v>
      </c>
      <c r="K5030" s="151" t="str">
        <f>IFERROR(IF(VLOOKUP(B5030,comp!$D:$L,1,FALSE)=B5030,"",""),"Novo")</f>
        <v/>
      </c>
    </row>
    <row r="5031" spans="1:11">
      <c r="A5031" s="151">
        <v>2559</v>
      </c>
      <c r="B5031" s="151">
        <v>2521</v>
      </c>
      <c r="C5031" s="151" t="s">
        <v>3775</v>
      </c>
      <c r="D5031" s="151" t="s">
        <v>727</v>
      </c>
      <c r="E5031" s="151">
        <v>3.5969101000000001</v>
      </c>
      <c r="F5031" s="154" t="s">
        <v>7912</v>
      </c>
      <c r="G5031" s="156">
        <v>190.02476058299999</v>
      </c>
      <c r="H5031" s="156">
        <v>0</v>
      </c>
      <c r="I5031" s="156">
        <v>2.4356737339999999</v>
      </c>
      <c r="J5031" s="156" t="s">
        <v>4328</v>
      </c>
      <c r="K5031" s="151" t="str">
        <f>IFERROR(IF(VLOOKUP(B5031,comp!$D:$L,1,FALSE)=B5031,"",""),"Novo")</f>
        <v/>
      </c>
    </row>
    <row r="5032" spans="1:11">
      <c r="A5032" s="151">
        <v>2559</v>
      </c>
      <c r="B5032" s="151">
        <v>2522</v>
      </c>
      <c r="C5032" s="151" t="s">
        <v>3776</v>
      </c>
      <c r="D5032" s="151" t="s">
        <v>727</v>
      </c>
      <c r="E5032" s="151">
        <v>1.1474719</v>
      </c>
      <c r="F5032" s="154" t="s">
        <v>7913</v>
      </c>
      <c r="G5032" s="156">
        <v>19.334901515000002</v>
      </c>
      <c r="H5032" s="156">
        <v>0</v>
      </c>
      <c r="I5032" s="156">
        <v>5.9295294209999998</v>
      </c>
      <c r="J5032" s="156" t="s">
        <v>4328</v>
      </c>
      <c r="K5032" s="151" t="str">
        <f>IFERROR(IF(VLOOKUP(B5032,comp!$D:$L,1,FALSE)=B5032,"",""),"Novo")</f>
        <v/>
      </c>
    </row>
    <row r="5033" spans="1:11">
      <c r="A5033" s="151">
        <v>2559</v>
      </c>
      <c r="B5033" s="151">
        <v>2526</v>
      </c>
      <c r="C5033" s="151" t="s">
        <v>3777</v>
      </c>
      <c r="D5033" s="151" t="s">
        <v>727</v>
      </c>
      <c r="E5033" s="151">
        <v>0.40730329999999998</v>
      </c>
      <c r="F5033" s="154" t="s">
        <v>7914</v>
      </c>
      <c r="G5033" s="156">
        <v>2.4356737339999999</v>
      </c>
      <c r="H5033" s="156">
        <v>0</v>
      </c>
      <c r="I5033" s="156">
        <v>37.544914464000001</v>
      </c>
      <c r="J5033" s="156" t="s">
        <v>4328</v>
      </c>
      <c r="K5033" s="151" t="str">
        <f>IFERROR(IF(VLOOKUP(B5033,comp!$D:$L,1,FALSE)=B5033,"",""),"Novo")</f>
        <v/>
      </c>
    </row>
    <row r="5034" spans="1:11">
      <c r="A5034" s="151">
        <v>2559</v>
      </c>
      <c r="B5034" s="151">
        <v>2527</v>
      </c>
      <c r="C5034" s="151" t="s">
        <v>3778</v>
      </c>
      <c r="D5034" s="151" t="s">
        <v>727</v>
      </c>
      <c r="E5034" s="151">
        <v>0.63553369999999998</v>
      </c>
      <c r="F5034" s="154" t="s">
        <v>7915</v>
      </c>
      <c r="G5034" s="156">
        <v>5.9295294209999998</v>
      </c>
      <c r="H5034" s="156">
        <v>0</v>
      </c>
      <c r="I5034" s="156">
        <v>7.3116570239999996</v>
      </c>
      <c r="J5034" s="156" t="s">
        <v>4328</v>
      </c>
      <c r="K5034" s="151" t="str">
        <f>IFERROR(IF(VLOOKUP(B5034,comp!$D:$L,1,FALSE)=B5034,"",""),"Novo")</f>
        <v/>
      </c>
    </row>
    <row r="5035" spans="1:11">
      <c r="A5035" s="151">
        <v>2559</v>
      </c>
      <c r="B5035" s="151">
        <v>2528</v>
      </c>
      <c r="C5035" s="151" t="s">
        <v>3779</v>
      </c>
      <c r="D5035" s="151" t="s">
        <v>727</v>
      </c>
      <c r="E5035" s="151">
        <v>1.5990168</v>
      </c>
      <c r="F5035" s="154" t="s">
        <v>7916</v>
      </c>
      <c r="G5035" s="156">
        <v>37.544914464000001</v>
      </c>
      <c r="H5035" s="156">
        <v>0</v>
      </c>
      <c r="I5035" s="156">
        <v>7.4123308629999993</v>
      </c>
      <c r="J5035" s="156" t="s">
        <v>4328</v>
      </c>
      <c r="K5035" s="151" t="str">
        <f>IFERROR(IF(VLOOKUP(B5035,comp!$D:$L,1,FALSE)=B5035,"",""),"Novo")</f>
        <v/>
      </c>
    </row>
    <row r="5036" spans="1:11">
      <c r="A5036" s="151">
        <v>2559</v>
      </c>
      <c r="B5036" s="151">
        <v>2548</v>
      </c>
      <c r="C5036" s="151" t="s">
        <v>3780</v>
      </c>
      <c r="D5036" s="151" t="s">
        <v>727</v>
      </c>
      <c r="E5036" s="151">
        <v>0.70575840000000001</v>
      </c>
      <c r="F5036" s="154" t="s">
        <v>7917</v>
      </c>
      <c r="G5036" s="156">
        <v>7.3116570239999996</v>
      </c>
      <c r="H5036" s="156">
        <v>0</v>
      </c>
      <c r="I5036" s="156">
        <v>22.975399414000002</v>
      </c>
      <c r="J5036" s="156" t="s">
        <v>4328</v>
      </c>
      <c r="K5036" s="151" t="str">
        <f>IFERROR(IF(VLOOKUP(B5036,comp!$D:$L,1,FALSE)=B5036,"",""),"Novo")</f>
        <v/>
      </c>
    </row>
    <row r="5037" spans="1:11">
      <c r="A5037" s="151">
        <v>2559</v>
      </c>
      <c r="B5037" s="151">
        <v>2558</v>
      </c>
      <c r="C5037" s="151" t="s">
        <v>3781</v>
      </c>
      <c r="D5037" s="151" t="s">
        <v>727</v>
      </c>
      <c r="E5037" s="151">
        <v>0.71067409999999998</v>
      </c>
      <c r="F5037" s="154" t="s">
        <v>7918</v>
      </c>
      <c r="G5037" s="156">
        <v>7.4123308629999993</v>
      </c>
      <c r="H5037" s="156">
        <v>0</v>
      </c>
      <c r="I5037" s="156">
        <v>9.6436790800000001</v>
      </c>
      <c r="J5037" s="156" t="s">
        <v>4328</v>
      </c>
      <c r="K5037" s="151" t="str">
        <f>IFERROR(IF(VLOOKUP(B5037,comp!$D:$L,1,FALSE)=B5037,"",""),"Novo")</f>
        <v/>
      </c>
    </row>
    <row r="5038" spans="1:11">
      <c r="A5038" s="151">
        <v>2559</v>
      </c>
      <c r="B5038" s="151">
        <v>2560</v>
      </c>
      <c r="C5038" s="151" t="s">
        <v>2414</v>
      </c>
      <c r="D5038" s="151" t="s">
        <v>727</v>
      </c>
      <c r="E5038" s="151">
        <v>1.2507022000000001</v>
      </c>
      <c r="F5038" s="154" t="s">
        <v>7919</v>
      </c>
      <c r="G5038" s="156">
        <v>22.975399414000002</v>
      </c>
      <c r="H5038" s="156">
        <v>0</v>
      </c>
      <c r="I5038" s="156">
        <v>40.895898243000005</v>
      </c>
      <c r="J5038" s="156" t="s">
        <v>4328</v>
      </c>
      <c r="K5038" s="151" t="str">
        <f>IFERROR(IF(VLOOKUP(B5038,comp!$D:$L,1,FALSE)=B5038,"",""),"Novo")</f>
        <v/>
      </c>
    </row>
    <row r="5039" spans="1:11">
      <c r="A5039" s="151">
        <v>2559</v>
      </c>
      <c r="B5039" s="151">
        <v>2565</v>
      </c>
      <c r="C5039" s="151" t="s">
        <v>2412</v>
      </c>
      <c r="D5039" s="151" t="s">
        <v>727</v>
      </c>
      <c r="E5039" s="151">
        <v>0.81039320000000004</v>
      </c>
      <c r="F5039" s="154" t="s">
        <v>7920</v>
      </c>
      <c r="G5039" s="156">
        <v>9.6436790800000001</v>
      </c>
      <c r="H5039" s="156">
        <v>0</v>
      </c>
      <c r="I5039" s="156">
        <v>155.41920924199999</v>
      </c>
      <c r="J5039" s="156" t="s">
        <v>4328</v>
      </c>
      <c r="K5039" s="151" t="str">
        <f>IFERROR(IF(VLOOKUP(B5039,comp!$D:$L,1,FALSE)=B5039,"",""),"Novo")</f>
        <v/>
      </c>
    </row>
    <row r="5040" spans="1:11">
      <c r="A5040" s="151">
        <v>2559</v>
      </c>
      <c r="B5040" s="151">
        <v>2566</v>
      </c>
      <c r="C5040" s="151" t="s">
        <v>2416</v>
      </c>
      <c r="D5040" s="151" t="s">
        <v>727</v>
      </c>
      <c r="E5040" s="151">
        <v>1.6685392999999999</v>
      </c>
      <c r="F5040" s="154" t="s">
        <v>7921</v>
      </c>
      <c r="G5040" s="156">
        <v>40.895898243000005</v>
      </c>
      <c r="H5040" s="156">
        <v>0</v>
      </c>
      <c r="I5040" s="156">
        <v>1198.4060018440002</v>
      </c>
      <c r="J5040" s="156" t="s">
        <v>4328</v>
      </c>
      <c r="K5040" s="151" t="str">
        <f>IFERROR(IF(VLOOKUP(B5040,comp!$D:$L,1,FALSE)=B5040,"",""),"Novo")</f>
        <v/>
      </c>
    </row>
    <row r="5041" spans="1:11">
      <c r="A5041" s="151">
        <v>2559</v>
      </c>
      <c r="B5041" s="151">
        <v>2567</v>
      </c>
      <c r="C5041" s="151" t="s">
        <v>3782</v>
      </c>
      <c r="D5041" s="151" t="s">
        <v>727</v>
      </c>
      <c r="E5041" s="151">
        <v>3.2528088999999998</v>
      </c>
      <c r="F5041" s="154" t="s">
        <v>7922</v>
      </c>
      <c r="G5041" s="156">
        <v>155.41920924199999</v>
      </c>
      <c r="H5041" s="156">
        <v>0</v>
      </c>
      <c r="I5041" s="156">
        <v>9.052344819</v>
      </c>
      <c r="J5041" s="156" t="s">
        <v>4328</v>
      </c>
      <c r="K5041" s="151" t="str">
        <f>IFERROR(IF(VLOOKUP(B5041,comp!$D:$L,1,FALSE)=B5041,"",""),"Novo")</f>
        <v/>
      </c>
    </row>
    <row r="5042" spans="1:11">
      <c r="A5042" s="151">
        <v>2559</v>
      </c>
      <c r="B5042" s="151">
        <v>2568</v>
      </c>
      <c r="C5042" s="151" t="s">
        <v>3783</v>
      </c>
      <c r="D5042" s="151" t="s">
        <v>727</v>
      </c>
      <c r="E5042" s="151">
        <v>9.0323033000000006</v>
      </c>
      <c r="F5042" s="154" t="s">
        <v>7923</v>
      </c>
      <c r="G5042" s="156">
        <v>1198.4060018440002</v>
      </c>
      <c r="H5042" s="156">
        <v>0</v>
      </c>
      <c r="I5042" s="156">
        <v>25.438496495999996</v>
      </c>
      <c r="J5042" s="156" t="s">
        <v>4328</v>
      </c>
      <c r="K5042" s="151" t="str">
        <f>IFERROR(IF(VLOOKUP(B5042,comp!$D:$L,1,FALSE)=B5042,"",""),"Novo")</f>
        <v/>
      </c>
    </row>
    <row r="5043" spans="1:11">
      <c r="A5043" s="151">
        <v>2559</v>
      </c>
      <c r="B5043" s="151">
        <v>2569</v>
      </c>
      <c r="C5043" s="151" t="s">
        <v>3784</v>
      </c>
      <c r="D5043" s="151" t="s">
        <v>727</v>
      </c>
      <c r="E5043" s="151">
        <v>0.78511229999999999</v>
      </c>
      <c r="F5043" s="154" t="s">
        <v>7924</v>
      </c>
      <c r="G5043" s="156">
        <v>9.052344819</v>
      </c>
      <c r="H5043" s="156">
        <v>0</v>
      </c>
      <c r="I5043" s="156">
        <v>224.08141415599999</v>
      </c>
      <c r="J5043" s="156" t="s">
        <v>4328</v>
      </c>
      <c r="K5043" s="151" t="str">
        <f>IFERROR(IF(VLOOKUP(B5043,comp!$D:$L,1,FALSE)=B5043,"",""),"Novo")</f>
        <v/>
      </c>
    </row>
    <row r="5044" spans="1:11">
      <c r="A5044" s="151">
        <v>2559</v>
      </c>
      <c r="B5044" s="151">
        <v>2570</v>
      </c>
      <c r="C5044" s="151" t="s">
        <v>2418</v>
      </c>
      <c r="D5044" s="151" t="s">
        <v>727</v>
      </c>
      <c r="E5044" s="151">
        <v>1.3160111999999999</v>
      </c>
      <c r="F5044" s="154" t="s">
        <v>7925</v>
      </c>
      <c r="G5044" s="156">
        <v>25.438496495999996</v>
      </c>
      <c r="H5044" s="156">
        <v>0</v>
      </c>
      <c r="I5044" s="156">
        <v>1959.7838036389996</v>
      </c>
      <c r="J5044" s="156" t="s">
        <v>4328</v>
      </c>
      <c r="K5044" s="151" t="str">
        <f>IFERROR(IF(VLOOKUP(B5044,comp!$D:$L,1,FALSE)=B5044,"",""),"Novo")</f>
        <v/>
      </c>
    </row>
    <row r="5045" spans="1:11">
      <c r="A5045" s="151">
        <v>2559</v>
      </c>
      <c r="B5045" s="151">
        <v>2571</v>
      </c>
      <c r="C5045" s="151" t="s">
        <v>3785</v>
      </c>
      <c r="D5045" s="151" t="s">
        <v>727</v>
      </c>
      <c r="E5045" s="151">
        <v>3.9058988000000001</v>
      </c>
      <c r="F5045" s="154" t="s">
        <v>7926</v>
      </c>
      <c r="G5045" s="156">
        <v>224.08141415599999</v>
      </c>
      <c r="H5045" s="156">
        <v>0</v>
      </c>
      <c r="I5045" s="156">
        <v>13.516108663999999</v>
      </c>
      <c r="J5045" s="156" t="s">
        <v>4328</v>
      </c>
      <c r="K5045" s="151" t="str">
        <f>IFERROR(IF(VLOOKUP(B5045,comp!$D:$L,1,FALSE)=B5045,"",""),"Novo")</f>
        <v/>
      </c>
    </row>
    <row r="5046" spans="1:11">
      <c r="A5046" s="151">
        <v>2559</v>
      </c>
      <c r="B5046" s="151">
        <v>2572</v>
      </c>
      <c r="C5046" s="151" t="s">
        <v>3786</v>
      </c>
      <c r="D5046" s="151" t="s">
        <v>727</v>
      </c>
      <c r="E5046" s="151">
        <v>11.550561699999999</v>
      </c>
      <c r="F5046" s="154" t="s">
        <v>7927</v>
      </c>
      <c r="G5046" s="156">
        <v>1959.7838036389996</v>
      </c>
      <c r="H5046" s="156">
        <v>0</v>
      </c>
      <c r="I5046" s="156">
        <v>13.692063364000001</v>
      </c>
      <c r="J5046" s="156" t="s">
        <v>4328</v>
      </c>
      <c r="K5046" s="151" t="str">
        <f>IFERROR(IF(VLOOKUP(B5046,comp!$D:$L,1,FALSE)=B5046,"",""),"Novo")</f>
        <v/>
      </c>
    </row>
    <row r="5047" spans="1:11">
      <c r="A5047" s="151">
        <v>2559</v>
      </c>
      <c r="B5047" s="151">
        <v>2573</v>
      </c>
      <c r="C5047" s="151" t="s">
        <v>3787</v>
      </c>
      <c r="D5047" s="151" t="s">
        <v>727</v>
      </c>
      <c r="E5047" s="151">
        <v>0.95926959999999994</v>
      </c>
      <c r="F5047" s="154" t="s">
        <v>7928</v>
      </c>
      <c r="G5047" s="156">
        <v>13.516108663999999</v>
      </c>
      <c r="H5047" s="156">
        <v>0</v>
      </c>
      <c r="I5047" s="156">
        <v>78.344718720000003</v>
      </c>
      <c r="J5047" s="156" t="s">
        <v>4328</v>
      </c>
      <c r="K5047" s="151" t="str">
        <f>IFERROR(IF(VLOOKUP(B5047,comp!$D:$L,1,FALSE)=B5047,"",""),"Novo")</f>
        <v/>
      </c>
    </row>
    <row r="5048" spans="1:11">
      <c r="A5048" s="151">
        <v>2559</v>
      </c>
      <c r="B5048" s="151">
        <v>2574</v>
      </c>
      <c r="C5048" s="151" t="s">
        <v>2420</v>
      </c>
      <c r="D5048" s="151" t="s">
        <v>727</v>
      </c>
      <c r="E5048" s="151">
        <v>0.96558980000000005</v>
      </c>
      <c r="F5048" s="154" t="s">
        <v>7929</v>
      </c>
      <c r="G5048" s="156">
        <v>13.692063364000001</v>
      </c>
      <c r="H5048" s="156">
        <v>0</v>
      </c>
      <c r="I5048" s="156">
        <v>138.65431608200001</v>
      </c>
      <c r="J5048" s="156" t="s">
        <v>4328</v>
      </c>
      <c r="K5048" s="151" t="str">
        <f>IFERROR(IF(VLOOKUP(B5048,comp!$D:$L,1,FALSE)=B5048,"",""),"Novo")</f>
        <v/>
      </c>
    </row>
    <row r="5049" spans="1:11">
      <c r="A5049" s="151">
        <v>2559</v>
      </c>
      <c r="B5049" s="151">
        <v>2575</v>
      </c>
      <c r="C5049" s="151" t="s">
        <v>2422</v>
      </c>
      <c r="D5049" s="151" t="s">
        <v>727</v>
      </c>
      <c r="E5049" s="151">
        <v>2.3096909999999999</v>
      </c>
      <c r="F5049" s="154" t="s">
        <v>7930</v>
      </c>
      <c r="G5049" s="156">
        <v>78.344718720000003</v>
      </c>
      <c r="H5049" s="156">
        <v>0</v>
      </c>
      <c r="I5049" s="156">
        <v>254.56263749499999</v>
      </c>
      <c r="J5049" s="156" t="s">
        <v>4328</v>
      </c>
      <c r="K5049" s="151" t="str">
        <f>IFERROR(IF(VLOOKUP(B5049,comp!$D:$L,1,FALSE)=B5049,"",""),"Novo")</f>
        <v/>
      </c>
    </row>
    <row r="5050" spans="1:11">
      <c r="A5050" s="151">
        <v>2559</v>
      </c>
      <c r="B5050" s="151">
        <v>2576</v>
      </c>
      <c r="C5050" s="151" t="s">
        <v>3788</v>
      </c>
      <c r="D5050" s="151" t="s">
        <v>727</v>
      </c>
      <c r="E5050" s="151">
        <v>3.0723313999999999</v>
      </c>
      <c r="F5050" s="154" t="s">
        <v>7931</v>
      </c>
      <c r="G5050" s="156">
        <v>138.65431608200001</v>
      </c>
      <c r="H5050" s="156">
        <v>0</v>
      </c>
      <c r="I5050" s="156">
        <v>2481.1596577169998</v>
      </c>
      <c r="J5050" s="156" t="s">
        <v>4328</v>
      </c>
      <c r="K5050" s="151" t="str">
        <f>IFERROR(IF(VLOOKUP(B5050,comp!$D:$L,1,FALSE)=B5050,"",""),"Novo")</f>
        <v/>
      </c>
    </row>
    <row r="5051" spans="1:11">
      <c r="A5051" s="151">
        <v>2559</v>
      </c>
      <c r="B5051" s="151">
        <v>2577</v>
      </c>
      <c r="C5051" s="151" t="s">
        <v>3789</v>
      </c>
      <c r="D5051" s="151" t="s">
        <v>727</v>
      </c>
      <c r="E5051" s="151">
        <v>4.1629212999999998</v>
      </c>
      <c r="F5051" s="154" t="s">
        <v>7932</v>
      </c>
      <c r="G5051" s="156">
        <v>254.56263749499999</v>
      </c>
      <c r="H5051" s="156">
        <v>0</v>
      </c>
      <c r="I5051" s="156">
        <v>19.862695803999998</v>
      </c>
      <c r="J5051" s="156" t="s">
        <v>4328</v>
      </c>
      <c r="K5051" s="151" t="str">
        <f>IFERROR(IF(VLOOKUP(B5051,comp!$D:$L,1,FALSE)=B5051,"",""),"Novo")</f>
        <v/>
      </c>
    </row>
    <row r="5052" spans="1:11">
      <c r="A5052" s="151">
        <v>2559</v>
      </c>
      <c r="B5052" s="151">
        <v>2578</v>
      </c>
      <c r="C5052" s="151" t="s">
        <v>3790</v>
      </c>
      <c r="D5052" s="151" t="s">
        <v>727</v>
      </c>
      <c r="E5052" s="151">
        <v>12.9964887</v>
      </c>
      <c r="F5052" s="154" t="s">
        <v>7933</v>
      </c>
      <c r="G5052" s="156">
        <v>2481.1596577169998</v>
      </c>
      <c r="H5052" s="156">
        <v>0</v>
      </c>
      <c r="I5052" s="156">
        <v>23.860111391999997</v>
      </c>
      <c r="J5052" s="156" t="s">
        <v>4328</v>
      </c>
      <c r="K5052" s="151" t="str">
        <f>IFERROR(IF(VLOOKUP(B5052,comp!$D:$L,1,FALSE)=B5052,"",""),"Novo")</f>
        <v/>
      </c>
    </row>
    <row r="5053" spans="1:11">
      <c r="A5053" s="151">
        <v>2559</v>
      </c>
      <c r="B5053" s="151">
        <v>2579</v>
      </c>
      <c r="C5053" s="151" t="s">
        <v>3791</v>
      </c>
      <c r="D5053" s="151" t="s">
        <v>727</v>
      </c>
      <c r="E5053" s="151">
        <v>1.1629213</v>
      </c>
      <c r="F5053" s="154" t="s">
        <v>7934</v>
      </c>
      <c r="G5053" s="156">
        <v>19.862695803999998</v>
      </c>
      <c r="H5053" s="156">
        <v>0</v>
      </c>
      <c r="I5053" s="156">
        <v>32.514148145</v>
      </c>
      <c r="J5053" s="156" t="s">
        <v>4328</v>
      </c>
      <c r="K5053" s="151" t="str">
        <f>IFERROR(IF(VLOOKUP(B5053,comp!$D:$L,1,FALSE)=B5053,"",""),"Novo")</f>
        <v/>
      </c>
    </row>
    <row r="5054" spans="1:11">
      <c r="A5054" s="151">
        <v>2559</v>
      </c>
      <c r="B5054" s="151">
        <v>2580</v>
      </c>
      <c r="C5054" s="151" t="s">
        <v>2423</v>
      </c>
      <c r="D5054" s="151" t="s">
        <v>727</v>
      </c>
      <c r="E5054" s="151">
        <v>1.2745785999999999</v>
      </c>
      <c r="F5054" s="154" t="s">
        <v>7935</v>
      </c>
      <c r="G5054" s="156">
        <v>23.860111391999997</v>
      </c>
      <c r="H5054" s="156">
        <v>0</v>
      </c>
      <c r="I5054" s="156">
        <v>119.28924152600001</v>
      </c>
      <c r="J5054" s="156" t="s">
        <v>4328</v>
      </c>
      <c r="K5054" s="151" t="str">
        <f>IFERROR(IF(VLOOKUP(B5054,comp!$D:$L,1,FALSE)=B5054,"",""),"Novo")</f>
        <v/>
      </c>
    </row>
    <row r="5055" spans="1:11">
      <c r="A5055" s="151">
        <v>2559</v>
      </c>
      <c r="B5055" s="151">
        <v>2581</v>
      </c>
      <c r="C5055" s="151" t="s">
        <v>2424</v>
      </c>
      <c r="D5055" s="151" t="s">
        <v>727</v>
      </c>
      <c r="E5055" s="151">
        <v>1.4880617</v>
      </c>
      <c r="F5055" s="154" t="s">
        <v>7545</v>
      </c>
      <c r="G5055" s="156">
        <v>32.514148145</v>
      </c>
      <c r="H5055" s="156">
        <v>0</v>
      </c>
      <c r="I5055" s="156">
        <v>1682.5002665909999</v>
      </c>
      <c r="J5055" s="156" t="s">
        <v>4328</v>
      </c>
      <c r="K5055" s="151" t="str">
        <f>IFERROR(IF(VLOOKUP(B5055,comp!$D:$L,1,FALSE)=B5055,"",""),"Novo")</f>
        <v/>
      </c>
    </row>
    <row r="5056" spans="1:11">
      <c r="A5056" s="151">
        <v>2559</v>
      </c>
      <c r="B5056" s="151">
        <v>2582</v>
      </c>
      <c r="C5056" s="151" t="s">
        <v>3792</v>
      </c>
      <c r="D5056" s="151" t="s">
        <v>727</v>
      </c>
      <c r="E5056" s="151">
        <v>2.8497191000000002</v>
      </c>
      <c r="F5056" s="154" t="s">
        <v>7936</v>
      </c>
      <c r="G5056" s="156">
        <v>119.28924152600001</v>
      </c>
      <c r="H5056" s="156">
        <v>0</v>
      </c>
      <c r="I5056" s="156">
        <v>4662.6282911519993</v>
      </c>
      <c r="J5056" s="156" t="s">
        <v>4328</v>
      </c>
      <c r="K5056" s="151" t="str">
        <f>IFERROR(IF(VLOOKUP(B5056,comp!$D:$L,1,FALSE)=B5056,"",""),"Novo")</f>
        <v/>
      </c>
    </row>
    <row r="5057" spans="1:11">
      <c r="A5057" s="151">
        <v>2559</v>
      </c>
      <c r="B5057" s="151">
        <v>2583</v>
      </c>
      <c r="C5057" s="151" t="s">
        <v>3793</v>
      </c>
      <c r="D5057" s="151" t="s">
        <v>727</v>
      </c>
      <c r="E5057" s="151">
        <v>10.702247099999999</v>
      </c>
      <c r="F5057" s="154" t="s">
        <v>7937</v>
      </c>
      <c r="G5057" s="156">
        <v>1682.5002665909999</v>
      </c>
      <c r="H5057" s="156">
        <v>0</v>
      </c>
      <c r="I5057" s="156">
        <v>4672.2219498080003</v>
      </c>
      <c r="J5057" s="156" t="s">
        <v>4328</v>
      </c>
      <c r="K5057" s="151" t="str">
        <f>IFERROR(IF(VLOOKUP(B5057,comp!$D:$L,1,FALSE)=B5057,"",""),"Novo")</f>
        <v/>
      </c>
    </row>
    <row r="5058" spans="1:11">
      <c r="A5058" s="151">
        <v>2559</v>
      </c>
      <c r="B5058" s="151">
        <v>2584</v>
      </c>
      <c r="C5058" s="151" t="s">
        <v>3794</v>
      </c>
      <c r="D5058" s="151" t="s">
        <v>727</v>
      </c>
      <c r="E5058" s="151">
        <v>17.816011199999998</v>
      </c>
      <c r="F5058" s="154" t="s">
        <v>7938</v>
      </c>
      <c r="G5058" s="156">
        <v>4662.6282911519993</v>
      </c>
      <c r="H5058" s="156">
        <v>0</v>
      </c>
      <c r="I5058" s="156">
        <v>35.495517815999996</v>
      </c>
      <c r="J5058" s="156" t="s">
        <v>4328</v>
      </c>
      <c r="K5058" s="151" t="str">
        <f>IFERROR(IF(VLOOKUP(B5058,comp!$D:$L,1,FALSE)=B5058,"",""),"Novo")</f>
        <v/>
      </c>
    </row>
    <row r="5059" spans="1:11">
      <c r="A5059" s="151">
        <v>2559</v>
      </c>
      <c r="B5059" s="151">
        <v>2585</v>
      </c>
      <c r="C5059" s="151" t="s">
        <v>3795</v>
      </c>
      <c r="D5059" s="151" t="s">
        <v>727</v>
      </c>
      <c r="E5059" s="151">
        <v>17.834269599999999</v>
      </c>
      <c r="F5059" s="154" t="s">
        <v>7939</v>
      </c>
      <c r="G5059" s="156">
        <v>4672.2219498080003</v>
      </c>
      <c r="H5059" s="156">
        <v>0</v>
      </c>
      <c r="I5059" s="156">
        <v>96.608734389000006</v>
      </c>
      <c r="J5059" s="156" t="s">
        <v>4328</v>
      </c>
      <c r="K5059" s="151" t="str">
        <f>IFERROR(IF(VLOOKUP(B5059,comp!$D:$L,1,FALSE)=B5059,"",""),"Novo")</f>
        <v/>
      </c>
    </row>
    <row r="5060" spans="1:11">
      <c r="A5060" s="151">
        <v>2559</v>
      </c>
      <c r="B5060" s="151">
        <v>2586</v>
      </c>
      <c r="C5060" s="151" t="s">
        <v>2421</v>
      </c>
      <c r="D5060" s="151" t="s">
        <v>727</v>
      </c>
      <c r="E5060" s="151">
        <v>1.5547751999999999</v>
      </c>
      <c r="F5060" s="154" t="s">
        <v>7940</v>
      </c>
      <c r="G5060" s="156">
        <v>35.495517815999996</v>
      </c>
      <c r="H5060" s="156">
        <v>0</v>
      </c>
      <c r="I5060" s="156">
        <v>60.953595472000011</v>
      </c>
      <c r="J5060" s="156" t="s">
        <v>4328</v>
      </c>
      <c r="K5060" s="151" t="str">
        <f>IFERROR(IF(VLOOKUP(B5060,comp!$D:$L,1,FALSE)=B5060,"",""),"Novo")</f>
        <v/>
      </c>
    </row>
    <row r="5061" spans="1:11">
      <c r="A5061" s="151">
        <v>2559</v>
      </c>
      <c r="B5061" s="151">
        <v>2587</v>
      </c>
      <c r="C5061" s="151" t="s">
        <v>3796</v>
      </c>
      <c r="D5061" s="151" t="s">
        <v>727</v>
      </c>
      <c r="E5061" s="151">
        <v>2.5646067000000001</v>
      </c>
      <c r="F5061" s="154" t="s">
        <v>7941</v>
      </c>
      <c r="G5061" s="156">
        <v>96.608734389000006</v>
      </c>
      <c r="H5061" s="156">
        <v>0</v>
      </c>
      <c r="I5061" s="156">
        <v>72.230378262000002</v>
      </c>
      <c r="J5061" s="156" t="s">
        <v>4328</v>
      </c>
      <c r="K5061" s="151" t="str">
        <f>IFERROR(IF(VLOOKUP(B5061,comp!$D:$L,1,FALSE)=B5061,"",""),"Novo")</f>
        <v/>
      </c>
    </row>
    <row r="5062" spans="1:11">
      <c r="A5062" s="151">
        <v>2559</v>
      </c>
      <c r="B5062" s="151">
        <v>2588</v>
      </c>
      <c r="C5062" s="151" t="s">
        <v>2419</v>
      </c>
      <c r="D5062" s="151" t="s">
        <v>727</v>
      </c>
      <c r="E5062" s="151">
        <v>2.0372191000000002</v>
      </c>
      <c r="F5062" s="154" t="s">
        <v>7942</v>
      </c>
      <c r="G5062" s="156">
        <v>60.953595472000011</v>
      </c>
      <c r="H5062" s="156">
        <v>0</v>
      </c>
      <c r="I5062" s="156">
        <v>27.205490449999996</v>
      </c>
      <c r="J5062" s="156" t="s">
        <v>4328</v>
      </c>
      <c r="K5062" s="151" t="str">
        <f>IFERROR(IF(VLOOKUP(B5062,comp!$D:$L,1,FALSE)=B5062,"",""),"Novo")</f>
        <v/>
      </c>
    </row>
    <row r="5063" spans="1:11">
      <c r="A5063" s="151">
        <v>2559</v>
      </c>
      <c r="B5063" s="151">
        <v>2589</v>
      </c>
      <c r="C5063" s="151" t="s">
        <v>3797</v>
      </c>
      <c r="D5063" s="151" t="s">
        <v>727</v>
      </c>
      <c r="E5063" s="151">
        <v>2.2176966</v>
      </c>
      <c r="F5063" s="154" t="s">
        <v>7943</v>
      </c>
      <c r="G5063" s="156">
        <v>72.230378262000002</v>
      </c>
      <c r="H5063" s="156">
        <v>0</v>
      </c>
      <c r="I5063" s="156">
        <v>9.6107857560000003</v>
      </c>
      <c r="J5063" s="156" t="s">
        <v>4328</v>
      </c>
      <c r="K5063" s="151" t="str">
        <f>IFERROR(IF(VLOOKUP(B5063,comp!$D:$L,1,FALSE)=B5063,"",""),"Novo")</f>
        <v/>
      </c>
    </row>
    <row r="5064" spans="1:11">
      <c r="A5064" s="151">
        <v>2559</v>
      </c>
      <c r="B5064" s="151">
        <v>2590</v>
      </c>
      <c r="C5064" s="151" t="s">
        <v>2415</v>
      </c>
      <c r="D5064" s="151" t="s">
        <v>727</v>
      </c>
      <c r="E5064" s="151">
        <v>1.3609549999999999</v>
      </c>
      <c r="F5064" s="154" t="s">
        <v>7944</v>
      </c>
      <c r="G5064" s="156">
        <v>27.205490449999996</v>
      </c>
      <c r="H5064" s="156">
        <v>0</v>
      </c>
      <c r="I5064" s="156">
        <v>4037.2280173820004</v>
      </c>
      <c r="J5064" s="156" t="s">
        <v>4328</v>
      </c>
      <c r="K5064" s="151" t="str">
        <f>IFERROR(IF(VLOOKUP(B5064,comp!$D:$L,1,FALSE)=B5064,"",""),"Novo")</f>
        <v/>
      </c>
    </row>
    <row r="5065" spans="1:11">
      <c r="A5065" s="151">
        <v>2559</v>
      </c>
      <c r="B5065" s="151">
        <v>2591</v>
      </c>
      <c r="C5065" s="151" t="s">
        <v>3798</v>
      </c>
      <c r="D5065" s="151" t="s">
        <v>727</v>
      </c>
      <c r="E5065" s="151">
        <v>0.80898870000000001</v>
      </c>
      <c r="F5065" s="154" t="s">
        <v>7945</v>
      </c>
      <c r="G5065" s="156">
        <v>9.6107857560000003</v>
      </c>
      <c r="H5065" s="156">
        <v>0</v>
      </c>
      <c r="I5065" s="156">
        <v>10.287695994</v>
      </c>
      <c r="J5065" s="156" t="s">
        <v>4328</v>
      </c>
      <c r="K5065" s="151" t="str">
        <f>IFERROR(IF(VLOOKUP(B5065,comp!$D:$L,1,FALSE)=B5065,"",""),"Novo")</f>
        <v/>
      </c>
    </row>
    <row r="5066" spans="1:11">
      <c r="A5066" s="151">
        <v>2559</v>
      </c>
      <c r="B5066" s="151">
        <v>2592</v>
      </c>
      <c r="C5066" s="151" t="s">
        <v>3799</v>
      </c>
      <c r="D5066" s="151" t="s">
        <v>727</v>
      </c>
      <c r="E5066" s="151">
        <v>16.577949400000001</v>
      </c>
      <c r="F5066" s="154" t="s">
        <v>7946</v>
      </c>
      <c r="G5066" s="156">
        <v>4037.2280173820004</v>
      </c>
      <c r="H5066" s="156">
        <v>0</v>
      </c>
      <c r="I5066" s="156">
        <v>3326.0000425199996</v>
      </c>
      <c r="J5066" s="156" t="s">
        <v>4328</v>
      </c>
      <c r="K5066" s="151" t="str">
        <f>IFERROR(IF(VLOOKUP(B5066,comp!$D:$L,1,FALSE)=B5066,"",""),"Novo")</f>
        <v/>
      </c>
    </row>
    <row r="5067" spans="1:11">
      <c r="A5067" s="151">
        <v>2559</v>
      </c>
      <c r="B5067" s="151">
        <v>2593</v>
      </c>
      <c r="C5067" s="151" t="s">
        <v>2417</v>
      </c>
      <c r="D5067" s="151" t="s">
        <v>727</v>
      </c>
      <c r="E5067" s="151">
        <v>0.83707860000000001</v>
      </c>
      <c r="F5067" s="154" t="s">
        <v>7947</v>
      </c>
      <c r="G5067" s="156">
        <v>10.287695994</v>
      </c>
      <c r="H5067" s="156">
        <v>0</v>
      </c>
      <c r="I5067" s="156">
        <v>4770.5369621280006</v>
      </c>
      <c r="J5067" s="156" t="s">
        <v>4328</v>
      </c>
      <c r="K5067" s="151" t="str">
        <f>IFERROR(IF(VLOOKUP(B5067,comp!$D:$L,1,FALSE)=B5067,"",""),"Novo")</f>
        <v/>
      </c>
    </row>
    <row r="5068" spans="1:11">
      <c r="A5068" s="151">
        <v>2559</v>
      </c>
      <c r="B5068" s="151">
        <v>2594</v>
      </c>
      <c r="C5068" s="151" t="s">
        <v>3800</v>
      </c>
      <c r="D5068" s="151" t="s">
        <v>727</v>
      </c>
      <c r="E5068" s="151">
        <v>15.047050499999999</v>
      </c>
      <c r="F5068" s="154" t="s">
        <v>7948</v>
      </c>
      <c r="G5068" s="156">
        <v>3326.0000425199996</v>
      </c>
      <c r="H5068" s="156">
        <v>0</v>
      </c>
      <c r="I5068" s="156">
        <v>284.43415091200001</v>
      </c>
      <c r="J5068" s="156" t="s">
        <v>4328</v>
      </c>
      <c r="K5068" s="151" t="str">
        <f>IFERROR(IF(VLOOKUP(B5068,comp!$D:$L,1,FALSE)=B5068,"",""),"Novo")</f>
        <v/>
      </c>
    </row>
    <row r="5069" spans="1:11">
      <c r="A5069" s="151">
        <v>2559</v>
      </c>
      <c r="B5069" s="151">
        <v>2595</v>
      </c>
      <c r="C5069" s="151" t="s">
        <v>3801</v>
      </c>
      <c r="D5069" s="151" t="s">
        <v>727</v>
      </c>
      <c r="E5069" s="151">
        <v>18.0210674</v>
      </c>
      <c r="F5069" s="154" t="s">
        <v>7949</v>
      </c>
      <c r="G5069" s="156">
        <v>4770.5369621280006</v>
      </c>
      <c r="H5069" s="156">
        <v>0</v>
      </c>
      <c r="I5069" s="156">
        <v>87.609451159000002</v>
      </c>
      <c r="J5069" s="156" t="s">
        <v>4328</v>
      </c>
      <c r="K5069" s="151" t="str">
        <f>IFERROR(IF(VLOOKUP(B5069,comp!$D:$L,1,FALSE)=B5069,"",""),"Novo")</f>
        <v/>
      </c>
    </row>
    <row r="5070" spans="1:11">
      <c r="A5070" s="151">
        <v>2559</v>
      </c>
      <c r="B5070" s="151">
        <v>2596</v>
      </c>
      <c r="C5070" s="151" t="s">
        <v>3802</v>
      </c>
      <c r="D5070" s="151" t="s">
        <v>727</v>
      </c>
      <c r="E5070" s="151">
        <v>4.4002808</v>
      </c>
      <c r="F5070" s="154" t="s">
        <v>7950</v>
      </c>
      <c r="G5070" s="156">
        <v>284.43415091200001</v>
      </c>
      <c r="H5070" s="156">
        <v>0</v>
      </c>
      <c r="I5070" s="156">
        <v>1344.9933673119999</v>
      </c>
      <c r="J5070" s="156" t="s">
        <v>4328</v>
      </c>
      <c r="K5070" s="151" t="str">
        <f>IFERROR(IF(VLOOKUP(B5070,comp!$D:$L,1,FALSE)=B5070,"",""),"Novo")</f>
        <v/>
      </c>
    </row>
    <row r="5071" spans="1:11">
      <c r="A5071" s="151">
        <v>2559</v>
      </c>
      <c r="B5071" s="151">
        <v>2597</v>
      </c>
      <c r="C5071" s="151" t="s">
        <v>2425</v>
      </c>
      <c r="D5071" s="151" t="s">
        <v>727</v>
      </c>
      <c r="E5071" s="151">
        <v>2.4424157000000002</v>
      </c>
      <c r="F5071" s="154" t="s">
        <v>7951</v>
      </c>
      <c r="G5071" s="156">
        <v>87.609451159000002</v>
      </c>
      <c r="H5071" s="156">
        <v>0</v>
      </c>
      <c r="I5071" s="156">
        <v>12.69143148</v>
      </c>
      <c r="J5071" s="156" t="s">
        <v>4328</v>
      </c>
      <c r="K5071" s="151" t="str">
        <f>IFERROR(IF(VLOOKUP(B5071,comp!$D:$L,1,FALSE)=B5071,"",""),"Novo")</f>
        <v/>
      </c>
    </row>
    <row r="5072" spans="1:11">
      <c r="A5072" s="151">
        <v>2559</v>
      </c>
      <c r="B5072" s="151">
        <v>12008</v>
      </c>
      <c r="C5072" s="151" t="s">
        <v>3803</v>
      </c>
      <c r="D5072" s="151" t="s">
        <v>727</v>
      </c>
      <c r="E5072" s="151">
        <v>9.5688201999999993</v>
      </c>
      <c r="F5072" s="154" t="s">
        <v>7952</v>
      </c>
      <c r="G5072" s="156">
        <v>1344.9933673119999</v>
      </c>
      <c r="H5072" s="156">
        <v>0</v>
      </c>
      <c r="I5072" s="156">
        <v>13.081347972</v>
      </c>
      <c r="J5072" s="156" t="s">
        <v>4328</v>
      </c>
      <c r="K5072" s="151" t="str">
        <f>IFERROR(IF(VLOOKUP(B5072,comp!$D:$L,1,FALSE)=B5072,"",""),"Novo")</f>
        <v/>
      </c>
    </row>
    <row r="5073" spans="1:11">
      <c r="A5073" s="151">
        <v>2559</v>
      </c>
      <c r="B5073" s="151">
        <v>14052</v>
      </c>
      <c r="C5073" s="151" t="s">
        <v>3804</v>
      </c>
      <c r="D5073" s="151" t="s">
        <v>727</v>
      </c>
      <c r="E5073" s="151">
        <v>0.92977520000000002</v>
      </c>
      <c r="F5073" s="154" t="s">
        <v>7953</v>
      </c>
      <c r="G5073" s="156">
        <v>12.69143148</v>
      </c>
      <c r="H5073" s="156">
        <v>0</v>
      </c>
      <c r="I5073" s="156">
        <v>21.452071350000001</v>
      </c>
      <c r="J5073" s="156" t="s">
        <v>4328</v>
      </c>
      <c r="K5073" s="151" t="str">
        <f>IFERROR(IF(VLOOKUP(B5073,comp!$D:$L,1,FALSE)=B5073,"",""),"Novo")</f>
        <v/>
      </c>
    </row>
    <row r="5074" spans="1:11">
      <c r="A5074" s="151">
        <v>2559</v>
      </c>
      <c r="B5074" s="151">
        <v>14053</v>
      </c>
      <c r="C5074" s="151" t="s">
        <v>2410</v>
      </c>
      <c r="D5074" s="151" t="s">
        <v>727</v>
      </c>
      <c r="E5074" s="151">
        <v>0.9438202</v>
      </c>
      <c r="F5074" s="154" t="s">
        <v>7954</v>
      </c>
      <c r="G5074" s="156">
        <v>13.081347972</v>
      </c>
      <c r="H5074" s="156">
        <v>0</v>
      </c>
      <c r="I5074" s="156">
        <v>7.3933600000000002E-2</v>
      </c>
      <c r="J5074" s="156" t="s">
        <v>4328</v>
      </c>
      <c r="K5074" s="151" t="str">
        <f>IFERROR(IF(VLOOKUP(B5074,comp!$D:$L,1,FALSE)=B5074,"",""),"Novo")</f>
        <v/>
      </c>
    </row>
    <row r="5075" spans="1:11">
      <c r="A5075" s="151">
        <v>2559</v>
      </c>
      <c r="B5075" s="151">
        <v>14054</v>
      </c>
      <c r="C5075" s="151" t="s">
        <v>2413</v>
      </c>
      <c r="D5075" s="151" t="s">
        <v>727</v>
      </c>
      <c r="E5075" s="151">
        <v>1.2085674</v>
      </c>
      <c r="F5075" s="154" t="s">
        <v>7955</v>
      </c>
      <c r="G5075" s="156">
        <v>21.452071350000001</v>
      </c>
      <c r="H5075" s="156">
        <v>0</v>
      </c>
      <c r="I5075" s="156">
        <v>0.110347506</v>
      </c>
      <c r="J5075" s="156" t="s">
        <v>4328</v>
      </c>
      <c r="K5075" s="151" t="str">
        <f>IFERROR(IF(VLOOKUP(B5075,comp!$D:$L,1,FALSE)=B5075,"",""),"Novo")</f>
        <v/>
      </c>
    </row>
    <row r="5076" spans="1:11">
      <c r="A5076" s="151">
        <v>2559</v>
      </c>
      <c r="B5076" s="151">
        <v>39174</v>
      </c>
      <c r="C5076" s="151" t="s">
        <v>3805</v>
      </c>
      <c r="D5076" s="151" t="s">
        <v>727</v>
      </c>
      <c r="E5076" s="151">
        <v>7.109E-2</v>
      </c>
      <c r="F5076" s="154" t="s">
        <v>7194</v>
      </c>
      <c r="G5076" s="156">
        <v>7.3933600000000002E-2</v>
      </c>
      <c r="H5076" s="156">
        <v>0</v>
      </c>
      <c r="I5076" s="156">
        <v>0.12676152000000002</v>
      </c>
      <c r="J5076" s="156" t="s">
        <v>4328</v>
      </c>
      <c r="K5076" s="151" t="str">
        <f>IFERROR(IF(VLOOKUP(B5076,comp!$D:$L,1,FALSE)=B5076,"",""),"Novo")</f>
        <v/>
      </c>
    </row>
    <row r="5077" spans="1:11">
      <c r="A5077" s="151">
        <v>2559</v>
      </c>
      <c r="B5077" s="151">
        <v>39175</v>
      </c>
      <c r="C5077" s="151" t="s">
        <v>3806</v>
      </c>
      <c r="D5077" s="151" t="s">
        <v>727</v>
      </c>
      <c r="E5077" s="151">
        <v>8.6887800000000001E-2</v>
      </c>
      <c r="F5077" s="154" t="s">
        <v>7956</v>
      </c>
      <c r="G5077" s="156">
        <v>0.110347506</v>
      </c>
      <c r="H5077" s="156">
        <v>0</v>
      </c>
      <c r="I5077" s="156">
        <v>0.29573460800000001</v>
      </c>
      <c r="J5077" s="156" t="s">
        <v>4328</v>
      </c>
      <c r="K5077" s="151" t="str">
        <f>IFERROR(IF(VLOOKUP(B5077,comp!$D:$L,1,FALSE)=B5077,"",""),"Novo")</f>
        <v/>
      </c>
    </row>
    <row r="5078" spans="1:11">
      <c r="A5078" s="151">
        <v>2559</v>
      </c>
      <c r="B5078" s="151">
        <v>39176</v>
      </c>
      <c r="C5078" s="151" t="s">
        <v>3807</v>
      </c>
      <c r="D5078" s="151" t="s">
        <v>727</v>
      </c>
      <c r="E5078" s="151">
        <v>9.3206999999999998E-2</v>
      </c>
      <c r="F5078" s="154" t="s">
        <v>7957</v>
      </c>
      <c r="G5078" s="156">
        <v>0.12676152000000002</v>
      </c>
      <c r="H5078" s="156">
        <v>0</v>
      </c>
      <c r="I5078" s="156">
        <v>0.36153239999999998</v>
      </c>
      <c r="J5078" s="156" t="s">
        <v>4328</v>
      </c>
      <c r="K5078" s="151" t="str">
        <f>IFERROR(IF(VLOOKUP(B5078,comp!$D:$L,1,FALSE)=B5078,"",""),"Novo")</f>
        <v/>
      </c>
    </row>
    <row r="5079" spans="1:11">
      <c r="A5079" s="151">
        <v>2559</v>
      </c>
      <c r="B5079" s="151">
        <v>39177</v>
      </c>
      <c r="C5079" s="151" t="s">
        <v>3808</v>
      </c>
      <c r="D5079" s="151" t="s">
        <v>727</v>
      </c>
      <c r="E5079" s="151">
        <v>0.1421801</v>
      </c>
      <c r="F5079" s="154" t="s">
        <v>7958</v>
      </c>
      <c r="G5079" s="156">
        <v>0.29573460800000001</v>
      </c>
      <c r="H5079" s="156">
        <v>0</v>
      </c>
      <c r="I5079" s="156">
        <v>2.0917217340000001</v>
      </c>
      <c r="J5079" s="156" t="s">
        <v>4328</v>
      </c>
      <c r="K5079" s="151" t="str">
        <f>IFERROR(IF(VLOOKUP(B5079,comp!$D:$L,1,FALSE)=B5079,"",""),"Novo")</f>
        <v/>
      </c>
    </row>
    <row r="5080" spans="1:11">
      <c r="A5080" s="151">
        <v>2559</v>
      </c>
      <c r="B5080" s="151">
        <v>39178</v>
      </c>
      <c r="C5080" s="151" t="s">
        <v>3809</v>
      </c>
      <c r="D5080" s="151" t="s">
        <v>727</v>
      </c>
      <c r="E5080" s="151">
        <v>0.15718799999999999</v>
      </c>
      <c r="F5080" s="154" t="s">
        <v>7959</v>
      </c>
      <c r="G5080" s="156">
        <v>0.36153239999999998</v>
      </c>
      <c r="H5080" s="156">
        <v>0</v>
      </c>
      <c r="I5080" s="156">
        <v>2.6701422779999997</v>
      </c>
      <c r="J5080" s="156" t="s">
        <v>4328</v>
      </c>
      <c r="K5080" s="151" t="str">
        <f>IFERROR(IF(VLOOKUP(B5080,comp!$D:$L,1,FALSE)=B5080,"",""),"Novo")</f>
        <v/>
      </c>
    </row>
    <row r="5081" spans="1:11">
      <c r="A5081" s="151">
        <v>2559</v>
      </c>
      <c r="B5081" s="151">
        <v>39179</v>
      </c>
      <c r="C5081" s="151" t="s">
        <v>3810</v>
      </c>
      <c r="D5081" s="151" t="s">
        <v>727</v>
      </c>
      <c r="E5081" s="151">
        <v>0.37756709999999999</v>
      </c>
      <c r="F5081" s="154" t="s">
        <v>7960</v>
      </c>
      <c r="G5081" s="156">
        <v>2.0917217340000001</v>
      </c>
      <c r="H5081" s="156">
        <v>0</v>
      </c>
      <c r="I5081" s="156">
        <v>4.8037911600000003</v>
      </c>
      <c r="J5081" s="156" t="s">
        <v>4328</v>
      </c>
      <c r="K5081" s="151" t="str">
        <f>IFERROR(IF(VLOOKUP(B5081,comp!$D:$L,1,FALSE)=B5081,"",""),"Novo")</f>
        <v/>
      </c>
    </row>
    <row r="5082" spans="1:11">
      <c r="A5082" s="151">
        <v>2559</v>
      </c>
      <c r="B5082" s="151">
        <v>39180</v>
      </c>
      <c r="C5082" s="151" t="s">
        <v>3811</v>
      </c>
      <c r="D5082" s="151" t="s">
        <v>727</v>
      </c>
      <c r="E5082" s="151">
        <v>0.42654029999999998</v>
      </c>
      <c r="F5082" s="154" t="s">
        <v>7961</v>
      </c>
      <c r="G5082" s="156">
        <v>2.6701422779999997</v>
      </c>
      <c r="H5082" s="156">
        <v>0</v>
      </c>
      <c r="I5082" s="156">
        <v>9.496508394000001</v>
      </c>
      <c r="J5082" s="156" t="s">
        <v>4328</v>
      </c>
      <c r="K5082" s="151" t="str">
        <f>IFERROR(IF(VLOOKUP(B5082,comp!$D:$L,1,FALSE)=B5082,"",""),"Novo")</f>
        <v/>
      </c>
    </row>
    <row r="5083" spans="1:11">
      <c r="A5083" s="151">
        <v>2559</v>
      </c>
      <c r="B5083" s="151">
        <v>39181</v>
      </c>
      <c r="C5083" s="151" t="s">
        <v>3812</v>
      </c>
      <c r="D5083" s="151" t="s">
        <v>727</v>
      </c>
      <c r="E5083" s="151">
        <v>0.5718799</v>
      </c>
      <c r="F5083" s="154" t="s">
        <v>7176</v>
      </c>
      <c r="G5083" s="156">
        <v>4.8037911600000003</v>
      </c>
      <c r="H5083" s="156">
        <v>0</v>
      </c>
      <c r="I5083" s="156">
        <v>3.187678032</v>
      </c>
      <c r="J5083" s="156" t="s">
        <v>4328</v>
      </c>
      <c r="K5083" s="151" t="str">
        <f>IFERROR(IF(VLOOKUP(B5083,comp!$D:$L,1,FALSE)=B5083,"",""),"Novo")</f>
        <v/>
      </c>
    </row>
    <row r="5084" spans="1:11">
      <c r="A5084" s="151">
        <v>2559</v>
      </c>
      <c r="B5084" s="151">
        <v>39182</v>
      </c>
      <c r="C5084" s="151" t="s">
        <v>3813</v>
      </c>
      <c r="D5084" s="151" t="s">
        <v>727</v>
      </c>
      <c r="E5084" s="151">
        <v>0.80410740000000003</v>
      </c>
      <c r="F5084" s="154" t="s">
        <v>7962</v>
      </c>
      <c r="G5084" s="156">
        <v>9.496508394000001</v>
      </c>
      <c r="H5084" s="156">
        <v>0</v>
      </c>
      <c r="I5084" s="156">
        <v>2.6517535200000002</v>
      </c>
      <c r="J5084" s="156" t="s">
        <v>4328</v>
      </c>
      <c r="K5084" s="151" t="str">
        <f>IFERROR(IF(VLOOKUP(B5084,comp!$D:$L,1,FALSE)=B5084,"",""),"Novo")</f>
        <v/>
      </c>
    </row>
    <row r="5085" spans="1:11">
      <c r="A5085" s="151">
        <v>2559</v>
      </c>
      <c r="B5085" s="151">
        <v>39184</v>
      </c>
      <c r="C5085" s="151" t="s">
        <v>3814</v>
      </c>
      <c r="D5085" s="151" t="s">
        <v>727</v>
      </c>
      <c r="E5085" s="151">
        <v>0.46603480000000003</v>
      </c>
      <c r="F5085" s="154" t="s">
        <v>7284</v>
      </c>
      <c r="G5085" s="156">
        <v>3.187678032</v>
      </c>
      <c r="H5085" s="156">
        <v>0</v>
      </c>
      <c r="I5085" s="156">
        <v>30.285640709999999</v>
      </c>
      <c r="J5085" s="156" t="s">
        <v>4328</v>
      </c>
      <c r="K5085" s="151" t="str">
        <f>IFERROR(IF(VLOOKUP(B5085,comp!$D:$L,1,FALSE)=B5085,"",""),"Novo")</f>
        <v/>
      </c>
    </row>
    <row r="5086" spans="1:11">
      <c r="A5086" s="151">
        <v>2559</v>
      </c>
      <c r="B5086" s="151">
        <v>39185</v>
      </c>
      <c r="C5086" s="151" t="s">
        <v>3815</v>
      </c>
      <c r="D5086" s="151" t="s">
        <v>727</v>
      </c>
      <c r="E5086" s="151">
        <v>0.42496050000000002</v>
      </c>
      <c r="F5086" s="154" t="s">
        <v>7963</v>
      </c>
      <c r="G5086" s="156">
        <v>2.6517535200000002</v>
      </c>
      <c r="H5086" s="156">
        <v>0</v>
      </c>
      <c r="I5086" s="156">
        <v>22.529162654000004</v>
      </c>
      <c r="J5086" s="156" t="s">
        <v>4328</v>
      </c>
      <c r="K5086" s="151" t="str">
        <f>IFERROR(IF(VLOOKUP(B5086,comp!$D:$L,1,FALSE)=B5086,"",""),"Novo")</f>
        <v/>
      </c>
    </row>
    <row r="5087" spans="1:11">
      <c r="A5087" s="151">
        <v>2559</v>
      </c>
      <c r="B5087" s="151">
        <v>39186</v>
      </c>
      <c r="C5087" s="151" t="s">
        <v>3816</v>
      </c>
      <c r="D5087" s="151" t="s">
        <v>727</v>
      </c>
      <c r="E5087" s="151">
        <v>1.4360189999999999</v>
      </c>
      <c r="F5087" s="154" t="s">
        <v>7964</v>
      </c>
      <c r="G5087" s="156">
        <v>30.285640709999999</v>
      </c>
      <c r="H5087" s="156">
        <v>0</v>
      </c>
      <c r="I5087" s="156">
        <v>20.502054310000002</v>
      </c>
      <c r="J5087" s="156" t="s">
        <v>4328</v>
      </c>
      <c r="K5087" s="151" t="str">
        <f>IFERROR(IF(VLOOKUP(B5087,comp!$D:$L,1,FALSE)=B5087,"",""),"Novo")</f>
        <v/>
      </c>
    </row>
    <row r="5088" spans="1:11">
      <c r="A5088" s="151">
        <v>2559</v>
      </c>
      <c r="B5088" s="151">
        <v>39187</v>
      </c>
      <c r="C5088" s="151" t="s">
        <v>3817</v>
      </c>
      <c r="D5088" s="151" t="s">
        <v>727</v>
      </c>
      <c r="E5088" s="151">
        <v>1.2385466000000001</v>
      </c>
      <c r="F5088" s="154" t="s">
        <v>7965</v>
      </c>
      <c r="G5088" s="156">
        <v>22.529162654000004</v>
      </c>
      <c r="H5088" s="156">
        <v>0</v>
      </c>
      <c r="I5088" s="156">
        <v>37.831153421000003</v>
      </c>
      <c r="J5088" s="156" t="s">
        <v>4328</v>
      </c>
      <c r="K5088" s="151" t="str">
        <f>IFERROR(IF(VLOOKUP(B5088,comp!$D:$L,1,FALSE)=B5088,"",""),"Novo")</f>
        <v/>
      </c>
    </row>
    <row r="5089" spans="1:11">
      <c r="A5089" s="151">
        <v>2559</v>
      </c>
      <c r="B5089" s="151">
        <v>39188</v>
      </c>
      <c r="C5089" s="151" t="s">
        <v>3818</v>
      </c>
      <c r="D5089" s="151" t="s">
        <v>727</v>
      </c>
      <c r="E5089" s="151">
        <v>1.1816746</v>
      </c>
      <c r="F5089" s="154" t="s">
        <v>7355</v>
      </c>
      <c r="G5089" s="156">
        <v>20.502054310000002</v>
      </c>
      <c r="H5089" s="156">
        <v>0</v>
      </c>
      <c r="I5089" s="156">
        <v>33.774408079000004</v>
      </c>
      <c r="J5089" s="156" t="s">
        <v>4328</v>
      </c>
      <c r="K5089" s="151" t="str">
        <f>IFERROR(IF(VLOOKUP(B5089,comp!$D:$L,1,FALSE)=B5089,"",""),"Novo")</f>
        <v/>
      </c>
    </row>
    <row r="5090" spans="1:11">
      <c r="A5090" s="151">
        <v>2559</v>
      </c>
      <c r="B5090" s="151">
        <v>39189</v>
      </c>
      <c r="C5090" s="151" t="s">
        <v>3819</v>
      </c>
      <c r="D5090" s="151" t="s">
        <v>727</v>
      </c>
      <c r="E5090" s="151">
        <v>1.6050553000000001</v>
      </c>
      <c r="F5090" s="154" t="s">
        <v>7966</v>
      </c>
      <c r="G5090" s="156">
        <v>37.831153421000003</v>
      </c>
      <c r="H5090" s="156">
        <v>0</v>
      </c>
      <c r="I5090" s="156">
        <v>30.952732044000001</v>
      </c>
      <c r="J5090" s="156" t="s">
        <v>4328</v>
      </c>
      <c r="K5090" s="151" t="str">
        <f>IFERROR(IF(VLOOKUP(B5090,comp!$D:$L,1,FALSE)=B5090,"",""),"Novo")</f>
        <v/>
      </c>
    </row>
    <row r="5091" spans="1:11">
      <c r="A5091" s="151">
        <v>2559</v>
      </c>
      <c r="B5091" s="151">
        <v>39190</v>
      </c>
      <c r="C5091" s="151" t="s">
        <v>3820</v>
      </c>
      <c r="D5091" s="151" t="s">
        <v>727</v>
      </c>
      <c r="E5091" s="151">
        <v>1.5165877000000001</v>
      </c>
      <c r="F5091" s="154" t="s">
        <v>7967</v>
      </c>
      <c r="G5091" s="156">
        <v>33.774408079000004</v>
      </c>
      <c r="H5091" s="156">
        <v>0</v>
      </c>
      <c r="I5091" s="156">
        <v>153.01521556199998</v>
      </c>
      <c r="J5091" s="156" t="s">
        <v>4328</v>
      </c>
      <c r="K5091" s="151" t="str">
        <f>IFERROR(IF(VLOOKUP(B5091,comp!$D:$L,1,FALSE)=B5091,"",""),"Novo")</f>
        <v/>
      </c>
    </row>
    <row r="5092" spans="1:11">
      <c r="A5092" s="151">
        <v>2559</v>
      </c>
      <c r="B5092" s="151">
        <v>39191</v>
      </c>
      <c r="C5092" s="151" t="s">
        <v>3821</v>
      </c>
      <c r="D5092" s="151" t="s">
        <v>727</v>
      </c>
      <c r="E5092" s="151">
        <v>1.4518167</v>
      </c>
      <c r="F5092" s="154" t="s">
        <v>7968</v>
      </c>
      <c r="G5092" s="156">
        <v>30.952732044000001</v>
      </c>
      <c r="H5092" s="156">
        <v>0</v>
      </c>
      <c r="I5092" s="156">
        <v>141.38938279199999</v>
      </c>
      <c r="J5092" s="156" t="s">
        <v>4328</v>
      </c>
      <c r="K5092" s="151" t="str">
        <f>IFERROR(IF(VLOOKUP(B5092,comp!$D:$L,1,FALSE)=B5092,"",""),"Novo")</f>
        <v/>
      </c>
    </row>
    <row r="5093" spans="1:11">
      <c r="A5093" s="151">
        <v>2559</v>
      </c>
      <c r="B5093" s="151">
        <v>39192</v>
      </c>
      <c r="C5093" s="151" t="s">
        <v>3822</v>
      </c>
      <c r="D5093" s="151" t="s">
        <v>727</v>
      </c>
      <c r="E5093" s="151">
        <v>3.2274881999999998</v>
      </c>
      <c r="F5093" s="154" t="s">
        <v>7969</v>
      </c>
      <c r="G5093" s="156">
        <v>153.01521556199998</v>
      </c>
      <c r="H5093" s="156">
        <v>0</v>
      </c>
      <c r="I5093" s="156">
        <v>117.711470646</v>
      </c>
      <c r="J5093" s="156" t="s">
        <v>4328</v>
      </c>
      <c r="K5093" s="151" t="str">
        <f>IFERROR(IF(VLOOKUP(B5093,comp!$D:$L,1,FALSE)=B5093,"",""),"Novo")</f>
        <v/>
      </c>
    </row>
    <row r="5094" spans="1:11">
      <c r="A5094" s="151">
        <v>2559</v>
      </c>
      <c r="B5094" s="151">
        <v>39193</v>
      </c>
      <c r="C5094" s="151" t="s">
        <v>3823</v>
      </c>
      <c r="D5094" s="151" t="s">
        <v>727</v>
      </c>
      <c r="E5094" s="151">
        <v>3.1026856</v>
      </c>
      <c r="F5094" s="154" t="s">
        <v>7970</v>
      </c>
      <c r="G5094" s="156">
        <v>141.38938279199999</v>
      </c>
      <c r="H5094" s="156">
        <v>0</v>
      </c>
      <c r="I5094" s="156">
        <v>102.797900742</v>
      </c>
      <c r="J5094" s="156" t="s">
        <v>4328</v>
      </c>
      <c r="K5094" s="151" t="str">
        <f>IFERROR(IF(VLOOKUP(B5094,comp!$D:$L,1,FALSE)=B5094,"",""),"Novo")</f>
        <v/>
      </c>
    </row>
    <row r="5095" spans="1:11">
      <c r="A5095" s="151">
        <v>2559</v>
      </c>
      <c r="B5095" s="151">
        <v>39194</v>
      </c>
      <c r="C5095" s="151" t="s">
        <v>3824</v>
      </c>
      <c r="D5095" s="151" t="s">
        <v>727</v>
      </c>
      <c r="E5095" s="151">
        <v>2.8309636999999999</v>
      </c>
      <c r="F5095" s="154" t="s">
        <v>7971</v>
      </c>
      <c r="G5095" s="156">
        <v>117.711470646</v>
      </c>
      <c r="H5095" s="156">
        <v>0</v>
      </c>
      <c r="I5095" s="156">
        <v>386.62180444800003</v>
      </c>
      <c r="J5095" s="156" t="s">
        <v>4328</v>
      </c>
      <c r="K5095" s="151" t="str">
        <f>IFERROR(IF(VLOOKUP(B5095,comp!$D:$L,1,FALSE)=B5095,"",""),"Novo")</f>
        <v/>
      </c>
    </row>
    <row r="5096" spans="1:11">
      <c r="A5096" s="151">
        <v>2559</v>
      </c>
      <c r="B5096" s="151">
        <v>39195</v>
      </c>
      <c r="C5096" s="151" t="s">
        <v>3825</v>
      </c>
      <c r="D5096" s="151" t="s">
        <v>727</v>
      </c>
      <c r="E5096" s="151">
        <v>2.6453397000000001</v>
      </c>
      <c r="F5096" s="154" t="s">
        <v>7972</v>
      </c>
      <c r="G5096" s="156">
        <v>102.797900742</v>
      </c>
      <c r="H5096" s="156">
        <v>0</v>
      </c>
      <c r="I5096" s="156">
        <v>363.50304614499993</v>
      </c>
      <c r="J5096" s="156" t="s">
        <v>4328</v>
      </c>
      <c r="K5096" s="151" t="str">
        <f>IFERROR(IF(VLOOKUP(B5096,comp!$D:$L,1,FALSE)=B5096,"",""),"Novo")</f>
        <v/>
      </c>
    </row>
    <row r="5097" spans="1:11">
      <c r="A5097" s="151">
        <v>2559</v>
      </c>
      <c r="B5097" s="151">
        <v>39196</v>
      </c>
      <c r="C5097" s="151" t="s">
        <v>3826</v>
      </c>
      <c r="D5097" s="151" t="s">
        <v>727</v>
      </c>
      <c r="E5097" s="151">
        <v>5.1303318000000004</v>
      </c>
      <c r="F5097" s="154" t="s">
        <v>7973</v>
      </c>
      <c r="G5097" s="156">
        <v>386.62180444800003</v>
      </c>
      <c r="H5097" s="156">
        <v>0</v>
      </c>
      <c r="I5097" s="156">
        <v>333.11891883499999</v>
      </c>
      <c r="J5097" s="156" t="s">
        <v>4328</v>
      </c>
      <c r="K5097" s="151" t="str">
        <f>IFERROR(IF(VLOOKUP(B5097,comp!$D:$L,1,FALSE)=B5097,"",""),"Novo")</f>
        <v/>
      </c>
    </row>
    <row r="5098" spans="1:11">
      <c r="A5098" s="151">
        <v>2559</v>
      </c>
      <c r="B5098" s="151">
        <v>39197</v>
      </c>
      <c r="C5098" s="151" t="s">
        <v>3827</v>
      </c>
      <c r="D5098" s="151" t="s">
        <v>727</v>
      </c>
      <c r="E5098" s="151">
        <v>4.9747234999999996</v>
      </c>
      <c r="F5098" s="154" t="s">
        <v>7974</v>
      </c>
      <c r="G5098" s="156">
        <v>363.50304614499993</v>
      </c>
      <c r="H5098" s="156">
        <v>0</v>
      </c>
      <c r="I5098" s="156">
        <v>308.52341308799993</v>
      </c>
      <c r="J5098" s="156" t="s">
        <v>4328</v>
      </c>
      <c r="K5098" s="151" t="str">
        <f>IFERROR(IF(VLOOKUP(B5098,comp!$D:$L,1,FALSE)=B5098,"",""),"Novo")</f>
        <v/>
      </c>
    </row>
    <row r="5099" spans="1:11">
      <c r="A5099" s="151">
        <v>2559</v>
      </c>
      <c r="B5099" s="151">
        <v>39198</v>
      </c>
      <c r="C5099" s="151" t="s">
        <v>3828</v>
      </c>
      <c r="D5099" s="151" t="s">
        <v>727</v>
      </c>
      <c r="E5099" s="151">
        <v>4.7622432999999997</v>
      </c>
      <c r="F5099" s="154" t="s">
        <v>7975</v>
      </c>
      <c r="G5099" s="156">
        <v>333.11891883499999</v>
      </c>
      <c r="H5099" s="156">
        <v>0</v>
      </c>
      <c r="I5099" s="156">
        <v>483.88346031500004</v>
      </c>
      <c r="J5099" s="156" t="s">
        <v>4328</v>
      </c>
      <c r="K5099" s="151" t="str">
        <f>IFERROR(IF(VLOOKUP(B5099,comp!$D:$L,1,FALSE)=B5099,"",""),"Novo")</f>
        <v/>
      </c>
    </row>
    <row r="5100" spans="1:11">
      <c r="A5100" s="151">
        <v>2559</v>
      </c>
      <c r="B5100" s="151">
        <v>39199</v>
      </c>
      <c r="C5100" s="151" t="s">
        <v>3829</v>
      </c>
      <c r="D5100" s="151" t="s">
        <v>727</v>
      </c>
      <c r="E5100" s="151">
        <v>4.5829383999999997</v>
      </c>
      <c r="F5100" s="154" t="s">
        <v>7976</v>
      </c>
      <c r="G5100" s="156">
        <v>308.52341308799993</v>
      </c>
      <c r="H5100" s="156">
        <v>0</v>
      </c>
      <c r="I5100" s="156">
        <v>476.14932012699995</v>
      </c>
      <c r="J5100" s="156" t="s">
        <v>4328</v>
      </c>
      <c r="K5100" s="151" t="str">
        <f>IFERROR(IF(VLOOKUP(B5100,comp!$D:$L,1,FALSE)=B5100,"",""),"Novo")</f>
        <v/>
      </c>
    </row>
    <row r="5101" spans="1:11">
      <c r="A5101" s="151">
        <v>2559</v>
      </c>
      <c r="B5101" s="151">
        <v>39200</v>
      </c>
      <c r="C5101" s="151" t="s">
        <v>3830</v>
      </c>
      <c r="D5101" s="151" t="s">
        <v>727</v>
      </c>
      <c r="E5101" s="151">
        <v>5.7393365000000003</v>
      </c>
      <c r="F5101" s="154" t="s">
        <v>7977</v>
      </c>
      <c r="G5101" s="156">
        <v>483.88346031500004</v>
      </c>
      <c r="H5101" s="156">
        <v>0</v>
      </c>
      <c r="I5101" s="156">
        <v>435.35011446299995</v>
      </c>
      <c r="J5101" s="156" t="s">
        <v>4328</v>
      </c>
      <c r="K5101" s="151" t="str">
        <f>IFERROR(IF(VLOOKUP(B5101,comp!$D:$L,1,FALSE)=B5101,"",""),"Novo")</f>
        <v/>
      </c>
    </row>
    <row r="5102" spans="1:11">
      <c r="A5102" s="151">
        <v>2559</v>
      </c>
      <c r="B5102" s="151">
        <v>39201</v>
      </c>
      <c r="C5102" s="151" t="s">
        <v>3831</v>
      </c>
      <c r="D5102" s="151" t="s">
        <v>727</v>
      </c>
      <c r="E5102" s="151">
        <v>5.6935228999999996</v>
      </c>
      <c r="F5102" s="154" t="s">
        <v>7978</v>
      </c>
      <c r="G5102" s="156">
        <v>476.14932012699995</v>
      </c>
      <c r="H5102" s="156">
        <v>0</v>
      </c>
      <c r="I5102" s="156">
        <v>315.45552128399999</v>
      </c>
      <c r="J5102" s="156" t="s">
        <v>4328</v>
      </c>
      <c r="K5102" s="151" t="str">
        <f>IFERROR(IF(VLOOKUP(B5102,comp!$D:$L,1,FALSE)=B5102,"",""),"Novo")</f>
        <v/>
      </c>
    </row>
    <row r="5103" spans="1:11">
      <c r="A5103" s="151">
        <v>2559</v>
      </c>
      <c r="B5103" s="151">
        <v>39202</v>
      </c>
      <c r="C5103" s="151" t="s">
        <v>3832</v>
      </c>
      <c r="D5103" s="151" t="s">
        <v>727</v>
      </c>
      <c r="E5103" s="151">
        <v>5.4439178999999998</v>
      </c>
      <c r="F5103" s="154" t="s">
        <v>7979</v>
      </c>
      <c r="G5103" s="156">
        <v>435.35011446299995</v>
      </c>
      <c r="H5103" s="156">
        <v>0</v>
      </c>
      <c r="I5103" s="156">
        <v>1270.9894529919998</v>
      </c>
      <c r="J5103" s="156" t="s">
        <v>4328</v>
      </c>
      <c r="K5103" s="151" t="str">
        <f>IFERROR(IF(VLOOKUP(B5103,comp!$D:$L,1,FALSE)=B5103,"",""),"Novo")</f>
        <v/>
      </c>
    </row>
    <row r="5104" spans="1:11">
      <c r="A5104" s="151">
        <v>2559</v>
      </c>
      <c r="B5104" s="151">
        <v>39203</v>
      </c>
      <c r="C5104" s="151" t="s">
        <v>3833</v>
      </c>
      <c r="D5104" s="151" t="s">
        <v>727</v>
      </c>
      <c r="E5104" s="151">
        <v>4.6342812000000002</v>
      </c>
      <c r="F5104" s="154" t="s">
        <v>7580</v>
      </c>
      <c r="G5104" s="156">
        <v>315.45552128399999</v>
      </c>
      <c r="H5104" s="156">
        <v>0</v>
      </c>
      <c r="I5104" s="156">
        <v>1211.6494313850001</v>
      </c>
      <c r="J5104" s="156" t="s">
        <v>4328</v>
      </c>
      <c r="K5104" s="151" t="str">
        <f>IFERROR(IF(VLOOKUP(B5104,comp!$D:$L,1,FALSE)=B5104,"",""),"Novo")</f>
        <v/>
      </c>
    </row>
    <row r="5105" spans="1:11">
      <c r="A5105" s="151">
        <v>2559</v>
      </c>
      <c r="B5105" s="151">
        <v>39204</v>
      </c>
      <c r="C5105" s="151" t="s">
        <v>3834</v>
      </c>
      <c r="D5105" s="151" t="s">
        <v>727</v>
      </c>
      <c r="E5105" s="151">
        <v>9.3017377999999997</v>
      </c>
      <c r="F5105" s="154" t="s">
        <v>7980</v>
      </c>
      <c r="G5105" s="156">
        <v>1270.9894529919998</v>
      </c>
      <c r="H5105" s="156">
        <v>0</v>
      </c>
      <c r="I5105" s="156">
        <v>1143.938666535</v>
      </c>
      <c r="J5105" s="156" t="s">
        <v>4328</v>
      </c>
      <c r="K5105" s="151" t="str">
        <f>IFERROR(IF(VLOOKUP(B5105,comp!$D:$L,1,FALSE)=B5105,"",""),"Novo")</f>
        <v/>
      </c>
    </row>
    <row r="5106" spans="1:11">
      <c r="A5106" s="151">
        <v>2559</v>
      </c>
      <c r="B5106" s="151">
        <v>39205</v>
      </c>
      <c r="C5106" s="151" t="s">
        <v>3835</v>
      </c>
      <c r="D5106" s="151" t="s">
        <v>727</v>
      </c>
      <c r="E5106" s="151">
        <v>9.0821485000000006</v>
      </c>
      <c r="F5106" s="154" t="s">
        <v>7981</v>
      </c>
      <c r="G5106" s="156">
        <v>1211.6494313850001</v>
      </c>
      <c r="H5106" s="156">
        <v>0</v>
      </c>
      <c r="I5106" s="156">
        <v>7.0900506000000002E-2</v>
      </c>
      <c r="J5106" s="156" t="s">
        <v>4328</v>
      </c>
      <c r="K5106" s="151" t="str">
        <f>IFERROR(IF(VLOOKUP(B5106,comp!$D:$L,1,FALSE)=B5106,"",""),"Novo")</f>
        <v/>
      </c>
    </row>
    <row r="5107" spans="1:11">
      <c r="A5107" s="151">
        <v>2559</v>
      </c>
      <c r="B5107" s="151">
        <v>39206</v>
      </c>
      <c r="C5107" s="151" t="s">
        <v>3836</v>
      </c>
      <c r="D5107" s="151" t="s">
        <v>727</v>
      </c>
      <c r="E5107" s="151">
        <v>8.8246444999999998</v>
      </c>
      <c r="F5107" s="154" t="s">
        <v>7982</v>
      </c>
      <c r="G5107" s="156">
        <v>1143.938666535</v>
      </c>
      <c r="H5107" s="156">
        <v>0</v>
      </c>
      <c r="I5107" s="156">
        <v>2.0853085000000004E-2</v>
      </c>
      <c r="J5107" s="156" t="s">
        <v>4328</v>
      </c>
      <c r="K5107" s="151" t="str">
        <f>IFERROR(IF(VLOOKUP(B5107,comp!$D:$L,1,FALSE)=B5107,"",""),"Novo")</f>
        <v/>
      </c>
    </row>
    <row r="5108" spans="1:11">
      <c r="A5108" s="151">
        <v>2559</v>
      </c>
      <c r="B5108" s="151">
        <v>39207</v>
      </c>
      <c r="C5108" s="151" t="s">
        <v>3837</v>
      </c>
      <c r="D5108" s="151" t="s">
        <v>727</v>
      </c>
      <c r="E5108" s="151">
        <v>6.9510299999999997E-2</v>
      </c>
      <c r="F5108" s="154" t="s">
        <v>7983</v>
      </c>
      <c r="G5108" s="156">
        <v>7.0900506000000002E-2</v>
      </c>
      <c r="H5108" s="156">
        <v>0</v>
      </c>
      <c r="I5108" s="156">
        <v>2.9715642E-2</v>
      </c>
      <c r="J5108" s="156" t="s">
        <v>4328</v>
      </c>
      <c r="K5108" s="151" t="str">
        <f>IFERROR(IF(VLOOKUP(B5108,comp!$D:$L,1,FALSE)=B5108,"",""),"Novo")</f>
        <v/>
      </c>
    </row>
    <row r="5109" spans="1:11">
      <c r="A5109" s="151">
        <v>2559</v>
      </c>
      <c r="B5109" s="151">
        <v>39208</v>
      </c>
      <c r="C5109" s="151" t="s">
        <v>3838</v>
      </c>
      <c r="D5109" s="151" t="s">
        <v>727</v>
      </c>
      <c r="E5109" s="151">
        <v>3.7914700000000003E-2</v>
      </c>
      <c r="F5109" s="154" t="s">
        <v>7984</v>
      </c>
      <c r="G5109" s="156">
        <v>2.0853085000000004E-2</v>
      </c>
      <c r="H5109" s="156">
        <v>0</v>
      </c>
      <c r="I5109" s="156">
        <v>7.0900506000000002E-2</v>
      </c>
      <c r="J5109" s="156" t="s">
        <v>4328</v>
      </c>
      <c r="K5109" s="151" t="str">
        <f>IFERROR(IF(VLOOKUP(B5109,comp!$D:$L,1,FALSE)=B5109,"",""),"Novo")</f>
        <v/>
      </c>
    </row>
    <row r="5110" spans="1:11">
      <c r="A5110" s="151">
        <v>2559</v>
      </c>
      <c r="B5110" s="151">
        <v>39209</v>
      </c>
      <c r="C5110" s="151" t="s">
        <v>3839</v>
      </c>
      <c r="D5110" s="151" t="s">
        <v>727</v>
      </c>
      <c r="E5110" s="151">
        <v>4.50237E-2</v>
      </c>
      <c r="F5110" s="154" t="s">
        <v>7985</v>
      </c>
      <c r="G5110" s="156">
        <v>2.9715642E-2</v>
      </c>
      <c r="H5110" s="156">
        <v>0</v>
      </c>
      <c r="I5110" s="156">
        <v>0.225702932</v>
      </c>
      <c r="J5110" s="156" t="s">
        <v>4328</v>
      </c>
      <c r="K5110" s="151" t="str">
        <f>IFERROR(IF(VLOOKUP(B5110,comp!$D:$L,1,FALSE)=B5110,"",""),"Novo")</f>
        <v/>
      </c>
    </row>
    <row r="5111" spans="1:11">
      <c r="A5111" s="151">
        <v>2559</v>
      </c>
      <c r="B5111" s="151">
        <v>39210</v>
      </c>
      <c r="C5111" s="151" t="s">
        <v>3840</v>
      </c>
      <c r="D5111" s="151" t="s">
        <v>727</v>
      </c>
      <c r="E5111" s="151">
        <v>6.9510299999999997E-2</v>
      </c>
      <c r="F5111" s="154" t="s">
        <v>7983</v>
      </c>
      <c r="G5111" s="156">
        <v>7.0900506000000002E-2</v>
      </c>
      <c r="H5111" s="156">
        <v>0</v>
      </c>
      <c r="I5111" s="156">
        <v>0.28060811800000002</v>
      </c>
      <c r="J5111" s="156" t="s">
        <v>4328</v>
      </c>
      <c r="K5111" s="151" t="str">
        <f>IFERROR(IF(VLOOKUP(B5111,comp!$D:$L,1,FALSE)=B5111,"",""),"Novo")</f>
        <v/>
      </c>
    </row>
    <row r="5112" spans="1:11">
      <c r="A5112" s="151">
        <v>2559</v>
      </c>
      <c r="B5112" s="151">
        <v>39211</v>
      </c>
      <c r="C5112" s="151" t="s">
        <v>3841</v>
      </c>
      <c r="D5112" s="151" t="s">
        <v>727</v>
      </c>
      <c r="E5112" s="151">
        <v>0.1240126</v>
      </c>
      <c r="F5112" s="154" t="s">
        <v>7174</v>
      </c>
      <c r="G5112" s="156">
        <v>0.225702932</v>
      </c>
      <c r="H5112" s="156">
        <v>0</v>
      </c>
      <c r="I5112" s="156">
        <v>0.479344455</v>
      </c>
      <c r="J5112" s="156" t="s">
        <v>4328</v>
      </c>
      <c r="K5112" s="151" t="str">
        <f>IFERROR(IF(VLOOKUP(B5112,comp!$D:$L,1,FALSE)=B5112,"",""),"Novo")</f>
        <v/>
      </c>
    </row>
    <row r="5113" spans="1:11">
      <c r="A5113" s="151">
        <v>2559</v>
      </c>
      <c r="B5113" s="151">
        <v>39212</v>
      </c>
      <c r="C5113" s="151" t="s">
        <v>3842</v>
      </c>
      <c r="D5113" s="151" t="s">
        <v>727</v>
      </c>
      <c r="E5113" s="151">
        <v>0.13823060000000001</v>
      </c>
      <c r="F5113" s="154" t="s">
        <v>7986</v>
      </c>
      <c r="G5113" s="156">
        <v>0.28060811800000002</v>
      </c>
      <c r="H5113" s="156">
        <v>0</v>
      </c>
      <c r="I5113" s="156">
        <v>0.95971574999999998</v>
      </c>
      <c r="J5113" s="156" t="s">
        <v>4328</v>
      </c>
      <c r="K5113" s="151" t="str">
        <f>IFERROR(IF(VLOOKUP(B5113,comp!$D:$L,1,FALSE)=B5113,"",""),"Novo")</f>
        <v/>
      </c>
    </row>
    <row r="5114" spans="1:11">
      <c r="A5114" s="151">
        <v>2559</v>
      </c>
      <c r="B5114" s="151">
        <v>39213</v>
      </c>
      <c r="C5114" s="151" t="s">
        <v>3843</v>
      </c>
      <c r="D5114" s="151" t="s">
        <v>727</v>
      </c>
      <c r="E5114" s="151">
        <v>0.18088470000000001</v>
      </c>
      <c r="F5114" s="154" t="s">
        <v>7763</v>
      </c>
      <c r="G5114" s="156">
        <v>0.479344455</v>
      </c>
      <c r="H5114" s="156">
        <v>0</v>
      </c>
      <c r="I5114" s="156">
        <v>3.187678032</v>
      </c>
      <c r="J5114" s="156" t="s">
        <v>4328</v>
      </c>
      <c r="K5114" s="151" t="str">
        <f>IFERROR(IF(VLOOKUP(B5114,comp!$D:$L,1,FALSE)=B5114,"",""),"Novo")</f>
        <v/>
      </c>
    </row>
    <row r="5115" spans="1:11">
      <c r="A5115" s="151">
        <v>2559</v>
      </c>
      <c r="B5115" s="151">
        <v>39214</v>
      </c>
      <c r="C5115" s="151" t="s">
        <v>3844</v>
      </c>
      <c r="D5115" s="151" t="s">
        <v>727</v>
      </c>
      <c r="E5115" s="151">
        <v>0.25592419999999999</v>
      </c>
      <c r="F5115" s="154" t="s">
        <v>7987</v>
      </c>
      <c r="G5115" s="156">
        <v>0.95971574999999998</v>
      </c>
      <c r="H5115" s="156">
        <v>0</v>
      </c>
      <c r="I5115" s="156">
        <v>6.2017536599999987</v>
      </c>
      <c r="J5115" s="156" t="s">
        <v>4328</v>
      </c>
      <c r="K5115" s="151" t="str">
        <f>IFERROR(IF(VLOOKUP(B5115,comp!$D:$L,1,FALSE)=B5115,"",""),"Novo")</f>
        <v/>
      </c>
    </row>
    <row r="5116" spans="1:11">
      <c r="A5116" s="151">
        <v>2559</v>
      </c>
      <c r="B5116" s="151">
        <v>39215</v>
      </c>
      <c r="C5116" s="151" t="s">
        <v>3845</v>
      </c>
      <c r="D5116" s="151" t="s">
        <v>727</v>
      </c>
      <c r="E5116" s="151">
        <v>0.46603480000000003</v>
      </c>
      <c r="F5116" s="154" t="s">
        <v>7284</v>
      </c>
      <c r="G5116" s="156">
        <v>3.187678032</v>
      </c>
      <c r="H5116" s="156">
        <v>0</v>
      </c>
      <c r="I5116" s="156">
        <v>6.5797787999999996E-2</v>
      </c>
      <c r="J5116" s="156" t="s">
        <v>4328</v>
      </c>
      <c r="K5116" s="151" t="str">
        <f>IFERROR(IF(VLOOKUP(B5116,comp!$D:$L,1,FALSE)=B5116,"",""),"Novo")</f>
        <v/>
      </c>
    </row>
    <row r="5117" spans="1:11">
      <c r="A5117" s="151">
        <v>2559</v>
      </c>
      <c r="B5117" s="151">
        <v>39216</v>
      </c>
      <c r="C5117" s="151" t="s">
        <v>3846</v>
      </c>
      <c r="D5117" s="151" t="s">
        <v>727</v>
      </c>
      <c r="E5117" s="151">
        <v>0.65007899999999996</v>
      </c>
      <c r="F5117" s="154" t="s">
        <v>7988</v>
      </c>
      <c r="G5117" s="156">
        <v>6.2017536599999987</v>
      </c>
      <c r="H5117" s="156">
        <v>0</v>
      </c>
      <c r="I5117" s="156">
        <v>0.633609745</v>
      </c>
      <c r="J5117" s="156" t="s">
        <v>4328</v>
      </c>
      <c r="K5117" s="151" t="str">
        <f>IFERROR(IF(VLOOKUP(B5117,comp!$D:$L,1,FALSE)=B5117,"",""),"Novo")</f>
        <v/>
      </c>
    </row>
    <row r="5118" spans="1:11">
      <c r="A5118" s="151">
        <v>2559</v>
      </c>
      <c r="B5118" s="151">
        <v>39217</v>
      </c>
      <c r="C5118" s="151" t="s">
        <v>3847</v>
      </c>
      <c r="D5118" s="151" t="s">
        <v>727</v>
      </c>
      <c r="E5118" s="151">
        <v>6.7140599999999995E-2</v>
      </c>
      <c r="F5118" s="154" t="s">
        <v>7989</v>
      </c>
      <c r="G5118" s="156">
        <v>6.5797787999999996E-2</v>
      </c>
      <c r="H5118" s="156">
        <v>0</v>
      </c>
      <c r="I5118" s="156">
        <v>287.38704407900002</v>
      </c>
      <c r="J5118" s="156" t="s">
        <v>4328</v>
      </c>
      <c r="K5118" s="151" t="str">
        <f>IFERROR(IF(VLOOKUP(B5118,comp!$D:$L,1,FALSE)=B5118,"",""),"Novo")</f>
        <v/>
      </c>
    </row>
    <row r="5119" spans="1:11">
      <c r="A5119" s="151">
        <v>2559</v>
      </c>
      <c r="B5119" s="151">
        <v>39678</v>
      </c>
      <c r="C5119" s="151" t="s">
        <v>3848</v>
      </c>
      <c r="D5119" s="151" t="s">
        <v>727</v>
      </c>
      <c r="E5119" s="151">
        <v>0.20774090000000001</v>
      </c>
      <c r="F5119" s="154" t="s">
        <v>7990</v>
      </c>
      <c r="G5119" s="156">
        <v>0.633609745</v>
      </c>
      <c r="H5119" s="156">
        <v>0</v>
      </c>
      <c r="I5119" s="156">
        <v>2.244313022</v>
      </c>
      <c r="J5119" s="156" t="s">
        <v>4328</v>
      </c>
      <c r="K5119" s="151" t="str">
        <f>IFERROR(IF(VLOOKUP(B5119,comp!$D:$L,1,FALSE)=B5119,"",""),"Novo")</f>
        <v/>
      </c>
    </row>
    <row r="5120" spans="1:11">
      <c r="A5120" s="151">
        <v>2559</v>
      </c>
      <c r="B5120" s="151">
        <v>39679</v>
      </c>
      <c r="C5120" s="151" t="s">
        <v>3849</v>
      </c>
      <c r="D5120" s="151" t="s">
        <v>727</v>
      </c>
      <c r="E5120" s="151">
        <v>4.4233807000000001</v>
      </c>
      <c r="F5120" s="154" t="s">
        <v>7991</v>
      </c>
      <c r="G5120" s="156">
        <v>287.38704407900002</v>
      </c>
      <c r="H5120" s="156">
        <v>0</v>
      </c>
      <c r="I5120" s="156">
        <v>3.66</v>
      </c>
      <c r="J5120" s="156" t="s">
        <v>4328</v>
      </c>
      <c r="K5120" s="151" t="str">
        <f>IFERROR(IF(VLOOKUP(B5120,comp!$D:$L,1,FALSE)=B5120,"",""),"Novo")</f>
        <v/>
      </c>
    </row>
    <row r="5121" spans="1:11">
      <c r="A5121" s="151">
        <v>2559</v>
      </c>
      <c r="B5121" s="151">
        <v>39920</v>
      </c>
      <c r="C5121" s="151" t="s">
        <v>3850</v>
      </c>
      <c r="D5121" s="151" t="s">
        <v>727</v>
      </c>
      <c r="E5121" s="151">
        <v>0.39099529999999999</v>
      </c>
      <c r="F5121" s="154" t="s">
        <v>7992</v>
      </c>
      <c r="G5121" s="156">
        <v>2.244313022</v>
      </c>
      <c r="H5121" s="156">
        <v>0</v>
      </c>
      <c r="I5121" s="156">
        <v>5.6682202849999994</v>
      </c>
      <c r="J5121" s="156" t="s">
        <v>4328</v>
      </c>
      <c r="K5121" s="151" t="str">
        <f>IFERROR(IF(VLOOKUP(B5121,comp!$D:$L,1,FALSE)=B5121,"",""),"Novo")</f>
        <v/>
      </c>
    </row>
    <row r="5122" spans="1:11">
      <c r="A5122" s="151">
        <v>2673</v>
      </c>
      <c r="B5122" s="151">
        <v>2673</v>
      </c>
      <c r="C5122" s="151" t="s">
        <v>2338</v>
      </c>
      <c r="D5122" s="151" t="s">
        <v>826</v>
      </c>
      <c r="E5122" s="151">
        <v>1</v>
      </c>
      <c r="F5122" s="154" t="s">
        <v>7993</v>
      </c>
      <c r="G5122" s="156">
        <v>3.66</v>
      </c>
      <c r="H5122" s="156">
        <v>0</v>
      </c>
      <c r="I5122" s="156">
        <v>15.099271262</v>
      </c>
      <c r="J5122" s="156" t="s">
        <v>4328</v>
      </c>
      <c r="K5122" s="151" t="str">
        <f>IFERROR(IF(VLOOKUP(B5122,comp!$D:$L,1,FALSE)=B5122,"",""),"Novo")</f>
        <v/>
      </c>
    </row>
    <row r="5123" spans="1:11">
      <c r="A5123" s="151">
        <v>2673</v>
      </c>
      <c r="B5123" s="151">
        <v>2674</v>
      </c>
      <c r="C5123" s="151" t="s">
        <v>2339</v>
      </c>
      <c r="D5123" s="151" t="s">
        <v>826</v>
      </c>
      <c r="E5123" s="151">
        <v>1.2457627</v>
      </c>
      <c r="F5123" s="154" t="s">
        <v>7994</v>
      </c>
      <c r="G5123" s="156">
        <v>5.6682202849999994</v>
      </c>
      <c r="H5123" s="156">
        <v>0</v>
      </c>
      <c r="I5123" s="156">
        <v>1.2400932419999999</v>
      </c>
      <c r="J5123" s="156" t="s">
        <v>4328</v>
      </c>
      <c r="K5123" s="151" t="str">
        <f>IFERROR(IF(VLOOKUP(B5123,comp!$D:$L,1,FALSE)=B5123,"",""),"Novo")</f>
        <v/>
      </c>
    </row>
    <row r="5124" spans="1:11">
      <c r="A5124" s="151">
        <v>2673</v>
      </c>
      <c r="B5124" s="151">
        <v>2675</v>
      </c>
      <c r="C5124" s="151" t="s">
        <v>3851</v>
      </c>
      <c r="D5124" s="151" t="s">
        <v>826</v>
      </c>
      <c r="E5124" s="151">
        <v>2.0322034000000002</v>
      </c>
      <c r="F5124" s="154" t="s">
        <v>7995</v>
      </c>
      <c r="G5124" s="156">
        <v>15.099271262</v>
      </c>
      <c r="H5124" s="156">
        <v>0</v>
      </c>
      <c r="I5124" s="156">
        <v>1.9386441759999999</v>
      </c>
      <c r="J5124" s="156" t="s">
        <v>4328</v>
      </c>
      <c r="K5124" s="151" t="str">
        <f>IFERROR(IF(VLOOKUP(B5124,comp!$D:$L,1,FALSE)=B5124,"",""),"Novo")</f>
        <v/>
      </c>
    </row>
    <row r="5125" spans="1:11">
      <c r="A5125" s="151">
        <v>2673</v>
      </c>
      <c r="B5125" s="151">
        <v>2676</v>
      </c>
      <c r="C5125" s="151" t="s">
        <v>2347</v>
      </c>
      <c r="D5125" s="151" t="s">
        <v>826</v>
      </c>
      <c r="E5125" s="151">
        <v>0.58220340000000004</v>
      </c>
      <c r="F5125" s="154" t="s">
        <v>7189</v>
      </c>
      <c r="G5125" s="156">
        <v>1.2400932419999999</v>
      </c>
      <c r="H5125" s="156">
        <v>0</v>
      </c>
      <c r="I5125" s="156">
        <v>4.6185253680000011</v>
      </c>
      <c r="J5125" s="156" t="s">
        <v>4328</v>
      </c>
      <c r="K5125" s="151" t="str">
        <f>IFERROR(IF(VLOOKUP(B5125,comp!$D:$L,1,FALSE)=B5125,"",""),"Novo")</f>
        <v/>
      </c>
    </row>
    <row r="5126" spans="1:11">
      <c r="A5126" s="151">
        <v>2673</v>
      </c>
      <c r="B5126" s="151">
        <v>2678</v>
      </c>
      <c r="C5126" s="151" t="s">
        <v>2348</v>
      </c>
      <c r="D5126" s="151" t="s">
        <v>826</v>
      </c>
      <c r="E5126" s="151">
        <v>0.72881359999999995</v>
      </c>
      <c r="F5126" s="154" t="s">
        <v>7996</v>
      </c>
      <c r="G5126" s="156">
        <v>1.9386441759999999</v>
      </c>
      <c r="H5126" s="156">
        <v>0</v>
      </c>
      <c r="I5126" s="156">
        <v>29.679339142</v>
      </c>
      <c r="J5126" s="156" t="s">
        <v>4328</v>
      </c>
      <c r="K5126" s="151" t="str">
        <f>IFERROR(IF(VLOOKUP(B5126,comp!$D:$L,1,FALSE)=B5126,"",""),"Novo")</f>
        <v/>
      </c>
    </row>
    <row r="5127" spans="1:11">
      <c r="A5127" s="151">
        <v>2673</v>
      </c>
      <c r="B5127" s="151">
        <v>2679</v>
      </c>
      <c r="C5127" s="151" t="s">
        <v>2349</v>
      </c>
      <c r="D5127" s="151" t="s">
        <v>826</v>
      </c>
      <c r="E5127" s="151">
        <v>1.1237288000000001</v>
      </c>
      <c r="F5127" s="154" t="s">
        <v>7997</v>
      </c>
      <c r="G5127" s="156">
        <v>4.6185253680000011</v>
      </c>
      <c r="H5127" s="156">
        <v>0</v>
      </c>
      <c r="I5127" s="156">
        <v>79.261661219000004</v>
      </c>
      <c r="J5127" s="156" t="s">
        <v>4328</v>
      </c>
      <c r="K5127" s="151" t="str">
        <f>IFERROR(IF(VLOOKUP(B5127,comp!$D:$L,1,FALSE)=B5127,"",""),"Novo")</f>
        <v/>
      </c>
    </row>
    <row r="5128" spans="1:11">
      <c r="A5128" s="151">
        <v>2673</v>
      </c>
      <c r="B5128" s="151">
        <v>2680</v>
      </c>
      <c r="C5128" s="151" t="s">
        <v>2342</v>
      </c>
      <c r="D5128" s="151" t="s">
        <v>826</v>
      </c>
      <c r="E5128" s="151">
        <v>2.8483051000000001</v>
      </c>
      <c r="F5128" s="154" t="s">
        <v>7998</v>
      </c>
      <c r="G5128" s="156">
        <v>29.679339142</v>
      </c>
      <c r="H5128" s="156">
        <v>0</v>
      </c>
      <c r="I5128" s="156">
        <v>168.72728792500001</v>
      </c>
      <c r="J5128" s="156" t="s">
        <v>4328</v>
      </c>
      <c r="K5128" s="151" t="str">
        <f>IFERROR(IF(VLOOKUP(B5128,comp!$D:$L,1,FALSE)=B5128,"",""),"Novo")</f>
        <v/>
      </c>
    </row>
    <row r="5129" spans="1:11">
      <c r="A5129" s="151">
        <v>2673</v>
      </c>
      <c r="B5129" s="151">
        <v>2681</v>
      </c>
      <c r="C5129" s="151" t="s">
        <v>2343</v>
      </c>
      <c r="D5129" s="151" t="s">
        <v>826</v>
      </c>
      <c r="E5129" s="151">
        <v>4.6542373000000001</v>
      </c>
      <c r="F5129" s="154" t="s">
        <v>7999</v>
      </c>
      <c r="G5129" s="156">
        <v>79.261661219000004</v>
      </c>
      <c r="H5129" s="156">
        <v>0</v>
      </c>
      <c r="I5129" s="156">
        <v>658.73059347000003</v>
      </c>
      <c r="J5129" s="156" t="s">
        <v>4328</v>
      </c>
      <c r="K5129" s="151" t="str">
        <f>IFERROR(IF(VLOOKUP(B5129,comp!$D:$L,1,FALSE)=B5129,"",""),"Novo")</f>
        <v/>
      </c>
    </row>
    <row r="5130" spans="1:11">
      <c r="A5130" s="151">
        <v>2673</v>
      </c>
      <c r="B5130" s="151">
        <v>2682</v>
      </c>
      <c r="C5130" s="151" t="s">
        <v>2344</v>
      </c>
      <c r="D5130" s="151" t="s">
        <v>826</v>
      </c>
      <c r="E5130" s="151">
        <v>6.7898304999999999</v>
      </c>
      <c r="F5130" s="154" t="s">
        <v>8000</v>
      </c>
      <c r="G5130" s="156">
        <v>168.72728792500001</v>
      </c>
      <c r="H5130" s="156">
        <v>0</v>
      </c>
      <c r="I5130" s="156">
        <v>24.567660792000002</v>
      </c>
      <c r="J5130" s="156" t="s">
        <v>4328</v>
      </c>
      <c r="K5130" s="151" t="str">
        <f>IFERROR(IF(VLOOKUP(B5130,comp!$D:$L,1,FALSE)=B5130,"",""),"Novo")</f>
        <v/>
      </c>
    </row>
    <row r="5131" spans="1:11">
      <c r="A5131" s="151">
        <v>2673</v>
      </c>
      <c r="B5131" s="151">
        <v>2683</v>
      </c>
      <c r="C5131" s="151" t="s">
        <v>2346</v>
      </c>
      <c r="D5131" s="151" t="s">
        <v>826</v>
      </c>
      <c r="E5131" s="151">
        <v>13.4161017</v>
      </c>
      <c r="F5131" s="154" t="s">
        <v>8001</v>
      </c>
      <c r="G5131" s="156">
        <v>658.73059347000003</v>
      </c>
      <c r="H5131" s="156">
        <v>0</v>
      </c>
      <c r="I5131" s="156">
        <v>13.859864624</v>
      </c>
      <c r="J5131" s="156" t="s">
        <v>4328</v>
      </c>
      <c r="K5131" s="151" t="str">
        <f>IFERROR(IF(VLOOKUP(B5131,comp!$D:$L,1,FALSE)=B5131,"",""),"Novo")</f>
        <v/>
      </c>
    </row>
    <row r="5132" spans="1:11">
      <c r="A5132" s="151">
        <v>2673</v>
      </c>
      <c r="B5132" s="151">
        <v>2684</v>
      </c>
      <c r="C5132" s="151" t="s">
        <v>2341</v>
      </c>
      <c r="D5132" s="151" t="s">
        <v>826</v>
      </c>
      <c r="E5132" s="151">
        <v>2.5915254000000001</v>
      </c>
      <c r="F5132" s="154" t="s">
        <v>8002</v>
      </c>
      <c r="G5132" s="156">
        <v>24.567660792000002</v>
      </c>
      <c r="H5132" s="156">
        <v>0</v>
      </c>
      <c r="I5132" s="156">
        <v>265.308915888</v>
      </c>
      <c r="J5132" s="156" t="s">
        <v>4328</v>
      </c>
      <c r="K5132" s="151" t="str">
        <f>IFERROR(IF(VLOOKUP(B5132,comp!$D:$L,1,FALSE)=B5132,"",""),"Novo")</f>
        <v/>
      </c>
    </row>
    <row r="5133" spans="1:11">
      <c r="A5133" s="151">
        <v>2673</v>
      </c>
      <c r="B5133" s="151">
        <v>2685</v>
      </c>
      <c r="C5133" s="151" t="s">
        <v>2340</v>
      </c>
      <c r="D5133" s="151" t="s">
        <v>826</v>
      </c>
      <c r="E5133" s="151">
        <v>1.9466102000000001</v>
      </c>
      <c r="F5133" s="154" t="s">
        <v>7792</v>
      </c>
      <c r="G5133" s="156">
        <v>13.859864624</v>
      </c>
      <c r="H5133" s="156">
        <v>0</v>
      </c>
      <c r="I5133" s="156">
        <v>0.94577224199999999</v>
      </c>
      <c r="J5133" s="156" t="s">
        <v>4328</v>
      </c>
      <c r="K5133" s="151" t="str">
        <f>IFERROR(IF(VLOOKUP(B5133,comp!$D:$L,1,FALSE)=B5133,"",""),"Novo")</f>
        <v/>
      </c>
    </row>
    <row r="5134" spans="1:11">
      <c r="A5134" s="151">
        <v>2673</v>
      </c>
      <c r="B5134" s="151">
        <v>2686</v>
      </c>
      <c r="C5134" s="151" t="s">
        <v>2345</v>
      </c>
      <c r="D5134" s="151" t="s">
        <v>826</v>
      </c>
      <c r="E5134" s="151">
        <v>8.5144067999999997</v>
      </c>
      <c r="F5134" s="154" t="s">
        <v>8003</v>
      </c>
      <c r="G5134" s="156">
        <v>265.308915888</v>
      </c>
      <c r="H5134" s="156">
        <v>0</v>
      </c>
      <c r="I5134" s="156">
        <v>1.5664784170000001</v>
      </c>
      <c r="J5134" s="156" t="s">
        <v>4328</v>
      </c>
      <c r="K5134" s="151" t="str">
        <f>IFERROR(IF(VLOOKUP(B5134,comp!$D:$L,1,FALSE)=B5134,"",""),"Novo")</f>
        <v/>
      </c>
    </row>
    <row r="5135" spans="1:11">
      <c r="A5135" s="151">
        <v>2673</v>
      </c>
      <c r="B5135" s="151">
        <v>2687</v>
      </c>
      <c r="C5135" s="151" t="s">
        <v>3852</v>
      </c>
      <c r="D5135" s="151" t="s">
        <v>826</v>
      </c>
      <c r="E5135" s="151">
        <v>0.50847969999999998</v>
      </c>
      <c r="F5135" s="154" t="s">
        <v>7175</v>
      </c>
      <c r="G5135" s="156">
        <v>0.94577224199999999</v>
      </c>
      <c r="H5135" s="156">
        <v>0</v>
      </c>
      <c r="I5135" s="156">
        <v>1.337250668</v>
      </c>
      <c r="J5135" s="156" t="s">
        <v>4328</v>
      </c>
      <c r="K5135" s="151" t="str">
        <f>IFERROR(IF(VLOOKUP(B5135,comp!$D:$L,1,FALSE)=B5135,"",""),"Novo")</f>
        <v/>
      </c>
    </row>
    <row r="5136" spans="1:11">
      <c r="A5136" s="151">
        <v>2673</v>
      </c>
      <c r="B5136" s="151">
        <v>2688</v>
      </c>
      <c r="C5136" s="151" t="s">
        <v>2331</v>
      </c>
      <c r="D5136" s="151" t="s">
        <v>826</v>
      </c>
      <c r="E5136" s="151">
        <v>0.65543030000000002</v>
      </c>
      <c r="F5136" s="154" t="s">
        <v>7904</v>
      </c>
      <c r="G5136" s="156">
        <v>1.5664784170000001</v>
      </c>
      <c r="H5136" s="156">
        <v>0</v>
      </c>
      <c r="I5136" s="156">
        <v>4.5969105699999995</v>
      </c>
      <c r="J5136" s="156" t="s">
        <v>4328</v>
      </c>
      <c r="K5136" s="151" t="str">
        <f>IFERROR(IF(VLOOKUP(B5136,comp!$D:$L,1,FALSE)=B5136,"",""),"Novo")</f>
        <v/>
      </c>
    </row>
    <row r="5137" spans="1:11">
      <c r="A5137" s="151">
        <v>2673</v>
      </c>
      <c r="B5137" s="151">
        <v>2689</v>
      </c>
      <c r="C5137" s="151" t="s">
        <v>2328</v>
      </c>
      <c r="D5137" s="151" t="s">
        <v>826</v>
      </c>
      <c r="E5137" s="151">
        <v>0.60509080000000004</v>
      </c>
      <c r="F5137" s="154" t="s">
        <v>7755</v>
      </c>
      <c r="G5137" s="156">
        <v>1.337250668</v>
      </c>
      <c r="H5137" s="156">
        <v>0</v>
      </c>
      <c r="I5137" s="156">
        <v>27.788339376</v>
      </c>
      <c r="J5137" s="156" t="s">
        <v>4328</v>
      </c>
      <c r="K5137" s="151" t="str">
        <f>IFERROR(IF(VLOOKUP(B5137,comp!$D:$L,1,FALSE)=B5137,"",""),"Novo")</f>
        <v/>
      </c>
    </row>
    <row r="5138" spans="1:11">
      <c r="A5138" s="151">
        <v>2673</v>
      </c>
      <c r="B5138" s="151">
        <v>2690</v>
      </c>
      <c r="C5138" s="151" t="s">
        <v>2333</v>
      </c>
      <c r="D5138" s="151" t="s">
        <v>826</v>
      </c>
      <c r="E5138" s="151">
        <v>1.1211977</v>
      </c>
      <c r="F5138" s="154" t="s">
        <v>8004</v>
      </c>
      <c r="G5138" s="156">
        <v>4.5969105699999995</v>
      </c>
      <c r="H5138" s="156">
        <v>0</v>
      </c>
      <c r="I5138" s="156">
        <v>8.9435591960000007</v>
      </c>
      <c r="J5138" s="156" t="s">
        <v>4328</v>
      </c>
      <c r="K5138" s="151" t="str">
        <f>IFERROR(IF(VLOOKUP(B5138,comp!$D:$L,1,FALSE)=B5138,"",""),"Novo")</f>
        <v/>
      </c>
    </row>
    <row r="5139" spans="1:11">
      <c r="A5139" s="151">
        <v>2673</v>
      </c>
      <c r="B5139" s="151">
        <v>12067</v>
      </c>
      <c r="C5139" s="151" t="s">
        <v>3853</v>
      </c>
      <c r="D5139" s="151" t="s">
        <v>826</v>
      </c>
      <c r="E5139" s="151">
        <v>2.7567797000000001</v>
      </c>
      <c r="F5139" s="154" t="s">
        <v>8005</v>
      </c>
      <c r="G5139" s="156">
        <v>27.788339376</v>
      </c>
      <c r="H5139" s="156">
        <v>0</v>
      </c>
      <c r="I5139" s="156">
        <v>1.9956402</v>
      </c>
      <c r="J5139" s="156" t="s">
        <v>4328</v>
      </c>
      <c r="K5139" s="151" t="str">
        <f>IFERROR(IF(VLOOKUP(B5139,comp!$D:$L,1,FALSE)=B5139,"",""),"Novo")</f>
        <v/>
      </c>
    </row>
    <row r="5140" spans="1:11">
      <c r="A5140" s="151">
        <v>2673</v>
      </c>
      <c r="B5140" s="151">
        <v>12070</v>
      </c>
      <c r="C5140" s="151" t="s">
        <v>2652</v>
      </c>
      <c r="D5140" s="151" t="s">
        <v>826</v>
      </c>
      <c r="E5140" s="151">
        <v>1.5635593000000001</v>
      </c>
      <c r="F5140" s="154" t="s">
        <v>8006</v>
      </c>
      <c r="G5140" s="156">
        <v>8.9435591960000007</v>
      </c>
      <c r="H5140" s="156">
        <v>0</v>
      </c>
      <c r="I5140" s="156">
        <v>3.645087465</v>
      </c>
      <c r="J5140" s="156" t="s">
        <v>4328</v>
      </c>
      <c r="K5140" s="151" t="str">
        <f>IFERROR(IF(VLOOKUP(B5140,comp!$D:$L,1,FALSE)=B5140,"",""),"Novo")</f>
        <v/>
      </c>
    </row>
    <row r="5141" spans="1:11">
      <c r="A5141" s="151">
        <v>2673</v>
      </c>
      <c r="B5141" s="151">
        <v>39243</v>
      </c>
      <c r="C5141" s="151" t="s">
        <v>2330</v>
      </c>
      <c r="D5141" s="151" t="s">
        <v>826</v>
      </c>
      <c r="E5141" s="151">
        <v>0.73912599999999995</v>
      </c>
      <c r="F5141" s="154" t="s">
        <v>8007</v>
      </c>
      <c r="G5141" s="156">
        <v>1.9956402</v>
      </c>
      <c r="H5141" s="156">
        <v>0</v>
      </c>
      <c r="I5141" s="156">
        <v>13.504884486000002</v>
      </c>
      <c r="J5141" s="156" t="s">
        <v>4328</v>
      </c>
      <c r="K5141" s="151" t="str">
        <f>IFERROR(IF(VLOOKUP(B5141,comp!$D:$L,1,FALSE)=B5141,"",""),"Novo")</f>
        <v/>
      </c>
    </row>
    <row r="5142" spans="1:11">
      <c r="A5142" s="151">
        <v>2673</v>
      </c>
      <c r="B5142" s="151">
        <v>39244</v>
      </c>
      <c r="C5142" s="151" t="s">
        <v>2332</v>
      </c>
      <c r="D5142" s="151" t="s">
        <v>826</v>
      </c>
      <c r="E5142" s="151">
        <v>0.99865409999999999</v>
      </c>
      <c r="F5142" s="154" t="s">
        <v>8008</v>
      </c>
      <c r="G5142" s="156">
        <v>3.645087465</v>
      </c>
      <c r="H5142" s="156">
        <v>0</v>
      </c>
      <c r="I5142" s="156">
        <v>49.021016291000002</v>
      </c>
      <c r="J5142" s="156" t="s">
        <v>4328</v>
      </c>
      <c r="K5142" s="151" t="str">
        <f>IFERROR(IF(VLOOKUP(B5142,comp!$D:$L,1,FALSE)=B5142,"",""),"Novo")</f>
        <v/>
      </c>
    </row>
    <row r="5143" spans="1:11">
      <c r="A5143" s="151">
        <v>2673</v>
      </c>
      <c r="B5143" s="151">
        <v>39245</v>
      </c>
      <c r="C5143" s="151" t="s">
        <v>2334</v>
      </c>
      <c r="D5143" s="151" t="s">
        <v>826</v>
      </c>
      <c r="E5143" s="151">
        <v>1.9210362000000001</v>
      </c>
      <c r="F5143" s="154" t="s">
        <v>8009</v>
      </c>
      <c r="G5143" s="156">
        <v>13.504884486000002</v>
      </c>
      <c r="H5143" s="156">
        <v>0</v>
      </c>
      <c r="I5143" s="156">
        <v>30.193983513999996</v>
      </c>
      <c r="J5143" s="156" t="s">
        <v>4328</v>
      </c>
      <c r="K5143" s="151" t="str">
        <f>IFERROR(IF(VLOOKUP(B5143,comp!$D:$L,1,FALSE)=B5143,"",""),"Novo")</f>
        <v/>
      </c>
    </row>
    <row r="5144" spans="1:11">
      <c r="A5144" s="151">
        <v>2673</v>
      </c>
      <c r="B5144" s="151">
        <v>39253</v>
      </c>
      <c r="C5144" s="151" t="s">
        <v>3854</v>
      </c>
      <c r="D5144" s="151" t="s">
        <v>826</v>
      </c>
      <c r="E5144" s="151">
        <v>3.6610168999999999</v>
      </c>
      <c r="F5144" s="154" t="s">
        <v>8010</v>
      </c>
      <c r="G5144" s="156">
        <v>49.021016291000002</v>
      </c>
      <c r="H5144" s="156">
        <v>0</v>
      </c>
      <c r="I5144" s="156">
        <v>103.38169418999999</v>
      </c>
      <c r="J5144" s="156" t="s">
        <v>4328</v>
      </c>
      <c r="K5144" s="151" t="str">
        <f>IFERROR(IF(VLOOKUP(B5144,comp!$D:$L,1,FALSE)=B5144,"",""),"Novo")</f>
        <v/>
      </c>
    </row>
    <row r="5145" spans="1:11">
      <c r="A5145" s="151">
        <v>2673</v>
      </c>
      <c r="B5145" s="151">
        <v>39254</v>
      </c>
      <c r="C5145" s="151" t="s">
        <v>3855</v>
      </c>
      <c r="D5145" s="151" t="s">
        <v>826</v>
      </c>
      <c r="E5145" s="151">
        <v>2.8728813999999998</v>
      </c>
      <c r="F5145" s="154" t="s">
        <v>8011</v>
      </c>
      <c r="G5145" s="156">
        <v>30.193983513999996</v>
      </c>
      <c r="H5145" s="156">
        <v>25.26</v>
      </c>
      <c r="I5145" s="156">
        <v>25.26</v>
      </c>
      <c r="J5145" s="156" t="s">
        <v>4328</v>
      </c>
      <c r="K5145" s="151" t="str">
        <f>IFERROR(IF(VLOOKUP(B5145,comp!$D:$L,1,FALSE)=B5145,"",""),"Novo")</f>
        <v/>
      </c>
    </row>
    <row r="5146" spans="1:11">
      <c r="A5146" s="151">
        <v>2673</v>
      </c>
      <c r="B5146" s="151">
        <v>39255</v>
      </c>
      <c r="C5146" s="151" t="s">
        <v>3856</v>
      </c>
      <c r="D5146" s="151" t="s">
        <v>826</v>
      </c>
      <c r="E5146" s="151">
        <v>5.3152542</v>
      </c>
      <c r="F5146" s="154" t="s">
        <v>8012</v>
      </c>
      <c r="G5146" s="156">
        <v>103.38169418999999</v>
      </c>
      <c r="H5146" s="156">
        <v>972483.6</v>
      </c>
      <c r="I5146" s="156">
        <v>972483.6</v>
      </c>
      <c r="J5146" s="156" t="s">
        <v>4328</v>
      </c>
      <c r="K5146" s="151" t="str">
        <f>IFERROR(IF(VLOOKUP(B5146,comp!$D:$L,1,FALSE)=B5146,"",""),"Novo")</f>
        <v/>
      </c>
    </row>
    <row r="5147" spans="1:11">
      <c r="A5147" s="151">
        <v>2696</v>
      </c>
      <c r="B5147" s="151">
        <v>2696</v>
      </c>
      <c r="C5147" s="151" t="s">
        <v>3857</v>
      </c>
      <c r="D5147" s="151" t="s">
        <v>852</v>
      </c>
      <c r="E5147" s="151">
        <v>1</v>
      </c>
      <c r="F5147" s="154" t="s">
        <v>8013</v>
      </c>
      <c r="G5147" s="156">
        <v>0</v>
      </c>
      <c r="H5147" s="156">
        <v>101.35</v>
      </c>
      <c r="I5147" s="156">
        <v>101.35</v>
      </c>
      <c r="J5147" s="156" t="s">
        <v>704</v>
      </c>
      <c r="K5147" s="151" t="str">
        <f>IFERROR(IF(VLOOKUP(B5147,comp!$D:$L,1,FALSE)=B5147,"",""),"Novo")</f>
        <v/>
      </c>
    </row>
    <row r="5148" spans="1:11">
      <c r="A5148" s="151">
        <v>2696</v>
      </c>
      <c r="B5148" s="151">
        <v>40928</v>
      </c>
      <c r="C5148" s="151" t="s">
        <v>3858</v>
      </c>
      <c r="D5148" s="151" t="s">
        <v>3050</v>
      </c>
      <c r="E5148" s="151">
        <v>220</v>
      </c>
      <c r="F5148" s="154" t="s">
        <v>8014</v>
      </c>
      <c r="G5148" s="156">
        <v>0</v>
      </c>
      <c r="H5148" s="156">
        <v>8.1230435840000013</v>
      </c>
      <c r="I5148" s="156">
        <v>8.1230435840000013</v>
      </c>
      <c r="J5148" s="156" t="s">
        <v>704</v>
      </c>
      <c r="K5148" s="151" t="str">
        <f>IFERROR(IF(VLOOKUP(B5148,comp!$D:$L,1,FALSE)=B5148,"",""),"Novo")</f>
        <v/>
      </c>
    </row>
    <row r="5149" spans="1:11">
      <c r="A5149" s="151">
        <v>2706</v>
      </c>
      <c r="B5149" s="151">
        <v>2706</v>
      </c>
      <c r="C5149" s="151" t="s">
        <v>3859</v>
      </c>
      <c r="D5149" s="151" t="s">
        <v>852</v>
      </c>
      <c r="E5149" s="151">
        <v>1</v>
      </c>
      <c r="F5149" s="154" t="s">
        <v>8015</v>
      </c>
      <c r="G5149" s="156">
        <v>0</v>
      </c>
      <c r="H5149" s="156">
        <v>122.01655087</v>
      </c>
      <c r="I5149" s="156">
        <v>122.01655087</v>
      </c>
      <c r="J5149" s="156" t="s">
        <v>704</v>
      </c>
      <c r="K5149" s="151" t="str">
        <f>IFERROR(IF(VLOOKUP(B5149,comp!$D:$L,1,FALSE)=B5149,"",""),"Novo")</f>
        <v/>
      </c>
    </row>
    <row r="5150" spans="1:11">
      <c r="A5150" s="151">
        <v>2706</v>
      </c>
      <c r="B5150" s="151">
        <v>532</v>
      </c>
      <c r="C5150" s="151" t="s">
        <v>3860</v>
      </c>
      <c r="D5150" s="151" t="s">
        <v>852</v>
      </c>
      <c r="E5150" s="151">
        <v>0.27591860000000001</v>
      </c>
      <c r="F5150" s="154" t="s">
        <v>8016</v>
      </c>
      <c r="G5150" s="156">
        <v>0</v>
      </c>
      <c r="H5150" s="156">
        <v>240.47468072999999</v>
      </c>
      <c r="I5150" s="156">
        <v>240.47468072999999</v>
      </c>
      <c r="J5150" s="156" t="s">
        <v>704</v>
      </c>
      <c r="K5150" s="151" t="str">
        <f>IFERROR(IF(VLOOKUP(B5150,comp!$D:$L,1,FALSE)=B5150,"",""),"Novo")</f>
        <v/>
      </c>
    </row>
    <row r="5151" spans="1:11">
      <c r="A5151" s="151">
        <v>2706</v>
      </c>
      <c r="B5151" s="151">
        <v>2707</v>
      </c>
      <c r="C5151" s="151" t="s">
        <v>3861</v>
      </c>
      <c r="D5151" s="151" t="s">
        <v>852</v>
      </c>
      <c r="E5151" s="151">
        <v>1.1834777000000001</v>
      </c>
      <c r="F5151" s="154" t="s">
        <v>8017</v>
      </c>
      <c r="G5151" s="156">
        <v>0</v>
      </c>
      <c r="H5151" s="156">
        <v>97.733487095000001</v>
      </c>
      <c r="I5151" s="156">
        <v>97.733487095000001</v>
      </c>
      <c r="J5151" s="156" t="s">
        <v>704</v>
      </c>
      <c r="K5151" s="151" t="str">
        <f>IFERROR(IF(VLOOKUP(B5151,comp!$D:$L,1,FALSE)=B5151,"",""),"Novo")</f>
        <v/>
      </c>
    </row>
    <row r="5152" spans="1:11">
      <c r="A5152" s="151">
        <v>2706</v>
      </c>
      <c r="B5152" s="151">
        <v>2708</v>
      </c>
      <c r="C5152" s="151" t="s">
        <v>3862</v>
      </c>
      <c r="D5152" s="151" t="s">
        <v>852</v>
      </c>
      <c r="E5152" s="151">
        <v>1.6651065</v>
      </c>
      <c r="F5152" s="154" t="s">
        <v>8018</v>
      </c>
      <c r="G5152" s="156">
        <v>0</v>
      </c>
      <c r="H5152" s="156">
        <v>107.70496992000001</v>
      </c>
      <c r="I5152" s="156">
        <v>107.70496992000001</v>
      </c>
      <c r="J5152" s="156" t="s">
        <v>704</v>
      </c>
      <c r="K5152" s="151" t="str">
        <f>IFERROR(IF(VLOOKUP(B5152,comp!$D:$L,1,FALSE)=B5152,"",""),"Novo")</f>
        <v/>
      </c>
    </row>
    <row r="5153" spans="1:11">
      <c r="A5153" s="151">
        <v>2706</v>
      </c>
      <c r="B5153" s="151">
        <v>33939</v>
      </c>
      <c r="C5153" s="151" t="s">
        <v>3863</v>
      </c>
      <c r="D5153" s="151" t="s">
        <v>852</v>
      </c>
      <c r="E5153" s="151">
        <v>0.99555349999999998</v>
      </c>
      <c r="F5153" s="154" t="s">
        <v>8019</v>
      </c>
      <c r="G5153" s="156">
        <v>0</v>
      </c>
      <c r="H5153" s="156">
        <v>120.67012137</v>
      </c>
      <c r="I5153" s="156">
        <v>120.67012137</v>
      </c>
      <c r="J5153" s="156" t="s">
        <v>704</v>
      </c>
      <c r="K5153" s="151" t="str">
        <f>IFERROR(IF(VLOOKUP(B5153,comp!$D:$L,1,FALSE)=B5153,"",""),"Novo")</f>
        <v/>
      </c>
    </row>
    <row r="5154" spans="1:11">
      <c r="A5154" s="151">
        <v>2706</v>
      </c>
      <c r="B5154" s="151">
        <v>33952</v>
      </c>
      <c r="C5154" s="151" t="s">
        <v>3864</v>
      </c>
      <c r="D5154" s="151" t="s">
        <v>852</v>
      </c>
      <c r="E5154" s="151">
        <v>1.0398240000000001</v>
      </c>
      <c r="F5154" s="154" t="s">
        <v>8020</v>
      </c>
      <c r="G5154" s="156">
        <v>0</v>
      </c>
      <c r="H5154" s="156">
        <v>3900659.4</v>
      </c>
      <c r="I5154" s="156">
        <v>3900659.4</v>
      </c>
      <c r="J5154" s="156" t="s">
        <v>704</v>
      </c>
      <c r="K5154" s="151" t="str">
        <f>IFERROR(IF(VLOOKUP(B5154,comp!$D:$L,1,FALSE)=B5154,"",""),"Novo")</f>
        <v/>
      </c>
    </row>
    <row r="5155" spans="1:11">
      <c r="A5155" s="151">
        <v>2706</v>
      </c>
      <c r="B5155" s="151">
        <v>33953</v>
      </c>
      <c r="C5155" s="151" t="s">
        <v>3865</v>
      </c>
      <c r="D5155" s="151" t="s">
        <v>852</v>
      </c>
      <c r="E5155" s="151">
        <v>1.089769</v>
      </c>
      <c r="F5155" s="154" t="s">
        <v>8021</v>
      </c>
      <c r="G5155" s="156">
        <v>0</v>
      </c>
      <c r="H5155" s="156">
        <v>4696035.7665706845</v>
      </c>
      <c r="I5155" s="156">
        <v>4696035.7665706845</v>
      </c>
      <c r="J5155" s="156" t="s">
        <v>704</v>
      </c>
      <c r="K5155" s="151" t="str">
        <f>IFERROR(IF(VLOOKUP(B5155,comp!$D:$L,1,FALSE)=B5155,"",""),"Novo")</f>
        <v/>
      </c>
    </row>
    <row r="5156" spans="1:11">
      <c r="A5156" s="151">
        <v>2706</v>
      </c>
      <c r="B5156" s="151">
        <v>40811</v>
      </c>
      <c r="C5156" s="151" t="s">
        <v>3866</v>
      </c>
      <c r="D5156" s="151" t="s">
        <v>3050</v>
      </c>
      <c r="E5156" s="151">
        <v>220</v>
      </c>
      <c r="F5156" s="154" t="s">
        <v>8022</v>
      </c>
      <c r="G5156" s="156">
        <v>0</v>
      </c>
      <c r="H5156" s="156">
        <v>9255252.9437995497</v>
      </c>
      <c r="I5156" s="156">
        <v>9255252.9437995497</v>
      </c>
      <c r="J5156" s="156" t="s">
        <v>704</v>
      </c>
      <c r="K5156" s="151" t="str">
        <f>IFERROR(IF(VLOOKUP(B5156,comp!$D:$L,1,FALSE)=B5156,"",""),"Novo")</f>
        <v/>
      </c>
    </row>
    <row r="5157" spans="1:11">
      <c r="A5157" s="151">
        <v>2706</v>
      </c>
      <c r="B5157" s="151">
        <v>40813</v>
      </c>
      <c r="C5157" s="151" t="s">
        <v>3867</v>
      </c>
      <c r="D5157" s="151" t="s">
        <v>3050</v>
      </c>
      <c r="E5157" s="151">
        <v>260.36508309999999</v>
      </c>
      <c r="F5157" s="154" t="s">
        <v>8023</v>
      </c>
      <c r="G5157" s="156">
        <v>0</v>
      </c>
      <c r="H5157" s="156">
        <v>3762117.1385753863</v>
      </c>
      <c r="I5157" s="156">
        <v>3762117.1385753863</v>
      </c>
      <c r="J5157" s="156" t="s">
        <v>704</v>
      </c>
      <c r="K5157" s="151" t="str">
        <f>IFERROR(IF(VLOOKUP(B5157,comp!$D:$L,1,FALSE)=B5157,"",""),"Novo")</f>
        <v/>
      </c>
    </row>
    <row r="5158" spans="1:11">
      <c r="A5158" s="151">
        <v>2706</v>
      </c>
      <c r="B5158" s="151">
        <v>40814</v>
      </c>
      <c r="C5158" s="151" t="s">
        <v>3868</v>
      </c>
      <c r="D5158" s="151" t="s">
        <v>3050</v>
      </c>
      <c r="E5158" s="151">
        <v>366.32342619999997</v>
      </c>
      <c r="F5158" s="154" t="s">
        <v>8024</v>
      </c>
      <c r="G5158" s="156">
        <v>0</v>
      </c>
      <c r="H5158" s="156">
        <v>4145664.4605777031</v>
      </c>
      <c r="I5158" s="156">
        <v>4145664.4605777031</v>
      </c>
      <c r="J5158" s="156" t="s">
        <v>704</v>
      </c>
      <c r="K5158" s="151" t="str">
        <f>IFERROR(IF(VLOOKUP(B5158,comp!$D:$L,1,FALSE)=B5158,"",""),"Novo")</f>
        <v/>
      </c>
    </row>
    <row r="5159" spans="1:11">
      <c r="A5159" s="151">
        <v>2706</v>
      </c>
      <c r="B5159" s="151">
        <v>40815</v>
      </c>
      <c r="C5159" s="151" t="s">
        <v>3869</v>
      </c>
      <c r="D5159" s="151" t="s">
        <v>3050</v>
      </c>
      <c r="E5159" s="151">
        <v>219.02176460000001</v>
      </c>
      <c r="F5159" s="154" t="s">
        <v>8025</v>
      </c>
      <c r="G5159" s="156">
        <v>0</v>
      </c>
      <c r="H5159" s="156">
        <v>4644914.8994630948</v>
      </c>
      <c r="I5159" s="156">
        <v>4644914.8994630948</v>
      </c>
      <c r="J5159" s="156" t="s">
        <v>704</v>
      </c>
      <c r="K5159" s="151" t="str">
        <f>IFERROR(IF(VLOOKUP(B5159,comp!$D:$L,1,FALSE)=B5159,"",""),"Novo")</f>
        <v/>
      </c>
    </row>
    <row r="5160" spans="1:11">
      <c r="A5160" s="151">
        <v>2706</v>
      </c>
      <c r="B5160" s="151">
        <v>40816</v>
      </c>
      <c r="C5160" s="151" t="s">
        <v>3870</v>
      </c>
      <c r="D5160" s="151" t="s">
        <v>3050</v>
      </c>
      <c r="E5160" s="151">
        <v>228.7612761</v>
      </c>
      <c r="F5160" s="154" t="s">
        <v>8026</v>
      </c>
      <c r="G5160" s="156">
        <v>0</v>
      </c>
      <c r="H5160" s="156">
        <v>312877.95941769599</v>
      </c>
      <c r="I5160" s="156">
        <v>312877.95941769599</v>
      </c>
      <c r="J5160" s="156" t="s">
        <v>704</v>
      </c>
      <c r="K5160" s="151" t="str">
        <f>IFERROR(IF(VLOOKUP(B5160,comp!$D:$L,1,FALSE)=B5160,"",""),"Novo")</f>
        <v/>
      </c>
    </row>
    <row r="5161" spans="1:11">
      <c r="A5161" s="151">
        <v>2706</v>
      </c>
      <c r="B5161" s="151">
        <v>40817</v>
      </c>
      <c r="C5161" s="151" t="s">
        <v>3871</v>
      </c>
      <c r="D5161" s="151" t="s">
        <v>3050</v>
      </c>
      <c r="E5161" s="151">
        <v>239.74917490000001</v>
      </c>
      <c r="F5161" s="154" t="s">
        <v>8027</v>
      </c>
      <c r="G5161" s="156">
        <v>0</v>
      </c>
      <c r="H5161" s="156">
        <v>0</v>
      </c>
      <c r="I5161" s="156">
        <v>199.9</v>
      </c>
      <c r="J5161" s="156" t="s">
        <v>704</v>
      </c>
      <c r="K5161" s="151" t="str">
        <f>IFERROR(IF(VLOOKUP(B5161,comp!$D:$L,1,FALSE)=B5161,"",""),"Novo")</f>
        <v/>
      </c>
    </row>
    <row r="5162" spans="1:11">
      <c r="A5162" s="151">
        <v>2706</v>
      </c>
      <c r="B5162" s="151">
        <v>40931</v>
      </c>
      <c r="C5162" s="151" t="s">
        <v>3872</v>
      </c>
      <c r="D5162" s="151" t="s">
        <v>3050</v>
      </c>
      <c r="E5162" s="151">
        <v>60.702082799999999</v>
      </c>
      <c r="F5162" s="154" t="s">
        <v>8028</v>
      </c>
      <c r="G5162" s="156">
        <v>0</v>
      </c>
      <c r="H5162" s="156">
        <v>0</v>
      </c>
      <c r="I5162" s="156">
        <v>2.0010020000000002</v>
      </c>
      <c r="J5162" s="156" t="s">
        <v>704</v>
      </c>
      <c r="K5162" s="151" t="str">
        <f>IFERROR(IF(VLOOKUP(B5162,comp!$D:$L,1,FALSE)=B5162,"",""),"Novo")</f>
        <v/>
      </c>
    </row>
    <row r="5163" spans="1:11">
      <c r="A5163" s="151">
        <v>2711</v>
      </c>
      <c r="B5163" s="151">
        <v>2711</v>
      </c>
      <c r="C5163" s="151" t="s">
        <v>3873</v>
      </c>
      <c r="D5163" s="151" t="s">
        <v>727</v>
      </c>
      <c r="E5163" s="151">
        <v>1</v>
      </c>
      <c r="F5163" s="154" t="s">
        <v>8029</v>
      </c>
      <c r="G5163" s="156">
        <v>199.9</v>
      </c>
      <c r="H5163" s="156">
        <v>0</v>
      </c>
      <c r="I5163" s="156">
        <v>2.0030030010000002</v>
      </c>
      <c r="J5163" s="156" t="s">
        <v>4328</v>
      </c>
      <c r="K5163" s="151" t="str">
        <f>IFERROR(IF(VLOOKUP(B5163,comp!$D:$L,1,FALSE)=B5163,"",""),"Novo")</f>
        <v/>
      </c>
    </row>
    <row r="5164" spans="1:11">
      <c r="A5164" s="151">
        <v>2711</v>
      </c>
      <c r="B5164" s="151">
        <v>38367</v>
      </c>
      <c r="C5164" s="151" t="s">
        <v>3874</v>
      </c>
      <c r="D5164" s="151" t="s">
        <v>727</v>
      </c>
      <c r="E5164" s="151">
        <v>0.1000501</v>
      </c>
      <c r="F5164" s="154" t="s">
        <v>7250</v>
      </c>
      <c r="G5164" s="156">
        <v>2.0010020000000002</v>
      </c>
      <c r="H5164" s="156">
        <v>0</v>
      </c>
      <c r="I5164" s="156">
        <v>2.0030030010000002</v>
      </c>
      <c r="J5164" s="156" t="s">
        <v>4328</v>
      </c>
      <c r="K5164" s="151" t="str">
        <f>IFERROR(IF(VLOOKUP(B5164,comp!$D:$L,1,FALSE)=B5164,"",""),"Novo")</f>
        <v/>
      </c>
    </row>
    <row r="5165" spans="1:11">
      <c r="A5165" s="151">
        <v>2711</v>
      </c>
      <c r="B5165" s="151">
        <v>38369</v>
      </c>
      <c r="C5165" s="151" t="s">
        <v>3875</v>
      </c>
      <c r="D5165" s="151" t="s">
        <v>727</v>
      </c>
      <c r="E5165" s="151">
        <v>0.1001001</v>
      </c>
      <c r="F5165" s="154" t="s">
        <v>8030</v>
      </c>
      <c r="G5165" s="156">
        <v>2.0030030010000002</v>
      </c>
      <c r="H5165" s="156">
        <v>0</v>
      </c>
      <c r="I5165" s="156">
        <v>10.503281943999999</v>
      </c>
      <c r="J5165" s="156" t="s">
        <v>4328</v>
      </c>
      <c r="K5165" s="151" t="str">
        <f>IFERROR(IF(VLOOKUP(B5165,comp!$D:$L,1,FALSE)=B5165,"",""),"Novo")</f>
        <v/>
      </c>
    </row>
    <row r="5166" spans="1:11">
      <c r="A5166" s="151">
        <v>2711</v>
      </c>
      <c r="B5166" s="151">
        <v>38370</v>
      </c>
      <c r="C5166" s="151" t="s">
        <v>3876</v>
      </c>
      <c r="D5166" s="151" t="s">
        <v>727</v>
      </c>
      <c r="E5166" s="151">
        <v>0.1001001</v>
      </c>
      <c r="F5166" s="154" t="s">
        <v>8030</v>
      </c>
      <c r="G5166" s="156">
        <v>2.0030030010000002</v>
      </c>
      <c r="H5166" s="156">
        <v>0</v>
      </c>
      <c r="I5166" s="156">
        <v>8.0802437089999994</v>
      </c>
      <c r="J5166" s="156" t="s">
        <v>4328</v>
      </c>
      <c r="K5166" s="151" t="str">
        <f>IFERROR(IF(VLOOKUP(B5166,comp!$D:$L,1,FALSE)=B5166,"",""),"Novo")</f>
        <v/>
      </c>
    </row>
    <row r="5167" spans="1:11">
      <c r="A5167" s="151">
        <v>2711</v>
      </c>
      <c r="B5167" s="151">
        <v>38376</v>
      </c>
      <c r="C5167" s="151" t="s">
        <v>3877</v>
      </c>
      <c r="D5167" s="151" t="s">
        <v>727</v>
      </c>
      <c r="E5167" s="151">
        <v>0.22922919999999999</v>
      </c>
      <c r="F5167" s="154" t="s">
        <v>8031</v>
      </c>
      <c r="G5167" s="156">
        <v>10.503281943999999</v>
      </c>
      <c r="H5167" s="156">
        <v>0</v>
      </c>
      <c r="I5167" s="156">
        <v>14.459773439999999</v>
      </c>
      <c r="J5167" s="156" t="s">
        <v>4328</v>
      </c>
      <c r="K5167" s="151" t="str">
        <f>IFERROR(IF(VLOOKUP(B5167,comp!$D:$L,1,FALSE)=B5167,"",""),"Novo")</f>
        <v/>
      </c>
    </row>
    <row r="5168" spans="1:11">
      <c r="A5168" s="151">
        <v>2711</v>
      </c>
      <c r="B5168" s="151">
        <v>38377</v>
      </c>
      <c r="C5168" s="151" t="s">
        <v>3878</v>
      </c>
      <c r="D5168" s="151" t="s">
        <v>727</v>
      </c>
      <c r="E5168" s="151">
        <v>0.20105110000000001</v>
      </c>
      <c r="F5168" s="154" t="s">
        <v>8032</v>
      </c>
      <c r="G5168" s="156">
        <v>8.0802437089999994</v>
      </c>
      <c r="H5168" s="156">
        <v>0</v>
      </c>
      <c r="I5168" s="156">
        <v>5.0501274299999999</v>
      </c>
      <c r="J5168" s="156" t="s">
        <v>4328</v>
      </c>
      <c r="K5168" s="151" t="str">
        <f>IFERROR(IF(VLOOKUP(B5168,comp!$D:$L,1,FALSE)=B5168,"",""),"Novo")</f>
        <v/>
      </c>
    </row>
    <row r="5169" spans="1:11">
      <c r="A5169" s="151">
        <v>2711</v>
      </c>
      <c r="B5169" s="151">
        <v>38379</v>
      </c>
      <c r="C5169" s="151" t="s">
        <v>3879</v>
      </c>
      <c r="D5169" s="151" t="s">
        <v>826</v>
      </c>
      <c r="E5169" s="151">
        <v>0.26896900000000001</v>
      </c>
      <c r="F5169" s="154" t="s">
        <v>8033</v>
      </c>
      <c r="G5169" s="156">
        <v>14.459773439999999</v>
      </c>
      <c r="H5169" s="156">
        <v>0</v>
      </c>
      <c r="I5169" s="156">
        <v>305.25143261400001</v>
      </c>
      <c r="J5169" s="156" t="s">
        <v>4328</v>
      </c>
      <c r="K5169" s="151" t="str">
        <f>IFERROR(IF(VLOOKUP(B5169,comp!$D:$L,1,FALSE)=B5169,"",""),"Novo")</f>
        <v/>
      </c>
    </row>
    <row r="5170" spans="1:11">
      <c r="A5170" s="151">
        <v>2711</v>
      </c>
      <c r="B5170" s="151">
        <v>38380</v>
      </c>
      <c r="C5170" s="151" t="s">
        <v>3880</v>
      </c>
      <c r="D5170" s="151" t="s">
        <v>727</v>
      </c>
      <c r="E5170" s="151">
        <v>0.15895899999999999</v>
      </c>
      <c r="F5170" s="154" t="s">
        <v>8034</v>
      </c>
      <c r="G5170" s="156">
        <v>5.0501274299999999</v>
      </c>
      <c r="H5170" s="156">
        <v>0</v>
      </c>
      <c r="I5170" s="156">
        <v>12.268466104</v>
      </c>
      <c r="J5170" s="156" t="s">
        <v>4328</v>
      </c>
      <c r="K5170" s="151" t="str">
        <f>IFERROR(IF(VLOOKUP(B5170,comp!$D:$L,1,FALSE)=B5170,"",""),"Novo")</f>
        <v/>
      </c>
    </row>
    <row r="5171" spans="1:11">
      <c r="A5171" s="151">
        <v>2711</v>
      </c>
      <c r="B5171" s="151">
        <v>38399</v>
      </c>
      <c r="C5171" s="151" t="s">
        <v>3881</v>
      </c>
      <c r="D5171" s="151" t="s">
        <v>727</v>
      </c>
      <c r="E5171" s="151">
        <v>1.2357357</v>
      </c>
      <c r="F5171" s="154" t="s">
        <v>8035</v>
      </c>
      <c r="G5171" s="156">
        <v>305.25143261400001</v>
      </c>
      <c r="H5171" s="156">
        <v>0</v>
      </c>
      <c r="I5171" s="156">
        <v>692.94776194200006</v>
      </c>
      <c r="J5171" s="156" t="s">
        <v>4328</v>
      </c>
      <c r="K5171" s="151" t="str">
        <f>IFERROR(IF(VLOOKUP(B5171,comp!$D:$L,1,FALSE)=B5171,"",""),"Novo")</f>
        <v/>
      </c>
    </row>
    <row r="5172" spans="1:11">
      <c r="A5172" s="151">
        <v>2711</v>
      </c>
      <c r="B5172" s="151">
        <v>38403</v>
      </c>
      <c r="C5172" s="151" t="s">
        <v>3882</v>
      </c>
      <c r="D5172" s="151" t="s">
        <v>727</v>
      </c>
      <c r="E5172" s="151">
        <v>0.24774769999999999</v>
      </c>
      <c r="F5172" s="154" t="s">
        <v>8036</v>
      </c>
      <c r="G5172" s="156">
        <v>12.268466104</v>
      </c>
      <c r="H5172" s="156">
        <v>0</v>
      </c>
      <c r="I5172" s="156">
        <v>5557.6079866560003</v>
      </c>
      <c r="J5172" s="156" t="s">
        <v>4328</v>
      </c>
      <c r="K5172" s="151" t="str">
        <f>IFERROR(IF(VLOOKUP(B5172,comp!$D:$L,1,FALSE)=B5172,"",""),"Novo")</f>
        <v/>
      </c>
    </row>
    <row r="5173" spans="1:11">
      <c r="A5173" s="151">
        <v>2711</v>
      </c>
      <c r="B5173" s="151">
        <v>38476</v>
      </c>
      <c r="C5173" s="151" t="s">
        <v>3883</v>
      </c>
      <c r="D5173" s="151" t="s">
        <v>727</v>
      </c>
      <c r="E5173" s="151">
        <v>1.8618619000000001</v>
      </c>
      <c r="F5173" s="154" t="s">
        <v>8037</v>
      </c>
      <c r="G5173" s="156">
        <v>692.94776194200006</v>
      </c>
      <c r="H5173" s="156">
        <v>0</v>
      </c>
      <c r="I5173" s="156">
        <v>9.18</v>
      </c>
      <c r="J5173" s="156" t="s">
        <v>4328</v>
      </c>
      <c r="K5173" s="151" t="str">
        <f>IFERROR(IF(VLOOKUP(B5173,comp!$D:$L,1,FALSE)=B5173,"",""),"Novo")</f>
        <v/>
      </c>
    </row>
    <row r="5174" spans="1:11">
      <c r="A5174" s="151">
        <v>2711</v>
      </c>
      <c r="B5174" s="151">
        <v>38477</v>
      </c>
      <c r="C5174" s="151" t="s">
        <v>3884</v>
      </c>
      <c r="D5174" s="151" t="s">
        <v>727</v>
      </c>
      <c r="E5174" s="151">
        <v>5.2727728000000003</v>
      </c>
      <c r="F5174" s="154" t="s">
        <v>8038</v>
      </c>
      <c r="G5174" s="156">
        <v>5557.6079866560003</v>
      </c>
      <c r="H5174" s="156">
        <v>0</v>
      </c>
      <c r="I5174" s="156">
        <v>7.5045827800000007</v>
      </c>
      <c r="J5174" s="156" t="s">
        <v>4328</v>
      </c>
      <c r="K5174" s="151" t="str">
        <f>IFERROR(IF(VLOOKUP(B5174,comp!$D:$L,1,FALSE)=B5174,"",""),"Novo")</f>
        <v/>
      </c>
    </row>
    <row r="5175" spans="1:11">
      <c r="A5175" s="151">
        <v>2759</v>
      </c>
      <c r="B5175" s="151">
        <v>2759</v>
      </c>
      <c r="C5175" s="151" t="s">
        <v>3885</v>
      </c>
      <c r="D5175" s="151" t="s">
        <v>727</v>
      </c>
      <c r="E5175" s="151">
        <v>1</v>
      </c>
      <c r="F5175" s="154" t="s">
        <v>8039</v>
      </c>
      <c r="G5175" s="156">
        <v>9.18</v>
      </c>
      <c r="H5175" s="156">
        <v>0</v>
      </c>
      <c r="I5175" s="156">
        <v>14.3375</v>
      </c>
      <c r="J5175" s="156" t="s">
        <v>4328</v>
      </c>
      <c r="K5175" s="151" t="str">
        <f>IFERROR(IF(VLOOKUP(B5175,comp!$D:$L,1,FALSE)=B5175,"",""),"Novo")</f>
        <v/>
      </c>
    </row>
    <row r="5176" spans="1:11">
      <c r="A5176" s="151">
        <v>2759</v>
      </c>
      <c r="B5176" s="151">
        <v>1634</v>
      </c>
      <c r="C5176" s="151" t="s">
        <v>3886</v>
      </c>
      <c r="D5176" s="151" t="s">
        <v>826</v>
      </c>
      <c r="E5176" s="151">
        <v>0.90416660000000004</v>
      </c>
      <c r="F5176" s="154" t="s">
        <v>8040</v>
      </c>
      <c r="G5176" s="156">
        <v>7.5045827800000007</v>
      </c>
      <c r="H5176" s="156">
        <v>0</v>
      </c>
      <c r="I5176" s="156">
        <v>1340.283329636</v>
      </c>
      <c r="J5176" s="156" t="s">
        <v>4328</v>
      </c>
      <c r="K5176" s="151" t="str">
        <f>IFERROR(IF(VLOOKUP(B5176,comp!$D:$L,1,FALSE)=B5176,"",""),"Novo")</f>
        <v/>
      </c>
    </row>
    <row r="5177" spans="1:11">
      <c r="A5177" s="151">
        <v>2759</v>
      </c>
      <c r="B5177" s="151">
        <v>2762</v>
      </c>
      <c r="C5177" s="151" t="s">
        <v>3887</v>
      </c>
      <c r="D5177" s="151" t="s">
        <v>826</v>
      </c>
      <c r="E5177" s="151">
        <v>1.25</v>
      </c>
      <c r="F5177" s="154" t="s">
        <v>8041</v>
      </c>
      <c r="G5177" s="156">
        <v>14.3375</v>
      </c>
      <c r="H5177" s="156">
        <v>0</v>
      </c>
      <c r="I5177" s="156">
        <v>142.30125000000001</v>
      </c>
      <c r="J5177" s="156" t="s">
        <v>4328</v>
      </c>
      <c r="K5177" s="151" t="str">
        <f>IFERROR(IF(VLOOKUP(B5177,comp!$D:$L,1,FALSE)=B5177,"",""),"Novo")</f>
        <v/>
      </c>
    </row>
    <row r="5178" spans="1:11">
      <c r="A5178" s="151">
        <v>2759</v>
      </c>
      <c r="B5178" s="151">
        <v>10518</v>
      </c>
      <c r="C5178" s="151" t="s">
        <v>3888</v>
      </c>
      <c r="D5178" s="151" t="s">
        <v>727</v>
      </c>
      <c r="E5178" s="151">
        <v>12.0833333</v>
      </c>
      <c r="F5178" s="154" t="s">
        <v>8042</v>
      </c>
      <c r="G5178" s="156">
        <v>1340.283329636</v>
      </c>
      <c r="H5178" s="156">
        <v>0</v>
      </c>
      <c r="I5178" s="156">
        <v>933.31333024799994</v>
      </c>
      <c r="J5178" s="156" t="s">
        <v>4328</v>
      </c>
      <c r="K5178" s="151" t="str">
        <f>IFERROR(IF(VLOOKUP(B5178,comp!$D:$L,1,FALSE)=B5178,"",""),"Novo")</f>
        <v/>
      </c>
    </row>
    <row r="5179" spans="1:11">
      <c r="A5179" s="151">
        <v>2759</v>
      </c>
      <c r="B5179" s="151">
        <v>37598</v>
      </c>
      <c r="C5179" s="151" t="s">
        <v>3889</v>
      </c>
      <c r="D5179" s="151" t="s">
        <v>727</v>
      </c>
      <c r="E5179" s="151">
        <v>3.9375</v>
      </c>
      <c r="F5179" s="154" t="s">
        <v>8043</v>
      </c>
      <c r="G5179" s="156">
        <v>142.30125000000001</v>
      </c>
      <c r="H5179" s="156">
        <v>0</v>
      </c>
      <c r="I5179" s="156">
        <v>1077.266663352</v>
      </c>
      <c r="J5179" s="156" t="s">
        <v>4328</v>
      </c>
      <c r="K5179" s="151" t="str">
        <f>IFERROR(IF(VLOOKUP(B5179,comp!$D:$L,1,FALSE)=B5179,"",""),"Novo")</f>
        <v/>
      </c>
    </row>
    <row r="5180" spans="1:11">
      <c r="A5180" s="151">
        <v>2759</v>
      </c>
      <c r="B5180" s="151">
        <v>37599</v>
      </c>
      <c r="C5180" s="151" t="s">
        <v>3890</v>
      </c>
      <c r="D5180" s="151" t="s">
        <v>727</v>
      </c>
      <c r="E5180" s="151">
        <v>10.0833333</v>
      </c>
      <c r="F5180" s="154" t="s">
        <v>8044</v>
      </c>
      <c r="G5180" s="156">
        <v>933.31333024799994</v>
      </c>
      <c r="H5180" s="156">
        <v>0</v>
      </c>
      <c r="I5180" s="156">
        <v>7.0262499999999992</v>
      </c>
      <c r="J5180" s="156" t="s">
        <v>4328</v>
      </c>
      <c r="K5180" s="151" t="str">
        <f>IFERROR(IF(VLOOKUP(B5180,comp!$D:$L,1,FALSE)=B5180,"",""),"Novo")</f>
        <v/>
      </c>
    </row>
    <row r="5181" spans="1:11">
      <c r="A5181" s="151">
        <v>2759</v>
      </c>
      <c r="B5181" s="151">
        <v>37600</v>
      </c>
      <c r="C5181" s="151" t="s">
        <v>3891</v>
      </c>
      <c r="D5181" s="151" t="s">
        <v>727</v>
      </c>
      <c r="E5181" s="151">
        <v>10.8333333</v>
      </c>
      <c r="F5181" s="154" t="s">
        <v>8045</v>
      </c>
      <c r="G5181" s="156">
        <v>1077.266663352</v>
      </c>
      <c r="H5181" s="156">
        <v>0</v>
      </c>
      <c r="I5181" s="156">
        <v>78</v>
      </c>
      <c r="J5181" s="156" t="s">
        <v>4328</v>
      </c>
      <c r="K5181" s="151" t="str">
        <f>IFERROR(IF(VLOOKUP(B5181,comp!$D:$L,1,FALSE)=B5181,"",""),"Novo")</f>
        <v/>
      </c>
    </row>
    <row r="5182" spans="1:11">
      <c r="A5182" s="151">
        <v>2759</v>
      </c>
      <c r="B5182" s="151">
        <v>37601</v>
      </c>
      <c r="C5182" s="151" t="s">
        <v>3892</v>
      </c>
      <c r="D5182" s="151" t="s">
        <v>826</v>
      </c>
      <c r="E5182" s="151">
        <v>0.875</v>
      </c>
      <c r="F5182" s="154" t="s">
        <v>8046</v>
      </c>
      <c r="G5182" s="156">
        <v>7.0262499999999992</v>
      </c>
      <c r="H5182" s="156">
        <v>0</v>
      </c>
      <c r="I5182" s="156">
        <v>305.32525269600001</v>
      </c>
      <c r="J5182" s="156" t="s">
        <v>4328</v>
      </c>
      <c r="K5182" s="151" t="str">
        <f>IFERROR(IF(VLOOKUP(B5182,comp!$D:$L,1,FALSE)=B5182,"",""),"Novo")</f>
        <v/>
      </c>
    </row>
    <row r="5183" spans="1:11">
      <c r="A5183" s="151">
        <v>3080</v>
      </c>
      <c r="B5183" s="151">
        <v>3080</v>
      </c>
      <c r="C5183" s="151" t="s">
        <v>1997</v>
      </c>
      <c r="D5183" s="151" t="s">
        <v>1688</v>
      </c>
      <c r="E5183" s="151">
        <v>1</v>
      </c>
      <c r="F5183" s="154" t="s">
        <v>7161</v>
      </c>
      <c r="G5183" s="156">
        <v>78</v>
      </c>
      <c r="H5183" s="156">
        <v>0</v>
      </c>
      <c r="I5183" s="156">
        <v>62.142909468000006</v>
      </c>
      <c r="J5183" s="156" t="s">
        <v>4328</v>
      </c>
      <c r="K5183" s="151" t="str">
        <f>IFERROR(IF(VLOOKUP(B5183,comp!$D:$L,1,FALSE)=B5183,"",""),"Novo")</f>
        <v/>
      </c>
    </row>
    <row r="5184" spans="1:11">
      <c r="A5184" s="151">
        <v>3080</v>
      </c>
      <c r="B5184" s="151">
        <v>3081</v>
      </c>
      <c r="C5184" s="151" t="s">
        <v>1969</v>
      </c>
      <c r="D5184" s="151" t="s">
        <v>1688</v>
      </c>
      <c r="E5184" s="151">
        <v>1.9785203</v>
      </c>
      <c r="F5184" s="154" t="s">
        <v>8047</v>
      </c>
      <c r="G5184" s="156">
        <v>305.32525269600001</v>
      </c>
      <c r="H5184" s="156">
        <v>0</v>
      </c>
      <c r="I5184" s="156">
        <v>250.71075958400002</v>
      </c>
      <c r="J5184" s="156" t="s">
        <v>4328</v>
      </c>
      <c r="K5184" s="151" t="str">
        <f>IFERROR(IF(VLOOKUP(B5184,comp!$D:$L,1,FALSE)=B5184,"",""),"Novo")</f>
        <v/>
      </c>
    </row>
    <row r="5185" spans="1:11">
      <c r="A5185" s="151">
        <v>3080</v>
      </c>
      <c r="B5185" s="151">
        <v>3090</v>
      </c>
      <c r="C5185" s="151" t="s">
        <v>2000</v>
      </c>
      <c r="D5185" s="151" t="s">
        <v>1688</v>
      </c>
      <c r="E5185" s="151">
        <v>0.89260139999999999</v>
      </c>
      <c r="F5185" s="154" t="s">
        <v>8048</v>
      </c>
      <c r="G5185" s="156">
        <v>62.142909468000006</v>
      </c>
      <c r="H5185" s="156">
        <v>0</v>
      </c>
      <c r="I5185" s="156">
        <v>97.782501500999985</v>
      </c>
      <c r="J5185" s="156" t="s">
        <v>4328</v>
      </c>
      <c r="K5185" s="151" t="str">
        <f>IFERROR(IF(VLOOKUP(B5185,comp!$D:$L,1,FALSE)=B5185,"",""),"Novo")</f>
        <v/>
      </c>
    </row>
    <row r="5186" spans="1:11">
      <c r="A5186" s="151">
        <v>3080</v>
      </c>
      <c r="B5186" s="151">
        <v>3093</v>
      </c>
      <c r="C5186" s="151" t="s">
        <v>1999</v>
      </c>
      <c r="D5186" s="151" t="s">
        <v>1688</v>
      </c>
      <c r="E5186" s="151">
        <v>1.7928401</v>
      </c>
      <c r="F5186" s="154" t="s">
        <v>8049</v>
      </c>
      <c r="G5186" s="156">
        <v>250.71075958400002</v>
      </c>
      <c r="H5186" s="156">
        <v>0</v>
      </c>
      <c r="I5186" s="156">
        <v>250.71075958400002</v>
      </c>
      <c r="J5186" s="156" t="s">
        <v>4328</v>
      </c>
      <c r="K5186" s="151" t="str">
        <f>IFERROR(IF(VLOOKUP(B5186,comp!$D:$L,1,FALSE)=B5186,"",""),"Novo")</f>
        <v/>
      </c>
    </row>
    <row r="5187" spans="1:11">
      <c r="A5187" s="151">
        <v>3080</v>
      </c>
      <c r="B5187" s="151">
        <v>3097</v>
      </c>
      <c r="C5187" s="151" t="s">
        <v>1998</v>
      </c>
      <c r="D5187" s="151" t="s">
        <v>1688</v>
      </c>
      <c r="E5187" s="151">
        <v>1.1196896999999999</v>
      </c>
      <c r="F5187" s="154" t="s">
        <v>8050</v>
      </c>
      <c r="G5187" s="156">
        <v>97.782501500999985</v>
      </c>
      <c r="H5187" s="156">
        <v>0</v>
      </c>
      <c r="I5187" s="156">
        <v>42.718312259999998</v>
      </c>
      <c r="J5187" s="156" t="s">
        <v>4328</v>
      </c>
      <c r="K5187" s="151" t="str">
        <f>IFERROR(IF(VLOOKUP(B5187,comp!$D:$L,1,FALSE)=B5187,"",""),"Novo")</f>
        <v/>
      </c>
    </row>
    <row r="5188" spans="1:11">
      <c r="A5188" s="151">
        <v>3080</v>
      </c>
      <c r="B5188" s="151">
        <v>3099</v>
      </c>
      <c r="C5188" s="151" t="s">
        <v>1970</v>
      </c>
      <c r="D5188" s="151" t="s">
        <v>1688</v>
      </c>
      <c r="E5188" s="151">
        <v>1.7928401</v>
      </c>
      <c r="F5188" s="154" t="s">
        <v>8049</v>
      </c>
      <c r="G5188" s="156">
        <v>250.71075958400002</v>
      </c>
      <c r="H5188" s="156">
        <v>0</v>
      </c>
      <c r="I5188" s="156">
        <v>414.37359162800004</v>
      </c>
      <c r="J5188" s="156" t="s">
        <v>4328</v>
      </c>
      <c r="K5188" s="151" t="str">
        <f>IFERROR(IF(VLOOKUP(B5188,comp!$D:$L,1,FALSE)=B5188,"",""),"Novo")</f>
        <v/>
      </c>
    </row>
    <row r="5189" spans="1:11">
      <c r="A5189" s="151">
        <v>3080</v>
      </c>
      <c r="B5189" s="151">
        <v>3103</v>
      </c>
      <c r="C5189" s="151" t="s">
        <v>3893</v>
      </c>
      <c r="D5189" s="151" t="s">
        <v>727</v>
      </c>
      <c r="E5189" s="151">
        <v>0.74009550000000002</v>
      </c>
      <c r="F5189" s="154" t="s">
        <v>8051</v>
      </c>
      <c r="G5189" s="156">
        <v>42.718312259999998</v>
      </c>
      <c r="H5189" s="156">
        <v>0</v>
      </c>
      <c r="I5189" s="156">
        <v>7.3921003589999996</v>
      </c>
      <c r="J5189" s="156" t="s">
        <v>4328</v>
      </c>
      <c r="K5189" s="151" t="str">
        <f>IFERROR(IF(VLOOKUP(B5189,comp!$D:$L,1,FALSE)=B5189,"",""),"Novo")</f>
        <v/>
      </c>
    </row>
    <row r="5190" spans="1:11">
      <c r="A5190" s="151">
        <v>3080</v>
      </c>
      <c r="B5190" s="151">
        <v>3104</v>
      </c>
      <c r="C5190" s="151" t="s">
        <v>2057</v>
      </c>
      <c r="D5190" s="151" t="s">
        <v>1688</v>
      </c>
      <c r="E5190" s="151">
        <v>2.3048926000000001</v>
      </c>
      <c r="F5190" s="154" t="s">
        <v>8052</v>
      </c>
      <c r="G5190" s="156">
        <v>414.37359162800004</v>
      </c>
      <c r="H5190" s="156">
        <v>0</v>
      </c>
      <c r="I5190" s="156">
        <v>3.0452224939999999</v>
      </c>
      <c r="J5190" s="156" t="s">
        <v>4328</v>
      </c>
      <c r="K5190" s="151" t="str">
        <f>IFERROR(IF(VLOOKUP(B5190,comp!$D:$L,1,FALSE)=B5190,"",""),"Novo")</f>
        <v/>
      </c>
    </row>
    <row r="5191" spans="1:11">
      <c r="A5191" s="151">
        <v>3080</v>
      </c>
      <c r="B5191" s="151">
        <v>11467</v>
      </c>
      <c r="C5191" s="151" t="s">
        <v>3894</v>
      </c>
      <c r="D5191" s="151" t="s">
        <v>727</v>
      </c>
      <c r="E5191" s="151">
        <v>0.30787589999999998</v>
      </c>
      <c r="F5191" s="154" t="s">
        <v>7362</v>
      </c>
      <c r="G5191" s="156">
        <v>7.3921003589999996</v>
      </c>
      <c r="H5191" s="156">
        <v>0</v>
      </c>
      <c r="I5191" s="156">
        <v>3.0414076000000003</v>
      </c>
      <c r="J5191" s="156" t="s">
        <v>4328</v>
      </c>
      <c r="K5191" s="151" t="str">
        <f>IFERROR(IF(VLOOKUP(B5191,comp!$D:$L,1,FALSE)=B5191,"",""),"Novo")</f>
        <v/>
      </c>
    </row>
    <row r="5192" spans="1:11">
      <c r="A5192" s="151">
        <v>3080</v>
      </c>
      <c r="B5192" s="151">
        <v>11468</v>
      </c>
      <c r="C5192" s="151" t="s">
        <v>3895</v>
      </c>
      <c r="D5192" s="151" t="s">
        <v>727</v>
      </c>
      <c r="E5192" s="151">
        <v>0.19761339999999999</v>
      </c>
      <c r="F5192" s="154" t="s">
        <v>8053</v>
      </c>
      <c r="G5192" s="156">
        <v>3.0452224939999999</v>
      </c>
      <c r="H5192" s="156">
        <v>0</v>
      </c>
      <c r="I5192" s="156">
        <v>36.921664487999998</v>
      </c>
      <c r="J5192" s="156" t="s">
        <v>4328</v>
      </c>
      <c r="K5192" s="151" t="str">
        <f>IFERROR(IF(VLOOKUP(B5192,comp!$D:$L,1,FALSE)=B5192,"",""),"Novo")</f>
        <v/>
      </c>
    </row>
    <row r="5193" spans="1:11">
      <c r="A5193" s="151">
        <v>3080</v>
      </c>
      <c r="B5193" s="151">
        <v>11469</v>
      </c>
      <c r="C5193" s="151" t="s">
        <v>3896</v>
      </c>
      <c r="D5193" s="151" t="s">
        <v>727</v>
      </c>
      <c r="E5193" s="151">
        <v>0.197494</v>
      </c>
      <c r="F5193" s="154" t="s">
        <v>8054</v>
      </c>
      <c r="G5193" s="156">
        <v>3.0414076000000003</v>
      </c>
      <c r="H5193" s="156">
        <v>0</v>
      </c>
      <c r="I5193" s="156">
        <v>63.414493297999996</v>
      </c>
      <c r="J5193" s="156" t="s">
        <v>4328</v>
      </c>
      <c r="K5193" s="151" t="str">
        <f>IFERROR(IF(VLOOKUP(B5193,comp!$D:$L,1,FALSE)=B5193,"",""),"Novo")</f>
        <v/>
      </c>
    </row>
    <row r="5194" spans="1:11">
      <c r="A5194" s="151">
        <v>3080</v>
      </c>
      <c r="B5194" s="151">
        <v>11476</v>
      </c>
      <c r="C5194" s="151" t="s">
        <v>3897</v>
      </c>
      <c r="D5194" s="151" t="s">
        <v>727</v>
      </c>
      <c r="E5194" s="151">
        <v>0.68806679999999998</v>
      </c>
      <c r="F5194" s="154" t="s">
        <v>8055</v>
      </c>
      <c r="G5194" s="156">
        <v>36.921664487999998</v>
      </c>
      <c r="H5194" s="156">
        <v>0</v>
      </c>
      <c r="I5194" s="156">
        <v>21.541761630000003</v>
      </c>
      <c r="J5194" s="156" t="s">
        <v>4328</v>
      </c>
      <c r="K5194" s="151" t="str">
        <f>IFERROR(IF(VLOOKUP(B5194,comp!$D:$L,1,FALSE)=B5194,"",""),"Novo")</f>
        <v/>
      </c>
    </row>
    <row r="5195" spans="1:11">
      <c r="A5195" s="151">
        <v>3080</v>
      </c>
      <c r="B5195" s="151">
        <v>11478</v>
      </c>
      <c r="C5195" s="151" t="s">
        <v>3898</v>
      </c>
      <c r="D5195" s="151" t="s">
        <v>727</v>
      </c>
      <c r="E5195" s="151">
        <v>0.90167059999999999</v>
      </c>
      <c r="F5195" s="154" t="s">
        <v>8056</v>
      </c>
      <c r="G5195" s="156">
        <v>63.414493297999996</v>
      </c>
      <c r="H5195" s="156">
        <v>0</v>
      </c>
      <c r="I5195" s="156">
        <v>266.84785134000003</v>
      </c>
      <c r="J5195" s="156" t="s">
        <v>4328</v>
      </c>
      <c r="K5195" s="151" t="str">
        <f>IFERROR(IF(VLOOKUP(B5195,comp!$D:$L,1,FALSE)=B5195,"",""),"Novo")</f>
        <v/>
      </c>
    </row>
    <row r="5196" spans="1:11">
      <c r="A5196" s="151">
        <v>3080</v>
      </c>
      <c r="B5196" s="151">
        <v>11479</v>
      </c>
      <c r="C5196" s="151" t="s">
        <v>3899</v>
      </c>
      <c r="D5196" s="151" t="s">
        <v>727</v>
      </c>
      <c r="E5196" s="151">
        <v>0.52553700000000003</v>
      </c>
      <c r="F5196" s="154" t="s">
        <v>8057</v>
      </c>
      <c r="G5196" s="156">
        <v>21.541761630000003</v>
      </c>
      <c r="H5196" s="156">
        <v>0</v>
      </c>
      <c r="I5196" s="156">
        <v>17.628488315999999</v>
      </c>
      <c r="J5196" s="156" t="s">
        <v>4328</v>
      </c>
      <c r="K5196" s="151" t="str">
        <f>IFERROR(IF(VLOOKUP(B5196,comp!$D:$L,1,FALSE)=B5196,"",""),"Novo")</f>
        <v/>
      </c>
    </row>
    <row r="5197" spans="1:11">
      <c r="A5197" s="151">
        <v>3080</v>
      </c>
      <c r="B5197" s="151">
        <v>11480</v>
      </c>
      <c r="C5197" s="151" t="s">
        <v>3900</v>
      </c>
      <c r="D5197" s="151" t="s">
        <v>1688</v>
      </c>
      <c r="E5197" s="151">
        <v>1.849642</v>
      </c>
      <c r="F5197" s="154" t="s">
        <v>8058</v>
      </c>
      <c r="G5197" s="156">
        <v>266.84785134000003</v>
      </c>
      <c r="H5197" s="156">
        <v>0</v>
      </c>
      <c r="I5197" s="156">
        <v>58.731377472000005</v>
      </c>
      <c r="J5197" s="156" t="s">
        <v>4328</v>
      </c>
      <c r="K5197" s="151" t="str">
        <f>IFERROR(IF(VLOOKUP(B5197,comp!$D:$L,1,FALSE)=B5197,"",""),"Novo")</f>
        <v/>
      </c>
    </row>
    <row r="5198" spans="1:11">
      <c r="A5198" s="151">
        <v>3080</v>
      </c>
      <c r="B5198" s="151">
        <v>11481</v>
      </c>
      <c r="C5198" s="151" t="s">
        <v>3901</v>
      </c>
      <c r="D5198" s="151" t="s">
        <v>727</v>
      </c>
      <c r="E5198" s="151">
        <v>0.4754177</v>
      </c>
      <c r="F5198" s="154" t="s">
        <v>8059</v>
      </c>
      <c r="G5198" s="156">
        <v>17.628488315999999</v>
      </c>
      <c r="H5198" s="156">
        <v>0</v>
      </c>
      <c r="I5198" s="156">
        <v>12034.079547828002</v>
      </c>
      <c r="J5198" s="156" t="s">
        <v>4328</v>
      </c>
      <c r="K5198" s="151" t="str">
        <f>IFERROR(IF(VLOOKUP(B5198,comp!$D:$L,1,FALSE)=B5198,"",""),"Novo")</f>
        <v/>
      </c>
    </row>
    <row r="5199" spans="1:11">
      <c r="A5199" s="151">
        <v>3080</v>
      </c>
      <c r="B5199" s="151">
        <v>11484</v>
      </c>
      <c r="C5199" s="151" t="s">
        <v>3902</v>
      </c>
      <c r="D5199" s="151" t="s">
        <v>727</v>
      </c>
      <c r="E5199" s="151">
        <v>0.86778040000000001</v>
      </c>
      <c r="F5199" s="154" t="s">
        <v>8060</v>
      </c>
      <c r="G5199" s="156">
        <v>58.731377472000005</v>
      </c>
      <c r="H5199" s="156">
        <v>0</v>
      </c>
      <c r="I5199" s="156">
        <v>123.458785698</v>
      </c>
      <c r="J5199" s="156" t="s">
        <v>4328</v>
      </c>
      <c r="K5199" s="151" t="str">
        <f>IFERROR(IF(VLOOKUP(B5199,comp!$D:$L,1,FALSE)=B5199,"",""),"Novo")</f>
        <v/>
      </c>
    </row>
    <row r="5200" spans="1:11">
      <c r="A5200" s="151">
        <v>3080</v>
      </c>
      <c r="B5200" s="151">
        <v>11499</v>
      </c>
      <c r="C5200" s="151" t="s">
        <v>2055</v>
      </c>
      <c r="D5200" s="151" t="s">
        <v>727</v>
      </c>
      <c r="E5200" s="151">
        <v>12.4211217</v>
      </c>
      <c r="F5200" s="154" t="s">
        <v>8061</v>
      </c>
      <c r="G5200" s="156">
        <v>12034.079547828002</v>
      </c>
      <c r="H5200" s="156">
        <v>0</v>
      </c>
      <c r="I5200" s="156">
        <v>43.686950618999994</v>
      </c>
      <c r="J5200" s="156" t="s">
        <v>4328</v>
      </c>
      <c r="K5200" s="151" t="str">
        <f>IFERROR(IF(VLOOKUP(B5200,comp!$D:$L,1,FALSE)=B5200,"",""),"Novo")</f>
        <v/>
      </c>
    </row>
    <row r="5201" spans="1:11">
      <c r="A5201" s="151">
        <v>3080</v>
      </c>
      <c r="B5201" s="151">
        <v>11518</v>
      </c>
      <c r="C5201" s="151" t="s">
        <v>3903</v>
      </c>
      <c r="D5201" s="151" t="s">
        <v>3904</v>
      </c>
      <c r="E5201" s="151">
        <v>1.2581146000000001</v>
      </c>
      <c r="F5201" s="154" t="s">
        <v>8062</v>
      </c>
      <c r="G5201" s="156">
        <v>123.458785698</v>
      </c>
      <c r="H5201" s="156">
        <v>0</v>
      </c>
      <c r="I5201" s="156">
        <v>9.3402160789999993</v>
      </c>
      <c r="J5201" s="156" t="s">
        <v>4328</v>
      </c>
      <c r="K5201" s="151" t="str">
        <f>IFERROR(IF(VLOOKUP(B5201,comp!$D:$L,1,FALSE)=B5201,"",""),"Novo")</f>
        <v/>
      </c>
    </row>
    <row r="5202" spans="1:11">
      <c r="A5202" s="151">
        <v>3080</v>
      </c>
      <c r="B5202" s="151">
        <v>11519</v>
      </c>
      <c r="C5202" s="151" t="s">
        <v>3905</v>
      </c>
      <c r="D5202" s="151" t="s">
        <v>3904</v>
      </c>
      <c r="E5202" s="151">
        <v>0.74844869999999997</v>
      </c>
      <c r="F5202" s="154" t="s">
        <v>8063</v>
      </c>
      <c r="G5202" s="156">
        <v>43.686950618999994</v>
      </c>
      <c r="H5202" s="156">
        <v>0</v>
      </c>
      <c r="I5202" s="156">
        <v>131.76980059399997</v>
      </c>
      <c r="J5202" s="156" t="s">
        <v>4328</v>
      </c>
      <c r="K5202" s="151" t="str">
        <f>IFERROR(IF(VLOOKUP(B5202,comp!$D:$L,1,FALSE)=B5202,"",""),"Novo")</f>
        <v/>
      </c>
    </row>
    <row r="5203" spans="1:11">
      <c r="A5203" s="151">
        <v>3080</v>
      </c>
      <c r="B5203" s="151">
        <v>11520</v>
      </c>
      <c r="C5203" s="151" t="s">
        <v>3906</v>
      </c>
      <c r="D5203" s="151" t="s">
        <v>3904</v>
      </c>
      <c r="E5203" s="151">
        <v>0.34606209999999998</v>
      </c>
      <c r="F5203" s="154" t="s">
        <v>8064</v>
      </c>
      <c r="G5203" s="156">
        <v>9.3402160789999993</v>
      </c>
      <c r="H5203" s="156">
        <v>0</v>
      </c>
      <c r="I5203" s="156">
        <v>342.866597211</v>
      </c>
      <c r="J5203" s="156" t="s">
        <v>4328</v>
      </c>
      <c r="K5203" s="151" t="str">
        <f>IFERROR(IF(VLOOKUP(B5203,comp!$D:$L,1,FALSE)=B5203,"",""),"Novo")</f>
        <v/>
      </c>
    </row>
    <row r="5204" spans="1:11">
      <c r="A5204" s="151">
        <v>3080</v>
      </c>
      <c r="B5204" s="151">
        <v>38151</v>
      </c>
      <c r="C5204" s="151" t="s">
        <v>3907</v>
      </c>
      <c r="D5204" s="151" t="s">
        <v>1688</v>
      </c>
      <c r="E5204" s="151">
        <v>1.2997612999999999</v>
      </c>
      <c r="F5204" s="154" t="s">
        <v>8065</v>
      </c>
      <c r="G5204" s="156">
        <v>131.76980059399997</v>
      </c>
      <c r="H5204" s="156">
        <v>0</v>
      </c>
      <c r="I5204" s="156">
        <v>48.229678946</v>
      </c>
      <c r="J5204" s="156" t="s">
        <v>4328</v>
      </c>
      <c r="K5204" s="151" t="str">
        <f>IFERROR(IF(VLOOKUP(B5204,comp!$D:$L,1,FALSE)=B5204,"",""),"Novo")</f>
        <v/>
      </c>
    </row>
    <row r="5205" spans="1:11">
      <c r="A5205" s="151">
        <v>3080</v>
      </c>
      <c r="B5205" s="151">
        <v>38152</v>
      </c>
      <c r="C5205" s="151" t="s">
        <v>3908</v>
      </c>
      <c r="D5205" s="151" t="s">
        <v>1688</v>
      </c>
      <c r="E5205" s="151">
        <v>2.0966586999999999</v>
      </c>
      <c r="F5205" s="154" t="s">
        <v>8066</v>
      </c>
      <c r="G5205" s="156">
        <v>342.866597211</v>
      </c>
      <c r="H5205" s="156">
        <v>0</v>
      </c>
      <c r="I5205" s="156">
        <v>141.56959743199999</v>
      </c>
      <c r="J5205" s="156" t="s">
        <v>4328</v>
      </c>
      <c r="K5205" s="151" t="str">
        <f>IFERROR(IF(VLOOKUP(B5205,comp!$D:$L,1,FALSE)=B5205,"",""),"Novo")</f>
        <v/>
      </c>
    </row>
    <row r="5206" spans="1:11">
      <c r="A5206" s="151">
        <v>3080</v>
      </c>
      <c r="B5206" s="151">
        <v>38153</v>
      </c>
      <c r="C5206" s="151" t="s">
        <v>3909</v>
      </c>
      <c r="D5206" s="151" t="s">
        <v>1688</v>
      </c>
      <c r="E5206" s="151">
        <v>0.78639619999999999</v>
      </c>
      <c r="F5206" s="154" t="s">
        <v>8067</v>
      </c>
      <c r="G5206" s="156">
        <v>48.229678946</v>
      </c>
      <c r="H5206" s="156">
        <v>0</v>
      </c>
      <c r="I5206" s="156">
        <v>4677.0304488390002</v>
      </c>
      <c r="J5206" s="156" t="s">
        <v>4328</v>
      </c>
      <c r="K5206" s="151" t="str">
        <f>IFERROR(IF(VLOOKUP(B5206,comp!$D:$L,1,FALSE)=B5206,"",""),"Novo")</f>
        <v/>
      </c>
    </row>
    <row r="5207" spans="1:11">
      <c r="A5207" s="151">
        <v>3080</v>
      </c>
      <c r="B5207" s="151">
        <v>38155</v>
      </c>
      <c r="C5207" s="151" t="s">
        <v>3910</v>
      </c>
      <c r="D5207" s="151" t="s">
        <v>727</v>
      </c>
      <c r="E5207" s="151">
        <v>1.3472554000000001</v>
      </c>
      <c r="F5207" s="154" t="s">
        <v>8068</v>
      </c>
      <c r="G5207" s="156">
        <v>141.56959743199999</v>
      </c>
      <c r="H5207" s="156">
        <v>0</v>
      </c>
      <c r="I5207" s="156">
        <v>10909.465441336</v>
      </c>
      <c r="J5207" s="156" t="s">
        <v>4328</v>
      </c>
      <c r="K5207" s="151" t="str">
        <f>IFERROR(IF(VLOOKUP(B5207,comp!$D:$L,1,FALSE)=B5207,"",""),"Novo")</f>
        <v/>
      </c>
    </row>
    <row r="5208" spans="1:11">
      <c r="A5208" s="151">
        <v>3080</v>
      </c>
      <c r="B5208" s="151">
        <v>39615</v>
      </c>
      <c r="C5208" s="151" t="s">
        <v>3911</v>
      </c>
      <c r="D5208" s="151" t="s">
        <v>727</v>
      </c>
      <c r="E5208" s="151">
        <v>7.7435561000000002</v>
      </c>
      <c r="F5208" s="154" t="s">
        <v>8069</v>
      </c>
      <c r="G5208" s="156">
        <v>4677.0304488390002</v>
      </c>
      <c r="H5208" s="156">
        <v>0</v>
      </c>
      <c r="I5208" s="156">
        <v>23538.169213019999</v>
      </c>
      <c r="J5208" s="156" t="s">
        <v>4328</v>
      </c>
      <c r="K5208" s="151" t="str">
        <f>IFERROR(IF(VLOOKUP(B5208,comp!$D:$L,1,FALSE)=B5208,"",""),"Novo")</f>
        <v/>
      </c>
    </row>
    <row r="5209" spans="1:11">
      <c r="A5209" s="151">
        <v>3080</v>
      </c>
      <c r="B5209" s="151">
        <v>39620</v>
      </c>
      <c r="C5209" s="151" t="s">
        <v>3912</v>
      </c>
      <c r="D5209" s="151" t="s">
        <v>727</v>
      </c>
      <c r="E5209" s="151">
        <v>11.826491600000001</v>
      </c>
      <c r="F5209" s="154" t="s">
        <v>8070</v>
      </c>
      <c r="G5209" s="156">
        <v>10909.465441336</v>
      </c>
      <c r="H5209" s="156">
        <v>0</v>
      </c>
      <c r="I5209" s="156">
        <v>12515.684281751999</v>
      </c>
      <c r="J5209" s="156" t="s">
        <v>4328</v>
      </c>
      <c r="K5209" s="151" t="str">
        <f>IFERROR(IF(VLOOKUP(B5209,comp!$D:$L,1,FALSE)=B5209,"",""),"Novo")</f>
        <v/>
      </c>
    </row>
    <row r="5210" spans="1:11">
      <c r="A5210" s="151">
        <v>3080</v>
      </c>
      <c r="B5210" s="151">
        <v>39621</v>
      </c>
      <c r="C5210" s="151" t="s">
        <v>3913</v>
      </c>
      <c r="D5210" s="151" t="s">
        <v>3904</v>
      </c>
      <c r="E5210" s="151">
        <v>17.371599</v>
      </c>
      <c r="F5210" s="154" t="s">
        <v>8071</v>
      </c>
      <c r="G5210" s="156">
        <v>23538.169213019999</v>
      </c>
      <c r="H5210" s="156">
        <v>0</v>
      </c>
      <c r="I5210" s="156">
        <v>28642.398449264998</v>
      </c>
      <c r="J5210" s="156" t="s">
        <v>4328</v>
      </c>
      <c r="K5210" s="151" t="str">
        <f>IFERROR(IF(VLOOKUP(B5210,comp!$D:$L,1,FALSE)=B5210,"",""),"Novo")</f>
        <v/>
      </c>
    </row>
    <row r="5211" spans="1:11">
      <c r="A5211" s="151">
        <v>3080</v>
      </c>
      <c r="B5211" s="151">
        <v>39623</v>
      </c>
      <c r="C5211" s="151" t="s">
        <v>3914</v>
      </c>
      <c r="D5211" s="151" t="s">
        <v>727</v>
      </c>
      <c r="E5211" s="151">
        <v>12.6671838</v>
      </c>
      <c r="F5211" s="154" t="s">
        <v>8072</v>
      </c>
      <c r="G5211" s="156">
        <v>12515.684281751999</v>
      </c>
      <c r="H5211" s="156">
        <v>0</v>
      </c>
      <c r="I5211" s="156">
        <v>172.547566308</v>
      </c>
      <c r="J5211" s="156" t="s">
        <v>4328</v>
      </c>
      <c r="K5211" s="151" t="str">
        <f>IFERROR(IF(VLOOKUP(B5211,comp!$D:$L,1,FALSE)=B5211,"",""),"Novo")</f>
        <v/>
      </c>
    </row>
    <row r="5212" spans="1:11">
      <c r="A5212" s="151">
        <v>3080</v>
      </c>
      <c r="B5212" s="151">
        <v>39624</v>
      </c>
      <c r="C5212" s="151" t="s">
        <v>3915</v>
      </c>
      <c r="D5212" s="151" t="s">
        <v>3904</v>
      </c>
      <c r="E5212" s="151">
        <v>19.162768499999999</v>
      </c>
      <c r="F5212" s="154" t="s">
        <v>8073</v>
      </c>
      <c r="G5212" s="156">
        <v>28642.398449264998</v>
      </c>
      <c r="H5212" s="156">
        <v>0</v>
      </c>
      <c r="I5212" s="156">
        <v>36.921664487999998</v>
      </c>
      <c r="J5212" s="156" t="s">
        <v>4328</v>
      </c>
      <c r="K5212" s="151" t="str">
        <f>IFERROR(IF(VLOOKUP(B5212,comp!$D:$L,1,FALSE)=B5212,"",""),"Novo")</f>
        <v/>
      </c>
    </row>
    <row r="5213" spans="1:11">
      <c r="A5213" s="151">
        <v>3080</v>
      </c>
      <c r="B5213" s="151">
        <v>43607</v>
      </c>
      <c r="C5213" s="151" t="s">
        <v>3916</v>
      </c>
      <c r="D5213" s="151" t="s">
        <v>1688</v>
      </c>
      <c r="E5213" s="151">
        <v>1.4873508</v>
      </c>
      <c r="F5213" s="154" t="s">
        <v>8074</v>
      </c>
      <c r="G5213" s="156">
        <v>172.547566308</v>
      </c>
      <c r="H5213" s="156">
        <v>0</v>
      </c>
      <c r="I5213" s="156">
        <v>17.628488315999999</v>
      </c>
      <c r="J5213" s="156" t="s">
        <v>4328</v>
      </c>
      <c r="K5213" s="151" t="str">
        <f>IFERROR(IF(VLOOKUP(B5213,comp!$D:$L,1,FALSE)=B5213,"",""),"Novo")</f>
        <v/>
      </c>
    </row>
    <row r="5214" spans="1:11">
      <c r="A5214" s="151">
        <v>3080</v>
      </c>
      <c r="B5214" s="151">
        <v>43608</v>
      </c>
      <c r="C5214" s="151" t="s">
        <v>3917</v>
      </c>
      <c r="D5214" s="151" t="s">
        <v>727</v>
      </c>
      <c r="E5214" s="151">
        <v>0.68806679999999998</v>
      </c>
      <c r="F5214" s="154" t="s">
        <v>8055</v>
      </c>
      <c r="G5214" s="156">
        <v>36.921664487999998</v>
      </c>
      <c r="H5214" s="156">
        <v>0</v>
      </c>
      <c r="I5214" s="156">
        <v>96.266287025000011</v>
      </c>
      <c r="J5214" s="156" t="s">
        <v>4328</v>
      </c>
      <c r="K5214" s="151" t="str">
        <f>IFERROR(IF(VLOOKUP(B5214,comp!$D:$L,1,FALSE)=B5214,"",""),"Novo")</f>
        <v/>
      </c>
    </row>
    <row r="5215" spans="1:11">
      <c r="A5215" s="151">
        <v>3080</v>
      </c>
      <c r="B5215" s="151">
        <v>43609</v>
      </c>
      <c r="C5215" s="151" t="s">
        <v>3918</v>
      </c>
      <c r="D5215" s="151" t="s">
        <v>727</v>
      </c>
      <c r="E5215" s="151">
        <v>0.4754177</v>
      </c>
      <c r="F5215" s="154" t="s">
        <v>8059</v>
      </c>
      <c r="G5215" s="156">
        <v>17.628488315999999</v>
      </c>
      <c r="H5215" s="156">
        <v>0</v>
      </c>
      <c r="I5215" s="156">
        <v>171.10193971199999</v>
      </c>
      <c r="J5215" s="156" t="s">
        <v>4328</v>
      </c>
      <c r="K5215" s="151" t="str">
        <f>IFERROR(IF(VLOOKUP(B5215,comp!$D:$L,1,FALSE)=B5215,"",""),"Novo")</f>
        <v/>
      </c>
    </row>
    <row r="5216" spans="1:11">
      <c r="A5216" s="151">
        <v>3080</v>
      </c>
      <c r="B5216" s="151">
        <v>43610</v>
      </c>
      <c r="C5216" s="151" t="s">
        <v>3919</v>
      </c>
      <c r="D5216" s="151" t="s">
        <v>1688</v>
      </c>
      <c r="E5216" s="151">
        <v>1.1109785000000001</v>
      </c>
      <c r="F5216" s="154" t="s">
        <v>8075</v>
      </c>
      <c r="G5216" s="156">
        <v>96.266287025000011</v>
      </c>
      <c r="H5216" s="156">
        <v>0</v>
      </c>
      <c r="I5216" s="156">
        <v>165.311460915</v>
      </c>
      <c r="J5216" s="156" t="s">
        <v>4328</v>
      </c>
      <c r="K5216" s="151" t="str">
        <f>IFERROR(IF(VLOOKUP(B5216,comp!$D:$L,1,FALSE)=B5216,"",""),"Novo")</f>
        <v/>
      </c>
    </row>
    <row r="5217" spans="1:11">
      <c r="A5217" s="151">
        <v>3080</v>
      </c>
      <c r="B5217" s="151">
        <v>43611</v>
      </c>
      <c r="C5217" s="151" t="s">
        <v>3920</v>
      </c>
      <c r="D5217" s="151" t="s">
        <v>1688</v>
      </c>
      <c r="E5217" s="151">
        <v>1.4811456000000001</v>
      </c>
      <c r="F5217" s="154" t="s">
        <v>8076</v>
      </c>
      <c r="G5217" s="156">
        <v>171.10193971199999</v>
      </c>
      <c r="H5217" s="156">
        <v>0</v>
      </c>
      <c r="I5217" s="156">
        <v>113.2935564</v>
      </c>
      <c r="J5217" s="156" t="s">
        <v>4328</v>
      </c>
      <c r="K5217" s="151" t="str">
        <f>IFERROR(IF(VLOOKUP(B5217,comp!$D:$L,1,FALSE)=B5217,"",""),"Novo")</f>
        <v/>
      </c>
    </row>
    <row r="5218" spans="1:11">
      <c r="A5218" s="151">
        <v>3080</v>
      </c>
      <c r="B5218" s="151">
        <v>43612</v>
      </c>
      <c r="C5218" s="151" t="s">
        <v>3921</v>
      </c>
      <c r="D5218" s="151" t="s">
        <v>1688</v>
      </c>
      <c r="E5218" s="151">
        <v>1.4558473000000001</v>
      </c>
      <c r="F5218" s="154" t="s">
        <v>8077</v>
      </c>
      <c r="G5218" s="156">
        <v>165.311460915</v>
      </c>
      <c r="H5218" s="156">
        <v>0</v>
      </c>
      <c r="I5218" s="156">
        <v>2.92</v>
      </c>
      <c r="J5218" s="156" t="s">
        <v>4328</v>
      </c>
      <c r="K5218" s="151" t="str">
        <f>IFERROR(IF(VLOOKUP(B5218,comp!$D:$L,1,FALSE)=B5218,"",""),"Novo")</f>
        <v/>
      </c>
    </row>
    <row r="5219" spans="1:11">
      <c r="A5219" s="151">
        <v>3080</v>
      </c>
      <c r="B5219" s="151">
        <v>43613</v>
      </c>
      <c r="C5219" s="151" t="s">
        <v>3922</v>
      </c>
      <c r="D5219" s="151" t="s">
        <v>1688</v>
      </c>
      <c r="E5219" s="151">
        <v>1.2052506000000001</v>
      </c>
      <c r="F5219" s="154" t="s">
        <v>8078</v>
      </c>
      <c r="G5219" s="156">
        <v>113.2935564</v>
      </c>
      <c r="H5219" s="156">
        <v>0</v>
      </c>
      <c r="I5219" s="156">
        <v>3.359724785</v>
      </c>
      <c r="J5219" s="156" t="s">
        <v>4328</v>
      </c>
      <c r="K5219" s="151" t="str">
        <f>IFERROR(IF(VLOOKUP(B5219,comp!$D:$L,1,FALSE)=B5219,"",""),"Novo")</f>
        <v/>
      </c>
    </row>
    <row r="5220" spans="1:11">
      <c r="A5220" s="151">
        <v>3123</v>
      </c>
      <c r="B5220" s="151">
        <v>3123</v>
      </c>
      <c r="C5220" s="151" t="s">
        <v>3923</v>
      </c>
      <c r="D5220" s="151" t="s">
        <v>828</v>
      </c>
      <c r="E5220" s="151">
        <v>1</v>
      </c>
      <c r="F5220" s="154" t="s">
        <v>8079</v>
      </c>
      <c r="G5220" s="156">
        <v>2.92</v>
      </c>
      <c r="H5220" s="156">
        <v>0</v>
      </c>
      <c r="I5220" s="156">
        <v>2.41</v>
      </c>
      <c r="J5220" s="156" t="s">
        <v>4328</v>
      </c>
      <c r="K5220" s="151" t="str">
        <f>IFERROR(IF(VLOOKUP(B5220,comp!$D:$L,1,FALSE)=B5220,"",""),"Novo")</f>
        <v/>
      </c>
    </row>
    <row r="5221" spans="1:11">
      <c r="A5221" s="151">
        <v>3123</v>
      </c>
      <c r="B5221" s="151">
        <v>44539</v>
      </c>
      <c r="C5221" s="151" t="s">
        <v>3924</v>
      </c>
      <c r="D5221" s="151" t="s">
        <v>828</v>
      </c>
      <c r="E5221" s="151">
        <v>1.0733945</v>
      </c>
      <c r="F5221" s="154" t="s">
        <v>8080</v>
      </c>
      <c r="G5221" s="156">
        <v>3.359724785</v>
      </c>
      <c r="H5221" s="156">
        <v>0</v>
      </c>
      <c r="I5221" s="156">
        <v>12.468985404</v>
      </c>
      <c r="J5221" s="156" t="s">
        <v>4328</v>
      </c>
      <c r="K5221" s="151" t="str">
        <f>IFERROR(IF(VLOOKUP(B5221,comp!$D:$L,1,FALSE)=B5221,"",""),"Novo")</f>
        <v/>
      </c>
    </row>
    <row r="5222" spans="1:11">
      <c r="A5222" s="151">
        <v>3146</v>
      </c>
      <c r="B5222" s="151">
        <v>3146</v>
      </c>
      <c r="C5222" s="151" t="s">
        <v>2693</v>
      </c>
      <c r="D5222" s="151" t="s">
        <v>727</v>
      </c>
      <c r="E5222" s="151">
        <v>1</v>
      </c>
      <c r="F5222" s="154" t="s">
        <v>8081</v>
      </c>
      <c r="G5222" s="156">
        <v>2.41</v>
      </c>
      <c r="H5222" s="156">
        <v>0</v>
      </c>
      <c r="I5222" s="156">
        <v>32.753042616000002</v>
      </c>
      <c r="J5222" s="156" t="s">
        <v>4328</v>
      </c>
      <c r="K5222" s="151" t="str">
        <f>IFERROR(IF(VLOOKUP(B5222,comp!$D:$L,1,FALSE)=B5222,"",""),"Novo")</f>
        <v/>
      </c>
    </row>
    <row r="5223" spans="1:11">
      <c r="A5223" s="151">
        <v>3146</v>
      </c>
      <c r="B5223" s="151">
        <v>3143</v>
      </c>
      <c r="C5223" s="151" t="s">
        <v>3925</v>
      </c>
      <c r="D5223" s="151" t="s">
        <v>727</v>
      </c>
      <c r="E5223" s="151">
        <v>2.2753622999999998</v>
      </c>
      <c r="F5223" s="154" t="s">
        <v>8082</v>
      </c>
      <c r="G5223" s="156">
        <v>12.468985404</v>
      </c>
      <c r="H5223" s="156">
        <v>0</v>
      </c>
      <c r="I5223" s="156">
        <v>9.1407729490000005</v>
      </c>
      <c r="J5223" s="156" t="s">
        <v>4328</v>
      </c>
      <c r="K5223" s="151" t="str">
        <f>IFERROR(IF(VLOOKUP(B5223,comp!$D:$L,1,FALSE)=B5223,"",""),"Novo")</f>
        <v/>
      </c>
    </row>
    <row r="5224" spans="1:11">
      <c r="A5224" s="151">
        <v>3146</v>
      </c>
      <c r="B5224" s="151">
        <v>3148</v>
      </c>
      <c r="C5224" s="151" t="s">
        <v>2690</v>
      </c>
      <c r="D5224" s="151" t="s">
        <v>727</v>
      </c>
      <c r="E5224" s="151">
        <v>3.6884057000000001</v>
      </c>
      <c r="F5224" s="154" t="s">
        <v>8083</v>
      </c>
      <c r="G5224" s="156">
        <v>32.753042616000002</v>
      </c>
      <c r="H5224" s="156">
        <v>0</v>
      </c>
      <c r="I5224" s="156">
        <v>6.5</v>
      </c>
      <c r="J5224" s="156" t="s">
        <v>4328</v>
      </c>
      <c r="K5224" s="151" t="str">
        <f>IFERROR(IF(VLOOKUP(B5224,comp!$D:$L,1,FALSE)=B5224,"",""),"Novo")</f>
        <v/>
      </c>
    </row>
    <row r="5225" spans="1:11">
      <c r="A5225" s="151">
        <v>3146</v>
      </c>
      <c r="B5225" s="151">
        <v>39634</v>
      </c>
      <c r="C5225" s="151" t="s">
        <v>3926</v>
      </c>
      <c r="D5225" s="151" t="s">
        <v>826</v>
      </c>
      <c r="E5225" s="151">
        <v>1.9489920999999999</v>
      </c>
      <c r="F5225" s="154" t="s">
        <v>8084</v>
      </c>
      <c r="G5225" s="156">
        <v>9.1407729490000005</v>
      </c>
      <c r="H5225" s="156">
        <v>0</v>
      </c>
      <c r="I5225" s="156">
        <v>114.70014465000001</v>
      </c>
      <c r="J5225" s="156" t="s">
        <v>4328</v>
      </c>
      <c r="K5225" s="151" t="str">
        <f>IFERROR(IF(VLOOKUP(B5225,comp!$D:$L,1,FALSE)=B5225,"",""),"Novo")</f>
        <v/>
      </c>
    </row>
    <row r="5226" spans="1:11">
      <c r="A5226" s="151">
        <v>3288</v>
      </c>
      <c r="B5226" s="151">
        <v>3288</v>
      </c>
      <c r="C5226" s="151" t="s">
        <v>3927</v>
      </c>
      <c r="D5226" s="151" t="s">
        <v>826</v>
      </c>
      <c r="E5226" s="151">
        <v>1</v>
      </c>
      <c r="F5226" s="154" t="s">
        <v>8085</v>
      </c>
      <c r="G5226" s="156">
        <v>6.5</v>
      </c>
      <c r="H5226" s="156">
        <v>0</v>
      </c>
      <c r="I5226" s="156">
        <v>1138.4999984819999</v>
      </c>
      <c r="J5226" s="156" t="s">
        <v>4328</v>
      </c>
      <c r="K5226" s="151" t="str">
        <f>IFERROR(IF(VLOOKUP(B5226,comp!$D:$L,1,FALSE)=B5226,"",""),"Novo")</f>
        <v/>
      </c>
    </row>
    <row r="5227" spans="1:11">
      <c r="A5227" s="151">
        <v>3288</v>
      </c>
      <c r="B5227" s="151">
        <v>3283</v>
      </c>
      <c r="C5227" s="151" t="s">
        <v>3928</v>
      </c>
      <c r="D5227" s="151" t="s">
        <v>838</v>
      </c>
      <c r="E5227" s="151">
        <v>4.2014705000000001</v>
      </c>
      <c r="F5227" s="154" t="s">
        <v>8086</v>
      </c>
      <c r="G5227" s="156">
        <v>114.70014465000001</v>
      </c>
      <c r="H5227" s="156">
        <v>0</v>
      </c>
      <c r="I5227" s="156">
        <v>2600</v>
      </c>
      <c r="J5227" s="156" t="s">
        <v>4328</v>
      </c>
      <c r="K5227" s="151" t="str">
        <f>IFERROR(IF(VLOOKUP(B5227,comp!$D:$L,1,FALSE)=B5227,"",""),"Novo")</f>
        <v/>
      </c>
    </row>
    <row r="5228" spans="1:11">
      <c r="A5228" s="151">
        <v>3288</v>
      </c>
      <c r="B5228" s="151">
        <v>3286</v>
      </c>
      <c r="C5228" s="151" t="s">
        <v>3929</v>
      </c>
      <c r="D5228" s="151" t="s">
        <v>838</v>
      </c>
      <c r="E5228" s="151">
        <v>13.235294100000001</v>
      </c>
      <c r="F5228" s="154" t="s">
        <v>8087</v>
      </c>
      <c r="G5228" s="156">
        <v>1138.4999984819999</v>
      </c>
      <c r="H5228" s="156">
        <v>0</v>
      </c>
      <c r="I5228" s="156">
        <v>2.3692938639999999</v>
      </c>
      <c r="J5228" s="156" t="s">
        <v>4328</v>
      </c>
      <c r="K5228" s="151" t="str">
        <f>IFERROR(IF(VLOOKUP(B5228,comp!$D:$L,1,FALSE)=B5228,"",""),"Novo")</f>
        <v/>
      </c>
    </row>
    <row r="5229" spans="1:11">
      <c r="A5229" s="151">
        <v>3288</v>
      </c>
      <c r="B5229" s="151">
        <v>3287</v>
      </c>
      <c r="C5229" s="151" t="s">
        <v>3930</v>
      </c>
      <c r="D5229" s="151" t="s">
        <v>838</v>
      </c>
      <c r="E5229" s="151">
        <v>20</v>
      </c>
      <c r="F5229" s="154" t="s">
        <v>8088</v>
      </c>
      <c r="G5229" s="156">
        <v>2600</v>
      </c>
      <c r="H5229" s="156">
        <v>0</v>
      </c>
      <c r="I5229" s="156">
        <v>25.9</v>
      </c>
      <c r="J5229" s="156" t="s">
        <v>4328</v>
      </c>
      <c r="K5229" s="151" t="str">
        <f>IFERROR(IF(VLOOKUP(B5229,comp!$D:$L,1,FALSE)=B5229,"",""),"Novo")</f>
        <v/>
      </c>
    </row>
    <row r="5230" spans="1:11">
      <c r="A5230" s="151">
        <v>3288</v>
      </c>
      <c r="B5230" s="151">
        <v>13587</v>
      </c>
      <c r="C5230" s="151" t="s">
        <v>3931</v>
      </c>
      <c r="D5230" s="151" t="s">
        <v>826</v>
      </c>
      <c r="E5230" s="151">
        <v>0.6044117</v>
      </c>
      <c r="F5230" s="154" t="s">
        <v>8089</v>
      </c>
      <c r="G5230" s="156">
        <v>2.3692938639999999</v>
      </c>
      <c r="H5230" s="156">
        <v>0</v>
      </c>
      <c r="I5230" s="156">
        <v>29.350561581000001</v>
      </c>
      <c r="J5230" s="156" t="s">
        <v>4328</v>
      </c>
      <c r="K5230" s="151" t="str">
        <f>IFERROR(IF(VLOOKUP(B5230,comp!$D:$L,1,FALSE)=B5230,"",""),"Novo")</f>
        <v/>
      </c>
    </row>
    <row r="5231" spans="1:11">
      <c r="A5231" s="151">
        <v>3292</v>
      </c>
      <c r="B5231" s="151">
        <v>3292</v>
      </c>
      <c r="C5231" s="151" t="s">
        <v>3932</v>
      </c>
      <c r="D5231" s="151" t="s">
        <v>727</v>
      </c>
      <c r="E5231" s="151">
        <v>1</v>
      </c>
      <c r="F5231" s="154" t="s">
        <v>8090</v>
      </c>
      <c r="G5231" s="156">
        <v>25.9</v>
      </c>
      <c r="H5231" s="156">
        <v>0</v>
      </c>
      <c r="I5231" s="156">
        <v>22.860061688999998</v>
      </c>
      <c r="J5231" s="156" t="s">
        <v>4328</v>
      </c>
      <c r="K5231" s="151" t="str">
        <f>IFERROR(IF(VLOOKUP(B5231,comp!$D:$L,1,FALSE)=B5231,"",""),"Novo")</f>
        <v/>
      </c>
    </row>
    <row r="5232" spans="1:11">
      <c r="A5232" s="151">
        <v>3292</v>
      </c>
      <c r="B5232" s="151">
        <v>3294</v>
      </c>
      <c r="C5232" s="151" t="s">
        <v>3933</v>
      </c>
      <c r="D5232" s="151" t="s">
        <v>727</v>
      </c>
      <c r="E5232" s="151">
        <v>1.0645833</v>
      </c>
      <c r="F5232" s="154" t="s">
        <v>8091</v>
      </c>
      <c r="G5232" s="156">
        <v>29.350561581000001</v>
      </c>
      <c r="H5232" s="156">
        <v>0</v>
      </c>
      <c r="I5232" s="156">
        <v>28.469791364999999</v>
      </c>
      <c r="J5232" s="156" t="s">
        <v>4328</v>
      </c>
      <c r="K5232" s="151" t="str">
        <f>IFERROR(IF(VLOOKUP(B5232,comp!$D:$L,1,FALSE)=B5232,"",""),"Novo")</f>
        <v/>
      </c>
    </row>
    <row r="5233" spans="1:11">
      <c r="A5233" s="151">
        <v>3292</v>
      </c>
      <c r="B5233" s="151">
        <v>3295</v>
      </c>
      <c r="C5233" s="151" t="s">
        <v>3934</v>
      </c>
      <c r="D5233" s="151" t="s">
        <v>727</v>
      </c>
      <c r="E5233" s="151">
        <v>0.93958330000000001</v>
      </c>
      <c r="F5233" s="154" t="s">
        <v>8092</v>
      </c>
      <c r="G5233" s="156">
        <v>22.860061688999998</v>
      </c>
      <c r="H5233" s="156">
        <v>0</v>
      </c>
      <c r="I5233" s="156">
        <v>142.265625</v>
      </c>
      <c r="J5233" s="156" t="s">
        <v>4328</v>
      </c>
      <c r="K5233" s="151" t="str">
        <f>IFERROR(IF(VLOOKUP(B5233,comp!$D:$L,1,FALSE)=B5233,"",""),"Novo")</f>
        <v/>
      </c>
    </row>
    <row r="5234" spans="1:11">
      <c r="A5234" s="151">
        <v>3292</v>
      </c>
      <c r="B5234" s="151">
        <v>3297</v>
      </c>
      <c r="C5234" s="151" t="s">
        <v>3935</v>
      </c>
      <c r="D5234" s="151" t="s">
        <v>727</v>
      </c>
      <c r="E5234" s="151">
        <v>1.0486111</v>
      </c>
      <c r="F5234" s="154" t="s">
        <v>8093</v>
      </c>
      <c r="G5234" s="156">
        <v>28.469791364999999</v>
      </c>
      <c r="H5234" s="156">
        <v>0</v>
      </c>
      <c r="I5234" s="156">
        <v>24.989498304000001</v>
      </c>
      <c r="J5234" s="156" t="s">
        <v>4328</v>
      </c>
      <c r="K5234" s="151" t="str">
        <f>IFERROR(IF(VLOOKUP(B5234,comp!$D:$L,1,FALSE)=B5234,"",""),"Novo")</f>
        <v/>
      </c>
    </row>
    <row r="5235" spans="1:11">
      <c r="A5235" s="151">
        <v>3292</v>
      </c>
      <c r="B5235" s="151">
        <v>3298</v>
      </c>
      <c r="C5235" s="151" t="s">
        <v>3936</v>
      </c>
      <c r="D5235" s="151" t="s">
        <v>727</v>
      </c>
      <c r="E5235" s="151">
        <v>2.34375</v>
      </c>
      <c r="F5235" s="154" t="s">
        <v>8094</v>
      </c>
      <c r="G5235" s="156">
        <v>142.265625</v>
      </c>
      <c r="H5235" s="156">
        <v>0</v>
      </c>
      <c r="I5235" s="156">
        <v>1.8729165119999998</v>
      </c>
      <c r="J5235" s="156" t="s">
        <v>4328</v>
      </c>
      <c r="K5235" s="151" t="str">
        <f>IFERROR(IF(VLOOKUP(B5235,comp!$D:$L,1,FALSE)=B5235,"",""),"Novo")</f>
        <v/>
      </c>
    </row>
    <row r="5236" spans="1:11">
      <c r="A5236" s="151">
        <v>3292</v>
      </c>
      <c r="B5236" s="151">
        <v>3302</v>
      </c>
      <c r="C5236" s="151" t="s">
        <v>3937</v>
      </c>
      <c r="D5236" s="151" t="s">
        <v>727</v>
      </c>
      <c r="E5236" s="151">
        <v>0.98229160000000004</v>
      </c>
      <c r="F5236" s="154" t="s">
        <v>8095</v>
      </c>
      <c r="G5236" s="156">
        <v>24.989498304000001</v>
      </c>
      <c r="H5236" s="156">
        <v>0</v>
      </c>
      <c r="I5236" s="156">
        <v>0.77951383900000004</v>
      </c>
      <c r="J5236" s="156" t="s">
        <v>4328</v>
      </c>
      <c r="K5236" s="151" t="str">
        <f>IFERROR(IF(VLOOKUP(B5236,comp!$D:$L,1,FALSE)=B5236,"",""),"Novo")</f>
        <v/>
      </c>
    </row>
    <row r="5237" spans="1:11">
      <c r="A5237" s="151">
        <v>3292</v>
      </c>
      <c r="B5237" s="151">
        <v>12343</v>
      </c>
      <c r="C5237" s="151" t="s">
        <v>3938</v>
      </c>
      <c r="D5237" s="151" t="s">
        <v>727</v>
      </c>
      <c r="E5237" s="151">
        <v>0.26909719999999998</v>
      </c>
      <c r="F5237" s="154" t="s">
        <v>8096</v>
      </c>
      <c r="G5237" s="156">
        <v>1.8729165119999998</v>
      </c>
      <c r="H5237" s="156">
        <v>0</v>
      </c>
      <c r="I5237" s="156">
        <v>49100</v>
      </c>
      <c r="J5237" s="156" t="s">
        <v>4328</v>
      </c>
      <c r="K5237" s="151" t="str">
        <f>IFERROR(IF(VLOOKUP(B5237,comp!$D:$L,1,FALSE)=B5237,"",""),"Novo")</f>
        <v/>
      </c>
    </row>
    <row r="5238" spans="1:11">
      <c r="A5238" s="151">
        <v>3292</v>
      </c>
      <c r="B5238" s="151">
        <v>12344</v>
      </c>
      <c r="C5238" s="151" t="s">
        <v>3939</v>
      </c>
      <c r="D5238" s="151" t="s">
        <v>727</v>
      </c>
      <c r="E5238" s="151">
        <v>0.17361109999999999</v>
      </c>
      <c r="F5238" s="154" t="s">
        <v>8097</v>
      </c>
      <c r="G5238" s="156">
        <v>0.77951383900000004</v>
      </c>
      <c r="H5238" s="156">
        <v>0</v>
      </c>
      <c r="I5238" s="156">
        <v>10523.657560239</v>
      </c>
      <c r="J5238" s="156" t="s">
        <v>4328</v>
      </c>
      <c r="K5238" s="151" t="str">
        <f>IFERROR(IF(VLOOKUP(B5238,comp!$D:$L,1,FALSE)=B5238,"",""),"Novo")</f>
        <v/>
      </c>
    </row>
    <row r="5239" spans="1:11">
      <c r="A5239" s="151">
        <v>3318</v>
      </c>
      <c r="B5239" s="151">
        <v>3318</v>
      </c>
      <c r="C5239" s="151" t="s">
        <v>1535</v>
      </c>
      <c r="D5239" s="151" t="s">
        <v>727</v>
      </c>
      <c r="E5239" s="151">
        <v>1</v>
      </c>
      <c r="F5239" s="154" t="s">
        <v>8098</v>
      </c>
      <c r="G5239" s="156">
        <v>49100</v>
      </c>
      <c r="H5239" s="156">
        <v>0</v>
      </c>
      <c r="I5239" s="156">
        <v>89755.498916159995</v>
      </c>
      <c r="J5239" s="156" t="s">
        <v>4328</v>
      </c>
      <c r="K5239" s="151" t="str">
        <f>IFERROR(IF(VLOOKUP(B5239,comp!$D:$L,1,FALSE)=B5239,"",""),"Novo")</f>
        <v/>
      </c>
    </row>
    <row r="5240" spans="1:11">
      <c r="A5240" s="151">
        <v>3318</v>
      </c>
      <c r="B5240" s="151">
        <v>10700</v>
      </c>
      <c r="C5240" s="151" t="s">
        <v>3940</v>
      </c>
      <c r="D5240" s="151" t="s">
        <v>727</v>
      </c>
      <c r="E5240" s="151">
        <v>0.46295910000000001</v>
      </c>
      <c r="F5240" s="154" t="s">
        <v>8099</v>
      </c>
      <c r="G5240" s="156">
        <v>10523.657560239</v>
      </c>
      <c r="H5240" s="156">
        <v>0</v>
      </c>
      <c r="I5240" s="156">
        <v>79882.078826010009</v>
      </c>
      <c r="J5240" s="156" t="s">
        <v>4328</v>
      </c>
      <c r="K5240" s="151" t="str">
        <f>IFERROR(IF(VLOOKUP(B5240,comp!$D:$L,1,FALSE)=B5240,"",""),"Novo")</f>
        <v/>
      </c>
    </row>
    <row r="5241" spans="1:11">
      <c r="A5241" s="151">
        <v>3318</v>
      </c>
      <c r="B5241" s="151">
        <v>13726</v>
      </c>
      <c r="C5241" s="151" t="s">
        <v>1531</v>
      </c>
      <c r="D5241" s="151" t="s">
        <v>727</v>
      </c>
      <c r="E5241" s="151">
        <v>1.3520407999999999</v>
      </c>
      <c r="F5241" s="154" t="s">
        <v>8100</v>
      </c>
      <c r="G5241" s="156">
        <v>89755.498916159995</v>
      </c>
      <c r="H5241" s="156">
        <v>0</v>
      </c>
      <c r="I5241" s="156">
        <v>16.899999999999999</v>
      </c>
      <c r="J5241" s="156" t="s">
        <v>4328</v>
      </c>
      <c r="K5241" s="151" t="str">
        <f>IFERROR(IF(VLOOKUP(B5241,comp!$D:$L,1,FALSE)=B5241,"",""),"Novo")</f>
        <v/>
      </c>
    </row>
    <row r="5242" spans="1:11">
      <c r="A5242" s="151">
        <v>3318</v>
      </c>
      <c r="B5242" s="151">
        <v>36529</v>
      </c>
      <c r="C5242" s="151" t="s">
        <v>1497</v>
      </c>
      <c r="D5242" s="151" t="s">
        <v>727</v>
      </c>
      <c r="E5242" s="151">
        <v>1.2755102</v>
      </c>
      <c r="F5242" s="154" t="s">
        <v>8101</v>
      </c>
      <c r="G5242" s="156">
        <v>79882.078826010009</v>
      </c>
      <c r="H5242" s="156">
        <v>0</v>
      </c>
      <c r="I5242" s="156">
        <v>8.6214283990000009</v>
      </c>
      <c r="J5242" s="156" t="s">
        <v>4328</v>
      </c>
      <c r="K5242" s="151" t="str">
        <f>IFERROR(IF(VLOOKUP(B5242,comp!$D:$L,1,FALSE)=B5242,"",""),"Novo")</f>
        <v/>
      </c>
    </row>
    <row r="5243" spans="1:11">
      <c r="A5243" s="151">
        <v>3322</v>
      </c>
      <c r="B5243" s="151">
        <v>3322</v>
      </c>
      <c r="C5243" s="151" t="s">
        <v>3941</v>
      </c>
      <c r="D5243" s="151" t="s">
        <v>838</v>
      </c>
      <c r="E5243" s="151">
        <v>1</v>
      </c>
      <c r="F5243" s="154" t="s">
        <v>8102</v>
      </c>
      <c r="G5243" s="156">
        <v>16.899999999999999</v>
      </c>
      <c r="H5243" s="156">
        <v>0</v>
      </c>
      <c r="I5243" s="156">
        <v>182.42285793600001</v>
      </c>
      <c r="J5243" s="156" t="s">
        <v>4328</v>
      </c>
      <c r="K5243" s="151" t="str">
        <f>IFERROR(IF(VLOOKUP(B5243,comp!$D:$L,1,FALSE)=B5243,"",""),"Novo")</f>
        <v/>
      </c>
    </row>
    <row r="5244" spans="1:11">
      <c r="A5244" s="151">
        <v>3322</v>
      </c>
      <c r="B5244" s="151">
        <v>3324</v>
      </c>
      <c r="C5244" s="151" t="s">
        <v>3942</v>
      </c>
      <c r="D5244" s="151" t="s">
        <v>838</v>
      </c>
      <c r="E5244" s="151">
        <v>0.71428570000000002</v>
      </c>
      <c r="F5244" s="154" t="s">
        <v>8103</v>
      </c>
      <c r="G5244" s="156">
        <v>8.6214283990000009</v>
      </c>
      <c r="H5244" s="156">
        <v>0</v>
      </c>
      <c r="I5244" s="156">
        <v>19.309999999999999</v>
      </c>
      <c r="J5244" s="156" t="s">
        <v>4328</v>
      </c>
      <c r="K5244" s="151" t="str">
        <f>IFERROR(IF(VLOOKUP(B5244,comp!$D:$L,1,FALSE)=B5244,"",""),"Novo")</f>
        <v/>
      </c>
    </row>
    <row r="5245" spans="1:11">
      <c r="A5245" s="151">
        <v>3322</v>
      </c>
      <c r="B5245" s="151">
        <v>10818</v>
      </c>
      <c r="C5245" s="151" t="s">
        <v>3943</v>
      </c>
      <c r="D5245" s="151" t="s">
        <v>828</v>
      </c>
      <c r="E5245" s="151">
        <v>3.2857143</v>
      </c>
      <c r="F5245" s="154" t="s">
        <v>8104</v>
      </c>
      <c r="G5245" s="156">
        <v>182.42285793600001</v>
      </c>
      <c r="H5245" s="156">
        <v>0</v>
      </c>
      <c r="I5245" s="156">
        <v>27.637500660000001</v>
      </c>
      <c r="J5245" s="156" t="s">
        <v>4328</v>
      </c>
      <c r="K5245" s="151" t="str">
        <f>IFERROR(IF(VLOOKUP(B5245,comp!$D:$L,1,FALSE)=B5245,"",""),"Novo")</f>
        <v/>
      </c>
    </row>
    <row r="5246" spans="1:11">
      <c r="A5246" s="151">
        <v>3346</v>
      </c>
      <c r="B5246" s="151">
        <v>3346</v>
      </c>
      <c r="C5246" s="151" t="s">
        <v>3944</v>
      </c>
      <c r="D5246" s="151" t="s">
        <v>852</v>
      </c>
      <c r="E5246" s="151">
        <v>1</v>
      </c>
      <c r="F5246" s="154" t="s">
        <v>8105</v>
      </c>
      <c r="G5246" s="156">
        <v>19.309999999999999</v>
      </c>
      <c r="H5246" s="156">
        <v>0</v>
      </c>
      <c r="I5246" s="156">
        <v>51.850049999999996</v>
      </c>
      <c r="J5246" s="156" t="s">
        <v>4328</v>
      </c>
      <c r="K5246" s="151" t="str">
        <f>IFERROR(IF(VLOOKUP(B5246,comp!$D:$L,1,FALSE)=B5246,"",""),"Novo")</f>
        <v/>
      </c>
    </row>
    <row r="5247" spans="1:11">
      <c r="A5247" s="151">
        <v>3346</v>
      </c>
      <c r="B5247" s="151">
        <v>3348</v>
      </c>
      <c r="C5247" s="151" t="s">
        <v>3945</v>
      </c>
      <c r="D5247" s="151" t="s">
        <v>852</v>
      </c>
      <c r="E5247" s="151">
        <v>1.1964286</v>
      </c>
      <c r="F5247" s="154" t="s">
        <v>8106</v>
      </c>
      <c r="G5247" s="156">
        <v>27.637500660000001</v>
      </c>
      <c r="H5247" s="156">
        <v>0</v>
      </c>
      <c r="I5247" s="156">
        <v>144875</v>
      </c>
      <c r="J5247" s="156" t="s">
        <v>4328</v>
      </c>
      <c r="K5247" s="151" t="str">
        <f>IFERROR(IF(VLOOKUP(B5247,comp!$D:$L,1,FALSE)=B5247,"",""),"Novo")</f>
        <v/>
      </c>
    </row>
    <row r="5248" spans="1:11">
      <c r="A5248" s="151">
        <v>3346</v>
      </c>
      <c r="B5248" s="151">
        <v>39833</v>
      </c>
      <c r="C5248" s="151" t="s">
        <v>3946</v>
      </c>
      <c r="D5248" s="151" t="s">
        <v>852</v>
      </c>
      <c r="E5248" s="151">
        <v>1.6387499999999999</v>
      </c>
      <c r="F5248" s="154" t="s">
        <v>7458</v>
      </c>
      <c r="G5248" s="156">
        <v>51.850049999999996</v>
      </c>
      <c r="H5248" s="156">
        <v>0</v>
      </c>
      <c r="I5248" s="156">
        <v>791583.41212499992</v>
      </c>
      <c r="J5248" s="156" t="s">
        <v>4328</v>
      </c>
      <c r="K5248" s="151" t="str">
        <f>IFERROR(IF(VLOOKUP(B5248,comp!$D:$L,1,FALSE)=B5248,"",""),"Novo")</f>
        <v/>
      </c>
    </row>
    <row r="5249" spans="1:11">
      <c r="A5249" s="151">
        <v>3363</v>
      </c>
      <c r="B5249" s="151">
        <v>3363</v>
      </c>
      <c r="C5249" s="151" t="s">
        <v>1562</v>
      </c>
      <c r="D5249" s="151" t="s">
        <v>727</v>
      </c>
      <c r="E5249" s="151">
        <v>1</v>
      </c>
      <c r="F5249" s="154" t="s">
        <v>8107</v>
      </c>
      <c r="G5249" s="156">
        <v>144875</v>
      </c>
      <c r="H5249" s="156">
        <v>0</v>
      </c>
      <c r="I5249" s="156">
        <v>73224.479453125008</v>
      </c>
      <c r="J5249" s="156" t="s">
        <v>4328</v>
      </c>
      <c r="K5249" s="151" t="str">
        <f>IFERROR(IF(VLOOKUP(B5249,comp!$D:$L,1,FALSE)=B5249,"",""),"Novo")</f>
        <v/>
      </c>
    </row>
    <row r="5250" spans="1:11">
      <c r="A5250" s="151">
        <v>3363</v>
      </c>
      <c r="B5250" s="151">
        <v>3365</v>
      </c>
      <c r="C5250" s="151" t="s">
        <v>3947</v>
      </c>
      <c r="D5250" s="151" t="s">
        <v>727</v>
      </c>
      <c r="E5250" s="151">
        <v>2.3374999999999999</v>
      </c>
      <c r="F5250" s="154" t="s">
        <v>8108</v>
      </c>
      <c r="G5250" s="156">
        <v>791583.41212499992</v>
      </c>
      <c r="H5250" s="156">
        <v>0</v>
      </c>
      <c r="I5250" s="156">
        <v>36546.017847217001</v>
      </c>
      <c r="J5250" s="156" t="s">
        <v>4328</v>
      </c>
      <c r="K5250" s="151" t="str">
        <f>IFERROR(IF(VLOOKUP(B5250,comp!$D:$L,1,FALSE)=B5250,"",""),"Novo")</f>
        <v/>
      </c>
    </row>
    <row r="5251" spans="1:11">
      <c r="A5251" s="151">
        <v>3363</v>
      </c>
      <c r="B5251" s="151">
        <v>10712</v>
      </c>
      <c r="C5251" s="151" t="s">
        <v>1592</v>
      </c>
      <c r="D5251" s="151" t="s">
        <v>727</v>
      </c>
      <c r="E5251" s="151">
        <v>0.7109375</v>
      </c>
      <c r="F5251" s="154" t="s">
        <v>8109</v>
      </c>
      <c r="G5251" s="156">
        <v>73224.479453125008</v>
      </c>
      <c r="H5251" s="156">
        <v>0</v>
      </c>
      <c r="I5251" s="156">
        <v>16067684.408750001</v>
      </c>
      <c r="J5251" s="156" t="s">
        <v>4328</v>
      </c>
      <c r="K5251" s="151" t="str">
        <f>IFERROR(IF(VLOOKUP(B5251,comp!$D:$L,1,FALSE)=B5251,"",""),"Novo")</f>
        <v/>
      </c>
    </row>
    <row r="5252" spans="1:11">
      <c r="A5252" s="151">
        <v>3363</v>
      </c>
      <c r="B5252" s="151">
        <v>36486</v>
      </c>
      <c r="C5252" s="151" t="s">
        <v>3948</v>
      </c>
      <c r="D5252" s="151" t="s">
        <v>727</v>
      </c>
      <c r="E5252" s="151">
        <v>0.50225390000000003</v>
      </c>
      <c r="F5252" s="154" t="s">
        <v>8110</v>
      </c>
      <c r="G5252" s="156">
        <v>36546.017847217001</v>
      </c>
      <c r="H5252" s="156">
        <v>0</v>
      </c>
      <c r="I5252" s="156">
        <v>17040313.775375001</v>
      </c>
      <c r="J5252" s="156" t="s">
        <v>4328</v>
      </c>
      <c r="K5252" s="151" t="str">
        <f>IFERROR(IF(VLOOKUP(B5252,comp!$D:$L,1,FALSE)=B5252,"",""),"Novo")</f>
        <v/>
      </c>
    </row>
    <row r="5253" spans="1:11">
      <c r="A5253" s="151">
        <v>3363</v>
      </c>
      <c r="B5253" s="151">
        <v>36491</v>
      </c>
      <c r="C5253" s="151" t="s">
        <v>3949</v>
      </c>
      <c r="D5253" s="151" t="s">
        <v>727</v>
      </c>
      <c r="E5253" s="151">
        <v>10.53125</v>
      </c>
      <c r="F5253" s="154" t="s">
        <v>8111</v>
      </c>
      <c r="G5253" s="156">
        <v>16067684.408750001</v>
      </c>
      <c r="H5253" s="156">
        <v>0</v>
      </c>
      <c r="I5253" s="156">
        <v>4938140.9274473004</v>
      </c>
      <c r="J5253" s="156" t="s">
        <v>4328</v>
      </c>
      <c r="K5253" s="151" t="str">
        <f>IFERROR(IF(VLOOKUP(B5253,comp!$D:$L,1,FALSE)=B5253,"",""),"Novo")</f>
        <v/>
      </c>
    </row>
    <row r="5254" spans="1:11">
      <c r="A5254" s="151">
        <v>3363</v>
      </c>
      <c r="B5254" s="151">
        <v>36492</v>
      </c>
      <c r="C5254" s="151" t="s">
        <v>3950</v>
      </c>
      <c r="D5254" s="151" t="s">
        <v>727</v>
      </c>
      <c r="E5254" s="151">
        <v>10.8453125</v>
      </c>
      <c r="F5254" s="154" t="s">
        <v>8112</v>
      </c>
      <c r="G5254" s="156">
        <v>17040313.775375001</v>
      </c>
      <c r="H5254" s="156">
        <v>0</v>
      </c>
      <c r="I5254" s="156">
        <v>3847111.7438125</v>
      </c>
      <c r="J5254" s="156" t="s">
        <v>4328</v>
      </c>
      <c r="K5254" s="151" t="str">
        <f>IFERROR(IF(VLOOKUP(B5254,comp!$D:$L,1,FALSE)=B5254,"",""),"Novo")</f>
        <v/>
      </c>
    </row>
    <row r="5255" spans="1:11">
      <c r="A5255" s="151">
        <v>3363</v>
      </c>
      <c r="B5255" s="151">
        <v>36493</v>
      </c>
      <c r="C5255" s="151" t="s">
        <v>1623</v>
      </c>
      <c r="D5255" s="151" t="s">
        <v>727</v>
      </c>
      <c r="E5255" s="151">
        <v>5.8382813000000002</v>
      </c>
      <c r="F5255" s="154" t="s">
        <v>8113</v>
      </c>
      <c r="G5255" s="156">
        <v>4938140.9274473004</v>
      </c>
      <c r="H5255" s="156">
        <v>0</v>
      </c>
      <c r="I5255" s="156">
        <v>2974606.3062499999</v>
      </c>
      <c r="J5255" s="156" t="s">
        <v>4328</v>
      </c>
      <c r="K5255" s="151" t="str">
        <f>IFERROR(IF(VLOOKUP(B5255,comp!$D:$L,1,FALSE)=B5255,"",""),"Novo")</f>
        <v/>
      </c>
    </row>
    <row r="5256" spans="1:11">
      <c r="A5256" s="151">
        <v>3363</v>
      </c>
      <c r="B5256" s="151">
        <v>36494</v>
      </c>
      <c r="C5256" s="151" t="s">
        <v>1611</v>
      </c>
      <c r="D5256" s="151" t="s">
        <v>727</v>
      </c>
      <c r="E5256" s="151">
        <v>5.1531250000000002</v>
      </c>
      <c r="F5256" s="154" t="s">
        <v>8114</v>
      </c>
      <c r="G5256" s="156">
        <v>3847111.7438125</v>
      </c>
      <c r="H5256" s="156">
        <v>0</v>
      </c>
      <c r="I5256" s="156">
        <v>1171591.6712500001</v>
      </c>
      <c r="J5256" s="156" t="s">
        <v>4328</v>
      </c>
      <c r="K5256" s="151" t="str">
        <f>IFERROR(IF(VLOOKUP(B5256,comp!$D:$L,1,FALSE)=B5256,"",""),"Novo")</f>
        <v/>
      </c>
    </row>
    <row r="5257" spans="1:11">
      <c r="A5257" s="151">
        <v>3363</v>
      </c>
      <c r="B5257" s="151">
        <v>37597</v>
      </c>
      <c r="C5257" s="151" t="s">
        <v>1556</v>
      </c>
      <c r="D5257" s="151" t="s">
        <v>727</v>
      </c>
      <c r="E5257" s="151">
        <v>4.53125</v>
      </c>
      <c r="F5257" s="154" t="s">
        <v>8115</v>
      </c>
      <c r="G5257" s="156">
        <v>2974606.3062499999</v>
      </c>
      <c r="H5257" s="156">
        <v>0</v>
      </c>
      <c r="I5257" s="156">
        <v>472251.58119555202</v>
      </c>
      <c r="J5257" s="156" t="s">
        <v>4328</v>
      </c>
      <c r="K5257" s="151" t="str">
        <f>IFERROR(IF(VLOOKUP(B5257,comp!$D:$L,1,FALSE)=B5257,"",""),"Novo")</f>
        <v/>
      </c>
    </row>
    <row r="5258" spans="1:11">
      <c r="A5258" s="151">
        <v>3363</v>
      </c>
      <c r="B5258" s="151">
        <v>37775</v>
      </c>
      <c r="C5258" s="151" t="s">
        <v>3951</v>
      </c>
      <c r="D5258" s="151" t="s">
        <v>727</v>
      </c>
      <c r="E5258" s="151">
        <v>2.84375</v>
      </c>
      <c r="F5258" s="154" t="s">
        <v>8116</v>
      </c>
      <c r="G5258" s="156">
        <v>1171591.6712500001</v>
      </c>
      <c r="H5258" s="156">
        <v>0</v>
      </c>
      <c r="I5258" s="156">
        <v>810045.47170463996</v>
      </c>
      <c r="J5258" s="156" t="s">
        <v>4328</v>
      </c>
      <c r="K5258" s="151" t="str">
        <f>IFERROR(IF(VLOOKUP(B5258,comp!$D:$L,1,FALSE)=B5258,"",""),"Novo")</f>
        <v/>
      </c>
    </row>
    <row r="5259" spans="1:11">
      <c r="A5259" s="151">
        <v>3363</v>
      </c>
      <c r="B5259" s="151">
        <v>37776</v>
      </c>
      <c r="C5259" s="151" t="s">
        <v>3952</v>
      </c>
      <c r="D5259" s="151" t="s">
        <v>727</v>
      </c>
      <c r="E5259" s="151">
        <v>1.8054688000000001</v>
      </c>
      <c r="F5259" s="154" t="s">
        <v>8117</v>
      </c>
      <c r="G5259" s="156">
        <v>472251.58119555202</v>
      </c>
      <c r="H5259" s="156">
        <v>0</v>
      </c>
      <c r="I5259" s="156">
        <v>43504657.687479384</v>
      </c>
      <c r="J5259" s="156" t="s">
        <v>4328</v>
      </c>
      <c r="K5259" s="151" t="str">
        <f>IFERROR(IF(VLOOKUP(B5259,comp!$D:$L,1,FALSE)=B5259,"",""),"Novo")</f>
        <v/>
      </c>
    </row>
    <row r="5260" spans="1:11">
      <c r="A5260" s="151">
        <v>3363</v>
      </c>
      <c r="B5260" s="151">
        <v>37777</v>
      </c>
      <c r="C5260" s="151" t="s">
        <v>3953</v>
      </c>
      <c r="D5260" s="151" t="s">
        <v>727</v>
      </c>
      <c r="E5260" s="151">
        <v>2.3646015999999999</v>
      </c>
      <c r="F5260" s="154" t="s">
        <v>8118</v>
      </c>
      <c r="G5260" s="156">
        <v>810045.47170463996</v>
      </c>
      <c r="H5260" s="156">
        <v>0</v>
      </c>
      <c r="I5260" s="156">
        <v>11763659.415959595</v>
      </c>
      <c r="J5260" s="156" t="s">
        <v>4328</v>
      </c>
      <c r="K5260" s="151" t="str">
        <f>IFERROR(IF(VLOOKUP(B5260,comp!$D:$L,1,FALSE)=B5260,"",""),"Novo")</f>
        <v/>
      </c>
    </row>
    <row r="5261" spans="1:11">
      <c r="A5261" s="151">
        <v>3363</v>
      </c>
      <c r="B5261" s="151">
        <v>44474</v>
      </c>
      <c r="C5261" s="151" t="s">
        <v>1613</v>
      </c>
      <c r="D5261" s="151" t="s">
        <v>727</v>
      </c>
      <c r="E5261" s="151">
        <v>17.3289063</v>
      </c>
      <c r="F5261" s="154" t="s">
        <v>8119</v>
      </c>
      <c r="G5261" s="156">
        <v>43504657.687479384</v>
      </c>
      <c r="H5261" s="156">
        <v>0</v>
      </c>
      <c r="I5261" s="156">
        <v>125728459.65816441</v>
      </c>
      <c r="J5261" s="156" t="s">
        <v>4328</v>
      </c>
      <c r="K5261" s="151" t="str">
        <f>IFERROR(IF(VLOOKUP(B5261,comp!$D:$L,1,FALSE)=B5261,"",""),"Novo")</f>
        <v/>
      </c>
    </row>
    <row r="5262" spans="1:11">
      <c r="A5262" s="151">
        <v>3363</v>
      </c>
      <c r="B5262" s="151">
        <v>44475</v>
      </c>
      <c r="C5262" s="151" t="s">
        <v>1563</v>
      </c>
      <c r="D5262" s="151" t="s">
        <v>727</v>
      </c>
      <c r="E5262" s="151">
        <v>9.0110313000000009</v>
      </c>
      <c r="F5262" s="154" t="s">
        <v>8120</v>
      </c>
      <c r="G5262" s="156">
        <v>11763659.415959595</v>
      </c>
      <c r="H5262" s="156">
        <v>0</v>
      </c>
      <c r="I5262" s="156">
        <v>93.44</v>
      </c>
      <c r="J5262" s="156" t="s">
        <v>4328</v>
      </c>
      <c r="K5262" s="151" t="str">
        <f>IFERROR(IF(VLOOKUP(B5262,comp!$D:$L,1,FALSE)=B5262,"",""),"Novo")</f>
        <v/>
      </c>
    </row>
    <row r="5263" spans="1:11">
      <c r="A5263" s="151">
        <v>3363</v>
      </c>
      <c r="B5263" s="151">
        <v>44490</v>
      </c>
      <c r="C5263" s="151" t="s">
        <v>3954</v>
      </c>
      <c r="D5263" s="151" t="s">
        <v>727</v>
      </c>
      <c r="E5263" s="151">
        <v>29.459140600000001</v>
      </c>
      <c r="F5263" s="154" t="s">
        <v>8121</v>
      </c>
      <c r="G5263" s="156">
        <v>125728459.65816441</v>
      </c>
      <c r="H5263" s="156">
        <v>0</v>
      </c>
      <c r="I5263" s="156">
        <v>15.220227375</v>
      </c>
      <c r="J5263" s="156" t="s">
        <v>4328</v>
      </c>
      <c r="K5263" s="151" t="str">
        <f>IFERROR(IF(VLOOKUP(B5263,comp!$D:$L,1,FALSE)=B5263,"",""),"Novo")</f>
        <v/>
      </c>
    </row>
    <row r="5264" spans="1:11">
      <c r="A5264" s="151">
        <v>3380</v>
      </c>
      <c r="B5264" s="151">
        <v>3380</v>
      </c>
      <c r="C5264" s="151" t="s">
        <v>3955</v>
      </c>
      <c r="D5264" s="151" t="s">
        <v>727</v>
      </c>
      <c r="E5264" s="151">
        <v>1</v>
      </c>
      <c r="F5264" s="154" t="s">
        <v>8122</v>
      </c>
      <c r="G5264" s="156">
        <v>93.44</v>
      </c>
      <c r="H5264" s="156">
        <v>0</v>
      </c>
      <c r="I5264" s="156">
        <v>2.0394095400000003</v>
      </c>
      <c r="J5264" s="156" t="s">
        <v>4328</v>
      </c>
      <c r="K5264" s="151" t="str">
        <f>IFERROR(IF(VLOOKUP(B5264,comp!$D:$L,1,FALSE)=B5264,"",""),"Novo")</f>
        <v/>
      </c>
    </row>
    <row r="5265" spans="1:11">
      <c r="A5265" s="151">
        <v>3380</v>
      </c>
      <c r="B5265" s="151">
        <v>415</v>
      </c>
      <c r="C5265" s="151" t="s">
        <v>3956</v>
      </c>
      <c r="D5265" s="151" t="s">
        <v>727</v>
      </c>
      <c r="E5265" s="151">
        <v>0.40361249999999999</v>
      </c>
      <c r="F5265" s="154" t="s">
        <v>8123</v>
      </c>
      <c r="G5265" s="156">
        <v>15.220227375</v>
      </c>
      <c r="H5265" s="156">
        <v>0</v>
      </c>
      <c r="I5265" s="156">
        <v>0.78431513600000002</v>
      </c>
      <c r="J5265" s="156" t="s">
        <v>4328</v>
      </c>
      <c r="K5265" s="151" t="str">
        <f>IFERROR(IF(VLOOKUP(B5265,comp!$D:$L,1,FALSE)=B5265,"",""),"Novo")</f>
        <v/>
      </c>
    </row>
    <row r="5266" spans="1:11">
      <c r="A5266" s="151">
        <v>3380</v>
      </c>
      <c r="B5266" s="151">
        <v>416</v>
      </c>
      <c r="C5266" s="151" t="s">
        <v>2661</v>
      </c>
      <c r="D5266" s="151" t="s">
        <v>727</v>
      </c>
      <c r="E5266" s="151">
        <v>0.14778330000000001</v>
      </c>
      <c r="F5266" s="154" t="s">
        <v>7426</v>
      </c>
      <c r="G5266" s="156">
        <v>2.0394095400000003</v>
      </c>
      <c r="H5266" s="156">
        <v>0</v>
      </c>
      <c r="I5266" s="156">
        <v>23.773950854999999</v>
      </c>
      <c r="J5266" s="156" t="s">
        <v>4328</v>
      </c>
      <c r="K5266" s="151" t="str">
        <f>IFERROR(IF(VLOOKUP(B5266,comp!$D:$L,1,FALSE)=B5266,"",""),"Novo")</f>
        <v/>
      </c>
    </row>
    <row r="5267" spans="1:11">
      <c r="A5267" s="151">
        <v>3380</v>
      </c>
      <c r="B5267" s="151">
        <v>425</v>
      </c>
      <c r="C5267" s="151" t="s">
        <v>2662</v>
      </c>
      <c r="D5267" s="151" t="s">
        <v>727</v>
      </c>
      <c r="E5267" s="151">
        <v>9.1625600000000001E-2</v>
      </c>
      <c r="F5267" s="154" t="s">
        <v>8124</v>
      </c>
      <c r="G5267" s="156">
        <v>0.78431513600000002</v>
      </c>
      <c r="H5267" s="156">
        <v>0</v>
      </c>
      <c r="I5267" s="156">
        <v>3.3015100359999994</v>
      </c>
      <c r="J5267" s="156" t="s">
        <v>4328</v>
      </c>
      <c r="K5267" s="151" t="str">
        <f>IFERROR(IF(VLOOKUP(B5267,comp!$D:$L,1,FALSE)=B5267,"",""),"Novo")</f>
        <v/>
      </c>
    </row>
    <row r="5268" spans="1:11">
      <c r="A5268" s="151">
        <v>3380</v>
      </c>
      <c r="B5268" s="151">
        <v>426</v>
      </c>
      <c r="C5268" s="151" t="s">
        <v>3957</v>
      </c>
      <c r="D5268" s="151" t="s">
        <v>727</v>
      </c>
      <c r="E5268" s="151">
        <v>0.50443349999999998</v>
      </c>
      <c r="F5268" s="154" t="s">
        <v>8125</v>
      </c>
      <c r="G5268" s="156">
        <v>23.773950854999999</v>
      </c>
      <c r="H5268" s="156">
        <v>0</v>
      </c>
      <c r="I5268" s="156">
        <v>190.68571047199998</v>
      </c>
      <c r="J5268" s="156" t="s">
        <v>4328</v>
      </c>
      <c r="K5268" s="151" t="str">
        <f>IFERROR(IF(VLOOKUP(B5268,comp!$D:$L,1,FALSE)=B5268,"",""),"Novo")</f>
        <v/>
      </c>
    </row>
    <row r="5269" spans="1:11">
      <c r="A5269" s="151">
        <v>3380</v>
      </c>
      <c r="B5269" s="151">
        <v>1564</v>
      </c>
      <c r="C5269" s="151" t="s">
        <v>2606</v>
      </c>
      <c r="D5269" s="151" t="s">
        <v>727</v>
      </c>
      <c r="E5269" s="151">
        <v>0.18801309999999999</v>
      </c>
      <c r="F5269" s="154" t="s">
        <v>8126</v>
      </c>
      <c r="G5269" s="156">
        <v>3.3015100359999994</v>
      </c>
      <c r="H5269" s="156">
        <v>0</v>
      </c>
      <c r="I5269" s="156">
        <v>87.099306611999992</v>
      </c>
      <c r="J5269" s="156" t="s">
        <v>4328</v>
      </c>
      <c r="K5269" s="151" t="str">
        <f>IFERROR(IF(VLOOKUP(B5269,comp!$D:$L,1,FALSE)=B5269,"",""),"Novo")</f>
        <v/>
      </c>
    </row>
    <row r="5270" spans="1:11">
      <c r="A5270" s="151">
        <v>3380</v>
      </c>
      <c r="B5270" s="151">
        <v>3378</v>
      </c>
      <c r="C5270" s="151" t="s">
        <v>2654</v>
      </c>
      <c r="D5270" s="151" t="s">
        <v>727</v>
      </c>
      <c r="E5270" s="151">
        <v>1.4285714</v>
      </c>
      <c r="F5270" s="154" t="s">
        <v>8127</v>
      </c>
      <c r="G5270" s="156">
        <v>190.68571047199998</v>
      </c>
      <c r="H5270" s="156">
        <v>0</v>
      </c>
      <c r="I5270" s="156">
        <v>1.2263708699999998</v>
      </c>
      <c r="J5270" s="156" t="s">
        <v>4328</v>
      </c>
      <c r="K5270" s="151" t="str">
        <f>IFERROR(IF(VLOOKUP(B5270,comp!$D:$L,1,FALSE)=B5270,"",""),"Novo")</f>
        <v/>
      </c>
    </row>
    <row r="5271" spans="1:11">
      <c r="A5271" s="151">
        <v>3380</v>
      </c>
      <c r="B5271" s="151">
        <v>3379</v>
      </c>
      <c r="C5271" s="151" t="s">
        <v>2653</v>
      </c>
      <c r="D5271" s="151" t="s">
        <v>727</v>
      </c>
      <c r="E5271" s="151">
        <v>0.96551719999999996</v>
      </c>
      <c r="F5271" s="154" t="s">
        <v>8128</v>
      </c>
      <c r="G5271" s="156">
        <v>87.099306611999992</v>
      </c>
      <c r="H5271" s="156">
        <v>0</v>
      </c>
      <c r="I5271" s="156">
        <v>90.510388539999994</v>
      </c>
      <c r="J5271" s="156" t="s">
        <v>4328</v>
      </c>
      <c r="K5271" s="151" t="str">
        <f>IFERROR(IF(VLOOKUP(B5271,comp!$D:$L,1,FALSE)=B5271,"",""),"Novo")</f>
        <v/>
      </c>
    </row>
    <row r="5272" spans="1:11">
      <c r="A5272" s="151">
        <v>3380</v>
      </c>
      <c r="B5272" s="151">
        <v>3384</v>
      </c>
      <c r="C5272" s="151" t="s">
        <v>3958</v>
      </c>
      <c r="D5272" s="151" t="s">
        <v>727</v>
      </c>
      <c r="E5272" s="151">
        <v>0.1146141</v>
      </c>
      <c r="F5272" s="154" t="s">
        <v>8129</v>
      </c>
      <c r="G5272" s="156">
        <v>1.2263708699999998</v>
      </c>
      <c r="H5272" s="156">
        <v>0</v>
      </c>
      <c r="I5272" s="156">
        <v>117.41543579399999</v>
      </c>
      <c r="J5272" s="156" t="s">
        <v>4328</v>
      </c>
      <c r="K5272" s="151" t="str">
        <f>IFERROR(IF(VLOOKUP(B5272,comp!$D:$L,1,FALSE)=B5272,"",""),"Novo")</f>
        <v/>
      </c>
    </row>
    <row r="5273" spans="1:11">
      <c r="A5273" s="151">
        <v>3380</v>
      </c>
      <c r="B5273" s="151">
        <v>11837</v>
      </c>
      <c r="C5273" s="151" t="s">
        <v>3959</v>
      </c>
      <c r="D5273" s="151" t="s">
        <v>727</v>
      </c>
      <c r="E5273" s="151">
        <v>0.98423649999999996</v>
      </c>
      <c r="F5273" s="154" t="s">
        <v>8130</v>
      </c>
      <c r="G5273" s="156">
        <v>90.510388539999994</v>
      </c>
      <c r="H5273" s="156">
        <v>0</v>
      </c>
      <c r="I5273" s="156">
        <v>0.74498551199999996</v>
      </c>
      <c r="J5273" s="156" t="s">
        <v>4328</v>
      </c>
      <c r="K5273" s="151" t="str">
        <f>IFERROR(IF(VLOOKUP(B5273,comp!$D:$L,1,FALSE)=B5273,"",""),"Novo")</f>
        <v/>
      </c>
    </row>
    <row r="5274" spans="1:11">
      <c r="A5274" s="151">
        <v>3380</v>
      </c>
      <c r="B5274" s="151">
        <v>11991</v>
      </c>
      <c r="C5274" s="151" t="s">
        <v>3960</v>
      </c>
      <c r="D5274" s="151" t="s">
        <v>727</v>
      </c>
      <c r="E5274" s="151">
        <v>1.1210180999999999</v>
      </c>
      <c r="F5274" s="154" t="s">
        <v>8131</v>
      </c>
      <c r="G5274" s="156">
        <v>117.41543579399999</v>
      </c>
      <c r="H5274" s="156">
        <v>0</v>
      </c>
      <c r="I5274" s="156">
        <v>22.669949016000004</v>
      </c>
      <c r="J5274" s="156" t="s">
        <v>4328</v>
      </c>
      <c r="K5274" s="151" t="str">
        <f>IFERROR(IF(VLOOKUP(B5274,comp!$D:$L,1,FALSE)=B5274,"",""),"Novo")</f>
        <v/>
      </c>
    </row>
    <row r="5275" spans="1:11">
      <c r="A5275" s="151">
        <v>3380</v>
      </c>
      <c r="B5275" s="151">
        <v>38055</v>
      </c>
      <c r="C5275" s="151" t="s">
        <v>3961</v>
      </c>
      <c r="D5275" s="151" t="s">
        <v>727</v>
      </c>
      <c r="E5275" s="151">
        <v>8.9326799999999998E-2</v>
      </c>
      <c r="F5275" s="154" t="s">
        <v>8132</v>
      </c>
      <c r="G5275" s="156">
        <v>0.74498551199999996</v>
      </c>
      <c r="H5275" s="156">
        <v>0</v>
      </c>
      <c r="I5275" s="156">
        <v>29.55</v>
      </c>
      <c r="J5275" s="156" t="s">
        <v>4328</v>
      </c>
      <c r="K5275" s="151" t="str">
        <f>IFERROR(IF(VLOOKUP(B5275,comp!$D:$L,1,FALSE)=B5275,"",""),"Novo")</f>
        <v/>
      </c>
    </row>
    <row r="5276" spans="1:11">
      <c r="A5276" s="151">
        <v>3380</v>
      </c>
      <c r="B5276" s="151">
        <v>38056</v>
      </c>
      <c r="C5276" s="151" t="s">
        <v>3962</v>
      </c>
      <c r="D5276" s="151" t="s">
        <v>727</v>
      </c>
      <c r="E5276" s="151">
        <v>0.49261080000000002</v>
      </c>
      <c r="F5276" s="154" t="s">
        <v>8133</v>
      </c>
      <c r="G5276" s="156">
        <v>22.669949016000004</v>
      </c>
      <c r="H5276" s="156">
        <v>0</v>
      </c>
      <c r="I5276" s="156">
        <v>25476.17825081</v>
      </c>
      <c r="J5276" s="156" t="s">
        <v>4328</v>
      </c>
      <c r="K5276" s="151" t="str">
        <f>IFERROR(IF(VLOOKUP(B5276,comp!$D:$L,1,FALSE)=B5276,"",""),"Novo")</f>
        <v/>
      </c>
    </row>
    <row r="5277" spans="1:11">
      <c r="A5277" s="151">
        <v>3406</v>
      </c>
      <c r="B5277" s="151">
        <v>3406</v>
      </c>
      <c r="C5277" s="151" t="s">
        <v>2604</v>
      </c>
      <c r="D5277" s="151" t="s">
        <v>727</v>
      </c>
      <c r="E5277" s="151">
        <v>1</v>
      </c>
      <c r="F5277" s="154" t="s">
        <v>8134</v>
      </c>
      <c r="G5277" s="156">
        <v>29.55</v>
      </c>
      <c r="H5277" s="156">
        <v>0</v>
      </c>
      <c r="I5277" s="156">
        <v>8788.3113354400011</v>
      </c>
      <c r="J5277" s="156" t="s">
        <v>4328</v>
      </c>
      <c r="K5277" s="151" t="str">
        <f>IFERROR(IF(VLOOKUP(B5277,comp!$D:$L,1,FALSE)=B5277,"",""),"Novo")</f>
        <v/>
      </c>
    </row>
    <row r="5278" spans="1:11">
      <c r="A5278" s="151">
        <v>3406</v>
      </c>
      <c r="B5278" s="151">
        <v>3393</v>
      </c>
      <c r="C5278" s="151" t="s">
        <v>3963</v>
      </c>
      <c r="D5278" s="151" t="s">
        <v>727</v>
      </c>
      <c r="E5278" s="151">
        <v>29.362275400000001</v>
      </c>
      <c r="F5278" s="154" t="s">
        <v>8135</v>
      </c>
      <c r="G5278" s="156">
        <v>25476.17825081</v>
      </c>
      <c r="H5278" s="156">
        <v>0</v>
      </c>
      <c r="I5278" s="156">
        <v>525.84385301999998</v>
      </c>
      <c r="J5278" s="156" t="s">
        <v>4328</v>
      </c>
      <c r="K5278" s="151" t="str">
        <f>IFERROR(IF(VLOOKUP(B5278,comp!$D:$L,1,FALSE)=B5278,"",""),"Novo")</f>
        <v/>
      </c>
    </row>
    <row r="5279" spans="1:11">
      <c r="A5279" s="151">
        <v>3406</v>
      </c>
      <c r="B5279" s="151">
        <v>3394</v>
      </c>
      <c r="C5279" s="151" t="s">
        <v>3964</v>
      </c>
      <c r="D5279" s="151" t="s">
        <v>727</v>
      </c>
      <c r="E5279" s="151">
        <v>17.245508900000001</v>
      </c>
      <c r="F5279" s="154" t="s">
        <v>8136</v>
      </c>
      <c r="G5279" s="156">
        <v>8788.3113354400011</v>
      </c>
      <c r="H5279" s="156">
        <v>0</v>
      </c>
      <c r="I5279" s="156">
        <v>1.1875448959999999</v>
      </c>
      <c r="J5279" s="156" t="s">
        <v>4328</v>
      </c>
      <c r="K5279" s="151" t="str">
        <f>IFERROR(IF(VLOOKUP(B5279,comp!$D:$L,1,FALSE)=B5279,"",""),"Novo")</f>
        <v/>
      </c>
    </row>
    <row r="5280" spans="1:11">
      <c r="A5280" s="151">
        <v>3406</v>
      </c>
      <c r="B5280" s="151">
        <v>3395</v>
      </c>
      <c r="C5280" s="151" t="s">
        <v>3965</v>
      </c>
      <c r="D5280" s="151" t="s">
        <v>727</v>
      </c>
      <c r="E5280" s="151">
        <v>4.2185627999999999</v>
      </c>
      <c r="F5280" s="154" t="s">
        <v>8137</v>
      </c>
      <c r="G5280" s="156">
        <v>525.84385301999998</v>
      </c>
      <c r="H5280" s="156">
        <v>0</v>
      </c>
      <c r="I5280" s="156">
        <v>315.40253233200002</v>
      </c>
      <c r="J5280" s="156" t="s">
        <v>4328</v>
      </c>
      <c r="K5280" s="151" t="str">
        <f>IFERROR(IF(VLOOKUP(B5280,comp!$D:$L,1,FALSE)=B5280,"",""),"Novo")</f>
        <v/>
      </c>
    </row>
    <row r="5281" spans="1:11">
      <c r="A5281" s="151">
        <v>3406</v>
      </c>
      <c r="B5281" s="151">
        <v>3398</v>
      </c>
      <c r="C5281" s="151" t="s">
        <v>2567</v>
      </c>
      <c r="D5281" s="151" t="s">
        <v>727</v>
      </c>
      <c r="E5281" s="151">
        <v>0.20059879999999999</v>
      </c>
      <c r="F5281" s="154" t="s">
        <v>8138</v>
      </c>
      <c r="G5281" s="156">
        <v>1.1875448959999999</v>
      </c>
      <c r="H5281" s="156">
        <v>0</v>
      </c>
      <c r="I5281" s="156">
        <v>9.7799999999999994</v>
      </c>
      <c r="J5281" s="156" t="s">
        <v>4328</v>
      </c>
      <c r="K5281" s="151" t="str">
        <f>IFERROR(IF(VLOOKUP(B5281,comp!$D:$L,1,FALSE)=B5281,"",""),"Novo")</f>
        <v/>
      </c>
    </row>
    <row r="5282" spans="1:11">
      <c r="A5282" s="151">
        <v>3406</v>
      </c>
      <c r="B5282" s="151">
        <v>3405</v>
      </c>
      <c r="C5282" s="151" t="s">
        <v>2605</v>
      </c>
      <c r="D5282" s="151" t="s">
        <v>727</v>
      </c>
      <c r="E5282" s="151">
        <v>3.2670658000000001</v>
      </c>
      <c r="F5282" s="154" t="s">
        <v>8139</v>
      </c>
      <c r="G5282" s="156">
        <v>315.40253233200002</v>
      </c>
      <c r="H5282" s="156">
        <v>0</v>
      </c>
      <c r="I5282" s="156">
        <v>61.125</v>
      </c>
      <c r="J5282" s="156" t="s">
        <v>4328</v>
      </c>
      <c r="K5282" s="151" t="str">
        <f>IFERROR(IF(VLOOKUP(B5282,comp!$D:$L,1,FALSE)=B5282,"",""),"Novo")</f>
        <v/>
      </c>
    </row>
    <row r="5283" spans="1:11">
      <c r="A5283" s="151">
        <v>3408</v>
      </c>
      <c r="B5283" s="151">
        <v>3408</v>
      </c>
      <c r="C5283" s="151" t="s">
        <v>3966</v>
      </c>
      <c r="D5283" s="151" t="s">
        <v>838</v>
      </c>
      <c r="E5283" s="151">
        <v>1</v>
      </c>
      <c r="F5283" s="154" t="s">
        <v>7661</v>
      </c>
      <c r="G5283" s="156">
        <v>9.7799999999999994</v>
      </c>
      <c r="H5283" s="156">
        <v>0</v>
      </c>
      <c r="I5283" s="156">
        <v>325.63201799700005</v>
      </c>
      <c r="J5283" s="156" t="s">
        <v>4328</v>
      </c>
      <c r="K5283" s="151" t="str">
        <f>IFERROR(IF(VLOOKUP(B5283,comp!$D:$L,1,FALSE)=B5283,"",""),"Novo")</f>
        <v/>
      </c>
    </row>
    <row r="5284" spans="1:11">
      <c r="A5284" s="151">
        <v>3408</v>
      </c>
      <c r="B5284" s="151">
        <v>3409</v>
      </c>
      <c r="C5284" s="151" t="s">
        <v>3967</v>
      </c>
      <c r="D5284" s="151" t="s">
        <v>838</v>
      </c>
      <c r="E5284" s="151">
        <v>2.5</v>
      </c>
      <c r="F5284" s="154" t="s">
        <v>8140</v>
      </c>
      <c r="G5284" s="156">
        <v>61.125</v>
      </c>
      <c r="H5284" s="156">
        <v>0</v>
      </c>
      <c r="I5284" s="156">
        <v>41.325274380000003</v>
      </c>
      <c r="J5284" s="156" t="s">
        <v>4328</v>
      </c>
      <c r="K5284" s="151" t="str">
        <f>IFERROR(IF(VLOOKUP(B5284,comp!$D:$L,1,FALSE)=B5284,"",""),"Novo")</f>
        <v/>
      </c>
    </row>
    <row r="5285" spans="1:11">
      <c r="A5285" s="151">
        <v>3408</v>
      </c>
      <c r="B5285" s="151">
        <v>3411</v>
      </c>
      <c r="C5285" s="151" t="s">
        <v>3968</v>
      </c>
      <c r="D5285" s="151" t="s">
        <v>828</v>
      </c>
      <c r="E5285" s="151">
        <v>5.7705479000000004</v>
      </c>
      <c r="F5285" s="154" t="s">
        <v>8141</v>
      </c>
      <c r="G5285" s="156">
        <v>325.63201799700005</v>
      </c>
      <c r="H5285" s="156">
        <v>0</v>
      </c>
      <c r="I5285" s="156">
        <v>209.46529406999997</v>
      </c>
      <c r="J5285" s="156" t="s">
        <v>4328</v>
      </c>
      <c r="K5285" s="151" t="str">
        <f>IFERROR(IF(VLOOKUP(B5285,comp!$D:$L,1,FALSE)=B5285,"",""),"Novo")</f>
        <v/>
      </c>
    </row>
    <row r="5286" spans="1:11">
      <c r="A5286" s="151">
        <v>3408</v>
      </c>
      <c r="B5286" s="151">
        <v>3412</v>
      </c>
      <c r="C5286" s="151" t="s">
        <v>3969</v>
      </c>
      <c r="D5286" s="151" t="s">
        <v>838</v>
      </c>
      <c r="E5286" s="151">
        <v>2.0559837999999999</v>
      </c>
      <c r="F5286" s="154" t="s">
        <v>8142</v>
      </c>
      <c r="G5286" s="156">
        <v>41.325274380000003</v>
      </c>
      <c r="H5286" s="156">
        <v>0</v>
      </c>
      <c r="I5286" s="156">
        <v>1.3863012640000001</v>
      </c>
      <c r="J5286" s="156" t="s">
        <v>4328</v>
      </c>
      <c r="K5286" s="151" t="str">
        <f>IFERROR(IF(VLOOKUP(B5286,comp!$D:$L,1,FALSE)=B5286,"",""),"Novo")</f>
        <v/>
      </c>
    </row>
    <row r="5287" spans="1:11">
      <c r="A5287" s="151">
        <v>3408</v>
      </c>
      <c r="B5287" s="151">
        <v>3413</v>
      </c>
      <c r="C5287" s="151" t="s">
        <v>3970</v>
      </c>
      <c r="D5287" s="151" t="s">
        <v>838</v>
      </c>
      <c r="E5287" s="151">
        <v>4.6280444999999997</v>
      </c>
      <c r="F5287" s="154" t="s">
        <v>8143</v>
      </c>
      <c r="G5287" s="156">
        <v>209.46529406999997</v>
      </c>
      <c r="H5287" s="156">
        <v>0</v>
      </c>
      <c r="I5287" s="156">
        <v>126.27602925000001</v>
      </c>
      <c r="J5287" s="156" t="s">
        <v>4328</v>
      </c>
      <c r="K5287" s="151" t="str">
        <f>IFERROR(IF(VLOOKUP(B5287,comp!$D:$L,1,FALSE)=B5287,"",""),"Novo")</f>
        <v/>
      </c>
    </row>
    <row r="5288" spans="1:11">
      <c r="A5288" s="151">
        <v>3408</v>
      </c>
      <c r="B5288" s="151">
        <v>11615</v>
      </c>
      <c r="C5288" s="151" t="s">
        <v>3971</v>
      </c>
      <c r="D5288" s="151" t="s">
        <v>838</v>
      </c>
      <c r="E5288" s="151">
        <v>0.3767123</v>
      </c>
      <c r="F5288" s="154" t="s">
        <v>7885</v>
      </c>
      <c r="G5288" s="156">
        <v>1.3863012640000001</v>
      </c>
      <c r="H5288" s="156">
        <v>0</v>
      </c>
      <c r="I5288" s="156">
        <v>562.51937971699999</v>
      </c>
      <c r="J5288" s="156" t="s">
        <v>4328</v>
      </c>
      <c r="K5288" s="151" t="str">
        <f>IFERROR(IF(VLOOKUP(B5288,comp!$D:$L,1,FALSE)=B5288,"",""),"Novo")</f>
        <v/>
      </c>
    </row>
    <row r="5289" spans="1:11">
      <c r="A5289" s="151">
        <v>3408</v>
      </c>
      <c r="B5289" s="151">
        <v>39744</v>
      </c>
      <c r="C5289" s="151" t="s">
        <v>3972</v>
      </c>
      <c r="D5289" s="151" t="s">
        <v>838</v>
      </c>
      <c r="E5289" s="151">
        <v>3.5935125000000001</v>
      </c>
      <c r="F5289" s="154" t="s">
        <v>8144</v>
      </c>
      <c r="G5289" s="156">
        <v>126.27602925000001</v>
      </c>
      <c r="H5289" s="156">
        <v>0</v>
      </c>
      <c r="I5289" s="156">
        <v>19272.840330694999</v>
      </c>
      <c r="J5289" s="156" t="s">
        <v>4328</v>
      </c>
      <c r="K5289" s="151" t="str">
        <f>IFERROR(IF(VLOOKUP(B5289,comp!$D:$L,1,FALSE)=B5289,"",""),"Novo")</f>
        <v/>
      </c>
    </row>
    <row r="5290" spans="1:11">
      <c r="A5290" s="151">
        <v>3408</v>
      </c>
      <c r="B5290" s="151">
        <v>39745</v>
      </c>
      <c r="C5290" s="151" t="s">
        <v>3973</v>
      </c>
      <c r="D5290" s="151" t="s">
        <v>838</v>
      </c>
      <c r="E5290" s="151">
        <v>7.5841900999999998</v>
      </c>
      <c r="F5290" s="154" t="s">
        <v>8145</v>
      </c>
      <c r="G5290" s="156">
        <v>562.51937971699999</v>
      </c>
      <c r="H5290" s="156">
        <v>0</v>
      </c>
      <c r="I5290" s="156">
        <v>891.67</v>
      </c>
      <c r="J5290" s="156" t="s">
        <v>4328</v>
      </c>
      <c r="K5290" s="151" t="str">
        <f>IFERROR(IF(VLOOKUP(B5290,comp!$D:$L,1,FALSE)=B5290,"",""),"Novo")</f>
        <v/>
      </c>
    </row>
    <row r="5291" spans="1:11">
      <c r="A5291" s="151">
        <v>3408</v>
      </c>
      <c r="B5291" s="151">
        <v>39995</v>
      </c>
      <c r="C5291" s="151" t="s">
        <v>2258</v>
      </c>
      <c r="D5291" s="151" t="s">
        <v>1606</v>
      </c>
      <c r="E5291" s="151">
        <v>44.392123300000002</v>
      </c>
      <c r="F5291" s="154" t="s">
        <v>8146</v>
      </c>
      <c r="G5291" s="156">
        <v>19272.840330694999</v>
      </c>
      <c r="H5291" s="156">
        <v>0</v>
      </c>
      <c r="I5291" s="156">
        <v>500.14186488000001</v>
      </c>
      <c r="J5291" s="156" t="s">
        <v>4328</v>
      </c>
      <c r="K5291" s="151" t="str">
        <f>IFERROR(IF(VLOOKUP(B5291,comp!$D:$L,1,FALSE)=B5291,"",""),"Novo")</f>
        <v/>
      </c>
    </row>
    <row r="5292" spans="1:11">
      <c r="A5292" s="151">
        <v>3428</v>
      </c>
      <c r="B5292" s="151">
        <v>3428</v>
      </c>
      <c r="C5292" s="151" t="s">
        <v>2020</v>
      </c>
      <c r="D5292" s="151" t="s">
        <v>838</v>
      </c>
      <c r="E5292" s="151">
        <v>1</v>
      </c>
      <c r="F5292" s="154" t="s">
        <v>8147</v>
      </c>
      <c r="G5292" s="156">
        <v>891.67</v>
      </c>
      <c r="H5292" s="156">
        <v>0</v>
      </c>
      <c r="I5292" s="156">
        <v>994.67146713600005</v>
      </c>
      <c r="J5292" s="156" t="s">
        <v>4328</v>
      </c>
      <c r="K5292" s="151" t="str">
        <f>IFERROR(IF(VLOOKUP(B5292,comp!$D:$L,1,FALSE)=B5292,"",""),"Novo")</f>
        <v/>
      </c>
    </row>
    <row r="5293" spans="1:11">
      <c r="A5293" s="151">
        <v>3428</v>
      </c>
      <c r="B5293" s="151">
        <v>3421</v>
      </c>
      <c r="C5293" s="151" t="s">
        <v>2017</v>
      </c>
      <c r="D5293" s="151" t="s">
        <v>838</v>
      </c>
      <c r="E5293" s="151">
        <v>0.74893960000000004</v>
      </c>
      <c r="F5293" s="154" t="s">
        <v>8148</v>
      </c>
      <c r="G5293" s="156">
        <v>500.14186488000001</v>
      </c>
      <c r="H5293" s="156">
        <v>0</v>
      </c>
      <c r="I5293" s="156">
        <v>291.07339143500002</v>
      </c>
      <c r="J5293" s="156" t="s">
        <v>4328</v>
      </c>
      <c r="K5293" s="151" t="str">
        <f>IFERROR(IF(VLOOKUP(B5293,comp!$D:$L,1,FALSE)=B5293,"",""),"Novo")</f>
        <v/>
      </c>
    </row>
    <row r="5294" spans="1:11">
      <c r="A5294" s="151">
        <v>3428</v>
      </c>
      <c r="B5294" s="151">
        <v>3423</v>
      </c>
      <c r="C5294" s="151" t="s">
        <v>2021</v>
      </c>
      <c r="D5294" s="151" t="s">
        <v>838</v>
      </c>
      <c r="E5294" s="151">
        <v>1.0561836</v>
      </c>
      <c r="F5294" s="154" t="s">
        <v>8149</v>
      </c>
      <c r="G5294" s="156">
        <v>994.67146713600005</v>
      </c>
      <c r="H5294" s="156">
        <v>0</v>
      </c>
      <c r="I5294" s="156">
        <v>405.25912328600003</v>
      </c>
      <c r="J5294" s="156" t="s">
        <v>4328</v>
      </c>
      <c r="K5294" s="151" t="str">
        <f>IFERROR(IF(VLOOKUP(B5294,comp!$D:$L,1,FALSE)=B5294,"",""),"Novo")</f>
        <v/>
      </c>
    </row>
    <row r="5295" spans="1:11">
      <c r="A5295" s="151">
        <v>3428</v>
      </c>
      <c r="B5295" s="151">
        <v>3429</v>
      </c>
      <c r="C5295" s="151" t="s">
        <v>2019</v>
      </c>
      <c r="D5295" s="151" t="s">
        <v>838</v>
      </c>
      <c r="E5295" s="151">
        <v>0.57134830000000003</v>
      </c>
      <c r="F5295" s="154" t="s">
        <v>8150</v>
      </c>
      <c r="G5295" s="156">
        <v>291.07339143500002</v>
      </c>
      <c r="H5295" s="156">
        <v>0</v>
      </c>
      <c r="I5295" s="156">
        <v>811.25300992999996</v>
      </c>
      <c r="J5295" s="156" t="s">
        <v>4328</v>
      </c>
      <c r="K5295" s="151" t="str">
        <f>IFERROR(IF(VLOOKUP(B5295,comp!$D:$L,1,FALSE)=B5295,"",""),"Novo")</f>
        <v/>
      </c>
    </row>
    <row r="5296" spans="1:11">
      <c r="A5296" s="151">
        <v>3428</v>
      </c>
      <c r="B5296" s="151">
        <v>3437</v>
      </c>
      <c r="C5296" s="151" t="s">
        <v>2022</v>
      </c>
      <c r="D5296" s="151" t="s">
        <v>838</v>
      </c>
      <c r="E5296" s="151">
        <v>0.67416220000000004</v>
      </c>
      <c r="F5296" s="154" t="s">
        <v>8151</v>
      </c>
      <c r="G5296" s="156">
        <v>405.25912328600003</v>
      </c>
      <c r="H5296" s="156">
        <v>0</v>
      </c>
      <c r="I5296" s="156">
        <v>1303.0757140160001</v>
      </c>
      <c r="J5296" s="156" t="s">
        <v>4328</v>
      </c>
      <c r="K5296" s="151" t="str">
        <f>IFERROR(IF(VLOOKUP(B5296,comp!$D:$L,1,FALSE)=B5296,"",""),"Novo")</f>
        <v/>
      </c>
    </row>
    <row r="5297" spans="1:11">
      <c r="A5297" s="151">
        <v>3428</v>
      </c>
      <c r="B5297" s="151">
        <v>40659</v>
      </c>
      <c r="C5297" s="151" t="s">
        <v>2023</v>
      </c>
      <c r="D5297" s="151" t="s">
        <v>838</v>
      </c>
      <c r="E5297" s="151">
        <v>0.953843</v>
      </c>
      <c r="F5297" s="154" t="s">
        <v>8152</v>
      </c>
      <c r="G5297" s="156">
        <v>811.25300992999996</v>
      </c>
      <c r="H5297" s="156">
        <v>0</v>
      </c>
      <c r="I5297" s="156">
        <v>492.57692223900006</v>
      </c>
      <c r="J5297" s="156" t="s">
        <v>4328</v>
      </c>
      <c r="K5297" s="151" t="str">
        <f>IFERROR(IF(VLOOKUP(B5297,comp!$D:$L,1,FALSE)=B5297,"",""),"Novo")</f>
        <v/>
      </c>
    </row>
    <row r="5298" spans="1:11">
      <c r="A5298" s="151">
        <v>3428</v>
      </c>
      <c r="B5298" s="151">
        <v>40660</v>
      </c>
      <c r="C5298" s="151" t="s">
        <v>2024</v>
      </c>
      <c r="D5298" s="151" t="s">
        <v>838</v>
      </c>
      <c r="E5298" s="151">
        <v>1.2088798000000001</v>
      </c>
      <c r="F5298" s="154" t="s">
        <v>8153</v>
      </c>
      <c r="G5298" s="156">
        <v>1303.0757140160001</v>
      </c>
      <c r="H5298" s="156">
        <v>0</v>
      </c>
      <c r="I5298" s="156">
        <v>52.519890480000001</v>
      </c>
      <c r="J5298" s="156" t="s">
        <v>4328</v>
      </c>
      <c r="K5298" s="151" t="str">
        <f>IFERROR(IF(VLOOKUP(B5298,comp!$D:$L,1,FALSE)=B5298,"",""),"Novo")</f>
        <v/>
      </c>
    </row>
    <row r="5299" spans="1:11">
      <c r="A5299" s="151">
        <v>3428</v>
      </c>
      <c r="B5299" s="151">
        <v>40661</v>
      </c>
      <c r="C5299" s="151" t="s">
        <v>2025</v>
      </c>
      <c r="D5299" s="151" t="s">
        <v>838</v>
      </c>
      <c r="E5299" s="151">
        <v>0.74325430000000003</v>
      </c>
      <c r="F5299" s="154" t="s">
        <v>8154</v>
      </c>
      <c r="G5299" s="156">
        <v>492.57692223900006</v>
      </c>
      <c r="H5299" s="156">
        <v>0</v>
      </c>
      <c r="I5299" s="156">
        <v>1.33</v>
      </c>
      <c r="J5299" s="156" t="s">
        <v>4328</v>
      </c>
      <c r="K5299" s="151" t="str">
        <f>IFERROR(IF(VLOOKUP(B5299,comp!$D:$L,1,FALSE)=B5299,"",""),"Novo")</f>
        <v/>
      </c>
    </row>
    <row r="5300" spans="1:11">
      <c r="A5300" s="151">
        <v>3428</v>
      </c>
      <c r="B5300" s="151">
        <v>40662</v>
      </c>
      <c r="C5300" s="151" t="s">
        <v>3974</v>
      </c>
      <c r="D5300" s="151" t="s">
        <v>727</v>
      </c>
      <c r="E5300" s="151">
        <v>0.2426982</v>
      </c>
      <c r="F5300" s="154" t="s">
        <v>8155</v>
      </c>
      <c r="G5300" s="156">
        <v>52.519890480000001</v>
      </c>
      <c r="H5300" s="156">
        <v>0</v>
      </c>
      <c r="I5300" s="156">
        <v>1.4963265449999998</v>
      </c>
      <c r="J5300" s="156" t="s">
        <v>4328</v>
      </c>
      <c r="K5300" s="151" t="str">
        <f>IFERROR(IF(VLOOKUP(B5300,comp!$D:$L,1,FALSE)=B5300,"",""),"Novo")</f>
        <v/>
      </c>
    </row>
    <row r="5301" spans="1:11">
      <c r="A5301" s="151">
        <v>3671</v>
      </c>
      <c r="B5301" s="151">
        <v>3671</v>
      </c>
      <c r="C5301" s="151" t="s">
        <v>3975</v>
      </c>
      <c r="D5301" s="151" t="s">
        <v>826</v>
      </c>
      <c r="E5301" s="151">
        <v>1</v>
      </c>
      <c r="F5301" s="154" t="s">
        <v>8156</v>
      </c>
      <c r="G5301" s="156">
        <v>1.33</v>
      </c>
      <c r="H5301" s="156">
        <v>0</v>
      </c>
      <c r="I5301" s="156">
        <v>3.2842857739999998</v>
      </c>
      <c r="J5301" s="156" t="s">
        <v>4328</v>
      </c>
      <c r="K5301" s="151" t="str">
        <f>IFERROR(IF(VLOOKUP(B5301,comp!$D:$L,1,FALSE)=B5301,"",""),"Novo")</f>
        <v/>
      </c>
    </row>
    <row r="5302" spans="1:11">
      <c r="A5302" s="151">
        <v>3671</v>
      </c>
      <c r="B5302" s="151">
        <v>3672</v>
      </c>
      <c r="C5302" s="151" t="s">
        <v>3976</v>
      </c>
      <c r="D5302" s="151" t="s">
        <v>826</v>
      </c>
      <c r="E5302" s="151">
        <v>1.0612245</v>
      </c>
      <c r="F5302" s="154" t="s">
        <v>8157</v>
      </c>
      <c r="G5302" s="156">
        <v>1.4963265449999998</v>
      </c>
      <c r="H5302" s="156">
        <v>0</v>
      </c>
      <c r="I5302" s="156">
        <v>5988.1861209919998</v>
      </c>
      <c r="J5302" s="156" t="s">
        <v>4328</v>
      </c>
      <c r="K5302" s="151" t="str">
        <f>IFERROR(IF(VLOOKUP(B5302,comp!$D:$L,1,FALSE)=B5302,"",""),"Novo")</f>
        <v/>
      </c>
    </row>
    <row r="5303" spans="1:11">
      <c r="A5303" s="151">
        <v>3671</v>
      </c>
      <c r="B5303" s="151">
        <v>3673</v>
      </c>
      <c r="C5303" s="151" t="s">
        <v>3977</v>
      </c>
      <c r="D5303" s="151" t="s">
        <v>826</v>
      </c>
      <c r="E5303" s="151">
        <v>1.5714286</v>
      </c>
      <c r="F5303" s="154" t="s">
        <v>7138</v>
      </c>
      <c r="G5303" s="156">
        <v>3.2842857739999998</v>
      </c>
      <c r="H5303" s="156">
        <v>0</v>
      </c>
      <c r="I5303" s="156">
        <v>187740.67142143301</v>
      </c>
      <c r="J5303" s="156" t="s">
        <v>4328</v>
      </c>
      <c r="K5303" s="151" t="str">
        <f>IFERROR(IF(VLOOKUP(B5303,comp!$D:$L,1,FALSE)=B5303,"",""),"Novo")</f>
        <v/>
      </c>
    </row>
    <row r="5304" spans="1:11">
      <c r="A5304" s="151">
        <v>3671</v>
      </c>
      <c r="B5304" s="151">
        <v>3674</v>
      </c>
      <c r="C5304" s="151" t="s">
        <v>3978</v>
      </c>
      <c r="D5304" s="151" t="s">
        <v>826</v>
      </c>
      <c r="E5304" s="151">
        <v>67.102040799999997</v>
      </c>
      <c r="F5304" s="154" t="s">
        <v>8158</v>
      </c>
      <c r="G5304" s="156">
        <v>5988.1861209919998</v>
      </c>
      <c r="H5304" s="156">
        <v>0</v>
      </c>
      <c r="I5304" s="156">
        <v>6365.5897987349999</v>
      </c>
      <c r="J5304" s="156" t="s">
        <v>4328</v>
      </c>
      <c r="K5304" s="151" t="str">
        <f>IFERROR(IF(VLOOKUP(B5304,comp!$D:$L,1,FALSE)=B5304,"",""),"Novo")</f>
        <v/>
      </c>
    </row>
    <row r="5305" spans="1:11">
      <c r="A5305" s="151">
        <v>3671</v>
      </c>
      <c r="B5305" s="151">
        <v>3676</v>
      </c>
      <c r="C5305" s="151" t="s">
        <v>3979</v>
      </c>
      <c r="D5305" s="151" t="s">
        <v>826</v>
      </c>
      <c r="E5305" s="151">
        <v>375.7142857</v>
      </c>
      <c r="F5305" s="154" t="s">
        <v>8159</v>
      </c>
      <c r="G5305" s="156">
        <v>187740.67142143301</v>
      </c>
      <c r="H5305" s="156">
        <v>0</v>
      </c>
      <c r="I5305" s="156">
        <v>128503.01449232701</v>
      </c>
      <c r="J5305" s="156" t="s">
        <v>4328</v>
      </c>
      <c r="K5305" s="151" t="str">
        <f>IFERROR(IF(VLOOKUP(B5305,comp!$D:$L,1,FALSE)=B5305,"",""),"Novo")</f>
        <v/>
      </c>
    </row>
    <row r="5306" spans="1:11">
      <c r="A5306" s="151">
        <v>3671</v>
      </c>
      <c r="B5306" s="151">
        <v>3678</v>
      </c>
      <c r="C5306" s="151" t="s">
        <v>3980</v>
      </c>
      <c r="D5306" s="151" t="s">
        <v>826</v>
      </c>
      <c r="E5306" s="151">
        <v>69.183673499999998</v>
      </c>
      <c r="F5306" s="154" t="s">
        <v>8160</v>
      </c>
      <c r="G5306" s="156">
        <v>6365.5897987349999</v>
      </c>
      <c r="H5306" s="156">
        <v>0</v>
      </c>
      <c r="I5306" s="156">
        <v>13256.321633465999</v>
      </c>
      <c r="J5306" s="156" t="s">
        <v>4328</v>
      </c>
      <c r="K5306" s="151" t="str">
        <f>IFERROR(IF(VLOOKUP(B5306,comp!$D:$L,1,FALSE)=B5306,"",""),"Novo")</f>
        <v/>
      </c>
    </row>
    <row r="5307" spans="1:11">
      <c r="A5307" s="151">
        <v>3671</v>
      </c>
      <c r="B5307" s="151">
        <v>3679</v>
      </c>
      <c r="C5307" s="151" t="s">
        <v>3981</v>
      </c>
      <c r="D5307" s="151" t="s">
        <v>826</v>
      </c>
      <c r="E5307" s="151">
        <v>310.83673470000002</v>
      </c>
      <c r="F5307" s="154" t="s">
        <v>8161</v>
      </c>
      <c r="G5307" s="156">
        <v>128503.01449232701</v>
      </c>
      <c r="H5307" s="156">
        <v>0</v>
      </c>
      <c r="I5307" s="156">
        <v>31158.673471465001</v>
      </c>
      <c r="J5307" s="156" t="s">
        <v>4328</v>
      </c>
      <c r="K5307" s="151" t="str">
        <f>IFERROR(IF(VLOOKUP(B5307,comp!$D:$L,1,FALSE)=B5307,"",""),"Novo")</f>
        <v/>
      </c>
    </row>
    <row r="5308" spans="1:11">
      <c r="A5308" s="151">
        <v>3671</v>
      </c>
      <c r="B5308" s="151">
        <v>3681</v>
      </c>
      <c r="C5308" s="151" t="s">
        <v>3982</v>
      </c>
      <c r="D5308" s="151" t="s">
        <v>826</v>
      </c>
      <c r="E5308" s="151">
        <v>99.836734699999994</v>
      </c>
      <c r="F5308" s="154" t="s">
        <v>8162</v>
      </c>
      <c r="G5308" s="156">
        <v>13256.321633465999</v>
      </c>
      <c r="H5308" s="156">
        <v>0</v>
      </c>
      <c r="I5308" s="156">
        <v>133</v>
      </c>
      <c r="J5308" s="156" t="s">
        <v>4328</v>
      </c>
      <c r="K5308" s="151" t="str">
        <f>IFERROR(IF(VLOOKUP(B5308,comp!$D:$L,1,FALSE)=B5308,"",""),"Novo")</f>
        <v/>
      </c>
    </row>
    <row r="5309" spans="1:11">
      <c r="A5309" s="151">
        <v>3671</v>
      </c>
      <c r="B5309" s="151">
        <v>14077</v>
      </c>
      <c r="C5309" s="151" t="s">
        <v>3983</v>
      </c>
      <c r="D5309" s="151" t="s">
        <v>826</v>
      </c>
      <c r="E5309" s="151">
        <v>153.06122450000001</v>
      </c>
      <c r="F5309" s="154" t="s">
        <v>8163</v>
      </c>
      <c r="G5309" s="156">
        <v>31158.673471465001</v>
      </c>
      <c r="H5309" s="156">
        <v>0</v>
      </c>
      <c r="I5309" s="156">
        <v>85</v>
      </c>
      <c r="J5309" s="156" t="s">
        <v>4328</v>
      </c>
      <c r="K5309" s="151" t="str">
        <f>IFERROR(IF(VLOOKUP(B5309,comp!$D:$L,1,FALSE)=B5309,"",""),"Novo")</f>
        <v/>
      </c>
    </row>
    <row r="5310" spans="1:11">
      <c r="A5310" s="151">
        <v>3671</v>
      </c>
      <c r="B5310" s="151">
        <v>20259</v>
      </c>
      <c r="C5310" s="151" t="s">
        <v>2042</v>
      </c>
      <c r="D5310" s="151" t="s">
        <v>826</v>
      </c>
      <c r="E5310" s="151">
        <v>10</v>
      </c>
      <c r="F5310" s="154" t="s">
        <v>8164</v>
      </c>
      <c r="G5310" s="156">
        <v>133</v>
      </c>
      <c r="H5310" s="156">
        <v>0</v>
      </c>
      <c r="I5310" s="156">
        <v>98.653763629999986</v>
      </c>
      <c r="J5310" s="156" t="s">
        <v>4328</v>
      </c>
      <c r="K5310" s="151" t="str">
        <f>IFERROR(IF(VLOOKUP(B5310,comp!$D:$L,1,FALSE)=B5310,"",""),"Novo")</f>
        <v/>
      </c>
    </row>
    <row r="5311" spans="1:11">
      <c r="A5311" s="151">
        <v>3731</v>
      </c>
      <c r="B5311" s="151">
        <v>3731</v>
      </c>
      <c r="C5311" s="151" t="s">
        <v>3984</v>
      </c>
      <c r="D5311" s="151" t="s">
        <v>838</v>
      </c>
      <c r="E5311" s="151">
        <v>1</v>
      </c>
      <c r="F5311" s="154" t="s">
        <v>8165</v>
      </c>
      <c r="G5311" s="156">
        <v>85</v>
      </c>
      <c r="H5311" s="156">
        <v>0</v>
      </c>
      <c r="I5311" s="156">
        <v>138.20062694399999</v>
      </c>
      <c r="J5311" s="156" t="s">
        <v>4328</v>
      </c>
      <c r="K5311" s="151" t="str">
        <f>IFERROR(IF(VLOOKUP(B5311,comp!$D:$L,1,FALSE)=B5311,"",""),"Novo")</f>
        <v/>
      </c>
    </row>
    <row r="5312" spans="1:11">
      <c r="A5312" s="151">
        <v>3731</v>
      </c>
      <c r="B5312" s="151">
        <v>3733</v>
      </c>
      <c r="C5312" s="151" t="s">
        <v>3985</v>
      </c>
      <c r="D5312" s="151" t="s">
        <v>838</v>
      </c>
      <c r="E5312" s="151">
        <v>1.077359</v>
      </c>
      <c r="F5312" s="154" t="s">
        <v>8166</v>
      </c>
      <c r="G5312" s="156">
        <v>98.653763629999986</v>
      </c>
      <c r="H5312" s="156">
        <v>0</v>
      </c>
      <c r="I5312" s="156">
        <v>86.008784850000012</v>
      </c>
      <c r="J5312" s="156" t="s">
        <v>4328</v>
      </c>
      <c r="K5312" s="151" t="str">
        <f>IFERROR(IF(VLOOKUP(B5312,comp!$D:$L,1,FALSE)=B5312,"",""),"Novo")</f>
        <v/>
      </c>
    </row>
    <row r="5313" spans="1:11">
      <c r="A5313" s="151">
        <v>3731</v>
      </c>
      <c r="B5313" s="151">
        <v>38135</v>
      </c>
      <c r="C5313" s="151" t="s">
        <v>3986</v>
      </c>
      <c r="D5313" s="151" t="s">
        <v>838</v>
      </c>
      <c r="E5313" s="151">
        <v>1.2751488</v>
      </c>
      <c r="F5313" s="154" t="s">
        <v>8167</v>
      </c>
      <c r="G5313" s="156">
        <v>138.20062694399999</v>
      </c>
      <c r="H5313" s="156">
        <v>0</v>
      </c>
      <c r="I5313" s="156">
        <v>82.936964191999991</v>
      </c>
      <c r="J5313" s="156" t="s">
        <v>4328</v>
      </c>
      <c r="K5313" s="151" t="str">
        <f>IFERROR(IF(VLOOKUP(B5313,comp!$D:$L,1,FALSE)=B5313,"",""),"Novo")</f>
        <v/>
      </c>
    </row>
    <row r="5314" spans="1:11">
      <c r="A5314" s="151">
        <v>3731</v>
      </c>
      <c r="B5314" s="151">
        <v>38137</v>
      </c>
      <c r="C5314" s="151" t="s">
        <v>3987</v>
      </c>
      <c r="D5314" s="151" t="s">
        <v>838</v>
      </c>
      <c r="E5314" s="151">
        <v>1.0059507000000001</v>
      </c>
      <c r="F5314" s="154" t="s">
        <v>8168</v>
      </c>
      <c r="G5314" s="156">
        <v>86.008784850000012</v>
      </c>
      <c r="H5314" s="156">
        <v>0</v>
      </c>
      <c r="I5314" s="156">
        <v>47.8</v>
      </c>
      <c r="J5314" s="156" t="s">
        <v>4328</v>
      </c>
      <c r="K5314" s="151" t="str">
        <f>IFERROR(IF(VLOOKUP(B5314,comp!$D:$L,1,FALSE)=B5314,"",""),"Novo")</f>
        <v/>
      </c>
    </row>
    <row r="5315" spans="1:11">
      <c r="A5315" s="151">
        <v>3731</v>
      </c>
      <c r="B5315" s="151">
        <v>38138</v>
      </c>
      <c r="C5315" s="151" t="s">
        <v>3988</v>
      </c>
      <c r="D5315" s="151" t="s">
        <v>838</v>
      </c>
      <c r="E5315" s="151">
        <v>0.9878152</v>
      </c>
      <c r="F5315" s="154" t="s">
        <v>8169</v>
      </c>
      <c r="G5315" s="156">
        <v>82.936964191999991</v>
      </c>
      <c r="H5315" s="156">
        <v>0</v>
      </c>
      <c r="I5315" s="156">
        <v>75.845928878999999</v>
      </c>
      <c r="J5315" s="156" t="s">
        <v>4328</v>
      </c>
      <c r="K5315" s="151" t="str">
        <f>IFERROR(IF(VLOOKUP(B5315,comp!$D:$L,1,FALSE)=B5315,"",""),"Novo")</f>
        <v/>
      </c>
    </row>
    <row r="5316" spans="1:11">
      <c r="A5316" s="151">
        <v>3736</v>
      </c>
      <c r="B5316" s="151">
        <v>3736</v>
      </c>
      <c r="C5316" s="151" t="s">
        <v>2244</v>
      </c>
      <c r="D5316" s="151" t="s">
        <v>838</v>
      </c>
      <c r="E5316" s="151">
        <v>1</v>
      </c>
      <c r="F5316" s="154" t="s">
        <v>8170</v>
      </c>
      <c r="G5316" s="156">
        <v>47.8</v>
      </c>
      <c r="H5316" s="156">
        <v>0</v>
      </c>
      <c r="I5316" s="156">
        <v>100.973839148</v>
      </c>
      <c r="J5316" s="156" t="s">
        <v>4328</v>
      </c>
      <c r="K5316" s="151" t="str">
        <f>IFERROR(IF(VLOOKUP(B5316,comp!$D:$L,1,FALSE)=B5316,"",""),"Novo")</f>
        <v/>
      </c>
    </row>
    <row r="5317" spans="1:11">
      <c r="A5317" s="151">
        <v>3736</v>
      </c>
      <c r="B5317" s="151">
        <v>3737</v>
      </c>
      <c r="C5317" s="151" t="s">
        <v>3989</v>
      </c>
      <c r="D5317" s="151" t="s">
        <v>838</v>
      </c>
      <c r="E5317" s="151">
        <v>1.2596898999999999</v>
      </c>
      <c r="F5317" s="154" t="s">
        <v>8171</v>
      </c>
      <c r="G5317" s="156">
        <v>75.845928878999999</v>
      </c>
      <c r="H5317" s="156">
        <v>0</v>
      </c>
      <c r="I5317" s="156">
        <v>69.005039471999993</v>
      </c>
      <c r="J5317" s="156" t="s">
        <v>4328</v>
      </c>
      <c r="K5317" s="151" t="str">
        <f>IFERROR(IF(VLOOKUP(B5317,comp!$D:$L,1,FALSE)=B5317,"",""),"Novo")</f>
        <v/>
      </c>
    </row>
    <row r="5318" spans="1:11">
      <c r="A5318" s="151">
        <v>3736</v>
      </c>
      <c r="B5318" s="151">
        <v>3738</v>
      </c>
      <c r="C5318" s="151" t="s">
        <v>3990</v>
      </c>
      <c r="D5318" s="151" t="s">
        <v>838</v>
      </c>
      <c r="E5318" s="151">
        <v>1.4534883999999999</v>
      </c>
      <c r="F5318" s="154" t="s">
        <v>8172</v>
      </c>
      <c r="G5318" s="156">
        <v>100.973839148</v>
      </c>
      <c r="H5318" s="156">
        <v>0</v>
      </c>
      <c r="I5318" s="156">
        <v>51.934455458000002</v>
      </c>
      <c r="J5318" s="156" t="s">
        <v>4328</v>
      </c>
      <c r="K5318" s="151" t="str">
        <f>IFERROR(IF(VLOOKUP(B5318,comp!$D:$L,1,FALSE)=B5318,"",""),"Novo")</f>
        <v/>
      </c>
    </row>
    <row r="5319" spans="1:11">
      <c r="A5319" s="151">
        <v>3736</v>
      </c>
      <c r="B5319" s="151">
        <v>3739</v>
      </c>
      <c r="C5319" s="151" t="s">
        <v>3991</v>
      </c>
      <c r="D5319" s="151" t="s">
        <v>838</v>
      </c>
      <c r="E5319" s="151">
        <v>1.2015503999999999</v>
      </c>
      <c r="F5319" s="154" t="s">
        <v>8173</v>
      </c>
      <c r="G5319" s="156">
        <v>69.005039471999993</v>
      </c>
      <c r="H5319" s="156">
        <v>0</v>
      </c>
      <c r="I5319" s="156">
        <v>108.66367943299998</v>
      </c>
      <c r="J5319" s="156" t="s">
        <v>4328</v>
      </c>
      <c r="K5319" s="151" t="str">
        <f>IFERROR(IF(VLOOKUP(B5319,comp!$D:$L,1,FALSE)=B5319,"",""),"Novo")</f>
        <v/>
      </c>
    </row>
    <row r="5320" spans="1:11">
      <c r="A5320" s="151">
        <v>3736</v>
      </c>
      <c r="B5320" s="151">
        <v>3741</v>
      </c>
      <c r="C5320" s="151" t="s">
        <v>3992</v>
      </c>
      <c r="D5320" s="151" t="s">
        <v>838</v>
      </c>
      <c r="E5320" s="151">
        <v>1.0424419</v>
      </c>
      <c r="F5320" s="154" t="s">
        <v>8174</v>
      </c>
      <c r="G5320" s="156">
        <v>51.934455458000002</v>
      </c>
      <c r="H5320" s="156">
        <v>0</v>
      </c>
      <c r="I5320" s="156">
        <v>51.574419104999997</v>
      </c>
      <c r="J5320" s="156" t="s">
        <v>4328</v>
      </c>
      <c r="K5320" s="151" t="str">
        <f>IFERROR(IF(VLOOKUP(B5320,comp!$D:$L,1,FALSE)=B5320,"",""),"Novo")</f>
        <v/>
      </c>
    </row>
    <row r="5321" spans="1:11">
      <c r="A5321" s="151">
        <v>3736</v>
      </c>
      <c r="B5321" s="151">
        <v>3742</v>
      </c>
      <c r="C5321" s="151" t="s">
        <v>3993</v>
      </c>
      <c r="D5321" s="151" t="s">
        <v>838</v>
      </c>
      <c r="E5321" s="151">
        <v>1.5077518999999999</v>
      </c>
      <c r="F5321" s="154" t="s">
        <v>8175</v>
      </c>
      <c r="G5321" s="156">
        <v>108.66367943299998</v>
      </c>
      <c r="H5321" s="156">
        <v>0</v>
      </c>
      <c r="I5321" s="156">
        <v>62.487405684999992</v>
      </c>
      <c r="J5321" s="156" t="s">
        <v>4328</v>
      </c>
      <c r="K5321" s="151" t="str">
        <f>IFERROR(IF(VLOOKUP(B5321,comp!$D:$L,1,FALSE)=B5321,"",""),"Novo")</f>
        <v/>
      </c>
    </row>
    <row r="5322" spans="1:11">
      <c r="A5322" s="151">
        <v>3736</v>
      </c>
      <c r="B5322" s="151">
        <v>3743</v>
      </c>
      <c r="C5322" s="151" t="s">
        <v>2242</v>
      </c>
      <c r="D5322" s="151" t="s">
        <v>838</v>
      </c>
      <c r="E5322" s="151">
        <v>1.0387597</v>
      </c>
      <c r="F5322" s="154" t="s">
        <v>8176</v>
      </c>
      <c r="G5322" s="156">
        <v>51.574419104999997</v>
      </c>
      <c r="H5322" s="156">
        <v>0</v>
      </c>
      <c r="I5322" s="156">
        <v>60.382945319999997</v>
      </c>
      <c r="J5322" s="156" t="s">
        <v>4328</v>
      </c>
      <c r="K5322" s="151" t="str">
        <f>IFERROR(IF(VLOOKUP(B5322,comp!$D:$L,1,FALSE)=B5322,"",""),"Novo")</f>
        <v/>
      </c>
    </row>
    <row r="5323" spans="1:11">
      <c r="A5323" s="151">
        <v>3736</v>
      </c>
      <c r="B5323" s="151">
        <v>3744</v>
      </c>
      <c r="C5323" s="151" t="s">
        <v>3994</v>
      </c>
      <c r="D5323" s="151" t="s">
        <v>838</v>
      </c>
      <c r="E5323" s="151">
        <v>1.1434108999999999</v>
      </c>
      <c r="F5323" s="154" t="s">
        <v>8177</v>
      </c>
      <c r="G5323" s="156">
        <v>62.487405684999992</v>
      </c>
      <c r="H5323" s="156">
        <v>0</v>
      </c>
      <c r="I5323" s="156">
        <v>148.14313816500001</v>
      </c>
      <c r="J5323" s="156" t="s">
        <v>4328</v>
      </c>
      <c r="K5323" s="151" t="str">
        <f>IFERROR(IF(VLOOKUP(B5323,comp!$D:$L,1,FALSE)=B5323,"",""),"Novo")</f>
        <v/>
      </c>
    </row>
    <row r="5324" spans="1:11">
      <c r="A5324" s="151">
        <v>3736</v>
      </c>
      <c r="B5324" s="151">
        <v>3745</v>
      </c>
      <c r="C5324" s="151" t="s">
        <v>3995</v>
      </c>
      <c r="D5324" s="151" t="s">
        <v>838</v>
      </c>
      <c r="E5324" s="151">
        <v>1.124031</v>
      </c>
      <c r="F5324" s="154" t="s">
        <v>8178</v>
      </c>
      <c r="G5324" s="156">
        <v>60.382945319999997</v>
      </c>
      <c r="H5324" s="156">
        <v>0</v>
      </c>
      <c r="I5324" s="156">
        <v>62.487405684999992</v>
      </c>
      <c r="J5324" s="156" t="s">
        <v>4328</v>
      </c>
      <c r="K5324" s="151" t="str">
        <f>IFERROR(IF(VLOOKUP(B5324,comp!$D:$L,1,FALSE)=B5324,"",""),"Novo")</f>
        <v/>
      </c>
    </row>
    <row r="5325" spans="1:11">
      <c r="A5325" s="151">
        <v>3736</v>
      </c>
      <c r="B5325" s="151">
        <v>3746</v>
      </c>
      <c r="C5325" s="151" t="s">
        <v>3996</v>
      </c>
      <c r="D5325" s="151" t="s">
        <v>838</v>
      </c>
      <c r="E5325" s="151">
        <v>1.7604651</v>
      </c>
      <c r="F5325" s="154" t="s">
        <v>8179</v>
      </c>
      <c r="G5325" s="156">
        <v>148.14313816500001</v>
      </c>
      <c r="H5325" s="156">
        <v>0</v>
      </c>
      <c r="I5325" s="156">
        <v>3288.6325409279998</v>
      </c>
      <c r="J5325" s="156" t="s">
        <v>4328</v>
      </c>
      <c r="K5325" s="151" t="str">
        <f>IFERROR(IF(VLOOKUP(B5325,comp!$D:$L,1,FALSE)=B5325,"",""),"Novo")</f>
        <v/>
      </c>
    </row>
    <row r="5326" spans="1:11">
      <c r="A5326" s="151">
        <v>3736</v>
      </c>
      <c r="B5326" s="151">
        <v>3747</v>
      </c>
      <c r="C5326" s="151" t="s">
        <v>3997</v>
      </c>
      <c r="D5326" s="151" t="s">
        <v>838</v>
      </c>
      <c r="E5326" s="151">
        <v>1.1434108999999999</v>
      </c>
      <c r="F5326" s="154" t="s">
        <v>8177</v>
      </c>
      <c r="G5326" s="156">
        <v>62.487405684999992</v>
      </c>
      <c r="H5326" s="156">
        <v>0</v>
      </c>
      <c r="I5326" s="156">
        <v>9553.7638571129992</v>
      </c>
      <c r="J5326" s="156" t="s">
        <v>4328</v>
      </c>
      <c r="K5326" s="151" t="str">
        <f>IFERROR(IF(VLOOKUP(B5326,comp!$D:$L,1,FALSE)=B5326,"",""),"Novo")</f>
        <v/>
      </c>
    </row>
    <row r="5327" spans="1:11">
      <c r="A5327" s="151">
        <v>3736</v>
      </c>
      <c r="B5327" s="151">
        <v>11649</v>
      </c>
      <c r="C5327" s="151" t="s">
        <v>3998</v>
      </c>
      <c r="D5327" s="151" t="s">
        <v>727</v>
      </c>
      <c r="E5327" s="151">
        <v>8.2945735999999997</v>
      </c>
      <c r="F5327" s="154" t="s">
        <v>8180</v>
      </c>
      <c r="G5327" s="156">
        <v>3288.6325409279998</v>
      </c>
      <c r="H5327" s="156">
        <v>0</v>
      </c>
      <c r="I5327" s="156">
        <v>0.83</v>
      </c>
      <c r="J5327" s="156" t="s">
        <v>4328</v>
      </c>
      <c r="K5327" s="151" t="str">
        <f>IFERROR(IF(VLOOKUP(B5327,comp!$D:$L,1,FALSE)=B5327,"",""),"Novo")</f>
        <v/>
      </c>
    </row>
    <row r="5328" spans="1:11">
      <c r="A5328" s="151">
        <v>3736</v>
      </c>
      <c r="B5328" s="151">
        <v>11650</v>
      </c>
      <c r="C5328" s="151" t="s">
        <v>3999</v>
      </c>
      <c r="D5328" s="151" t="s">
        <v>727</v>
      </c>
      <c r="E5328" s="151">
        <v>14.1375969</v>
      </c>
      <c r="F5328" s="154" t="s">
        <v>8181</v>
      </c>
      <c r="G5328" s="156">
        <v>9553.7638571129992</v>
      </c>
      <c r="H5328" s="156">
        <v>0</v>
      </c>
      <c r="I5328" s="156">
        <v>1.596470595</v>
      </c>
      <c r="J5328" s="156" t="s">
        <v>4328</v>
      </c>
      <c r="K5328" s="151" t="str">
        <f>IFERROR(IF(VLOOKUP(B5328,comp!$D:$L,1,FALSE)=B5328,"",""),"Novo")</f>
        <v/>
      </c>
    </row>
    <row r="5329" spans="1:11">
      <c r="A5329" s="151">
        <v>3777</v>
      </c>
      <c r="B5329" s="151">
        <v>3777</v>
      </c>
      <c r="C5329" s="151" t="s">
        <v>4000</v>
      </c>
      <c r="D5329" s="151" t="s">
        <v>838</v>
      </c>
      <c r="E5329" s="151">
        <v>1</v>
      </c>
      <c r="F5329" s="154" t="s">
        <v>8182</v>
      </c>
      <c r="G5329" s="156">
        <v>0.83</v>
      </c>
      <c r="H5329" s="156">
        <v>0</v>
      </c>
      <c r="I5329" s="156">
        <v>102.9</v>
      </c>
      <c r="J5329" s="156" t="s">
        <v>4328</v>
      </c>
      <c r="K5329" s="151" t="str">
        <f>IFERROR(IF(VLOOKUP(B5329,comp!$D:$L,1,FALSE)=B5329,"",""),"Novo")</f>
        <v/>
      </c>
    </row>
    <row r="5330" spans="1:11">
      <c r="A5330" s="151">
        <v>3777</v>
      </c>
      <c r="B5330" s="151">
        <v>42408</v>
      </c>
      <c r="C5330" s="151" t="s">
        <v>2124</v>
      </c>
      <c r="D5330" s="151" t="s">
        <v>838</v>
      </c>
      <c r="E5330" s="151">
        <v>1.3882353000000001</v>
      </c>
      <c r="F5330" s="154" t="s">
        <v>8183</v>
      </c>
      <c r="G5330" s="156">
        <v>1.596470595</v>
      </c>
      <c r="H5330" s="156">
        <v>0</v>
      </c>
      <c r="I5330" s="156">
        <v>12.221831538</v>
      </c>
      <c r="J5330" s="156" t="s">
        <v>4328</v>
      </c>
      <c r="K5330" s="151" t="str">
        <f>IFERROR(IF(VLOOKUP(B5330,comp!$D:$L,1,FALSE)=B5330,"",""),"Novo")</f>
        <v/>
      </c>
    </row>
    <row r="5331" spans="1:11">
      <c r="A5331" s="151">
        <v>3780</v>
      </c>
      <c r="B5331" s="151">
        <v>3780</v>
      </c>
      <c r="C5331" s="151" t="s">
        <v>4001</v>
      </c>
      <c r="D5331" s="151" t="s">
        <v>727</v>
      </c>
      <c r="E5331" s="151">
        <v>1</v>
      </c>
      <c r="F5331" s="154" t="s">
        <v>8184</v>
      </c>
      <c r="G5331" s="156">
        <v>102.9</v>
      </c>
      <c r="H5331" s="156">
        <v>0</v>
      </c>
      <c r="I5331" s="156">
        <v>14.78139</v>
      </c>
      <c r="J5331" s="156" t="s">
        <v>4328</v>
      </c>
      <c r="K5331" s="151" t="str">
        <f>IFERROR(IF(VLOOKUP(B5331,comp!$D:$L,1,FALSE)=B5331,"",""),"Novo")</f>
        <v/>
      </c>
    </row>
    <row r="5332" spans="1:11">
      <c r="A5332" s="151">
        <v>3780</v>
      </c>
      <c r="B5332" s="151">
        <v>2510</v>
      </c>
      <c r="C5332" s="151" t="s">
        <v>2611</v>
      </c>
      <c r="D5332" s="151" t="s">
        <v>727</v>
      </c>
      <c r="E5332" s="151">
        <v>0.34466530000000001</v>
      </c>
      <c r="F5332" s="154" t="s">
        <v>8185</v>
      </c>
      <c r="G5332" s="156">
        <v>12.221831538</v>
      </c>
      <c r="H5332" s="156">
        <v>0</v>
      </c>
      <c r="I5332" s="156">
        <v>67.878896799999993</v>
      </c>
      <c r="J5332" s="156" t="s">
        <v>4328</v>
      </c>
      <c r="K5332" s="151" t="str">
        <f>IFERROR(IF(VLOOKUP(B5332,comp!$D:$L,1,FALSE)=B5332,"",""),"Novo")</f>
        <v/>
      </c>
    </row>
    <row r="5333" spans="1:11">
      <c r="A5333" s="151">
        <v>3780</v>
      </c>
      <c r="B5333" s="151">
        <v>2512</v>
      </c>
      <c r="C5333" s="151" t="s">
        <v>2612</v>
      </c>
      <c r="D5333" s="151" t="s">
        <v>727</v>
      </c>
      <c r="E5333" s="151">
        <v>0.37901000000000001</v>
      </c>
      <c r="F5333" s="154" t="s">
        <v>7163</v>
      </c>
      <c r="G5333" s="156">
        <v>14.78139</v>
      </c>
      <c r="H5333" s="156">
        <v>0</v>
      </c>
      <c r="I5333" s="156">
        <v>37.224631715999998</v>
      </c>
      <c r="J5333" s="156" t="s">
        <v>4328</v>
      </c>
      <c r="K5333" s="151" t="str">
        <f>IFERROR(IF(VLOOKUP(B5333,comp!$D:$L,1,FALSE)=B5333,"",""),"Novo")</f>
        <v/>
      </c>
    </row>
    <row r="5334" spans="1:11">
      <c r="A5334" s="151">
        <v>3780</v>
      </c>
      <c r="B5334" s="151">
        <v>3798</v>
      </c>
      <c r="C5334" s="151" t="s">
        <v>2613</v>
      </c>
      <c r="D5334" s="151" t="s">
        <v>727</v>
      </c>
      <c r="E5334" s="151">
        <v>0.81223999999999996</v>
      </c>
      <c r="F5334" s="154" t="s">
        <v>8186</v>
      </c>
      <c r="G5334" s="156">
        <v>67.878896799999993</v>
      </c>
      <c r="H5334" s="156">
        <v>0</v>
      </c>
      <c r="I5334" s="156">
        <v>112.26938403599999</v>
      </c>
      <c r="J5334" s="156" t="s">
        <v>4328</v>
      </c>
      <c r="K5334" s="151" t="str">
        <f>IFERROR(IF(VLOOKUP(B5334,comp!$D:$L,1,FALSE)=B5334,"",""),"Novo")</f>
        <v/>
      </c>
    </row>
    <row r="5335" spans="1:11">
      <c r="A5335" s="151">
        <v>3780</v>
      </c>
      <c r="B5335" s="151">
        <v>3803</v>
      </c>
      <c r="C5335" s="151" t="s">
        <v>4002</v>
      </c>
      <c r="D5335" s="151" t="s">
        <v>727</v>
      </c>
      <c r="E5335" s="151">
        <v>0.60146440000000001</v>
      </c>
      <c r="F5335" s="154" t="s">
        <v>8187</v>
      </c>
      <c r="G5335" s="156">
        <v>37.224631715999998</v>
      </c>
      <c r="H5335" s="156">
        <v>0</v>
      </c>
      <c r="I5335" s="156">
        <v>428.57220000000001</v>
      </c>
      <c r="J5335" s="156" t="s">
        <v>4328</v>
      </c>
      <c r="K5335" s="151" t="str">
        <f>IFERROR(IF(VLOOKUP(B5335,comp!$D:$L,1,FALSE)=B5335,"",""),"Novo")</f>
        <v/>
      </c>
    </row>
    <row r="5336" spans="1:11">
      <c r="A5336" s="151">
        <v>3780</v>
      </c>
      <c r="B5336" s="151">
        <v>12266</v>
      </c>
      <c r="C5336" s="151" t="s">
        <v>4003</v>
      </c>
      <c r="D5336" s="151" t="s">
        <v>727</v>
      </c>
      <c r="E5336" s="151">
        <v>1.0445606999999999</v>
      </c>
      <c r="F5336" s="154" t="s">
        <v>8188</v>
      </c>
      <c r="G5336" s="156">
        <v>112.26938403599999</v>
      </c>
      <c r="H5336" s="156">
        <v>0</v>
      </c>
      <c r="I5336" s="156">
        <v>1301.7715315</v>
      </c>
      <c r="J5336" s="156" t="s">
        <v>4328</v>
      </c>
      <c r="K5336" s="151" t="str">
        <f>IFERROR(IF(VLOOKUP(B5336,comp!$D:$L,1,FALSE)=B5336,"",""),"Novo")</f>
        <v/>
      </c>
    </row>
    <row r="5337" spans="1:11">
      <c r="A5337" s="151">
        <v>3780</v>
      </c>
      <c r="B5337" s="151">
        <v>12267</v>
      </c>
      <c r="C5337" s="151" t="s">
        <v>4004</v>
      </c>
      <c r="D5337" s="151" t="s">
        <v>727</v>
      </c>
      <c r="E5337" s="151">
        <v>2.0408200000000001</v>
      </c>
      <c r="F5337" s="154" t="s">
        <v>8189</v>
      </c>
      <c r="G5337" s="156">
        <v>428.57220000000001</v>
      </c>
      <c r="H5337" s="156">
        <v>0</v>
      </c>
      <c r="I5337" s="156">
        <v>41.401387591999999</v>
      </c>
      <c r="J5337" s="156" t="s">
        <v>4328</v>
      </c>
      <c r="K5337" s="151" t="str">
        <f>IFERROR(IF(VLOOKUP(B5337,comp!$D:$L,1,FALSE)=B5337,"",""),"Novo")</f>
        <v/>
      </c>
    </row>
    <row r="5338" spans="1:11">
      <c r="A5338" s="151">
        <v>3780</v>
      </c>
      <c r="B5338" s="151">
        <v>12271</v>
      </c>
      <c r="C5338" s="151" t="s">
        <v>4005</v>
      </c>
      <c r="D5338" s="151" t="s">
        <v>727</v>
      </c>
      <c r="E5338" s="151">
        <v>3.5568499999999998</v>
      </c>
      <c r="F5338" s="154" t="s">
        <v>8190</v>
      </c>
      <c r="G5338" s="156">
        <v>1301.7715315</v>
      </c>
      <c r="H5338" s="156">
        <v>0</v>
      </c>
      <c r="I5338" s="156">
        <v>49.907141209999999</v>
      </c>
      <c r="J5338" s="156" t="s">
        <v>4328</v>
      </c>
      <c r="K5338" s="151" t="str">
        <f>IFERROR(IF(VLOOKUP(B5338,comp!$D:$L,1,FALSE)=B5338,"",""),"Novo")</f>
        <v/>
      </c>
    </row>
    <row r="5339" spans="1:11">
      <c r="A5339" s="151">
        <v>3780</v>
      </c>
      <c r="B5339" s="151">
        <v>38769</v>
      </c>
      <c r="C5339" s="151" t="s">
        <v>2633</v>
      </c>
      <c r="D5339" s="151" t="s">
        <v>727</v>
      </c>
      <c r="E5339" s="151">
        <v>0.63430960000000003</v>
      </c>
      <c r="F5339" s="154" t="s">
        <v>8191</v>
      </c>
      <c r="G5339" s="156">
        <v>41.401387591999999</v>
      </c>
      <c r="H5339" s="156">
        <v>0</v>
      </c>
      <c r="I5339" s="156">
        <v>0.41857719999999998</v>
      </c>
      <c r="J5339" s="156" t="s">
        <v>4328</v>
      </c>
      <c r="K5339" s="151" t="str">
        <f>IFERROR(IF(VLOOKUP(B5339,comp!$D:$L,1,FALSE)=B5339,"",""),"Novo")</f>
        <v/>
      </c>
    </row>
    <row r="5340" spans="1:11">
      <c r="A5340" s="151">
        <v>3780</v>
      </c>
      <c r="B5340" s="151">
        <v>38770</v>
      </c>
      <c r="C5340" s="151" t="s">
        <v>4006</v>
      </c>
      <c r="D5340" s="151" t="s">
        <v>727</v>
      </c>
      <c r="E5340" s="151">
        <v>0.69644349999999999</v>
      </c>
      <c r="F5340" s="154" t="s">
        <v>8192</v>
      </c>
      <c r="G5340" s="156">
        <v>49.907141209999999</v>
      </c>
      <c r="H5340" s="156">
        <v>0</v>
      </c>
      <c r="I5340" s="156">
        <v>63.431977656000008</v>
      </c>
      <c r="J5340" s="156" t="s">
        <v>4328</v>
      </c>
      <c r="K5340" s="151" t="str">
        <f>IFERROR(IF(VLOOKUP(B5340,comp!$D:$L,1,FALSE)=B5340,"",""),"Novo")</f>
        <v/>
      </c>
    </row>
    <row r="5341" spans="1:11">
      <c r="A5341" s="151">
        <v>3780</v>
      </c>
      <c r="B5341" s="151">
        <v>38773</v>
      </c>
      <c r="C5341" s="151" t="s">
        <v>4007</v>
      </c>
      <c r="D5341" s="151" t="s">
        <v>727</v>
      </c>
      <c r="E5341" s="151">
        <v>6.3807500000000003E-2</v>
      </c>
      <c r="F5341" s="154" t="s">
        <v>7283</v>
      </c>
      <c r="G5341" s="156">
        <v>0.41857719999999998</v>
      </c>
      <c r="H5341" s="156">
        <v>0</v>
      </c>
      <c r="I5341" s="156">
        <v>43.525999327999997</v>
      </c>
      <c r="J5341" s="156" t="s">
        <v>4328</v>
      </c>
      <c r="K5341" s="151" t="str">
        <f>IFERROR(IF(VLOOKUP(B5341,comp!$D:$L,1,FALSE)=B5341,"",""),"Novo")</f>
        <v/>
      </c>
    </row>
    <row r="5342" spans="1:11">
      <c r="A5342" s="151">
        <v>3780</v>
      </c>
      <c r="B5342" s="151">
        <v>38775</v>
      </c>
      <c r="C5342" s="151" t="s">
        <v>2634</v>
      </c>
      <c r="D5342" s="151" t="s">
        <v>727</v>
      </c>
      <c r="E5342" s="151">
        <v>0.78514640000000002</v>
      </c>
      <c r="F5342" s="154" t="s">
        <v>8193</v>
      </c>
      <c r="G5342" s="156">
        <v>63.431977656000008</v>
      </c>
      <c r="H5342" s="156">
        <v>0</v>
      </c>
      <c r="I5342" s="156">
        <v>24.319348850000004</v>
      </c>
      <c r="J5342" s="156" t="s">
        <v>4328</v>
      </c>
      <c r="K5342" s="151" t="str">
        <f>IFERROR(IF(VLOOKUP(B5342,comp!$D:$L,1,FALSE)=B5342,"",""),"Novo")</f>
        <v/>
      </c>
    </row>
    <row r="5343" spans="1:11">
      <c r="A5343" s="151">
        <v>3780</v>
      </c>
      <c r="B5343" s="151">
        <v>38784</v>
      </c>
      <c r="C5343" s="151" t="s">
        <v>4008</v>
      </c>
      <c r="D5343" s="151" t="s">
        <v>727</v>
      </c>
      <c r="E5343" s="151">
        <v>0.65041839999999995</v>
      </c>
      <c r="F5343" s="154" t="s">
        <v>8194</v>
      </c>
      <c r="G5343" s="156">
        <v>43.525999327999997</v>
      </c>
      <c r="H5343" s="156">
        <v>0</v>
      </c>
      <c r="I5343" s="156">
        <v>56.432637960000001</v>
      </c>
      <c r="J5343" s="156" t="s">
        <v>4328</v>
      </c>
      <c r="K5343" s="151" t="str">
        <f>IFERROR(IF(VLOOKUP(B5343,comp!$D:$L,1,FALSE)=B5343,"",""),"Novo")</f>
        <v/>
      </c>
    </row>
    <row r="5344" spans="1:11">
      <c r="A5344" s="151">
        <v>3780</v>
      </c>
      <c r="B5344" s="151">
        <v>38889</v>
      </c>
      <c r="C5344" s="151" t="s">
        <v>4009</v>
      </c>
      <c r="D5344" s="151" t="s">
        <v>727</v>
      </c>
      <c r="E5344" s="151">
        <v>0.48619250000000003</v>
      </c>
      <c r="F5344" s="154" t="s">
        <v>8195</v>
      </c>
      <c r="G5344" s="156">
        <v>24.319348850000004</v>
      </c>
      <c r="H5344" s="156">
        <v>0</v>
      </c>
      <c r="I5344" s="156">
        <v>3.9987231960000003</v>
      </c>
      <c r="J5344" s="156" t="s">
        <v>4328</v>
      </c>
      <c r="K5344" s="151" t="str">
        <f>IFERROR(IF(VLOOKUP(B5344,comp!$D:$L,1,FALSE)=B5344,"",""),"Novo")</f>
        <v/>
      </c>
    </row>
    <row r="5345" spans="1:11">
      <c r="A5345" s="151">
        <v>3780</v>
      </c>
      <c r="B5345" s="151">
        <v>39378</v>
      </c>
      <c r="C5345" s="151" t="s">
        <v>4010</v>
      </c>
      <c r="D5345" s="151" t="s">
        <v>727</v>
      </c>
      <c r="E5345" s="151">
        <v>0.74058579999999996</v>
      </c>
      <c r="F5345" s="154" t="s">
        <v>8196</v>
      </c>
      <c r="G5345" s="156">
        <v>56.432637960000001</v>
      </c>
      <c r="H5345" s="156">
        <v>0</v>
      </c>
      <c r="I5345" s="156">
        <v>59.632401842999997</v>
      </c>
      <c r="J5345" s="156" t="s">
        <v>4328</v>
      </c>
      <c r="K5345" s="151" t="str">
        <f>IFERROR(IF(VLOOKUP(B5345,comp!$D:$L,1,FALSE)=B5345,"",""),"Novo")</f>
        <v/>
      </c>
    </row>
    <row r="5346" spans="1:11">
      <c r="A5346" s="151">
        <v>3780</v>
      </c>
      <c r="B5346" s="151">
        <v>39380</v>
      </c>
      <c r="C5346" s="151" t="s">
        <v>4011</v>
      </c>
      <c r="D5346" s="151" t="s">
        <v>727</v>
      </c>
      <c r="E5346" s="151">
        <v>0.19717570000000001</v>
      </c>
      <c r="F5346" s="154" t="s">
        <v>8197</v>
      </c>
      <c r="G5346" s="156">
        <v>3.9987231960000003</v>
      </c>
      <c r="H5346" s="156">
        <v>0</v>
      </c>
      <c r="I5346" s="156">
        <v>22.806322196</v>
      </c>
      <c r="J5346" s="156" t="s">
        <v>4328</v>
      </c>
      <c r="K5346" s="151" t="str">
        <f>IFERROR(IF(VLOOKUP(B5346,comp!$D:$L,1,FALSE)=B5346,"",""),"Novo")</f>
        <v/>
      </c>
    </row>
    <row r="5347" spans="1:11">
      <c r="A5347" s="151">
        <v>3780</v>
      </c>
      <c r="B5347" s="151">
        <v>39392</v>
      </c>
      <c r="C5347" s="151" t="s">
        <v>2555</v>
      </c>
      <c r="D5347" s="151" t="s">
        <v>727</v>
      </c>
      <c r="E5347" s="151">
        <v>0.76129709999999995</v>
      </c>
      <c r="F5347" s="154" t="s">
        <v>7850</v>
      </c>
      <c r="G5347" s="156">
        <v>59.632401842999997</v>
      </c>
      <c r="H5347" s="156">
        <v>0</v>
      </c>
      <c r="I5347" s="156">
        <v>28.891036676000002</v>
      </c>
      <c r="J5347" s="156" t="s">
        <v>4328</v>
      </c>
      <c r="K5347" s="151" t="str">
        <f>IFERROR(IF(VLOOKUP(B5347,comp!$D:$L,1,FALSE)=B5347,"",""),"Novo")</f>
        <v/>
      </c>
    </row>
    <row r="5348" spans="1:11">
      <c r="A5348" s="151">
        <v>3780</v>
      </c>
      <c r="B5348" s="151">
        <v>39393</v>
      </c>
      <c r="C5348" s="151" t="s">
        <v>2556</v>
      </c>
      <c r="D5348" s="151" t="s">
        <v>727</v>
      </c>
      <c r="E5348" s="151">
        <v>0.47081590000000001</v>
      </c>
      <c r="F5348" s="154" t="s">
        <v>8198</v>
      </c>
      <c r="G5348" s="156">
        <v>22.806322196</v>
      </c>
      <c r="H5348" s="156">
        <v>0</v>
      </c>
      <c r="I5348" s="156">
        <v>24.984067680000003</v>
      </c>
      <c r="J5348" s="156" t="s">
        <v>4328</v>
      </c>
      <c r="K5348" s="151" t="str">
        <f>IFERROR(IF(VLOOKUP(B5348,comp!$D:$L,1,FALSE)=B5348,"",""),"Novo")</f>
        <v/>
      </c>
    </row>
    <row r="5349" spans="1:11">
      <c r="A5349" s="151">
        <v>3780</v>
      </c>
      <c r="B5349" s="151">
        <v>39394</v>
      </c>
      <c r="C5349" s="151" t="s">
        <v>2557</v>
      </c>
      <c r="D5349" s="151" t="s">
        <v>727</v>
      </c>
      <c r="E5349" s="151">
        <v>0.52991630000000001</v>
      </c>
      <c r="F5349" s="154" t="s">
        <v>8199</v>
      </c>
      <c r="G5349" s="156">
        <v>28.891036676000002</v>
      </c>
      <c r="H5349" s="156">
        <v>0</v>
      </c>
      <c r="I5349" s="156">
        <v>46.864736575999999</v>
      </c>
      <c r="J5349" s="156" t="s">
        <v>4328</v>
      </c>
      <c r="K5349" s="151" t="str">
        <f>IFERROR(IF(VLOOKUP(B5349,comp!$D:$L,1,FALSE)=B5349,"",""),"Novo")</f>
        <v/>
      </c>
    </row>
    <row r="5350" spans="1:11">
      <c r="A5350" s="151">
        <v>3780</v>
      </c>
      <c r="B5350" s="151">
        <v>39395</v>
      </c>
      <c r="C5350" s="151" t="s">
        <v>2558</v>
      </c>
      <c r="D5350" s="151" t="s">
        <v>727</v>
      </c>
      <c r="E5350" s="151">
        <v>0.49278240000000001</v>
      </c>
      <c r="F5350" s="154" t="s">
        <v>7551</v>
      </c>
      <c r="G5350" s="156">
        <v>24.984067680000003</v>
      </c>
      <c r="H5350" s="156">
        <v>0</v>
      </c>
      <c r="I5350" s="156">
        <v>244.94445359999997</v>
      </c>
      <c r="J5350" s="156" t="s">
        <v>4328</v>
      </c>
      <c r="K5350" s="151" t="str">
        <f>IFERROR(IF(VLOOKUP(B5350,comp!$D:$L,1,FALSE)=B5350,"",""),"Novo")</f>
        <v/>
      </c>
    </row>
    <row r="5351" spans="1:11">
      <c r="A5351" s="151">
        <v>3780</v>
      </c>
      <c r="B5351" s="151">
        <v>39396</v>
      </c>
      <c r="C5351" s="151" t="s">
        <v>4012</v>
      </c>
      <c r="D5351" s="151" t="s">
        <v>727</v>
      </c>
      <c r="E5351" s="151">
        <v>0.67489540000000003</v>
      </c>
      <c r="F5351" s="154" t="s">
        <v>8200</v>
      </c>
      <c r="G5351" s="156">
        <v>46.864736575999999</v>
      </c>
      <c r="H5351" s="156">
        <v>0</v>
      </c>
      <c r="I5351" s="156">
        <v>40.24</v>
      </c>
      <c r="J5351" s="156" t="s">
        <v>4328</v>
      </c>
      <c r="K5351" s="151" t="str">
        <f>IFERROR(IF(VLOOKUP(B5351,comp!$D:$L,1,FALSE)=B5351,"",""),"Novo")</f>
        <v/>
      </c>
    </row>
    <row r="5352" spans="1:11">
      <c r="A5352" s="151">
        <v>3780</v>
      </c>
      <c r="B5352" s="151">
        <v>43543</v>
      </c>
      <c r="C5352" s="151" t="s">
        <v>4013</v>
      </c>
      <c r="D5352" s="151" t="s">
        <v>727</v>
      </c>
      <c r="E5352" s="151">
        <v>1.5428599999999999</v>
      </c>
      <c r="F5352" s="154" t="s">
        <v>8201</v>
      </c>
      <c r="G5352" s="156">
        <v>244.94445359999997</v>
      </c>
      <c r="H5352" s="156">
        <v>0</v>
      </c>
      <c r="I5352" s="156">
        <v>1.6116116100000002</v>
      </c>
      <c r="J5352" s="156" t="s">
        <v>4328</v>
      </c>
      <c r="K5352" s="151" t="str">
        <f>IFERROR(IF(VLOOKUP(B5352,comp!$D:$L,1,FALSE)=B5352,"",""),"Novo")</f>
        <v/>
      </c>
    </row>
    <row r="5353" spans="1:11">
      <c r="A5353" s="151">
        <v>4016</v>
      </c>
      <c r="B5353" s="151">
        <v>4016</v>
      </c>
      <c r="C5353" s="151" t="s">
        <v>4014</v>
      </c>
      <c r="D5353" s="151" t="s">
        <v>838</v>
      </c>
      <c r="E5353" s="151">
        <v>1</v>
      </c>
      <c r="F5353" s="154" t="s">
        <v>8202</v>
      </c>
      <c r="G5353" s="156">
        <v>40.24</v>
      </c>
      <c r="H5353" s="156">
        <v>0</v>
      </c>
      <c r="I5353" s="156">
        <v>6.4852650599999988</v>
      </c>
      <c r="J5353" s="156" t="s">
        <v>4328</v>
      </c>
      <c r="K5353" s="151" t="str">
        <f>IFERROR(IF(VLOOKUP(B5353,comp!$D:$L,1,FALSE)=B5353,"",""),"Novo")</f>
        <v/>
      </c>
    </row>
    <row r="5354" spans="1:11">
      <c r="A5354" s="151">
        <v>4016</v>
      </c>
      <c r="B5354" s="151">
        <v>4011</v>
      </c>
      <c r="C5354" s="151" t="s">
        <v>1766</v>
      </c>
      <c r="D5354" s="151" t="s">
        <v>838</v>
      </c>
      <c r="E5354" s="151">
        <v>0.20020019999999999</v>
      </c>
      <c r="F5354" s="154" t="s">
        <v>8203</v>
      </c>
      <c r="G5354" s="156">
        <v>1.6116116100000002</v>
      </c>
      <c r="H5354" s="156">
        <v>0</v>
      </c>
      <c r="I5354" s="156">
        <v>1.2923852899999999</v>
      </c>
      <c r="J5354" s="156" t="s">
        <v>4328</v>
      </c>
      <c r="K5354" s="151" t="str">
        <f>IFERROR(IF(VLOOKUP(B5354,comp!$D:$L,1,FALSE)=B5354,"",""),"Novo")</f>
        <v/>
      </c>
    </row>
    <row r="5355" spans="1:11">
      <c r="A5355" s="151">
        <v>4016</v>
      </c>
      <c r="B5355" s="151">
        <v>4012</v>
      </c>
      <c r="C5355" s="151" t="s">
        <v>4015</v>
      </c>
      <c r="D5355" s="151" t="s">
        <v>838</v>
      </c>
      <c r="E5355" s="151">
        <v>0.40156439999999999</v>
      </c>
      <c r="F5355" s="154" t="s">
        <v>7235</v>
      </c>
      <c r="G5355" s="156">
        <v>6.4852650599999988</v>
      </c>
      <c r="H5355" s="156">
        <v>0</v>
      </c>
      <c r="I5355" s="156">
        <v>80.800567332</v>
      </c>
      <c r="J5355" s="156" t="s">
        <v>4328</v>
      </c>
      <c r="K5355" s="151" t="str">
        <f>IFERROR(IF(VLOOKUP(B5355,comp!$D:$L,1,FALSE)=B5355,"",""),"Novo")</f>
        <v/>
      </c>
    </row>
    <row r="5356" spans="1:11">
      <c r="A5356" s="151">
        <v>4016</v>
      </c>
      <c r="B5356" s="151">
        <v>4013</v>
      </c>
      <c r="C5356" s="151" t="s">
        <v>1759</v>
      </c>
      <c r="D5356" s="151" t="s">
        <v>838</v>
      </c>
      <c r="E5356" s="151">
        <v>0.17924899999999999</v>
      </c>
      <c r="F5356" s="154" t="s">
        <v>7880</v>
      </c>
      <c r="G5356" s="156">
        <v>1.2923852899999999</v>
      </c>
      <c r="H5356" s="156">
        <v>0</v>
      </c>
      <c r="I5356" s="156">
        <v>121.842656244</v>
      </c>
      <c r="J5356" s="156" t="s">
        <v>4328</v>
      </c>
      <c r="K5356" s="151" t="str">
        <f>IFERROR(IF(VLOOKUP(B5356,comp!$D:$L,1,FALSE)=B5356,"",""),"Novo")</f>
        <v/>
      </c>
    </row>
    <row r="5357" spans="1:11">
      <c r="A5357" s="151">
        <v>4016</v>
      </c>
      <c r="B5357" s="151">
        <v>4014</v>
      </c>
      <c r="C5357" s="151" t="s">
        <v>2319</v>
      </c>
      <c r="D5357" s="151" t="s">
        <v>838</v>
      </c>
      <c r="E5357" s="151">
        <v>1.4170566</v>
      </c>
      <c r="F5357" s="154" t="s">
        <v>8204</v>
      </c>
      <c r="G5357" s="156">
        <v>80.800567332</v>
      </c>
      <c r="H5357" s="156">
        <v>0</v>
      </c>
      <c r="I5357" s="156">
        <v>257.95216241999998</v>
      </c>
      <c r="J5357" s="156" t="s">
        <v>4328</v>
      </c>
      <c r="K5357" s="151" t="str">
        <f>IFERROR(IF(VLOOKUP(B5357,comp!$D:$L,1,FALSE)=B5357,"",""),"Novo")</f>
        <v/>
      </c>
    </row>
    <row r="5358" spans="1:11">
      <c r="A5358" s="151">
        <v>4016</v>
      </c>
      <c r="B5358" s="151">
        <v>4015</v>
      </c>
      <c r="C5358" s="151" t="s">
        <v>2318</v>
      </c>
      <c r="D5358" s="151" t="s">
        <v>838</v>
      </c>
      <c r="E5358" s="151">
        <v>1.7401122</v>
      </c>
      <c r="F5358" s="154" t="s">
        <v>8205</v>
      </c>
      <c r="G5358" s="156">
        <v>121.842656244</v>
      </c>
      <c r="H5358" s="156">
        <v>0</v>
      </c>
      <c r="I5358" s="156">
        <v>14.594855695</v>
      </c>
      <c r="J5358" s="156" t="s">
        <v>4328</v>
      </c>
      <c r="K5358" s="151" t="str">
        <f>IFERROR(IF(VLOOKUP(B5358,comp!$D:$L,1,FALSE)=B5358,"",""),"Novo")</f>
        <v/>
      </c>
    </row>
    <row r="5359" spans="1:11">
      <c r="A5359" s="151">
        <v>4016</v>
      </c>
      <c r="B5359" s="151">
        <v>4017</v>
      </c>
      <c r="C5359" s="151" t="s">
        <v>4016</v>
      </c>
      <c r="D5359" s="151" t="s">
        <v>838</v>
      </c>
      <c r="E5359" s="151">
        <v>2.5319215000000002</v>
      </c>
      <c r="F5359" s="154" t="s">
        <v>8206</v>
      </c>
      <c r="G5359" s="156">
        <v>257.95216241999998</v>
      </c>
      <c r="H5359" s="156">
        <v>0</v>
      </c>
      <c r="I5359" s="156">
        <v>3.6146026980000001</v>
      </c>
      <c r="J5359" s="156" t="s">
        <v>4328</v>
      </c>
      <c r="K5359" s="151" t="str">
        <f>IFERROR(IF(VLOOKUP(B5359,comp!$D:$L,1,FALSE)=B5359,"",""),"Novo")</f>
        <v/>
      </c>
    </row>
    <row r="5360" spans="1:11">
      <c r="A5360" s="151">
        <v>4016</v>
      </c>
      <c r="B5360" s="151">
        <v>4018</v>
      </c>
      <c r="C5360" s="151" t="s">
        <v>1765</v>
      </c>
      <c r="D5360" s="151" t="s">
        <v>838</v>
      </c>
      <c r="E5360" s="151">
        <v>0.60234650000000001</v>
      </c>
      <c r="F5360" s="154" t="s">
        <v>8207</v>
      </c>
      <c r="G5360" s="156">
        <v>14.594855695</v>
      </c>
      <c r="H5360" s="156">
        <v>0</v>
      </c>
      <c r="I5360" s="156">
        <v>10.172218531999999</v>
      </c>
      <c r="J5360" s="156" t="s">
        <v>4328</v>
      </c>
      <c r="K5360" s="151" t="str">
        <f>IFERROR(IF(VLOOKUP(B5360,comp!$D:$L,1,FALSE)=B5360,"",""),"Novo")</f>
        <v/>
      </c>
    </row>
    <row r="5361" spans="1:11">
      <c r="A5361" s="151">
        <v>4016</v>
      </c>
      <c r="B5361" s="151">
        <v>4019</v>
      </c>
      <c r="C5361" s="151" t="s">
        <v>4017</v>
      </c>
      <c r="D5361" s="151" t="s">
        <v>838</v>
      </c>
      <c r="E5361" s="151">
        <v>0.29971829999999999</v>
      </c>
      <c r="F5361" s="154" t="s">
        <v>8208</v>
      </c>
      <c r="G5361" s="156">
        <v>3.6146026980000001</v>
      </c>
      <c r="H5361" s="156">
        <v>0</v>
      </c>
      <c r="I5361" s="156">
        <v>2.5066697319999998</v>
      </c>
      <c r="J5361" s="156" t="s">
        <v>4328</v>
      </c>
      <c r="K5361" s="151" t="str">
        <f>IFERROR(IF(VLOOKUP(B5361,comp!$D:$L,1,FALSE)=B5361,"",""),"Novo")</f>
        <v/>
      </c>
    </row>
    <row r="5362" spans="1:11">
      <c r="A5362" s="151">
        <v>4016</v>
      </c>
      <c r="B5362" s="151">
        <v>4020</v>
      </c>
      <c r="C5362" s="151" t="s">
        <v>1760</v>
      </c>
      <c r="D5362" s="151" t="s">
        <v>838</v>
      </c>
      <c r="E5362" s="151">
        <v>0.50282839999999995</v>
      </c>
      <c r="F5362" s="154" t="s">
        <v>8209</v>
      </c>
      <c r="G5362" s="156">
        <v>10.172218531999999</v>
      </c>
      <c r="H5362" s="156">
        <v>0</v>
      </c>
      <c r="I5362" s="156">
        <v>1.387680984</v>
      </c>
      <c r="J5362" s="156" t="s">
        <v>4328</v>
      </c>
      <c r="K5362" s="151" t="str">
        <f>IFERROR(IF(VLOOKUP(B5362,comp!$D:$L,1,FALSE)=B5362,"",""),"Novo")</f>
        <v/>
      </c>
    </row>
    <row r="5363" spans="1:11">
      <c r="A5363" s="151">
        <v>4016</v>
      </c>
      <c r="B5363" s="151">
        <v>4021</v>
      </c>
      <c r="C5363" s="151" t="s">
        <v>1754</v>
      </c>
      <c r="D5363" s="151" t="s">
        <v>838</v>
      </c>
      <c r="E5363" s="151">
        <v>0.24966830000000001</v>
      </c>
      <c r="F5363" s="154" t="s">
        <v>8210</v>
      </c>
      <c r="G5363" s="156">
        <v>2.5066697319999998</v>
      </c>
      <c r="H5363" s="156">
        <v>0</v>
      </c>
      <c r="I5363" s="156">
        <v>30.658565919999997</v>
      </c>
      <c r="J5363" s="156" t="s">
        <v>4328</v>
      </c>
      <c r="K5363" s="151" t="str">
        <f>IFERROR(IF(VLOOKUP(B5363,comp!$D:$L,1,FALSE)=B5363,"",""),"Novo")</f>
        <v/>
      </c>
    </row>
    <row r="5364" spans="1:11">
      <c r="A5364" s="151">
        <v>4016</v>
      </c>
      <c r="B5364" s="151">
        <v>4030</v>
      </c>
      <c r="C5364" s="151" t="s">
        <v>2317</v>
      </c>
      <c r="D5364" s="151" t="s">
        <v>838</v>
      </c>
      <c r="E5364" s="151">
        <v>0.18576719999999999</v>
      </c>
      <c r="F5364" s="154" t="s">
        <v>7136</v>
      </c>
      <c r="G5364" s="156">
        <v>1.387680984</v>
      </c>
      <c r="H5364" s="156">
        <v>0</v>
      </c>
      <c r="I5364" s="156">
        <v>75.477878949000001</v>
      </c>
      <c r="J5364" s="156" t="s">
        <v>4328</v>
      </c>
      <c r="K5364" s="151" t="str">
        <f>IFERROR(IF(VLOOKUP(B5364,comp!$D:$L,1,FALSE)=B5364,"",""),"Novo")</f>
        <v/>
      </c>
    </row>
    <row r="5365" spans="1:11">
      <c r="A5365" s="151">
        <v>4016</v>
      </c>
      <c r="B5365" s="151">
        <v>4031</v>
      </c>
      <c r="C5365" s="151" t="s">
        <v>4018</v>
      </c>
      <c r="D5365" s="151" t="s">
        <v>838</v>
      </c>
      <c r="E5365" s="151">
        <v>0.87296600000000002</v>
      </c>
      <c r="F5365" s="154" t="s">
        <v>8211</v>
      </c>
      <c r="G5365" s="156">
        <v>30.658565919999997</v>
      </c>
      <c r="H5365" s="156">
        <v>0</v>
      </c>
      <c r="I5365" s="156">
        <v>0.12141452699999999</v>
      </c>
      <c r="J5365" s="156" t="s">
        <v>4328</v>
      </c>
      <c r="K5365" s="151" t="str">
        <f>IFERROR(IF(VLOOKUP(B5365,comp!$D:$L,1,FALSE)=B5365,"",""),"Novo")</f>
        <v/>
      </c>
    </row>
    <row r="5366" spans="1:11">
      <c r="A5366" s="151">
        <v>4016</v>
      </c>
      <c r="B5366" s="151">
        <v>11621</v>
      </c>
      <c r="C5366" s="151" t="s">
        <v>2251</v>
      </c>
      <c r="D5366" s="151" t="s">
        <v>838</v>
      </c>
      <c r="E5366" s="151">
        <v>1.3695858999999999</v>
      </c>
      <c r="F5366" s="154" t="s">
        <v>8212</v>
      </c>
      <c r="G5366" s="156">
        <v>75.477878949000001</v>
      </c>
      <c r="H5366" s="156">
        <v>0</v>
      </c>
      <c r="I5366" s="156">
        <v>0.85114165499999994</v>
      </c>
      <c r="J5366" s="156" t="s">
        <v>4328</v>
      </c>
      <c r="K5366" s="151" t="str">
        <f>IFERROR(IF(VLOOKUP(B5366,comp!$D:$L,1,FALSE)=B5366,"",""),"Novo")</f>
        <v/>
      </c>
    </row>
    <row r="5367" spans="1:11">
      <c r="A5367" s="151">
        <v>4016</v>
      </c>
      <c r="B5367" s="151">
        <v>38365</v>
      </c>
      <c r="C5367" s="151" t="s">
        <v>2324</v>
      </c>
      <c r="D5367" s="151" t="s">
        <v>838</v>
      </c>
      <c r="E5367" s="151">
        <v>5.49387E-2</v>
      </c>
      <c r="F5367" s="154" t="s">
        <v>7755</v>
      </c>
      <c r="G5367" s="156">
        <v>0.12141452699999999</v>
      </c>
      <c r="H5367" s="156">
        <v>0</v>
      </c>
      <c r="I5367" s="156">
        <v>2.6486486399999998</v>
      </c>
      <c r="J5367" s="156" t="s">
        <v>4328</v>
      </c>
      <c r="K5367" s="151" t="str">
        <f>IFERROR(IF(VLOOKUP(B5367,comp!$D:$L,1,FALSE)=B5367,"",""),"Novo")</f>
        <v/>
      </c>
    </row>
    <row r="5368" spans="1:11">
      <c r="A5368" s="151">
        <v>4016</v>
      </c>
      <c r="B5368" s="151">
        <v>38366</v>
      </c>
      <c r="C5368" s="151" t="s">
        <v>4019</v>
      </c>
      <c r="D5368" s="151" t="s">
        <v>838</v>
      </c>
      <c r="E5368" s="151">
        <v>0.14549429999999999</v>
      </c>
      <c r="F5368" s="154" t="s">
        <v>8213</v>
      </c>
      <c r="G5368" s="156">
        <v>0.85114165499999994</v>
      </c>
      <c r="H5368" s="156">
        <v>0</v>
      </c>
      <c r="I5368" s="156">
        <v>1.093887678</v>
      </c>
      <c r="J5368" s="156" t="s">
        <v>4328</v>
      </c>
      <c r="K5368" s="151" t="str">
        <f>IFERROR(IF(VLOOKUP(B5368,comp!$D:$L,1,FALSE)=B5368,"",""),"Novo")</f>
        <v/>
      </c>
    </row>
    <row r="5369" spans="1:11">
      <c r="A5369" s="151">
        <v>4016</v>
      </c>
      <c r="B5369" s="151">
        <v>38544</v>
      </c>
      <c r="C5369" s="151" t="s">
        <v>4020</v>
      </c>
      <c r="D5369" s="151" t="s">
        <v>838</v>
      </c>
      <c r="E5369" s="151">
        <v>0.25665199999999999</v>
      </c>
      <c r="F5369" s="154" t="s">
        <v>8214</v>
      </c>
      <c r="G5369" s="156">
        <v>2.6486486399999998</v>
      </c>
      <c r="H5369" s="156">
        <v>0</v>
      </c>
      <c r="I5369" s="156">
        <v>15.923824464999999</v>
      </c>
      <c r="J5369" s="156" t="s">
        <v>4328</v>
      </c>
      <c r="K5369" s="151" t="str">
        <f>IFERROR(IF(VLOOKUP(B5369,comp!$D:$L,1,FALSE)=B5369,"",""),"Novo")</f>
        <v/>
      </c>
    </row>
    <row r="5370" spans="1:11">
      <c r="A5370" s="151">
        <v>4016</v>
      </c>
      <c r="B5370" s="151">
        <v>38545</v>
      </c>
      <c r="C5370" s="151" t="s">
        <v>4021</v>
      </c>
      <c r="D5370" s="151" t="s">
        <v>838</v>
      </c>
      <c r="E5370" s="151">
        <v>0.16499059999999999</v>
      </c>
      <c r="F5370" s="154" t="s">
        <v>8215</v>
      </c>
      <c r="G5370" s="156">
        <v>1.093887678</v>
      </c>
      <c r="H5370" s="156">
        <v>0</v>
      </c>
      <c r="I5370" s="156">
        <v>19.060635788999999</v>
      </c>
      <c r="J5370" s="156" t="s">
        <v>4328</v>
      </c>
      <c r="K5370" s="151" t="str">
        <f>IFERROR(IF(VLOOKUP(B5370,comp!$D:$L,1,FALSE)=B5370,"",""),"Novo")</f>
        <v/>
      </c>
    </row>
    <row r="5371" spans="1:11">
      <c r="A5371" s="151">
        <v>4016</v>
      </c>
      <c r="B5371" s="151">
        <v>39323</v>
      </c>
      <c r="C5371" s="151" t="s">
        <v>1924</v>
      </c>
      <c r="D5371" s="151" t="s">
        <v>838</v>
      </c>
      <c r="E5371" s="151">
        <v>0.62915149999999997</v>
      </c>
      <c r="F5371" s="154" t="s">
        <v>8216</v>
      </c>
      <c r="G5371" s="156">
        <v>15.923824464999999</v>
      </c>
      <c r="H5371" s="156">
        <v>0</v>
      </c>
      <c r="I5371" s="156">
        <v>259.67263481999998</v>
      </c>
      <c r="J5371" s="156" t="s">
        <v>4328</v>
      </c>
      <c r="K5371" s="151" t="str">
        <f>IFERROR(IF(VLOOKUP(B5371,comp!$D:$L,1,FALSE)=B5371,"",""),"Novo")</f>
        <v/>
      </c>
    </row>
    <row r="5372" spans="1:11">
      <c r="A5372" s="151">
        <v>4016</v>
      </c>
      <c r="B5372" s="151">
        <v>39700</v>
      </c>
      <c r="C5372" s="151" t="s">
        <v>4022</v>
      </c>
      <c r="D5372" s="151" t="s">
        <v>838</v>
      </c>
      <c r="E5372" s="151">
        <v>0.68835809999999997</v>
      </c>
      <c r="F5372" s="154" t="s">
        <v>8217</v>
      </c>
      <c r="G5372" s="156">
        <v>19.060635788999999</v>
      </c>
      <c r="H5372" s="156">
        <v>39.090000000000003</v>
      </c>
      <c r="I5372" s="156">
        <v>39.090000000000003</v>
      </c>
      <c r="J5372" s="156" t="s">
        <v>4328</v>
      </c>
      <c r="K5372" s="151" t="str">
        <f>IFERROR(IF(VLOOKUP(B5372,comp!$D:$L,1,FALSE)=B5372,"",""),"Novo")</f>
        <v/>
      </c>
    </row>
    <row r="5373" spans="1:11">
      <c r="A5373" s="151">
        <v>4016</v>
      </c>
      <c r="B5373" s="151">
        <v>39701</v>
      </c>
      <c r="C5373" s="151" t="s">
        <v>4023</v>
      </c>
      <c r="D5373" s="151" t="s">
        <v>727</v>
      </c>
      <c r="E5373" s="151">
        <v>2.5403310000000001</v>
      </c>
      <c r="F5373" s="154" t="s">
        <v>8218</v>
      </c>
      <c r="G5373" s="156">
        <v>259.67263481999998</v>
      </c>
      <c r="H5373" s="156">
        <v>137.61236636799998</v>
      </c>
      <c r="I5373" s="156">
        <v>137.61236636799998</v>
      </c>
      <c r="J5373" s="156" t="s">
        <v>4328</v>
      </c>
      <c r="K5373" s="151" t="str">
        <f>IFERROR(IF(VLOOKUP(B5373,comp!$D:$L,1,FALSE)=B5373,"",""),"Novo")</f>
        <v/>
      </c>
    </row>
    <row r="5374" spans="1:11">
      <c r="A5374" s="151">
        <v>4083</v>
      </c>
      <c r="B5374" s="151">
        <v>4083</v>
      </c>
      <c r="C5374" s="151" t="s">
        <v>4024</v>
      </c>
      <c r="D5374" s="151" t="s">
        <v>852</v>
      </c>
      <c r="E5374" s="151">
        <v>1</v>
      </c>
      <c r="F5374" s="154" t="s">
        <v>8219</v>
      </c>
      <c r="G5374" s="156">
        <v>0</v>
      </c>
      <c r="H5374" s="156">
        <v>1504487.6</v>
      </c>
      <c r="I5374" s="156">
        <v>1504487.6</v>
      </c>
      <c r="J5374" s="156" t="s">
        <v>704</v>
      </c>
      <c r="K5374" s="151" t="str">
        <f>IFERROR(IF(VLOOKUP(B5374,comp!$D:$L,1,FALSE)=B5374,"",""),"Novo")</f>
        <v/>
      </c>
    </row>
    <row r="5375" spans="1:11">
      <c r="A5375" s="151">
        <v>4083</v>
      </c>
      <c r="B5375" s="151">
        <v>4069</v>
      </c>
      <c r="C5375" s="151" t="s">
        <v>4025</v>
      </c>
      <c r="D5375" s="151" t="s">
        <v>852</v>
      </c>
      <c r="E5375" s="151">
        <v>2.1582867999999999</v>
      </c>
      <c r="F5375" s="154" t="s">
        <v>8220</v>
      </c>
      <c r="G5375" s="156">
        <v>0</v>
      </c>
      <c r="H5375" s="156">
        <v>5296832.0151106557</v>
      </c>
      <c r="I5375" s="156">
        <v>5296832.0151106557</v>
      </c>
      <c r="J5375" s="156" t="s">
        <v>704</v>
      </c>
      <c r="K5375" s="151" t="str">
        <f>IFERROR(IF(VLOOKUP(B5375,comp!$D:$L,1,FALSE)=B5375,"",""),"Novo")</f>
        <v/>
      </c>
    </row>
    <row r="5376" spans="1:11">
      <c r="A5376" s="151">
        <v>4083</v>
      </c>
      <c r="B5376" s="151">
        <v>40818</v>
      </c>
      <c r="C5376" s="151" t="s">
        <v>4026</v>
      </c>
      <c r="D5376" s="151" t="s">
        <v>3050</v>
      </c>
      <c r="E5376" s="151">
        <v>220</v>
      </c>
      <c r="F5376" s="154" t="s">
        <v>8221</v>
      </c>
      <c r="G5376" s="156">
        <v>0</v>
      </c>
      <c r="H5376" s="156">
        <v>0</v>
      </c>
      <c r="I5376" s="156">
        <v>1170000</v>
      </c>
      <c r="J5376" s="156" t="s">
        <v>704</v>
      </c>
      <c r="K5376" s="151" t="str">
        <f>IFERROR(IF(VLOOKUP(B5376,comp!$D:$L,1,FALSE)=B5376,"",""),"Novo")</f>
        <v/>
      </c>
    </row>
    <row r="5377" spans="1:11">
      <c r="A5377" s="151">
        <v>4083</v>
      </c>
      <c r="B5377" s="151">
        <v>40819</v>
      </c>
      <c r="C5377" s="151" t="s">
        <v>4027</v>
      </c>
      <c r="D5377" s="151" t="s">
        <v>3050</v>
      </c>
      <c r="E5377" s="151">
        <v>474.82309120000002</v>
      </c>
      <c r="F5377" s="154" t="s">
        <v>8222</v>
      </c>
      <c r="G5377" s="156">
        <v>0</v>
      </c>
      <c r="H5377" s="156">
        <v>0</v>
      </c>
      <c r="I5377" s="156">
        <v>2001780.657176076</v>
      </c>
      <c r="J5377" s="156" t="s">
        <v>704</v>
      </c>
      <c r="K5377" s="151" t="str">
        <f>IFERROR(IF(VLOOKUP(B5377,comp!$D:$L,1,FALSE)=B5377,"",""),"Novo")</f>
        <v/>
      </c>
    </row>
    <row r="5378" spans="1:11">
      <c r="A5378" s="151">
        <v>4090</v>
      </c>
      <c r="B5378" s="151">
        <v>4090</v>
      </c>
      <c r="C5378" s="151" t="s">
        <v>1522</v>
      </c>
      <c r="D5378" s="151" t="s">
        <v>727</v>
      </c>
      <c r="E5378" s="151">
        <v>1</v>
      </c>
      <c r="F5378" s="154" t="s">
        <v>8223</v>
      </c>
      <c r="G5378" s="156">
        <v>1170000</v>
      </c>
      <c r="H5378" s="156">
        <v>0</v>
      </c>
      <c r="I5378" s="156">
        <v>1806615.8785249828</v>
      </c>
      <c r="J5378" s="156" t="s">
        <v>4328</v>
      </c>
      <c r="K5378" s="151" t="str">
        <f>IFERROR(IF(VLOOKUP(B5378,comp!$D:$L,1,FALSE)=B5378,"",""),"Novo")</f>
        <v/>
      </c>
    </row>
    <row r="5379" spans="1:11">
      <c r="A5379" s="151">
        <v>4090</v>
      </c>
      <c r="B5379" s="151">
        <v>10597</v>
      </c>
      <c r="C5379" s="151" t="s">
        <v>4028</v>
      </c>
      <c r="D5379" s="151" t="s">
        <v>727</v>
      </c>
      <c r="E5379" s="151">
        <v>1.3080228</v>
      </c>
      <c r="F5379" s="154" t="s">
        <v>8224</v>
      </c>
      <c r="G5379" s="156">
        <v>2001780.657176076</v>
      </c>
      <c r="H5379" s="156">
        <v>24.43</v>
      </c>
      <c r="I5379" s="156">
        <v>24.43</v>
      </c>
      <c r="J5379" s="156" t="s">
        <v>4328</v>
      </c>
      <c r="K5379" s="151" t="str">
        <f>IFERROR(IF(VLOOKUP(B5379,comp!$D:$L,1,FALSE)=B5379,"",""),"Novo")</f>
        <v/>
      </c>
    </row>
    <row r="5380" spans="1:11">
      <c r="A5380" s="151">
        <v>4090</v>
      </c>
      <c r="B5380" s="151">
        <v>13227</v>
      </c>
      <c r="C5380" s="151" t="s">
        <v>4029</v>
      </c>
      <c r="D5380" s="151" t="s">
        <v>727</v>
      </c>
      <c r="E5380" s="151">
        <v>1.2426246999999999</v>
      </c>
      <c r="F5380" s="154" t="s">
        <v>8225</v>
      </c>
      <c r="G5380" s="156">
        <v>1806615.8785249828</v>
      </c>
      <c r="H5380" s="156">
        <v>37.774928805999998</v>
      </c>
      <c r="I5380" s="156">
        <v>37.774928805999998</v>
      </c>
      <c r="J5380" s="156" t="s">
        <v>4328</v>
      </c>
      <c r="K5380" s="151" t="str">
        <f>IFERROR(IF(VLOOKUP(B5380,comp!$D:$L,1,FALSE)=B5380,"",""),"Novo")</f>
        <v/>
      </c>
    </row>
    <row r="5381" spans="1:11">
      <c r="A5381" s="151">
        <v>4093</v>
      </c>
      <c r="B5381" s="151">
        <v>4093</v>
      </c>
      <c r="C5381" s="151" t="s">
        <v>4030</v>
      </c>
      <c r="D5381" s="151" t="s">
        <v>852</v>
      </c>
      <c r="E5381" s="151">
        <v>1</v>
      </c>
      <c r="F5381" s="154" t="s">
        <v>8226</v>
      </c>
      <c r="G5381" s="156">
        <v>0</v>
      </c>
      <c r="H5381" s="156">
        <v>18.216099234000001</v>
      </c>
      <c r="I5381" s="156">
        <v>18.216099234000001</v>
      </c>
      <c r="J5381" s="156" t="s">
        <v>704</v>
      </c>
      <c r="K5381" s="151" t="str">
        <f>IFERROR(IF(VLOOKUP(B5381,comp!$D:$L,1,FALSE)=B5381,"",""),"Novo")</f>
        <v/>
      </c>
    </row>
    <row r="5382" spans="1:11">
      <c r="A5382" s="151">
        <v>4093</v>
      </c>
      <c r="B5382" s="151">
        <v>4094</v>
      </c>
      <c r="C5382" s="151" t="s">
        <v>4031</v>
      </c>
      <c r="D5382" s="151" t="s">
        <v>852</v>
      </c>
      <c r="E5382" s="151">
        <v>1.2438237999999999</v>
      </c>
      <c r="F5382" s="154" t="s">
        <v>8227</v>
      </c>
      <c r="G5382" s="156">
        <v>0</v>
      </c>
      <c r="H5382" s="156">
        <v>28.954172030000002</v>
      </c>
      <c r="I5382" s="156">
        <v>28.954172030000002</v>
      </c>
      <c r="J5382" s="156" t="s">
        <v>704</v>
      </c>
      <c r="K5382" s="151" t="str">
        <f>IFERROR(IF(VLOOKUP(B5382,comp!$D:$L,1,FALSE)=B5382,"",""),"Novo")</f>
        <v/>
      </c>
    </row>
    <row r="5383" spans="1:11">
      <c r="A5383" s="151">
        <v>4093</v>
      </c>
      <c r="B5383" s="151">
        <v>4095</v>
      </c>
      <c r="C5383" s="151" t="s">
        <v>4032</v>
      </c>
      <c r="D5383" s="151" t="s">
        <v>852</v>
      </c>
      <c r="E5383" s="151">
        <v>0.89558009999999999</v>
      </c>
      <c r="F5383" s="154" t="s">
        <v>8228</v>
      </c>
      <c r="G5383" s="156">
        <v>0</v>
      </c>
      <c r="H5383" s="156">
        <v>940304.2</v>
      </c>
      <c r="I5383" s="156">
        <v>940304.2</v>
      </c>
      <c r="J5383" s="156" t="s">
        <v>704</v>
      </c>
      <c r="K5383" s="151" t="str">
        <f>IFERROR(IF(VLOOKUP(B5383,comp!$D:$L,1,FALSE)=B5383,"",""),"Novo")</f>
        <v/>
      </c>
    </row>
    <row r="5384" spans="1:11">
      <c r="A5384" s="151">
        <v>4093</v>
      </c>
      <c r="B5384" s="151">
        <v>4096</v>
      </c>
      <c r="C5384" s="151" t="s">
        <v>4033</v>
      </c>
      <c r="D5384" s="151" t="s">
        <v>852</v>
      </c>
      <c r="E5384" s="151">
        <v>1.0574935000000001</v>
      </c>
      <c r="F5384" s="154" t="s">
        <v>8229</v>
      </c>
      <c r="G5384" s="156">
        <v>0</v>
      </c>
      <c r="H5384" s="156">
        <v>26.375027976000002</v>
      </c>
      <c r="I5384" s="156">
        <v>26.375027976000002</v>
      </c>
      <c r="J5384" s="156" t="s">
        <v>704</v>
      </c>
      <c r="K5384" s="151" t="str">
        <f>IFERROR(IF(VLOOKUP(B5384,comp!$D:$L,1,FALSE)=B5384,"",""),"Novo")</f>
        <v/>
      </c>
    </row>
    <row r="5385" spans="1:11">
      <c r="A5385" s="151">
        <v>4093</v>
      </c>
      <c r="B5385" s="151">
        <v>10512</v>
      </c>
      <c r="C5385" s="151" t="s">
        <v>4034</v>
      </c>
      <c r="D5385" s="151" t="s">
        <v>3050</v>
      </c>
      <c r="E5385" s="151">
        <v>220</v>
      </c>
      <c r="F5385" s="154" t="s">
        <v>8230</v>
      </c>
      <c r="G5385" s="156">
        <v>0</v>
      </c>
      <c r="H5385" s="156">
        <v>1454742.53763504</v>
      </c>
      <c r="I5385" s="156">
        <v>1454742.53763504</v>
      </c>
      <c r="J5385" s="156" t="s">
        <v>704</v>
      </c>
      <c r="K5385" s="151" t="str">
        <f>IFERROR(IF(VLOOKUP(B5385,comp!$D:$L,1,FALSE)=B5385,"",""),"Novo")</f>
        <v/>
      </c>
    </row>
    <row r="5386" spans="1:11">
      <c r="A5386" s="151">
        <v>4093</v>
      </c>
      <c r="B5386" s="151">
        <v>20020</v>
      </c>
      <c r="C5386" s="151" t="s">
        <v>4035</v>
      </c>
      <c r="D5386" s="151" t="s">
        <v>852</v>
      </c>
      <c r="E5386" s="151">
        <v>1.0392052000000001</v>
      </c>
      <c r="F5386" s="154" t="s">
        <v>8231</v>
      </c>
      <c r="G5386" s="156">
        <v>0</v>
      </c>
      <c r="H5386" s="156">
        <v>701461.68395705998</v>
      </c>
      <c r="I5386" s="156">
        <v>701461.68395705998</v>
      </c>
      <c r="J5386" s="156" t="s">
        <v>704</v>
      </c>
      <c r="K5386" s="151" t="str">
        <f>IFERROR(IF(VLOOKUP(B5386,comp!$D:$L,1,FALSE)=B5386,"",""),"Novo")</f>
        <v/>
      </c>
    </row>
    <row r="5387" spans="1:11">
      <c r="A5387" s="151">
        <v>4093</v>
      </c>
      <c r="B5387" s="151">
        <v>40988</v>
      </c>
      <c r="C5387" s="151" t="s">
        <v>4036</v>
      </c>
      <c r="D5387" s="151" t="s">
        <v>3050</v>
      </c>
      <c r="E5387" s="151">
        <v>273.64124600000002</v>
      </c>
      <c r="F5387" s="154" t="s">
        <v>8232</v>
      </c>
      <c r="G5387" s="156">
        <v>0</v>
      </c>
      <c r="H5387" s="156">
        <v>1115054.3076014961</v>
      </c>
      <c r="I5387" s="156">
        <v>1115054.3076014961</v>
      </c>
      <c r="J5387" s="156" t="s">
        <v>704</v>
      </c>
      <c r="K5387" s="151" t="str">
        <f>IFERROR(IF(VLOOKUP(B5387,comp!$D:$L,1,FALSE)=B5387,"",""),"Novo")</f>
        <v/>
      </c>
    </row>
    <row r="5388" spans="1:11">
      <c r="A5388" s="151">
        <v>4093</v>
      </c>
      <c r="B5388" s="151">
        <v>40990</v>
      </c>
      <c r="C5388" s="151" t="s">
        <v>4037</v>
      </c>
      <c r="D5388" s="151" t="s">
        <v>3050</v>
      </c>
      <c r="E5388" s="151">
        <v>197.02762300000001</v>
      </c>
      <c r="F5388" s="154" t="s">
        <v>8233</v>
      </c>
      <c r="G5388" s="156">
        <v>0</v>
      </c>
      <c r="H5388" s="156">
        <v>1015479.6865176241</v>
      </c>
      <c r="I5388" s="156">
        <v>1015479.6865176241</v>
      </c>
      <c r="J5388" s="156" t="s">
        <v>704</v>
      </c>
      <c r="K5388" s="151" t="str">
        <f>IFERROR(IF(VLOOKUP(B5388,comp!$D:$L,1,FALSE)=B5388,"",""),"Novo")</f>
        <v/>
      </c>
    </row>
    <row r="5389" spans="1:11">
      <c r="A5389" s="151">
        <v>4093</v>
      </c>
      <c r="B5389" s="151">
        <v>40992</v>
      </c>
      <c r="C5389" s="151" t="s">
        <v>4038</v>
      </c>
      <c r="D5389" s="151" t="s">
        <v>3050</v>
      </c>
      <c r="E5389" s="151">
        <v>232.64856080000001</v>
      </c>
      <c r="F5389" s="154" t="s">
        <v>8234</v>
      </c>
      <c r="G5389" s="156">
        <v>0</v>
      </c>
      <c r="H5389" s="156">
        <v>0</v>
      </c>
      <c r="I5389" s="156">
        <v>69.23</v>
      </c>
      <c r="J5389" s="156" t="s">
        <v>704</v>
      </c>
      <c r="K5389" s="151" t="str">
        <f>IFERROR(IF(VLOOKUP(B5389,comp!$D:$L,1,FALSE)=B5389,"",""),"Novo")</f>
        <v/>
      </c>
    </row>
    <row r="5390" spans="1:11">
      <c r="A5390" s="151">
        <v>4093</v>
      </c>
      <c r="B5390" s="151">
        <v>41038</v>
      </c>
      <c r="C5390" s="151" t="s">
        <v>4039</v>
      </c>
      <c r="D5390" s="151" t="s">
        <v>3050</v>
      </c>
      <c r="E5390" s="151">
        <v>228.62513430000001</v>
      </c>
      <c r="F5390" s="154" t="s">
        <v>8235</v>
      </c>
      <c r="G5390" s="156">
        <v>0</v>
      </c>
      <c r="H5390" s="156">
        <v>0</v>
      </c>
      <c r="I5390" s="156">
        <v>12.547827957000001</v>
      </c>
      <c r="J5390" s="156" t="s">
        <v>704</v>
      </c>
      <c r="K5390" s="151" t="str">
        <f>IFERROR(IF(VLOOKUP(B5390,comp!$D:$L,1,FALSE)=B5390,"",""),"Novo")</f>
        <v/>
      </c>
    </row>
    <row r="5391" spans="1:11">
      <c r="A5391" s="151">
        <v>4102</v>
      </c>
      <c r="B5391" s="151">
        <v>4102</v>
      </c>
      <c r="C5391" s="151" t="s">
        <v>4040</v>
      </c>
      <c r="D5391" s="151" t="s">
        <v>727</v>
      </c>
      <c r="E5391" s="151">
        <v>1</v>
      </c>
      <c r="F5391" s="154" t="s">
        <v>8236</v>
      </c>
      <c r="G5391" s="156">
        <v>69.23</v>
      </c>
      <c r="H5391" s="156">
        <v>0</v>
      </c>
      <c r="I5391" s="156">
        <v>19.455422350000003</v>
      </c>
      <c r="J5391" s="156" t="s">
        <v>4328</v>
      </c>
      <c r="K5391" s="151" t="str">
        <f>IFERROR(IF(VLOOKUP(B5391,comp!$D:$L,1,FALSE)=B5391,"",""),"Novo")</f>
        <v/>
      </c>
    </row>
    <row r="5392" spans="1:11">
      <c r="A5392" s="151">
        <v>4102</v>
      </c>
      <c r="B5392" s="151">
        <v>4059</v>
      </c>
      <c r="C5392" s="151" t="s">
        <v>1911</v>
      </c>
      <c r="D5392" s="151" t="s">
        <v>826</v>
      </c>
      <c r="E5392" s="151">
        <v>0.42578310000000003</v>
      </c>
      <c r="F5392" s="154" t="s">
        <v>8237</v>
      </c>
      <c r="G5392" s="156">
        <v>12.547827957000001</v>
      </c>
      <c r="H5392" s="156">
        <v>0</v>
      </c>
      <c r="I5392" s="156">
        <v>12.547827957000001</v>
      </c>
      <c r="J5392" s="156" t="s">
        <v>4328</v>
      </c>
      <c r="K5392" s="151" t="str">
        <f>IFERROR(IF(VLOOKUP(B5392,comp!$D:$L,1,FALSE)=B5392,"",""),"Novo")</f>
        <v/>
      </c>
    </row>
    <row r="5393" spans="1:11">
      <c r="A5393" s="151">
        <v>4102</v>
      </c>
      <c r="B5393" s="151">
        <v>4061</v>
      </c>
      <c r="C5393" s="151" t="s">
        <v>4041</v>
      </c>
      <c r="D5393" s="151" t="s">
        <v>727</v>
      </c>
      <c r="E5393" s="151">
        <v>0.53012049999999999</v>
      </c>
      <c r="F5393" s="154" t="s">
        <v>8238</v>
      </c>
      <c r="G5393" s="156">
        <v>19.455422350000003</v>
      </c>
      <c r="H5393" s="156">
        <v>0</v>
      </c>
      <c r="I5393" s="156">
        <v>46.461204340999998</v>
      </c>
      <c r="J5393" s="156" t="s">
        <v>4328</v>
      </c>
      <c r="K5393" s="151" t="str">
        <f>IFERROR(IF(VLOOKUP(B5393,comp!$D:$L,1,FALSE)=B5393,"",""),"Novo")</f>
        <v/>
      </c>
    </row>
    <row r="5394" spans="1:11">
      <c r="A5394" s="151">
        <v>4102</v>
      </c>
      <c r="B5394" s="151">
        <v>4062</v>
      </c>
      <c r="C5394" s="151" t="s">
        <v>4042</v>
      </c>
      <c r="D5394" s="151" t="s">
        <v>727</v>
      </c>
      <c r="E5394" s="151">
        <v>0.42578310000000003</v>
      </c>
      <c r="F5394" s="154" t="s">
        <v>8237</v>
      </c>
      <c r="G5394" s="156">
        <v>12.547827957000001</v>
      </c>
      <c r="H5394" s="156">
        <v>0</v>
      </c>
      <c r="I5394" s="156">
        <v>32.716692541</v>
      </c>
      <c r="J5394" s="156" t="s">
        <v>4328</v>
      </c>
      <c r="K5394" s="151" t="str">
        <f>IFERROR(IF(VLOOKUP(B5394,comp!$D:$L,1,FALSE)=B5394,"",""),"Novo")</f>
        <v/>
      </c>
    </row>
    <row r="5395" spans="1:11">
      <c r="A5395" s="151">
        <v>4102</v>
      </c>
      <c r="B5395" s="151">
        <v>4107</v>
      </c>
      <c r="C5395" s="151" t="s">
        <v>4043</v>
      </c>
      <c r="D5395" s="151" t="s">
        <v>727</v>
      </c>
      <c r="E5395" s="151">
        <v>0.81927709999999998</v>
      </c>
      <c r="F5395" s="154" t="s">
        <v>8239</v>
      </c>
      <c r="G5395" s="156">
        <v>46.461204340999998</v>
      </c>
      <c r="H5395" s="156">
        <v>0</v>
      </c>
      <c r="I5395" s="156">
        <v>65.932047216000001</v>
      </c>
      <c r="J5395" s="156" t="s">
        <v>4328</v>
      </c>
      <c r="K5395" s="151" t="str">
        <f>IFERROR(IF(VLOOKUP(B5395,comp!$D:$L,1,FALSE)=B5395,"",""),"Novo")</f>
        <v/>
      </c>
    </row>
    <row r="5396" spans="1:11">
      <c r="A5396" s="151">
        <v>4102</v>
      </c>
      <c r="B5396" s="151">
        <v>4111</v>
      </c>
      <c r="C5396" s="151" t="s">
        <v>4044</v>
      </c>
      <c r="D5396" s="151" t="s">
        <v>727</v>
      </c>
      <c r="E5396" s="151">
        <v>0.68746989999999997</v>
      </c>
      <c r="F5396" s="154" t="s">
        <v>8240</v>
      </c>
      <c r="G5396" s="156">
        <v>32.716692541</v>
      </c>
      <c r="H5396" s="156">
        <v>0</v>
      </c>
      <c r="I5396" s="156">
        <v>52.265279354999997</v>
      </c>
      <c r="J5396" s="156" t="s">
        <v>4328</v>
      </c>
      <c r="K5396" s="151" t="str">
        <f>IFERROR(IF(VLOOKUP(B5396,comp!$D:$L,1,FALSE)=B5396,"",""),"Novo")</f>
        <v/>
      </c>
    </row>
    <row r="5397" spans="1:11">
      <c r="A5397" s="151">
        <v>4102</v>
      </c>
      <c r="B5397" s="151">
        <v>4114</v>
      </c>
      <c r="C5397" s="151" t="s">
        <v>4045</v>
      </c>
      <c r="D5397" s="151" t="s">
        <v>727</v>
      </c>
      <c r="E5397" s="151">
        <v>0.97590359999999998</v>
      </c>
      <c r="F5397" s="154" t="s">
        <v>8241</v>
      </c>
      <c r="G5397" s="156">
        <v>65.932047216000001</v>
      </c>
      <c r="H5397" s="156">
        <v>0</v>
      </c>
      <c r="I5397" s="156">
        <v>49.236144930000002</v>
      </c>
      <c r="J5397" s="156" t="s">
        <v>4328</v>
      </c>
      <c r="K5397" s="151" t="str">
        <f>IFERROR(IF(VLOOKUP(B5397,comp!$D:$L,1,FALSE)=B5397,"",""),"Novo")</f>
        <v/>
      </c>
    </row>
    <row r="5398" spans="1:11">
      <c r="A5398" s="151">
        <v>4102</v>
      </c>
      <c r="B5398" s="151">
        <v>36797</v>
      </c>
      <c r="C5398" s="151" t="s">
        <v>4046</v>
      </c>
      <c r="D5398" s="151" t="s">
        <v>727</v>
      </c>
      <c r="E5398" s="151">
        <v>0.86891569999999996</v>
      </c>
      <c r="F5398" s="154" t="s">
        <v>8242</v>
      </c>
      <c r="G5398" s="156">
        <v>52.265279354999997</v>
      </c>
      <c r="H5398" s="156">
        <v>0</v>
      </c>
      <c r="I5398" s="156">
        <v>10.290121318000001</v>
      </c>
      <c r="J5398" s="156" t="s">
        <v>4328</v>
      </c>
      <c r="K5398" s="151" t="str">
        <f>IFERROR(IF(VLOOKUP(B5398,comp!$D:$L,1,FALSE)=B5398,"",""),"Novo")</f>
        <v/>
      </c>
    </row>
    <row r="5399" spans="1:11">
      <c r="A5399" s="151">
        <v>4102</v>
      </c>
      <c r="B5399" s="151">
        <v>36799</v>
      </c>
      <c r="C5399" s="151" t="s">
        <v>4047</v>
      </c>
      <c r="D5399" s="151" t="s">
        <v>727</v>
      </c>
      <c r="E5399" s="151">
        <v>0.8433735</v>
      </c>
      <c r="F5399" s="154" t="s">
        <v>8243</v>
      </c>
      <c r="G5399" s="156">
        <v>49.236144930000002</v>
      </c>
      <c r="H5399" s="156">
        <v>0</v>
      </c>
      <c r="I5399" s="156">
        <v>1.9684337490000001</v>
      </c>
      <c r="J5399" s="156" t="s">
        <v>4328</v>
      </c>
      <c r="K5399" s="151" t="str">
        <f>IFERROR(IF(VLOOKUP(B5399,comp!$D:$L,1,FALSE)=B5399,"",""),"Novo")</f>
        <v/>
      </c>
    </row>
    <row r="5400" spans="1:11">
      <c r="A5400" s="151">
        <v>4102</v>
      </c>
      <c r="B5400" s="151">
        <v>41679</v>
      </c>
      <c r="C5400" s="151" t="s">
        <v>1912</v>
      </c>
      <c r="D5400" s="151" t="s">
        <v>727</v>
      </c>
      <c r="E5400" s="151">
        <v>0.3855422</v>
      </c>
      <c r="F5400" s="154" t="s">
        <v>8244</v>
      </c>
      <c r="G5400" s="156">
        <v>10.290121318000001</v>
      </c>
      <c r="H5400" s="156">
        <v>0</v>
      </c>
      <c r="I5400" s="156">
        <v>4.8179996040000006</v>
      </c>
      <c r="J5400" s="156" t="s">
        <v>4328</v>
      </c>
      <c r="K5400" s="151" t="str">
        <f>IFERROR(IF(VLOOKUP(B5400,comp!$D:$L,1,FALSE)=B5400,"",""),"Novo")</f>
        <v/>
      </c>
    </row>
    <row r="5401" spans="1:11">
      <c r="A5401" s="151">
        <v>4102</v>
      </c>
      <c r="B5401" s="151">
        <v>41680</v>
      </c>
      <c r="C5401" s="151" t="s">
        <v>1914</v>
      </c>
      <c r="D5401" s="151" t="s">
        <v>727</v>
      </c>
      <c r="E5401" s="151">
        <v>0.16867470000000001</v>
      </c>
      <c r="F5401" s="154" t="s">
        <v>8245</v>
      </c>
      <c r="G5401" s="156">
        <v>1.9684337490000001</v>
      </c>
      <c r="H5401" s="156">
        <v>0</v>
      </c>
      <c r="I5401" s="156">
        <v>12.547827957000001</v>
      </c>
      <c r="J5401" s="156" t="s">
        <v>4328</v>
      </c>
      <c r="K5401" s="151" t="str">
        <f>IFERROR(IF(VLOOKUP(B5401,comp!$D:$L,1,FALSE)=B5401,"",""),"Novo")</f>
        <v/>
      </c>
    </row>
    <row r="5402" spans="1:11">
      <c r="A5402" s="151">
        <v>4102</v>
      </c>
      <c r="B5402" s="151">
        <v>41681</v>
      </c>
      <c r="C5402" s="151" t="s">
        <v>1913</v>
      </c>
      <c r="D5402" s="151" t="s">
        <v>727</v>
      </c>
      <c r="E5402" s="151">
        <v>0.26385540000000002</v>
      </c>
      <c r="F5402" s="154" t="s">
        <v>8246</v>
      </c>
      <c r="G5402" s="156">
        <v>4.8179996040000006</v>
      </c>
      <c r="H5402" s="156">
        <v>0</v>
      </c>
      <c r="I5402" s="156">
        <v>6.7913250400000003</v>
      </c>
      <c r="J5402" s="156" t="s">
        <v>4328</v>
      </c>
      <c r="K5402" s="151" t="str">
        <f>IFERROR(IF(VLOOKUP(B5402,comp!$D:$L,1,FALSE)=B5402,"",""),"Novo")</f>
        <v/>
      </c>
    </row>
    <row r="5403" spans="1:11">
      <c r="A5403" s="151">
        <v>4102</v>
      </c>
      <c r="B5403" s="151">
        <v>41682</v>
      </c>
      <c r="C5403" s="151" t="s">
        <v>4048</v>
      </c>
      <c r="D5403" s="151" t="s">
        <v>727</v>
      </c>
      <c r="E5403" s="151">
        <v>0.42578310000000003</v>
      </c>
      <c r="F5403" s="154" t="s">
        <v>8237</v>
      </c>
      <c r="G5403" s="156">
        <v>12.547827957000001</v>
      </c>
      <c r="H5403" s="156">
        <v>0</v>
      </c>
      <c r="I5403" s="156">
        <v>25.120480320000002</v>
      </c>
      <c r="J5403" s="156" t="s">
        <v>4328</v>
      </c>
      <c r="K5403" s="151" t="str">
        <f>IFERROR(IF(VLOOKUP(B5403,comp!$D:$L,1,FALSE)=B5403,"",""),"Novo")</f>
        <v/>
      </c>
    </row>
    <row r="5404" spans="1:11">
      <c r="A5404" s="151">
        <v>4102</v>
      </c>
      <c r="B5404" s="151">
        <v>41683</v>
      </c>
      <c r="C5404" s="151" t="s">
        <v>4049</v>
      </c>
      <c r="D5404" s="151" t="s">
        <v>727</v>
      </c>
      <c r="E5404" s="151">
        <v>0.313253</v>
      </c>
      <c r="F5404" s="154" t="s">
        <v>8247</v>
      </c>
      <c r="G5404" s="156">
        <v>6.7913250400000003</v>
      </c>
      <c r="H5404" s="156">
        <v>0</v>
      </c>
      <c r="I5404" s="156">
        <v>5.97</v>
      </c>
      <c r="J5404" s="156" t="s">
        <v>4328</v>
      </c>
      <c r="K5404" s="151" t="str">
        <f>IFERROR(IF(VLOOKUP(B5404,comp!$D:$L,1,FALSE)=B5404,"",""),"Novo")</f>
        <v/>
      </c>
    </row>
    <row r="5405" spans="1:11">
      <c r="A5405" s="151">
        <v>4102</v>
      </c>
      <c r="B5405" s="151">
        <v>43386</v>
      </c>
      <c r="C5405" s="151" t="s">
        <v>1878</v>
      </c>
      <c r="D5405" s="151" t="s">
        <v>727</v>
      </c>
      <c r="E5405" s="151">
        <v>0.60240959999999999</v>
      </c>
      <c r="F5405" s="154" t="s">
        <v>8248</v>
      </c>
      <c r="G5405" s="156">
        <v>25.120480320000002</v>
      </c>
      <c r="H5405" s="156">
        <v>0</v>
      </c>
      <c r="I5405" s="156">
        <v>129.83327097599999</v>
      </c>
      <c r="J5405" s="156" t="s">
        <v>4328</v>
      </c>
      <c r="K5405" s="151" t="str">
        <f>IFERROR(IF(VLOOKUP(B5405,comp!$D:$L,1,FALSE)=B5405,"",""),"Novo")</f>
        <v/>
      </c>
    </row>
    <row r="5406" spans="1:11">
      <c r="A5406" s="151">
        <v>4221</v>
      </c>
      <c r="B5406" s="151">
        <v>4221</v>
      </c>
      <c r="C5406" s="151" t="s">
        <v>1495</v>
      </c>
      <c r="D5406" s="151" t="s">
        <v>1496</v>
      </c>
      <c r="E5406" s="151">
        <v>1</v>
      </c>
      <c r="F5406" s="154" t="s">
        <v>8249</v>
      </c>
      <c r="G5406" s="156">
        <v>5.97</v>
      </c>
      <c r="H5406" s="156">
        <v>0</v>
      </c>
      <c r="I5406" s="156">
        <v>331.16467152600001</v>
      </c>
      <c r="J5406" s="156" t="s">
        <v>4328</v>
      </c>
      <c r="K5406" s="151" t="str">
        <f>IFERROR(IF(VLOOKUP(B5406,comp!$D:$L,1,FALSE)=B5406,"",""),"Novo")</f>
        <v/>
      </c>
    </row>
    <row r="5407" spans="1:11">
      <c r="A5407" s="151">
        <v>4221</v>
      </c>
      <c r="B5407" s="151">
        <v>4227</v>
      </c>
      <c r="C5407" s="151" t="s">
        <v>4050</v>
      </c>
      <c r="D5407" s="151" t="s">
        <v>1496</v>
      </c>
      <c r="E5407" s="151">
        <v>4.6635514000000002</v>
      </c>
      <c r="F5407" s="154" t="s">
        <v>8250</v>
      </c>
      <c r="G5407" s="156">
        <v>129.83327097599999</v>
      </c>
      <c r="H5407" s="156">
        <v>0</v>
      </c>
      <c r="I5407" s="156">
        <v>380.64717618899999</v>
      </c>
      <c r="J5407" s="156" t="s">
        <v>4328</v>
      </c>
      <c r="K5407" s="151" t="str">
        <f>IFERROR(IF(VLOOKUP(B5407,comp!$D:$L,1,FALSE)=B5407,"",""),"Novo")</f>
        <v/>
      </c>
    </row>
    <row r="5408" spans="1:11">
      <c r="A5408" s="151">
        <v>4221</v>
      </c>
      <c r="B5408" s="151">
        <v>4229</v>
      </c>
      <c r="C5408" s="151" t="s">
        <v>4051</v>
      </c>
      <c r="D5408" s="151" t="s">
        <v>828</v>
      </c>
      <c r="E5408" s="151">
        <v>7.4485980999999999</v>
      </c>
      <c r="F5408" s="154" t="s">
        <v>8251</v>
      </c>
      <c r="G5408" s="156">
        <v>331.16467152600001</v>
      </c>
      <c r="H5408" s="156">
        <v>0</v>
      </c>
      <c r="I5408" s="156">
        <v>5.96</v>
      </c>
      <c r="J5408" s="156" t="s">
        <v>4328</v>
      </c>
      <c r="K5408" s="151" t="str">
        <f>IFERROR(IF(VLOOKUP(B5408,comp!$D:$L,1,FALSE)=B5408,"",""),"Novo")</f>
        <v/>
      </c>
    </row>
    <row r="5409" spans="1:11">
      <c r="A5409" s="151">
        <v>4221</v>
      </c>
      <c r="B5409" s="151">
        <v>44699</v>
      </c>
      <c r="C5409" s="151" t="s">
        <v>4052</v>
      </c>
      <c r="D5409" s="151" t="s">
        <v>828</v>
      </c>
      <c r="E5409" s="151">
        <v>7.9850466999999998</v>
      </c>
      <c r="F5409" s="154" t="s">
        <v>8252</v>
      </c>
      <c r="G5409" s="156">
        <v>380.64717618899999</v>
      </c>
      <c r="H5409" s="156">
        <v>0</v>
      </c>
      <c r="I5409" s="156">
        <v>3.94</v>
      </c>
      <c r="J5409" s="156" t="s">
        <v>4328</v>
      </c>
      <c r="K5409" s="151" t="str">
        <f>IFERROR(IF(VLOOKUP(B5409,comp!$D:$L,1,FALSE)=B5409,"",""),"Novo")</f>
        <v/>
      </c>
    </row>
    <row r="5410" spans="1:11">
      <c r="A5410" s="151">
        <v>4222</v>
      </c>
      <c r="B5410" s="151">
        <v>4222</v>
      </c>
      <c r="C5410" s="151" t="s">
        <v>1502</v>
      </c>
      <c r="D5410" s="151" t="s">
        <v>1496</v>
      </c>
      <c r="E5410" s="151">
        <v>1</v>
      </c>
      <c r="F5410" s="154" t="s">
        <v>8253</v>
      </c>
      <c r="G5410" s="156">
        <v>5.96</v>
      </c>
      <c r="H5410" s="156">
        <v>0</v>
      </c>
      <c r="I5410" s="156">
        <v>8.35</v>
      </c>
      <c r="J5410" s="156" t="s">
        <v>4328</v>
      </c>
      <c r="K5410" s="151" t="str">
        <f>IFERROR(IF(VLOOKUP(B5410,comp!$D:$L,1,FALSE)=B5410,"",""),"Novo")</f>
        <v/>
      </c>
    </row>
    <row r="5411" spans="1:11">
      <c r="A5411" s="151">
        <v>4223</v>
      </c>
      <c r="B5411" s="151">
        <v>4223</v>
      </c>
      <c r="C5411" s="151" t="s">
        <v>4053</v>
      </c>
      <c r="D5411" s="151" t="s">
        <v>1496</v>
      </c>
      <c r="E5411" s="151">
        <v>1</v>
      </c>
      <c r="F5411" s="154" t="s">
        <v>7041</v>
      </c>
      <c r="G5411" s="156">
        <v>3.94</v>
      </c>
      <c r="H5411" s="156">
        <v>26.38</v>
      </c>
      <c r="I5411" s="156">
        <v>26.38</v>
      </c>
      <c r="J5411" s="156" t="s">
        <v>4328</v>
      </c>
      <c r="K5411" s="151" t="str">
        <f>IFERROR(IF(VLOOKUP(B5411,comp!$D:$L,1,FALSE)=B5411,"",""),"Novo")</f>
        <v/>
      </c>
    </row>
    <row r="5412" spans="1:11">
      <c r="A5412" s="151">
        <v>4226</v>
      </c>
      <c r="B5412" s="151">
        <v>4226</v>
      </c>
      <c r="C5412" s="151" t="s">
        <v>1642</v>
      </c>
      <c r="D5412" s="151" t="s">
        <v>828</v>
      </c>
      <c r="E5412" s="151">
        <v>1</v>
      </c>
      <c r="F5412" s="154" t="s">
        <v>8254</v>
      </c>
      <c r="G5412" s="156">
        <v>8.35</v>
      </c>
      <c r="H5412" s="156">
        <v>15.754004928000001</v>
      </c>
      <c r="I5412" s="156">
        <v>15.754004928000001</v>
      </c>
      <c r="J5412" s="156" t="s">
        <v>4328</v>
      </c>
      <c r="K5412" s="151" t="str">
        <f>IFERROR(IF(VLOOKUP(B5412,comp!$D:$L,1,FALSE)=B5412,"",""),"Novo")</f>
        <v/>
      </c>
    </row>
    <row r="5413" spans="1:11">
      <c r="A5413" s="151">
        <v>4234</v>
      </c>
      <c r="B5413" s="151">
        <v>4234</v>
      </c>
      <c r="C5413" s="151" t="s">
        <v>4054</v>
      </c>
      <c r="D5413" s="151" t="s">
        <v>852</v>
      </c>
      <c r="E5413" s="151">
        <v>1</v>
      </c>
      <c r="F5413" s="154" t="s">
        <v>8255</v>
      </c>
      <c r="G5413" s="156">
        <v>0</v>
      </c>
      <c r="H5413" s="156">
        <v>18.097917662</v>
      </c>
      <c r="I5413" s="156">
        <v>18.097917662</v>
      </c>
      <c r="J5413" s="156" t="s">
        <v>704</v>
      </c>
      <c r="K5413" s="151" t="str">
        <f>IFERROR(IF(VLOOKUP(B5413,comp!$D:$L,1,FALSE)=B5413,"",""),"Novo")</f>
        <v/>
      </c>
    </row>
    <row r="5414" spans="1:11">
      <c r="A5414" s="151">
        <v>4234</v>
      </c>
      <c r="B5414" s="151">
        <v>647</v>
      </c>
      <c r="C5414" s="151" t="s">
        <v>4055</v>
      </c>
      <c r="D5414" s="151" t="s">
        <v>852</v>
      </c>
      <c r="E5414" s="151">
        <v>0.71092080000000002</v>
      </c>
      <c r="F5414" s="154" t="s">
        <v>8256</v>
      </c>
      <c r="G5414" s="156">
        <v>0</v>
      </c>
      <c r="H5414" s="156">
        <v>18.277849109999998</v>
      </c>
      <c r="I5414" s="156">
        <v>18.277849109999998</v>
      </c>
      <c r="J5414" s="156" t="s">
        <v>704</v>
      </c>
      <c r="K5414" s="151" t="str">
        <f>IFERROR(IF(VLOOKUP(B5414,comp!$D:$L,1,FALSE)=B5414,"",""),"Novo")</f>
        <v/>
      </c>
    </row>
    <row r="5415" spans="1:11">
      <c r="A5415" s="151">
        <v>4234</v>
      </c>
      <c r="B5415" s="151">
        <v>2437</v>
      </c>
      <c r="C5415" s="151" t="s">
        <v>4056</v>
      </c>
      <c r="D5415" s="151" t="s">
        <v>852</v>
      </c>
      <c r="E5415" s="151">
        <v>0.82488229999999996</v>
      </c>
      <c r="F5415" s="154" t="s">
        <v>8257</v>
      </c>
      <c r="G5415" s="156">
        <v>0</v>
      </c>
      <c r="H5415" s="156">
        <v>36.519792241999994</v>
      </c>
      <c r="I5415" s="156">
        <v>36.519792241999994</v>
      </c>
      <c r="J5415" s="156" t="s">
        <v>704</v>
      </c>
      <c r="K5415" s="151" t="str">
        <f>IFERROR(IF(VLOOKUP(B5415,comp!$D:$L,1,FALSE)=B5415,"",""),"Novo")</f>
        <v/>
      </c>
    </row>
    <row r="5416" spans="1:11">
      <c r="A5416" s="151">
        <v>4234</v>
      </c>
      <c r="B5416" s="151">
        <v>2701</v>
      </c>
      <c r="C5416" s="151" t="s">
        <v>4057</v>
      </c>
      <c r="D5416" s="151" t="s">
        <v>852</v>
      </c>
      <c r="E5416" s="151">
        <v>0.78077099999999999</v>
      </c>
      <c r="F5416" s="154" t="s">
        <v>8258</v>
      </c>
      <c r="G5416" s="156">
        <v>0</v>
      </c>
      <c r="H5416" s="156">
        <v>17.495753582999999</v>
      </c>
      <c r="I5416" s="156">
        <v>17.495753582999999</v>
      </c>
      <c r="J5416" s="156" t="s">
        <v>704</v>
      </c>
      <c r="K5416" s="151" t="str">
        <f>IFERROR(IF(VLOOKUP(B5416,comp!$D:$L,1,FALSE)=B5416,"",""),"Novo")</f>
        <v/>
      </c>
    </row>
    <row r="5417" spans="1:11">
      <c r="A5417" s="151">
        <v>4234</v>
      </c>
      <c r="B5417" s="151">
        <v>4058</v>
      </c>
      <c r="C5417" s="151" t="s">
        <v>4058</v>
      </c>
      <c r="D5417" s="151" t="s">
        <v>852</v>
      </c>
      <c r="E5417" s="151">
        <v>1.2676082</v>
      </c>
      <c r="F5417" s="154" t="s">
        <v>8259</v>
      </c>
      <c r="G5417" s="156">
        <v>0</v>
      </c>
      <c r="H5417" s="156">
        <v>40.165753139999993</v>
      </c>
      <c r="I5417" s="156">
        <v>40.165753139999993</v>
      </c>
      <c r="J5417" s="156" t="s">
        <v>704</v>
      </c>
      <c r="K5417" s="151" t="str">
        <f>IFERROR(IF(VLOOKUP(B5417,comp!$D:$L,1,FALSE)=B5417,"",""),"Novo")</f>
        <v/>
      </c>
    </row>
    <row r="5418" spans="1:11">
      <c r="A5418" s="151">
        <v>4234</v>
      </c>
      <c r="B5418" s="151">
        <v>4230</v>
      </c>
      <c r="C5418" s="151" t="s">
        <v>4059</v>
      </c>
      <c r="D5418" s="151" t="s">
        <v>852</v>
      </c>
      <c r="E5418" s="151">
        <v>0.82488229999999996</v>
      </c>
      <c r="F5418" s="154" t="s">
        <v>8260</v>
      </c>
      <c r="G5418" s="156">
        <v>0</v>
      </c>
      <c r="H5418" s="156">
        <v>16.596631876</v>
      </c>
      <c r="I5418" s="156">
        <v>16.596631876</v>
      </c>
      <c r="J5418" s="156" t="s">
        <v>704</v>
      </c>
      <c r="K5418" s="151" t="str">
        <f>IFERROR(IF(VLOOKUP(B5418,comp!$D:$L,1,FALSE)=B5418,"",""),"Novo")</f>
        <v/>
      </c>
    </row>
    <row r="5419" spans="1:11">
      <c r="A5419" s="151">
        <v>4234</v>
      </c>
      <c r="B5419" s="151">
        <v>4233</v>
      </c>
      <c r="C5419" s="151" t="s">
        <v>4060</v>
      </c>
      <c r="D5419" s="151" t="s">
        <v>852</v>
      </c>
      <c r="E5419" s="151">
        <v>1.4696579999999999</v>
      </c>
      <c r="F5419" s="154" t="s">
        <v>8261</v>
      </c>
      <c r="G5419" s="156">
        <v>0</v>
      </c>
      <c r="H5419" s="156">
        <v>40.165753139999993</v>
      </c>
      <c r="I5419" s="156">
        <v>40.165753139999993</v>
      </c>
      <c r="J5419" s="156" t="s">
        <v>704</v>
      </c>
      <c r="K5419" s="151" t="str">
        <f>IFERROR(IF(VLOOKUP(B5419,comp!$D:$L,1,FALSE)=B5419,"",""),"Novo")</f>
        <v/>
      </c>
    </row>
    <row r="5420" spans="1:11">
      <c r="A5420" s="151">
        <v>4234</v>
      </c>
      <c r="B5420" s="151">
        <v>4238</v>
      </c>
      <c r="C5420" s="151" t="s">
        <v>4061</v>
      </c>
      <c r="D5420" s="151" t="s">
        <v>852</v>
      </c>
      <c r="E5420" s="151">
        <v>0.82488229999999996</v>
      </c>
      <c r="F5420" s="154" t="s">
        <v>7263</v>
      </c>
      <c r="G5420" s="156">
        <v>0</v>
      </c>
      <c r="H5420" s="156">
        <v>40.165753139999993</v>
      </c>
      <c r="I5420" s="156">
        <v>40.165753139999993</v>
      </c>
      <c r="J5420" s="156" t="s">
        <v>704</v>
      </c>
      <c r="K5420" s="151" t="str">
        <f>IFERROR(IF(VLOOKUP(B5420,comp!$D:$L,1,FALSE)=B5420,"",""),"Novo")</f>
        <v/>
      </c>
    </row>
    <row r="5421" spans="1:11">
      <c r="A5421" s="151">
        <v>4234</v>
      </c>
      <c r="B5421" s="151">
        <v>4239</v>
      </c>
      <c r="C5421" s="151" t="s">
        <v>4062</v>
      </c>
      <c r="D5421" s="151" t="s">
        <v>852</v>
      </c>
      <c r="E5421" s="151">
        <v>1.4696579999999999</v>
      </c>
      <c r="F5421" s="154" t="s">
        <v>8261</v>
      </c>
      <c r="G5421" s="156">
        <v>0</v>
      </c>
      <c r="H5421" s="156">
        <v>16.311617192</v>
      </c>
      <c r="I5421" s="156">
        <v>16.311617192</v>
      </c>
      <c r="J5421" s="156" t="s">
        <v>704</v>
      </c>
      <c r="K5421" s="151" t="str">
        <f>IFERROR(IF(VLOOKUP(B5421,comp!$D:$L,1,FALSE)=B5421,"",""),"Novo")</f>
        <v/>
      </c>
    </row>
    <row r="5422" spans="1:11">
      <c r="A5422" s="151">
        <v>4234</v>
      </c>
      <c r="B5422" s="151">
        <v>4240</v>
      </c>
      <c r="C5422" s="151" t="s">
        <v>4063</v>
      </c>
      <c r="D5422" s="151" t="s">
        <v>852</v>
      </c>
      <c r="E5422" s="151">
        <v>1.4696579999999999</v>
      </c>
      <c r="F5422" s="154" t="s">
        <v>8261</v>
      </c>
      <c r="G5422" s="156">
        <v>0</v>
      </c>
      <c r="H5422" s="156">
        <v>16.311617192</v>
      </c>
      <c r="I5422" s="156">
        <v>16.311617192</v>
      </c>
      <c r="J5422" s="156" t="s">
        <v>704</v>
      </c>
      <c r="K5422" s="151" t="str">
        <f>IFERROR(IF(VLOOKUP(B5422,comp!$D:$L,1,FALSE)=B5422,"",""),"Novo")</f>
        <v/>
      </c>
    </row>
    <row r="5423" spans="1:11">
      <c r="A5423" s="151">
        <v>4234</v>
      </c>
      <c r="B5423" s="151">
        <v>4243</v>
      </c>
      <c r="C5423" s="151" t="s">
        <v>4064</v>
      </c>
      <c r="D5423" s="151" t="s">
        <v>852</v>
      </c>
      <c r="E5423" s="151">
        <v>0.82548670000000002</v>
      </c>
      <c r="F5423" s="154" t="s">
        <v>8262</v>
      </c>
      <c r="G5423" s="156">
        <v>0</v>
      </c>
      <c r="H5423" s="156">
        <v>11.510325957000001</v>
      </c>
      <c r="I5423" s="156">
        <v>11.510325957000001</v>
      </c>
      <c r="J5423" s="156" t="s">
        <v>704</v>
      </c>
      <c r="K5423" s="151" t="str">
        <f>IFERROR(IF(VLOOKUP(B5423,comp!$D:$L,1,FALSE)=B5423,"",""),"Novo")</f>
        <v/>
      </c>
    </row>
    <row r="5424" spans="1:11">
      <c r="A5424" s="151">
        <v>4234</v>
      </c>
      <c r="B5424" s="151">
        <v>4248</v>
      </c>
      <c r="C5424" s="151" t="s">
        <v>4065</v>
      </c>
      <c r="D5424" s="151" t="s">
        <v>852</v>
      </c>
      <c r="E5424" s="151">
        <v>0.82548670000000002</v>
      </c>
      <c r="F5424" s="154" t="s">
        <v>8262</v>
      </c>
      <c r="G5424" s="156">
        <v>0</v>
      </c>
      <c r="H5424" s="156">
        <v>10.701054972</v>
      </c>
      <c r="I5424" s="156">
        <v>10.701054972</v>
      </c>
      <c r="J5424" s="156" t="s">
        <v>704</v>
      </c>
      <c r="K5424" s="151" t="str">
        <f>IFERROR(IF(VLOOKUP(B5424,comp!$D:$L,1,FALSE)=B5424,"",""),"Novo")</f>
        <v/>
      </c>
    </row>
    <row r="5425" spans="1:11">
      <c r="A5425" s="151">
        <v>4234</v>
      </c>
      <c r="B5425" s="151">
        <v>4250</v>
      </c>
      <c r="C5425" s="151" t="s">
        <v>4066</v>
      </c>
      <c r="D5425" s="151" t="s">
        <v>852</v>
      </c>
      <c r="E5425" s="151">
        <v>0.68636410000000003</v>
      </c>
      <c r="F5425" s="154" t="s">
        <v>8263</v>
      </c>
      <c r="G5425" s="156">
        <v>0</v>
      </c>
      <c r="H5425" s="156">
        <v>19.184458383999999</v>
      </c>
      <c r="I5425" s="156">
        <v>19.184458383999999</v>
      </c>
      <c r="J5425" s="156" t="s">
        <v>704</v>
      </c>
      <c r="K5425" s="151" t="str">
        <f>IFERROR(IF(VLOOKUP(B5425,comp!$D:$L,1,FALSE)=B5425,"",""),"Novo")</f>
        <v/>
      </c>
    </row>
    <row r="5426" spans="1:11">
      <c r="A5426" s="151">
        <v>4234</v>
      </c>
      <c r="B5426" s="151">
        <v>4251</v>
      </c>
      <c r="C5426" s="151" t="s">
        <v>4067</v>
      </c>
      <c r="D5426" s="151" t="s">
        <v>852</v>
      </c>
      <c r="E5426" s="151">
        <v>0.72945159999999998</v>
      </c>
      <c r="F5426" s="154" t="s">
        <v>8264</v>
      </c>
      <c r="G5426" s="156">
        <v>0</v>
      </c>
      <c r="H5426" s="156">
        <v>15.09534609</v>
      </c>
      <c r="I5426" s="156">
        <v>15.09534609</v>
      </c>
      <c r="J5426" s="156" t="s">
        <v>704</v>
      </c>
      <c r="K5426" s="151" t="str">
        <f>IFERROR(IF(VLOOKUP(B5426,comp!$D:$L,1,FALSE)=B5426,"",""),"Novo")</f>
        <v/>
      </c>
    </row>
    <row r="5427" spans="1:11">
      <c r="A5427" s="151">
        <v>4234</v>
      </c>
      <c r="B5427" s="151">
        <v>4252</v>
      </c>
      <c r="C5427" s="151" t="s">
        <v>4068</v>
      </c>
      <c r="D5427" s="151" t="s">
        <v>852</v>
      </c>
      <c r="E5427" s="151">
        <v>0.89354719999999999</v>
      </c>
      <c r="F5427" s="154" t="s">
        <v>8265</v>
      </c>
      <c r="G5427" s="156">
        <v>0</v>
      </c>
      <c r="H5427" s="156">
        <v>15.615021938999998</v>
      </c>
      <c r="I5427" s="156">
        <v>15.615021938999998</v>
      </c>
      <c r="J5427" s="156" t="s">
        <v>704</v>
      </c>
      <c r="K5427" s="151" t="str">
        <f>IFERROR(IF(VLOOKUP(B5427,comp!$D:$L,1,FALSE)=B5427,"",""),"Novo")</f>
        <v/>
      </c>
    </row>
    <row r="5428" spans="1:11">
      <c r="A5428" s="151">
        <v>4234</v>
      </c>
      <c r="B5428" s="151">
        <v>4253</v>
      </c>
      <c r="C5428" s="151" t="s">
        <v>4069</v>
      </c>
      <c r="D5428" s="151" t="s">
        <v>852</v>
      </c>
      <c r="E5428" s="151">
        <v>0.82488229999999996</v>
      </c>
      <c r="F5428" s="154" t="s">
        <v>8266</v>
      </c>
      <c r="G5428" s="156">
        <v>0</v>
      </c>
      <c r="H5428" s="156">
        <v>15.09534609</v>
      </c>
      <c r="I5428" s="156">
        <v>15.09534609</v>
      </c>
      <c r="J5428" s="156" t="s">
        <v>704</v>
      </c>
      <c r="K5428" s="151" t="str">
        <f>IFERROR(IF(VLOOKUP(B5428,comp!$D:$L,1,FALSE)=B5428,"",""),"Novo")</f>
        <v/>
      </c>
    </row>
    <row r="5429" spans="1:11">
      <c r="A5429" s="151">
        <v>4234</v>
      </c>
      <c r="B5429" s="151">
        <v>4254</v>
      </c>
      <c r="C5429" s="151" t="s">
        <v>4070</v>
      </c>
      <c r="D5429" s="151" t="s">
        <v>852</v>
      </c>
      <c r="E5429" s="151">
        <v>0.82488229999999996</v>
      </c>
      <c r="F5429" s="154" t="s">
        <v>8267</v>
      </c>
      <c r="G5429" s="156">
        <v>0</v>
      </c>
      <c r="H5429" s="156">
        <v>15.09534609</v>
      </c>
      <c r="I5429" s="156">
        <v>15.09534609</v>
      </c>
      <c r="J5429" s="156" t="s">
        <v>704</v>
      </c>
      <c r="K5429" s="151" t="str">
        <f>IFERROR(IF(VLOOKUP(B5429,comp!$D:$L,1,FALSE)=B5429,"",""),"Novo")</f>
        <v/>
      </c>
    </row>
    <row r="5430" spans="1:11">
      <c r="A5430" s="151">
        <v>4234</v>
      </c>
      <c r="B5430" s="151">
        <v>4257</v>
      </c>
      <c r="C5430" s="151" t="s">
        <v>4071</v>
      </c>
      <c r="D5430" s="151" t="s">
        <v>852</v>
      </c>
      <c r="E5430" s="151">
        <v>0.82488229999999996</v>
      </c>
      <c r="F5430" s="154" t="s">
        <v>8266</v>
      </c>
      <c r="G5430" s="156">
        <v>0</v>
      </c>
      <c r="H5430" s="156">
        <v>33.417850332</v>
      </c>
      <c r="I5430" s="156">
        <v>33.417850332</v>
      </c>
      <c r="J5430" s="156" t="s">
        <v>704</v>
      </c>
      <c r="K5430" s="151" t="str">
        <f>IFERROR(IF(VLOOKUP(B5430,comp!$D:$L,1,FALSE)=B5430,"",""),"Novo")</f>
        <v/>
      </c>
    </row>
    <row r="5431" spans="1:11">
      <c r="A5431" s="151">
        <v>4234</v>
      </c>
      <c r="B5431" s="151">
        <v>4752</v>
      </c>
      <c r="C5431" s="151" t="s">
        <v>4072</v>
      </c>
      <c r="D5431" s="151" t="s">
        <v>852</v>
      </c>
      <c r="E5431" s="151">
        <v>0.82488229999999996</v>
      </c>
      <c r="F5431" s="154" t="s">
        <v>8266</v>
      </c>
      <c r="G5431" s="156">
        <v>0</v>
      </c>
      <c r="H5431" s="156">
        <v>14.781890816000001</v>
      </c>
      <c r="I5431" s="156">
        <v>14.781890816000001</v>
      </c>
      <c r="J5431" s="156" t="s">
        <v>704</v>
      </c>
      <c r="K5431" s="151" t="str">
        <f>IFERROR(IF(VLOOKUP(B5431,comp!$D:$L,1,FALSE)=B5431,"",""),"Novo")</f>
        <v/>
      </c>
    </row>
    <row r="5432" spans="1:11">
      <c r="A5432" s="151">
        <v>4234</v>
      </c>
      <c r="B5432" s="151">
        <v>6175</v>
      </c>
      <c r="C5432" s="151" t="s">
        <v>4073</v>
      </c>
      <c r="D5432" s="151" t="s">
        <v>852</v>
      </c>
      <c r="E5432" s="151">
        <v>1.4416674</v>
      </c>
      <c r="F5432" s="154" t="s">
        <v>8268</v>
      </c>
      <c r="G5432" s="156">
        <v>0</v>
      </c>
      <c r="H5432" s="156">
        <v>13.05060832</v>
      </c>
      <c r="I5432" s="156">
        <v>13.05060832</v>
      </c>
      <c r="J5432" s="156" t="s">
        <v>704</v>
      </c>
      <c r="K5432" s="151" t="str">
        <f>IFERROR(IF(VLOOKUP(B5432,comp!$D:$L,1,FALSE)=B5432,"",""),"Novo")</f>
        <v/>
      </c>
    </row>
    <row r="5433" spans="1:11">
      <c r="A5433" s="151">
        <v>4234</v>
      </c>
      <c r="B5433" s="151">
        <v>37666</v>
      </c>
      <c r="C5433" s="151" t="s">
        <v>4074</v>
      </c>
      <c r="D5433" s="151" t="s">
        <v>852</v>
      </c>
      <c r="E5433" s="151">
        <v>0.82488229999999996</v>
      </c>
      <c r="F5433" s="154" t="s">
        <v>8269</v>
      </c>
      <c r="G5433" s="156">
        <v>0</v>
      </c>
      <c r="H5433" s="156">
        <v>606566.73061230395</v>
      </c>
      <c r="I5433" s="156">
        <v>606566.73061230395</v>
      </c>
      <c r="J5433" s="156" t="s">
        <v>704</v>
      </c>
      <c r="K5433" s="151" t="str">
        <f>IFERROR(IF(VLOOKUP(B5433,comp!$D:$L,1,FALSE)=B5433,"",""),"Novo")</f>
        <v/>
      </c>
    </row>
    <row r="5434" spans="1:11">
      <c r="A5434" s="151">
        <v>4234</v>
      </c>
      <c r="B5434" s="151">
        <v>40331</v>
      </c>
      <c r="C5434" s="151" t="s">
        <v>4075</v>
      </c>
      <c r="D5434" s="151" t="s">
        <v>852</v>
      </c>
      <c r="E5434" s="151">
        <v>0.79576880000000005</v>
      </c>
      <c r="F5434" s="154" t="s">
        <v>8270</v>
      </c>
      <c r="G5434" s="156">
        <v>0</v>
      </c>
      <c r="H5434" s="156">
        <v>696867.85403653199</v>
      </c>
      <c r="I5434" s="156">
        <v>696867.85403653199</v>
      </c>
      <c r="J5434" s="156" t="s">
        <v>704</v>
      </c>
      <c r="K5434" s="151" t="str">
        <f>IFERROR(IF(VLOOKUP(B5434,comp!$D:$L,1,FALSE)=B5434,"",""),"Novo")</f>
        <v/>
      </c>
    </row>
    <row r="5435" spans="1:11">
      <c r="A5435" s="151">
        <v>4234</v>
      </c>
      <c r="B5435" s="151">
        <v>40920</v>
      </c>
      <c r="C5435" s="151" t="s">
        <v>4076</v>
      </c>
      <c r="D5435" s="151" t="s">
        <v>3050</v>
      </c>
      <c r="E5435" s="151">
        <v>156.4025771</v>
      </c>
      <c r="F5435" s="154" t="s">
        <v>8271</v>
      </c>
      <c r="G5435" s="156">
        <v>0</v>
      </c>
      <c r="H5435" s="156">
        <v>703929.06005112012</v>
      </c>
      <c r="I5435" s="156">
        <v>703929.06005112012</v>
      </c>
      <c r="J5435" s="156" t="s">
        <v>704</v>
      </c>
      <c r="K5435" s="151" t="str">
        <f>IFERROR(IF(VLOOKUP(B5435,comp!$D:$L,1,FALSE)=B5435,"",""),"Novo")</f>
        <v/>
      </c>
    </row>
    <row r="5436" spans="1:11">
      <c r="A5436" s="151">
        <v>4234</v>
      </c>
      <c r="B5436" s="151">
        <v>40921</v>
      </c>
      <c r="C5436" s="151" t="s">
        <v>4077</v>
      </c>
      <c r="D5436" s="151" t="s">
        <v>3050</v>
      </c>
      <c r="E5436" s="151">
        <v>181.4741133</v>
      </c>
      <c r="F5436" s="154" t="s">
        <v>8272</v>
      </c>
      <c r="G5436" s="156">
        <v>0</v>
      </c>
      <c r="H5436" s="156">
        <v>502723.30327186501</v>
      </c>
      <c r="I5436" s="156">
        <v>502723.30327186501</v>
      </c>
      <c r="J5436" s="156" t="s">
        <v>704</v>
      </c>
      <c r="K5436" s="151" t="str">
        <f>IFERROR(IF(VLOOKUP(B5436,comp!$D:$L,1,FALSE)=B5436,"",""),"Novo")</f>
        <v/>
      </c>
    </row>
    <row r="5437" spans="1:11">
      <c r="A5437" s="151">
        <v>4234</v>
      </c>
      <c r="B5437" s="151">
        <v>40929</v>
      </c>
      <c r="C5437" s="151" t="s">
        <v>4078</v>
      </c>
      <c r="D5437" s="151" t="s">
        <v>3050</v>
      </c>
      <c r="E5437" s="151">
        <v>171.7696152</v>
      </c>
      <c r="F5437" s="154" t="s">
        <v>8273</v>
      </c>
      <c r="G5437" s="156">
        <v>0</v>
      </c>
      <c r="H5437" s="156">
        <v>1406399.5804300199</v>
      </c>
      <c r="I5437" s="156">
        <v>1406399.5804300199</v>
      </c>
      <c r="J5437" s="156" t="s">
        <v>704</v>
      </c>
      <c r="K5437" s="151" t="str">
        <f>IFERROR(IF(VLOOKUP(B5437,comp!$D:$L,1,FALSE)=B5437,"",""),"Novo")</f>
        <v/>
      </c>
    </row>
    <row r="5438" spans="1:11">
      <c r="A5438" s="151">
        <v>4234</v>
      </c>
      <c r="B5438" s="151">
        <v>40930</v>
      </c>
      <c r="C5438" s="151" t="s">
        <v>4079</v>
      </c>
      <c r="D5438" s="151" t="s">
        <v>3050</v>
      </c>
      <c r="E5438" s="151">
        <v>175.06914449999999</v>
      </c>
      <c r="F5438" s="154" t="s">
        <v>8274</v>
      </c>
      <c r="G5438" s="156">
        <v>0</v>
      </c>
      <c r="H5438" s="156">
        <v>443573.387845074</v>
      </c>
      <c r="I5438" s="156">
        <v>443573.387845074</v>
      </c>
      <c r="J5438" s="156" t="s">
        <v>704</v>
      </c>
      <c r="K5438" s="151" t="str">
        <f>IFERROR(IF(VLOOKUP(B5438,comp!$D:$L,1,FALSE)=B5438,"",""),"Novo")</f>
        <v/>
      </c>
    </row>
    <row r="5439" spans="1:11">
      <c r="A5439" s="151">
        <v>4234</v>
      </c>
      <c r="B5439" s="151">
        <v>40974</v>
      </c>
      <c r="C5439" s="151" t="s">
        <v>4080</v>
      </c>
      <c r="D5439" s="151" t="s">
        <v>3050</v>
      </c>
      <c r="E5439" s="151">
        <v>278.87379299999998</v>
      </c>
      <c r="F5439" s="154" t="s">
        <v>8275</v>
      </c>
      <c r="G5439" s="156">
        <v>0</v>
      </c>
      <c r="H5439" s="156">
        <v>412131.82361341902</v>
      </c>
      <c r="I5439" s="156">
        <v>412131.82361341902</v>
      </c>
      <c r="J5439" s="156" t="s">
        <v>704</v>
      </c>
      <c r="K5439" s="151" t="str">
        <f>IFERROR(IF(VLOOKUP(B5439,comp!$D:$L,1,FALSE)=B5439,"",""),"Novo")</f>
        <v/>
      </c>
    </row>
    <row r="5440" spans="1:11">
      <c r="A5440" s="151">
        <v>4234</v>
      </c>
      <c r="B5440" s="151">
        <v>40978</v>
      </c>
      <c r="C5440" s="151" t="s">
        <v>4081</v>
      </c>
      <c r="D5440" s="151" t="s">
        <v>3050</v>
      </c>
      <c r="E5440" s="151">
        <v>151.0001082</v>
      </c>
      <c r="F5440" s="154" t="s">
        <v>8276</v>
      </c>
      <c r="G5440" s="156">
        <v>0</v>
      </c>
      <c r="H5440" s="156">
        <v>738751.08908654703</v>
      </c>
      <c r="I5440" s="156">
        <v>738751.08908654703</v>
      </c>
      <c r="J5440" s="156" t="s">
        <v>704</v>
      </c>
      <c r="K5440" s="151" t="str">
        <f>IFERROR(IF(VLOOKUP(B5440,comp!$D:$L,1,FALSE)=B5440,"",""),"Novo")</f>
        <v/>
      </c>
    </row>
    <row r="5441" spans="1:11">
      <c r="A5441" s="151">
        <v>4234</v>
      </c>
      <c r="B5441" s="151">
        <v>40979</v>
      </c>
      <c r="C5441" s="151" t="s">
        <v>4082</v>
      </c>
      <c r="D5441" s="151" t="s">
        <v>3050</v>
      </c>
      <c r="E5441" s="151">
        <v>160.4793463</v>
      </c>
      <c r="F5441" s="154" t="s">
        <v>8277</v>
      </c>
      <c r="G5441" s="156">
        <v>0</v>
      </c>
      <c r="H5441" s="156">
        <v>581542.86977551505</v>
      </c>
      <c r="I5441" s="156">
        <v>581542.86977551505</v>
      </c>
      <c r="J5441" s="156" t="s">
        <v>704</v>
      </c>
      <c r="K5441" s="151" t="str">
        <f>IFERROR(IF(VLOOKUP(B5441,comp!$D:$L,1,FALSE)=B5441,"",""),"Novo")</f>
        <v/>
      </c>
    </row>
    <row r="5442" spans="1:11">
      <c r="A5442" s="151">
        <v>4234</v>
      </c>
      <c r="B5442" s="151">
        <v>40980</v>
      </c>
      <c r="C5442" s="151" t="s">
        <v>4083</v>
      </c>
      <c r="D5442" s="151" t="s">
        <v>3050</v>
      </c>
      <c r="E5442" s="151">
        <v>196.5803947</v>
      </c>
      <c r="F5442" s="154" t="s">
        <v>8278</v>
      </c>
      <c r="G5442" s="156">
        <v>0</v>
      </c>
      <c r="H5442" s="156">
        <v>581542.86977551505</v>
      </c>
      <c r="I5442" s="156">
        <v>581542.86977551505</v>
      </c>
      <c r="J5442" s="156" t="s">
        <v>704</v>
      </c>
      <c r="K5442" s="151" t="str">
        <f>IFERROR(IF(VLOOKUP(B5442,comp!$D:$L,1,FALSE)=B5442,"",""),"Novo")</f>
        <v/>
      </c>
    </row>
    <row r="5443" spans="1:11">
      <c r="A5443" s="151">
        <v>4234</v>
      </c>
      <c r="B5443" s="151">
        <v>40981</v>
      </c>
      <c r="C5443" s="151" t="s">
        <v>4084</v>
      </c>
      <c r="D5443" s="151" t="s">
        <v>3050</v>
      </c>
      <c r="E5443" s="151">
        <v>181.4741133</v>
      </c>
      <c r="F5443" s="154" t="s">
        <v>8279</v>
      </c>
      <c r="G5443" s="156">
        <v>0</v>
      </c>
      <c r="H5443" s="156">
        <v>568291.77769103006</v>
      </c>
      <c r="I5443" s="156">
        <v>568291.77769103006</v>
      </c>
      <c r="J5443" s="156" t="s">
        <v>704</v>
      </c>
      <c r="K5443" s="151" t="str">
        <f>IFERROR(IF(VLOOKUP(B5443,comp!$D:$L,1,FALSE)=B5443,"",""),"Novo")</f>
        <v/>
      </c>
    </row>
    <row r="5444" spans="1:11">
      <c r="A5444" s="151">
        <v>4234</v>
      </c>
      <c r="B5444" s="151">
        <v>40982</v>
      </c>
      <c r="C5444" s="151" t="s">
        <v>4085</v>
      </c>
      <c r="D5444" s="151" t="s">
        <v>3050</v>
      </c>
      <c r="E5444" s="151">
        <v>181.4741133</v>
      </c>
      <c r="F5444" s="154" t="s">
        <v>8279</v>
      </c>
      <c r="G5444" s="156">
        <v>0</v>
      </c>
      <c r="H5444" s="156">
        <v>569316.95876249392</v>
      </c>
      <c r="I5444" s="156">
        <v>569316.95876249392</v>
      </c>
      <c r="J5444" s="156" t="s">
        <v>704</v>
      </c>
      <c r="K5444" s="151" t="str">
        <f>IFERROR(IF(VLOOKUP(B5444,comp!$D:$L,1,FALSE)=B5444,"",""),"Novo")</f>
        <v/>
      </c>
    </row>
    <row r="5445" spans="1:11">
      <c r="A5445" s="151">
        <v>4234</v>
      </c>
      <c r="B5445" s="151">
        <v>40983</v>
      </c>
      <c r="C5445" s="151" t="s">
        <v>4086</v>
      </c>
      <c r="D5445" s="151" t="s">
        <v>3050</v>
      </c>
      <c r="E5445" s="151">
        <v>177.33902660000001</v>
      </c>
      <c r="F5445" s="154" t="s">
        <v>8279</v>
      </c>
      <c r="G5445" s="156">
        <v>0</v>
      </c>
      <c r="H5445" s="156">
        <v>1015385.8</v>
      </c>
      <c r="I5445" s="156">
        <v>1015385.8</v>
      </c>
      <c r="J5445" s="156" t="s">
        <v>704</v>
      </c>
      <c r="K5445" s="151" t="str">
        <f>IFERROR(IF(VLOOKUP(B5445,comp!$D:$L,1,FALSE)=B5445,"",""),"Novo")</f>
        <v/>
      </c>
    </row>
    <row r="5446" spans="1:11">
      <c r="A5446" s="151">
        <v>4234</v>
      </c>
      <c r="B5446" s="151">
        <v>40986</v>
      </c>
      <c r="C5446" s="151" t="s">
        <v>4087</v>
      </c>
      <c r="D5446" s="151" t="s">
        <v>3050</v>
      </c>
      <c r="E5446" s="151">
        <v>181.4741133</v>
      </c>
      <c r="F5446" s="154" t="s">
        <v>8280</v>
      </c>
      <c r="G5446" s="156">
        <v>0</v>
      </c>
      <c r="H5446" s="156">
        <v>673668.20339226001</v>
      </c>
      <c r="I5446" s="156">
        <v>673668.20339226001</v>
      </c>
      <c r="J5446" s="156" t="s">
        <v>704</v>
      </c>
      <c r="K5446" s="151" t="str">
        <f>IFERROR(IF(VLOOKUP(B5446,comp!$D:$L,1,FALSE)=B5446,"",""),"Novo")</f>
        <v/>
      </c>
    </row>
    <row r="5447" spans="1:11">
      <c r="A5447" s="151">
        <v>4234</v>
      </c>
      <c r="B5447" s="151">
        <v>40987</v>
      </c>
      <c r="C5447" s="151" t="s">
        <v>4088</v>
      </c>
      <c r="D5447" s="151" t="s">
        <v>3050</v>
      </c>
      <c r="E5447" s="151">
        <v>220</v>
      </c>
      <c r="F5447" s="154" t="s">
        <v>8281</v>
      </c>
      <c r="G5447" s="156">
        <v>0</v>
      </c>
      <c r="H5447" s="156">
        <v>1546058.1759117502</v>
      </c>
      <c r="I5447" s="156">
        <v>1546058.1759117502</v>
      </c>
      <c r="J5447" s="156" t="s">
        <v>704</v>
      </c>
      <c r="K5447" s="151" t="str">
        <f>IFERROR(IF(VLOOKUP(B5447,comp!$D:$L,1,FALSE)=B5447,"",""),"Novo")</f>
        <v/>
      </c>
    </row>
    <row r="5448" spans="1:11">
      <c r="A5448" s="151">
        <v>4234</v>
      </c>
      <c r="B5448" s="151">
        <v>40998</v>
      </c>
      <c r="C5448" s="151" t="s">
        <v>4089</v>
      </c>
      <c r="D5448" s="151" t="s">
        <v>3050</v>
      </c>
      <c r="E5448" s="151">
        <v>181.4741133</v>
      </c>
      <c r="F5448" s="154" t="s">
        <v>8282</v>
      </c>
      <c r="G5448" s="156">
        <v>0</v>
      </c>
      <c r="H5448" s="156">
        <v>639006.64775195997</v>
      </c>
      <c r="I5448" s="156">
        <v>639006.64775195997</v>
      </c>
      <c r="J5448" s="156" t="s">
        <v>704</v>
      </c>
      <c r="K5448" s="151" t="str">
        <f>IFERROR(IF(VLOOKUP(B5448,comp!$D:$L,1,FALSE)=B5448,"",""),"Novo")</f>
        <v/>
      </c>
    </row>
    <row r="5449" spans="1:11">
      <c r="A5449" s="151">
        <v>4234</v>
      </c>
      <c r="B5449" s="151">
        <v>41001</v>
      </c>
      <c r="C5449" s="151" t="s">
        <v>4090</v>
      </c>
      <c r="D5449" s="151" t="s">
        <v>3050</v>
      </c>
      <c r="E5449" s="151">
        <v>323.32476100000002</v>
      </c>
      <c r="F5449" s="154" t="s">
        <v>8283</v>
      </c>
      <c r="G5449" s="156">
        <v>0</v>
      </c>
      <c r="H5449" s="156">
        <v>1546058.1759117502</v>
      </c>
      <c r="I5449" s="156">
        <v>1546058.1759117502</v>
      </c>
      <c r="J5449" s="156" t="s">
        <v>704</v>
      </c>
      <c r="K5449" s="151" t="str">
        <f>IFERROR(IF(VLOOKUP(B5449,comp!$D:$L,1,FALSE)=B5449,"",""),"Novo")</f>
        <v/>
      </c>
    </row>
    <row r="5450" spans="1:11">
      <c r="A5450" s="151">
        <v>4234</v>
      </c>
      <c r="B5450" s="151">
        <v>41012</v>
      </c>
      <c r="C5450" s="151" t="s">
        <v>4091</v>
      </c>
      <c r="D5450" s="151" t="s">
        <v>3050</v>
      </c>
      <c r="E5450" s="151">
        <v>181.4741133</v>
      </c>
      <c r="F5450" s="154" t="s">
        <v>8284</v>
      </c>
      <c r="G5450" s="156">
        <v>0</v>
      </c>
      <c r="H5450" s="156">
        <v>1546058.1759117502</v>
      </c>
      <c r="I5450" s="156">
        <v>1546058.1759117502</v>
      </c>
      <c r="J5450" s="156" t="s">
        <v>704</v>
      </c>
      <c r="K5450" s="151" t="str">
        <f>IFERROR(IF(VLOOKUP(B5450,comp!$D:$L,1,FALSE)=B5450,"",""),"Novo")</f>
        <v/>
      </c>
    </row>
    <row r="5451" spans="1:11">
      <c r="A5451" s="151">
        <v>4234</v>
      </c>
      <c r="B5451" s="151">
        <v>41024</v>
      </c>
      <c r="C5451" s="151" t="s">
        <v>4092</v>
      </c>
      <c r="D5451" s="151" t="s">
        <v>3050</v>
      </c>
      <c r="E5451" s="151">
        <v>323.32476100000002</v>
      </c>
      <c r="F5451" s="154" t="s">
        <v>8283</v>
      </c>
      <c r="G5451" s="156">
        <v>0</v>
      </c>
      <c r="H5451" s="156">
        <v>628316.85885842412</v>
      </c>
      <c r="I5451" s="156">
        <v>628316.85885842412</v>
      </c>
      <c r="J5451" s="156" t="s">
        <v>704</v>
      </c>
      <c r="K5451" s="151" t="str">
        <f>IFERROR(IF(VLOOKUP(B5451,comp!$D:$L,1,FALSE)=B5451,"",""),"Novo")</f>
        <v/>
      </c>
    </row>
    <row r="5452" spans="1:11">
      <c r="A5452" s="151">
        <v>4234</v>
      </c>
      <c r="B5452" s="151">
        <v>41026</v>
      </c>
      <c r="C5452" s="151" t="s">
        <v>4093</v>
      </c>
      <c r="D5452" s="151" t="s">
        <v>3050</v>
      </c>
      <c r="E5452" s="151">
        <v>323.32476100000002</v>
      </c>
      <c r="F5452" s="154" t="s">
        <v>8283</v>
      </c>
      <c r="G5452" s="156">
        <v>0</v>
      </c>
      <c r="H5452" s="156">
        <v>628316.85885842412</v>
      </c>
      <c r="I5452" s="156">
        <v>628316.85885842412</v>
      </c>
      <c r="J5452" s="156" t="s">
        <v>704</v>
      </c>
      <c r="K5452" s="151" t="str">
        <f>IFERROR(IF(VLOOKUP(B5452,comp!$D:$L,1,FALSE)=B5452,"",""),"Novo")</f>
        <v/>
      </c>
    </row>
    <row r="5453" spans="1:11">
      <c r="A5453" s="151">
        <v>4234</v>
      </c>
      <c r="B5453" s="151">
        <v>41031</v>
      </c>
      <c r="C5453" s="151" t="s">
        <v>4094</v>
      </c>
      <c r="D5453" s="151" t="s">
        <v>3050</v>
      </c>
      <c r="E5453" s="151">
        <v>181.60706490000001</v>
      </c>
      <c r="F5453" s="154" t="s">
        <v>8285</v>
      </c>
      <c r="G5453" s="156">
        <v>0</v>
      </c>
      <c r="H5453" s="156">
        <v>601537.68757890898</v>
      </c>
      <c r="I5453" s="156">
        <v>601537.68757890898</v>
      </c>
      <c r="J5453" s="156" t="s">
        <v>704</v>
      </c>
      <c r="K5453" s="151" t="str">
        <f>IFERROR(IF(VLOOKUP(B5453,comp!$D:$L,1,FALSE)=B5453,"",""),"Novo")</f>
        <v/>
      </c>
    </row>
    <row r="5454" spans="1:11">
      <c r="A5454" s="151">
        <v>4234</v>
      </c>
      <c r="B5454" s="151">
        <v>41033</v>
      </c>
      <c r="C5454" s="151" t="s">
        <v>4095</v>
      </c>
      <c r="D5454" s="151" t="s">
        <v>3050</v>
      </c>
      <c r="E5454" s="151">
        <v>181.60706490000001</v>
      </c>
      <c r="F5454" s="154" t="s">
        <v>8285</v>
      </c>
      <c r="G5454" s="156">
        <v>0</v>
      </c>
      <c r="H5454" s="156">
        <v>628316.85885842412</v>
      </c>
      <c r="I5454" s="156">
        <v>628316.85885842412</v>
      </c>
      <c r="J5454" s="156" t="s">
        <v>704</v>
      </c>
      <c r="K5454" s="151" t="str">
        <f>IFERROR(IF(VLOOKUP(B5454,comp!$D:$L,1,FALSE)=B5454,"",""),"Novo")</f>
        <v/>
      </c>
    </row>
    <row r="5455" spans="1:11">
      <c r="A5455" s="151">
        <v>4234</v>
      </c>
      <c r="B5455" s="151">
        <v>41036</v>
      </c>
      <c r="C5455" s="151" t="s">
        <v>4096</v>
      </c>
      <c r="D5455" s="151" t="s">
        <v>3050</v>
      </c>
      <c r="E5455" s="151">
        <v>181.4741133</v>
      </c>
      <c r="F5455" s="154" t="s">
        <v>8286</v>
      </c>
      <c r="G5455" s="156">
        <v>0</v>
      </c>
      <c r="H5455" s="156">
        <v>628316.85885842412</v>
      </c>
      <c r="I5455" s="156">
        <v>628316.85885842412</v>
      </c>
      <c r="J5455" s="156" t="s">
        <v>704</v>
      </c>
      <c r="K5455" s="151" t="str">
        <f>IFERROR(IF(VLOOKUP(B5455,comp!$D:$L,1,FALSE)=B5455,"",""),"Novo")</f>
        <v/>
      </c>
    </row>
    <row r="5456" spans="1:11">
      <c r="A5456" s="151">
        <v>4234</v>
      </c>
      <c r="B5456" s="151">
        <v>41040</v>
      </c>
      <c r="C5456" s="151" t="s">
        <v>4097</v>
      </c>
      <c r="D5456" s="151" t="s">
        <v>3050</v>
      </c>
      <c r="E5456" s="151">
        <v>181.60706490000001</v>
      </c>
      <c r="F5456" s="154" t="s">
        <v>8285</v>
      </c>
      <c r="G5456" s="156">
        <v>0</v>
      </c>
      <c r="H5456" s="156">
        <v>581542.86977551505</v>
      </c>
      <c r="I5456" s="156">
        <v>581542.86977551505</v>
      </c>
      <c r="J5456" s="156" t="s">
        <v>704</v>
      </c>
      <c r="K5456" s="151" t="str">
        <f>IFERROR(IF(VLOOKUP(B5456,comp!$D:$L,1,FALSE)=B5456,"",""),"Novo")</f>
        <v/>
      </c>
    </row>
    <row r="5457" spans="1:11">
      <c r="A5457" s="151">
        <v>4234</v>
      </c>
      <c r="B5457" s="151">
        <v>41043</v>
      </c>
      <c r="C5457" s="151" t="s">
        <v>4098</v>
      </c>
      <c r="D5457" s="151" t="s">
        <v>3050</v>
      </c>
      <c r="E5457" s="151">
        <v>181.60706490000001</v>
      </c>
      <c r="F5457" s="154" t="s">
        <v>8285</v>
      </c>
      <c r="G5457" s="156">
        <v>0</v>
      </c>
      <c r="H5457" s="156">
        <v>1286565.0077090301</v>
      </c>
      <c r="I5457" s="156">
        <v>1286565.0077090301</v>
      </c>
      <c r="J5457" s="156" t="s">
        <v>704</v>
      </c>
      <c r="K5457" s="151" t="str">
        <f>IFERROR(IF(VLOOKUP(B5457,comp!$D:$L,1,FALSE)=B5457,"",""),"Novo")</f>
        <v/>
      </c>
    </row>
    <row r="5458" spans="1:11">
      <c r="A5458" s="151">
        <v>4234</v>
      </c>
      <c r="B5458" s="151">
        <v>41091</v>
      </c>
      <c r="C5458" s="151" t="s">
        <v>4099</v>
      </c>
      <c r="D5458" s="151" t="s">
        <v>3050</v>
      </c>
      <c r="E5458" s="151">
        <v>181.4741133</v>
      </c>
      <c r="F5458" s="154" t="s">
        <v>8279</v>
      </c>
      <c r="G5458" s="156">
        <v>0</v>
      </c>
      <c r="H5458" s="156">
        <v>14.751382950000002</v>
      </c>
      <c r="I5458" s="156">
        <v>14.751382950000002</v>
      </c>
      <c r="J5458" s="156" t="s">
        <v>704</v>
      </c>
      <c r="K5458" s="151" t="str">
        <f>IFERROR(IF(VLOOKUP(B5458,comp!$D:$L,1,FALSE)=B5458,"",""),"Novo")</f>
        <v/>
      </c>
    </row>
    <row r="5459" spans="1:11">
      <c r="A5459" s="151">
        <v>4234</v>
      </c>
      <c r="B5459" s="151">
        <v>41092</v>
      </c>
      <c r="C5459" s="151" t="s">
        <v>4100</v>
      </c>
      <c r="D5459" s="151" t="s">
        <v>3050</v>
      </c>
      <c r="E5459" s="151">
        <v>317.16682100000003</v>
      </c>
      <c r="F5459" s="154" t="s">
        <v>8287</v>
      </c>
      <c r="G5459" s="156">
        <v>0</v>
      </c>
      <c r="H5459" s="156">
        <v>16.311617192</v>
      </c>
      <c r="I5459" s="156">
        <v>16.311617192</v>
      </c>
      <c r="J5459" s="156" t="s">
        <v>704</v>
      </c>
      <c r="K5459" s="151" t="str">
        <f>IFERROR(IF(VLOOKUP(B5459,comp!$D:$L,1,FALSE)=B5459,"",""),"Novo")</f>
        <v/>
      </c>
    </row>
    <row r="5460" spans="1:11">
      <c r="A5460" s="151">
        <v>4234</v>
      </c>
      <c r="B5460" s="151">
        <v>44497</v>
      </c>
      <c r="C5460" s="151" t="s">
        <v>4101</v>
      </c>
      <c r="D5460" s="151" t="s">
        <v>852</v>
      </c>
      <c r="E5460" s="151">
        <v>0.80608650000000004</v>
      </c>
      <c r="F5460" s="154" t="s">
        <v>8266</v>
      </c>
      <c r="G5460" s="156">
        <v>0</v>
      </c>
      <c r="H5460" s="156">
        <v>16.311617192</v>
      </c>
      <c r="I5460" s="156">
        <v>16.311617192</v>
      </c>
      <c r="J5460" s="156" t="s">
        <v>704</v>
      </c>
      <c r="K5460" s="151" t="str">
        <f>IFERROR(IF(VLOOKUP(B5460,comp!$D:$L,1,FALSE)=B5460,"",""),"Novo")</f>
        <v/>
      </c>
    </row>
    <row r="5461" spans="1:11">
      <c r="A5461" s="151">
        <v>4234</v>
      </c>
      <c r="B5461" s="151">
        <v>44500</v>
      </c>
      <c r="C5461" s="151" t="s">
        <v>4102</v>
      </c>
      <c r="D5461" s="151" t="s">
        <v>852</v>
      </c>
      <c r="E5461" s="151">
        <v>0.82548670000000002</v>
      </c>
      <c r="F5461" s="154" t="s">
        <v>8262</v>
      </c>
      <c r="G5461" s="156">
        <v>0</v>
      </c>
      <c r="H5461" s="156">
        <v>0</v>
      </c>
      <c r="I5461" s="156">
        <v>665000</v>
      </c>
      <c r="J5461" s="156" t="s">
        <v>704</v>
      </c>
      <c r="K5461" s="151" t="str">
        <f>IFERROR(IF(VLOOKUP(B5461,comp!$D:$L,1,FALSE)=B5461,"",""),"Novo")</f>
        <v/>
      </c>
    </row>
    <row r="5462" spans="1:11">
      <c r="A5462" s="151">
        <v>4234</v>
      </c>
      <c r="B5462" s="151">
        <v>44501</v>
      </c>
      <c r="C5462" s="151" t="s">
        <v>4103</v>
      </c>
      <c r="D5462" s="151" t="s">
        <v>852</v>
      </c>
      <c r="E5462" s="151">
        <v>0.82548670000000002</v>
      </c>
      <c r="F5462" s="154" t="s">
        <v>8262</v>
      </c>
      <c r="G5462" s="156">
        <v>0</v>
      </c>
      <c r="H5462" s="156">
        <v>0</v>
      </c>
      <c r="I5462" s="156">
        <v>1278691.4201244481</v>
      </c>
      <c r="J5462" s="156" t="s">
        <v>704</v>
      </c>
      <c r="K5462" s="151" t="str">
        <f>IFERROR(IF(VLOOKUP(B5462,comp!$D:$L,1,FALSE)=B5462,"",""),"Novo")</f>
        <v/>
      </c>
    </row>
    <row r="5463" spans="1:11">
      <c r="A5463" s="151">
        <v>4262</v>
      </c>
      <c r="B5463" s="151">
        <v>4262</v>
      </c>
      <c r="C5463" s="151" t="s">
        <v>1536</v>
      </c>
      <c r="D5463" s="151" t="s">
        <v>727</v>
      </c>
      <c r="E5463" s="151">
        <v>1</v>
      </c>
      <c r="F5463" s="154" t="s">
        <v>8288</v>
      </c>
      <c r="G5463" s="156">
        <v>665000</v>
      </c>
      <c r="H5463" s="156">
        <v>0</v>
      </c>
      <c r="I5463" s="156">
        <v>564488.60389711207</v>
      </c>
      <c r="J5463" s="156" t="s">
        <v>4328</v>
      </c>
      <c r="K5463" s="151" t="str">
        <f>IFERROR(IF(VLOOKUP(B5463,comp!$D:$L,1,FALSE)=B5463,"",""),"Novo")</f>
        <v/>
      </c>
    </row>
    <row r="5464" spans="1:11">
      <c r="A5464" s="151">
        <v>4262</v>
      </c>
      <c r="B5464" s="151">
        <v>4263</v>
      </c>
      <c r="C5464" s="151" t="s">
        <v>1537</v>
      </c>
      <c r="D5464" s="151" t="s">
        <v>727</v>
      </c>
      <c r="E5464" s="151">
        <v>1.3866666000000001</v>
      </c>
      <c r="F5464" s="154" t="s">
        <v>8289</v>
      </c>
      <c r="G5464" s="156">
        <v>1278691.4201244481</v>
      </c>
      <c r="H5464" s="156">
        <v>0</v>
      </c>
      <c r="I5464" s="156">
        <v>524381.76</v>
      </c>
      <c r="J5464" s="156" t="s">
        <v>4328</v>
      </c>
      <c r="K5464" s="151" t="str">
        <f>IFERROR(IF(VLOOKUP(B5464,comp!$D:$L,1,FALSE)=B5464,"",""),"Novo")</f>
        <v/>
      </c>
    </row>
    <row r="5465" spans="1:11">
      <c r="A5465" s="151">
        <v>4262</v>
      </c>
      <c r="B5465" s="151">
        <v>14221</v>
      </c>
      <c r="C5465" s="151" t="s">
        <v>4104</v>
      </c>
      <c r="D5465" s="151" t="s">
        <v>727</v>
      </c>
      <c r="E5465" s="151">
        <v>0.92133330000000002</v>
      </c>
      <c r="F5465" s="154" t="s">
        <v>8290</v>
      </c>
      <c r="G5465" s="156">
        <v>564488.60389711207</v>
      </c>
      <c r="H5465" s="156">
        <v>0</v>
      </c>
      <c r="I5465" s="156">
        <v>1657305.1613724481</v>
      </c>
      <c r="J5465" s="156" t="s">
        <v>4328</v>
      </c>
      <c r="K5465" s="151" t="str">
        <f>IFERROR(IF(VLOOKUP(B5465,comp!$D:$L,1,FALSE)=B5465,"",""),"Novo")</f>
        <v/>
      </c>
    </row>
    <row r="5466" spans="1:11">
      <c r="A5466" s="151">
        <v>4262</v>
      </c>
      <c r="B5466" s="151">
        <v>36517</v>
      </c>
      <c r="C5466" s="151" t="s">
        <v>4105</v>
      </c>
      <c r="D5466" s="151" t="s">
        <v>727</v>
      </c>
      <c r="E5466" s="151">
        <v>0.88800000000000001</v>
      </c>
      <c r="F5466" s="154" t="s">
        <v>8291</v>
      </c>
      <c r="G5466" s="156">
        <v>524381.76</v>
      </c>
      <c r="H5466" s="156">
        <v>0</v>
      </c>
      <c r="I5466" s="156">
        <v>136.9</v>
      </c>
      <c r="J5466" s="156" t="s">
        <v>4328</v>
      </c>
      <c r="K5466" s="151" t="str">
        <f>IFERROR(IF(VLOOKUP(B5466,comp!$D:$L,1,FALSE)=B5466,"",""),"Novo")</f>
        <v/>
      </c>
    </row>
    <row r="5467" spans="1:11">
      <c r="A5467" s="151">
        <v>4262</v>
      </c>
      <c r="B5467" s="151">
        <v>36518</v>
      </c>
      <c r="C5467" s="151" t="s">
        <v>4106</v>
      </c>
      <c r="D5467" s="151" t="s">
        <v>727</v>
      </c>
      <c r="E5467" s="151">
        <v>1.5786666</v>
      </c>
      <c r="F5467" s="154" t="s">
        <v>8292</v>
      </c>
      <c r="G5467" s="156">
        <v>1657305.1613724481</v>
      </c>
      <c r="H5467" s="156">
        <v>0</v>
      </c>
      <c r="I5467" s="156">
        <v>0.69600219200000002</v>
      </c>
      <c r="J5467" s="156" t="s">
        <v>4328</v>
      </c>
      <c r="K5467" s="151" t="str">
        <f>IFERROR(IF(VLOOKUP(B5467,comp!$D:$L,1,FALSE)=B5467,"",""),"Novo")</f>
        <v/>
      </c>
    </row>
    <row r="5468" spans="1:11">
      <c r="A5468" s="151">
        <v>4274</v>
      </c>
      <c r="B5468" s="151">
        <v>4274</v>
      </c>
      <c r="C5468" s="151" t="s">
        <v>2657</v>
      </c>
      <c r="D5468" s="151" t="s">
        <v>727</v>
      </c>
      <c r="E5468" s="151">
        <v>1</v>
      </c>
      <c r="F5468" s="154" t="s">
        <v>8293</v>
      </c>
      <c r="G5468" s="156">
        <v>136.9</v>
      </c>
      <c r="H5468" s="156">
        <v>0</v>
      </c>
      <c r="I5468" s="156">
        <v>0.212534168</v>
      </c>
      <c r="J5468" s="156" t="s">
        <v>4328</v>
      </c>
      <c r="K5468" s="151" t="str">
        <f>IFERROR(IF(VLOOKUP(B5468,comp!$D:$L,1,FALSE)=B5468,"",""),"Novo")</f>
        <v/>
      </c>
    </row>
    <row r="5469" spans="1:11">
      <c r="A5469" s="151">
        <v>4274</v>
      </c>
      <c r="B5469" s="151">
        <v>390</v>
      </c>
      <c r="C5469" s="151" t="s">
        <v>4107</v>
      </c>
      <c r="D5469" s="151" t="s">
        <v>727</v>
      </c>
      <c r="E5469" s="151">
        <v>7.1311700000000006E-2</v>
      </c>
      <c r="F5469" s="154" t="s">
        <v>8294</v>
      </c>
      <c r="G5469" s="156">
        <v>0.69600219200000002</v>
      </c>
      <c r="H5469" s="156">
        <v>0</v>
      </c>
      <c r="I5469" s="156">
        <v>1022.8888150199999</v>
      </c>
      <c r="J5469" s="156" t="s">
        <v>4328</v>
      </c>
      <c r="K5469" s="151" t="str">
        <f>IFERROR(IF(VLOOKUP(B5469,comp!$D:$L,1,FALSE)=B5469,"",""),"Novo")</f>
        <v/>
      </c>
    </row>
    <row r="5470" spans="1:11">
      <c r="A5470" s="151">
        <v>4274</v>
      </c>
      <c r="B5470" s="151">
        <v>3396</v>
      </c>
      <c r="C5470" s="151" t="s">
        <v>4108</v>
      </c>
      <c r="D5470" s="151" t="s">
        <v>727</v>
      </c>
      <c r="E5470" s="151">
        <v>3.94312E-2</v>
      </c>
      <c r="F5470" s="154" t="s">
        <v>8295</v>
      </c>
      <c r="G5470" s="156">
        <v>0.212534168</v>
      </c>
      <c r="H5470" s="156">
        <v>0</v>
      </c>
      <c r="I5470" s="156">
        <v>310.310579991</v>
      </c>
      <c r="J5470" s="156" t="s">
        <v>4328</v>
      </c>
      <c r="K5470" s="151" t="str">
        <f>IFERROR(IF(VLOOKUP(B5470,comp!$D:$L,1,FALSE)=B5470,"",""),"Novo")</f>
        <v/>
      </c>
    </row>
    <row r="5471" spans="1:11">
      <c r="A5471" s="151">
        <v>4274</v>
      </c>
      <c r="B5471" s="151">
        <v>4273</v>
      </c>
      <c r="C5471" s="151" t="s">
        <v>4109</v>
      </c>
      <c r="D5471" s="151" t="s">
        <v>727</v>
      </c>
      <c r="E5471" s="151">
        <v>2.7334619999999998</v>
      </c>
      <c r="F5471" s="154" t="s">
        <v>8296</v>
      </c>
      <c r="G5471" s="156">
        <v>1022.8888150199999</v>
      </c>
      <c r="H5471" s="156">
        <v>0</v>
      </c>
      <c r="I5471" s="156">
        <v>0.46529624400000003</v>
      </c>
      <c r="J5471" s="156" t="s">
        <v>4328</v>
      </c>
      <c r="K5471" s="151" t="str">
        <f>IFERROR(IF(VLOOKUP(B5471,comp!$D:$L,1,FALSE)=B5471,"",""),"Novo")</f>
        <v/>
      </c>
    </row>
    <row r="5472" spans="1:11">
      <c r="A5472" s="151">
        <v>4274</v>
      </c>
      <c r="B5472" s="151">
        <v>4276</v>
      </c>
      <c r="C5472" s="151" t="s">
        <v>4110</v>
      </c>
      <c r="D5472" s="151" t="s">
        <v>727</v>
      </c>
      <c r="E5472" s="151">
        <v>1.5055581</v>
      </c>
      <c r="F5472" s="154" t="s">
        <v>8297</v>
      </c>
      <c r="G5472" s="156">
        <v>310.310579991</v>
      </c>
      <c r="H5472" s="156">
        <v>0</v>
      </c>
      <c r="I5472" s="156">
        <v>26.809806217999999</v>
      </c>
      <c r="J5472" s="156" t="s">
        <v>4328</v>
      </c>
      <c r="K5472" s="151" t="str">
        <f>IFERROR(IF(VLOOKUP(B5472,comp!$D:$L,1,FALSE)=B5472,"",""),"Novo")</f>
        <v/>
      </c>
    </row>
    <row r="5473" spans="1:11">
      <c r="A5473" s="151">
        <v>4274</v>
      </c>
      <c r="B5473" s="151">
        <v>7572</v>
      </c>
      <c r="C5473" s="151" t="s">
        <v>2658</v>
      </c>
      <c r="D5473" s="151" t="s">
        <v>727</v>
      </c>
      <c r="E5473" s="151">
        <v>5.83078E-2</v>
      </c>
      <c r="F5473" s="154" t="s">
        <v>8298</v>
      </c>
      <c r="G5473" s="156">
        <v>0.46529624400000003</v>
      </c>
      <c r="H5473" s="156">
        <v>0</v>
      </c>
      <c r="I5473" s="156">
        <v>22.291571696000002</v>
      </c>
      <c r="J5473" s="156" t="s">
        <v>4328</v>
      </c>
      <c r="K5473" s="151" t="str">
        <f>IFERROR(IF(VLOOKUP(B5473,comp!$D:$L,1,FALSE)=B5473,"",""),"Novo")</f>
        <v/>
      </c>
    </row>
    <row r="5474" spans="1:11">
      <c r="A5474" s="151">
        <v>4274</v>
      </c>
      <c r="B5474" s="151">
        <v>10956</v>
      </c>
      <c r="C5474" s="151" t="s">
        <v>4111</v>
      </c>
      <c r="D5474" s="151" t="s">
        <v>727</v>
      </c>
      <c r="E5474" s="151">
        <v>0.4425521</v>
      </c>
      <c r="F5474" s="154" t="s">
        <v>8299</v>
      </c>
      <c r="G5474" s="156">
        <v>26.809806217999999</v>
      </c>
      <c r="H5474" s="156">
        <v>0</v>
      </c>
      <c r="I5474" s="156">
        <v>17.403625266000002</v>
      </c>
      <c r="J5474" s="156" t="s">
        <v>4328</v>
      </c>
      <c r="K5474" s="151" t="str">
        <f>IFERROR(IF(VLOOKUP(B5474,comp!$D:$L,1,FALSE)=B5474,"",""),"Novo")</f>
        <v/>
      </c>
    </row>
    <row r="5475" spans="1:11">
      <c r="A5475" s="151">
        <v>4274</v>
      </c>
      <c r="B5475" s="151">
        <v>38060</v>
      </c>
      <c r="C5475" s="151" t="s">
        <v>2655</v>
      </c>
      <c r="D5475" s="151" t="s">
        <v>727</v>
      </c>
      <c r="E5475" s="151">
        <v>0.40354040000000002</v>
      </c>
      <c r="F5475" s="154" t="s">
        <v>8300</v>
      </c>
      <c r="G5475" s="156">
        <v>22.291571696000002</v>
      </c>
      <c r="H5475" s="156">
        <v>0</v>
      </c>
      <c r="I5475" s="156">
        <v>1377.9624375789999</v>
      </c>
      <c r="J5475" s="156" t="s">
        <v>4328</v>
      </c>
      <c r="K5475" s="151" t="str">
        <f>IFERROR(IF(VLOOKUP(B5475,comp!$D:$L,1,FALSE)=B5475,"",""),"Novo")</f>
        <v/>
      </c>
    </row>
    <row r="5476" spans="1:11">
      <c r="A5476" s="151">
        <v>4274</v>
      </c>
      <c r="B5476" s="151">
        <v>38061</v>
      </c>
      <c r="C5476" s="151" t="s">
        <v>4112</v>
      </c>
      <c r="D5476" s="151" t="s">
        <v>727</v>
      </c>
      <c r="E5476" s="151">
        <v>0.3565586</v>
      </c>
      <c r="F5476" s="154" t="s">
        <v>8301</v>
      </c>
      <c r="G5476" s="156">
        <v>17.403625266000002</v>
      </c>
      <c r="H5476" s="156">
        <v>0</v>
      </c>
      <c r="I5476" s="156">
        <v>1512.3227431319999</v>
      </c>
      <c r="J5476" s="156" t="s">
        <v>4328</v>
      </c>
      <c r="K5476" s="151" t="str">
        <f>IFERROR(IF(VLOOKUP(B5476,comp!$D:$L,1,FALSE)=B5476,"",""),"Novo")</f>
        <v/>
      </c>
    </row>
    <row r="5477" spans="1:11">
      <c r="A5477" s="151">
        <v>4274</v>
      </c>
      <c r="B5477" s="151">
        <v>41380</v>
      </c>
      <c r="C5477" s="151" t="s">
        <v>4113</v>
      </c>
      <c r="D5477" s="151" t="s">
        <v>727</v>
      </c>
      <c r="E5477" s="151">
        <v>3.1726163000000001</v>
      </c>
      <c r="F5477" s="154" t="s">
        <v>8302</v>
      </c>
      <c r="G5477" s="156">
        <v>1377.9624375789999</v>
      </c>
      <c r="H5477" s="156">
        <v>0</v>
      </c>
      <c r="I5477" s="156">
        <v>1416.903853342</v>
      </c>
      <c r="J5477" s="156" t="s">
        <v>4328</v>
      </c>
      <c r="K5477" s="151" t="str">
        <f>IFERROR(IF(VLOOKUP(B5477,comp!$D:$L,1,FALSE)=B5477,"",""),"Novo")</f>
        <v/>
      </c>
    </row>
    <row r="5478" spans="1:11">
      <c r="A5478" s="151">
        <v>4274</v>
      </c>
      <c r="B5478" s="151">
        <v>41381</v>
      </c>
      <c r="C5478" s="151" t="s">
        <v>4114</v>
      </c>
      <c r="D5478" s="151" t="s">
        <v>727</v>
      </c>
      <c r="E5478" s="151">
        <v>3.3237131999999998</v>
      </c>
      <c r="F5478" s="154" t="s">
        <v>8303</v>
      </c>
      <c r="G5478" s="156">
        <v>1512.3227431319999</v>
      </c>
      <c r="H5478" s="156">
        <v>0</v>
      </c>
      <c r="I5478" s="156">
        <v>2610.3254163189999</v>
      </c>
      <c r="J5478" s="156" t="s">
        <v>4328</v>
      </c>
      <c r="K5478" s="151" t="str">
        <f>IFERROR(IF(VLOOKUP(B5478,comp!$D:$L,1,FALSE)=B5478,"",""),"Novo")</f>
        <v/>
      </c>
    </row>
    <row r="5479" spans="1:11">
      <c r="A5479" s="151">
        <v>4274</v>
      </c>
      <c r="B5479" s="151">
        <v>41382</v>
      </c>
      <c r="C5479" s="151" t="s">
        <v>4115</v>
      </c>
      <c r="D5479" s="151" t="s">
        <v>727</v>
      </c>
      <c r="E5479" s="151">
        <v>3.2171650999999999</v>
      </c>
      <c r="F5479" s="154" t="s">
        <v>8304</v>
      </c>
      <c r="G5479" s="156">
        <v>1416.903853342</v>
      </c>
      <c r="H5479" s="156">
        <v>0</v>
      </c>
      <c r="I5479" s="156">
        <v>4041.9672372570003</v>
      </c>
      <c r="J5479" s="156" t="s">
        <v>4328</v>
      </c>
      <c r="K5479" s="151" t="str">
        <f>IFERROR(IF(VLOOKUP(B5479,comp!$D:$L,1,FALSE)=B5479,"",""),"Novo")</f>
        <v/>
      </c>
    </row>
    <row r="5480" spans="1:11">
      <c r="A5480" s="151">
        <v>4274</v>
      </c>
      <c r="B5480" s="151">
        <v>41383</v>
      </c>
      <c r="C5480" s="151" t="s">
        <v>4116</v>
      </c>
      <c r="D5480" s="151" t="s">
        <v>727</v>
      </c>
      <c r="E5480" s="151">
        <v>4.3666261000000004</v>
      </c>
      <c r="F5480" s="154" t="s">
        <v>8305</v>
      </c>
      <c r="G5480" s="156">
        <v>2610.3254163189999</v>
      </c>
      <c r="H5480" s="156">
        <v>0</v>
      </c>
      <c r="I5480" s="156">
        <v>21.626233879999997</v>
      </c>
      <c r="J5480" s="156" t="s">
        <v>4328</v>
      </c>
      <c r="K5480" s="151" t="str">
        <f>IFERROR(IF(VLOOKUP(B5480,comp!$D:$L,1,FALSE)=B5480,"",""),"Novo")</f>
        <v/>
      </c>
    </row>
    <row r="5481" spans="1:11">
      <c r="A5481" s="151">
        <v>4274</v>
      </c>
      <c r="B5481" s="151">
        <v>41385</v>
      </c>
      <c r="C5481" s="151" t="s">
        <v>4117</v>
      </c>
      <c r="D5481" s="151" t="s">
        <v>727</v>
      </c>
      <c r="E5481" s="151">
        <v>5.4337011000000004</v>
      </c>
      <c r="F5481" s="154" t="s">
        <v>8306</v>
      </c>
      <c r="G5481" s="156">
        <v>4041.9672372570003</v>
      </c>
      <c r="H5481" s="156">
        <v>0</v>
      </c>
      <c r="I5481" s="156">
        <v>31.129479551999999</v>
      </c>
      <c r="J5481" s="156" t="s">
        <v>4328</v>
      </c>
      <c r="K5481" s="151" t="str">
        <f>IFERROR(IF(VLOOKUP(B5481,comp!$D:$L,1,FALSE)=B5481,"",""),"Novo")</f>
        <v/>
      </c>
    </row>
    <row r="5482" spans="1:11">
      <c r="A5482" s="151">
        <v>4274</v>
      </c>
      <c r="B5482" s="151">
        <v>41387</v>
      </c>
      <c r="C5482" s="151" t="s">
        <v>2656</v>
      </c>
      <c r="D5482" s="151" t="s">
        <v>826</v>
      </c>
      <c r="E5482" s="151">
        <v>0.39746799999999999</v>
      </c>
      <c r="F5482" s="154" t="s">
        <v>8307</v>
      </c>
      <c r="G5482" s="156">
        <v>21.626233879999997</v>
      </c>
      <c r="H5482" s="156">
        <v>0</v>
      </c>
      <c r="I5482" s="156">
        <v>44.525343012999997</v>
      </c>
      <c r="J5482" s="156" t="s">
        <v>4328</v>
      </c>
      <c r="K5482" s="151" t="str">
        <f>IFERROR(IF(VLOOKUP(B5482,comp!$D:$L,1,FALSE)=B5482,"",""),"Novo")</f>
        <v/>
      </c>
    </row>
    <row r="5483" spans="1:11">
      <c r="A5483" s="151">
        <v>4274</v>
      </c>
      <c r="B5483" s="151">
        <v>41388</v>
      </c>
      <c r="C5483" s="151" t="s">
        <v>4118</v>
      </c>
      <c r="D5483" s="151" t="s">
        <v>826</v>
      </c>
      <c r="E5483" s="151">
        <v>0.47686089999999998</v>
      </c>
      <c r="F5483" s="154" t="s">
        <v>8308</v>
      </c>
      <c r="G5483" s="156">
        <v>31.129479551999999</v>
      </c>
      <c r="H5483" s="156">
        <v>0</v>
      </c>
      <c r="I5483" s="156">
        <v>36.596933482000004</v>
      </c>
      <c r="J5483" s="156" t="s">
        <v>4328</v>
      </c>
      <c r="K5483" s="151" t="str">
        <f>IFERROR(IF(VLOOKUP(B5483,comp!$D:$L,1,FALSE)=B5483,"",""),"Novo")</f>
        <v/>
      </c>
    </row>
    <row r="5484" spans="1:11">
      <c r="A5484" s="151">
        <v>4274</v>
      </c>
      <c r="B5484" s="151">
        <v>41410</v>
      </c>
      <c r="C5484" s="151" t="s">
        <v>4119</v>
      </c>
      <c r="D5484" s="151" t="s">
        <v>727</v>
      </c>
      <c r="E5484" s="151">
        <v>0.57032590000000005</v>
      </c>
      <c r="F5484" s="154" t="s">
        <v>8309</v>
      </c>
      <c r="G5484" s="156">
        <v>44.525343012999997</v>
      </c>
      <c r="H5484" s="156">
        <v>0</v>
      </c>
      <c r="I5484" s="156">
        <v>136.9</v>
      </c>
      <c r="J5484" s="156" t="s">
        <v>4328</v>
      </c>
      <c r="K5484" s="151" t="str">
        <f>IFERROR(IF(VLOOKUP(B5484,comp!$D:$L,1,FALSE)=B5484,"",""),"Novo")</f>
        <v/>
      </c>
    </row>
    <row r="5485" spans="1:11">
      <c r="A5485" s="151">
        <v>4274</v>
      </c>
      <c r="B5485" s="151">
        <v>41411</v>
      </c>
      <c r="C5485" s="151" t="s">
        <v>4120</v>
      </c>
      <c r="D5485" s="151" t="s">
        <v>727</v>
      </c>
      <c r="E5485" s="151">
        <v>0.51705190000000001</v>
      </c>
      <c r="F5485" s="154" t="s">
        <v>8310</v>
      </c>
      <c r="G5485" s="156">
        <v>36.596933482000004</v>
      </c>
      <c r="H5485" s="156">
        <v>0</v>
      </c>
      <c r="I5485" s="156">
        <v>110.8549853</v>
      </c>
      <c r="J5485" s="156" t="s">
        <v>4328</v>
      </c>
      <c r="K5485" s="151" t="str">
        <f>IFERROR(IF(VLOOKUP(B5485,comp!$D:$L,1,FALSE)=B5485,"",""),"Novo")</f>
        <v/>
      </c>
    </row>
    <row r="5486" spans="1:11">
      <c r="A5486" s="151">
        <v>4274</v>
      </c>
      <c r="B5486" s="151">
        <v>41412</v>
      </c>
      <c r="C5486" s="151" t="s">
        <v>4121</v>
      </c>
      <c r="D5486" s="151" t="s">
        <v>727</v>
      </c>
      <c r="E5486" s="151">
        <v>1</v>
      </c>
      <c r="F5486" s="154" t="s">
        <v>8293</v>
      </c>
      <c r="G5486" s="156">
        <v>136.9</v>
      </c>
      <c r="H5486" s="156">
        <v>0</v>
      </c>
      <c r="I5486" s="156">
        <v>4.7913339239999999</v>
      </c>
      <c r="J5486" s="156" t="s">
        <v>4328</v>
      </c>
      <c r="K5486" s="151" t="str">
        <f>IFERROR(IF(VLOOKUP(B5486,comp!$D:$L,1,FALSE)=B5486,"",""),"Novo")</f>
        <v/>
      </c>
    </row>
    <row r="5487" spans="1:11">
      <c r="A5487" s="151">
        <v>4274</v>
      </c>
      <c r="B5487" s="151">
        <v>41413</v>
      </c>
      <c r="C5487" s="151" t="s">
        <v>4122</v>
      </c>
      <c r="D5487" s="151" t="s">
        <v>727</v>
      </c>
      <c r="E5487" s="151">
        <v>0.89986999999999995</v>
      </c>
      <c r="F5487" s="154" t="s">
        <v>8311</v>
      </c>
      <c r="G5487" s="156">
        <v>110.8549853</v>
      </c>
      <c r="H5487" s="156">
        <v>0</v>
      </c>
      <c r="I5487" s="156">
        <v>6.4971309059999998</v>
      </c>
      <c r="J5487" s="156" t="s">
        <v>4328</v>
      </c>
      <c r="K5487" s="151" t="str">
        <f>IFERROR(IF(VLOOKUP(B5487,comp!$D:$L,1,FALSE)=B5487,"",""),"Novo")</f>
        <v/>
      </c>
    </row>
    <row r="5488" spans="1:11">
      <c r="A5488" s="151">
        <v>4274</v>
      </c>
      <c r="B5488" s="151">
        <v>41414</v>
      </c>
      <c r="C5488" s="151" t="s">
        <v>4123</v>
      </c>
      <c r="D5488" s="151" t="s">
        <v>727</v>
      </c>
      <c r="E5488" s="151">
        <v>0.18708839999999999</v>
      </c>
      <c r="F5488" s="154" t="s">
        <v>8312</v>
      </c>
      <c r="G5488" s="156">
        <v>4.7913339239999999</v>
      </c>
      <c r="H5488" s="156">
        <v>0</v>
      </c>
      <c r="I5488" s="156">
        <v>0.48418673600000001</v>
      </c>
      <c r="J5488" s="156" t="s">
        <v>4328</v>
      </c>
      <c r="K5488" s="151" t="str">
        <f>IFERROR(IF(VLOOKUP(B5488,comp!$D:$L,1,FALSE)=B5488,"",""),"Novo")</f>
        <v/>
      </c>
    </row>
    <row r="5489" spans="1:11">
      <c r="A5489" s="151">
        <v>4274</v>
      </c>
      <c r="B5489" s="151">
        <v>41415</v>
      </c>
      <c r="C5489" s="151" t="s">
        <v>4124</v>
      </c>
      <c r="D5489" s="151" t="s">
        <v>727</v>
      </c>
      <c r="E5489" s="151">
        <v>0.2178783</v>
      </c>
      <c r="F5489" s="154" t="s">
        <v>8313</v>
      </c>
      <c r="G5489" s="156">
        <v>6.4971309059999998</v>
      </c>
      <c r="H5489" s="156">
        <v>0</v>
      </c>
      <c r="I5489" s="156">
        <v>0.89576004600000003</v>
      </c>
      <c r="J5489" s="156" t="s">
        <v>4328</v>
      </c>
      <c r="K5489" s="151" t="str">
        <f>IFERROR(IF(VLOOKUP(B5489,comp!$D:$L,1,FALSE)=B5489,"",""),"Novo")</f>
        <v/>
      </c>
    </row>
    <row r="5490" spans="1:11">
      <c r="A5490" s="151">
        <v>4274</v>
      </c>
      <c r="B5490" s="151">
        <v>41419</v>
      </c>
      <c r="C5490" s="151" t="s">
        <v>4125</v>
      </c>
      <c r="D5490" s="151" t="s">
        <v>727</v>
      </c>
      <c r="E5490" s="151">
        <v>5.9482399999999998E-2</v>
      </c>
      <c r="F5490" s="154" t="s">
        <v>8314</v>
      </c>
      <c r="G5490" s="156">
        <v>0.48418673600000001</v>
      </c>
      <c r="H5490" s="156">
        <v>0</v>
      </c>
      <c r="I5490" s="156">
        <v>0.89101742399999995</v>
      </c>
      <c r="J5490" s="156" t="s">
        <v>4328</v>
      </c>
      <c r="K5490" s="151" t="str">
        <f>IFERROR(IF(VLOOKUP(B5490,comp!$D:$L,1,FALSE)=B5490,"",""),"Novo")</f>
        <v/>
      </c>
    </row>
    <row r="5491" spans="1:11">
      <c r="A5491" s="151">
        <v>4274</v>
      </c>
      <c r="B5491" s="151">
        <v>41420</v>
      </c>
      <c r="C5491" s="151" t="s">
        <v>4126</v>
      </c>
      <c r="D5491" s="151" t="s">
        <v>727</v>
      </c>
      <c r="E5491" s="151">
        <v>8.0917799999999998E-2</v>
      </c>
      <c r="F5491" s="154" t="s">
        <v>8315</v>
      </c>
      <c r="G5491" s="156">
        <v>0.89576004600000003</v>
      </c>
      <c r="H5491" s="156">
        <v>0</v>
      </c>
      <c r="I5491" s="156">
        <v>1.6706269439999999</v>
      </c>
      <c r="J5491" s="156" t="s">
        <v>4328</v>
      </c>
      <c r="K5491" s="151" t="str">
        <f>IFERROR(IF(VLOOKUP(B5491,comp!$D:$L,1,FALSE)=B5491,"",""),"Novo")</f>
        <v/>
      </c>
    </row>
    <row r="5492" spans="1:11">
      <c r="A5492" s="151">
        <v>4274</v>
      </c>
      <c r="B5492" s="151">
        <v>41421</v>
      </c>
      <c r="C5492" s="151" t="s">
        <v>4127</v>
      </c>
      <c r="D5492" s="151" t="s">
        <v>727</v>
      </c>
      <c r="E5492" s="151">
        <v>8.0708100000000005E-2</v>
      </c>
      <c r="F5492" s="154" t="s">
        <v>8316</v>
      </c>
      <c r="G5492" s="156">
        <v>0.89101742399999995</v>
      </c>
      <c r="H5492" s="156">
        <v>0</v>
      </c>
      <c r="I5492" s="156">
        <v>0.43766603999999998</v>
      </c>
      <c r="J5492" s="156" t="s">
        <v>4328</v>
      </c>
      <c r="K5492" s="151" t="str">
        <f>IFERROR(IF(VLOOKUP(B5492,comp!$D:$L,1,FALSE)=B5492,"",""),"Novo")</f>
        <v/>
      </c>
    </row>
    <row r="5493" spans="1:11">
      <c r="A5493" s="151">
        <v>4274</v>
      </c>
      <c r="B5493" s="151">
        <v>41422</v>
      </c>
      <c r="C5493" s="151" t="s">
        <v>4128</v>
      </c>
      <c r="D5493" s="151" t="s">
        <v>727</v>
      </c>
      <c r="E5493" s="151">
        <v>0.1104912</v>
      </c>
      <c r="F5493" s="154" t="s">
        <v>8317</v>
      </c>
      <c r="G5493" s="156">
        <v>1.6706269439999999</v>
      </c>
      <c r="H5493" s="156">
        <v>0</v>
      </c>
      <c r="I5493" s="156">
        <v>1.4219765099999999</v>
      </c>
      <c r="J5493" s="156" t="s">
        <v>4328</v>
      </c>
      <c r="K5493" s="151" t="str">
        <f>IFERROR(IF(VLOOKUP(B5493,comp!$D:$L,1,FALSE)=B5493,"",""),"Novo")</f>
        <v/>
      </c>
    </row>
    <row r="5494" spans="1:11">
      <c r="A5494" s="151">
        <v>4274</v>
      </c>
      <c r="B5494" s="151">
        <v>41425</v>
      </c>
      <c r="C5494" s="151" t="s">
        <v>4129</v>
      </c>
      <c r="D5494" s="151" t="s">
        <v>727</v>
      </c>
      <c r="E5494" s="151">
        <v>5.6545999999999999E-2</v>
      </c>
      <c r="F5494" s="154" t="s">
        <v>7439</v>
      </c>
      <c r="G5494" s="156">
        <v>0.43766603999999998</v>
      </c>
      <c r="H5494" s="156">
        <v>0</v>
      </c>
      <c r="I5494" s="156">
        <v>19033.259156520002</v>
      </c>
      <c r="J5494" s="156" t="s">
        <v>4328</v>
      </c>
      <c r="K5494" s="151" t="str">
        <f>IFERROR(IF(VLOOKUP(B5494,comp!$D:$L,1,FALSE)=B5494,"",""),"Novo")</f>
        <v/>
      </c>
    </row>
    <row r="5495" spans="1:11">
      <c r="A5495" s="151">
        <v>4274</v>
      </c>
      <c r="B5495" s="151">
        <v>41426</v>
      </c>
      <c r="C5495" s="151" t="s">
        <v>2660</v>
      </c>
      <c r="D5495" s="151" t="s">
        <v>727</v>
      </c>
      <c r="E5495" s="151">
        <v>0.1019338</v>
      </c>
      <c r="F5495" s="154" t="s">
        <v>8318</v>
      </c>
      <c r="G5495" s="156">
        <v>1.4219765099999999</v>
      </c>
      <c r="H5495" s="156">
        <v>0</v>
      </c>
      <c r="I5495" s="156">
        <v>37095.049067643005</v>
      </c>
      <c r="J5495" s="156" t="s">
        <v>4328</v>
      </c>
      <c r="K5495" s="151" t="str">
        <f>IFERROR(IF(VLOOKUP(B5495,comp!$D:$L,1,FALSE)=B5495,"",""),"Novo")</f>
        <v/>
      </c>
    </row>
    <row r="5496" spans="1:11">
      <c r="A5496" s="151">
        <v>4274</v>
      </c>
      <c r="B5496" s="151">
        <v>41457</v>
      </c>
      <c r="C5496" s="151" t="s">
        <v>4130</v>
      </c>
      <c r="D5496" s="151" t="s">
        <v>727</v>
      </c>
      <c r="E5496" s="151">
        <v>11.7911406</v>
      </c>
      <c r="F5496" s="154" t="s">
        <v>8319</v>
      </c>
      <c r="G5496" s="156">
        <v>19033.259156520002</v>
      </c>
      <c r="H5496" s="156">
        <v>0</v>
      </c>
      <c r="I5496" s="156">
        <v>72179.81526273099</v>
      </c>
      <c r="J5496" s="156" t="s">
        <v>4328</v>
      </c>
      <c r="K5496" s="151" t="str">
        <f>IFERROR(IF(VLOOKUP(B5496,comp!$D:$L,1,FALSE)=B5496,"",""),"Novo")</f>
        <v/>
      </c>
    </row>
    <row r="5497" spans="1:11">
      <c r="A5497" s="151">
        <v>4274</v>
      </c>
      <c r="B5497" s="151">
        <v>41458</v>
      </c>
      <c r="C5497" s="151" t="s">
        <v>4131</v>
      </c>
      <c r="D5497" s="151" t="s">
        <v>727</v>
      </c>
      <c r="E5497" s="151">
        <v>16.461009300000001</v>
      </c>
      <c r="F5497" s="154" t="s">
        <v>8320</v>
      </c>
      <c r="G5497" s="156">
        <v>37095.049067643005</v>
      </c>
      <c r="H5497" s="156">
        <v>0</v>
      </c>
      <c r="I5497" s="156">
        <v>134181.705214816</v>
      </c>
      <c r="J5497" s="156" t="s">
        <v>4328</v>
      </c>
      <c r="K5497" s="151" t="str">
        <f>IFERROR(IF(VLOOKUP(B5497,comp!$D:$L,1,FALSE)=B5497,"",""),"Novo")</f>
        <v/>
      </c>
    </row>
    <row r="5498" spans="1:11">
      <c r="A5498" s="151">
        <v>4274</v>
      </c>
      <c r="B5498" s="151">
        <v>41459</v>
      </c>
      <c r="C5498" s="151" t="s">
        <v>4132</v>
      </c>
      <c r="D5498" s="151" t="s">
        <v>727</v>
      </c>
      <c r="E5498" s="151">
        <v>22.961827299999999</v>
      </c>
      <c r="F5498" s="154" t="s">
        <v>8321</v>
      </c>
      <c r="G5498" s="156">
        <v>72179.81526273099</v>
      </c>
      <c r="H5498" s="156">
        <v>0</v>
      </c>
      <c r="I5498" s="156">
        <v>1.41</v>
      </c>
      <c r="J5498" s="156" t="s">
        <v>4328</v>
      </c>
      <c r="K5498" s="151" t="str">
        <f>IFERROR(IF(VLOOKUP(B5498,comp!$D:$L,1,FALSE)=B5498,"",""),"Novo")</f>
        <v/>
      </c>
    </row>
    <row r="5499" spans="1:11">
      <c r="A5499" s="151">
        <v>4274</v>
      </c>
      <c r="B5499" s="151">
        <v>41461</v>
      </c>
      <c r="C5499" s="151" t="s">
        <v>4133</v>
      </c>
      <c r="D5499" s="151" t="s">
        <v>727</v>
      </c>
      <c r="E5499" s="151">
        <v>31.307269600000001</v>
      </c>
      <c r="F5499" s="154" t="s">
        <v>8322</v>
      </c>
      <c r="G5499" s="156">
        <v>134181.705214816</v>
      </c>
      <c r="H5499" s="156">
        <v>0</v>
      </c>
      <c r="I5499" s="156">
        <v>4.9523812000000007E-2</v>
      </c>
      <c r="J5499" s="156" t="s">
        <v>4328</v>
      </c>
      <c r="K5499" s="151" t="str">
        <f>IFERROR(IF(VLOOKUP(B5499,comp!$D:$L,1,FALSE)=B5499,"",""),"Novo")</f>
        <v/>
      </c>
    </row>
    <row r="5500" spans="1:11">
      <c r="A5500" s="151">
        <v>4299</v>
      </c>
      <c r="B5500" s="151">
        <v>4299</v>
      </c>
      <c r="C5500" s="151" t="s">
        <v>4134</v>
      </c>
      <c r="D5500" s="151" t="s">
        <v>727</v>
      </c>
      <c r="E5500" s="151">
        <v>1</v>
      </c>
      <c r="F5500" s="154" t="s">
        <v>8157</v>
      </c>
      <c r="G5500" s="156">
        <v>1.41</v>
      </c>
      <c r="H5500" s="156">
        <v>0</v>
      </c>
      <c r="I5500" s="156">
        <v>0.65523811199999993</v>
      </c>
      <c r="J5500" s="156" t="s">
        <v>4328</v>
      </c>
      <c r="K5500" s="151" t="str">
        <f>IFERROR(IF(VLOOKUP(B5500,comp!$D:$L,1,FALSE)=B5500,"",""),"Novo")</f>
        <v/>
      </c>
    </row>
    <row r="5501" spans="1:11">
      <c r="A5501" s="151">
        <v>4299</v>
      </c>
      <c r="B5501" s="151">
        <v>1607</v>
      </c>
      <c r="C5501" s="151" t="s">
        <v>1687</v>
      </c>
      <c r="D5501" s="151" t="s">
        <v>1688</v>
      </c>
      <c r="E5501" s="151">
        <v>0.19047620000000001</v>
      </c>
      <c r="F5501" s="154" t="s">
        <v>8323</v>
      </c>
      <c r="G5501" s="156">
        <v>4.9523812000000007E-2</v>
      </c>
      <c r="H5501" s="156">
        <v>0</v>
      </c>
      <c r="I5501" s="156">
        <v>0.97499996099999997</v>
      </c>
      <c r="J5501" s="156" t="s">
        <v>4328</v>
      </c>
      <c r="K5501" s="151" t="str">
        <f>IFERROR(IF(VLOOKUP(B5501,comp!$D:$L,1,FALSE)=B5501,"",""),"Novo")</f>
        <v/>
      </c>
    </row>
    <row r="5502" spans="1:11">
      <c r="A5502" s="151">
        <v>4299</v>
      </c>
      <c r="B5502" s="151">
        <v>4300</v>
      </c>
      <c r="C5502" s="151" t="s">
        <v>4135</v>
      </c>
      <c r="D5502" s="151" t="s">
        <v>727</v>
      </c>
      <c r="E5502" s="151">
        <v>0.68253969999999997</v>
      </c>
      <c r="F5502" s="154" t="s">
        <v>8324</v>
      </c>
      <c r="G5502" s="156">
        <v>0.65523811199999993</v>
      </c>
      <c r="H5502" s="156">
        <v>0</v>
      </c>
      <c r="I5502" s="156">
        <v>11.485714457999999</v>
      </c>
      <c r="J5502" s="156" t="s">
        <v>4328</v>
      </c>
      <c r="K5502" s="151" t="str">
        <f>IFERROR(IF(VLOOKUP(B5502,comp!$D:$L,1,FALSE)=B5502,"",""),"Novo")</f>
        <v/>
      </c>
    </row>
    <row r="5503" spans="1:11">
      <c r="A5503" s="151">
        <v>4299</v>
      </c>
      <c r="B5503" s="151">
        <v>4301</v>
      </c>
      <c r="C5503" s="151" t="s">
        <v>4136</v>
      </c>
      <c r="D5503" s="151" t="s">
        <v>727</v>
      </c>
      <c r="E5503" s="151">
        <v>0.83333330000000005</v>
      </c>
      <c r="F5503" s="154" t="s">
        <v>8325</v>
      </c>
      <c r="G5503" s="156">
        <v>0.97499996099999997</v>
      </c>
      <c r="H5503" s="156">
        <v>0</v>
      </c>
      <c r="I5503" s="156">
        <v>2.6209524479999997</v>
      </c>
      <c r="J5503" s="156" t="s">
        <v>4328</v>
      </c>
      <c r="K5503" s="151" t="str">
        <f>IFERROR(IF(VLOOKUP(B5503,comp!$D:$L,1,FALSE)=B5503,"",""),"Novo")</f>
        <v/>
      </c>
    </row>
    <row r="5504" spans="1:11">
      <c r="A5504" s="151">
        <v>4299</v>
      </c>
      <c r="B5504" s="151">
        <v>4302</v>
      </c>
      <c r="C5504" s="151" t="s">
        <v>1689</v>
      </c>
      <c r="D5504" s="151" t="s">
        <v>727</v>
      </c>
      <c r="E5504" s="151">
        <v>2.8571428999999999</v>
      </c>
      <c r="F5504" s="154" t="s">
        <v>8326</v>
      </c>
      <c r="G5504" s="156">
        <v>11.485714457999999</v>
      </c>
      <c r="H5504" s="156">
        <v>0</v>
      </c>
      <c r="I5504" s="156">
        <v>3.5396825679999999</v>
      </c>
      <c r="J5504" s="156" t="s">
        <v>4328</v>
      </c>
      <c r="K5504" s="151" t="str">
        <f>IFERROR(IF(VLOOKUP(B5504,comp!$D:$L,1,FALSE)=B5504,"",""),"Novo")</f>
        <v/>
      </c>
    </row>
    <row r="5505" spans="1:11">
      <c r="A5505" s="151">
        <v>4299</v>
      </c>
      <c r="B5505" s="151">
        <v>4304</v>
      </c>
      <c r="C5505" s="151" t="s">
        <v>4137</v>
      </c>
      <c r="D5505" s="151" t="s">
        <v>727</v>
      </c>
      <c r="E5505" s="151">
        <v>1.3650793999999999</v>
      </c>
      <c r="F5505" s="154" t="s">
        <v>8327</v>
      </c>
      <c r="G5505" s="156">
        <v>2.6209524479999997</v>
      </c>
      <c r="H5505" s="156">
        <v>0</v>
      </c>
      <c r="I5505" s="156">
        <v>4.7688887820000003</v>
      </c>
      <c r="J5505" s="156" t="s">
        <v>4328</v>
      </c>
      <c r="K5505" s="151" t="str">
        <f>IFERROR(IF(VLOOKUP(B5505,comp!$D:$L,1,FALSE)=B5505,"",""),"Novo")</f>
        <v/>
      </c>
    </row>
    <row r="5506" spans="1:11">
      <c r="A5506" s="151">
        <v>4299</v>
      </c>
      <c r="B5506" s="151">
        <v>4305</v>
      </c>
      <c r="C5506" s="151" t="s">
        <v>4138</v>
      </c>
      <c r="D5506" s="151" t="s">
        <v>727</v>
      </c>
      <c r="E5506" s="151">
        <v>1.5873016</v>
      </c>
      <c r="F5506" s="154" t="s">
        <v>8328</v>
      </c>
      <c r="G5506" s="156">
        <v>3.5396825679999999</v>
      </c>
      <c r="H5506" s="156">
        <v>0</v>
      </c>
      <c r="I5506" s="156">
        <v>123.61904808</v>
      </c>
      <c r="J5506" s="156" t="s">
        <v>4328</v>
      </c>
      <c r="K5506" s="151" t="str">
        <f>IFERROR(IF(VLOOKUP(B5506,comp!$D:$L,1,FALSE)=B5506,"",""),"Novo")</f>
        <v/>
      </c>
    </row>
    <row r="5507" spans="1:11">
      <c r="A5507" s="151">
        <v>4299</v>
      </c>
      <c r="B5507" s="151">
        <v>4306</v>
      </c>
      <c r="C5507" s="151" t="s">
        <v>4139</v>
      </c>
      <c r="D5507" s="151" t="s">
        <v>727</v>
      </c>
      <c r="E5507" s="151">
        <v>1.8412698000000001</v>
      </c>
      <c r="F5507" s="154" t="s">
        <v>7709</v>
      </c>
      <c r="G5507" s="156">
        <v>4.7688887820000003</v>
      </c>
      <c r="H5507" s="156">
        <v>0</v>
      </c>
      <c r="I5507" s="156">
        <v>20.457142806</v>
      </c>
      <c r="J5507" s="156" t="s">
        <v>4328</v>
      </c>
      <c r="K5507" s="151" t="str">
        <f>IFERROR(IF(VLOOKUP(B5507,comp!$D:$L,1,FALSE)=B5507,"",""),"Novo")</f>
        <v/>
      </c>
    </row>
    <row r="5508" spans="1:11">
      <c r="A5508" s="151">
        <v>4299</v>
      </c>
      <c r="B5508" s="151">
        <v>4307</v>
      </c>
      <c r="C5508" s="151" t="s">
        <v>4140</v>
      </c>
      <c r="D5508" s="151" t="s">
        <v>727</v>
      </c>
      <c r="E5508" s="151">
        <v>9.3650794000000008</v>
      </c>
      <c r="F5508" s="154" t="s">
        <v>8329</v>
      </c>
      <c r="G5508" s="156">
        <v>123.61904808</v>
      </c>
      <c r="H5508" s="156">
        <v>0</v>
      </c>
      <c r="I5508" s="156">
        <v>42.276190660000005</v>
      </c>
      <c r="J5508" s="156" t="s">
        <v>4328</v>
      </c>
      <c r="K5508" s="151" t="str">
        <f>IFERROR(IF(VLOOKUP(B5508,comp!$D:$L,1,FALSE)=B5508,"",""),"Novo")</f>
        <v/>
      </c>
    </row>
    <row r="5509" spans="1:11">
      <c r="A5509" s="151">
        <v>4299</v>
      </c>
      <c r="B5509" s="151">
        <v>4308</v>
      </c>
      <c r="C5509" s="151" t="s">
        <v>4141</v>
      </c>
      <c r="D5509" s="151" t="s">
        <v>727</v>
      </c>
      <c r="E5509" s="151">
        <v>3.8095238</v>
      </c>
      <c r="F5509" s="154" t="s">
        <v>8330</v>
      </c>
      <c r="G5509" s="156">
        <v>20.457142806</v>
      </c>
      <c r="H5509" s="156">
        <v>0</v>
      </c>
      <c r="I5509" s="156">
        <v>7.1450795109999996</v>
      </c>
      <c r="J5509" s="156" t="s">
        <v>4328</v>
      </c>
      <c r="K5509" s="151" t="str">
        <f>IFERROR(IF(VLOOKUP(B5509,comp!$D:$L,1,FALSE)=B5509,"",""),"Novo")</f>
        <v/>
      </c>
    </row>
    <row r="5510" spans="1:11">
      <c r="A5510" s="151">
        <v>4299</v>
      </c>
      <c r="B5510" s="151">
        <v>4309</v>
      </c>
      <c r="C5510" s="151" t="s">
        <v>4142</v>
      </c>
      <c r="D5510" s="151" t="s">
        <v>727</v>
      </c>
      <c r="E5510" s="151">
        <v>5.4761905000000004</v>
      </c>
      <c r="F5510" s="154" t="s">
        <v>8331</v>
      </c>
      <c r="G5510" s="156">
        <v>42.276190660000005</v>
      </c>
      <c r="H5510" s="156">
        <v>0</v>
      </c>
      <c r="I5510" s="156">
        <v>3.5396825679999999</v>
      </c>
      <c r="J5510" s="156" t="s">
        <v>4328</v>
      </c>
      <c r="K5510" s="151" t="str">
        <f>IFERROR(IF(VLOOKUP(B5510,comp!$D:$L,1,FALSE)=B5510,"",""),"Novo")</f>
        <v/>
      </c>
    </row>
    <row r="5511" spans="1:11">
      <c r="A5511" s="151">
        <v>4299</v>
      </c>
      <c r="B5511" s="151">
        <v>4310</v>
      </c>
      <c r="C5511" s="151" t="s">
        <v>4143</v>
      </c>
      <c r="D5511" s="151" t="s">
        <v>727</v>
      </c>
      <c r="E5511" s="151">
        <v>2.2539682999999999</v>
      </c>
      <c r="F5511" s="154" t="s">
        <v>8332</v>
      </c>
      <c r="G5511" s="156">
        <v>7.1450795109999996</v>
      </c>
      <c r="H5511" s="156">
        <v>0</v>
      </c>
      <c r="I5511" s="156">
        <v>6.9555554859999997</v>
      </c>
      <c r="J5511" s="156" t="s">
        <v>4328</v>
      </c>
      <c r="K5511" s="151" t="str">
        <f>IFERROR(IF(VLOOKUP(B5511,comp!$D:$L,1,FALSE)=B5511,"",""),"Novo")</f>
        <v/>
      </c>
    </row>
    <row r="5512" spans="1:11">
      <c r="A5512" s="151">
        <v>4299</v>
      </c>
      <c r="B5512" s="151">
        <v>4311</v>
      </c>
      <c r="C5512" s="151" t="s">
        <v>4144</v>
      </c>
      <c r="D5512" s="151" t="s">
        <v>727</v>
      </c>
      <c r="E5512" s="151">
        <v>1.5873016</v>
      </c>
      <c r="F5512" s="154" t="s">
        <v>8328</v>
      </c>
      <c r="G5512" s="156">
        <v>3.5396825679999999</v>
      </c>
      <c r="H5512" s="156">
        <v>0</v>
      </c>
      <c r="I5512" s="156">
        <v>5.8971427199999997</v>
      </c>
      <c r="J5512" s="156" t="s">
        <v>4328</v>
      </c>
      <c r="K5512" s="151" t="str">
        <f>IFERROR(IF(VLOOKUP(B5512,comp!$D:$L,1,FALSE)=B5512,"",""),"Novo")</f>
        <v/>
      </c>
    </row>
    <row r="5513" spans="1:11">
      <c r="A5513" s="151">
        <v>4299</v>
      </c>
      <c r="B5513" s="151">
        <v>4312</v>
      </c>
      <c r="C5513" s="151" t="s">
        <v>1691</v>
      </c>
      <c r="D5513" s="151" t="s">
        <v>727</v>
      </c>
      <c r="E5513" s="151">
        <v>2.2222222</v>
      </c>
      <c r="F5513" s="154" t="s">
        <v>8080</v>
      </c>
      <c r="G5513" s="156">
        <v>6.9555554859999997</v>
      </c>
      <c r="H5513" s="156">
        <v>0</v>
      </c>
      <c r="I5513" s="156">
        <v>10.483809407999999</v>
      </c>
      <c r="J5513" s="156" t="s">
        <v>4328</v>
      </c>
      <c r="K5513" s="151" t="str">
        <f>IFERROR(IF(VLOOKUP(B5513,comp!$D:$L,1,FALSE)=B5513,"",""),"Novo")</f>
        <v/>
      </c>
    </row>
    <row r="5514" spans="1:11">
      <c r="A5514" s="151">
        <v>4299</v>
      </c>
      <c r="B5514" s="151">
        <v>4313</v>
      </c>
      <c r="C5514" s="151" t="s">
        <v>4145</v>
      </c>
      <c r="D5514" s="151" t="s">
        <v>1688</v>
      </c>
      <c r="E5514" s="151">
        <v>2.0476190000000001</v>
      </c>
      <c r="F5514" s="154" t="s">
        <v>7302</v>
      </c>
      <c r="G5514" s="156">
        <v>5.8971427199999997</v>
      </c>
      <c r="H5514" s="156">
        <v>0</v>
      </c>
      <c r="I5514" s="156">
        <v>3.76031738</v>
      </c>
      <c r="J5514" s="156" t="s">
        <v>4328</v>
      </c>
      <c r="K5514" s="151" t="str">
        <f>IFERROR(IF(VLOOKUP(B5514,comp!$D:$L,1,FALSE)=B5514,"",""),"Novo")</f>
        <v/>
      </c>
    </row>
    <row r="5515" spans="1:11">
      <c r="A5515" s="151">
        <v>4299</v>
      </c>
      <c r="B5515" s="151">
        <v>4314</v>
      </c>
      <c r="C5515" s="151" t="s">
        <v>4146</v>
      </c>
      <c r="D5515" s="151" t="s">
        <v>1688</v>
      </c>
      <c r="E5515" s="151">
        <v>2.7301587</v>
      </c>
      <c r="F5515" s="154" t="s">
        <v>7758</v>
      </c>
      <c r="G5515" s="156">
        <v>10.483809407999999</v>
      </c>
      <c r="H5515" s="156">
        <v>0</v>
      </c>
      <c r="I5515" s="156">
        <v>2.8714285139999998</v>
      </c>
      <c r="J5515" s="156" t="s">
        <v>4328</v>
      </c>
      <c r="K5515" s="151" t="str">
        <f>IFERROR(IF(VLOOKUP(B5515,comp!$D:$L,1,FALSE)=B5515,"",""),"Novo")</f>
        <v/>
      </c>
    </row>
    <row r="5516" spans="1:11">
      <c r="A5516" s="151">
        <v>4299</v>
      </c>
      <c r="B5516" s="151">
        <v>4315</v>
      </c>
      <c r="C5516" s="151" t="s">
        <v>1692</v>
      </c>
      <c r="D5516" s="151" t="s">
        <v>727</v>
      </c>
      <c r="E5516" s="151">
        <v>1.6349206000000001</v>
      </c>
      <c r="F5516" s="154" t="s">
        <v>7959</v>
      </c>
      <c r="G5516" s="156">
        <v>3.76031738</v>
      </c>
      <c r="H5516" s="156">
        <v>0</v>
      </c>
      <c r="I5516" s="156">
        <v>7.6533332239999998</v>
      </c>
      <c r="J5516" s="156" t="s">
        <v>4328</v>
      </c>
      <c r="K5516" s="151" t="str">
        <f>IFERROR(IF(VLOOKUP(B5516,comp!$D:$L,1,FALSE)=B5516,"",""),"Novo")</f>
        <v/>
      </c>
    </row>
    <row r="5517" spans="1:11">
      <c r="A5517" s="151">
        <v>4299</v>
      </c>
      <c r="B5517" s="151">
        <v>4316</v>
      </c>
      <c r="C5517" s="151" t="s">
        <v>4147</v>
      </c>
      <c r="D5517" s="151" t="s">
        <v>727</v>
      </c>
      <c r="E5517" s="151">
        <v>1.4285714</v>
      </c>
      <c r="F5517" s="154" t="s">
        <v>8333</v>
      </c>
      <c r="G5517" s="156">
        <v>2.8714285139999998</v>
      </c>
      <c r="H5517" s="156">
        <v>0</v>
      </c>
      <c r="I5517" s="156">
        <v>2.1281745509999999</v>
      </c>
      <c r="J5517" s="156" t="s">
        <v>4328</v>
      </c>
      <c r="K5517" s="151" t="str">
        <f>IFERROR(IF(VLOOKUP(B5517,comp!$D:$L,1,FALSE)=B5517,"",""),"Novo")</f>
        <v/>
      </c>
    </row>
    <row r="5518" spans="1:11">
      <c r="A5518" s="151">
        <v>4299</v>
      </c>
      <c r="B5518" s="151">
        <v>4317</v>
      </c>
      <c r="C5518" s="151" t="s">
        <v>4148</v>
      </c>
      <c r="D5518" s="151" t="s">
        <v>727</v>
      </c>
      <c r="E5518" s="151">
        <v>2.3333333000000001</v>
      </c>
      <c r="F5518" s="154" t="s">
        <v>8334</v>
      </c>
      <c r="G5518" s="156">
        <v>7.6533332239999998</v>
      </c>
      <c r="H5518" s="156">
        <v>0</v>
      </c>
      <c r="I5518" s="156">
        <v>2.3271428830000001</v>
      </c>
      <c r="J5518" s="156" t="s">
        <v>4328</v>
      </c>
      <c r="K5518" s="151" t="str">
        <f>IFERROR(IF(VLOOKUP(B5518,comp!$D:$L,1,FALSE)=B5518,"",""),"Novo")</f>
        <v/>
      </c>
    </row>
    <row r="5519" spans="1:11">
      <c r="A5519" s="151">
        <v>4299</v>
      </c>
      <c r="B5519" s="151">
        <v>4318</v>
      </c>
      <c r="C5519" s="151" t="s">
        <v>4149</v>
      </c>
      <c r="D5519" s="151" t="s">
        <v>727</v>
      </c>
      <c r="E5519" s="151">
        <v>1.2301587</v>
      </c>
      <c r="F5519" s="154" t="s">
        <v>8335</v>
      </c>
      <c r="G5519" s="156">
        <v>2.1281745509999999</v>
      </c>
      <c r="H5519" s="156">
        <v>0</v>
      </c>
      <c r="I5519" s="156">
        <v>8.9595237250000004</v>
      </c>
      <c r="J5519" s="156" t="s">
        <v>4328</v>
      </c>
      <c r="K5519" s="151" t="str">
        <f>IFERROR(IF(VLOOKUP(B5519,comp!$D:$L,1,FALSE)=B5519,"",""),"Novo")</f>
        <v/>
      </c>
    </row>
    <row r="5520" spans="1:11">
      <c r="A5520" s="151">
        <v>4299</v>
      </c>
      <c r="B5520" s="151">
        <v>4319</v>
      </c>
      <c r="C5520" s="151" t="s">
        <v>4150</v>
      </c>
      <c r="D5520" s="151" t="s">
        <v>727</v>
      </c>
      <c r="E5520" s="151">
        <v>1.2857143</v>
      </c>
      <c r="F5520" s="154" t="s">
        <v>7290</v>
      </c>
      <c r="G5520" s="156">
        <v>2.3271428830000001</v>
      </c>
      <c r="H5520" s="156">
        <v>0</v>
      </c>
      <c r="I5520" s="156">
        <v>1.5846032289999998</v>
      </c>
      <c r="J5520" s="156" t="s">
        <v>4328</v>
      </c>
      <c r="K5520" s="151" t="str">
        <f>IFERROR(IF(VLOOKUP(B5520,comp!$D:$L,1,FALSE)=B5520,"",""),"Novo")</f>
        <v/>
      </c>
    </row>
    <row r="5521" spans="1:11">
      <c r="A5521" s="151">
        <v>4299</v>
      </c>
      <c r="B5521" s="151">
        <v>4320</v>
      </c>
      <c r="C5521" s="151" t="s">
        <v>4151</v>
      </c>
      <c r="D5521" s="151" t="s">
        <v>727</v>
      </c>
      <c r="E5521" s="151">
        <v>2.5238095</v>
      </c>
      <c r="F5521" s="154" t="s">
        <v>7047</v>
      </c>
      <c r="G5521" s="156">
        <v>8.9595237250000004</v>
      </c>
      <c r="H5521" s="156">
        <v>0</v>
      </c>
      <c r="I5521" s="156">
        <v>2.8112698159999998</v>
      </c>
      <c r="J5521" s="156" t="s">
        <v>4328</v>
      </c>
      <c r="K5521" s="151" t="str">
        <f>IFERROR(IF(VLOOKUP(B5521,comp!$D:$L,1,FALSE)=B5521,"",""),"Novo")</f>
        <v/>
      </c>
    </row>
    <row r="5522" spans="1:11">
      <c r="A5522" s="151">
        <v>4299</v>
      </c>
      <c r="B5522" s="151">
        <v>4380</v>
      </c>
      <c r="C5522" s="151" t="s">
        <v>4152</v>
      </c>
      <c r="D5522" s="151" t="s">
        <v>727</v>
      </c>
      <c r="E5522" s="151">
        <v>1.0634920999999999</v>
      </c>
      <c r="F5522" s="154" t="s">
        <v>8336</v>
      </c>
      <c r="G5522" s="156">
        <v>1.5846032289999998</v>
      </c>
      <c r="H5522" s="156">
        <v>0</v>
      </c>
      <c r="I5522" s="156">
        <v>119.49841261600001</v>
      </c>
      <c r="J5522" s="156" t="s">
        <v>4328</v>
      </c>
      <c r="K5522" s="151" t="str">
        <f>IFERROR(IF(VLOOKUP(B5522,comp!$D:$L,1,FALSE)=B5522,"",""),"Novo")</f>
        <v/>
      </c>
    </row>
    <row r="5523" spans="1:11">
      <c r="A5523" s="151">
        <v>4299</v>
      </c>
      <c r="B5523" s="151">
        <v>11029</v>
      </c>
      <c r="C5523" s="151" t="s">
        <v>1694</v>
      </c>
      <c r="D5523" s="151" t="s">
        <v>1688</v>
      </c>
      <c r="E5523" s="151">
        <v>1.4126984</v>
      </c>
      <c r="F5523" s="154" t="s">
        <v>8337</v>
      </c>
      <c r="G5523" s="156">
        <v>2.8112698159999998</v>
      </c>
      <c r="H5523" s="156">
        <v>0</v>
      </c>
      <c r="I5523" s="156">
        <v>38.657142575999998</v>
      </c>
      <c r="J5523" s="156" t="s">
        <v>4328</v>
      </c>
      <c r="K5523" s="151" t="str">
        <f>IFERROR(IF(VLOOKUP(B5523,comp!$D:$L,1,FALSE)=B5523,"",""),"Novo")</f>
        <v/>
      </c>
    </row>
    <row r="5524" spans="1:11">
      <c r="A5524" s="151">
        <v>4299</v>
      </c>
      <c r="B5524" s="151">
        <v>11032</v>
      </c>
      <c r="C5524" s="151" t="s">
        <v>4153</v>
      </c>
      <c r="D5524" s="151" t="s">
        <v>727</v>
      </c>
      <c r="E5524" s="151">
        <v>9.2063492</v>
      </c>
      <c r="F5524" s="154" t="s">
        <v>8338</v>
      </c>
      <c r="G5524" s="156">
        <v>119.49841261600001</v>
      </c>
      <c r="H5524" s="156">
        <v>0</v>
      </c>
      <c r="I5524" s="156">
        <v>1.7896850000000001E-3</v>
      </c>
      <c r="J5524" s="156" t="s">
        <v>4328</v>
      </c>
      <c r="K5524" s="151" t="str">
        <f>IFERROR(IF(VLOOKUP(B5524,comp!$D:$L,1,FALSE)=B5524,"",""),"Novo")</f>
        <v/>
      </c>
    </row>
    <row r="5525" spans="1:11">
      <c r="A5525" s="151">
        <v>4299</v>
      </c>
      <c r="B5525" s="151">
        <v>11033</v>
      </c>
      <c r="C5525" s="151" t="s">
        <v>2045</v>
      </c>
      <c r="D5525" s="151" t="s">
        <v>727</v>
      </c>
      <c r="E5525" s="151">
        <v>5.2380952000000001</v>
      </c>
      <c r="F5525" s="154" t="s">
        <v>8339</v>
      </c>
      <c r="G5525" s="156">
        <v>38.657142575999998</v>
      </c>
      <c r="H5525" s="156">
        <v>0</v>
      </c>
      <c r="I5525" s="156">
        <v>4.6666640000000001E-3</v>
      </c>
      <c r="J5525" s="156" t="s">
        <v>4328</v>
      </c>
      <c r="K5525" s="151" t="str">
        <f>IFERROR(IF(VLOOKUP(B5525,comp!$D:$L,1,FALSE)=B5525,"",""),"Novo")</f>
        <v/>
      </c>
    </row>
    <row r="5526" spans="1:11">
      <c r="A5526" s="151">
        <v>4299</v>
      </c>
      <c r="B5526" s="151">
        <v>11054</v>
      </c>
      <c r="C5526" s="151" t="s">
        <v>1706</v>
      </c>
      <c r="D5526" s="151" t="s">
        <v>727</v>
      </c>
      <c r="E5526" s="151">
        <v>3.5793699999999998E-2</v>
      </c>
      <c r="F5526" s="154" t="s">
        <v>8340</v>
      </c>
      <c r="G5526" s="156">
        <v>1.7896850000000001E-3</v>
      </c>
      <c r="H5526" s="156">
        <v>0</v>
      </c>
      <c r="I5526" s="156">
        <v>5.0793679999999999E-3</v>
      </c>
      <c r="J5526" s="156" t="s">
        <v>4328</v>
      </c>
      <c r="K5526" s="151" t="str">
        <f>IFERROR(IF(VLOOKUP(B5526,comp!$D:$L,1,FALSE)=B5526,"",""),"Novo")</f>
        <v/>
      </c>
    </row>
    <row r="5527" spans="1:11">
      <c r="A5527" s="151">
        <v>4299</v>
      </c>
      <c r="B5527" s="151">
        <v>11055</v>
      </c>
      <c r="C5527" s="151" t="s">
        <v>1963</v>
      </c>
      <c r="D5527" s="151" t="s">
        <v>727</v>
      </c>
      <c r="E5527" s="151">
        <v>5.8333299999999998E-2</v>
      </c>
      <c r="F5527" s="154" t="s">
        <v>8341</v>
      </c>
      <c r="G5527" s="156">
        <v>4.6666640000000001E-3</v>
      </c>
      <c r="H5527" s="156">
        <v>0</v>
      </c>
      <c r="I5527" s="156">
        <v>2.1587296999999998E-2</v>
      </c>
      <c r="J5527" s="156" t="s">
        <v>4328</v>
      </c>
      <c r="K5527" s="151" t="str">
        <f>IFERROR(IF(VLOOKUP(B5527,comp!$D:$L,1,FALSE)=B5527,"",""),"Novo")</f>
        <v/>
      </c>
    </row>
    <row r="5528" spans="1:11">
      <c r="A5528" s="151">
        <v>4299</v>
      </c>
      <c r="B5528" s="151">
        <v>11056</v>
      </c>
      <c r="C5528" s="151" t="s">
        <v>4154</v>
      </c>
      <c r="D5528" s="151" t="s">
        <v>727</v>
      </c>
      <c r="E5528" s="151">
        <v>6.3492099999999996E-2</v>
      </c>
      <c r="F5528" s="154" t="s">
        <v>8341</v>
      </c>
      <c r="G5528" s="156">
        <v>5.0793679999999999E-3</v>
      </c>
      <c r="H5528" s="156">
        <v>0</v>
      </c>
      <c r="I5528" s="156">
        <v>0.139682532</v>
      </c>
      <c r="J5528" s="156" t="s">
        <v>4328</v>
      </c>
      <c r="K5528" s="151" t="str">
        <f>IFERROR(IF(VLOOKUP(B5528,comp!$D:$L,1,FALSE)=B5528,"",""),"Novo")</f>
        <v/>
      </c>
    </row>
    <row r="5529" spans="1:11">
      <c r="A5529" s="151">
        <v>4299</v>
      </c>
      <c r="B5529" s="151">
        <v>11057</v>
      </c>
      <c r="C5529" s="151" t="s">
        <v>4155</v>
      </c>
      <c r="D5529" s="151" t="s">
        <v>727</v>
      </c>
      <c r="E5529" s="151">
        <v>0.12698409999999999</v>
      </c>
      <c r="F5529" s="154" t="s">
        <v>8342</v>
      </c>
      <c r="G5529" s="156">
        <v>2.1587296999999998E-2</v>
      </c>
      <c r="H5529" s="156">
        <v>0</v>
      </c>
      <c r="I5529" s="156">
        <v>8.3650778000000009E-2</v>
      </c>
      <c r="J5529" s="156" t="s">
        <v>4328</v>
      </c>
      <c r="K5529" s="151" t="str">
        <f>IFERROR(IF(VLOOKUP(B5529,comp!$D:$L,1,FALSE)=B5529,"",""),"Novo")</f>
        <v/>
      </c>
    </row>
    <row r="5530" spans="1:11">
      <c r="A5530" s="151">
        <v>4299</v>
      </c>
      <c r="B5530" s="151">
        <v>11058</v>
      </c>
      <c r="C5530" s="151" t="s">
        <v>4156</v>
      </c>
      <c r="D5530" s="151" t="s">
        <v>727</v>
      </c>
      <c r="E5530" s="151">
        <v>0.31746029999999997</v>
      </c>
      <c r="F5530" s="154" t="s">
        <v>8343</v>
      </c>
      <c r="G5530" s="156">
        <v>0.139682532</v>
      </c>
      <c r="H5530" s="156">
        <v>0</v>
      </c>
      <c r="I5530" s="156">
        <v>1357.6388875</v>
      </c>
      <c r="J5530" s="156" t="s">
        <v>4328</v>
      </c>
      <c r="K5530" s="151" t="str">
        <f>IFERROR(IF(VLOOKUP(B5530,comp!$D:$L,1,FALSE)=B5530,"",""),"Novo")</f>
        <v/>
      </c>
    </row>
    <row r="5531" spans="1:11">
      <c r="A5531" s="151">
        <v>4299</v>
      </c>
      <c r="B5531" s="151">
        <v>11059</v>
      </c>
      <c r="C5531" s="151" t="s">
        <v>4157</v>
      </c>
      <c r="D5531" s="151" t="s">
        <v>727</v>
      </c>
      <c r="E5531" s="151">
        <v>0.24603169999999999</v>
      </c>
      <c r="F5531" s="154" t="s">
        <v>8344</v>
      </c>
      <c r="G5531" s="156">
        <v>8.3650778000000009E-2</v>
      </c>
      <c r="H5531" s="156">
        <v>0</v>
      </c>
      <c r="I5531" s="156">
        <v>2.1022221839999999</v>
      </c>
      <c r="J5531" s="156" t="s">
        <v>4328</v>
      </c>
      <c r="K5531" s="151" t="str">
        <f>IFERROR(IF(VLOOKUP(B5531,comp!$D:$L,1,FALSE)=B5531,"",""),"Novo")</f>
        <v/>
      </c>
    </row>
    <row r="5532" spans="1:11">
      <c r="A5532" s="151">
        <v>4299</v>
      </c>
      <c r="B5532" s="151">
        <v>11060</v>
      </c>
      <c r="C5532" s="151" t="s">
        <v>4158</v>
      </c>
      <c r="D5532" s="151" t="s">
        <v>727</v>
      </c>
      <c r="E5532" s="151">
        <v>31.031745999999998</v>
      </c>
      <c r="F5532" s="154" t="s">
        <v>8345</v>
      </c>
      <c r="G5532" s="156">
        <v>1357.6388875</v>
      </c>
      <c r="H5532" s="156">
        <v>0</v>
      </c>
      <c r="I5532" s="156">
        <v>783.27857237799992</v>
      </c>
      <c r="J5532" s="156" t="s">
        <v>4328</v>
      </c>
      <c r="K5532" s="151" t="str">
        <f>IFERROR(IF(VLOOKUP(B5532,comp!$D:$L,1,FALSE)=B5532,"",""),"Novo")</f>
        <v/>
      </c>
    </row>
    <row r="5533" spans="1:11">
      <c r="A5533" s="151">
        <v>4299</v>
      </c>
      <c r="B5533" s="151">
        <v>11091</v>
      </c>
      <c r="C5533" s="151" t="s">
        <v>4159</v>
      </c>
      <c r="D5533" s="151" t="s">
        <v>727</v>
      </c>
      <c r="E5533" s="151">
        <v>1.2222222</v>
      </c>
      <c r="F5533" s="154" t="s">
        <v>8346</v>
      </c>
      <c r="G5533" s="156">
        <v>2.1022221839999999</v>
      </c>
      <c r="H5533" s="156">
        <v>0</v>
      </c>
      <c r="I5533" s="156">
        <v>2.35</v>
      </c>
      <c r="J5533" s="156" t="s">
        <v>4328</v>
      </c>
      <c r="K5533" s="151" t="str">
        <f>IFERROR(IF(VLOOKUP(B5533,comp!$D:$L,1,FALSE)=B5533,"",""),"Novo")</f>
        <v/>
      </c>
    </row>
    <row r="5534" spans="1:11">
      <c r="A5534" s="151">
        <v>4299</v>
      </c>
      <c r="B5534" s="151">
        <v>21142</v>
      </c>
      <c r="C5534" s="151" t="s">
        <v>1668</v>
      </c>
      <c r="D5534" s="151" t="s">
        <v>727</v>
      </c>
      <c r="E5534" s="151">
        <v>23.571428600000001</v>
      </c>
      <c r="F5534" s="154" t="s">
        <v>8347</v>
      </c>
      <c r="G5534" s="156">
        <v>783.27857237799992</v>
      </c>
      <c r="H5534" s="156">
        <v>0</v>
      </c>
      <c r="I5534" s="156">
        <v>1.1130431999999999E-2</v>
      </c>
      <c r="J5534" s="156" t="s">
        <v>4328</v>
      </c>
      <c r="K5534" s="151" t="str">
        <f>IFERROR(IF(VLOOKUP(B5534,comp!$D:$L,1,FALSE)=B5534,"",""),"Novo")</f>
        <v/>
      </c>
    </row>
    <row r="5535" spans="1:11">
      <c r="A5535" s="151">
        <v>4329</v>
      </c>
      <c r="B5535" s="151">
        <v>4329</v>
      </c>
      <c r="C5535" s="151" t="s">
        <v>4160</v>
      </c>
      <c r="D5535" s="151" t="s">
        <v>727</v>
      </c>
      <c r="E5535" s="151">
        <v>1</v>
      </c>
      <c r="F5535" s="154" t="s">
        <v>8348</v>
      </c>
      <c r="G5535" s="156">
        <v>2.35</v>
      </c>
      <c r="H5535" s="156">
        <v>0</v>
      </c>
      <c r="I5535" s="156">
        <v>8.4356522900000002</v>
      </c>
      <c r="J5535" s="156" t="s">
        <v>4328</v>
      </c>
      <c r="K5535" s="151" t="str">
        <f>IFERROR(IF(VLOOKUP(B5535,comp!$D:$L,1,FALSE)=B5535,"",""),"Novo")</f>
        <v/>
      </c>
    </row>
    <row r="5536" spans="1:11">
      <c r="A5536" s="151">
        <v>4329</v>
      </c>
      <c r="B5536" s="151">
        <v>4330</v>
      </c>
      <c r="C5536" s="151" t="s">
        <v>4161</v>
      </c>
      <c r="D5536" s="151" t="s">
        <v>727</v>
      </c>
      <c r="E5536" s="151">
        <v>6.9565199999999994E-2</v>
      </c>
      <c r="F5536" s="154" t="s">
        <v>7195</v>
      </c>
      <c r="G5536" s="156">
        <v>1.1130431999999999E-2</v>
      </c>
      <c r="H5536" s="156">
        <v>0</v>
      </c>
      <c r="I5536" s="156">
        <v>0.59513040399999995</v>
      </c>
      <c r="J5536" s="156" t="s">
        <v>4328</v>
      </c>
      <c r="K5536" s="151" t="str">
        <f>IFERROR(IF(VLOOKUP(B5536,comp!$D:$L,1,FALSE)=B5536,"",""),"Novo")</f>
        <v/>
      </c>
    </row>
    <row r="5537" spans="1:11">
      <c r="A5537" s="151">
        <v>4329</v>
      </c>
      <c r="B5537" s="151">
        <v>4331</v>
      </c>
      <c r="C5537" s="151" t="s">
        <v>4162</v>
      </c>
      <c r="D5537" s="151" t="s">
        <v>727</v>
      </c>
      <c r="E5537" s="151">
        <v>1.8956522</v>
      </c>
      <c r="F5537" s="154" t="s">
        <v>8349</v>
      </c>
      <c r="G5537" s="156">
        <v>8.4356522900000002</v>
      </c>
      <c r="H5537" s="156">
        <v>0</v>
      </c>
      <c r="I5537" s="156">
        <v>3.4086948000000006E-2</v>
      </c>
      <c r="J5537" s="156" t="s">
        <v>4328</v>
      </c>
      <c r="K5537" s="151" t="str">
        <f>IFERROR(IF(VLOOKUP(B5537,comp!$D:$L,1,FALSE)=B5537,"",""),"Novo")</f>
        <v/>
      </c>
    </row>
    <row r="5538" spans="1:11">
      <c r="A5538" s="151">
        <v>4329</v>
      </c>
      <c r="B5538" s="151">
        <v>4332</v>
      </c>
      <c r="C5538" s="151" t="s">
        <v>4163</v>
      </c>
      <c r="D5538" s="151" t="s">
        <v>727</v>
      </c>
      <c r="E5538" s="151">
        <v>0.50434780000000001</v>
      </c>
      <c r="F5538" s="154" t="s">
        <v>8350</v>
      </c>
      <c r="G5538" s="156">
        <v>0.59513040399999995</v>
      </c>
      <c r="H5538" s="156">
        <v>0</v>
      </c>
      <c r="I5538" s="156">
        <v>179.06121774799999</v>
      </c>
      <c r="J5538" s="156" t="s">
        <v>4328</v>
      </c>
      <c r="K5538" s="151" t="str">
        <f>IFERROR(IF(VLOOKUP(B5538,comp!$D:$L,1,FALSE)=B5538,"",""),"Novo")</f>
        <v/>
      </c>
    </row>
    <row r="5539" spans="1:11">
      <c r="A5539" s="151">
        <v>4329</v>
      </c>
      <c r="B5539" s="151">
        <v>4333</v>
      </c>
      <c r="C5539" s="151" t="s">
        <v>4164</v>
      </c>
      <c r="D5539" s="151" t="s">
        <v>727</v>
      </c>
      <c r="E5539" s="151">
        <v>0.1217391</v>
      </c>
      <c r="F5539" s="154" t="s">
        <v>8351</v>
      </c>
      <c r="G5539" s="156">
        <v>3.4086948000000006E-2</v>
      </c>
      <c r="H5539" s="156">
        <v>0</v>
      </c>
      <c r="I5539" s="156">
        <v>95.160000129999986</v>
      </c>
      <c r="J5539" s="156" t="s">
        <v>4328</v>
      </c>
      <c r="K5539" s="151" t="str">
        <f>IFERROR(IF(VLOOKUP(B5539,comp!$D:$L,1,FALSE)=B5539,"",""),"Novo")</f>
        <v/>
      </c>
    </row>
    <row r="5540" spans="1:11">
      <c r="A5540" s="151">
        <v>4329</v>
      </c>
      <c r="B5540" s="151">
        <v>4334</v>
      </c>
      <c r="C5540" s="151" t="s">
        <v>4165</v>
      </c>
      <c r="D5540" s="151" t="s">
        <v>727</v>
      </c>
      <c r="E5540" s="151">
        <v>8.7304347999999994</v>
      </c>
      <c r="F5540" s="154" t="s">
        <v>8352</v>
      </c>
      <c r="G5540" s="156">
        <v>179.06121774799999</v>
      </c>
      <c r="H5540" s="156">
        <v>0</v>
      </c>
      <c r="I5540" s="156">
        <v>13.8286959</v>
      </c>
      <c r="J5540" s="156" t="s">
        <v>4328</v>
      </c>
      <c r="K5540" s="151" t="str">
        <f>IFERROR(IF(VLOOKUP(B5540,comp!$D:$L,1,FALSE)=B5540,"",""),"Novo")</f>
        <v/>
      </c>
    </row>
    <row r="5541" spans="1:11">
      <c r="A5541" s="151">
        <v>4329</v>
      </c>
      <c r="B5541" s="151">
        <v>4335</v>
      </c>
      <c r="C5541" s="151" t="s">
        <v>2290</v>
      </c>
      <c r="D5541" s="151" t="s">
        <v>727</v>
      </c>
      <c r="E5541" s="151">
        <v>6.3652173999999997</v>
      </c>
      <c r="F5541" s="154" t="s">
        <v>8353</v>
      </c>
      <c r="G5541" s="156">
        <v>95.160000129999986</v>
      </c>
      <c r="H5541" s="156">
        <v>0</v>
      </c>
      <c r="I5541" s="156">
        <v>3.2758260990000001</v>
      </c>
      <c r="J5541" s="156" t="s">
        <v>4328</v>
      </c>
      <c r="K5541" s="151" t="str">
        <f>IFERROR(IF(VLOOKUP(B5541,comp!$D:$L,1,FALSE)=B5541,"",""),"Novo")</f>
        <v/>
      </c>
    </row>
    <row r="5542" spans="1:11">
      <c r="A5542" s="151">
        <v>4329</v>
      </c>
      <c r="B5542" s="151">
        <v>4336</v>
      </c>
      <c r="C5542" s="151" t="s">
        <v>4166</v>
      </c>
      <c r="D5542" s="151" t="s">
        <v>727</v>
      </c>
      <c r="E5542" s="151">
        <v>2.4260869999999999</v>
      </c>
      <c r="F5542" s="154" t="s">
        <v>8354</v>
      </c>
      <c r="G5542" s="156">
        <v>13.8286959</v>
      </c>
      <c r="H5542" s="156">
        <v>0</v>
      </c>
      <c r="I5542" s="156">
        <v>0.14878260099999999</v>
      </c>
      <c r="J5542" s="156" t="s">
        <v>4328</v>
      </c>
      <c r="K5542" s="151" t="str">
        <f>IFERROR(IF(VLOOKUP(B5542,comp!$D:$L,1,FALSE)=B5542,"",""),"Novo")</f>
        <v/>
      </c>
    </row>
    <row r="5543" spans="1:11">
      <c r="A5543" s="151">
        <v>4329</v>
      </c>
      <c r="B5543" s="151">
        <v>4337</v>
      </c>
      <c r="C5543" s="151" t="s">
        <v>4167</v>
      </c>
      <c r="D5543" s="151" t="s">
        <v>727</v>
      </c>
      <c r="E5543" s="151">
        <v>1.1826087000000001</v>
      </c>
      <c r="F5543" s="154" t="s">
        <v>7141</v>
      </c>
      <c r="G5543" s="156">
        <v>3.2758260990000001</v>
      </c>
      <c r="H5543" s="156">
        <v>0</v>
      </c>
      <c r="I5543" s="156">
        <v>0.70121740799999999</v>
      </c>
      <c r="J5543" s="156" t="s">
        <v>4328</v>
      </c>
      <c r="K5543" s="151" t="str">
        <f>IFERROR(IF(VLOOKUP(B5543,comp!$D:$L,1,FALSE)=B5543,"",""),"Novo")</f>
        <v/>
      </c>
    </row>
    <row r="5544" spans="1:11">
      <c r="A5544" s="151">
        <v>4329</v>
      </c>
      <c r="B5544" s="151">
        <v>4339</v>
      </c>
      <c r="C5544" s="151" t="s">
        <v>4168</v>
      </c>
      <c r="D5544" s="151" t="s">
        <v>727</v>
      </c>
      <c r="E5544" s="151">
        <v>0.25217390000000001</v>
      </c>
      <c r="F5544" s="154" t="s">
        <v>8355</v>
      </c>
      <c r="G5544" s="156">
        <v>0.14878260099999999</v>
      </c>
      <c r="H5544" s="156">
        <v>0</v>
      </c>
      <c r="I5544" s="156">
        <v>0.51652172000000007</v>
      </c>
      <c r="J5544" s="156" t="s">
        <v>4328</v>
      </c>
      <c r="K5544" s="151" t="str">
        <f>IFERROR(IF(VLOOKUP(B5544,comp!$D:$L,1,FALSE)=B5544,"",""),"Novo")</f>
        <v/>
      </c>
    </row>
    <row r="5545" spans="1:11">
      <c r="A5545" s="151">
        <v>4329</v>
      </c>
      <c r="B5545" s="151">
        <v>4340</v>
      </c>
      <c r="C5545" s="151" t="s">
        <v>4169</v>
      </c>
      <c r="D5545" s="151" t="s">
        <v>727</v>
      </c>
      <c r="E5545" s="151">
        <v>0.54782609999999998</v>
      </c>
      <c r="F5545" s="154" t="s">
        <v>8356</v>
      </c>
      <c r="G5545" s="156">
        <v>0.70121740799999999</v>
      </c>
      <c r="H5545" s="156">
        <v>0</v>
      </c>
      <c r="I5545" s="156">
        <v>2.5043472000000001E-2</v>
      </c>
      <c r="J5545" s="156" t="s">
        <v>4328</v>
      </c>
      <c r="K5545" s="151" t="str">
        <f>IFERROR(IF(VLOOKUP(B5545,comp!$D:$L,1,FALSE)=B5545,"",""),"Novo")</f>
        <v/>
      </c>
    </row>
    <row r="5546" spans="1:11">
      <c r="A5546" s="151">
        <v>4329</v>
      </c>
      <c r="B5546" s="151">
        <v>4341</v>
      </c>
      <c r="C5546" s="151" t="s">
        <v>4170</v>
      </c>
      <c r="D5546" s="151" t="s">
        <v>727</v>
      </c>
      <c r="E5546" s="151">
        <v>0.46956520000000002</v>
      </c>
      <c r="F5546" s="154" t="s">
        <v>8357</v>
      </c>
      <c r="G5546" s="156">
        <v>0.51652172000000007</v>
      </c>
      <c r="H5546" s="156">
        <v>0</v>
      </c>
      <c r="I5546" s="156">
        <v>10.825043544</v>
      </c>
      <c r="J5546" s="156" t="s">
        <v>4328</v>
      </c>
      <c r="K5546" s="151" t="str">
        <f>IFERROR(IF(VLOOKUP(B5546,comp!$D:$L,1,FALSE)=B5546,"",""),"Novo")</f>
        <v/>
      </c>
    </row>
    <row r="5547" spans="1:11">
      <c r="A5547" s="151">
        <v>4329</v>
      </c>
      <c r="B5547" s="151">
        <v>4342</v>
      </c>
      <c r="C5547" s="151" t="s">
        <v>4171</v>
      </c>
      <c r="D5547" s="151" t="s">
        <v>727</v>
      </c>
      <c r="E5547" s="151">
        <v>0.1043478</v>
      </c>
      <c r="F5547" s="154" t="s">
        <v>8358</v>
      </c>
      <c r="G5547" s="156">
        <v>2.5043472000000001E-2</v>
      </c>
      <c r="H5547" s="156">
        <v>0</v>
      </c>
      <c r="I5547" s="156">
        <v>211.08087024299999</v>
      </c>
      <c r="J5547" s="156" t="s">
        <v>4328</v>
      </c>
      <c r="K5547" s="151" t="str">
        <f>IFERROR(IF(VLOOKUP(B5547,comp!$D:$L,1,FALSE)=B5547,"",""),"Novo")</f>
        <v/>
      </c>
    </row>
    <row r="5548" spans="1:11">
      <c r="A5548" s="151">
        <v>4329</v>
      </c>
      <c r="B5548" s="151">
        <v>4343</v>
      </c>
      <c r="C5548" s="151" t="s">
        <v>4172</v>
      </c>
      <c r="D5548" s="151" t="s">
        <v>727</v>
      </c>
      <c r="E5548" s="151">
        <v>2.1478261000000001</v>
      </c>
      <c r="F5548" s="154" t="s">
        <v>7143</v>
      </c>
      <c r="G5548" s="156">
        <v>10.825043544</v>
      </c>
      <c r="H5548" s="156">
        <v>0</v>
      </c>
      <c r="I5548" s="156">
        <v>51.603391064999997</v>
      </c>
      <c r="J5548" s="156" t="s">
        <v>4328</v>
      </c>
      <c r="K5548" s="151" t="str">
        <f>IFERROR(IF(VLOOKUP(B5548,comp!$D:$L,1,FALSE)=B5548,"",""),"Novo")</f>
        <v/>
      </c>
    </row>
    <row r="5549" spans="1:11">
      <c r="A5549" s="151">
        <v>4329</v>
      </c>
      <c r="B5549" s="151">
        <v>4344</v>
      </c>
      <c r="C5549" s="151" t="s">
        <v>1673</v>
      </c>
      <c r="D5549" s="151" t="s">
        <v>727</v>
      </c>
      <c r="E5549" s="151">
        <v>9.4782609000000004</v>
      </c>
      <c r="F5549" s="154" t="s">
        <v>7967</v>
      </c>
      <c r="G5549" s="156">
        <v>211.08087024299999</v>
      </c>
      <c r="H5549" s="156">
        <v>0</v>
      </c>
      <c r="I5549" s="156">
        <v>0.20400001799999998</v>
      </c>
      <c r="J5549" s="156" t="s">
        <v>4328</v>
      </c>
      <c r="K5549" s="151" t="str">
        <f>IFERROR(IF(VLOOKUP(B5549,comp!$D:$L,1,FALSE)=B5549,"",""),"Novo")</f>
        <v/>
      </c>
    </row>
    <row r="5550" spans="1:11">
      <c r="A5550" s="151">
        <v>4329</v>
      </c>
      <c r="B5550" s="151">
        <v>4346</v>
      </c>
      <c r="C5550" s="151" t="s">
        <v>2568</v>
      </c>
      <c r="D5550" s="151" t="s">
        <v>727</v>
      </c>
      <c r="E5550" s="151">
        <v>4.6869565</v>
      </c>
      <c r="F5550" s="154" t="s">
        <v>8359</v>
      </c>
      <c r="G5550" s="156">
        <v>51.603391064999997</v>
      </c>
      <c r="H5550" s="156">
        <v>0</v>
      </c>
      <c r="I5550" s="156">
        <v>139.44869518000002</v>
      </c>
      <c r="J5550" s="156" t="s">
        <v>4328</v>
      </c>
      <c r="K5550" s="151" t="str">
        <f>IFERROR(IF(VLOOKUP(B5550,comp!$D:$L,1,FALSE)=B5550,"",""),"Novo")</f>
        <v/>
      </c>
    </row>
    <row r="5551" spans="1:11">
      <c r="A5551" s="151">
        <v>4329</v>
      </c>
      <c r="B5551" s="151">
        <v>4350</v>
      </c>
      <c r="C5551" s="151" t="s">
        <v>2670</v>
      </c>
      <c r="D5551" s="151" t="s">
        <v>727</v>
      </c>
      <c r="E5551" s="151">
        <v>0.29565219999999998</v>
      </c>
      <c r="F5551" s="154" t="s">
        <v>8360</v>
      </c>
      <c r="G5551" s="156">
        <v>0.20400001799999998</v>
      </c>
      <c r="H5551" s="156">
        <v>0</v>
      </c>
      <c r="I5551" s="156">
        <v>1110.4347808319999</v>
      </c>
      <c r="J5551" s="156" t="s">
        <v>4328</v>
      </c>
      <c r="K5551" s="151" t="str">
        <f>IFERROR(IF(VLOOKUP(B5551,comp!$D:$L,1,FALSE)=B5551,"",""),"Novo")</f>
        <v/>
      </c>
    </row>
    <row r="5552" spans="1:11">
      <c r="A5552" s="151">
        <v>4329</v>
      </c>
      <c r="B5552" s="151">
        <v>4351</v>
      </c>
      <c r="C5552" s="151" t="s">
        <v>4173</v>
      </c>
      <c r="D5552" s="151" t="s">
        <v>727</v>
      </c>
      <c r="E5552" s="151">
        <v>7.7043477999999999</v>
      </c>
      <c r="F5552" s="154" t="s">
        <v>8361</v>
      </c>
      <c r="G5552" s="156">
        <v>139.44869518000002</v>
      </c>
      <c r="H5552" s="156">
        <v>0</v>
      </c>
      <c r="I5552" s="156">
        <v>3.4086948000000006E-2</v>
      </c>
      <c r="J5552" s="156" t="s">
        <v>4328</v>
      </c>
      <c r="K5552" s="151" t="str">
        <f>IFERROR(IF(VLOOKUP(B5552,comp!$D:$L,1,FALSE)=B5552,"",""),"Novo")</f>
        <v/>
      </c>
    </row>
    <row r="5553" spans="1:11">
      <c r="A5553" s="151">
        <v>4329</v>
      </c>
      <c r="B5553" s="151">
        <v>4354</v>
      </c>
      <c r="C5553" s="151" t="s">
        <v>4174</v>
      </c>
      <c r="D5553" s="151" t="s">
        <v>727</v>
      </c>
      <c r="E5553" s="151">
        <v>21.739130400000001</v>
      </c>
      <c r="F5553" s="154" t="s">
        <v>8362</v>
      </c>
      <c r="G5553" s="156">
        <v>1110.4347808319999</v>
      </c>
      <c r="H5553" s="156">
        <v>0</v>
      </c>
      <c r="I5553" s="156">
        <v>2.0660868800000003</v>
      </c>
      <c r="J5553" s="156" t="s">
        <v>4328</v>
      </c>
      <c r="K5553" s="151" t="str">
        <f>IFERROR(IF(VLOOKUP(B5553,comp!$D:$L,1,FALSE)=B5553,"",""),"Novo")</f>
        <v/>
      </c>
    </row>
    <row r="5554" spans="1:11">
      <c r="A5554" s="151">
        <v>4329</v>
      </c>
      <c r="B5554" s="151">
        <v>4356</v>
      </c>
      <c r="C5554" s="151" t="s">
        <v>4175</v>
      </c>
      <c r="D5554" s="151" t="s">
        <v>727</v>
      </c>
      <c r="E5554" s="151">
        <v>0.1217391</v>
      </c>
      <c r="F5554" s="154" t="s">
        <v>8351</v>
      </c>
      <c r="G5554" s="156">
        <v>3.4086948000000006E-2</v>
      </c>
      <c r="H5554" s="156">
        <v>0</v>
      </c>
      <c r="I5554" s="156">
        <v>1.7391300000000002E-2</v>
      </c>
      <c r="J5554" s="156" t="s">
        <v>4328</v>
      </c>
      <c r="K5554" s="151" t="str">
        <f>IFERROR(IF(VLOOKUP(B5554,comp!$D:$L,1,FALSE)=B5554,"",""),"Novo")</f>
        <v/>
      </c>
    </row>
    <row r="5555" spans="1:11">
      <c r="A5555" s="151">
        <v>4329</v>
      </c>
      <c r="B5555" s="151">
        <v>4358</v>
      </c>
      <c r="C5555" s="151" t="s">
        <v>4176</v>
      </c>
      <c r="D5555" s="151" t="s">
        <v>727</v>
      </c>
      <c r="E5555" s="151">
        <v>0.93913040000000003</v>
      </c>
      <c r="F5555" s="154" t="s">
        <v>7135</v>
      </c>
      <c r="G5555" s="156">
        <v>2.0660868800000003</v>
      </c>
      <c r="H5555" s="156">
        <v>0</v>
      </c>
      <c r="I5555" s="156">
        <v>1.2086950000000001E-3</v>
      </c>
      <c r="J5555" s="156" t="s">
        <v>4328</v>
      </c>
      <c r="K5555" s="151" t="str">
        <f>IFERROR(IF(VLOOKUP(B5555,comp!$D:$L,1,FALSE)=B5555,"",""),"Novo")</f>
        <v/>
      </c>
    </row>
    <row r="5556" spans="1:11">
      <c r="A5556" s="151">
        <v>4329</v>
      </c>
      <c r="B5556" s="151">
        <v>4377</v>
      </c>
      <c r="C5556" s="151" t="s">
        <v>2086</v>
      </c>
      <c r="D5556" s="151" t="s">
        <v>727</v>
      </c>
      <c r="E5556" s="151">
        <v>8.6956500000000006E-2</v>
      </c>
      <c r="F5556" s="154" t="s">
        <v>8363</v>
      </c>
      <c r="G5556" s="156">
        <v>1.7391300000000002E-2</v>
      </c>
      <c r="H5556" s="156">
        <v>0</v>
      </c>
      <c r="I5556" s="156">
        <v>0.63652170200000002</v>
      </c>
      <c r="J5556" s="156" t="s">
        <v>4328</v>
      </c>
      <c r="K5556" s="151" t="str">
        <f>IFERROR(IF(VLOOKUP(B5556,comp!$D:$L,1,FALSE)=B5556,"",""),"Novo")</f>
        <v/>
      </c>
    </row>
    <row r="5557" spans="1:11">
      <c r="A5557" s="151">
        <v>4329</v>
      </c>
      <c r="B5557" s="151">
        <v>4379</v>
      </c>
      <c r="C5557" s="151" t="s">
        <v>4177</v>
      </c>
      <c r="D5557" s="151" t="s">
        <v>727</v>
      </c>
      <c r="E5557" s="151">
        <v>2.4173900000000002E-2</v>
      </c>
      <c r="F5557" s="154" t="s">
        <v>8340</v>
      </c>
      <c r="G5557" s="156">
        <v>1.2086950000000001E-3</v>
      </c>
      <c r="H5557" s="156">
        <v>0</v>
      </c>
      <c r="I5557" s="156">
        <v>192.17391387500001</v>
      </c>
      <c r="J5557" s="156" t="s">
        <v>4328</v>
      </c>
      <c r="K5557" s="151" t="str">
        <f>IFERROR(IF(VLOOKUP(B5557,comp!$D:$L,1,FALSE)=B5557,"",""),"Novo")</f>
        <v/>
      </c>
    </row>
    <row r="5558" spans="1:11">
      <c r="A5558" s="151">
        <v>4329</v>
      </c>
      <c r="B5558" s="151">
        <v>4382</v>
      </c>
      <c r="C5558" s="151" t="s">
        <v>4178</v>
      </c>
      <c r="D5558" s="151" t="s">
        <v>727</v>
      </c>
      <c r="E5558" s="151">
        <v>0.52173910000000001</v>
      </c>
      <c r="F5558" s="154" t="s">
        <v>8364</v>
      </c>
      <c r="G5558" s="156">
        <v>0.63652170200000002</v>
      </c>
      <c r="H5558" s="156">
        <v>0</v>
      </c>
      <c r="I5558" s="156">
        <v>253.65173796299999</v>
      </c>
      <c r="J5558" s="156" t="s">
        <v>4328</v>
      </c>
      <c r="K5558" s="151" t="str">
        <f>IFERROR(IF(VLOOKUP(B5558,comp!$D:$L,1,FALSE)=B5558,"",""),"Novo")</f>
        <v/>
      </c>
    </row>
    <row r="5559" spans="1:11">
      <c r="A5559" s="151">
        <v>4329</v>
      </c>
      <c r="B5559" s="151">
        <v>4383</v>
      </c>
      <c r="C5559" s="151" t="s">
        <v>4179</v>
      </c>
      <c r="D5559" s="151" t="s">
        <v>727</v>
      </c>
      <c r="E5559" s="151">
        <v>9.0434783000000003</v>
      </c>
      <c r="F5559" s="154" t="s">
        <v>8365</v>
      </c>
      <c r="G5559" s="156">
        <v>192.17391387500001</v>
      </c>
      <c r="H5559" s="156">
        <v>0</v>
      </c>
      <c r="I5559" s="156">
        <v>3.3839999999999999</v>
      </c>
      <c r="J5559" s="156" t="s">
        <v>4328</v>
      </c>
      <c r="K5559" s="151" t="str">
        <f>IFERROR(IF(VLOOKUP(B5559,comp!$D:$L,1,FALSE)=B5559,"",""),"Novo")</f>
        <v/>
      </c>
    </row>
    <row r="5560" spans="1:11">
      <c r="A5560" s="151">
        <v>4329</v>
      </c>
      <c r="B5560" s="151">
        <v>4384</v>
      </c>
      <c r="C5560" s="151" t="s">
        <v>4180</v>
      </c>
      <c r="D5560" s="151" t="s">
        <v>727</v>
      </c>
      <c r="E5560" s="151">
        <v>10.3913043</v>
      </c>
      <c r="F5560" s="154" t="s">
        <v>8366</v>
      </c>
      <c r="G5560" s="156">
        <v>253.65173796299999</v>
      </c>
      <c r="H5560" s="156">
        <v>0</v>
      </c>
      <c r="I5560" s="156">
        <v>30.129739167000004</v>
      </c>
      <c r="J5560" s="156" t="s">
        <v>4328</v>
      </c>
      <c r="K5560" s="151" t="str">
        <f>IFERROR(IF(VLOOKUP(B5560,comp!$D:$L,1,FALSE)=B5560,"",""),"Novo")</f>
        <v/>
      </c>
    </row>
    <row r="5561" spans="1:11">
      <c r="A5561" s="151">
        <v>4329</v>
      </c>
      <c r="B5561" s="151">
        <v>11270</v>
      </c>
      <c r="C5561" s="151" t="s">
        <v>4181</v>
      </c>
      <c r="D5561" s="151" t="s">
        <v>727</v>
      </c>
      <c r="E5561" s="151">
        <v>1.2</v>
      </c>
      <c r="F5561" s="154" t="s">
        <v>7119</v>
      </c>
      <c r="G5561" s="156">
        <v>3.3839999999999999</v>
      </c>
      <c r="H5561" s="156">
        <v>0</v>
      </c>
      <c r="I5561" s="156">
        <v>39.565912792000006</v>
      </c>
      <c r="J5561" s="156" t="s">
        <v>4328</v>
      </c>
      <c r="K5561" s="151" t="str">
        <f>IFERROR(IF(VLOOKUP(B5561,comp!$D:$L,1,FALSE)=B5561,"",""),"Novo")</f>
        <v/>
      </c>
    </row>
    <row r="5562" spans="1:11">
      <c r="A5562" s="151">
        <v>4329</v>
      </c>
      <c r="B5562" s="151">
        <v>11927</v>
      </c>
      <c r="C5562" s="151" t="s">
        <v>2621</v>
      </c>
      <c r="D5562" s="151" t="s">
        <v>727</v>
      </c>
      <c r="E5562" s="151">
        <v>3.5826087000000002</v>
      </c>
      <c r="F5562" s="154" t="s">
        <v>8367</v>
      </c>
      <c r="G5562" s="156">
        <v>30.129739167000004</v>
      </c>
      <c r="H5562" s="156">
        <v>0</v>
      </c>
      <c r="I5562" s="156">
        <v>94.646087151000003</v>
      </c>
      <c r="J5562" s="156" t="s">
        <v>4328</v>
      </c>
      <c r="K5562" s="151" t="str">
        <f>IFERROR(IF(VLOOKUP(B5562,comp!$D:$L,1,FALSE)=B5562,"",""),"Novo")</f>
        <v/>
      </c>
    </row>
    <row r="5563" spans="1:11">
      <c r="A5563" s="151">
        <v>4329</v>
      </c>
      <c r="B5563" s="151">
        <v>11928</v>
      </c>
      <c r="C5563" s="151" t="s">
        <v>2622</v>
      </c>
      <c r="D5563" s="151" t="s">
        <v>727</v>
      </c>
      <c r="E5563" s="151">
        <v>4.1043478000000002</v>
      </c>
      <c r="F5563" s="154" t="s">
        <v>8368</v>
      </c>
      <c r="G5563" s="156">
        <v>39.565912792000006</v>
      </c>
      <c r="H5563" s="156">
        <v>0</v>
      </c>
      <c r="I5563" s="156">
        <v>0.22852175499999997</v>
      </c>
      <c r="J5563" s="156" t="s">
        <v>4328</v>
      </c>
      <c r="K5563" s="151" t="str">
        <f>IFERROR(IF(VLOOKUP(B5563,comp!$D:$L,1,FALSE)=B5563,"",""),"Novo")</f>
        <v/>
      </c>
    </row>
    <row r="5564" spans="1:11">
      <c r="A5564" s="151">
        <v>4329</v>
      </c>
      <c r="B5564" s="151">
        <v>11929</v>
      </c>
      <c r="C5564" s="151" t="s">
        <v>2623</v>
      </c>
      <c r="D5564" s="151" t="s">
        <v>727</v>
      </c>
      <c r="E5564" s="151">
        <v>6.3478260999999998</v>
      </c>
      <c r="F5564" s="154" t="s">
        <v>7878</v>
      </c>
      <c r="G5564" s="156">
        <v>94.646087151000003</v>
      </c>
      <c r="H5564" s="156">
        <v>0</v>
      </c>
      <c r="I5564" s="156">
        <v>5.3103477339999996</v>
      </c>
      <c r="J5564" s="156" t="s">
        <v>4328</v>
      </c>
      <c r="K5564" s="151" t="str">
        <f>IFERROR(IF(VLOOKUP(B5564,comp!$D:$L,1,FALSE)=B5564,"",""),"Novo")</f>
        <v/>
      </c>
    </row>
    <row r="5565" spans="1:11">
      <c r="A5565" s="151">
        <v>4329</v>
      </c>
      <c r="B5565" s="151">
        <v>11948</v>
      </c>
      <c r="C5565" s="151" t="s">
        <v>4182</v>
      </c>
      <c r="D5565" s="151" t="s">
        <v>727</v>
      </c>
      <c r="E5565" s="151">
        <v>0.31304349999999997</v>
      </c>
      <c r="F5565" s="154" t="s">
        <v>8369</v>
      </c>
      <c r="G5565" s="156">
        <v>0.22852175499999997</v>
      </c>
      <c r="H5565" s="156">
        <v>0</v>
      </c>
      <c r="I5565" s="156">
        <v>9.8914781980000015</v>
      </c>
      <c r="J5565" s="156" t="s">
        <v>4328</v>
      </c>
      <c r="K5565" s="151" t="str">
        <f>IFERROR(IF(VLOOKUP(B5565,comp!$D:$L,1,FALSE)=B5565,"",""),"Novo")</f>
        <v/>
      </c>
    </row>
    <row r="5566" spans="1:11">
      <c r="A5566" s="151">
        <v>4329</v>
      </c>
      <c r="B5566" s="151">
        <v>11953</v>
      </c>
      <c r="C5566" s="151" t="s">
        <v>4183</v>
      </c>
      <c r="D5566" s="151" t="s">
        <v>727</v>
      </c>
      <c r="E5566" s="151">
        <v>1.5043477999999999</v>
      </c>
      <c r="F5566" s="154" t="s">
        <v>8370</v>
      </c>
      <c r="G5566" s="156">
        <v>5.3103477339999996</v>
      </c>
      <c r="H5566" s="156">
        <v>0</v>
      </c>
      <c r="I5566" s="156">
        <v>1.1130431999999999E-2</v>
      </c>
      <c r="J5566" s="156" t="s">
        <v>4328</v>
      </c>
      <c r="K5566" s="151" t="str">
        <f>IFERROR(IF(VLOOKUP(B5566,comp!$D:$L,1,FALSE)=B5566,"",""),"Novo")</f>
        <v/>
      </c>
    </row>
    <row r="5567" spans="1:11">
      <c r="A5567" s="151">
        <v>4329</v>
      </c>
      <c r="B5567" s="151">
        <v>11955</v>
      </c>
      <c r="C5567" s="151" t="s">
        <v>4184</v>
      </c>
      <c r="D5567" s="151" t="s">
        <v>727</v>
      </c>
      <c r="E5567" s="151">
        <v>2.0521739000000001</v>
      </c>
      <c r="F5567" s="154" t="s">
        <v>8371</v>
      </c>
      <c r="G5567" s="156">
        <v>9.8914781980000015</v>
      </c>
      <c r="H5567" s="156">
        <v>0</v>
      </c>
      <c r="I5567" s="156">
        <v>2.5043472000000001E-2</v>
      </c>
      <c r="J5567" s="156" t="s">
        <v>4328</v>
      </c>
      <c r="K5567" s="151" t="str">
        <f>IFERROR(IF(VLOOKUP(B5567,comp!$D:$L,1,FALSE)=B5567,"",""),"Novo")</f>
        <v/>
      </c>
    </row>
    <row r="5568" spans="1:11">
      <c r="A5568" s="151">
        <v>4329</v>
      </c>
      <c r="B5568" s="151">
        <v>11960</v>
      </c>
      <c r="C5568" s="151" t="s">
        <v>4185</v>
      </c>
      <c r="D5568" s="151" t="s">
        <v>727</v>
      </c>
      <c r="E5568" s="151">
        <v>6.9565199999999994E-2</v>
      </c>
      <c r="F5568" s="154" t="s">
        <v>7195</v>
      </c>
      <c r="G5568" s="156">
        <v>1.1130431999999999E-2</v>
      </c>
      <c r="H5568" s="156">
        <v>0</v>
      </c>
      <c r="I5568" s="156">
        <v>44.920086509999997</v>
      </c>
      <c r="J5568" s="156" t="s">
        <v>4328</v>
      </c>
      <c r="K5568" s="151" t="str">
        <f>IFERROR(IF(VLOOKUP(B5568,comp!$D:$L,1,FALSE)=B5568,"",""),"Novo")</f>
        <v/>
      </c>
    </row>
    <row r="5569" spans="1:11">
      <c r="A5569" s="151">
        <v>4329</v>
      </c>
      <c r="B5569" s="151">
        <v>11962</v>
      </c>
      <c r="C5569" s="151" t="s">
        <v>4186</v>
      </c>
      <c r="D5569" s="151" t="s">
        <v>727</v>
      </c>
      <c r="E5569" s="151">
        <v>0.1043478</v>
      </c>
      <c r="F5569" s="154" t="s">
        <v>8358</v>
      </c>
      <c r="G5569" s="156">
        <v>2.5043472000000001E-2</v>
      </c>
      <c r="H5569" s="156">
        <v>0</v>
      </c>
      <c r="I5569" s="156">
        <v>2.860260802</v>
      </c>
      <c r="J5569" s="156" t="s">
        <v>4328</v>
      </c>
      <c r="K5569" s="151" t="str">
        <f>IFERROR(IF(VLOOKUP(B5569,comp!$D:$L,1,FALSE)=B5569,"",""),"Novo")</f>
        <v/>
      </c>
    </row>
    <row r="5570" spans="1:11">
      <c r="A5570" s="151">
        <v>4329</v>
      </c>
      <c r="B5570" s="151">
        <v>11963</v>
      </c>
      <c r="C5570" s="151" t="s">
        <v>4187</v>
      </c>
      <c r="D5570" s="151" t="s">
        <v>727</v>
      </c>
      <c r="E5570" s="151">
        <v>4.3739129999999999</v>
      </c>
      <c r="F5570" s="154" t="s">
        <v>8372</v>
      </c>
      <c r="G5570" s="156">
        <v>44.920086509999997</v>
      </c>
      <c r="H5570" s="156">
        <v>0</v>
      </c>
      <c r="I5570" s="156">
        <v>8.9804346029999991</v>
      </c>
      <c r="J5570" s="156" t="s">
        <v>4328</v>
      </c>
      <c r="K5570" s="151" t="str">
        <f>IFERROR(IF(VLOOKUP(B5570,comp!$D:$L,1,FALSE)=B5570,"",""),"Novo")</f>
        <v/>
      </c>
    </row>
    <row r="5571" spans="1:11">
      <c r="A5571" s="151">
        <v>4329</v>
      </c>
      <c r="B5571" s="151">
        <v>11964</v>
      </c>
      <c r="C5571" s="151" t="s">
        <v>1719</v>
      </c>
      <c r="D5571" s="151" t="s">
        <v>727</v>
      </c>
      <c r="E5571" s="151">
        <v>1.1043478</v>
      </c>
      <c r="F5571" s="154" t="s">
        <v>7709</v>
      </c>
      <c r="G5571" s="156">
        <v>2.860260802</v>
      </c>
      <c r="H5571" s="156">
        <v>0</v>
      </c>
      <c r="I5571" s="156">
        <v>277.16939219199998</v>
      </c>
      <c r="J5571" s="156" t="s">
        <v>4328</v>
      </c>
      <c r="K5571" s="151" t="str">
        <f>IFERROR(IF(VLOOKUP(B5571,comp!$D:$L,1,FALSE)=B5571,"",""),"Novo")</f>
        <v/>
      </c>
    </row>
    <row r="5572" spans="1:11">
      <c r="A5572" s="151">
        <v>4329</v>
      </c>
      <c r="B5572" s="151">
        <v>11971</v>
      </c>
      <c r="C5572" s="151" t="s">
        <v>4188</v>
      </c>
      <c r="D5572" s="151" t="s">
        <v>727</v>
      </c>
      <c r="E5572" s="151">
        <v>1.9565216999999999</v>
      </c>
      <c r="F5572" s="154" t="s">
        <v>8373</v>
      </c>
      <c r="G5572" s="156">
        <v>8.9804346029999991</v>
      </c>
      <c r="H5572" s="156">
        <v>0</v>
      </c>
      <c r="I5572" s="156">
        <v>0.72347821000000001</v>
      </c>
      <c r="J5572" s="156" t="s">
        <v>4328</v>
      </c>
      <c r="K5572" s="151" t="str">
        <f>IFERROR(IF(VLOOKUP(B5572,comp!$D:$L,1,FALSE)=B5572,"",""),"Novo")</f>
        <v/>
      </c>
    </row>
    <row r="5573" spans="1:11">
      <c r="A5573" s="151">
        <v>4329</v>
      </c>
      <c r="B5573" s="151">
        <v>11975</v>
      </c>
      <c r="C5573" s="151" t="s">
        <v>2626</v>
      </c>
      <c r="D5573" s="151" t="s">
        <v>727</v>
      </c>
      <c r="E5573" s="151">
        <v>10.860869599999999</v>
      </c>
      <c r="F5573" s="154" t="s">
        <v>7389</v>
      </c>
      <c r="G5573" s="156">
        <v>277.16939219199998</v>
      </c>
      <c r="H5573" s="156">
        <v>0</v>
      </c>
      <c r="I5573" s="156">
        <v>57.693912587999996</v>
      </c>
      <c r="J5573" s="156" t="s">
        <v>4328</v>
      </c>
      <c r="K5573" s="151" t="str">
        <f>IFERROR(IF(VLOOKUP(B5573,comp!$D:$L,1,FALSE)=B5573,"",""),"Novo")</f>
        <v/>
      </c>
    </row>
    <row r="5574" spans="1:11">
      <c r="A5574" s="151">
        <v>4329</v>
      </c>
      <c r="B5574" s="151">
        <v>11976</v>
      </c>
      <c r="C5574" s="151" t="s">
        <v>2667</v>
      </c>
      <c r="D5574" s="151" t="s">
        <v>727</v>
      </c>
      <c r="E5574" s="151">
        <v>0.55652170000000001</v>
      </c>
      <c r="F5574" s="154" t="s">
        <v>7653</v>
      </c>
      <c r="G5574" s="156">
        <v>0.72347821000000001</v>
      </c>
      <c r="H5574" s="156">
        <v>0</v>
      </c>
      <c r="I5574" s="156">
        <v>0.10226089300000001</v>
      </c>
      <c r="J5574" s="156" t="s">
        <v>4328</v>
      </c>
      <c r="K5574" s="151" t="str">
        <f>IFERROR(IF(VLOOKUP(B5574,comp!$D:$L,1,FALSE)=B5574,"",""),"Novo")</f>
        <v/>
      </c>
    </row>
    <row r="5575" spans="1:11">
      <c r="A5575" s="151">
        <v>4329</v>
      </c>
      <c r="B5575" s="151">
        <v>11977</v>
      </c>
      <c r="C5575" s="151" t="s">
        <v>2281</v>
      </c>
      <c r="D5575" s="151" t="s">
        <v>727</v>
      </c>
      <c r="E5575" s="151">
        <v>4.9565216999999997</v>
      </c>
      <c r="F5575" s="154" t="s">
        <v>8374</v>
      </c>
      <c r="G5575" s="156">
        <v>57.693912587999996</v>
      </c>
      <c r="H5575" s="156">
        <v>0</v>
      </c>
      <c r="I5575" s="156">
        <v>214.93043497799999</v>
      </c>
      <c r="J5575" s="156" t="s">
        <v>4328</v>
      </c>
      <c r="K5575" s="151" t="str">
        <f>IFERROR(IF(VLOOKUP(B5575,comp!$D:$L,1,FALSE)=B5575,"",""),"Novo")</f>
        <v/>
      </c>
    </row>
    <row r="5576" spans="1:11">
      <c r="A5576" s="151">
        <v>4329</v>
      </c>
      <c r="B5576" s="151">
        <v>13246</v>
      </c>
      <c r="C5576" s="151" t="s">
        <v>2041</v>
      </c>
      <c r="D5576" s="151" t="s">
        <v>727</v>
      </c>
      <c r="E5576" s="151">
        <v>0.20869570000000001</v>
      </c>
      <c r="F5576" s="154" t="s">
        <v>8375</v>
      </c>
      <c r="G5576" s="156">
        <v>0.10226089300000001</v>
      </c>
      <c r="H5576" s="156">
        <v>0</v>
      </c>
      <c r="I5576" s="156">
        <v>1.133913086</v>
      </c>
      <c r="J5576" s="156" t="s">
        <v>4328</v>
      </c>
      <c r="K5576" s="151" t="str">
        <f>IFERROR(IF(VLOOKUP(B5576,comp!$D:$L,1,FALSE)=B5576,"",""),"Novo")</f>
        <v/>
      </c>
    </row>
    <row r="5577" spans="1:11">
      <c r="A5577" s="151">
        <v>4329</v>
      </c>
      <c r="B5577" s="151">
        <v>13279</v>
      </c>
      <c r="C5577" s="151" t="s">
        <v>4189</v>
      </c>
      <c r="D5577" s="151" t="s">
        <v>828</v>
      </c>
      <c r="E5577" s="151">
        <v>9.5652173999999999</v>
      </c>
      <c r="F5577" s="154" t="s">
        <v>8376</v>
      </c>
      <c r="G5577" s="156">
        <v>214.93043497799999</v>
      </c>
      <c r="H5577" s="156">
        <v>0</v>
      </c>
      <c r="I5577" s="156">
        <v>998.07913275099986</v>
      </c>
      <c r="J5577" s="156" t="s">
        <v>4328</v>
      </c>
      <c r="K5577" s="151" t="str">
        <f>IFERROR(IF(VLOOKUP(B5577,comp!$D:$L,1,FALSE)=B5577,"",""),"Novo")</f>
        <v/>
      </c>
    </row>
    <row r="5578" spans="1:11">
      <c r="A5578" s="151">
        <v>4329</v>
      </c>
      <c r="B5578" s="151">
        <v>13294</v>
      </c>
      <c r="C5578" s="151" t="s">
        <v>2735</v>
      </c>
      <c r="D5578" s="151" t="s">
        <v>727</v>
      </c>
      <c r="E5578" s="151">
        <v>0.69565220000000005</v>
      </c>
      <c r="F5578" s="154" t="s">
        <v>7211</v>
      </c>
      <c r="G5578" s="156">
        <v>1.133913086</v>
      </c>
      <c r="H5578" s="156">
        <v>0</v>
      </c>
      <c r="I5578" s="156">
        <v>1006.4295664860001</v>
      </c>
      <c r="J5578" s="156" t="s">
        <v>4328</v>
      </c>
      <c r="K5578" s="151" t="str">
        <f>IFERROR(IF(VLOOKUP(B5578,comp!$D:$L,1,FALSE)=B5578,"",""),"Novo")</f>
        <v/>
      </c>
    </row>
    <row r="5579" spans="1:11">
      <c r="A5579" s="151">
        <v>4329</v>
      </c>
      <c r="B5579" s="151">
        <v>13343</v>
      </c>
      <c r="C5579" s="151" t="s">
        <v>4190</v>
      </c>
      <c r="D5579" s="151" t="s">
        <v>727</v>
      </c>
      <c r="E5579" s="151">
        <v>20.608695699999998</v>
      </c>
      <c r="F5579" s="154" t="s">
        <v>8377</v>
      </c>
      <c r="G5579" s="156">
        <v>998.07913275099986</v>
      </c>
      <c r="H5579" s="156">
        <v>0</v>
      </c>
      <c r="I5579" s="156">
        <v>5.3505430000000001E-3</v>
      </c>
      <c r="J5579" s="156" t="s">
        <v>4328</v>
      </c>
      <c r="K5579" s="151" t="str">
        <f>IFERROR(IF(VLOOKUP(B5579,comp!$D:$L,1,FALSE)=B5579,"",""),"Novo")</f>
        <v/>
      </c>
    </row>
    <row r="5580" spans="1:11">
      <c r="A5580" s="151">
        <v>4329</v>
      </c>
      <c r="B5580" s="151">
        <v>14211</v>
      </c>
      <c r="C5580" s="151" t="s">
        <v>4191</v>
      </c>
      <c r="D5580" s="151" t="s">
        <v>727</v>
      </c>
      <c r="E5580" s="151">
        <v>20.695652200000001</v>
      </c>
      <c r="F5580" s="154" t="s">
        <v>8378</v>
      </c>
      <c r="G5580" s="156">
        <v>1006.4295664860001</v>
      </c>
      <c r="H5580" s="156">
        <v>0</v>
      </c>
      <c r="I5580" s="156">
        <v>1.5509776000000001E-2</v>
      </c>
      <c r="J5580" s="156" t="s">
        <v>4328</v>
      </c>
      <c r="K5580" s="151" t="str">
        <f>IFERROR(IF(VLOOKUP(B5580,comp!$D:$L,1,FALSE)=B5580,"",""),"Novo")</f>
        <v/>
      </c>
    </row>
    <row r="5581" spans="1:11">
      <c r="A5581" s="151">
        <v>4329</v>
      </c>
      <c r="B5581" s="151">
        <v>39435</v>
      </c>
      <c r="C5581" s="151" t="s">
        <v>4192</v>
      </c>
      <c r="D5581" s="151" t="s">
        <v>727</v>
      </c>
      <c r="E5581" s="151">
        <v>4.8641299999999998E-2</v>
      </c>
      <c r="F5581" s="154" t="s">
        <v>8379</v>
      </c>
      <c r="G5581" s="156">
        <v>5.3505430000000001E-3</v>
      </c>
      <c r="H5581" s="156">
        <v>0</v>
      </c>
      <c r="I5581" s="156">
        <v>2.6679350000000001E-2</v>
      </c>
      <c r="J5581" s="156" t="s">
        <v>4328</v>
      </c>
      <c r="K5581" s="151" t="str">
        <f>IFERROR(IF(VLOOKUP(B5581,comp!$D:$L,1,FALSE)=B5581,"",""),"Novo")</f>
        <v/>
      </c>
    </row>
    <row r="5582" spans="1:11">
      <c r="A5582" s="151">
        <v>4329</v>
      </c>
      <c r="B5582" s="151">
        <v>39436</v>
      </c>
      <c r="C5582" s="151" t="s">
        <v>4193</v>
      </c>
      <c r="D5582" s="151" t="s">
        <v>727</v>
      </c>
      <c r="E5582" s="151">
        <v>8.1630400000000006E-2</v>
      </c>
      <c r="F5582" s="154" t="s">
        <v>8380</v>
      </c>
      <c r="G5582" s="156">
        <v>1.5509776000000001E-2</v>
      </c>
      <c r="H5582" s="156">
        <v>0</v>
      </c>
      <c r="I5582" s="156">
        <v>3.3965204000000006E-2</v>
      </c>
      <c r="J5582" s="156" t="s">
        <v>4328</v>
      </c>
      <c r="K5582" s="151" t="str">
        <f>IFERROR(IF(VLOOKUP(B5582,comp!$D:$L,1,FALSE)=B5582,"",""),"Novo")</f>
        <v/>
      </c>
    </row>
    <row r="5583" spans="1:11">
      <c r="A5583" s="151">
        <v>4329</v>
      </c>
      <c r="B5583" s="151">
        <v>39437</v>
      </c>
      <c r="C5583" s="151" t="s">
        <v>4194</v>
      </c>
      <c r="D5583" s="151" t="s">
        <v>727</v>
      </c>
      <c r="E5583" s="151">
        <v>0.1067174</v>
      </c>
      <c r="F5583" s="154" t="s">
        <v>8381</v>
      </c>
      <c r="G5583" s="156">
        <v>2.6679350000000001E-2</v>
      </c>
      <c r="H5583" s="156">
        <v>0</v>
      </c>
      <c r="I5583" s="156">
        <v>1.2454353000000001E-2</v>
      </c>
      <c r="J5583" s="156" t="s">
        <v>4328</v>
      </c>
      <c r="K5583" s="151" t="str">
        <f>IFERROR(IF(VLOOKUP(B5583,comp!$D:$L,1,FALSE)=B5583,"",""),"Novo")</f>
        <v/>
      </c>
    </row>
    <row r="5584" spans="1:11">
      <c r="A5584" s="151">
        <v>4329</v>
      </c>
      <c r="B5584" s="151">
        <v>39438</v>
      </c>
      <c r="C5584" s="151" t="s">
        <v>4195</v>
      </c>
      <c r="D5584" s="151" t="s">
        <v>727</v>
      </c>
      <c r="E5584" s="151">
        <v>0.1213043</v>
      </c>
      <c r="F5584" s="154" t="s">
        <v>8351</v>
      </c>
      <c r="G5584" s="156">
        <v>3.3965204000000006E-2</v>
      </c>
      <c r="H5584" s="156">
        <v>0</v>
      </c>
      <c r="I5584" s="156">
        <v>2.0785226E-2</v>
      </c>
      <c r="J5584" s="156" t="s">
        <v>4328</v>
      </c>
      <c r="K5584" s="151" t="str">
        <f>IFERROR(IF(VLOOKUP(B5584,comp!$D:$L,1,FALSE)=B5584,"",""),"Novo")</f>
        <v/>
      </c>
    </row>
    <row r="5585" spans="1:11">
      <c r="A5585" s="151">
        <v>4329</v>
      </c>
      <c r="B5585" s="151">
        <v>39439</v>
      </c>
      <c r="C5585" s="151" t="s">
        <v>4196</v>
      </c>
      <c r="D5585" s="151" t="s">
        <v>727</v>
      </c>
      <c r="E5585" s="151">
        <v>7.3260900000000004E-2</v>
      </c>
      <c r="F5585" s="154" t="s">
        <v>8342</v>
      </c>
      <c r="G5585" s="156">
        <v>1.2454353000000001E-2</v>
      </c>
      <c r="H5585" s="156">
        <v>0</v>
      </c>
      <c r="I5585" s="156">
        <v>3.215349E-2</v>
      </c>
      <c r="J5585" s="156" t="s">
        <v>4328</v>
      </c>
      <c r="K5585" s="151" t="str">
        <f>IFERROR(IF(VLOOKUP(B5585,comp!$D:$L,1,FALSE)=B5585,"",""),"Novo")</f>
        <v/>
      </c>
    </row>
    <row r="5586" spans="1:11">
      <c r="A5586" s="151">
        <v>4329</v>
      </c>
      <c r="B5586" s="151">
        <v>39440</v>
      </c>
      <c r="C5586" s="151" t="s">
        <v>4197</v>
      </c>
      <c r="D5586" s="151" t="s">
        <v>727</v>
      </c>
      <c r="E5586" s="151">
        <v>9.4478300000000001E-2</v>
      </c>
      <c r="F5586" s="154" t="s">
        <v>8382</v>
      </c>
      <c r="G5586" s="156">
        <v>2.0785226E-2</v>
      </c>
      <c r="H5586" s="156">
        <v>0</v>
      </c>
      <c r="I5586" s="156">
        <v>1.7217400000000001E-2</v>
      </c>
      <c r="J5586" s="156" t="s">
        <v>4328</v>
      </c>
      <c r="K5586" s="151" t="str">
        <f>IFERROR(IF(VLOOKUP(B5586,comp!$D:$L,1,FALSE)=B5586,"",""),"Novo")</f>
        <v/>
      </c>
    </row>
    <row r="5587" spans="1:11">
      <c r="A5587" s="151">
        <v>4329</v>
      </c>
      <c r="B5587" s="151">
        <v>39441</v>
      </c>
      <c r="C5587" s="151" t="s">
        <v>4198</v>
      </c>
      <c r="D5587" s="151" t="s">
        <v>727</v>
      </c>
      <c r="E5587" s="151">
        <v>0.119087</v>
      </c>
      <c r="F5587" s="154" t="s">
        <v>8383</v>
      </c>
      <c r="G5587" s="156">
        <v>3.215349E-2</v>
      </c>
      <c r="H5587" s="156">
        <v>0</v>
      </c>
      <c r="I5587" s="156">
        <v>2.9278262000000003E-2</v>
      </c>
      <c r="J5587" s="156" t="s">
        <v>4328</v>
      </c>
      <c r="K5587" s="151" t="str">
        <f>IFERROR(IF(VLOOKUP(B5587,comp!$D:$L,1,FALSE)=B5587,"",""),"Novo")</f>
        <v/>
      </c>
    </row>
    <row r="5588" spans="1:11">
      <c r="A5588" s="151">
        <v>4329</v>
      </c>
      <c r="B5588" s="151">
        <v>39442</v>
      </c>
      <c r="C5588" s="151" t="s">
        <v>4199</v>
      </c>
      <c r="D5588" s="151" t="s">
        <v>727</v>
      </c>
      <c r="E5588" s="151">
        <v>8.6086999999999997E-2</v>
      </c>
      <c r="F5588" s="154" t="s">
        <v>8363</v>
      </c>
      <c r="G5588" s="156">
        <v>1.7217400000000001E-2</v>
      </c>
      <c r="H5588" s="156">
        <v>0</v>
      </c>
      <c r="I5588" s="156">
        <v>3353.4574635869994</v>
      </c>
      <c r="J5588" s="156" t="s">
        <v>4328</v>
      </c>
      <c r="K5588" s="151" t="str">
        <f>IFERROR(IF(VLOOKUP(B5588,comp!$D:$L,1,FALSE)=B5588,"",""),"Novo")</f>
        <v/>
      </c>
    </row>
    <row r="5589" spans="1:11">
      <c r="A5589" s="151">
        <v>4329</v>
      </c>
      <c r="B5589" s="151">
        <v>39443</v>
      </c>
      <c r="C5589" s="151" t="s">
        <v>4200</v>
      </c>
      <c r="D5589" s="151" t="s">
        <v>727</v>
      </c>
      <c r="E5589" s="151">
        <v>0.11260870000000001</v>
      </c>
      <c r="F5589" s="154" t="s">
        <v>8323</v>
      </c>
      <c r="G5589" s="156">
        <v>2.9278262000000003E-2</v>
      </c>
      <c r="H5589" s="156">
        <v>0</v>
      </c>
      <c r="I5589" s="156">
        <v>4.6630418999999999E-2</v>
      </c>
      <c r="J5589" s="156" t="s">
        <v>4328</v>
      </c>
      <c r="K5589" s="151" t="str">
        <f>IFERROR(IF(VLOOKUP(B5589,comp!$D:$L,1,FALSE)=B5589,"",""),"Novo")</f>
        <v/>
      </c>
    </row>
    <row r="5590" spans="1:11">
      <c r="A5590" s="151">
        <v>4329</v>
      </c>
      <c r="B5590" s="151">
        <v>39746</v>
      </c>
      <c r="C5590" s="151" t="s">
        <v>2629</v>
      </c>
      <c r="D5590" s="151" t="s">
        <v>727</v>
      </c>
      <c r="E5590" s="151">
        <v>37.776923099999998</v>
      </c>
      <c r="F5590" s="154" t="s">
        <v>8384</v>
      </c>
      <c r="G5590" s="156">
        <v>3353.4574635869994</v>
      </c>
      <c r="H5590" s="156">
        <v>0</v>
      </c>
      <c r="I5590" s="156">
        <v>374.62121134200004</v>
      </c>
      <c r="J5590" s="156" t="s">
        <v>4328</v>
      </c>
      <c r="K5590" s="151" t="str">
        <f>IFERROR(IF(VLOOKUP(B5590,comp!$D:$L,1,FALSE)=B5590,"",""),"Novo")</f>
        <v/>
      </c>
    </row>
    <row r="5591" spans="1:11">
      <c r="A5591" s="151">
        <v>4329</v>
      </c>
      <c r="B5591" s="151">
        <v>39997</v>
      </c>
      <c r="C5591" s="151" t="s">
        <v>2573</v>
      </c>
      <c r="D5591" s="151" t="s">
        <v>727</v>
      </c>
      <c r="E5591" s="151">
        <v>0.14130429999999999</v>
      </c>
      <c r="F5591" s="154" t="s">
        <v>8385</v>
      </c>
      <c r="G5591" s="156">
        <v>4.6630418999999999E-2</v>
      </c>
      <c r="H5591" s="156">
        <v>0</v>
      </c>
      <c r="I5591" s="156">
        <v>17250.450942338</v>
      </c>
      <c r="J5591" s="156" t="s">
        <v>4328</v>
      </c>
      <c r="K5591" s="151" t="str">
        <f>IFERROR(IF(VLOOKUP(B5591,comp!$D:$L,1,FALSE)=B5591,"",""),"Novo")</f>
        <v/>
      </c>
    </row>
    <row r="5592" spans="1:11">
      <c r="A5592" s="151">
        <v>4329</v>
      </c>
      <c r="B5592" s="151">
        <v>40547</v>
      </c>
      <c r="C5592" s="151" t="s">
        <v>1724</v>
      </c>
      <c r="D5592" s="151" t="s">
        <v>4201</v>
      </c>
      <c r="E5592" s="151">
        <v>12.6262626</v>
      </c>
      <c r="F5592" s="154" t="s">
        <v>8386</v>
      </c>
      <c r="G5592" s="156">
        <v>374.62121134200004</v>
      </c>
      <c r="H5592" s="156">
        <v>0</v>
      </c>
      <c r="I5592" s="156">
        <v>1100.8657985760001</v>
      </c>
      <c r="J5592" s="156" t="s">
        <v>4328</v>
      </c>
      <c r="K5592" s="151" t="str">
        <f>IFERROR(IF(VLOOKUP(B5592,comp!$D:$L,1,FALSE)=B5592,"",""),"Novo")</f>
        <v/>
      </c>
    </row>
    <row r="5593" spans="1:11">
      <c r="A5593" s="151">
        <v>4329</v>
      </c>
      <c r="B5593" s="151">
        <v>40549</v>
      </c>
      <c r="C5593" s="151" t="s">
        <v>1725</v>
      </c>
      <c r="D5593" s="151" t="s">
        <v>4201</v>
      </c>
      <c r="E5593" s="151">
        <v>85.678210699999994</v>
      </c>
      <c r="F5593" s="154" t="s">
        <v>8387</v>
      </c>
      <c r="G5593" s="156">
        <v>17250.450942338</v>
      </c>
      <c r="H5593" s="156">
        <v>0</v>
      </c>
      <c r="I5593" s="156">
        <v>6429.7979787160002</v>
      </c>
      <c r="J5593" s="156" t="s">
        <v>4328</v>
      </c>
      <c r="K5593" s="151" t="str">
        <f>IFERROR(IF(VLOOKUP(B5593,comp!$D:$L,1,FALSE)=B5593,"",""),"Novo")</f>
        <v/>
      </c>
    </row>
    <row r="5594" spans="1:11">
      <c r="A5594" s="151">
        <v>4329</v>
      </c>
      <c r="B5594" s="151">
        <v>40552</v>
      </c>
      <c r="C5594" s="151" t="s">
        <v>1656</v>
      </c>
      <c r="D5594" s="151" t="s">
        <v>4201</v>
      </c>
      <c r="E5594" s="151">
        <v>21.6450216</v>
      </c>
      <c r="F5594" s="154" t="s">
        <v>8388</v>
      </c>
      <c r="G5594" s="156">
        <v>1100.8657985760001</v>
      </c>
      <c r="H5594" s="156">
        <v>0</v>
      </c>
      <c r="I5594" s="156">
        <v>0.06</v>
      </c>
      <c r="J5594" s="156" t="s">
        <v>4328</v>
      </c>
      <c r="K5594" s="151" t="str">
        <f>IFERROR(IF(VLOOKUP(B5594,comp!$D:$L,1,FALSE)=B5594,"",""),"Novo")</f>
        <v/>
      </c>
    </row>
    <row r="5595" spans="1:11">
      <c r="A5595" s="151">
        <v>4329</v>
      </c>
      <c r="B5595" s="151">
        <v>40839</v>
      </c>
      <c r="C5595" s="151" t="s">
        <v>1727</v>
      </c>
      <c r="D5595" s="151" t="s">
        <v>4201</v>
      </c>
      <c r="E5595" s="151">
        <v>52.308802300000004</v>
      </c>
      <c r="F5595" s="154" t="s">
        <v>8389</v>
      </c>
      <c r="G5595" s="156">
        <v>6429.7979787160002</v>
      </c>
      <c r="H5595" s="156">
        <v>0</v>
      </c>
      <c r="I5595" s="156">
        <v>0.81457041600000002</v>
      </c>
      <c r="J5595" s="156" t="s">
        <v>4328</v>
      </c>
      <c r="K5595" s="151" t="str">
        <f>IFERROR(IF(VLOOKUP(B5595,comp!$D:$L,1,FALSE)=B5595,"",""),"Novo")</f>
        <v/>
      </c>
    </row>
    <row r="5596" spans="1:11">
      <c r="A5596" s="151">
        <v>4375</v>
      </c>
      <c r="B5596" s="151">
        <v>4375</v>
      </c>
      <c r="C5596" s="151" t="s">
        <v>4202</v>
      </c>
      <c r="D5596" s="151" t="s">
        <v>727</v>
      </c>
      <c r="E5596" s="151">
        <v>1</v>
      </c>
      <c r="F5596" s="154" t="s">
        <v>7196</v>
      </c>
      <c r="G5596" s="156">
        <v>0.06</v>
      </c>
      <c r="H5596" s="156">
        <v>0</v>
      </c>
      <c r="I5596" s="156">
        <v>0.214819066</v>
      </c>
      <c r="J5596" s="156" t="s">
        <v>4328</v>
      </c>
      <c r="K5596" s="151" t="str">
        <f>IFERROR(IF(VLOOKUP(B5596,comp!$D:$L,1,FALSE)=B5596,"",""),"Novo")</f>
        <v/>
      </c>
    </row>
    <row r="5597" spans="1:11">
      <c r="A5597" s="151">
        <v>4375</v>
      </c>
      <c r="B5597" s="151">
        <v>4374</v>
      </c>
      <c r="C5597" s="151" t="s">
        <v>2734</v>
      </c>
      <c r="D5597" s="151" t="s">
        <v>727</v>
      </c>
      <c r="E5597" s="151">
        <v>3.7025928000000001</v>
      </c>
      <c r="F5597" s="154" t="s">
        <v>8382</v>
      </c>
      <c r="G5597" s="156">
        <v>0.81457041600000002</v>
      </c>
      <c r="H5597" s="156">
        <v>0</v>
      </c>
      <c r="I5597" s="156">
        <v>2.2125215519999997</v>
      </c>
      <c r="J5597" s="156" t="s">
        <v>4328</v>
      </c>
      <c r="K5597" s="151" t="str">
        <f>IFERROR(IF(VLOOKUP(B5597,comp!$D:$L,1,FALSE)=B5597,"",""),"Novo")</f>
        <v/>
      </c>
    </row>
    <row r="5598" spans="1:11">
      <c r="A5598" s="151">
        <v>4375</v>
      </c>
      <c r="B5598" s="151">
        <v>4376</v>
      </c>
      <c r="C5598" s="151" t="s">
        <v>4203</v>
      </c>
      <c r="D5598" s="151" t="s">
        <v>727</v>
      </c>
      <c r="E5598" s="151">
        <v>1.9529006</v>
      </c>
      <c r="F5598" s="154" t="s">
        <v>8379</v>
      </c>
      <c r="G5598" s="156">
        <v>0.214819066</v>
      </c>
      <c r="H5598" s="156">
        <v>0</v>
      </c>
      <c r="I5598" s="156">
        <v>1.048248125</v>
      </c>
      <c r="J5598" s="156" t="s">
        <v>4328</v>
      </c>
      <c r="K5598" s="151" t="str">
        <f>IFERROR(IF(VLOOKUP(B5598,comp!$D:$L,1,FALSE)=B5598,"",""),"Novo")</f>
        <v/>
      </c>
    </row>
    <row r="5599" spans="1:11">
      <c r="A5599" s="151">
        <v>4375</v>
      </c>
      <c r="B5599" s="151">
        <v>7568</v>
      </c>
      <c r="C5599" s="151" t="s">
        <v>849</v>
      </c>
      <c r="D5599" s="151" t="s">
        <v>727</v>
      </c>
      <c r="E5599" s="151">
        <v>6.1458931999999997</v>
      </c>
      <c r="F5599" s="154" t="s">
        <v>8390</v>
      </c>
      <c r="G5599" s="156">
        <v>2.2125215519999997</v>
      </c>
      <c r="H5599" s="156">
        <v>0</v>
      </c>
      <c r="I5599" s="156">
        <v>5.2429638240000012</v>
      </c>
      <c r="J5599" s="156" t="s">
        <v>4328</v>
      </c>
      <c r="K5599" s="151" t="str">
        <f>IFERROR(IF(VLOOKUP(B5599,comp!$D:$L,1,FALSE)=B5599,"",""),"Novo")</f>
        <v/>
      </c>
    </row>
    <row r="5600" spans="1:11">
      <c r="A5600" s="151">
        <v>4375</v>
      </c>
      <c r="B5600" s="151">
        <v>7583</v>
      </c>
      <c r="C5600" s="151" t="s">
        <v>2659</v>
      </c>
      <c r="D5600" s="151" t="s">
        <v>727</v>
      </c>
      <c r="E5600" s="151">
        <v>4.1929924999999999</v>
      </c>
      <c r="F5600" s="154" t="s">
        <v>8381</v>
      </c>
      <c r="G5600" s="156">
        <v>1.048248125</v>
      </c>
      <c r="H5600" s="156">
        <v>0</v>
      </c>
      <c r="I5600" s="156">
        <v>1.8351521999999999E-2</v>
      </c>
      <c r="J5600" s="156" t="s">
        <v>4328</v>
      </c>
      <c r="K5600" s="151" t="str">
        <f>IFERROR(IF(VLOOKUP(B5600,comp!$D:$L,1,FALSE)=B5600,"",""),"Novo")</f>
        <v/>
      </c>
    </row>
    <row r="5601" spans="1:11">
      <c r="A5601" s="151">
        <v>4375</v>
      </c>
      <c r="B5601" s="151">
        <v>7584</v>
      </c>
      <c r="C5601" s="151" t="s">
        <v>4204</v>
      </c>
      <c r="D5601" s="151" t="s">
        <v>727</v>
      </c>
      <c r="E5601" s="151">
        <v>9.3624354000000007</v>
      </c>
      <c r="F5601" s="154" t="s">
        <v>8391</v>
      </c>
      <c r="G5601" s="156">
        <v>5.2429638240000012</v>
      </c>
      <c r="H5601" s="156">
        <v>0</v>
      </c>
      <c r="I5601" s="156">
        <v>2.7790924000000002E-2</v>
      </c>
      <c r="J5601" s="156" t="s">
        <v>4328</v>
      </c>
      <c r="K5601" s="151" t="str">
        <f>IFERROR(IF(VLOOKUP(B5601,comp!$D:$L,1,FALSE)=B5601,"",""),"Novo")</f>
        <v/>
      </c>
    </row>
    <row r="5602" spans="1:11">
      <c r="A5602" s="151">
        <v>4375</v>
      </c>
      <c r="B5602" s="151">
        <v>11945</v>
      </c>
      <c r="C5602" s="151" t="s">
        <v>4205</v>
      </c>
      <c r="D5602" s="151" t="s">
        <v>727</v>
      </c>
      <c r="E5602" s="151">
        <v>0.61171739999999997</v>
      </c>
      <c r="F5602" s="154" t="s">
        <v>8392</v>
      </c>
      <c r="G5602" s="156">
        <v>1.8351521999999999E-2</v>
      </c>
      <c r="H5602" s="156">
        <v>0</v>
      </c>
      <c r="I5602" s="156">
        <v>0.24813325199999997</v>
      </c>
      <c r="J5602" s="156" t="s">
        <v>4328</v>
      </c>
      <c r="K5602" s="151" t="str">
        <f>IFERROR(IF(VLOOKUP(B5602,comp!$D:$L,1,FALSE)=B5602,"",""),"Novo")</f>
        <v/>
      </c>
    </row>
    <row r="5603" spans="1:11">
      <c r="A5603" s="151">
        <v>4375</v>
      </c>
      <c r="B5603" s="151">
        <v>11946</v>
      </c>
      <c r="C5603" s="151" t="s">
        <v>4206</v>
      </c>
      <c r="D5603" s="151" t="s">
        <v>727</v>
      </c>
      <c r="E5603" s="151">
        <v>0.69477310000000003</v>
      </c>
      <c r="F5603" s="154" t="s">
        <v>8393</v>
      </c>
      <c r="G5603" s="156">
        <v>2.7790924000000002E-2</v>
      </c>
      <c r="H5603" s="156">
        <v>0</v>
      </c>
      <c r="I5603" s="156">
        <v>15</v>
      </c>
      <c r="J5603" s="156" t="s">
        <v>4328</v>
      </c>
      <c r="K5603" s="151" t="str">
        <f>IFERROR(IF(VLOOKUP(B5603,comp!$D:$L,1,FALSE)=B5603,"",""),"Novo")</f>
        <v/>
      </c>
    </row>
    <row r="5604" spans="1:11">
      <c r="A5604" s="151">
        <v>4375</v>
      </c>
      <c r="B5604" s="151">
        <v>11950</v>
      </c>
      <c r="C5604" s="151" t="s">
        <v>2029</v>
      </c>
      <c r="D5604" s="151" t="s">
        <v>727</v>
      </c>
      <c r="E5604" s="151">
        <v>2.0677770999999998</v>
      </c>
      <c r="F5604" s="154" t="s">
        <v>8394</v>
      </c>
      <c r="G5604" s="156">
        <v>0.24813325199999997</v>
      </c>
      <c r="H5604" s="156">
        <v>0</v>
      </c>
      <c r="I5604" s="156">
        <v>44.312453132000002</v>
      </c>
      <c r="J5604" s="156" t="s">
        <v>4328</v>
      </c>
      <c r="K5604" s="151" t="str">
        <f>IFERROR(IF(VLOOKUP(B5604,comp!$D:$L,1,FALSE)=B5604,"",""),"Novo")</f>
        <v/>
      </c>
    </row>
    <row r="5605" spans="1:11">
      <c r="A5605" s="151">
        <v>4430</v>
      </c>
      <c r="B5605" s="151">
        <v>4430</v>
      </c>
      <c r="C5605" s="151" t="s">
        <v>1660</v>
      </c>
      <c r="D5605" s="151" t="s">
        <v>826</v>
      </c>
      <c r="E5605" s="151">
        <v>1</v>
      </c>
      <c r="F5605" s="154" t="s">
        <v>8395</v>
      </c>
      <c r="G5605" s="156">
        <v>15</v>
      </c>
      <c r="H5605" s="156">
        <v>0</v>
      </c>
      <c r="I5605" s="156">
        <v>80.752481279999998</v>
      </c>
      <c r="J5605" s="156" t="s">
        <v>4328</v>
      </c>
      <c r="K5605" s="151" t="str">
        <f>IFERROR(IF(VLOOKUP(B5605,comp!$D:$L,1,FALSE)=B5605,"",""),"Novo")</f>
        <v/>
      </c>
    </row>
    <row r="5606" spans="1:11">
      <c r="A5606" s="151">
        <v>4430</v>
      </c>
      <c r="B5606" s="151">
        <v>3990</v>
      </c>
      <c r="C5606" s="151" t="s">
        <v>4207</v>
      </c>
      <c r="D5606" s="151" t="s">
        <v>826</v>
      </c>
      <c r="E5606" s="151">
        <v>1.7188694</v>
      </c>
      <c r="F5606" s="154" t="s">
        <v>8396</v>
      </c>
      <c r="G5606" s="156">
        <v>44.312453132000002</v>
      </c>
      <c r="H5606" s="156">
        <v>0</v>
      </c>
      <c r="I5606" s="156">
        <v>1251.477248937</v>
      </c>
      <c r="J5606" s="156" t="s">
        <v>4328</v>
      </c>
      <c r="K5606" s="151" t="str">
        <f>IFERROR(IF(VLOOKUP(B5606,comp!$D:$L,1,FALSE)=B5606,"",""),"Novo")</f>
        <v/>
      </c>
    </row>
    <row r="5607" spans="1:11">
      <c r="A5607" s="151">
        <v>4430</v>
      </c>
      <c r="B5607" s="151">
        <v>3992</v>
      </c>
      <c r="C5607" s="151" t="s">
        <v>4208</v>
      </c>
      <c r="D5607" s="151" t="s">
        <v>826</v>
      </c>
      <c r="E5607" s="151">
        <v>2.3204736000000001</v>
      </c>
      <c r="F5607" s="154" t="s">
        <v>8397</v>
      </c>
      <c r="G5607" s="156">
        <v>80.752481279999998</v>
      </c>
      <c r="H5607" s="156">
        <v>0</v>
      </c>
      <c r="I5607" s="156">
        <v>37.993234510000001</v>
      </c>
      <c r="J5607" s="156" t="s">
        <v>4328</v>
      </c>
      <c r="K5607" s="151" t="str">
        <f>IFERROR(IF(VLOOKUP(B5607,comp!$D:$L,1,FALSE)=B5607,"",""),"Novo")</f>
        <v/>
      </c>
    </row>
    <row r="5608" spans="1:11">
      <c r="A5608" s="151">
        <v>4430</v>
      </c>
      <c r="B5608" s="151">
        <v>3993</v>
      </c>
      <c r="C5608" s="151" t="s">
        <v>4209</v>
      </c>
      <c r="D5608" s="151" t="s">
        <v>838</v>
      </c>
      <c r="E5608" s="151">
        <v>9.1342037000000005</v>
      </c>
      <c r="F5608" s="154" t="s">
        <v>8398</v>
      </c>
      <c r="G5608" s="156">
        <v>1251.477248937</v>
      </c>
      <c r="H5608" s="156">
        <v>0</v>
      </c>
      <c r="I5608" s="156">
        <v>0.54321997500000008</v>
      </c>
      <c r="J5608" s="156" t="s">
        <v>4328</v>
      </c>
      <c r="K5608" s="151" t="str">
        <f>IFERROR(IF(VLOOKUP(B5608,comp!$D:$L,1,FALSE)=B5608,"",""),"Novo")</f>
        <v/>
      </c>
    </row>
    <row r="5609" spans="1:11">
      <c r="A5609" s="151">
        <v>4430</v>
      </c>
      <c r="B5609" s="151">
        <v>4400</v>
      </c>
      <c r="C5609" s="151" t="s">
        <v>1670</v>
      </c>
      <c r="D5609" s="151" t="s">
        <v>826</v>
      </c>
      <c r="E5609" s="151">
        <v>1.5916729999999999</v>
      </c>
      <c r="F5609" s="154" t="s">
        <v>7232</v>
      </c>
      <c r="G5609" s="156">
        <v>37.993234510000001</v>
      </c>
      <c r="H5609" s="156">
        <v>0</v>
      </c>
      <c r="I5609" s="156">
        <v>0.34988543599999999</v>
      </c>
      <c r="J5609" s="156" t="s">
        <v>4328</v>
      </c>
      <c r="K5609" s="151" t="str">
        <f>IFERROR(IF(VLOOKUP(B5609,comp!$D:$L,1,FALSE)=B5609,"",""),"Novo")</f>
        <v/>
      </c>
    </row>
    <row r="5610" spans="1:11">
      <c r="A5610" s="151">
        <v>4430</v>
      </c>
      <c r="B5610" s="151">
        <v>4408</v>
      </c>
      <c r="C5610" s="151" t="s">
        <v>1659</v>
      </c>
      <c r="D5610" s="151" t="s">
        <v>826</v>
      </c>
      <c r="E5610" s="151">
        <v>0.19060350000000001</v>
      </c>
      <c r="F5610" s="154" t="s">
        <v>7305</v>
      </c>
      <c r="G5610" s="156">
        <v>0.54321997500000008</v>
      </c>
      <c r="H5610" s="156">
        <v>0</v>
      </c>
      <c r="I5610" s="156">
        <v>2.1441178710000002</v>
      </c>
      <c r="J5610" s="156" t="s">
        <v>4328</v>
      </c>
      <c r="K5610" s="151" t="str">
        <f>IFERROR(IF(VLOOKUP(B5610,comp!$D:$L,1,FALSE)=B5610,"",""),"Novo")</f>
        <v/>
      </c>
    </row>
    <row r="5611" spans="1:11">
      <c r="A5611" s="151">
        <v>4430</v>
      </c>
      <c r="B5611" s="151">
        <v>4412</v>
      </c>
      <c r="C5611" s="151" t="s">
        <v>4210</v>
      </c>
      <c r="D5611" s="151" t="s">
        <v>826</v>
      </c>
      <c r="E5611" s="151">
        <v>0.15278839999999999</v>
      </c>
      <c r="F5611" s="154" t="s">
        <v>8399</v>
      </c>
      <c r="G5611" s="156">
        <v>0.34988543599999999</v>
      </c>
      <c r="H5611" s="156">
        <v>0</v>
      </c>
      <c r="I5611" s="156">
        <v>4.441558176</v>
      </c>
      <c r="J5611" s="156" t="s">
        <v>4328</v>
      </c>
      <c r="K5611" s="151" t="str">
        <f>IFERROR(IF(VLOOKUP(B5611,comp!$D:$L,1,FALSE)=B5611,"",""),"Novo")</f>
        <v/>
      </c>
    </row>
    <row r="5612" spans="1:11">
      <c r="A5612" s="151">
        <v>4430</v>
      </c>
      <c r="B5612" s="151">
        <v>4415</v>
      </c>
      <c r="C5612" s="151" t="s">
        <v>1672</v>
      </c>
      <c r="D5612" s="151" t="s">
        <v>826</v>
      </c>
      <c r="E5612" s="151">
        <v>0.37815130000000002</v>
      </c>
      <c r="F5612" s="154" t="s">
        <v>8400</v>
      </c>
      <c r="G5612" s="156">
        <v>2.1441178710000002</v>
      </c>
      <c r="H5612" s="156">
        <v>0</v>
      </c>
      <c r="I5612" s="156">
        <v>67.120220496000002</v>
      </c>
      <c r="J5612" s="156" t="s">
        <v>4328</v>
      </c>
      <c r="K5612" s="151" t="str">
        <f>IFERROR(IF(VLOOKUP(B5612,comp!$D:$L,1,FALSE)=B5612,"",""),"Novo")</f>
        <v/>
      </c>
    </row>
    <row r="5613" spans="1:11">
      <c r="A5613" s="151">
        <v>4430</v>
      </c>
      <c r="B5613" s="151">
        <v>4417</v>
      </c>
      <c r="C5613" s="151" t="s">
        <v>4211</v>
      </c>
      <c r="D5613" s="151" t="s">
        <v>826</v>
      </c>
      <c r="E5613" s="151">
        <v>0.54430860000000003</v>
      </c>
      <c r="F5613" s="154" t="s">
        <v>8401</v>
      </c>
      <c r="G5613" s="156">
        <v>4.441558176</v>
      </c>
      <c r="H5613" s="156">
        <v>0</v>
      </c>
      <c r="I5613" s="156">
        <v>57.360428761999998</v>
      </c>
      <c r="J5613" s="156" t="s">
        <v>4328</v>
      </c>
      <c r="K5613" s="151" t="str">
        <f>IFERROR(IF(VLOOKUP(B5613,comp!$D:$L,1,FALSE)=B5613,"",""),"Novo")</f>
        <v/>
      </c>
    </row>
    <row r="5614" spans="1:11">
      <c r="A5614" s="151">
        <v>4430</v>
      </c>
      <c r="B5614" s="151">
        <v>4425</v>
      </c>
      <c r="C5614" s="151" t="s">
        <v>1654</v>
      </c>
      <c r="D5614" s="151" t="s">
        <v>826</v>
      </c>
      <c r="E5614" s="151">
        <v>2.1153552000000002</v>
      </c>
      <c r="F5614" s="154" t="s">
        <v>8402</v>
      </c>
      <c r="G5614" s="156">
        <v>67.120220496000002</v>
      </c>
      <c r="H5614" s="156">
        <v>0</v>
      </c>
      <c r="I5614" s="156">
        <v>709.06799457499994</v>
      </c>
      <c r="J5614" s="156" t="s">
        <v>4328</v>
      </c>
      <c r="K5614" s="151" t="str">
        <f>IFERROR(IF(VLOOKUP(B5614,comp!$D:$L,1,FALSE)=B5614,"",""),"Novo")</f>
        <v/>
      </c>
    </row>
    <row r="5615" spans="1:11">
      <c r="A5615" s="151">
        <v>4430</v>
      </c>
      <c r="B5615" s="151">
        <v>4433</v>
      </c>
      <c r="C5615" s="151" t="s">
        <v>2207</v>
      </c>
      <c r="D5615" s="151" t="s">
        <v>826</v>
      </c>
      <c r="E5615" s="151">
        <v>1.9556914000000001</v>
      </c>
      <c r="F5615" s="154" t="s">
        <v>8403</v>
      </c>
      <c r="G5615" s="156">
        <v>57.360428761999998</v>
      </c>
      <c r="H5615" s="156">
        <v>0</v>
      </c>
      <c r="I5615" s="156">
        <v>7.4682357920000007</v>
      </c>
      <c r="J5615" s="156" t="s">
        <v>4328</v>
      </c>
      <c r="K5615" s="151" t="str">
        <f>IFERROR(IF(VLOOKUP(B5615,comp!$D:$L,1,FALSE)=B5615,"",""),"Novo")</f>
        <v/>
      </c>
    </row>
    <row r="5616" spans="1:11">
      <c r="A5616" s="151">
        <v>4430</v>
      </c>
      <c r="B5616" s="151">
        <v>4437</v>
      </c>
      <c r="C5616" s="151" t="s">
        <v>2311</v>
      </c>
      <c r="D5616" s="151" t="s">
        <v>826</v>
      </c>
      <c r="E5616" s="151">
        <v>6.8754774999999997</v>
      </c>
      <c r="F5616" s="154" t="s">
        <v>8404</v>
      </c>
      <c r="G5616" s="156">
        <v>709.06799457499994</v>
      </c>
      <c r="H5616" s="156">
        <v>0</v>
      </c>
      <c r="I5616" s="156">
        <v>164.56263026400001</v>
      </c>
      <c r="J5616" s="156" t="s">
        <v>4328</v>
      </c>
      <c r="K5616" s="151" t="str">
        <f>IFERROR(IF(VLOOKUP(B5616,comp!$D:$L,1,FALSE)=B5616,"",""),"Novo")</f>
        <v/>
      </c>
    </row>
    <row r="5617" spans="1:11">
      <c r="A5617" s="151">
        <v>4430</v>
      </c>
      <c r="B5617" s="151">
        <v>4460</v>
      </c>
      <c r="C5617" s="151" t="s">
        <v>1767</v>
      </c>
      <c r="D5617" s="151" t="s">
        <v>826</v>
      </c>
      <c r="E5617" s="151">
        <v>0.70588240000000002</v>
      </c>
      <c r="F5617" s="154" t="s">
        <v>8405</v>
      </c>
      <c r="G5617" s="156">
        <v>7.4682357920000007</v>
      </c>
      <c r="H5617" s="156">
        <v>0</v>
      </c>
      <c r="I5617" s="156">
        <v>1260.50420375</v>
      </c>
      <c r="J5617" s="156" t="s">
        <v>4328</v>
      </c>
      <c r="K5617" s="151" t="str">
        <f>IFERROR(IF(VLOOKUP(B5617,comp!$D:$L,1,FALSE)=B5617,"",""),"Novo")</f>
        <v/>
      </c>
    </row>
    <row r="5618" spans="1:11">
      <c r="A5618" s="151">
        <v>4430</v>
      </c>
      <c r="B5618" s="151">
        <v>4465</v>
      </c>
      <c r="C5618" s="151" t="s">
        <v>2305</v>
      </c>
      <c r="D5618" s="151" t="s">
        <v>826</v>
      </c>
      <c r="E5618" s="151">
        <v>3.3124522999999999</v>
      </c>
      <c r="F5618" s="154" t="s">
        <v>8406</v>
      </c>
      <c r="G5618" s="156">
        <v>164.56263026400001</v>
      </c>
      <c r="H5618" s="156">
        <v>0</v>
      </c>
      <c r="I5618" s="156">
        <v>104.72129217600001</v>
      </c>
      <c r="J5618" s="156" t="s">
        <v>4328</v>
      </c>
      <c r="K5618" s="151" t="str">
        <f>IFERROR(IF(VLOOKUP(B5618,comp!$D:$L,1,FALSE)=B5618,"",""),"Novo")</f>
        <v/>
      </c>
    </row>
    <row r="5619" spans="1:11">
      <c r="A5619" s="151">
        <v>4430</v>
      </c>
      <c r="B5619" s="151">
        <v>4470</v>
      </c>
      <c r="C5619" s="151" t="s">
        <v>2307</v>
      </c>
      <c r="D5619" s="151" t="s">
        <v>826</v>
      </c>
      <c r="E5619" s="151">
        <v>9.1673033000000004</v>
      </c>
      <c r="F5619" s="154" t="s">
        <v>8407</v>
      </c>
      <c r="G5619" s="156">
        <v>1260.50420375</v>
      </c>
      <c r="H5619" s="156">
        <v>0</v>
      </c>
      <c r="I5619" s="156">
        <v>250.71401283599999</v>
      </c>
      <c r="J5619" s="156" t="s">
        <v>4328</v>
      </c>
      <c r="K5619" s="151" t="str">
        <f>IFERROR(IF(VLOOKUP(B5619,comp!$D:$L,1,FALSE)=B5619,"",""),"Novo")</f>
        <v/>
      </c>
    </row>
    <row r="5620" spans="1:11">
      <c r="A5620" s="151">
        <v>4430</v>
      </c>
      <c r="B5620" s="151">
        <v>4472</v>
      </c>
      <c r="C5620" s="151" t="s">
        <v>1666</v>
      </c>
      <c r="D5620" s="151" t="s">
        <v>826</v>
      </c>
      <c r="E5620" s="151">
        <v>2.6424751999999998</v>
      </c>
      <c r="F5620" s="154" t="s">
        <v>8408</v>
      </c>
      <c r="G5620" s="156">
        <v>104.72129217600001</v>
      </c>
      <c r="H5620" s="156">
        <v>0</v>
      </c>
      <c r="I5620" s="156">
        <v>63.797554176000006</v>
      </c>
      <c r="J5620" s="156" t="s">
        <v>4328</v>
      </c>
      <c r="K5620" s="151" t="str">
        <f>IFERROR(IF(VLOOKUP(B5620,comp!$D:$L,1,FALSE)=B5620,"",""),"Novo")</f>
        <v/>
      </c>
    </row>
    <row r="5621" spans="1:11">
      <c r="A5621" s="151">
        <v>4430</v>
      </c>
      <c r="B5621" s="151">
        <v>4481</v>
      </c>
      <c r="C5621" s="151" t="s">
        <v>2304</v>
      </c>
      <c r="D5621" s="151" t="s">
        <v>826</v>
      </c>
      <c r="E5621" s="151">
        <v>4.0886173000000001</v>
      </c>
      <c r="F5621" s="154" t="s">
        <v>8409</v>
      </c>
      <c r="G5621" s="156">
        <v>250.71401283599999</v>
      </c>
      <c r="H5621" s="156">
        <v>0</v>
      </c>
      <c r="I5621" s="156">
        <v>29.947670194000001</v>
      </c>
      <c r="J5621" s="156" t="s">
        <v>4328</v>
      </c>
      <c r="K5621" s="151" t="str">
        <f>IFERROR(IF(VLOOKUP(B5621,comp!$D:$L,1,FALSE)=B5621,"",""),"Novo")</f>
        <v/>
      </c>
    </row>
    <row r="5622" spans="1:11">
      <c r="A5622" s="151">
        <v>4430</v>
      </c>
      <c r="B5622" s="151">
        <v>6189</v>
      </c>
      <c r="C5622" s="151" t="s">
        <v>1944</v>
      </c>
      <c r="D5622" s="151" t="s">
        <v>826</v>
      </c>
      <c r="E5622" s="151">
        <v>2.0626432000000001</v>
      </c>
      <c r="F5622" s="154" t="s">
        <v>8410</v>
      </c>
      <c r="G5622" s="156">
        <v>63.797554176000006</v>
      </c>
      <c r="H5622" s="156">
        <v>0</v>
      </c>
      <c r="I5622" s="156">
        <v>238.27513523800002</v>
      </c>
      <c r="J5622" s="156" t="s">
        <v>4328</v>
      </c>
      <c r="K5622" s="151" t="str">
        <f>IFERROR(IF(VLOOKUP(B5622,comp!$D:$L,1,FALSE)=B5622,"",""),"Novo")</f>
        <v/>
      </c>
    </row>
    <row r="5623" spans="1:11">
      <c r="A5623" s="151">
        <v>4430</v>
      </c>
      <c r="B5623" s="151">
        <v>6193</v>
      </c>
      <c r="C5623" s="151" t="s">
        <v>1667</v>
      </c>
      <c r="D5623" s="151" t="s">
        <v>826</v>
      </c>
      <c r="E5623" s="151">
        <v>1.4132925999999999</v>
      </c>
      <c r="F5623" s="154" t="s">
        <v>8411</v>
      </c>
      <c r="G5623" s="156">
        <v>29.947670194000001</v>
      </c>
      <c r="H5623" s="156">
        <v>0</v>
      </c>
      <c r="I5623" s="156">
        <v>709.06799457499994</v>
      </c>
      <c r="J5623" s="156" t="s">
        <v>4328</v>
      </c>
      <c r="K5623" s="151" t="str">
        <f>IFERROR(IF(VLOOKUP(B5623,comp!$D:$L,1,FALSE)=B5623,"",""),"Novo")</f>
        <v/>
      </c>
    </row>
    <row r="5624" spans="1:11">
      <c r="A5624" s="151">
        <v>4430</v>
      </c>
      <c r="B5624" s="151">
        <v>11844</v>
      </c>
      <c r="C5624" s="151" t="s">
        <v>4212</v>
      </c>
      <c r="D5624" s="151" t="s">
        <v>826</v>
      </c>
      <c r="E5624" s="151">
        <v>3.9858671000000001</v>
      </c>
      <c r="F5624" s="154" t="s">
        <v>8412</v>
      </c>
      <c r="G5624" s="156">
        <v>238.27513523800002</v>
      </c>
      <c r="H5624" s="156">
        <v>0</v>
      </c>
      <c r="I5624" s="156">
        <v>560.24445928499995</v>
      </c>
      <c r="J5624" s="156" t="s">
        <v>4328</v>
      </c>
      <c r="K5624" s="151" t="str">
        <f>IFERROR(IF(VLOOKUP(B5624,comp!$D:$L,1,FALSE)=B5624,"",""),"Novo")</f>
        <v/>
      </c>
    </row>
    <row r="5625" spans="1:11">
      <c r="A5625" s="151">
        <v>4430</v>
      </c>
      <c r="B5625" s="151">
        <v>14580</v>
      </c>
      <c r="C5625" s="151" t="s">
        <v>2312</v>
      </c>
      <c r="D5625" s="151" t="s">
        <v>826</v>
      </c>
      <c r="E5625" s="151">
        <v>6.8754774999999997</v>
      </c>
      <c r="F5625" s="154" t="s">
        <v>8404</v>
      </c>
      <c r="G5625" s="156">
        <v>709.06799457499994</v>
      </c>
      <c r="H5625" s="156">
        <v>0</v>
      </c>
      <c r="I5625" s="156">
        <v>0.97323897199999998</v>
      </c>
      <c r="J5625" s="156" t="s">
        <v>4328</v>
      </c>
      <c r="K5625" s="151" t="str">
        <f>IFERROR(IF(VLOOKUP(B5625,comp!$D:$L,1,FALSE)=B5625,"",""),"Novo")</f>
        <v/>
      </c>
    </row>
    <row r="5626" spans="1:11">
      <c r="A5626" s="151">
        <v>4430</v>
      </c>
      <c r="B5626" s="151">
        <v>20204</v>
      </c>
      <c r="C5626" s="151" t="s">
        <v>2310</v>
      </c>
      <c r="D5626" s="151" t="s">
        <v>826</v>
      </c>
      <c r="E5626" s="151">
        <v>6.1115354999999996</v>
      </c>
      <c r="F5626" s="154" t="s">
        <v>8413</v>
      </c>
      <c r="G5626" s="156">
        <v>560.24445928499995</v>
      </c>
      <c r="H5626" s="156">
        <v>0</v>
      </c>
      <c r="I5626" s="156">
        <v>7.0886167870000003</v>
      </c>
      <c r="J5626" s="156" t="s">
        <v>4328</v>
      </c>
      <c r="K5626" s="151" t="str">
        <f>IFERROR(IF(VLOOKUP(B5626,comp!$D:$L,1,FALSE)=B5626,"",""),"Novo")</f>
        <v/>
      </c>
    </row>
    <row r="5627" spans="1:11">
      <c r="A5627" s="151">
        <v>4430</v>
      </c>
      <c r="B5627" s="151">
        <v>20205</v>
      </c>
      <c r="C5627" s="151" t="s">
        <v>4213</v>
      </c>
      <c r="D5627" s="151" t="s">
        <v>826</v>
      </c>
      <c r="E5627" s="151">
        <v>0.25477460000000002</v>
      </c>
      <c r="F5627" s="154" t="s">
        <v>8414</v>
      </c>
      <c r="G5627" s="156">
        <v>0.97323897199999998</v>
      </c>
      <c r="H5627" s="156">
        <v>0</v>
      </c>
      <c r="I5627" s="156">
        <v>1021.0084087499999</v>
      </c>
      <c r="J5627" s="156" t="s">
        <v>4328</v>
      </c>
      <c r="K5627" s="151" t="str">
        <f>IFERROR(IF(VLOOKUP(B5627,comp!$D:$L,1,FALSE)=B5627,"",""),"Novo")</f>
        <v/>
      </c>
    </row>
    <row r="5628" spans="1:11">
      <c r="A5628" s="151">
        <v>4430</v>
      </c>
      <c r="B5628" s="151">
        <v>20206</v>
      </c>
      <c r="C5628" s="151" t="s">
        <v>4214</v>
      </c>
      <c r="D5628" s="151" t="s">
        <v>826</v>
      </c>
      <c r="E5628" s="151">
        <v>0.68754769999999998</v>
      </c>
      <c r="F5628" s="154" t="s">
        <v>8415</v>
      </c>
      <c r="G5628" s="156">
        <v>7.0886167870000003</v>
      </c>
      <c r="H5628" s="156">
        <v>0</v>
      </c>
      <c r="I5628" s="156">
        <v>62.482751268999998</v>
      </c>
      <c r="J5628" s="156" t="s">
        <v>4328</v>
      </c>
      <c r="K5628" s="151" t="str">
        <f>IFERROR(IF(VLOOKUP(B5628,comp!$D:$L,1,FALSE)=B5628,"",""),"Novo")</f>
        <v/>
      </c>
    </row>
    <row r="5629" spans="1:11">
      <c r="A5629" s="151">
        <v>4430</v>
      </c>
      <c r="B5629" s="151">
        <v>20208</v>
      </c>
      <c r="C5629" s="151" t="s">
        <v>2308</v>
      </c>
      <c r="D5629" s="151" t="s">
        <v>826</v>
      </c>
      <c r="E5629" s="151">
        <v>8.2505729999999993</v>
      </c>
      <c r="F5629" s="154" t="s">
        <v>8416</v>
      </c>
      <c r="G5629" s="156">
        <v>1021.0084087499999</v>
      </c>
      <c r="H5629" s="156">
        <v>0</v>
      </c>
      <c r="I5629" s="156">
        <v>98.222307090000001</v>
      </c>
      <c r="J5629" s="156" t="s">
        <v>4328</v>
      </c>
      <c r="K5629" s="151" t="str">
        <f>IFERROR(IF(VLOOKUP(B5629,comp!$D:$L,1,FALSE)=B5629,"",""),"Novo")</f>
        <v/>
      </c>
    </row>
    <row r="5630" spans="1:11">
      <c r="A5630" s="151">
        <v>4430</v>
      </c>
      <c r="B5630" s="151">
        <v>20209</v>
      </c>
      <c r="C5630" s="151" t="s">
        <v>4215</v>
      </c>
      <c r="D5630" s="151" t="s">
        <v>826</v>
      </c>
      <c r="E5630" s="151">
        <v>2.0412528999999999</v>
      </c>
      <c r="F5630" s="154" t="s">
        <v>8417</v>
      </c>
      <c r="G5630" s="156">
        <v>62.482751268999998</v>
      </c>
      <c r="H5630" s="156">
        <v>0</v>
      </c>
      <c r="I5630" s="156">
        <v>43.800083502999996</v>
      </c>
      <c r="J5630" s="156" t="s">
        <v>4328</v>
      </c>
      <c r="K5630" s="151" t="str">
        <f>IFERROR(IF(VLOOKUP(B5630,comp!$D:$L,1,FALSE)=B5630,"",""),"Novo")</f>
        <v/>
      </c>
    </row>
    <row r="5631" spans="1:11">
      <c r="A5631" s="151">
        <v>4430</v>
      </c>
      <c r="B5631" s="151">
        <v>20211</v>
      </c>
      <c r="C5631" s="151" t="s">
        <v>2302</v>
      </c>
      <c r="D5631" s="151" t="s">
        <v>826</v>
      </c>
      <c r="E5631" s="151">
        <v>2.5592055</v>
      </c>
      <c r="F5631" s="154" t="s">
        <v>8418</v>
      </c>
      <c r="G5631" s="156">
        <v>98.222307090000001</v>
      </c>
      <c r="H5631" s="156">
        <v>0</v>
      </c>
      <c r="I5631" s="156">
        <v>56.031092168999997</v>
      </c>
      <c r="J5631" s="156" t="s">
        <v>4328</v>
      </c>
      <c r="K5631" s="151" t="str">
        <f>IFERROR(IF(VLOOKUP(B5631,comp!$D:$L,1,FALSE)=B5631,"",""),"Novo")</f>
        <v/>
      </c>
    </row>
    <row r="5632" spans="1:11">
      <c r="A5632" s="151">
        <v>4430</v>
      </c>
      <c r="B5632" s="151">
        <v>20212</v>
      </c>
      <c r="C5632" s="151" t="s">
        <v>4216</v>
      </c>
      <c r="D5632" s="151" t="s">
        <v>826</v>
      </c>
      <c r="E5632" s="151">
        <v>1.7089380999999999</v>
      </c>
      <c r="F5632" s="154" t="s">
        <v>8419</v>
      </c>
      <c r="G5632" s="156">
        <v>43.800083502999996</v>
      </c>
      <c r="H5632" s="156">
        <v>0</v>
      </c>
      <c r="I5632" s="156">
        <v>218.83116871300001</v>
      </c>
      <c r="J5632" s="156" t="s">
        <v>4328</v>
      </c>
      <c r="K5632" s="151" t="str">
        <f>IFERROR(IF(VLOOKUP(B5632,comp!$D:$L,1,FALSE)=B5632,"",""),"Novo")</f>
        <v/>
      </c>
    </row>
    <row r="5633" spans="1:11">
      <c r="A5633" s="151">
        <v>4430</v>
      </c>
      <c r="B5633" s="151">
        <v>20213</v>
      </c>
      <c r="C5633" s="151" t="s">
        <v>2301</v>
      </c>
      <c r="D5633" s="151" t="s">
        <v>826</v>
      </c>
      <c r="E5633" s="151">
        <v>1.9327730999999999</v>
      </c>
      <c r="F5633" s="154" t="s">
        <v>8420</v>
      </c>
      <c r="G5633" s="156">
        <v>56.031092168999997</v>
      </c>
      <c r="H5633" s="156">
        <v>0</v>
      </c>
      <c r="I5633" s="156">
        <v>236.68143679799999</v>
      </c>
      <c r="J5633" s="156" t="s">
        <v>4328</v>
      </c>
      <c r="K5633" s="151" t="str">
        <f>IFERROR(IF(VLOOKUP(B5633,comp!$D:$L,1,FALSE)=B5633,"",""),"Novo")</f>
        <v/>
      </c>
    </row>
    <row r="5634" spans="1:11">
      <c r="A5634" s="151">
        <v>4430</v>
      </c>
      <c r="B5634" s="151">
        <v>35272</v>
      </c>
      <c r="C5634" s="151" t="s">
        <v>2303</v>
      </c>
      <c r="D5634" s="151" t="s">
        <v>826</v>
      </c>
      <c r="E5634" s="151">
        <v>3.8197097000000002</v>
      </c>
      <c r="F5634" s="154" t="s">
        <v>8421</v>
      </c>
      <c r="G5634" s="156">
        <v>218.83116871300001</v>
      </c>
      <c r="H5634" s="156">
        <v>0</v>
      </c>
      <c r="I5634" s="156">
        <v>217.30399056300001</v>
      </c>
      <c r="J5634" s="156" t="s">
        <v>4328</v>
      </c>
      <c r="K5634" s="151" t="str">
        <f>IFERROR(IF(VLOOKUP(B5634,comp!$D:$L,1,FALSE)=B5634,"",""),"Novo")</f>
        <v/>
      </c>
    </row>
    <row r="5635" spans="1:11">
      <c r="A5635" s="151">
        <v>4430</v>
      </c>
      <c r="B5635" s="151">
        <v>35273</v>
      </c>
      <c r="C5635" s="151" t="s">
        <v>2306</v>
      </c>
      <c r="D5635" s="151" t="s">
        <v>826</v>
      </c>
      <c r="E5635" s="151">
        <v>3.9724981000000001</v>
      </c>
      <c r="F5635" s="154" t="s">
        <v>8422</v>
      </c>
      <c r="G5635" s="156">
        <v>236.68143679799999</v>
      </c>
      <c r="H5635" s="156">
        <v>0</v>
      </c>
      <c r="I5635" s="156">
        <v>978.97516947999998</v>
      </c>
      <c r="J5635" s="156" t="s">
        <v>4328</v>
      </c>
      <c r="K5635" s="151" t="str">
        <f>IFERROR(IF(VLOOKUP(B5635,comp!$D:$L,1,FALSE)=B5635,"",""),"Novo")</f>
        <v/>
      </c>
    </row>
    <row r="5636" spans="1:11">
      <c r="A5636" s="151">
        <v>4430</v>
      </c>
      <c r="B5636" s="151">
        <v>35274</v>
      </c>
      <c r="C5636" s="151" t="s">
        <v>2298</v>
      </c>
      <c r="D5636" s="151" t="s">
        <v>826</v>
      </c>
      <c r="E5636" s="151">
        <v>3.8063406999999998</v>
      </c>
      <c r="F5636" s="154" t="s">
        <v>8423</v>
      </c>
      <c r="G5636" s="156">
        <v>217.30399056300001</v>
      </c>
      <c r="H5636" s="156">
        <v>0</v>
      </c>
      <c r="I5636" s="156">
        <v>2963.679143628</v>
      </c>
      <c r="J5636" s="156" t="s">
        <v>4328</v>
      </c>
      <c r="K5636" s="151" t="str">
        <f>IFERROR(IF(VLOOKUP(B5636,comp!$D:$L,1,FALSE)=B5636,"",""),"Novo")</f>
        <v/>
      </c>
    </row>
    <row r="5637" spans="1:11">
      <c r="A5637" s="151">
        <v>4430</v>
      </c>
      <c r="B5637" s="151">
        <v>35275</v>
      </c>
      <c r="C5637" s="151" t="s">
        <v>2299</v>
      </c>
      <c r="D5637" s="151" t="s">
        <v>826</v>
      </c>
      <c r="E5637" s="151">
        <v>8.0786859999999994</v>
      </c>
      <c r="F5637" s="154" t="s">
        <v>8424</v>
      </c>
      <c r="G5637" s="156">
        <v>978.97516947999998</v>
      </c>
      <c r="H5637" s="156">
        <v>0</v>
      </c>
      <c r="I5637" s="156">
        <v>20.216347497000001</v>
      </c>
      <c r="J5637" s="156" t="s">
        <v>4328</v>
      </c>
      <c r="K5637" s="151" t="str">
        <f>IFERROR(IF(VLOOKUP(B5637,comp!$D:$L,1,FALSE)=B5637,"",""),"Novo")</f>
        <v/>
      </c>
    </row>
    <row r="5638" spans="1:11">
      <c r="A5638" s="151">
        <v>4430</v>
      </c>
      <c r="B5638" s="151">
        <v>35276</v>
      </c>
      <c r="C5638" s="151" t="s">
        <v>2300</v>
      </c>
      <c r="D5638" s="151" t="s">
        <v>826</v>
      </c>
      <c r="E5638" s="151">
        <v>14.056531700000001</v>
      </c>
      <c r="F5638" s="154" t="s">
        <v>8425</v>
      </c>
      <c r="G5638" s="156">
        <v>2963.679143628</v>
      </c>
      <c r="H5638" s="156">
        <v>0</v>
      </c>
      <c r="I5638" s="156">
        <v>78.19</v>
      </c>
      <c r="J5638" s="156" t="s">
        <v>4328</v>
      </c>
      <c r="K5638" s="151" t="str">
        <f>IFERROR(IF(VLOOKUP(B5638,comp!$D:$L,1,FALSE)=B5638,"",""),"Novo")</f>
        <v/>
      </c>
    </row>
    <row r="5639" spans="1:11">
      <c r="A5639" s="151">
        <v>4430</v>
      </c>
      <c r="B5639" s="151">
        <v>43614</v>
      </c>
      <c r="C5639" s="151" t="s">
        <v>4217</v>
      </c>
      <c r="D5639" s="151" t="s">
        <v>826</v>
      </c>
      <c r="E5639" s="151">
        <v>1.1611917</v>
      </c>
      <c r="F5639" s="154" t="s">
        <v>8426</v>
      </c>
      <c r="G5639" s="156">
        <v>20.216347497000001</v>
      </c>
      <c r="H5639" s="156">
        <v>0</v>
      </c>
      <c r="I5639" s="156">
        <v>141503.69999999998</v>
      </c>
      <c r="J5639" s="156" t="s">
        <v>4328</v>
      </c>
      <c r="K5639" s="151" t="str">
        <f>IFERROR(IF(VLOOKUP(B5639,comp!$D:$L,1,FALSE)=B5639,"",""),"Novo")</f>
        <v/>
      </c>
    </row>
    <row r="5640" spans="1:11">
      <c r="A5640" s="151">
        <v>4718</v>
      </c>
      <c r="B5640" s="151">
        <v>4718</v>
      </c>
      <c r="C5640" s="151" t="s">
        <v>1755</v>
      </c>
      <c r="D5640" s="151" t="s">
        <v>1606</v>
      </c>
      <c r="E5640" s="151">
        <v>1</v>
      </c>
      <c r="F5640" s="154" t="s">
        <v>8427</v>
      </c>
      <c r="G5640" s="156">
        <v>78.19</v>
      </c>
      <c r="H5640" s="156">
        <v>0</v>
      </c>
      <c r="I5640" s="156">
        <v>103.13457262</v>
      </c>
      <c r="J5640" s="156" t="s">
        <v>4328</v>
      </c>
      <c r="K5640" s="151" t="str">
        <f>IFERROR(IF(VLOOKUP(B5640,comp!$D:$L,1,FALSE)=B5640,"",""),"Novo")</f>
        <v/>
      </c>
    </row>
    <row r="5641" spans="1:11">
      <c r="A5641" s="151">
        <v>4718</v>
      </c>
      <c r="B5641" s="151">
        <v>4385</v>
      </c>
      <c r="C5641" s="151" t="s">
        <v>4218</v>
      </c>
      <c r="D5641" s="151" t="s">
        <v>4219</v>
      </c>
      <c r="E5641" s="151">
        <v>48.75</v>
      </c>
      <c r="F5641" s="154" t="s">
        <v>8428</v>
      </c>
      <c r="G5641" s="156">
        <v>141503.69999999998</v>
      </c>
      <c r="H5641" s="156">
        <v>0</v>
      </c>
      <c r="I5641" s="156">
        <v>77.373957288</v>
      </c>
      <c r="J5641" s="156" t="s">
        <v>4328</v>
      </c>
      <c r="K5641" s="151" t="str">
        <f>IFERROR(IF(VLOOKUP(B5641,comp!$D:$L,1,FALSE)=B5641,"",""),"Novo")</f>
        <v/>
      </c>
    </row>
    <row r="5642" spans="1:11">
      <c r="A5642" s="151">
        <v>4718</v>
      </c>
      <c r="B5642" s="151">
        <v>4720</v>
      </c>
      <c r="C5642" s="151" t="s">
        <v>1762</v>
      </c>
      <c r="D5642" s="151" t="s">
        <v>1606</v>
      </c>
      <c r="E5642" s="151">
        <v>1.1484919</v>
      </c>
      <c r="F5642" s="154" t="s">
        <v>8429</v>
      </c>
      <c r="G5642" s="156">
        <v>103.13457262</v>
      </c>
      <c r="H5642" s="156">
        <v>0</v>
      </c>
      <c r="I5642" s="156">
        <v>69.037936944000009</v>
      </c>
      <c r="J5642" s="156" t="s">
        <v>4328</v>
      </c>
      <c r="K5642" s="151" t="str">
        <f>IFERROR(IF(VLOOKUP(B5642,comp!$D:$L,1,FALSE)=B5642,"",""),"Novo")</f>
        <v/>
      </c>
    </row>
    <row r="5643" spans="1:11">
      <c r="A5643" s="151">
        <v>4718</v>
      </c>
      <c r="B5643" s="151">
        <v>4721</v>
      </c>
      <c r="C5643" s="151" t="s">
        <v>2143</v>
      </c>
      <c r="D5643" s="151" t="s">
        <v>1606</v>
      </c>
      <c r="E5643" s="151">
        <v>0.99477959999999999</v>
      </c>
      <c r="F5643" s="154" t="s">
        <v>8430</v>
      </c>
      <c r="G5643" s="156">
        <v>77.373957288</v>
      </c>
      <c r="H5643" s="156">
        <v>0</v>
      </c>
      <c r="I5643" s="156">
        <v>68.360394228000004</v>
      </c>
      <c r="J5643" s="156" t="s">
        <v>4328</v>
      </c>
      <c r="K5643" s="151" t="str">
        <f>IFERROR(IF(VLOOKUP(B5643,comp!$D:$L,1,FALSE)=B5643,"",""),"Novo")</f>
        <v/>
      </c>
    </row>
    <row r="5644" spans="1:11">
      <c r="A5644" s="151">
        <v>4718</v>
      </c>
      <c r="B5644" s="151">
        <v>4722</v>
      </c>
      <c r="C5644" s="151" t="s">
        <v>2142</v>
      </c>
      <c r="D5644" s="151" t="s">
        <v>1606</v>
      </c>
      <c r="E5644" s="151">
        <v>0.93967520000000004</v>
      </c>
      <c r="F5644" s="154" t="s">
        <v>8431</v>
      </c>
      <c r="G5644" s="156">
        <v>69.037936944000009</v>
      </c>
      <c r="H5644" s="156">
        <v>0</v>
      </c>
      <c r="I5644" s="156">
        <v>836.09149760000003</v>
      </c>
      <c r="J5644" s="156" t="s">
        <v>4328</v>
      </c>
      <c r="K5644" s="151" t="str">
        <f>IFERROR(IF(VLOOKUP(B5644,comp!$D:$L,1,FALSE)=B5644,"",""),"Novo")</f>
        <v/>
      </c>
    </row>
    <row r="5645" spans="1:11">
      <c r="A5645" s="151">
        <v>4718</v>
      </c>
      <c r="B5645" s="151">
        <v>4730</v>
      </c>
      <c r="C5645" s="151" t="s">
        <v>1768</v>
      </c>
      <c r="D5645" s="151" t="s">
        <v>1606</v>
      </c>
      <c r="E5645" s="151">
        <v>0.93503480000000005</v>
      </c>
      <c r="F5645" s="154" t="s">
        <v>8432</v>
      </c>
      <c r="G5645" s="156">
        <v>68.360394228000004</v>
      </c>
      <c r="H5645" s="156">
        <v>0</v>
      </c>
      <c r="I5645" s="156">
        <v>69.037936944000009</v>
      </c>
      <c r="J5645" s="156" t="s">
        <v>4328</v>
      </c>
      <c r="K5645" s="151" t="str">
        <f>IFERROR(IF(VLOOKUP(B5645,comp!$D:$L,1,FALSE)=B5645,"",""),"Novo")</f>
        <v/>
      </c>
    </row>
    <row r="5646" spans="1:11">
      <c r="A5646" s="151">
        <v>4718</v>
      </c>
      <c r="B5646" s="151">
        <v>4734</v>
      </c>
      <c r="C5646" s="151" t="s">
        <v>2240</v>
      </c>
      <c r="D5646" s="151" t="s">
        <v>1606</v>
      </c>
      <c r="E5646" s="151">
        <v>3.27007</v>
      </c>
      <c r="F5646" s="154" t="s">
        <v>8433</v>
      </c>
      <c r="G5646" s="156">
        <v>836.09149760000003</v>
      </c>
      <c r="H5646" s="156">
        <v>0</v>
      </c>
      <c r="I5646" s="156">
        <v>91.004059404999992</v>
      </c>
      <c r="J5646" s="156" t="s">
        <v>4328</v>
      </c>
      <c r="K5646" s="151" t="str">
        <f>IFERROR(IF(VLOOKUP(B5646,comp!$D:$L,1,FALSE)=B5646,"",""),"Novo")</f>
        <v/>
      </c>
    </row>
    <row r="5647" spans="1:11">
      <c r="A5647" s="151">
        <v>4718</v>
      </c>
      <c r="B5647" s="151">
        <v>4741</v>
      </c>
      <c r="C5647" s="151" t="s">
        <v>4220</v>
      </c>
      <c r="D5647" s="151" t="s">
        <v>1606</v>
      </c>
      <c r="E5647" s="151">
        <v>0.93967520000000004</v>
      </c>
      <c r="F5647" s="154" t="s">
        <v>8431</v>
      </c>
      <c r="G5647" s="156">
        <v>69.037936944000009</v>
      </c>
      <c r="H5647" s="156">
        <v>0</v>
      </c>
      <c r="I5647" s="156">
        <v>1.8445199999999999E-4</v>
      </c>
      <c r="J5647" s="156" t="s">
        <v>4328</v>
      </c>
      <c r="K5647" s="151" t="str">
        <f>IFERROR(IF(VLOOKUP(B5647,comp!$D:$L,1,FALSE)=B5647,"",""),"Novo")</f>
        <v/>
      </c>
    </row>
    <row r="5648" spans="1:11">
      <c r="A5648" s="151">
        <v>4718</v>
      </c>
      <c r="B5648" s="151">
        <v>13186</v>
      </c>
      <c r="C5648" s="151" t="s">
        <v>4221</v>
      </c>
      <c r="D5648" s="151" t="s">
        <v>1606</v>
      </c>
      <c r="E5648" s="151">
        <v>1.0788863</v>
      </c>
      <c r="F5648" s="154" t="s">
        <v>8434</v>
      </c>
      <c r="G5648" s="156">
        <v>91.004059404999992</v>
      </c>
      <c r="H5648" s="156">
        <v>21.23</v>
      </c>
      <c r="I5648" s="156">
        <v>21.23</v>
      </c>
      <c r="J5648" s="156" t="s">
        <v>4328</v>
      </c>
      <c r="K5648" s="151" t="str">
        <f>IFERROR(IF(VLOOKUP(B5648,comp!$D:$L,1,FALSE)=B5648,"",""),"Novo")</f>
        <v/>
      </c>
    </row>
    <row r="5649" spans="1:11">
      <c r="A5649" s="151">
        <v>4718</v>
      </c>
      <c r="B5649" s="151">
        <v>44479</v>
      </c>
      <c r="C5649" s="151" t="s">
        <v>4222</v>
      </c>
      <c r="D5649" s="151" t="s">
        <v>828</v>
      </c>
      <c r="E5649" s="151">
        <v>1.5371E-3</v>
      </c>
      <c r="F5649" s="154" t="s">
        <v>8394</v>
      </c>
      <c r="G5649" s="156">
        <v>1.8445199999999999E-4</v>
      </c>
      <c r="H5649" s="156">
        <v>21.23</v>
      </c>
      <c r="I5649" s="156">
        <v>21.23</v>
      </c>
      <c r="J5649" s="156" t="s">
        <v>4328</v>
      </c>
      <c r="K5649" s="151" t="str">
        <f>IFERROR(IF(VLOOKUP(B5649,comp!$D:$L,1,FALSE)=B5649,"",""),"Novo")</f>
        <v/>
      </c>
    </row>
    <row r="5650" spans="1:11">
      <c r="A5650" s="151">
        <v>4750</v>
      </c>
      <c r="B5650" s="151">
        <v>4750</v>
      </c>
      <c r="C5650" s="151" t="s">
        <v>4223</v>
      </c>
      <c r="D5650" s="151" t="s">
        <v>852</v>
      </c>
      <c r="E5650" s="151">
        <v>1</v>
      </c>
      <c r="F5650" s="154" t="s">
        <v>7688</v>
      </c>
      <c r="G5650" s="156">
        <v>0</v>
      </c>
      <c r="H5650" s="156">
        <v>21.23</v>
      </c>
      <c r="I5650" s="156">
        <v>21.23</v>
      </c>
      <c r="J5650" s="156" t="s">
        <v>704</v>
      </c>
      <c r="K5650" s="151" t="str">
        <f>IFERROR(IF(VLOOKUP(B5650,comp!$D:$L,1,FALSE)=B5650,"",""),"Novo")</f>
        <v/>
      </c>
    </row>
    <row r="5651" spans="1:11">
      <c r="A5651" s="151">
        <v>4750</v>
      </c>
      <c r="B5651" s="151">
        <v>378</v>
      </c>
      <c r="C5651" s="151" t="s">
        <v>4224</v>
      </c>
      <c r="D5651" s="151" t="s">
        <v>852</v>
      </c>
      <c r="E5651" s="151">
        <v>1</v>
      </c>
      <c r="F5651" s="154" t="s">
        <v>7688</v>
      </c>
      <c r="G5651" s="156">
        <v>0</v>
      </c>
      <c r="H5651" s="156">
        <v>21.99</v>
      </c>
      <c r="I5651" s="156">
        <v>21.99</v>
      </c>
      <c r="J5651" s="156" t="s">
        <v>704</v>
      </c>
      <c r="K5651" s="151" t="str">
        <f>IFERROR(IF(VLOOKUP(B5651,comp!$D:$L,1,FALSE)=B5651,"",""),"Novo")</f>
        <v/>
      </c>
    </row>
    <row r="5652" spans="1:11">
      <c r="A5652" s="151">
        <v>4750</v>
      </c>
      <c r="B5652" s="151">
        <v>4751</v>
      </c>
      <c r="C5652" s="151" t="s">
        <v>4225</v>
      </c>
      <c r="D5652" s="151" t="s">
        <v>852</v>
      </c>
      <c r="E5652" s="151">
        <v>1</v>
      </c>
      <c r="F5652" s="154" t="s">
        <v>7688</v>
      </c>
      <c r="G5652" s="156">
        <v>0</v>
      </c>
      <c r="H5652" s="156">
        <v>19.210760247</v>
      </c>
      <c r="I5652" s="156">
        <v>19.210760247</v>
      </c>
      <c r="J5652" s="156" t="s">
        <v>704</v>
      </c>
      <c r="K5652" s="151" t="str">
        <f>IFERROR(IF(VLOOKUP(B5652,comp!$D:$L,1,FALSE)=B5652,"",""),"Novo")</f>
        <v/>
      </c>
    </row>
    <row r="5653" spans="1:11">
      <c r="A5653" s="151">
        <v>4750</v>
      </c>
      <c r="B5653" s="151">
        <v>4755</v>
      </c>
      <c r="C5653" s="151" t="s">
        <v>4226</v>
      </c>
      <c r="D5653" s="151" t="s">
        <v>852</v>
      </c>
      <c r="E5653" s="151">
        <v>1</v>
      </c>
      <c r="F5653" s="154" t="s">
        <v>8435</v>
      </c>
      <c r="G5653" s="156">
        <v>0</v>
      </c>
      <c r="H5653" s="156">
        <v>21.23</v>
      </c>
      <c r="I5653" s="156">
        <v>21.23</v>
      </c>
      <c r="J5653" s="156" t="s">
        <v>704</v>
      </c>
      <c r="K5653" s="151" t="str">
        <f>IFERROR(IF(VLOOKUP(B5653,comp!$D:$L,1,FALSE)=B5653,"",""),"Novo")</f>
        <v/>
      </c>
    </row>
    <row r="5654" spans="1:11">
      <c r="A5654" s="151">
        <v>4750</v>
      </c>
      <c r="B5654" s="151">
        <v>4759</v>
      </c>
      <c r="C5654" s="151" t="s">
        <v>4227</v>
      </c>
      <c r="D5654" s="151" t="s">
        <v>852</v>
      </c>
      <c r="E5654" s="151">
        <v>0.90574069999999995</v>
      </c>
      <c r="F5654" s="154" t="s">
        <v>8260</v>
      </c>
      <c r="G5654" s="156">
        <v>0</v>
      </c>
      <c r="H5654" s="156">
        <v>21.79</v>
      </c>
      <c r="I5654" s="156">
        <v>21.79</v>
      </c>
      <c r="J5654" s="156" t="s">
        <v>704</v>
      </c>
      <c r="K5654" s="151" t="str">
        <f>IFERROR(IF(VLOOKUP(B5654,comp!$D:$L,1,FALSE)=B5654,"",""),"Novo")</f>
        <v/>
      </c>
    </row>
    <row r="5655" spans="1:11">
      <c r="A5655" s="151">
        <v>4750</v>
      </c>
      <c r="B5655" s="151">
        <v>4760</v>
      </c>
      <c r="C5655" s="151" t="s">
        <v>4228</v>
      </c>
      <c r="D5655" s="151" t="s">
        <v>852</v>
      </c>
      <c r="E5655" s="151">
        <v>1</v>
      </c>
      <c r="F5655" s="154" t="s">
        <v>7688</v>
      </c>
      <c r="G5655" s="156">
        <v>0</v>
      </c>
      <c r="H5655" s="156">
        <v>15.68808224</v>
      </c>
      <c r="I5655" s="156">
        <v>15.68808224</v>
      </c>
      <c r="J5655" s="156" t="s">
        <v>704</v>
      </c>
      <c r="K5655" s="151" t="str">
        <f>IFERROR(IF(VLOOKUP(B5655,comp!$D:$L,1,FALSE)=B5655,"",""),"Novo")</f>
        <v/>
      </c>
    </row>
    <row r="5656" spans="1:11">
      <c r="A5656" s="151">
        <v>4750</v>
      </c>
      <c r="B5656" s="151">
        <v>6110</v>
      </c>
      <c r="C5656" s="151" t="s">
        <v>4229</v>
      </c>
      <c r="D5656" s="151" t="s">
        <v>852</v>
      </c>
      <c r="E5656" s="151">
        <v>1</v>
      </c>
      <c r="F5656" s="154" t="s">
        <v>8436</v>
      </c>
      <c r="G5656" s="156">
        <v>0</v>
      </c>
      <c r="H5656" s="156">
        <v>21.23</v>
      </c>
      <c r="I5656" s="156">
        <v>21.23</v>
      </c>
      <c r="J5656" s="156" t="s">
        <v>704</v>
      </c>
      <c r="K5656" s="151" t="str">
        <f>IFERROR(IF(VLOOKUP(B5656,comp!$D:$L,1,FALSE)=B5656,"",""),"Novo")</f>
        <v/>
      </c>
    </row>
    <row r="5657" spans="1:11">
      <c r="A5657" s="151">
        <v>4750</v>
      </c>
      <c r="B5657" s="151">
        <v>10489</v>
      </c>
      <c r="C5657" s="151" t="s">
        <v>4230</v>
      </c>
      <c r="D5657" s="151" t="s">
        <v>852</v>
      </c>
      <c r="E5657" s="151">
        <v>0.89954599999999996</v>
      </c>
      <c r="F5657" s="154" t="s">
        <v>8437</v>
      </c>
      <c r="G5657" s="156">
        <v>0</v>
      </c>
      <c r="H5657" s="156">
        <v>21.23</v>
      </c>
      <c r="I5657" s="156">
        <v>21.23</v>
      </c>
      <c r="J5657" s="156" t="s">
        <v>704</v>
      </c>
      <c r="K5657" s="151" t="str">
        <f>IFERROR(IF(VLOOKUP(B5657,comp!$D:$L,1,FALSE)=B5657,"",""),"Novo")</f>
        <v/>
      </c>
    </row>
    <row r="5658" spans="1:11">
      <c r="A5658" s="151">
        <v>4750</v>
      </c>
      <c r="B5658" s="151">
        <v>12872</v>
      </c>
      <c r="C5658" s="151" t="s">
        <v>4231</v>
      </c>
      <c r="D5658" s="151" t="s">
        <v>852</v>
      </c>
      <c r="E5658" s="151">
        <v>1</v>
      </c>
      <c r="F5658" s="154" t="s">
        <v>7688</v>
      </c>
      <c r="G5658" s="156">
        <v>0</v>
      </c>
      <c r="H5658" s="156">
        <v>11.355227600000001</v>
      </c>
      <c r="I5658" s="156">
        <v>11.355227600000001</v>
      </c>
      <c r="J5658" s="156" t="s">
        <v>704</v>
      </c>
      <c r="K5658" s="151" t="str">
        <f>IFERROR(IF(VLOOKUP(B5658,comp!$D:$L,1,FALSE)=B5658,"",""),"Novo")</f>
        <v/>
      </c>
    </row>
    <row r="5659" spans="1:11">
      <c r="A5659" s="151">
        <v>4750</v>
      </c>
      <c r="B5659" s="151">
        <v>12873</v>
      </c>
      <c r="C5659" s="151" t="s">
        <v>4232</v>
      </c>
      <c r="D5659" s="151" t="s">
        <v>852</v>
      </c>
      <c r="E5659" s="151">
        <v>1</v>
      </c>
      <c r="F5659" s="154" t="s">
        <v>7688</v>
      </c>
      <c r="G5659" s="156">
        <v>0</v>
      </c>
      <c r="H5659" s="156">
        <v>839319.8</v>
      </c>
      <c r="I5659" s="156">
        <v>839319.8</v>
      </c>
      <c r="J5659" s="156" t="s">
        <v>704</v>
      </c>
      <c r="K5659" s="151" t="str">
        <f>IFERROR(IF(VLOOKUP(B5659,comp!$D:$L,1,FALSE)=B5659,"",""),"Novo")</f>
        <v/>
      </c>
    </row>
    <row r="5660" spans="1:11">
      <c r="A5660" s="151">
        <v>4750</v>
      </c>
      <c r="B5660" s="151">
        <v>34551</v>
      </c>
      <c r="C5660" s="151" t="s">
        <v>4233</v>
      </c>
      <c r="D5660" s="151" t="s">
        <v>852</v>
      </c>
      <c r="E5660" s="151">
        <v>0.65110250000000003</v>
      </c>
      <c r="F5660" s="154" t="s">
        <v>8437</v>
      </c>
      <c r="G5660" s="156">
        <v>0</v>
      </c>
      <c r="H5660" s="156">
        <v>817315.4</v>
      </c>
      <c r="I5660" s="156">
        <v>817315.4</v>
      </c>
      <c r="J5660" s="156" t="s">
        <v>704</v>
      </c>
      <c r="K5660" s="151" t="str">
        <f>IFERROR(IF(VLOOKUP(B5660,comp!$D:$L,1,FALSE)=B5660,"",""),"Novo")</f>
        <v/>
      </c>
    </row>
    <row r="5661" spans="1:11">
      <c r="A5661" s="151">
        <v>4750</v>
      </c>
      <c r="B5661" s="151">
        <v>40910</v>
      </c>
      <c r="C5661" s="151" t="s">
        <v>4234</v>
      </c>
      <c r="D5661" s="151" t="s">
        <v>3050</v>
      </c>
      <c r="E5661" s="151">
        <v>220</v>
      </c>
      <c r="F5661" s="154" t="s">
        <v>8438</v>
      </c>
      <c r="G5661" s="156">
        <v>0</v>
      </c>
      <c r="H5661" s="156">
        <v>817315.4</v>
      </c>
      <c r="I5661" s="156">
        <v>817315.4</v>
      </c>
      <c r="J5661" s="156" t="s">
        <v>704</v>
      </c>
      <c r="K5661" s="151" t="str">
        <f>IFERROR(IF(VLOOKUP(B5661,comp!$D:$L,1,FALSE)=B5661,"",""),"Novo")</f>
        <v/>
      </c>
    </row>
    <row r="5662" spans="1:11">
      <c r="A5662" s="151">
        <v>4750</v>
      </c>
      <c r="B5662" s="151">
        <v>40911</v>
      </c>
      <c r="C5662" s="151" t="s">
        <v>4235</v>
      </c>
      <c r="D5662" s="151" t="s">
        <v>3050</v>
      </c>
      <c r="E5662" s="151">
        <v>220</v>
      </c>
      <c r="F5662" s="154" t="s">
        <v>7689</v>
      </c>
      <c r="G5662" s="156">
        <v>0</v>
      </c>
      <c r="H5662" s="156">
        <v>817315.4</v>
      </c>
      <c r="I5662" s="156">
        <v>817315.4</v>
      </c>
      <c r="J5662" s="156" t="s">
        <v>704</v>
      </c>
      <c r="K5662" s="151" t="str">
        <f>IFERROR(IF(VLOOKUP(B5662,comp!$D:$L,1,FALSE)=B5662,"",""),"Novo")</f>
        <v/>
      </c>
    </row>
    <row r="5663" spans="1:11">
      <c r="A5663" s="151">
        <v>4750</v>
      </c>
      <c r="B5663" s="151">
        <v>41065</v>
      </c>
      <c r="C5663" s="151" t="s">
        <v>4236</v>
      </c>
      <c r="D5663" s="151" t="s">
        <v>3050</v>
      </c>
      <c r="E5663" s="151">
        <v>220</v>
      </c>
      <c r="F5663" s="154" t="s">
        <v>7689</v>
      </c>
      <c r="G5663" s="156">
        <v>0</v>
      </c>
      <c r="H5663" s="156">
        <v>846940.6</v>
      </c>
      <c r="I5663" s="156">
        <v>846940.6</v>
      </c>
      <c r="J5663" s="156" t="s">
        <v>704</v>
      </c>
      <c r="K5663" s="151" t="str">
        <f>IFERROR(IF(VLOOKUP(B5663,comp!$D:$L,1,FALSE)=B5663,"",""),"Novo")</f>
        <v/>
      </c>
    </row>
    <row r="5664" spans="1:11">
      <c r="A5664" s="151">
        <v>4750</v>
      </c>
      <c r="B5664" s="151">
        <v>41066</v>
      </c>
      <c r="C5664" s="151" t="s">
        <v>4237</v>
      </c>
      <c r="D5664" s="151" t="s">
        <v>3050</v>
      </c>
      <c r="E5664" s="151">
        <v>220</v>
      </c>
      <c r="F5664" s="154" t="s">
        <v>7689</v>
      </c>
      <c r="G5664" s="156">
        <v>0</v>
      </c>
      <c r="H5664" s="156">
        <v>740269.84239913593</v>
      </c>
      <c r="I5664" s="156">
        <v>740269.84239913593</v>
      </c>
      <c r="J5664" s="156" t="s">
        <v>704</v>
      </c>
      <c r="K5664" s="151" t="str">
        <f>IFERROR(IF(VLOOKUP(B5664,comp!$D:$L,1,FALSE)=B5664,"",""),"Novo")</f>
        <v/>
      </c>
    </row>
    <row r="5665" spans="1:11">
      <c r="A5665" s="151">
        <v>4750</v>
      </c>
      <c r="B5665" s="151">
        <v>41067</v>
      </c>
      <c r="C5665" s="151" t="s">
        <v>4238</v>
      </c>
      <c r="D5665" s="151" t="s">
        <v>3050</v>
      </c>
      <c r="E5665" s="151">
        <v>220</v>
      </c>
      <c r="F5665" s="154" t="s">
        <v>8439</v>
      </c>
      <c r="G5665" s="156">
        <v>0</v>
      </c>
      <c r="H5665" s="156">
        <v>817315.4</v>
      </c>
      <c r="I5665" s="156">
        <v>817315.4</v>
      </c>
      <c r="J5665" s="156" t="s">
        <v>704</v>
      </c>
      <c r="K5665" s="151" t="str">
        <f>IFERROR(IF(VLOOKUP(B5665,comp!$D:$L,1,FALSE)=B5665,"",""),"Novo")</f>
        <v/>
      </c>
    </row>
    <row r="5666" spans="1:11">
      <c r="A5666" s="151">
        <v>4750</v>
      </c>
      <c r="B5666" s="151">
        <v>41068</v>
      </c>
      <c r="C5666" s="151" t="s">
        <v>4239</v>
      </c>
      <c r="D5666" s="151" t="s">
        <v>3050</v>
      </c>
      <c r="E5666" s="151">
        <v>199.26295339999999</v>
      </c>
      <c r="F5666" s="154" t="s">
        <v>8440</v>
      </c>
      <c r="G5666" s="156">
        <v>0</v>
      </c>
      <c r="H5666" s="156">
        <v>604422.61812714604</v>
      </c>
      <c r="I5666" s="156">
        <v>604422.61812714604</v>
      </c>
      <c r="J5666" s="156" t="s">
        <v>704</v>
      </c>
      <c r="K5666" s="151" t="str">
        <f>IFERROR(IF(VLOOKUP(B5666,comp!$D:$L,1,FALSE)=B5666,"",""),"Novo")</f>
        <v/>
      </c>
    </row>
    <row r="5667" spans="1:11">
      <c r="A5667" s="151">
        <v>4750</v>
      </c>
      <c r="B5667" s="151">
        <v>41069</v>
      </c>
      <c r="C5667" s="151" t="s">
        <v>4240</v>
      </c>
      <c r="D5667" s="151" t="s">
        <v>3050</v>
      </c>
      <c r="E5667" s="151">
        <v>220</v>
      </c>
      <c r="F5667" s="154" t="s">
        <v>7689</v>
      </c>
      <c r="G5667" s="156">
        <v>0</v>
      </c>
      <c r="H5667" s="156">
        <v>817315.4</v>
      </c>
      <c r="I5667" s="156">
        <v>817315.4</v>
      </c>
      <c r="J5667" s="156" t="s">
        <v>704</v>
      </c>
      <c r="K5667" s="151" t="str">
        <f>IFERROR(IF(VLOOKUP(B5667,comp!$D:$L,1,FALSE)=B5667,"",""),"Novo")</f>
        <v/>
      </c>
    </row>
    <row r="5668" spans="1:11">
      <c r="A5668" s="151">
        <v>4750</v>
      </c>
      <c r="B5668" s="151">
        <v>41073</v>
      </c>
      <c r="C5668" s="151" t="s">
        <v>4241</v>
      </c>
      <c r="D5668" s="151" t="s">
        <v>3050</v>
      </c>
      <c r="E5668" s="151">
        <v>197.90012970000001</v>
      </c>
      <c r="F5668" s="154" t="s">
        <v>8441</v>
      </c>
      <c r="G5668" s="156">
        <v>0</v>
      </c>
      <c r="H5668" s="156">
        <v>817315.4</v>
      </c>
      <c r="I5668" s="156">
        <v>817315.4</v>
      </c>
      <c r="J5668" s="156" t="s">
        <v>704</v>
      </c>
      <c r="K5668" s="151" t="str">
        <f>IFERROR(IF(VLOOKUP(B5668,comp!$D:$L,1,FALSE)=B5668,"",""),"Novo")</f>
        <v/>
      </c>
    </row>
    <row r="5669" spans="1:11">
      <c r="A5669" s="151">
        <v>4750</v>
      </c>
      <c r="B5669" s="151">
        <v>41075</v>
      </c>
      <c r="C5669" s="151" t="s">
        <v>4242</v>
      </c>
      <c r="D5669" s="151" t="s">
        <v>3050</v>
      </c>
      <c r="E5669" s="151">
        <v>220</v>
      </c>
      <c r="F5669" s="154" t="s">
        <v>7689</v>
      </c>
      <c r="G5669" s="156">
        <v>0</v>
      </c>
      <c r="H5669" s="156">
        <v>437449.83205000201</v>
      </c>
      <c r="I5669" s="156">
        <v>437449.83205000201</v>
      </c>
      <c r="J5669" s="156" t="s">
        <v>704</v>
      </c>
      <c r="K5669" s="151" t="str">
        <f>IFERROR(IF(VLOOKUP(B5669,comp!$D:$L,1,FALSE)=B5669,"",""),"Novo")</f>
        <v/>
      </c>
    </row>
    <row r="5670" spans="1:11">
      <c r="A5670" s="151">
        <v>4750</v>
      </c>
      <c r="B5670" s="151">
        <v>41076</v>
      </c>
      <c r="C5670" s="151" t="s">
        <v>4243</v>
      </c>
      <c r="D5670" s="151" t="s">
        <v>3050</v>
      </c>
      <c r="E5670" s="151">
        <v>220</v>
      </c>
      <c r="F5670" s="154" t="s">
        <v>7689</v>
      </c>
      <c r="G5670" s="156">
        <v>0</v>
      </c>
      <c r="H5670" s="156">
        <v>21.75</v>
      </c>
      <c r="I5670" s="156">
        <v>21.75</v>
      </c>
      <c r="J5670" s="156" t="s">
        <v>704</v>
      </c>
      <c r="K5670" s="151" t="str">
        <f>IFERROR(IF(VLOOKUP(B5670,comp!$D:$L,1,FALSE)=B5670,"",""),"Novo")</f>
        <v/>
      </c>
    </row>
    <row r="5671" spans="1:11">
      <c r="A5671" s="151">
        <v>4750</v>
      </c>
      <c r="B5671" s="151">
        <v>41078</v>
      </c>
      <c r="C5671" s="151" t="s">
        <v>4244</v>
      </c>
      <c r="D5671" s="151" t="s">
        <v>3050</v>
      </c>
      <c r="E5671" s="151">
        <v>143.2425422</v>
      </c>
      <c r="F5671" s="154" t="s">
        <v>8442</v>
      </c>
      <c r="G5671" s="156">
        <v>0</v>
      </c>
      <c r="H5671" s="156">
        <v>21.75</v>
      </c>
      <c r="I5671" s="156">
        <v>21.75</v>
      </c>
      <c r="J5671" s="156" t="s">
        <v>704</v>
      </c>
      <c r="K5671" s="151" t="str">
        <f>IFERROR(IF(VLOOKUP(B5671,comp!$D:$L,1,FALSE)=B5671,"",""),"Novo")</f>
        <v/>
      </c>
    </row>
    <row r="5672" spans="1:11">
      <c r="A5672" s="151">
        <v>4783</v>
      </c>
      <c r="B5672" s="151">
        <v>4783</v>
      </c>
      <c r="C5672" s="151" t="s">
        <v>4245</v>
      </c>
      <c r="D5672" s="151" t="s">
        <v>852</v>
      </c>
      <c r="E5672" s="151">
        <v>1</v>
      </c>
      <c r="F5672" s="154" t="s">
        <v>8443</v>
      </c>
      <c r="G5672" s="156">
        <v>0</v>
      </c>
      <c r="H5672" s="156">
        <v>19.460226767999998</v>
      </c>
      <c r="I5672" s="156">
        <v>19.460226767999998</v>
      </c>
      <c r="J5672" s="156" t="s">
        <v>704</v>
      </c>
      <c r="K5672" s="151" t="str">
        <f>IFERROR(IF(VLOOKUP(B5672,comp!$D:$L,1,FALSE)=B5672,"",""),"Novo")</f>
        <v/>
      </c>
    </row>
    <row r="5673" spans="1:11">
      <c r="A5673" s="151">
        <v>4783</v>
      </c>
      <c r="B5673" s="151">
        <v>4785</v>
      </c>
      <c r="C5673" s="151" t="s">
        <v>4246</v>
      </c>
      <c r="D5673" s="151" t="s">
        <v>852</v>
      </c>
      <c r="E5673" s="151">
        <v>1</v>
      </c>
      <c r="F5673" s="154" t="s">
        <v>8443</v>
      </c>
      <c r="G5673" s="156">
        <v>0</v>
      </c>
      <c r="H5673" s="156">
        <v>837335.4</v>
      </c>
      <c r="I5673" s="156">
        <v>837335.4</v>
      </c>
      <c r="J5673" s="156" t="s">
        <v>704</v>
      </c>
      <c r="K5673" s="151" t="str">
        <f>IFERROR(IF(VLOOKUP(B5673,comp!$D:$L,1,FALSE)=B5673,"",""),"Novo")</f>
        <v/>
      </c>
    </row>
    <row r="5674" spans="1:11">
      <c r="A5674" s="151">
        <v>4783</v>
      </c>
      <c r="B5674" s="151">
        <v>12874</v>
      </c>
      <c r="C5674" s="151" t="s">
        <v>4247</v>
      </c>
      <c r="D5674" s="151" t="s">
        <v>852</v>
      </c>
      <c r="E5674" s="151">
        <v>0.97106919999999997</v>
      </c>
      <c r="F5674" s="154" t="s">
        <v>8444</v>
      </c>
      <c r="G5674" s="156">
        <v>0</v>
      </c>
      <c r="H5674" s="156">
        <v>837335.4</v>
      </c>
      <c r="I5674" s="156">
        <v>837335.4</v>
      </c>
      <c r="J5674" s="156" t="s">
        <v>704</v>
      </c>
      <c r="K5674" s="151" t="str">
        <f>IFERROR(IF(VLOOKUP(B5674,comp!$D:$L,1,FALSE)=B5674,"",""),"Novo")</f>
        <v/>
      </c>
    </row>
    <row r="5675" spans="1:11">
      <c r="A5675" s="151">
        <v>4783</v>
      </c>
      <c r="B5675" s="151">
        <v>41079</v>
      </c>
      <c r="C5675" s="151" t="s">
        <v>4248</v>
      </c>
      <c r="D5675" s="151" t="s">
        <v>3050</v>
      </c>
      <c r="E5675" s="151">
        <v>220</v>
      </c>
      <c r="F5675" s="154" t="s">
        <v>8445</v>
      </c>
      <c r="G5675" s="156">
        <v>0</v>
      </c>
      <c r="H5675" s="156">
        <v>749853.213494397</v>
      </c>
      <c r="I5675" s="156">
        <v>749853.213494397</v>
      </c>
      <c r="J5675" s="156" t="s">
        <v>704</v>
      </c>
      <c r="K5675" s="151" t="str">
        <f>IFERROR(IF(VLOOKUP(B5675,comp!$D:$L,1,FALSE)=B5675,"",""),"Novo")</f>
        <v/>
      </c>
    </row>
    <row r="5676" spans="1:11">
      <c r="A5676" s="151">
        <v>4783</v>
      </c>
      <c r="B5676" s="151">
        <v>41081</v>
      </c>
      <c r="C5676" s="151" t="s">
        <v>4249</v>
      </c>
      <c r="D5676" s="151" t="s">
        <v>3050</v>
      </c>
      <c r="E5676" s="151">
        <v>220</v>
      </c>
      <c r="F5676" s="154" t="s">
        <v>8445</v>
      </c>
      <c r="G5676" s="156">
        <v>0</v>
      </c>
      <c r="H5676" s="156">
        <v>0</v>
      </c>
      <c r="I5676" s="156">
        <v>108.5</v>
      </c>
      <c r="J5676" s="156" t="s">
        <v>704</v>
      </c>
      <c r="K5676" s="151" t="str">
        <f>IFERROR(IF(VLOOKUP(B5676,comp!$D:$L,1,FALSE)=B5676,"",""),"Novo")</f>
        <v/>
      </c>
    </row>
    <row r="5677" spans="1:11">
      <c r="A5677" s="151">
        <v>4783</v>
      </c>
      <c r="B5677" s="151">
        <v>41082</v>
      </c>
      <c r="C5677" s="151" t="s">
        <v>4250</v>
      </c>
      <c r="D5677" s="151" t="s">
        <v>3050</v>
      </c>
      <c r="E5677" s="151">
        <v>213.6352201</v>
      </c>
      <c r="F5677" s="154" t="s">
        <v>8446</v>
      </c>
      <c r="G5677" s="156">
        <v>0</v>
      </c>
      <c r="H5677" s="156">
        <v>0</v>
      </c>
      <c r="I5677" s="156">
        <v>397.07128810400002</v>
      </c>
      <c r="J5677" s="156" t="s">
        <v>704</v>
      </c>
      <c r="K5677" s="151" t="str">
        <f>IFERROR(IF(VLOOKUP(B5677,comp!$D:$L,1,FALSE)=B5677,"",""),"Novo")</f>
        <v/>
      </c>
    </row>
    <row r="5678" spans="1:11">
      <c r="A5678" s="151">
        <v>4786</v>
      </c>
      <c r="B5678" s="151">
        <v>4786</v>
      </c>
      <c r="C5678" s="151" t="s">
        <v>4251</v>
      </c>
      <c r="D5678" s="151" t="s">
        <v>838</v>
      </c>
      <c r="E5678" s="151">
        <v>1</v>
      </c>
      <c r="F5678" s="154" t="s">
        <v>8447</v>
      </c>
      <c r="G5678" s="156">
        <v>108.5</v>
      </c>
      <c r="H5678" s="156">
        <v>0</v>
      </c>
      <c r="I5678" s="156">
        <v>99.267822026000005</v>
      </c>
      <c r="J5678" s="156" t="s">
        <v>4328</v>
      </c>
      <c r="K5678" s="151" t="str">
        <f>IFERROR(IF(VLOOKUP(B5678,comp!$D:$L,1,FALSE)=B5678,"",""),"Novo")</f>
        <v/>
      </c>
    </row>
    <row r="5679" spans="1:11">
      <c r="A5679" s="151">
        <v>4786</v>
      </c>
      <c r="B5679" s="151">
        <v>10698</v>
      </c>
      <c r="C5679" s="151" t="s">
        <v>4252</v>
      </c>
      <c r="D5679" s="151" t="s">
        <v>838</v>
      </c>
      <c r="E5679" s="151">
        <v>1.9130434000000001</v>
      </c>
      <c r="F5679" s="154" t="s">
        <v>8448</v>
      </c>
      <c r="G5679" s="156">
        <v>397.07128810400002</v>
      </c>
      <c r="H5679" s="156">
        <v>0</v>
      </c>
      <c r="I5679" s="156">
        <v>13.123474979999999</v>
      </c>
      <c r="J5679" s="156" t="s">
        <v>4328</v>
      </c>
      <c r="K5679" s="151" t="str">
        <f>IFERROR(IF(VLOOKUP(B5679,comp!$D:$L,1,FALSE)=B5679,"",""),"Novo")</f>
        <v/>
      </c>
    </row>
    <row r="5680" spans="1:11">
      <c r="A5680" s="151">
        <v>4786</v>
      </c>
      <c r="B5680" s="151">
        <v>10856</v>
      </c>
      <c r="C5680" s="151" t="s">
        <v>4253</v>
      </c>
      <c r="D5680" s="151" t="s">
        <v>826</v>
      </c>
      <c r="E5680" s="151">
        <v>0.95652170000000003</v>
      </c>
      <c r="F5680" s="154" t="s">
        <v>8449</v>
      </c>
      <c r="G5680" s="156">
        <v>99.267822026000005</v>
      </c>
      <c r="H5680" s="156">
        <v>0</v>
      </c>
      <c r="I5680" s="156">
        <v>138.647815955</v>
      </c>
      <c r="J5680" s="156" t="s">
        <v>4328</v>
      </c>
      <c r="K5680" s="151" t="str">
        <f>IFERROR(IF(VLOOKUP(B5680,comp!$D:$L,1,FALSE)=B5680,"",""),"Novo")</f>
        <v/>
      </c>
    </row>
    <row r="5681" spans="1:11">
      <c r="A5681" s="151">
        <v>4786</v>
      </c>
      <c r="B5681" s="151">
        <v>34680</v>
      </c>
      <c r="C5681" s="151" t="s">
        <v>4254</v>
      </c>
      <c r="D5681" s="151" t="s">
        <v>826</v>
      </c>
      <c r="E5681" s="151">
        <v>0.34782600000000002</v>
      </c>
      <c r="F5681" s="154" t="s">
        <v>8450</v>
      </c>
      <c r="G5681" s="156">
        <v>13.123474979999999</v>
      </c>
      <c r="H5681" s="156">
        <v>0</v>
      </c>
      <c r="I5681" s="156">
        <v>237.09824971199996</v>
      </c>
      <c r="J5681" s="156" t="s">
        <v>4328</v>
      </c>
      <c r="K5681" s="151" t="str">
        <f>IFERROR(IF(VLOOKUP(B5681,comp!$D:$L,1,FALSE)=B5681,"",""),"Novo")</f>
        <v/>
      </c>
    </row>
    <row r="5682" spans="1:11">
      <c r="A5682" s="151">
        <v>4786</v>
      </c>
      <c r="B5682" s="151">
        <v>34682</v>
      </c>
      <c r="C5682" s="151" t="s">
        <v>4255</v>
      </c>
      <c r="D5682" s="151" t="s">
        <v>838</v>
      </c>
      <c r="E5682" s="151">
        <v>1.1304346999999999</v>
      </c>
      <c r="F5682" s="154" t="s">
        <v>8451</v>
      </c>
      <c r="G5682" s="156">
        <v>138.647815955</v>
      </c>
      <c r="H5682" s="156">
        <v>0</v>
      </c>
      <c r="I5682" s="156">
        <v>606.96206352599995</v>
      </c>
      <c r="J5682" s="156" t="s">
        <v>4328</v>
      </c>
      <c r="K5682" s="151" t="str">
        <f>IFERROR(IF(VLOOKUP(B5682,comp!$D:$L,1,FALSE)=B5682,"",""),"Novo")</f>
        <v/>
      </c>
    </row>
    <row r="5683" spans="1:11">
      <c r="A5683" s="151">
        <v>4786</v>
      </c>
      <c r="B5683" s="151">
        <v>34683</v>
      </c>
      <c r="C5683" s="151" t="s">
        <v>4256</v>
      </c>
      <c r="D5683" s="151" t="s">
        <v>838</v>
      </c>
      <c r="E5683" s="151">
        <v>1.4782607999999999</v>
      </c>
      <c r="F5683" s="154" t="s">
        <v>8452</v>
      </c>
      <c r="G5683" s="156">
        <v>237.09824971199996</v>
      </c>
      <c r="H5683" s="156">
        <v>0</v>
      </c>
      <c r="I5683" s="156">
        <v>266.74816000000004</v>
      </c>
      <c r="J5683" s="156" t="s">
        <v>4328</v>
      </c>
      <c r="K5683" s="151" t="str">
        <f>IFERROR(IF(VLOOKUP(B5683,comp!$D:$L,1,FALSE)=B5683,"",""),"Novo")</f>
        <v/>
      </c>
    </row>
    <row r="5684" spans="1:11">
      <c r="A5684" s="151">
        <v>4786</v>
      </c>
      <c r="B5684" s="151">
        <v>34684</v>
      </c>
      <c r="C5684" s="151" t="s">
        <v>4257</v>
      </c>
      <c r="D5684" s="151" t="s">
        <v>838</v>
      </c>
      <c r="E5684" s="151">
        <v>2.3652172999999999</v>
      </c>
      <c r="F5684" s="154" t="s">
        <v>8453</v>
      </c>
      <c r="G5684" s="156">
        <v>606.96206352599995</v>
      </c>
      <c r="H5684" s="156">
        <v>0</v>
      </c>
      <c r="I5684" s="156">
        <v>399.97439999999995</v>
      </c>
      <c r="J5684" s="156" t="s">
        <v>4328</v>
      </c>
      <c r="K5684" s="151" t="str">
        <f>IFERROR(IF(VLOOKUP(B5684,comp!$D:$L,1,FALSE)=B5684,"",""),"Novo")</f>
        <v/>
      </c>
    </row>
    <row r="5685" spans="1:11">
      <c r="A5685" s="151">
        <v>4786</v>
      </c>
      <c r="B5685" s="151">
        <v>40647</v>
      </c>
      <c r="C5685" s="151" t="s">
        <v>4258</v>
      </c>
      <c r="D5685" s="151" t="s">
        <v>838</v>
      </c>
      <c r="E5685" s="151">
        <v>1.5680000000000001</v>
      </c>
      <c r="F5685" s="154" t="s">
        <v>8454</v>
      </c>
      <c r="G5685" s="156">
        <v>266.74816000000004</v>
      </c>
      <c r="H5685" s="156">
        <v>0</v>
      </c>
      <c r="I5685" s="156">
        <v>135.70665600000001</v>
      </c>
      <c r="J5685" s="156" t="s">
        <v>4328</v>
      </c>
      <c r="K5685" s="151" t="str">
        <f>IFERROR(IF(VLOOKUP(B5685,comp!$D:$L,1,FALSE)=B5685,"",""),"Novo")</f>
        <v/>
      </c>
    </row>
    <row r="5686" spans="1:11">
      <c r="A5686" s="151">
        <v>4786</v>
      </c>
      <c r="B5686" s="151">
        <v>40648</v>
      </c>
      <c r="C5686" s="151" t="s">
        <v>4259</v>
      </c>
      <c r="D5686" s="151" t="s">
        <v>838</v>
      </c>
      <c r="E5686" s="151">
        <v>1.92</v>
      </c>
      <c r="F5686" s="154" t="s">
        <v>8455</v>
      </c>
      <c r="G5686" s="156">
        <v>399.97439999999995</v>
      </c>
      <c r="H5686" s="156">
        <v>0</v>
      </c>
      <c r="I5686" s="156">
        <v>224.98560000000001</v>
      </c>
      <c r="J5686" s="156" t="s">
        <v>4328</v>
      </c>
      <c r="K5686" s="151" t="str">
        <f>IFERROR(IF(VLOOKUP(B5686,comp!$D:$L,1,FALSE)=B5686,"",""),"Novo")</f>
        <v/>
      </c>
    </row>
    <row r="5687" spans="1:11">
      <c r="A5687" s="151">
        <v>4786</v>
      </c>
      <c r="B5687" s="151">
        <v>40649</v>
      </c>
      <c r="C5687" s="151" t="s">
        <v>4260</v>
      </c>
      <c r="D5687" s="151" t="s">
        <v>838</v>
      </c>
      <c r="E5687" s="151">
        <v>1.1184000000000001</v>
      </c>
      <c r="F5687" s="154" t="s">
        <v>8456</v>
      </c>
      <c r="G5687" s="156">
        <v>135.70665600000001</v>
      </c>
      <c r="H5687" s="156">
        <v>0</v>
      </c>
      <c r="I5687" s="156">
        <v>765.37952000000007</v>
      </c>
      <c r="J5687" s="156" t="s">
        <v>4328</v>
      </c>
      <c r="K5687" s="151" t="str">
        <f>IFERROR(IF(VLOOKUP(B5687,comp!$D:$L,1,FALSE)=B5687,"",""),"Novo")</f>
        <v/>
      </c>
    </row>
    <row r="5688" spans="1:11">
      <c r="A5688" s="151">
        <v>4786</v>
      </c>
      <c r="B5688" s="151">
        <v>40650</v>
      </c>
      <c r="C5688" s="151" t="s">
        <v>4261</v>
      </c>
      <c r="D5688" s="151" t="s">
        <v>838</v>
      </c>
      <c r="E5688" s="151">
        <v>1.44</v>
      </c>
      <c r="F5688" s="154" t="s">
        <v>8457</v>
      </c>
      <c r="G5688" s="156">
        <v>224.98560000000001</v>
      </c>
      <c r="H5688" s="156">
        <v>0</v>
      </c>
      <c r="I5688" s="156">
        <v>220.00799999999998</v>
      </c>
      <c r="J5688" s="156" t="s">
        <v>4328</v>
      </c>
      <c r="K5688" s="151" t="str">
        <f>IFERROR(IF(VLOOKUP(B5688,comp!$D:$L,1,FALSE)=B5688,"",""),"Novo")</f>
        <v/>
      </c>
    </row>
    <row r="5689" spans="1:11">
      <c r="A5689" s="151">
        <v>4786</v>
      </c>
      <c r="B5689" s="151">
        <v>40651</v>
      </c>
      <c r="C5689" s="151" t="s">
        <v>4262</v>
      </c>
      <c r="D5689" s="151" t="s">
        <v>838</v>
      </c>
      <c r="E5689" s="151">
        <v>2.6560000000000001</v>
      </c>
      <c r="F5689" s="154" t="s">
        <v>8458</v>
      </c>
      <c r="G5689" s="156">
        <v>765.37952000000007</v>
      </c>
      <c r="H5689" s="156">
        <v>0</v>
      </c>
      <c r="I5689" s="156">
        <v>156.23999999999998</v>
      </c>
      <c r="J5689" s="156" t="s">
        <v>4328</v>
      </c>
      <c r="K5689" s="151" t="str">
        <f>IFERROR(IF(VLOOKUP(B5689,comp!$D:$L,1,FALSE)=B5689,"",""),"Novo")</f>
        <v/>
      </c>
    </row>
    <row r="5690" spans="1:11">
      <c r="A5690" s="151">
        <v>4786</v>
      </c>
      <c r="B5690" s="151">
        <v>40652</v>
      </c>
      <c r="C5690" s="151" t="s">
        <v>4263</v>
      </c>
      <c r="D5690" s="151" t="s">
        <v>838</v>
      </c>
      <c r="E5690" s="151">
        <v>1.4239999999999999</v>
      </c>
      <c r="F5690" s="154" t="s">
        <v>8459</v>
      </c>
      <c r="G5690" s="156">
        <v>220.00799999999998</v>
      </c>
      <c r="H5690" s="156">
        <v>0</v>
      </c>
      <c r="I5690" s="156">
        <v>376.97536000000002</v>
      </c>
      <c r="J5690" s="156" t="s">
        <v>4328</v>
      </c>
      <c r="K5690" s="151" t="str">
        <f>IFERROR(IF(VLOOKUP(B5690,comp!$D:$L,1,FALSE)=B5690,"",""),"Novo")</f>
        <v/>
      </c>
    </row>
    <row r="5691" spans="1:11">
      <c r="A5691" s="151">
        <v>4786</v>
      </c>
      <c r="B5691" s="151">
        <v>40653</v>
      </c>
      <c r="C5691" s="151" t="s">
        <v>4264</v>
      </c>
      <c r="D5691" s="151" t="s">
        <v>838</v>
      </c>
      <c r="E5691" s="151">
        <v>1.2</v>
      </c>
      <c r="F5691" s="154" t="s">
        <v>8460</v>
      </c>
      <c r="G5691" s="156">
        <v>156.23999999999998</v>
      </c>
      <c r="H5691" s="156">
        <v>0</v>
      </c>
      <c r="I5691" s="156">
        <v>82.034780968000007</v>
      </c>
      <c r="J5691" s="156" t="s">
        <v>4328</v>
      </c>
      <c r="K5691" s="151" t="str">
        <f>IFERROR(IF(VLOOKUP(B5691,comp!$D:$L,1,FALSE)=B5691,"",""),"Novo")</f>
        <v/>
      </c>
    </row>
    <row r="5692" spans="1:11">
      <c r="A5692" s="151">
        <v>4786</v>
      </c>
      <c r="B5692" s="151">
        <v>40654</v>
      </c>
      <c r="C5692" s="151" t="s">
        <v>4265</v>
      </c>
      <c r="D5692" s="151" t="s">
        <v>838</v>
      </c>
      <c r="E5692" s="151">
        <v>1.8640000000000001</v>
      </c>
      <c r="F5692" s="154" t="s">
        <v>8461</v>
      </c>
      <c r="G5692" s="156">
        <v>376.97536000000002</v>
      </c>
      <c r="H5692" s="156">
        <v>0</v>
      </c>
      <c r="I5692" s="156">
        <v>99.9</v>
      </c>
      <c r="J5692" s="156" t="s">
        <v>4328</v>
      </c>
      <c r="K5692" s="151" t="str">
        <f>IFERROR(IF(VLOOKUP(B5692,comp!$D:$L,1,FALSE)=B5692,"",""),"Novo")</f>
        <v/>
      </c>
    </row>
    <row r="5693" spans="1:11">
      <c r="A5693" s="151">
        <v>4786</v>
      </c>
      <c r="B5693" s="151">
        <v>41975</v>
      </c>
      <c r="C5693" s="151" t="s">
        <v>4266</v>
      </c>
      <c r="D5693" s="151" t="s">
        <v>838</v>
      </c>
      <c r="E5693" s="151">
        <v>0.86956520000000004</v>
      </c>
      <c r="F5693" s="154" t="s">
        <v>8462</v>
      </c>
      <c r="G5693" s="156">
        <v>82.034780968000007</v>
      </c>
      <c r="H5693" s="156">
        <v>0</v>
      </c>
      <c r="I5693" s="156">
        <v>276.36816224799998</v>
      </c>
      <c r="J5693" s="156" t="s">
        <v>4328</v>
      </c>
      <c r="K5693" s="151" t="str">
        <f>IFERROR(IF(VLOOKUP(B5693,comp!$D:$L,1,FALSE)=B5693,"",""),"Novo")</f>
        <v/>
      </c>
    </row>
    <row r="5694" spans="1:11">
      <c r="A5694" s="151">
        <v>4790</v>
      </c>
      <c r="B5694" s="151">
        <v>4790</v>
      </c>
      <c r="C5694" s="151" t="s">
        <v>4267</v>
      </c>
      <c r="D5694" s="151" t="s">
        <v>838</v>
      </c>
      <c r="E5694" s="151">
        <v>1</v>
      </c>
      <c r="F5694" s="154" t="s">
        <v>8463</v>
      </c>
      <c r="G5694" s="156">
        <v>99.9</v>
      </c>
      <c r="H5694" s="156">
        <v>0</v>
      </c>
      <c r="I5694" s="156">
        <v>1254.0665117399999</v>
      </c>
      <c r="J5694" s="156" t="s">
        <v>4328</v>
      </c>
      <c r="K5694" s="151" t="str">
        <f>IFERROR(IF(VLOOKUP(B5694,comp!$D:$L,1,FALSE)=B5694,"",""),"Novo")</f>
        <v/>
      </c>
    </row>
    <row r="5695" spans="1:11">
      <c r="A5695" s="151">
        <v>4790</v>
      </c>
      <c r="B5695" s="151">
        <v>4792</v>
      </c>
      <c r="C5695" s="151" t="s">
        <v>4268</v>
      </c>
      <c r="D5695" s="151" t="s">
        <v>838</v>
      </c>
      <c r="E5695" s="151">
        <v>1.6632652999999999</v>
      </c>
      <c r="F5695" s="154" t="s">
        <v>8464</v>
      </c>
      <c r="G5695" s="156">
        <v>276.36816224799998</v>
      </c>
      <c r="H5695" s="156">
        <v>0</v>
      </c>
      <c r="I5695" s="156">
        <v>1188.34592118</v>
      </c>
      <c r="J5695" s="156" t="s">
        <v>4328</v>
      </c>
      <c r="K5695" s="151" t="str">
        <f>IFERROR(IF(VLOOKUP(B5695,comp!$D:$L,1,FALSE)=B5695,"",""),"Novo")</f>
        <v/>
      </c>
    </row>
    <row r="5696" spans="1:11">
      <c r="A5696" s="151">
        <v>4790</v>
      </c>
      <c r="B5696" s="151">
        <v>4794</v>
      </c>
      <c r="C5696" s="151" t="s">
        <v>4269</v>
      </c>
      <c r="D5696" s="151" t="s">
        <v>838</v>
      </c>
      <c r="E5696" s="151">
        <v>3.5430611999999999</v>
      </c>
      <c r="F5696" s="154" t="s">
        <v>8465</v>
      </c>
      <c r="G5696" s="156">
        <v>1254.0665117399999</v>
      </c>
      <c r="H5696" s="156">
        <v>0</v>
      </c>
      <c r="I5696" s="156">
        <v>462.645731184</v>
      </c>
      <c r="J5696" s="156" t="s">
        <v>4328</v>
      </c>
      <c r="K5696" s="151" t="str">
        <f>IFERROR(IF(VLOOKUP(B5696,comp!$D:$L,1,FALSE)=B5696,"",""),"Novo")</f>
        <v/>
      </c>
    </row>
    <row r="5697" spans="1:11">
      <c r="A5697" s="151">
        <v>4790</v>
      </c>
      <c r="B5697" s="151">
        <v>4795</v>
      </c>
      <c r="C5697" s="151" t="s">
        <v>4270</v>
      </c>
      <c r="D5697" s="151" t="s">
        <v>838</v>
      </c>
      <c r="E5697" s="151">
        <v>3.4489795999999999</v>
      </c>
      <c r="F5697" s="154" t="s">
        <v>8466</v>
      </c>
      <c r="G5697" s="156">
        <v>1188.34592118</v>
      </c>
      <c r="H5697" s="156">
        <v>0</v>
      </c>
      <c r="I5697" s="156">
        <v>34.989385704</v>
      </c>
      <c r="J5697" s="156" t="s">
        <v>4328</v>
      </c>
      <c r="K5697" s="151" t="str">
        <f>IFERROR(IF(VLOOKUP(B5697,comp!$D:$L,1,FALSE)=B5697,"",""),"Novo")</f>
        <v/>
      </c>
    </row>
    <row r="5698" spans="1:11">
      <c r="A5698" s="151">
        <v>4790</v>
      </c>
      <c r="B5698" s="151">
        <v>4796</v>
      </c>
      <c r="C5698" s="151" t="s">
        <v>4271</v>
      </c>
      <c r="D5698" s="151" t="s">
        <v>838</v>
      </c>
      <c r="E5698" s="151">
        <v>2.1520408</v>
      </c>
      <c r="F5698" s="154" t="s">
        <v>8467</v>
      </c>
      <c r="G5698" s="156">
        <v>462.645731184</v>
      </c>
      <c r="H5698" s="156">
        <v>0</v>
      </c>
      <c r="I5698" s="156">
        <v>60.45520943199999</v>
      </c>
      <c r="J5698" s="156" t="s">
        <v>4328</v>
      </c>
      <c r="K5698" s="151" t="str">
        <f>IFERROR(IF(VLOOKUP(B5698,comp!$D:$L,1,FALSE)=B5698,"",""),"Novo")</f>
        <v/>
      </c>
    </row>
    <row r="5699" spans="1:11">
      <c r="A5699" s="151">
        <v>4790</v>
      </c>
      <c r="B5699" s="151">
        <v>4800</v>
      </c>
      <c r="C5699" s="151" t="s">
        <v>4272</v>
      </c>
      <c r="D5699" s="151" t="s">
        <v>838</v>
      </c>
      <c r="E5699" s="151">
        <v>0.59183669999999999</v>
      </c>
      <c r="F5699" s="154" t="s">
        <v>8468</v>
      </c>
      <c r="G5699" s="156">
        <v>34.989385704</v>
      </c>
      <c r="H5699" s="156">
        <v>0</v>
      </c>
      <c r="I5699" s="156">
        <v>9.9959174000000015</v>
      </c>
      <c r="J5699" s="156" t="s">
        <v>4328</v>
      </c>
      <c r="K5699" s="151" t="str">
        <f>IFERROR(IF(VLOOKUP(B5699,comp!$D:$L,1,FALSE)=B5699,"",""),"Novo")</f>
        <v/>
      </c>
    </row>
    <row r="5700" spans="1:11">
      <c r="A5700" s="151">
        <v>4790</v>
      </c>
      <c r="B5700" s="151">
        <v>4801</v>
      </c>
      <c r="C5700" s="151" t="s">
        <v>4273</v>
      </c>
      <c r="D5700" s="151" t="s">
        <v>838</v>
      </c>
      <c r="E5700" s="151">
        <v>0.77795919999999996</v>
      </c>
      <c r="F5700" s="154" t="s">
        <v>8469</v>
      </c>
      <c r="G5700" s="156">
        <v>60.45520943199999</v>
      </c>
      <c r="H5700" s="156">
        <v>0</v>
      </c>
      <c r="I5700" s="156">
        <v>5.8917132460000001</v>
      </c>
      <c r="J5700" s="156" t="s">
        <v>4328</v>
      </c>
      <c r="K5700" s="151" t="str">
        <f>IFERROR(IF(VLOOKUP(B5700,comp!$D:$L,1,FALSE)=B5700,"",""),"Novo")</f>
        <v/>
      </c>
    </row>
    <row r="5701" spans="1:11">
      <c r="A5701" s="151">
        <v>4790</v>
      </c>
      <c r="B5701" s="151">
        <v>4803</v>
      </c>
      <c r="C5701" s="151" t="s">
        <v>4274</v>
      </c>
      <c r="D5701" s="151" t="s">
        <v>826</v>
      </c>
      <c r="E5701" s="151">
        <v>0.31632650000000001</v>
      </c>
      <c r="F5701" s="154" t="s">
        <v>8470</v>
      </c>
      <c r="G5701" s="156">
        <v>9.9959174000000015</v>
      </c>
      <c r="H5701" s="156">
        <v>0</v>
      </c>
      <c r="I5701" s="156">
        <v>3.36857199</v>
      </c>
      <c r="J5701" s="156" t="s">
        <v>4328</v>
      </c>
      <c r="K5701" s="151" t="str">
        <f>IFERROR(IF(VLOOKUP(B5701,comp!$D:$L,1,FALSE)=B5701,"",""),"Novo")</f>
        <v/>
      </c>
    </row>
    <row r="5702" spans="1:11">
      <c r="A5702" s="151">
        <v>4790</v>
      </c>
      <c r="B5702" s="151">
        <v>4804</v>
      </c>
      <c r="C5702" s="151" t="s">
        <v>4275</v>
      </c>
      <c r="D5702" s="151" t="s">
        <v>826</v>
      </c>
      <c r="E5702" s="151">
        <v>0.24285709999999999</v>
      </c>
      <c r="F5702" s="154" t="s">
        <v>8471</v>
      </c>
      <c r="G5702" s="156">
        <v>5.8917132460000001</v>
      </c>
      <c r="H5702" s="156">
        <v>0</v>
      </c>
      <c r="I5702" s="156">
        <v>299.90492507900001</v>
      </c>
      <c r="J5702" s="156" t="s">
        <v>4328</v>
      </c>
      <c r="K5702" s="151" t="str">
        <f>IFERROR(IF(VLOOKUP(B5702,comp!$D:$L,1,FALSE)=B5702,"",""),"Novo")</f>
        <v/>
      </c>
    </row>
    <row r="5703" spans="1:11">
      <c r="A5703" s="151">
        <v>4790</v>
      </c>
      <c r="B5703" s="151">
        <v>4806</v>
      </c>
      <c r="C5703" s="151" t="s">
        <v>4276</v>
      </c>
      <c r="D5703" s="151" t="s">
        <v>826</v>
      </c>
      <c r="E5703" s="151">
        <v>0.18367349999999999</v>
      </c>
      <c r="F5703" s="154" t="s">
        <v>8472</v>
      </c>
      <c r="G5703" s="156">
        <v>3.36857199</v>
      </c>
      <c r="H5703" s="156">
        <v>0</v>
      </c>
      <c r="I5703" s="156">
        <v>558.89817836899999</v>
      </c>
      <c r="J5703" s="156" t="s">
        <v>4328</v>
      </c>
      <c r="K5703" s="151" t="str">
        <f>IFERROR(IF(VLOOKUP(B5703,comp!$D:$L,1,FALSE)=B5703,"",""),"Novo")</f>
        <v/>
      </c>
    </row>
    <row r="5704" spans="1:11">
      <c r="A5704" s="151">
        <v>4790</v>
      </c>
      <c r="B5704" s="151">
        <v>38180</v>
      </c>
      <c r="C5704" s="151" t="s">
        <v>4277</v>
      </c>
      <c r="D5704" s="151" t="s">
        <v>838</v>
      </c>
      <c r="E5704" s="151">
        <v>1.7326531000000001</v>
      </c>
      <c r="F5704" s="154" t="s">
        <v>8473</v>
      </c>
      <c r="G5704" s="156">
        <v>299.90492507900001</v>
      </c>
      <c r="H5704" s="156">
        <v>0</v>
      </c>
      <c r="I5704" s="156">
        <v>507.11901489600001</v>
      </c>
      <c r="J5704" s="156" t="s">
        <v>4328</v>
      </c>
      <c r="K5704" s="151" t="str">
        <f>IFERROR(IF(VLOOKUP(B5704,comp!$D:$L,1,FALSE)=B5704,"",""),"Novo")</f>
        <v/>
      </c>
    </row>
    <row r="5705" spans="1:11">
      <c r="A5705" s="151">
        <v>4790</v>
      </c>
      <c r="B5705" s="151">
        <v>38181</v>
      </c>
      <c r="C5705" s="151" t="s">
        <v>4278</v>
      </c>
      <c r="D5705" s="151" t="s">
        <v>838</v>
      </c>
      <c r="E5705" s="151">
        <v>2.3653061000000002</v>
      </c>
      <c r="F5705" s="154" t="s">
        <v>8474</v>
      </c>
      <c r="G5705" s="156">
        <v>558.89817836899999</v>
      </c>
      <c r="H5705" s="156">
        <v>0</v>
      </c>
      <c r="I5705" s="156">
        <v>2716.1214211299998</v>
      </c>
      <c r="J5705" s="156" t="s">
        <v>4328</v>
      </c>
      <c r="K5705" s="151" t="str">
        <f>IFERROR(IF(VLOOKUP(B5705,comp!$D:$L,1,FALSE)=B5705,"",""),"Novo")</f>
        <v/>
      </c>
    </row>
    <row r="5706" spans="1:11">
      <c r="A5706" s="151">
        <v>4790</v>
      </c>
      <c r="B5706" s="151">
        <v>38182</v>
      </c>
      <c r="C5706" s="151" t="s">
        <v>4279</v>
      </c>
      <c r="D5706" s="151" t="s">
        <v>838</v>
      </c>
      <c r="E5706" s="151">
        <v>2.2530611999999999</v>
      </c>
      <c r="F5706" s="154" t="s">
        <v>8475</v>
      </c>
      <c r="G5706" s="156">
        <v>507.11901489600001</v>
      </c>
      <c r="H5706" s="156">
        <v>0</v>
      </c>
      <c r="I5706" s="156">
        <v>3426.3035524299999</v>
      </c>
      <c r="J5706" s="156" t="s">
        <v>4328</v>
      </c>
      <c r="K5706" s="151" t="str">
        <f>IFERROR(IF(VLOOKUP(B5706,comp!$D:$L,1,FALSE)=B5706,"",""),"Novo")</f>
        <v/>
      </c>
    </row>
    <row r="5707" spans="1:11">
      <c r="A5707" s="151">
        <v>4790</v>
      </c>
      <c r="B5707" s="151">
        <v>38185</v>
      </c>
      <c r="C5707" s="151" t="s">
        <v>4280</v>
      </c>
      <c r="D5707" s="151" t="s">
        <v>838</v>
      </c>
      <c r="E5707" s="151">
        <v>5.2142856999999996</v>
      </c>
      <c r="F5707" s="154" t="s">
        <v>8476</v>
      </c>
      <c r="G5707" s="156">
        <v>2716.1214211299998</v>
      </c>
      <c r="H5707" s="156">
        <v>0</v>
      </c>
      <c r="I5707" s="156">
        <v>2.6628570429999998</v>
      </c>
      <c r="J5707" s="156" t="s">
        <v>4328</v>
      </c>
      <c r="K5707" s="151" t="str">
        <f>IFERROR(IF(VLOOKUP(B5707,comp!$D:$L,1,FALSE)=B5707,"",""),"Novo")</f>
        <v/>
      </c>
    </row>
    <row r="5708" spans="1:11">
      <c r="A5708" s="151">
        <v>4790</v>
      </c>
      <c r="B5708" s="151">
        <v>38186</v>
      </c>
      <c r="C5708" s="151" t="s">
        <v>4281</v>
      </c>
      <c r="D5708" s="151" t="s">
        <v>838</v>
      </c>
      <c r="E5708" s="151">
        <v>5.8564286000000001</v>
      </c>
      <c r="F5708" s="154" t="s">
        <v>8477</v>
      </c>
      <c r="G5708" s="156">
        <v>3426.3035524299999</v>
      </c>
      <c r="H5708" s="156">
        <v>0</v>
      </c>
      <c r="I5708" s="156">
        <v>400</v>
      </c>
      <c r="J5708" s="156" t="s">
        <v>4328</v>
      </c>
      <c r="K5708" s="151" t="str">
        <f>IFERROR(IF(VLOOKUP(B5708,comp!$D:$L,1,FALSE)=B5708,"",""),"Novo")</f>
        <v/>
      </c>
    </row>
    <row r="5709" spans="1:11">
      <c r="A5709" s="151">
        <v>4790</v>
      </c>
      <c r="B5709" s="151">
        <v>39699</v>
      </c>
      <c r="C5709" s="151" t="s">
        <v>4282</v>
      </c>
      <c r="D5709" s="151" t="s">
        <v>838</v>
      </c>
      <c r="E5709" s="151">
        <v>0.1632653</v>
      </c>
      <c r="F5709" s="154" t="s">
        <v>8478</v>
      </c>
      <c r="G5709" s="156">
        <v>2.6628570429999998</v>
      </c>
      <c r="H5709" s="156">
        <v>0</v>
      </c>
      <c r="I5709" s="156">
        <v>3636.156450901</v>
      </c>
      <c r="J5709" s="156" t="s">
        <v>4328</v>
      </c>
      <c r="K5709" s="151" t="str">
        <f>IFERROR(IF(VLOOKUP(B5709,comp!$D:$L,1,FALSE)=B5709,"",""),"Novo")</f>
        <v/>
      </c>
    </row>
    <row r="5710" spans="1:11">
      <c r="A5710" s="151">
        <v>4813</v>
      </c>
      <c r="B5710" s="151">
        <v>4813</v>
      </c>
      <c r="C5710" s="151" t="s">
        <v>4283</v>
      </c>
      <c r="D5710" s="151" t="s">
        <v>838</v>
      </c>
      <c r="E5710" s="151">
        <v>1</v>
      </c>
      <c r="F5710" s="154" t="s">
        <v>8479</v>
      </c>
      <c r="G5710" s="156">
        <v>400</v>
      </c>
      <c r="H5710" s="156">
        <v>0</v>
      </c>
      <c r="I5710" s="156">
        <v>9216.1401604800012</v>
      </c>
      <c r="J5710" s="156" t="s">
        <v>4328</v>
      </c>
      <c r="K5710" s="151" t="str">
        <f>IFERROR(IF(VLOOKUP(B5710,comp!$D:$L,1,FALSE)=B5710,"",""),"Novo")</f>
        <v/>
      </c>
    </row>
    <row r="5711" spans="1:11">
      <c r="A5711" s="151">
        <v>4813</v>
      </c>
      <c r="B5711" s="151">
        <v>10848</v>
      </c>
      <c r="C5711" s="151" t="s">
        <v>4284</v>
      </c>
      <c r="D5711" s="151" t="s">
        <v>727</v>
      </c>
      <c r="E5711" s="151">
        <v>3.0150301000000002</v>
      </c>
      <c r="F5711" s="154" t="s">
        <v>8480</v>
      </c>
      <c r="G5711" s="156">
        <v>3636.156450901</v>
      </c>
      <c r="H5711" s="156">
        <v>0</v>
      </c>
      <c r="I5711" s="156">
        <v>9.0000900000000001</v>
      </c>
      <c r="J5711" s="156" t="s">
        <v>4328</v>
      </c>
      <c r="K5711" s="151" t="str">
        <f>IFERROR(IF(VLOOKUP(B5711,comp!$D:$L,1,FALSE)=B5711,"",""),"Novo")</f>
        <v/>
      </c>
    </row>
    <row r="5712" spans="1:11">
      <c r="A5712" s="151">
        <v>4813</v>
      </c>
      <c r="B5712" s="151">
        <v>10849</v>
      </c>
      <c r="C5712" s="151" t="s">
        <v>4285</v>
      </c>
      <c r="D5712" s="151" t="s">
        <v>727</v>
      </c>
      <c r="E5712" s="151">
        <v>4.8000480000000003</v>
      </c>
      <c r="F5712" s="154" t="s">
        <v>8481</v>
      </c>
      <c r="G5712" s="156">
        <v>9216.1401604800012</v>
      </c>
      <c r="H5712" s="156">
        <v>0</v>
      </c>
      <c r="I5712" s="156">
        <v>43.560435599999998</v>
      </c>
      <c r="J5712" s="156" t="s">
        <v>4328</v>
      </c>
      <c r="K5712" s="151" t="str">
        <f>IFERROR(IF(VLOOKUP(B5712,comp!$D:$L,1,FALSE)=B5712,"",""),"Novo")</f>
        <v/>
      </c>
    </row>
    <row r="5713" spans="1:11">
      <c r="A5713" s="151">
        <v>4813</v>
      </c>
      <c r="B5713" s="151">
        <v>10850</v>
      </c>
      <c r="C5713" s="151" t="s">
        <v>4286</v>
      </c>
      <c r="D5713" s="151" t="s">
        <v>727</v>
      </c>
      <c r="E5713" s="151">
        <v>0.15000150000000001</v>
      </c>
      <c r="F5713" s="154" t="s">
        <v>8482</v>
      </c>
      <c r="G5713" s="156">
        <v>9.0000900000000001</v>
      </c>
      <c r="H5713" s="156">
        <v>0</v>
      </c>
      <c r="I5713" s="156">
        <v>3317.8219778879998</v>
      </c>
      <c r="J5713" s="156" t="s">
        <v>4328</v>
      </c>
      <c r="K5713" s="151" t="str">
        <f>IFERROR(IF(VLOOKUP(B5713,comp!$D:$L,1,FALSE)=B5713,"",""),"Novo")</f>
        <v/>
      </c>
    </row>
    <row r="5714" spans="1:11">
      <c r="A5714" s="151">
        <v>4813</v>
      </c>
      <c r="B5714" s="151">
        <v>13521</v>
      </c>
      <c r="C5714" s="151" t="s">
        <v>4287</v>
      </c>
      <c r="D5714" s="151" t="s">
        <v>727</v>
      </c>
      <c r="E5714" s="151">
        <v>0.3300033</v>
      </c>
      <c r="F5714" s="154" t="s">
        <v>8483</v>
      </c>
      <c r="G5714" s="156">
        <v>43.560435599999998</v>
      </c>
      <c r="H5714" s="156">
        <v>0</v>
      </c>
      <c r="I5714" s="156">
        <v>2134.4613444000001</v>
      </c>
      <c r="J5714" s="156" t="s">
        <v>4328</v>
      </c>
      <c r="K5714" s="151" t="str">
        <f>IFERROR(IF(VLOOKUP(B5714,comp!$D:$L,1,FALSE)=B5714,"",""),"Novo")</f>
        <v/>
      </c>
    </row>
    <row r="5715" spans="1:11">
      <c r="A5715" s="151">
        <v>4813</v>
      </c>
      <c r="B5715" s="151">
        <v>34721</v>
      </c>
      <c r="C5715" s="151" t="s">
        <v>4288</v>
      </c>
      <c r="D5715" s="151" t="s">
        <v>838</v>
      </c>
      <c r="E5715" s="151">
        <v>2.8800287999999998</v>
      </c>
      <c r="F5715" s="154" t="s">
        <v>8484</v>
      </c>
      <c r="G5715" s="156">
        <v>3317.8219778879998</v>
      </c>
      <c r="H5715" s="156">
        <v>0</v>
      </c>
      <c r="I5715" s="156">
        <v>3.4596334800000004</v>
      </c>
      <c r="J5715" s="156" t="s">
        <v>4328</v>
      </c>
      <c r="K5715" s="151" t="str">
        <f>IFERROR(IF(VLOOKUP(B5715,comp!$D:$L,1,FALSE)=B5715,"",""),"Novo")</f>
        <v/>
      </c>
    </row>
    <row r="5716" spans="1:11">
      <c r="A5716" s="151">
        <v>4813</v>
      </c>
      <c r="B5716" s="151">
        <v>34723</v>
      </c>
      <c r="C5716" s="151" t="s">
        <v>4289</v>
      </c>
      <c r="D5716" s="151" t="s">
        <v>838</v>
      </c>
      <c r="E5716" s="151">
        <v>2.3100231</v>
      </c>
      <c r="F5716" s="154" t="s">
        <v>8485</v>
      </c>
      <c r="G5716" s="156">
        <v>2134.4613444000001</v>
      </c>
      <c r="H5716" s="156">
        <v>0</v>
      </c>
      <c r="I5716" s="156">
        <v>432.5</v>
      </c>
      <c r="J5716" s="156" t="s">
        <v>4328</v>
      </c>
      <c r="K5716" s="151" t="str">
        <f>IFERROR(IF(VLOOKUP(B5716,comp!$D:$L,1,FALSE)=B5716,"",""),"Novo")</f>
        <v/>
      </c>
    </row>
    <row r="5717" spans="1:11">
      <c r="A5717" s="151">
        <v>4813</v>
      </c>
      <c r="B5717" s="151">
        <v>34744</v>
      </c>
      <c r="C5717" s="151" t="s">
        <v>4290</v>
      </c>
      <c r="D5717" s="151" t="s">
        <v>838</v>
      </c>
      <c r="E5717" s="151">
        <v>9.3000899999999997E-2</v>
      </c>
      <c r="F5717" s="154" t="s">
        <v>8486</v>
      </c>
      <c r="G5717" s="156">
        <v>3.4596334800000004</v>
      </c>
      <c r="H5717" s="156">
        <v>0</v>
      </c>
      <c r="I5717" s="156">
        <v>409.36751169299998</v>
      </c>
      <c r="J5717" s="156" t="s">
        <v>4328</v>
      </c>
      <c r="K5717" s="151" t="str">
        <f>IFERROR(IF(VLOOKUP(B5717,comp!$D:$L,1,FALSE)=B5717,"",""),"Novo")</f>
        <v/>
      </c>
    </row>
    <row r="5718" spans="1:11">
      <c r="A5718" s="151">
        <v>4818</v>
      </c>
      <c r="B5718" s="151">
        <v>4818</v>
      </c>
      <c r="C5718" s="151" t="s">
        <v>4291</v>
      </c>
      <c r="D5718" s="151" t="s">
        <v>838</v>
      </c>
      <c r="E5718" s="151">
        <v>1</v>
      </c>
      <c r="F5718" s="154" t="s">
        <v>8487</v>
      </c>
      <c r="G5718" s="156">
        <v>432.5</v>
      </c>
      <c r="H5718" s="156">
        <v>0</v>
      </c>
      <c r="I5718" s="156">
        <v>8.6717599999999999E-4</v>
      </c>
      <c r="J5718" s="156" t="s">
        <v>4328</v>
      </c>
      <c r="K5718" s="151" t="str">
        <f>IFERROR(IF(VLOOKUP(B5718,comp!$D:$L,1,FALSE)=B5718,"",""),"Novo")</f>
        <v/>
      </c>
    </row>
    <row r="5719" spans="1:11">
      <c r="A5719" s="151">
        <v>4818</v>
      </c>
      <c r="B5719" s="151">
        <v>4822</v>
      </c>
      <c r="C5719" s="151" t="s">
        <v>4292</v>
      </c>
      <c r="D5719" s="151" t="s">
        <v>838</v>
      </c>
      <c r="E5719" s="151">
        <v>0.97290089999999996</v>
      </c>
      <c r="F5719" s="154" t="s">
        <v>8488</v>
      </c>
      <c r="G5719" s="156">
        <v>409.36751169299998</v>
      </c>
      <c r="H5719" s="156">
        <v>0</v>
      </c>
      <c r="I5719" s="156">
        <v>53.429721281999996</v>
      </c>
      <c r="J5719" s="156" t="s">
        <v>4328</v>
      </c>
      <c r="K5719" s="151" t="str">
        <f>IFERROR(IF(VLOOKUP(B5719,comp!$D:$L,1,FALSE)=B5719,"",""),"Novo")</f>
        <v/>
      </c>
    </row>
    <row r="5720" spans="1:11">
      <c r="A5720" s="151">
        <v>4818</v>
      </c>
      <c r="B5720" s="151">
        <v>4824</v>
      </c>
      <c r="C5720" s="151" t="s">
        <v>4293</v>
      </c>
      <c r="D5720" s="151" t="s">
        <v>828</v>
      </c>
      <c r="E5720" s="151">
        <v>1.4216000000000001E-3</v>
      </c>
      <c r="F5720" s="154" t="s">
        <v>8489</v>
      </c>
      <c r="G5720" s="156">
        <v>8.6717599999999999E-4</v>
      </c>
      <c r="H5720" s="156">
        <v>0</v>
      </c>
      <c r="I5720" s="156">
        <v>27.886768311999997</v>
      </c>
      <c r="J5720" s="156" t="s">
        <v>4328</v>
      </c>
      <c r="K5720" s="151" t="str">
        <f>IFERROR(IF(VLOOKUP(B5720,comp!$D:$L,1,FALSE)=B5720,"",""),"Novo")</f>
        <v/>
      </c>
    </row>
    <row r="5721" spans="1:11">
      <c r="A5721" s="151">
        <v>4818</v>
      </c>
      <c r="B5721" s="151">
        <v>4825</v>
      </c>
      <c r="C5721" s="151" t="s">
        <v>4294</v>
      </c>
      <c r="D5721" s="151" t="s">
        <v>826</v>
      </c>
      <c r="E5721" s="151">
        <v>0.35148819999999997</v>
      </c>
      <c r="F5721" s="154" t="s">
        <v>8490</v>
      </c>
      <c r="G5721" s="156">
        <v>53.429721281999996</v>
      </c>
      <c r="H5721" s="156">
        <v>0</v>
      </c>
      <c r="I5721" s="156">
        <v>13.656152779999998</v>
      </c>
      <c r="J5721" s="156" t="s">
        <v>4328</v>
      </c>
      <c r="K5721" s="151" t="str">
        <f>IFERROR(IF(VLOOKUP(B5721,comp!$D:$L,1,FALSE)=B5721,"",""),"Novo")</f>
        <v/>
      </c>
    </row>
    <row r="5722" spans="1:11">
      <c r="A5722" s="151">
        <v>4818</v>
      </c>
      <c r="B5722" s="151">
        <v>4826</v>
      </c>
      <c r="C5722" s="151" t="s">
        <v>4295</v>
      </c>
      <c r="D5722" s="151" t="s">
        <v>826</v>
      </c>
      <c r="E5722" s="151">
        <v>0.25393159999999998</v>
      </c>
      <c r="F5722" s="154" t="s">
        <v>8491</v>
      </c>
      <c r="G5722" s="156">
        <v>27.886768311999997</v>
      </c>
      <c r="H5722" s="156">
        <v>0</v>
      </c>
      <c r="I5722" s="156">
        <v>6.1303067180000008</v>
      </c>
      <c r="J5722" s="156" t="s">
        <v>4328</v>
      </c>
      <c r="K5722" s="151" t="str">
        <f>IFERROR(IF(VLOOKUP(B5722,comp!$D:$L,1,FALSE)=B5722,"",""),"Novo")</f>
        <v/>
      </c>
    </row>
    <row r="5723" spans="1:11">
      <c r="A5723" s="151">
        <v>4818</v>
      </c>
      <c r="B5723" s="151">
        <v>4828</v>
      </c>
      <c r="C5723" s="151" t="s">
        <v>4296</v>
      </c>
      <c r="D5723" s="151" t="s">
        <v>826</v>
      </c>
      <c r="E5723" s="151">
        <v>0.17769879999999999</v>
      </c>
      <c r="F5723" s="154" t="s">
        <v>8492</v>
      </c>
      <c r="G5723" s="156">
        <v>13.656152779999998</v>
      </c>
      <c r="H5723" s="156">
        <v>0</v>
      </c>
      <c r="I5723" s="156">
        <v>1004.8949727749999</v>
      </c>
      <c r="J5723" s="156" t="s">
        <v>4328</v>
      </c>
      <c r="K5723" s="151" t="str">
        <f>IFERROR(IF(VLOOKUP(B5723,comp!$D:$L,1,FALSE)=B5723,"",""),"Novo")</f>
        <v/>
      </c>
    </row>
    <row r="5724" spans="1:11">
      <c r="A5724" s="151">
        <v>4818</v>
      </c>
      <c r="B5724" s="151">
        <v>4829</v>
      </c>
      <c r="C5724" s="151" t="s">
        <v>4297</v>
      </c>
      <c r="D5724" s="151" t="s">
        <v>826</v>
      </c>
      <c r="E5724" s="151">
        <v>0.1190582</v>
      </c>
      <c r="F5724" s="154" t="s">
        <v>8493</v>
      </c>
      <c r="G5724" s="156">
        <v>6.1303067180000008</v>
      </c>
      <c r="H5724" s="156">
        <v>0</v>
      </c>
      <c r="I5724" s="156">
        <v>625.74308950400007</v>
      </c>
      <c r="J5724" s="156" t="s">
        <v>4328</v>
      </c>
      <c r="K5724" s="151" t="str">
        <f>IFERROR(IF(VLOOKUP(B5724,comp!$D:$L,1,FALSE)=B5724,"",""),"Novo")</f>
        <v/>
      </c>
    </row>
    <row r="5725" spans="1:11">
      <c r="A5725" s="151">
        <v>4818</v>
      </c>
      <c r="B5725" s="151">
        <v>10629</v>
      </c>
      <c r="C5725" s="151" t="s">
        <v>4298</v>
      </c>
      <c r="D5725" s="151" t="s">
        <v>838</v>
      </c>
      <c r="E5725" s="151">
        <v>1.5243002999999999</v>
      </c>
      <c r="F5725" s="154" t="s">
        <v>8494</v>
      </c>
      <c r="G5725" s="156">
        <v>1004.8949727749999</v>
      </c>
      <c r="H5725" s="156">
        <v>0</v>
      </c>
      <c r="I5725" s="156">
        <v>4.0947164320000002</v>
      </c>
      <c r="J5725" s="156" t="s">
        <v>4328</v>
      </c>
      <c r="K5725" s="151" t="str">
        <f>IFERROR(IF(VLOOKUP(B5725,comp!$D:$L,1,FALSE)=B5725,"",""),"Novo")</f>
        <v/>
      </c>
    </row>
    <row r="5726" spans="1:11">
      <c r="A5726" s="151">
        <v>4818</v>
      </c>
      <c r="B5726" s="151">
        <v>11692</v>
      </c>
      <c r="C5726" s="151" t="s">
        <v>4299</v>
      </c>
      <c r="D5726" s="151" t="s">
        <v>838</v>
      </c>
      <c r="E5726" s="151">
        <v>1.2028432</v>
      </c>
      <c r="F5726" s="154" t="s">
        <v>8495</v>
      </c>
      <c r="G5726" s="156">
        <v>625.74308950400007</v>
      </c>
      <c r="H5726" s="156">
        <v>0</v>
      </c>
      <c r="I5726" s="156">
        <v>24.119194421</v>
      </c>
      <c r="J5726" s="156" t="s">
        <v>4328</v>
      </c>
      <c r="K5726" s="151" t="str">
        <f>IFERROR(IF(VLOOKUP(B5726,comp!$D:$L,1,FALSE)=B5726,"",""),"Novo")</f>
        <v/>
      </c>
    </row>
    <row r="5727" spans="1:11">
      <c r="A5727" s="151">
        <v>4818</v>
      </c>
      <c r="B5727" s="151">
        <v>20249</v>
      </c>
      <c r="C5727" s="151" t="s">
        <v>4300</v>
      </c>
      <c r="D5727" s="151" t="s">
        <v>826</v>
      </c>
      <c r="E5727" s="151">
        <v>9.7307900000000003E-2</v>
      </c>
      <c r="F5727" s="154" t="s">
        <v>8496</v>
      </c>
      <c r="G5727" s="156">
        <v>4.0947164320000002</v>
      </c>
      <c r="H5727" s="156">
        <v>0</v>
      </c>
      <c r="I5727" s="156">
        <v>1.22878628</v>
      </c>
      <c r="J5727" s="156" t="s">
        <v>4328</v>
      </c>
      <c r="K5727" s="151" t="str">
        <f>IFERROR(IF(VLOOKUP(B5727,comp!$D:$L,1,FALSE)=B5727,"",""),"Novo")</f>
        <v/>
      </c>
    </row>
    <row r="5728" spans="1:11">
      <c r="A5728" s="151">
        <v>4818</v>
      </c>
      <c r="B5728" s="151">
        <v>34747</v>
      </c>
      <c r="C5728" s="151" t="s">
        <v>4301</v>
      </c>
      <c r="D5728" s="151" t="s">
        <v>826</v>
      </c>
      <c r="E5728" s="151">
        <v>0.2361617</v>
      </c>
      <c r="F5728" s="154" t="s">
        <v>8497</v>
      </c>
      <c r="G5728" s="156">
        <v>24.119194421</v>
      </c>
      <c r="H5728" s="156">
        <v>0</v>
      </c>
      <c r="I5728" s="156">
        <v>419.7</v>
      </c>
      <c r="J5728" s="156" t="s">
        <v>4328</v>
      </c>
      <c r="K5728" s="151" t="str">
        <f>IFERROR(IF(VLOOKUP(B5728,comp!$D:$L,1,FALSE)=B5728,"",""),"Novo")</f>
        <v/>
      </c>
    </row>
    <row r="5729" spans="1:11">
      <c r="A5729" s="151">
        <v>4818</v>
      </c>
      <c r="B5729" s="151">
        <v>38633</v>
      </c>
      <c r="C5729" s="151" t="s">
        <v>4302</v>
      </c>
      <c r="D5729" s="151" t="s">
        <v>727</v>
      </c>
      <c r="E5729" s="151">
        <v>5.3309599999999999E-2</v>
      </c>
      <c r="F5729" s="154" t="s">
        <v>8498</v>
      </c>
      <c r="G5729" s="156">
        <v>1.22878628</v>
      </c>
      <c r="H5729" s="156">
        <v>0</v>
      </c>
      <c r="I5729" s="156">
        <v>879.98214554800006</v>
      </c>
      <c r="J5729" s="156" t="s">
        <v>4328</v>
      </c>
      <c r="K5729" s="151" t="str">
        <f>IFERROR(IF(VLOOKUP(B5729,comp!$D:$L,1,FALSE)=B5729,"",""),"Novo")</f>
        <v/>
      </c>
    </row>
    <row r="5730" spans="1:11">
      <c r="A5730" s="151">
        <v>4917</v>
      </c>
      <c r="B5730" s="151">
        <v>4917</v>
      </c>
      <c r="C5730" s="151" t="s">
        <v>4303</v>
      </c>
      <c r="D5730" s="151" t="s">
        <v>838</v>
      </c>
      <c r="E5730" s="151">
        <v>1</v>
      </c>
      <c r="F5730" s="154" t="s">
        <v>8499</v>
      </c>
      <c r="G5730" s="156">
        <v>419.7</v>
      </c>
      <c r="H5730" s="156">
        <v>0</v>
      </c>
      <c r="I5730" s="156">
        <v>361.12286593200002</v>
      </c>
      <c r="J5730" s="156" t="s">
        <v>4328</v>
      </c>
      <c r="K5730" s="151" t="str">
        <f>IFERROR(IF(VLOOKUP(B5730,comp!$D:$L,1,FALSE)=B5730,"",""),"Novo")</f>
        <v/>
      </c>
    </row>
    <row r="5731" spans="1:11">
      <c r="A5731" s="151">
        <v>4917</v>
      </c>
      <c r="B5731" s="151">
        <v>4914</v>
      </c>
      <c r="C5731" s="151" t="s">
        <v>2048</v>
      </c>
      <c r="D5731" s="151" t="s">
        <v>838</v>
      </c>
      <c r="E5731" s="151">
        <v>1.4480059000000001</v>
      </c>
      <c r="F5731" s="154" t="s">
        <v>8500</v>
      </c>
      <c r="G5731" s="156">
        <v>879.98214554800006</v>
      </c>
      <c r="H5731" s="156">
        <v>0</v>
      </c>
      <c r="I5731" s="156">
        <v>1338.5065123709999</v>
      </c>
      <c r="J5731" s="156" t="s">
        <v>4328</v>
      </c>
      <c r="K5731" s="151" t="str">
        <f>IFERROR(IF(VLOOKUP(B5731,comp!$D:$L,1,FALSE)=B5731,"",""),"Novo")</f>
        <v/>
      </c>
    </row>
    <row r="5732" spans="1:11">
      <c r="A5732" s="151">
        <v>4917</v>
      </c>
      <c r="B5732" s="151">
        <v>4922</v>
      </c>
      <c r="C5732" s="151" t="s">
        <v>2054</v>
      </c>
      <c r="D5732" s="151" t="s">
        <v>838</v>
      </c>
      <c r="E5732" s="151">
        <v>0.92759720000000001</v>
      </c>
      <c r="F5732" s="154" t="s">
        <v>8501</v>
      </c>
      <c r="G5732" s="156">
        <v>361.12286593200002</v>
      </c>
      <c r="H5732" s="156">
        <v>0</v>
      </c>
      <c r="I5732" s="156">
        <v>1407.3642255549998</v>
      </c>
      <c r="J5732" s="156" t="s">
        <v>4328</v>
      </c>
      <c r="K5732" s="151" t="str">
        <f>IFERROR(IF(VLOOKUP(B5732,comp!$D:$L,1,FALSE)=B5732,"",""),"Novo")</f>
        <v/>
      </c>
    </row>
    <row r="5733" spans="1:11">
      <c r="A5733" s="151">
        <v>4917</v>
      </c>
      <c r="B5733" s="151">
        <v>39024</v>
      </c>
      <c r="C5733" s="151" t="s">
        <v>2051</v>
      </c>
      <c r="D5733" s="151" t="s">
        <v>727</v>
      </c>
      <c r="E5733" s="151">
        <v>1.7858421</v>
      </c>
      <c r="F5733" s="154" t="s">
        <v>8502</v>
      </c>
      <c r="G5733" s="156">
        <v>1338.5065123709999</v>
      </c>
      <c r="H5733" s="156">
        <v>0</v>
      </c>
      <c r="I5733" s="156">
        <v>455.8</v>
      </c>
      <c r="J5733" s="156" t="s">
        <v>4328</v>
      </c>
      <c r="K5733" s="151" t="str">
        <f>IFERROR(IF(VLOOKUP(B5733,comp!$D:$L,1,FALSE)=B5733,"",""),"Novo")</f>
        <v/>
      </c>
    </row>
    <row r="5734" spans="1:11">
      <c r="A5734" s="151">
        <v>4917</v>
      </c>
      <c r="B5734" s="151">
        <v>39025</v>
      </c>
      <c r="C5734" s="151" t="s">
        <v>2050</v>
      </c>
      <c r="D5734" s="151" t="s">
        <v>727</v>
      </c>
      <c r="E5734" s="151">
        <v>1.8311941</v>
      </c>
      <c r="F5734" s="154" t="s">
        <v>8503</v>
      </c>
      <c r="G5734" s="156">
        <v>1407.3642255549998</v>
      </c>
      <c r="H5734" s="156">
        <v>0</v>
      </c>
      <c r="I5734" s="156">
        <v>227.87474519599999</v>
      </c>
      <c r="J5734" s="156" t="s">
        <v>4328</v>
      </c>
      <c r="K5734" s="151" t="str">
        <f>IFERROR(IF(VLOOKUP(B5734,comp!$D:$L,1,FALSE)=B5734,"",""),"Novo")</f>
        <v/>
      </c>
    </row>
    <row r="5735" spans="1:11">
      <c r="A5735" s="151">
        <v>4969</v>
      </c>
      <c r="B5735" s="151">
        <v>4969</v>
      </c>
      <c r="C5735" s="151" t="s">
        <v>1995</v>
      </c>
      <c r="D5735" s="151" t="s">
        <v>838</v>
      </c>
      <c r="E5735" s="151">
        <v>1</v>
      </c>
      <c r="F5735" s="154" t="s">
        <v>8504</v>
      </c>
      <c r="G5735" s="156">
        <v>455.8</v>
      </c>
      <c r="H5735" s="156">
        <v>0</v>
      </c>
      <c r="I5735" s="156">
        <v>941.03404900399994</v>
      </c>
      <c r="J5735" s="156" t="s">
        <v>4328</v>
      </c>
      <c r="K5735" s="151" t="str">
        <f>IFERROR(IF(VLOOKUP(B5735,comp!$D:$L,1,FALSE)=B5735,"",""),"Novo")</f>
        <v/>
      </c>
    </row>
    <row r="5736" spans="1:11">
      <c r="A5736" s="151">
        <v>4969</v>
      </c>
      <c r="B5736" s="151">
        <v>4977</v>
      </c>
      <c r="C5736" s="151" t="s">
        <v>4304</v>
      </c>
      <c r="D5736" s="151" t="s">
        <v>838</v>
      </c>
      <c r="E5736" s="151">
        <v>0.70707070000000005</v>
      </c>
      <c r="F5736" s="154" t="s">
        <v>8505</v>
      </c>
      <c r="G5736" s="156">
        <v>227.87474519599999</v>
      </c>
      <c r="H5736" s="156">
        <v>0</v>
      </c>
      <c r="I5736" s="156">
        <v>500.07415190400002</v>
      </c>
      <c r="J5736" s="156" t="s">
        <v>4328</v>
      </c>
      <c r="K5736" s="151" t="str">
        <f>IFERROR(IF(VLOOKUP(B5736,comp!$D:$L,1,FALSE)=B5736,"",""),"Novo")</f>
        <v/>
      </c>
    </row>
    <row r="5737" spans="1:11">
      <c r="A5737" s="151">
        <v>4969</v>
      </c>
      <c r="B5737" s="151">
        <v>4998</v>
      </c>
      <c r="C5737" s="151" t="s">
        <v>1996</v>
      </c>
      <c r="D5737" s="151" t="s">
        <v>838</v>
      </c>
      <c r="E5737" s="151">
        <v>1.4368687</v>
      </c>
      <c r="F5737" s="154" t="s">
        <v>8506</v>
      </c>
      <c r="G5737" s="156">
        <v>941.03404900399994</v>
      </c>
      <c r="H5737" s="156">
        <v>0</v>
      </c>
      <c r="I5737" s="156">
        <v>1364.2689671279998</v>
      </c>
      <c r="J5737" s="156" t="s">
        <v>4328</v>
      </c>
      <c r="K5737" s="151" t="str">
        <f>IFERROR(IF(VLOOKUP(B5737,comp!$D:$L,1,FALSE)=B5737,"",""),"Novo")</f>
        <v/>
      </c>
    </row>
    <row r="5738" spans="1:11">
      <c r="A5738" s="151">
        <v>4969</v>
      </c>
      <c r="B5738" s="151">
        <v>5002</v>
      </c>
      <c r="C5738" s="151" t="s">
        <v>4305</v>
      </c>
      <c r="D5738" s="151" t="s">
        <v>838</v>
      </c>
      <c r="E5738" s="151">
        <v>1.0474512</v>
      </c>
      <c r="F5738" s="154" t="s">
        <v>8507</v>
      </c>
      <c r="G5738" s="156">
        <v>500.07415190400002</v>
      </c>
      <c r="H5738" s="156">
        <v>0</v>
      </c>
      <c r="I5738" s="156">
        <v>240</v>
      </c>
      <c r="J5738" s="156" t="s">
        <v>4328</v>
      </c>
      <c r="K5738" s="151" t="str">
        <f>IFERROR(IF(VLOOKUP(B5738,comp!$D:$L,1,FALSE)=B5738,"",""),"Novo")</f>
        <v/>
      </c>
    </row>
    <row r="5739" spans="1:11">
      <c r="A5739" s="151">
        <v>4969</v>
      </c>
      <c r="B5739" s="151">
        <v>5028</v>
      </c>
      <c r="C5739" s="151" t="s">
        <v>4306</v>
      </c>
      <c r="D5739" s="151" t="s">
        <v>838</v>
      </c>
      <c r="E5739" s="151">
        <v>1.7300762999999999</v>
      </c>
      <c r="F5739" s="154" t="s">
        <v>8508</v>
      </c>
      <c r="G5739" s="156">
        <v>1364.2689671279998</v>
      </c>
      <c r="H5739" s="156">
        <v>0</v>
      </c>
      <c r="I5739" s="156">
        <v>302.82866770599998</v>
      </c>
      <c r="J5739" s="156" t="s">
        <v>4328</v>
      </c>
      <c r="K5739" s="151" t="str">
        <f>IFERROR(IF(VLOOKUP(B5739,comp!$D:$L,1,FALSE)=B5739,"",""),"Novo")</f>
        <v/>
      </c>
    </row>
    <row r="5740" spans="1:11">
      <c r="A5740" s="151">
        <v>4981</v>
      </c>
      <c r="B5740" s="151">
        <v>4981</v>
      </c>
      <c r="C5740" s="151" t="s">
        <v>1983</v>
      </c>
      <c r="D5740" s="151" t="s">
        <v>727</v>
      </c>
      <c r="E5740" s="151">
        <v>1</v>
      </c>
      <c r="F5740" s="154" t="s">
        <v>8509</v>
      </c>
      <c r="G5740" s="156">
        <v>240</v>
      </c>
      <c r="H5740" s="156">
        <v>0</v>
      </c>
      <c r="I5740" s="156">
        <v>386.26312526999999</v>
      </c>
      <c r="J5740" s="156" t="s">
        <v>4328</v>
      </c>
      <c r="K5740" s="151" t="str">
        <f>IFERROR(IF(VLOOKUP(B5740,comp!$D:$L,1,FALSE)=B5740,"",""),"Novo")</f>
        <v/>
      </c>
    </row>
    <row r="5741" spans="1:11">
      <c r="A5741" s="151">
        <v>4981</v>
      </c>
      <c r="B5741" s="151">
        <v>4962</v>
      </c>
      <c r="C5741" s="151" t="s">
        <v>1993</v>
      </c>
      <c r="D5741" s="151" t="s">
        <v>727</v>
      </c>
      <c r="E5741" s="151">
        <v>1.1232934000000001</v>
      </c>
      <c r="F5741" s="154" t="s">
        <v>8510</v>
      </c>
      <c r="G5741" s="156">
        <v>302.82866770599998</v>
      </c>
      <c r="H5741" s="156">
        <v>0</v>
      </c>
      <c r="I5741" s="156">
        <v>486.904794864</v>
      </c>
      <c r="J5741" s="156" t="s">
        <v>4328</v>
      </c>
      <c r="K5741" s="151" t="str">
        <f>IFERROR(IF(VLOOKUP(B5741,comp!$D:$L,1,FALSE)=B5741,"",""),"Novo")</f>
        <v/>
      </c>
    </row>
    <row r="5742" spans="1:11">
      <c r="A5742" s="151">
        <v>4981</v>
      </c>
      <c r="B5742" s="151">
        <v>4964</v>
      </c>
      <c r="C5742" s="151" t="s">
        <v>1994</v>
      </c>
      <c r="D5742" s="151" t="s">
        <v>727</v>
      </c>
      <c r="E5742" s="151">
        <v>1.2686409999999999</v>
      </c>
      <c r="F5742" s="154" t="s">
        <v>8511</v>
      </c>
      <c r="G5742" s="156">
        <v>386.26312526999999</v>
      </c>
      <c r="H5742" s="156">
        <v>0</v>
      </c>
      <c r="I5742" s="156">
        <v>482.41021604400004</v>
      </c>
      <c r="J5742" s="156" t="s">
        <v>4328</v>
      </c>
      <c r="K5742" s="151" t="str">
        <f>IFERROR(IF(VLOOKUP(B5742,comp!$D:$L,1,FALSE)=B5742,"",""),"Novo")</f>
        <v/>
      </c>
    </row>
    <row r="5743" spans="1:11">
      <c r="A5743" s="151">
        <v>4981</v>
      </c>
      <c r="B5743" s="151">
        <v>4982</v>
      </c>
      <c r="C5743" s="151" t="s">
        <v>4307</v>
      </c>
      <c r="D5743" s="151" t="s">
        <v>727</v>
      </c>
      <c r="E5743" s="151">
        <v>1.4243646000000001</v>
      </c>
      <c r="F5743" s="154" t="s">
        <v>8512</v>
      </c>
      <c r="G5743" s="156">
        <v>486.904794864</v>
      </c>
      <c r="H5743" s="156">
        <v>0</v>
      </c>
      <c r="I5743" s="156">
        <v>553.46476470999994</v>
      </c>
      <c r="J5743" s="156" t="s">
        <v>4328</v>
      </c>
      <c r="K5743" s="151" t="str">
        <f>IFERROR(IF(VLOOKUP(B5743,comp!$D:$L,1,FALSE)=B5743,"",""),"Novo")</f>
        <v/>
      </c>
    </row>
    <row r="5744" spans="1:11">
      <c r="A5744" s="151">
        <v>4981</v>
      </c>
      <c r="B5744" s="151">
        <v>4987</v>
      </c>
      <c r="C5744" s="151" t="s">
        <v>1985</v>
      </c>
      <c r="D5744" s="151" t="s">
        <v>727</v>
      </c>
      <c r="E5744" s="151">
        <v>1.4177694000000001</v>
      </c>
      <c r="F5744" s="154" t="s">
        <v>8513</v>
      </c>
      <c r="G5744" s="156">
        <v>482.41021604400004</v>
      </c>
      <c r="H5744" s="156">
        <v>0</v>
      </c>
      <c r="I5744" s="156">
        <v>368.561030055</v>
      </c>
      <c r="J5744" s="156" t="s">
        <v>4328</v>
      </c>
      <c r="K5744" s="151" t="str">
        <f>IFERROR(IF(VLOOKUP(B5744,comp!$D:$L,1,FALSE)=B5744,"",""),"Novo")</f>
        <v/>
      </c>
    </row>
    <row r="5745" spans="1:11">
      <c r="A5745" s="151">
        <v>4981</v>
      </c>
      <c r="B5745" s="151">
        <v>4989</v>
      </c>
      <c r="C5745" s="151" t="s">
        <v>4308</v>
      </c>
      <c r="D5745" s="151" t="s">
        <v>727</v>
      </c>
      <c r="E5745" s="151">
        <v>1.5185884999999999</v>
      </c>
      <c r="F5745" s="154" t="s">
        <v>8514</v>
      </c>
      <c r="G5745" s="156">
        <v>553.46476470999994</v>
      </c>
      <c r="H5745" s="156">
        <v>0</v>
      </c>
      <c r="I5745" s="156">
        <v>234.87675695999997</v>
      </c>
      <c r="J5745" s="156" t="s">
        <v>4328</v>
      </c>
      <c r="K5745" s="151" t="str">
        <f>IFERROR(IF(VLOOKUP(B5745,comp!$D:$L,1,FALSE)=B5745,"",""),"Novo")</f>
        <v/>
      </c>
    </row>
    <row r="5746" spans="1:11">
      <c r="A5746" s="151">
        <v>4981</v>
      </c>
      <c r="B5746" s="151">
        <v>4992</v>
      </c>
      <c r="C5746" s="151" t="s">
        <v>1984</v>
      </c>
      <c r="D5746" s="151" t="s">
        <v>727</v>
      </c>
      <c r="E5746" s="151">
        <v>1.2392354999999999</v>
      </c>
      <c r="F5746" s="154" t="s">
        <v>8515</v>
      </c>
      <c r="G5746" s="156">
        <v>368.561030055</v>
      </c>
      <c r="H5746" s="156">
        <v>0</v>
      </c>
      <c r="I5746" s="156">
        <v>211.30305063700001</v>
      </c>
      <c r="J5746" s="156" t="s">
        <v>4328</v>
      </c>
      <c r="K5746" s="151" t="str">
        <f>IFERROR(IF(VLOOKUP(B5746,comp!$D:$L,1,FALSE)=B5746,"",""),"Novo")</f>
        <v/>
      </c>
    </row>
    <row r="5747" spans="1:11">
      <c r="A5747" s="151">
        <v>4981</v>
      </c>
      <c r="B5747" s="151">
        <v>5020</v>
      </c>
      <c r="C5747" s="151" t="s">
        <v>1982</v>
      </c>
      <c r="D5747" s="151" t="s">
        <v>727</v>
      </c>
      <c r="E5747" s="151">
        <v>0.98928799999999995</v>
      </c>
      <c r="F5747" s="154" t="s">
        <v>8516</v>
      </c>
      <c r="G5747" s="156">
        <v>234.87675695999997</v>
      </c>
      <c r="H5747" s="156">
        <v>0</v>
      </c>
      <c r="I5747" s="156">
        <v>215.06939078100001</v>
      </c>
      <c r="J5747" s="156" t="s">
        <v>4328</v>
      </c>
      <c r="K5747" s="151" t="str">
        <f>IFERROR(IF(VLOOKUP(B5747,comp!$D:$L,1,FALSE)=B5747,"",""),"Novo")</f>
        <v/>
      </c>
    </row>
    <row r="5748" spans="1:11">
      <c r="A5748" s="151">
        <v>4981</v>
      </c>
      <c r="B5748" s="151">
        <v>10553</v>
      </c>
      <c r="C5748" s="151" t="s">
        <v>1962</v>
      </c>
      <c r="D5748" s="151" t="s">
        <v>727</v>
      </c>
      <c r="E5748" s="151">
        <v>0.93833230000000001</v>
      </c>
      <c r="F5748" s="154" t="s">
        <v>8517</v>
      </c>
      <c r="G5748" s="156">
        <v>211.30305063700001</v>
      </c>
      <c r="H5748" s="156">
        <v>0</v>
      </c>
      <c r="I5748" s="156">
        <v>255.774069736</v>
      </c>
      <c r="J5748" s="156" t="s">
        <v>4328</v>
      </c>
      <c r="K5748" s="151" t="str">
        <f>IFERROR(IF(VLOOKUP(B5748,comp!$D:$L,1,FALSE)=B5748,"",""),"Novo")</f>
        <v/>
      </c>
    </row>
    <row r="5749" spans="1:11">
      <c r="A5749" s="151">
        <v>4981</v>
      </c>
      <c r="B5749" s="151">
        <v>10554</v>
      </c>
      <c r="C5749" s="151" t="s">
        <v>1964</v>
      </c>
      <c r="D5749" s="151" t="s">
        <v>727</v>
      </c>
      <c r="E5749" s="151">
        <v>0.94664990000000004</v>
      </c>
      <c r="F5749" s="154" t="s">
        <v>8518</v>
      </c>
      <c r="G5749" s="156">
        <v>215.06939078100001</v>
      </c>
      <c r="H5749" s="156">
        <v>0</v>
      </c>
      <c r="I5749" s="156">
        <v>452.16544973599997</v>
      </c>
      <c r="J5749" s="156" t="s">
        <v>4328</v>
      </c>
      <c r="K5749" s="151" t="str">
        <f>IFERROR(IF(VLOOKUP(B5749,comp!$D:$L,1,FALSE)=B5749,"",""),"Novo")</f>
        <v/>
      </c>
    </row>
    <row r="5750" spans="1:11">
      <c r="A5750" s="151">
        <v>4981</v>
      </c>
      <c r="B5750" s="151">
        <v>10555</v>
      </c>
      <c r="C5750" s="151" t="s">
        <v>1965</v>
      </c>
      <c r="D5750" s="151" t="s">
        <v>727</v>
      </c>
      <c r="E5750" s="151">
        <v>1.0323461</v>
      </c>
      <c r="F5750" s="154" t="s">
        <v>8519</v>
      </c>
      <c r="G5750" s="156">
        <v>255.774069736</v>
      </c>
      <c r="H5750" s="156">
        <v>0</v>
      </c>
      <c r="I5750" s="156">
        <v>177.13031013600002</v>
      </c>
      <c r="J5750" s="156" t="s">
        <v>4328</v>
      </c>
      <c r="K5750" s="151" t="str">
        <f>IFERROR(IF(VLOOKUP(B5750,comp!$D:$L,1,FALSE)=B5750,"",""),"Novo")</f>
        <v/>
      </c>
    </row>
    <row r="5751" spans="1:11">
      <c r="A5751" s="151">
        <v>4981</v>
      </c>
      <c r="B5751" s="151">
        <v>10556</v>
      </c>
      <c r="C5751" s="151" t="s">
        <v>1966</v>
      </c>
      <c r="D5751" s="151" t="s">
        <v>727</v>
      </c>
      <c r="E5751" s="151">
        <v>1.3726107999999999</v>
      </c>
      <c r="F5751" s="154" t="s">
        <v>8520</v>
      </c>
      <c r="G5751" s="156">
        <v>452.16544973599997</v>
      </c>
      <c r="H5751" s="156">
        <v>0</v>
      </c>
      <c r="I5751" s="156">
        <v>190.75291418399999</v>
      </c>
      <c r="J5751" s="156" t="s">
        <v>4328</v>
      </c>
      <c r="K5751" s="151" t="str">
        <f>IFERROR(IF(VLOOKUP(B5751,comp!$D:$L,1,FALSE)=B5751,"",""),"Novo")</f>
        <v/>
      </c>
    </row>
    <row r="5752" spans="1:11">
      <c r="A5752" s="151">
        <v>4981</v>
      </c>
      <c r="B5752" s="151">
        <v>11364</v>
      </c>
      <c r="C5752" s="151" t="s">
        <v>4309</v>
      </c>
      <c r="D5752" s="151" t="s">
        <v>727</v>
      </c>
      <c r="E5752" s="151">
        <v>0.85910520000000001</v>
      </c>
      <c r="F5752" s="154" t="s">
        <v>8521</v>
      </c>
      <c r="G5752" s="156">
        <v>177.13031013600002</v>
      </c>
      <c r="H5752" s="156">
        <v>0</v>
      </c>
      <c r="I5752" s="156">
        <v>215.54491074400002</v>
      </c>
      <c r="J5752" s="156" t="s">
        <v>4328</v>
      </c>
      <c r="K5752" s="151" t="str">
        <f>IFERROR(IF(VLOOKUP(B5752,comp!$D:$L,1,FALSE)=B5752,"",""),"Novo")</f>
        <v/>
      </c>
    </row>
    <row r="5753" spans="1:11">
      <c r="A5753" s="151">
        <v>4981</v>
      </c>
      <c r="B5753" s="151">
        <v>11365</v>
      </c>
      <c r="C5753" s="151" t="s">
        <v>4310</v>
      </c>
      <c r="D5753" s="151" t="s">
        <v>727</v>
      </c>
      <c r="E5753" s="151">
        <v>0.89153539999999998</v>
      </c>
      <c r="F5753" s="154" t="s">
        <v>8522</v>
      </c>
      <c r="G5753" s="156">
        <v>190.75291418399999</v>
      </c>
      <c r="H5753" s="156">
        <v>0</v>
      </c>
      <c r="I5753" s="156">
        <v>256.29261636299998</v>
      </c>
      <c r="J5753" s="156" t="s">
        <v>4328</v>
      </c>
      <c r="K5753" s="151" t="str">
        <f>IFERROR(IF(VLOOKUP(B5753,comp!$D:$L,1,FALSE)=B5753,"",""),"Novo")</f>
        <v/>
      </c>
    </row>
    <row r="5754" spans="1:11">
      <c r="A5754" s="151">
        <v>4981</v>
      </c>
      <c r="B5754" s="151">
        <v>11366</v>
      </c>
      <c r="C5754" s="151" t="s">
        <v>4311</v>
      </c>
      <c r="D5754" s="151" t="s">
        <v>727</v>
      </c>
      <c r="E5754" s="151">
        <v>0.94770010000000005</v>
      </c>
      <c r="F5754" s="154" t="s">
        <v>8523</v>
      </c>
      <c r="G5754" s="156">
        <v>215.54491074400002</v>
      </c>
      <c r="H5754" s="156">
        <v>0</v>
      </c>
      <c r="I5754" s="156">
        <v>1981.45933264</v>
      </c>
      <c r="J5754" s="156" t="s">
        <v>4328</v>
      </c>
      <c r="K5754" s="151" t="str">
        <f>IFERROR(IF(VLOOKUP(B5754,comp!$D:$L,1,FALSE)=B5754,"",""),"Novo")</f>
        <v/>
      </c>
    </row>
    <row r="5755" spans="1:11">
      <c r="A5755" s="151">
        <v>4981</v>
      </c>
      <c r="B5755" s="151">
        <v>20322</v>
      </c>
      <c r="C5755" s="151" t="s">
        <v>1992</v>
      </c>
      <c r="D5755" s="151" t="s">
        <v>727</v>
      </c>
      <c r="E5755" s="151">
        <v>1.0333962999999999</v>
      </c>
      <c r="F5755" s="154" t="s">
        <v>8524</v>
      </c>
      <c r="G5755" s="156">
        <v>256.29261636299998</v>
      </c>
      <c r="H5755" s="156">
        <v>0</v>
      </c>
      <c r="I5755" s="156">
        <v>1981.45933264</v>
      </c>
      <c r="J5755" s="156" t="s">
        <v>4328</v>
      </c>
      <c r="K5755" s="151" t="str">
        <f>IFERROR(IF(VLOOKUP(B5755,comp!$D:$L,1,FALSE)=B5755,"",""),"Novo")</f>
        <v/>
      </c>
    </row>
    <row r="5756" spans="1:11">
      <c r="A5756" s="151">
        <v>4981</v>
      </c>
      <c r="B5756" s="151">
        <v>39482</v>
      </c>
      <c r="C5756" s="151" t="s">
        <v>1953</v>
      </c>
      <c r="D5756" s="151" t="s">
        <v>727</v>
      </c>
      <c r="E5756" s="151">
        <v>2.8733458999999999</v>
      </c>
      <c r="F5756" s="154" t="s">
        <v>8525</v>
      </c>
      <c r="G5756" s="156">
        <v>1981.45933264</v>
      </c>
      <c r="H5756" s="156">
        <v>0</v>
      </c>
      <c r="I5756" s="156">
        <v>1981.45933264</v>
      </c>
      <c r="J5756" s="156" t="s">
        <v>4328</v>
      </c>
      <c r="K5756" s="151" t="str">
        <f>IFERROR(IF(VLOOKUP(B5756,comp!$D:$L,1,FALSE)=B5756,"",""),"Novo")</f>
        <v/>
      </c>
    </row>
    <row r="5757" spans="1:11">
      <c r="A5757" s="151">
        <v>4981</v>
      </c>
      <c r="B5757" s="151">
        <v>39484</v>
      </c>
      <c r="C5757" s="151" t="s">
        <v>1954</v>
      </c>
      <c r="D5757" s="151" t="s">
        <v>727</v>
      </c>
      <c r="E5757" s="151">
        <v>2.8733458999999999</v>
      </c>
      <c r="F5757" s="154" t="s">
        <v>8525</v>
      </c>
      <c r="G5757" s="156">
        <v>1981.45933264</v>
      </c>
      <c r="H5757" s="156">
        <v>0</v>
      </c>
      <c r="I5757" s="156">
        <v>1319.8196166159998</v>
      </c>
      <c r="J5757" s="156" t="s">
        <v>4328</v>
      </c>
      <c r="K5757" s="151" t="str">
        <f>IFERROR(IF(VLOOKUP(B5757,comp!$D:$L,1,FALSE)=B5757,"",""),"Novo")</f>
        <v/>
      </c>
    </row>
    <row r="5758" spans="1:11">
      <c r="A5758" s="151">
        <v>4981</v>
      </c>
      <c r="B5758" s="151">
        <v>39485</v>
      </c>
      <c r="C5758" s="151" t="s">
        <v>1955</v>
      </c>
      <c r="D5758" s="151" t="s">
        <v>727</v>
      </c>
      <c r="E5758" s="151">
        <v>2.8733458999999999</v>
      </c>
      <c r="F5758" s="154" t="s">
        <v>8525</v>
      </c>
      <c r="G5758" s="156">
        <v>1981.45933264</v>
      </c>
      <c r="H5758" s="156">
        <v>0</v>
      </c>
      <c r="I5758" s="156">
        <v>1363.380439778</v>
      </c>
      <c r="J5758" s="156" t="s">
        <v>4328</v>
      </c>
      <c r="K5758" s="151" t="str">
        <f>IFERROR(IF(VLOOKUP(B5758,comp!$D:$L,1,FALSE)=B5758,"",""),"Novo")</f>
        <v/>
      </c>
    </row>
    <row r="5759" spans="1:11">
      <c r="A5759" s="151">
        <v>4981</v>
      </c>
      <c r="B5759" s="151">
        <v>39486</v>
      </c>
      <c r="C5759" s="151" t="s">
        <v>4312</v>
      </c>
      <c r="D5759" s="151" t="s">
        <v>727</v>
      </c>
      <c r="E5759" s="151">
        <v>2.3450536</v>
      </c>
      <c r="F5759" s="154" t="s">
        <v>8526</v>
      </c>
      <c r="G5759" s="156">
        <v>1319.8196166159998</v>
      </c>
      <c r="H5759" s="156">
        <v>0</v>
      </c>
      <c r="I5759" s="156">
        <v>1410.00813006</v>
      </c>
      <c r="J5759" s="156" t="s">
        <v>4328</v>
      </c>
      <c r="K5759" s="151" t="str">
        <f>IFERROR(IF(VLOOKUP(B5759,comp!$D:$L,1,FALSE)=B5759,"",""),"Novo")</f>
        <v/>
      </c>
    </row>
    <row r="5760" spans="1:11">
      <c r="A5760" s="151">
        <v>4981</v>
      </c>
      <c r="B5760" s="151">
        <v>39488</v>
      </c>
      <c r="C5760" s="151" t="s">
        <v>4313</v>
      </c>
      <c r="D5760" s="151" t="s">
        <v>727</v>
      </c>
      <c r="E5760" s="151">
        <v>2.3834488999999999</v>
      </c>
      <c r="F5760" s="154" t="s">
        <v>8527</v>
      </c>
      <c r="G5760" s="156">
        <v>1363.380439778</v>
      </c>
      <c r="H5760" s="156">
        <v>0</v>
      </c>
      <c r="I5760" s="156">
        <v>3130.8928466920001</v>
      </c>
      <c r="J5760" s="156" t="s">
        <v>4328</v>
      </c>
      <c r="K5760" s="151" t="str">
        <f>IFERROR(IF(VLOOKUP(B5760,comp!$D:$L,1,FALSE)=B5760,"",""),"Novo")</f>
        <v/>
      </c>
    </row>
    <row r="5761" spans="1:11">
      <c r="A5761" s="151">
        <v>4981</v>
      </c>
      <c r="B5761" s="151">
        <v>39489</v>
      </c>
      <c r="C5761" s="151" t="s">
        <v>4314</v>
      </c>
      <c r="D5761" s="151" t="s">
        <v>727</v>
      </c>
      <c r="E5761" s="151">
        <v>2.4238605</v>
      </c>
      <c r="F5761" s="154" t="s">
        <v>8528</v>
      </c>
      <c r="G5761" s="156">
        <v>1410.00813006</v>
      </c>
      <c r="H5761" s="156">
        <v>0</v>
      </c>
      <c r="I5761" s="156">
        <v>3324.7430792240002</v>
      </c>
      <c r="J5761" s="156" t="s">
        <v>4328</v>
      </c>
      <c r="K5761" s="151" t="str">
        <f>IFERROR(IF(VLOOKUP(B5761,comp!$D:$L,1,FALSE)=B5761,"",""),"Novo")</f>
        <v/>
      </c>
    </row>
    <row r="5762" spans="1:11">
      <c r="A5762" s="151">
        <v>4981</v>
      </c>
      <c r="B5762" s="151">
        <v>39490</v>
      </c>
      <c r="C5762" s="151" t="s">
        <v>1948</v>
      </c>
      <c r="D5762" s="151" t="s">
        <v>727</v>
      </c>
      <c r="E5762" s="151">
        <v>3.6118462999999998</v>
      </c>
      <c r="F5762" s="154" t="s">
        <v>8529</v>
      </c>
      <c r="G5762" s="156">
        <v>3130.8928466920001</v>
      </c>
      <c r="H5762" s="156">
        <v>0</v>
      </c>
      <c r="I5762" s="156">
        <v>3824.9937293799999</v>
      </c>
      <c r="J5762" s="156" t="s">
        <v>4328</v>
      </c>
      <c r="K5762" s="151" t="str">
        <f>IFERROR(IF(VLOOKUP(B5762,comp!$D:$L,1,FALSE)=B5762,"",""),"Novo")</f>
        <v/>
      </c>
    </row>
    <row r="5763" spans="1:11">
      <c r="A5763" s="151">
        <v>4981</v>
      </c>
      <c r="B5763" s="151">
        <v>39492</v>
      </c>
      <c r="C5763" s="151" t="s">
        <v>1950</v>
      </c>
      <c r="D5763" s="151" t="s">
        <v>727</v>
      </c>
      <c r="E5763" s="151">
        <v>3.7219912000000002</v>
      </c>
      <c r="F5763" s="154" t="s">
        <v>8530</v>
      </c>
      <c r="G5763" s="156">
        <v>3324.7430792240002</v>
      </c>
      <c r="H5763" s="156">
        <v>0</v>
      </c>
      <c r="I5763" s="156">
        <v>1614.4214684080002</v>
      </c>
      <c r="J5763" s="156" t="s">
        <v>4328</v>
      </c>
      <c r="K5763" s="151" t="str">
        <f>IFERROR(IF(VLOOKUP(B5763,comp!$D:$L,1,FALSE)=B5763,"",""),"Novo")</f>
        <v/>
      </c>
    </row>
    <row r="5764" spans="1:11">
      <c r="A5764" s="151">
        <v>4981</v>
      </c>
      <c r="B5764" s="151">
        <v>39493</v>
      </c>
      <c r="C5764" s="151" t="s">
        <v>2014</v>
      </c>
      <c r="D5764" s="151" t="s">
        <v>727</v>
      </c>
      <c r="E5764" s="151">
        <v>3.9921864999999999</v>
      </c>
      <c r="F5764" s="154" t="s">
        <v>8531</v>
      </c>
      <c r="G5764" s="156">
        <v>3824.9937293799999</v>
      </c>
      <c r="H5764" s="156">
        <v>0</v>
      </c>
      <c r="I5764" s="156">
        <v>2050.0437185189999</v>
      </c>
      <c r="J5764" s="156" t="s">
        <v>4328</v>
      </c>
      <c r="K5764" s="151" t="str">
        <f>IFERROR(IF(VLOOKUP(B5764,comp!$D:$L,1,FALSE)=B5764,"",""),"Novo")</f>
        <v/>
      </c>
    </row>
    <row r="5765" spans="1:11">
      <c r="A5765" s="151">
        <v>4981</v>
      </c>
      <c r="B5765" s="151">
        <v>39494</v>
      </c>
      <c r="C5765" s="151" t="s">
        <v>4315</v>
      </c>
      <c r="D5765" s="151" t="s">
        <v>727</v>
      </c>
      <c r="E5765" s="151">
        <v>2.5936148000000001</v>
      </c>
      <c r="F5765" s="154" t="s">
        <v>8532</v>
      </c>
      <c r="G5765" s="156">
        <v>1614.4214684080002</v>
      </c>
      <c r="H5765" s="156">
        <v>0</v>
      </c>
      <c r="I5765" s="156">
        <v>2480.5302690960002</v>
      </c>
      <c r="J5765" s="156" t="s">
        <v>4328</v>
      </c>
      <c r="K5765" s="151" t="str">
        <f>IFERROR(IF(VLOOKUP(B5765,comp!$D:$L,1,FALSE)=B5765,"",""),"Novo")</f>
        <v/>
      </c>
    </row>
    <row r="5766" spans="1:11">
      <c r="A5766" s="151">
        <v>4981</v>
      </c>
      <c r="B5766" s="151">
        <v>39495</v>
      </c>
      <c r="C5766" s="151" t="s">
        <v>4316</v>
      </c>
      <c r="D5766" s="151" t="s">
        <v>727</v>
      </c>
      <c r="E5766" s="151">
        <v>2.9226633</v>
      </c>
      <c r="F5766" s="154" t="s">
        <v>8533</v>
      </c>
      <c r="G5766" s="156">
        <v>2050.0437185189999</v>
      </c>
      <c r="H5766" s="156">
        <v>0</v>
      </c>
      <c r="I5766" s="156">
        <v>2712.6155538880002</v>
      </c>
      <c r="J5766" s="156" t="s">
        <v>4328</v>
      </c>
      <c r="K5766" s="151" t="str">
        <f>IFERROR(IF(VLOOKUP(B5766,comp!$D:$L,1,FALSE)=B5766,"",""),"Novo")</f>
        <v/>
      </c>
    </row>
    <row r="5767" spans="1:11">
      <c r="A5767" s="151">
        <v>4981</v>
      </c>
      <c r="B5767" s="151">
        <v>39496</v>
      </c>
      <c r="C5767" s="151" t="s">
        <v>4317</v>
      </c>
      <c r="D5767" s="151" t="s">
        <v>727</v>
      </c>
      <c r="E5767" s="151">
        <v>3.2149128</v>
      </c>
      <c r="F5767" s="154" t="s">
        <v>8534</v>
      </c>
      <c r="G5767" s="156">
        <v>2480.5302690960002</v>
      </c>
      <c r="H5767" s="156">
        <v>0</v>
      </c>
      <c r="I5767" s="156">
        <v>6926.3650403970005</v>
      </c>
      <c r="J5767" s="156" t="s">
        <v>4328</v>
      </c>
      <c r="K5767" s="151" t="str">
        <f>IFERROR(IF(VLOOKUP(B5767,comp!$D:$L,1,FALSE)=B5767,"",""),"Novo")</f>
        <v/>
      </c>
    </row>
    <row r="5768" spans="1:11">
      <c r="A5768" s="151">
        <v>4981</v>
      </c>
      <c r="B5768" s="151">
        <v>39497</v>
      </c>
      <c r="C5768" s="151" t="s">
        <v>4318</v>
      </c>
      <c r="D5768" s="151" t="s">
        <v>727</v>
      </c>
      <c r="E5768" s="151">
        <v>3.3619408000000002</v>
      </c>
      <c r="F5768" s="154" t="s">
        <v>8535</v>
      </c>
      <c r="G5768" s="156">
        <v>2712.6155538880002</v>
      </c>
      <c r="H5768" s="156">
        <v>0</v>
      </c>
      <c r="I5768" s="156">
        <v>7124.4828362239987</v>
      </c>
      <c r="J5768" s="156" t="s">
        <v>4328</v>
      </c>
      <c r="K5768" s="151" t="str">
        <f>IFERROR(IF(VLOOKUP(B5768,comp!$D:$L,1,FALSE)=B5768,"",""),"Novo")</f>
        <v/>
      </c>
    </row>
    <row r="5769" spans="1:11">
      <c r="A5769" s="151">
        <v>4981</v>
      </c>
      <c r="B5769" s="151">
        <v>39498</v>
      </c>
      <c r="C5769" s="151" t="s">
        <v>4319</v>
      </c>
      <c r="D5769" s="151" t="s">
        <v>727</v>
      </c>
      <c r="E5769" s="151">
        <v>5.3721487000000003</v>
      </c>
      <c r="F5769" s="154" t="s">
        <v>8536</v>
      </c>
      <c r="G5769" s="156">
        <v>6926.3650403970005</v>
      </c>
      <c r="H5769" s="156">
        <v>0</v>
      </c>
      <c r="I5769" s="156">
        <v>4553.5177069640004</v>
      </c>
      <c r="J5769" s="156" t="s">
        <v>4328</v>
      </c>
      <c r="K5769" s="151" t="str">
        <f>IFERROR(IF(VLOOKUP(B5769,comp!$D:$L,1,FALSE)=B5769,"",""),"Novo")</f>
        <v/>
      </c>
    </row>
    <row r="5770" spans="1:11">
      <c r="A5770" s="151">
        <v>4981</v>
      </c>
      <c r="B5770" s="151">
        <v>39499</v>
      </c>
      <c r="C5770" s="151" t="s">
        <v>4320</v>
      </c>
      <c r="D5770" s="151" t="s">
        <v>727</v>
      </c>
      <c r="E5770" s="151">
        <v>5.4484351999999996</v>
      </c>
      <c r="F5770" s="154" t="s">
        <v>8537</v>
      </c>
      <c r="G5770" s="156">
        <v>7124.4828362239987</v>
      </c>
      <c r="H5770" s="156">
        <v>0</v>
      </c>
      <c r="I5770" s="156">
        <v>4803.4825542000008</v>
      </c>
      <c r="J5770" s="156" t="s">
        <v>4328</v>
      </c>
      <c r="K5770" s="151" t="str">
        <f>IFERROR(IF(VLOOKUP(B5770,comp!$D:$L,1,FALSE)=B5770,"",""),"Novo")</f>
        <v/>
      </c>
    </row>
    <row r="5771" spans="1:11">
      <c r="A5771" s="151">
        <v>4981</v>
      </c>
      <c r="B5771" s="151">
        <v>39500</v>
      </c>
      <c r="C5771" s="151" t="s">
        <v>1951</v>
      </c>
      <c r="D5771" s="151" t="s">
        <v>727</v>
      </c>
      <c r="E5771" s="151">
        <v>4.3558076000000003</v>
      </c>
      <c r="F5771" s="154" t="s">
        <v>8538</v>
      </c>
      <c r="G5771" s="156">
        <v>4553.5177069640004</v>
      </c>
      <c r="H5771" s="156">
        <v>0</v>
      </c>
      <c r="I5771" s="156">
        <v>891.60083867599997</v>
      </c>
      <c r="J5771" s="156" t="s">
        <v>4328</v>
      </c>
      <c r="K5771" s="151" t="str">
        <f>IFERROR(IF(VLOOKUP(B5771,comp!$D:$L,1,FALSE)=B5771,"",""),"Novo")</f>
        <v/>
      </c>
    </row>
    <row r="5772" spans="1:11">
      <c r="A5772" s="151">
        <v>4981</v>
      </c>
      <c r="B5772" s="151">
        <v>39501</v>
      </c>
      <c r="C5772" s="151" t="s">
        <v>1952</v>
      </c>
      <c r="D5772" s="151" t="s">
        <v>727</v>
      </c>
      <c r="E5772" s="151">
        <v>4.4737660000000004</v>
      </c>
      <c r="F5772" s="154" t="s">
        <v>8539</v>
      </c>
      <c r="G5772" s="156">
        <v>4803.4825542000008</v>
      </c>
      <c r="H5772" s="156">
        <v>0</v>
      </c>
      <c r="I5772" s="156">
        <v>1207.685689294</v>
      </c>
      <c r="J5772" s="156" t="s">
        <v>4328</v>
      </c>
      <c r="K5772" s="151" t="str">
        <f>IFERROR(IF(VLOOKUP(B5772,comp!$D:$L,1,FALSE)=B5772,"",""),"Novo")</f>
        <v/>
      </c>
    </row>
    <row r="5773" spans="1:11">
      <c r="A5773" s="151">
        <v>4981</v>
      </c>
      <c r="B5773" s="151">
        <v>39502</v>
      </c>
      <c r="C5773" s="151" t="s">
        <v>4321</v>
      </c>
      <c r="D5773" s="151" t="s">
        <v>727</v>
      </c>
      <c r="E5773" s="151">
        <v>1.9274522000000001</v>
      </c>
      <c r="F5773" s="154" t="s">
        <v>8540</v>
      </c>
      <c r="G5773" s="156">
        <v>891.60083867599997</v>
      </c>
      <c r="H5773" s="156">
        <v>0</v>
      </c>
      <c r="I5773" s="156">
        <v>1090.2755535299998</v>
      </c>
      <c r="J5773" s="156" t="s">
        <v>4328</v>
      </c>
      <c r="K5773" s="151" t="str">
        <f>IFERROR(IF(VLOOKUP(B5773,comp!$D:$L,1,FALSE)=B5773,"",""),"Novo")</f>
        <v/>
      </c>
    </row>
    <row r="5774" spans="1:11">
      <c r="A5774" s="151">
        <v>4981</v>
      </c>
      <c r="B5774" s="151">
        <v>39503</v>
      </c>
      <c r="C5774" s="151" t="s">
        <v>4322</v>
      </c>
      <c r="D5774" s="151" t="s">
        <v>727</v>
      </c>
      <c r="E5774" s="151">
        <v>2.2432262000000001</v>
      </c>
      <c r="F5774" s="154" t="s">
        <v>8541</v>
      </c>
      <c r="G5774" s="156">
        <v>1207.685689294</v>
      </c>
      <c r="H5774" s="156">
        <v>0</v>
      </c>
      <c r="I5774" s="156">
        <v>1402.4979105209998</v>
      </c>
      <c r="J5774" s="156" t="s">
        <v>4328</v>
      </c>
      <c r="K5774" s="151" t="str">
        <f>IFERROR(IF(VLOOKUP(B5774,comp!$D:$L,1,FALSE)=B5774,"",""),"Novo")</f>
        <v/>
      </c>
    </row>
    <row r="5775" spans="1:11">
      <c r="A5775" s="151">
        <v>4981</v>
      </c>
      <c r="B5775" s="151">
        <v>39504</v>
      </c>
      <c r="C5775" s="151" t="s">
        <v>1967</v>
      </c>
      <c r="D5775" s="151" t="s">
        <v>727</v>
      </c>
      <c r="E5775" s="151">
        <v>2.1314009999999999</v>
      </c>
      <c r="F5775" s="154" t="s">
        <v>8542</v>
      </c>
      <c r="G5775" s="156">
        <v>1090.2755535299998</v>
      </c>
      <c r="H5775" s="156">
        <v>0</v>
      </c>
      <c r="I5775" s="156">
        <v>4857.9444013959992</v>
      </c>
      <c r="J5775" s="156" t="s">
        <v>4328</v>
      </c>
      <c r="K5775" s="151" t="str">
        <f>IFERROR(IF(VLOOKUP(B5775,comp!$D:$L,1,FALSE)=B5775,"",""),"Novo")</f>
        <v/>
      </c>
    </row>
    <row r="5776" spans="1:11">
      <c r="A5776" s="151">
        <v>4981</v>
      </c>
      <c r="B5776" s="151">
        <v>39505</v>
      </c>
      <c r="C5776" s="151" t="s">
        <v>1968</v>
      </c>
      <c r="D5776" s="151" t="s">
        <v>727</v>
      </c>
      <c r="E5776" s="151">
        <v>2.4173912999999998</v>
      </c>
      <c r="F5776" s="154" t="s">
        <v>8543</v>
      </c>
      <c r="G5776" s="156">
        <v>1402.4979105209998</v>
      </c>
      <c r="H5776" s="156">
        <v>0</v>
      </c>
      <c r="I5776" s="156">
        <v>4303.213573125</v>
      </c>
      <c r="J5776" s="156" t="s">
        <v>4328</v>
      </c>
      <c r="K5776" s="151" t="str">
        <f>IFERROR(IF(VLOOKUP(B5776,comp!$D:$L,1,FALSE)=B5776,"",""),"Novo")</f>
        <v/>
      </c>
    </row>
    <row r="5777" spans="1:11">
      <c r="A5777" s="151">
        <v>4981</v>
      </c>
      <c r="B5777" s="151">
        <v>43621</v>
      </c>
      <c r="C5777" s="151" t="s">
        <v>4323</v>
      </c>
      <c r="D5777" s="151" t="s">
        <v>727</v>
      </c>
      <c r="E5777" s="151">
        <v>4.4990547999999997</v>
      </c>
      <c r="F5777" s="154" t="s">
        <v>8544</v>
      </c>
      <c r="G5777" s="156">
        <v>4857.9444013959992</v>
      </c>
      <c r="H5777" s="156">
        <v>0</v>
      </c>
      <c r="I5777" s="156">
        <v>297.41671645500003</v>
      </c>
      <c r="J5777" s="156" t="s">
        <v>4328</v>
      </c>
      <c r="K5777" s="151" t="str">
        <f>IFERROR(IF(VLOOKUP(B5777,comp!$D:$L,1,FALSE)=B5777,"",""),"Novo")</f>
        <v/>
      </c>
    </row>
    <row r="5778" spans="1:11">
      <c r="A5778" s="151">
        <v>4981</v>
      </c>
      <c r="B5778" s="151">
        <v>43628</v>
      </c>
      <c r="C5778" s="151" t="s">
        <v>4324</v>
      </c>
      <c r="D5778" s="151" t="s">
        <v>727</v>
      </c>
      <c r="E5778" s="151">
        <v>4.2344045000000001</v>
      </c>
      <c r="F5778" s="154" t="s">
        <v>8545</v>
      </c>
      <c r="G5778" s="156">
        <v>4303.213573125</v>
      </c>
      <c r="H5778" s="156">
        <v>0</v>
      </c>
      <c r="I5778" s="156">
        <v>500</v>
      </c>
      <c r="J5778" s="156" t="s">
        <v>4328</v>
      </c>
      <c r="K5778" s="151" t="str">
        <f>IFERROR(IF(VLOOKUP(B5778,comp!$D:$L,1,FALSE)=B5778,"",""),"Novo")</f>
        <v/>
      </c>
    </row>
    <row r="5779" spans="1:11">
      <c r="A5779" s="151">
        <v>4981</v>
      </c>
      <c r="B5779" s="151">
        <v>43777</v>
      </c>
      <c r="C5779" s="151" t="s">
        <v>4325</v>
      </c>
      <c r="D5779" s="151" t="s">
        <v>727</v>
      </c>
      <c r="E5779" s="151">
        <v>1.1132115</v>
      </c>
      <c r="F5779" s="154" t="s">
        <v>8546</v>
      </c>
      <c r="G5779" s="156">
        <v>297.41671645500003</v>
      </c>
      <c r="H5779" s="156">
        <v>0</v>
      </c>
      <c r="I5779" s="156">
        <v>216.69517864800002</v>
      </c>
      <c r="J5779" s="156" t="s">
        <v>4328</v>
      </c>
      <c r="K5779" s="151" t="str">
        <f>IFERROR(IF(VLOOKUP(B5779,comp!$D:$L,1,FALSE)=B5779,"",""),"Novo")</f>
        <v/>
      </c>
    </row>
    <row r="5780" spans="1:11">
      <c r="A5780" s="151">
        <v>5031</v>
      </c>
      <c r="B5780" s="151">
        <v>5031</v>
      </c>
      <c r="C5780" s="151" t="s">
        <v>2085</v>
      </c>
      <c r="D5780" s="151" t="s">
        <v>838</v>
      </c>
      <c r="E5780" s="151">
        <v>1</v>
      </c>
      <c r="F5780" s="154" t="s">
        <v>8547</v>
      </c>
      <c r="G5780" s="156">
        <v>500</v>
      </c>
      <c r="H5780" s="156">
        <v>0</v>
      </c>
      <c r="I5780" s="156">
        <v>678.89230358600003</v>
      </c>
      <c r="J5780" s="156" t="s">
        <v>4328</v>
      </c>
      <c r="K5780" s="151" t="str">
        <f>IFERROR(IF(VLOOKUP(B5780,comp!$D:$L,1,FALSE)=B5780,"",""),"Novo")</f>
        <v/>
      </c>
    </row>
    <row r="5781" spans="1:11">
      <c r="A5781" s="151">
        <v>5031</v>
      </c>
      <c r="B5781" s="151">
        <v>10501</v>
      </c>
      <c r="C5781" s="151" t="s">
        <v>4326</v>
      </c>
      <c r="D5781" s="151" t="s">
        <v>838</v>
      </c>
      <c r="E5781" s="151">
        <v>0.65832780000000002</v>
      </c>
      <c r="F5781" s="154" t="s">
        <v>8548</v>
      </c>
      <c r="G5781" s="156">
        <v>216.69517864800002</v>
      </c>
      <c r="H5781" s="156">
        <v>0</v>
      </c>
      <c r="I5781" s="156">
        <v>395.51658022999999</v>
      </c>
      <c r="J5781" s="156" t="s">
        <v>4328</v>
      </c>
      <c r="K5781" s="151" t="str">
        <f>IFERROR(IF(VLOOKUP(B5781,comp!$D:$L,1,FALSE)=B5781,"",""),"Novo")</f>
        <v/>
      </c>
    </row>
    <row r="5782" spans="1:11">
      <c r="A5782" s="151">
        <v>5031</v>
      </c>
      <c r="B5782" s="151">
        <v>10502</v>
      </c>
      <c r="C5782" s="151" t="s">
        <v>4327</v>
      </c>
      <c r="D5782" s="151" t="s">
        <v>838</v>
      </c>
      <c r="E5782" s="151">
        <v>1.1652403</v>
      </c>
      <c r="F5782" s="154" t="s">
        <v>8549</v>
      </c>
      <c r="G5782" s="156">
        <v>678.89230358600003</v>
      </c>
      <c r="H5782" s="156">
        <v>0</v>
      </c>
      <c r="I5782" s="156">
        <v>148.81139195099999</v>
      </c>
      <c r="J5782" s="156" t="s">
        <v>4328</v>
      </c>
      <c r="K5782" s="151" t="str">
        <f>IFERROR(IF(VLOOKUP(B5782,comp!$D:$L,1,FALSE)=B5782,"",""),"Novo")</f>
        <v/>
      </c>
    </row>
    <row r="5783" spans="1:11">
      <c r="A5783" s="151">
        <v>5031</v>
      </c>
      <c r="B5783" s="151">
        <v>10503</v>
      </c>
      <c r="C5783" s="151" t="s">
        <v>4329</v>
      </c>
      <c r="D5783" s="151" t="s">
        <v>838</v>
      </c>
      <c r="E5783" s="151">
        <v>0.88940090000000005</v>
      </c>
      <c r="F5783" s="154" t="s">
        <v>8550</v>
      </c>
      <c r="G5783" s="156">
        <v>395.51658022999999</v>
      </c>
      <c r="H5783" s="156">
        <v>0</v>
      </c>
      <c r="I5783" s="156">
        <v>253.59273392799997</v>
      </c>
      <c r="J5783" s="156" t="s">
        <v>4328</v>
      </c>
      <c r="K5783" s="151" t="str">
        <f>IFERROR(IF(VLOOKUP(B5783,comp!$D:$L,1,FALSE)=B5783,"",""),"Novo")</f>
        <v/>
      </c>
    </row>
    <row r="5784" spans="1:11">
      <c r="A5784" s="151">
        <v>5031</v>
      </c>
      <c r="B5784" s="151">
        <v>10505</v>
      </c>
      <c r="C5784" s="151" t="s">
        <v>2082</v>
      </c>
      <c r="D5784" s="151" t="s">
        <v>838</v>
      </c>
      <c r="E5784" s="151">
        <v>0.54555629999999999</v>
      </c>
      <c r="F5784" s="154" t="s">
        <v>8551</v>
      </c>
      <c r="G5784" s="156">
        <v>148.81139195099999</v>
      </c>
      <c r="H5784" s="156">
        <v>0</v>
      </c>
      <c r="I5784" s="156">
        <v>427.39431721199998</v>
      </c>
      <c r="J5784" s="156" t="s">
        <v>4328</v>
      </c>
      <c r="K5784" s="151" t="str">
        <f>IFERROR(IF(VLOOKUP(B5784,comp!$D:$L,1,FALSE)=B5784,"",""),"Novo")</f>
        <v/>
      </c>
    </row>
    <row r="5785" spans="1:11">
      <c r="A5785" s="151">
        <v>5031</v>
      </c>
      <c r="B5785" s="151">
        <v>10506</v>
      </c>
      <c r="C5785" s="151" t="s">
        <v>2083</v>
      </c>
      <c r="D5785" s="151" t="s">
        <v>838</v>
      </c>
      <c r="E5785" s="151">
        <v>0.71217909999999995</v>
      </c>
      <c r="F5785" s="154" t="s">
        <v>8552</v>
      </c>
      <c r="G5785" s="156">
        <v>253.59273392799997</v>
      </c>
      <c r="H5785" s="156">
        <v>0</v>
      </c>
      <c r="I5785" s="156">
        <v>449.33877547899999</v>
      </c>
      <c r="J5785" s="156" t="s">
        <v>4328</v>
      </c>
      <c r="K5785" s="151" t="str">
        <f>IFERROR(IF(VLOOKUP(B5785,comp!$D:$L,1,FALSE)=B5785,"",""),"Novo")</f>
        <v/>
      </c>
    </row>
    <row r="5786" spans="1:11">
      <c r="A5786" s="151">
        <v>5031</v>
      </c>
      <c r="B5786" s="151">
        <v>10507</v>
      </c>
      <c r="C5786" s="151" t="s">
        <v>2084</v>
      </c>
      <c r="D5786" s="151" t="s">
        <v>838</v>
      </c>
      <c r="E5786" s="151">
        <v>0.92455560000000003</v>
      </c>
      <c r="F5786" s="154" t="s">
        <v>8553</v>
      </c>
      <c r="G5786" s="156">
        <v>427.39431721199998</v>
      </c>
      <c r="H5786" s="156">
        <v>0</v>
      </c>
      <c r="I5786" s="156">
        <v>810</v>
      </c>
      <c r="J5786" s="156" t="s">
        <v>4328</v>
      </c>
      <c r="K5786" s="151" t="str">
        <f>IFERROR(IF(VLOOKUP(B5786,comp!$D:$L,1,FALSE)=B5786,"",""),"Novo")</f>
        <v/>
      </c>
    </row>
    <row r="5787" spans="1:11">
      <c r="A5787" s="151">
        <v>5031</v>
      </c>
      <c r="B5787" s="151">
        <v>34713</v>
      </c>
      <c r="C5787" s="151" t="s">
        <v>4330</v>
      </c>
      <c r="D5787" s="151" t="s">
        <v>838</v>
      </c>
      <c r="E5787" s="151">
        <v>0.9479921</v>
      </c>
      <c r="F5787" s="154" t="s">
        <v>8554</v>
      </c>
      <c r="G5787" s="156">
        <v>449.33877547899999</v>
      </c>
      <c r="H5787" s="156">
        <v>0</v>
      </c>
      <c r="I5787" s="156">
        <v>3413.0163994440004</v>
      </c>
      <c r="J5787" s="156" t="s">
        <v>4328</v>
      </c>
      <c r="K5787" s="151" t="str">
        <f>IFERROR(IF(VLOOKUP(B5787,comp!$D:$L,1,FALSE)=B5787,"",""),"Novo")</f>
        <v/>
      </c>
    </row>
    <row r="5788" spans="1:11">
      <c r="A5788" s="151">
        <v>5033</v>
      </c>
      <c r="B5788" s="151">
        <v>5033</v>
      </c>
      <c r="C5788" s="151" t="s">
        <v>4331</v>
      </c>
      <c r="D5788" s="151" t="s">
        <v>727</v>
      </c>
      <c r="E5788" s="151">
        <v>1</v>
      </c>
      <c r="F5788" s="154" t="s">
        <v>8555</v>
      </c>
      <c r="G5788" s="156">
        <v>810</v>
      </c>
      <c r="H5788" s="156">
        <v>0</v>
      </c>
      <c r="I5788" s="156">
        <v>8033.2597494450001</v>
      </c>
      <c r="J5788" s="156" t="s">
        <v>4328</v>
      </c>
      <c r="K5788" s="151" t="str">
        <f>IFERROR(IF(VLOOKUP(B5788,comp!$D:$L,1,FALSE)=B5788,"",""),"Novo")</f>
        <v/>
      </c>
    </row>
    <row r="5789" spans="1:11">
      <c r="A5789" s="151">
        <v>5033</v>
      </c>
      <c r="B5789" s="151">
        <v>5035</v>
      </c>
      <c r="C5789" s="151" t="s">
        <v>4332</v>
      </c>
      <c r="D5789" s="151" t="s">
        <v>727</v>
      </c>
      <c r="E5789" s="151">
        <v>2.0527076000000002</v>
      </c>
      <c r="F5789" s="154" t="s">
        <v>8556</v>
      </c>
      <c r="G5789" s="156">
        <v>3413.0163994440004</v>
      </c>
      <c r="H5789" s="156">
        <v>0</v>
      </c>
      <c r="I5789" s="156">
        <v>1004.1864713719999</v>
      </c>
      <c r="J5789" s="156" t="s">
        <v>4328</v>
      </c>
      <c r="K5789" s="151" t="str">
        <f>IFERROR(IF(VLOOKUP(B5789,comp!$D:$L,1,FALSE)=B5789,"",""),"Novo")</f>
        <v/>
      </c>
    </row>
    <row r="5790" spans="1:11">
      <c r="A5790" s="151">
        <v>5033</v>
      </c>
      <c r="B5790" s="151">
        <v>5036</v>
      </c>
      <c r="C5790" s="151" t="s">
        <v>4333</v>
      </c>
      <c r="D5790" s="151" t="s">
        <v>727</v>
      </c>
      <c r="E5790" s="151">
        <v>3.1492235000000002</v>
      </c>
      <c r="F5790" s="154" t="s">
        <v>8557</v>
      </c>
      <c r="G5790" s="156">
        <v>8033.2597494450001</v>
      </c>
      <c r="H5790" s="156">
        <v>0</v>
      </c>
      <c r="I5790" s="156">
        <v>2581.8074933039998</v>
      </c>
      <c r="J5790" s="156" t="s">
        <v>4328</v>
      </c>
      <c r="K5790" s="151" t="str">
        <f>IFERROR(IF(VLOOKUP(B5790,comp!$D:$L,1,FALSE)=B5790,"",""),"Novo")</f>
        <v/>
      </c>
    </row>
    <row r="5791" spans="1:11">
      <c r="A5791" s="151">
        <v>5033</v>
      </c>
      <c r="B5791" s="151">
        <v>5044</v>
      </c>
      <c r="C5791" s="151" t="s">
        <v>4334</v>
      </c>
      <c r="D5791" s="151" t="s">
        <v>727</v>
      </c>
      <c r="E5791" s="151">
        <v>1.1134369</v>
      </c>
      <c r="F5791" s="154" t="s">
        <v>8558</v>
      </c>
      <c r="G5791" s="156">
        <v>1004.1864713719999</v>
      </c>
      <c r="H5791" s="156">
        <v>0</v>
      </c>
      <c r="I5791" s="156">
        <v>1119.36547062</v>
      </c>
      <c r="J5791" s="156" t="s">
        <v>4328</v>
      </c>
      <c r="K5791" s="151" t="str">
        <f>IFERROR(IF(VLOOKUP(B5791,comp!$D:$L,1,FALSE)=B5791,"",""),"Novo")</f>
        <v/>
      </c>
    </row>
    <row r="5792" spans="1:11">
      <c r="A5792" s="151">
        <v>5033</v>
      </c>
      <c r="B5792" s="151">
        <v>5045</v>
      </c>
      <c r="C5792" s="151" t="s">
        <v>4335</v>
      </c>
      <c r="D5792" s="151" t="s">
        <v>727</v>
      </c>
      <c r="E5792" s="151">
        <v>1.7853342000000001</v>
      </c>
      <c r="F5792" s="154" t="s">
        <v>8559</v>
      </c>
      <c r="G5792" s="156">
        <v>2581.8074933039998</v>
      </c>
      <c r="H5792" s="156">
        <v>0</v>
      </c>
      <c r="I5792" s="156">
        <v>1436.1112782579999</v>
      </c>
      <c r="J5792" s="156" t="s">
        <v>4328</v>
      </c>
      <c r="K5792" s="151" t="str">
        <f>IFERROR(IF(VLOOKUP(B5792,comp!$D:$L,1,FALSE)=B5792,"",""),"Novo")</f>
        <v/>
      </c>
    </row>
    <row r="5793" spans="1:11">
      <c r="A5793" s="151">
        <v>5033</v>
      </c>
      <c r="B5793" s="151">
        <v>5057</v>
      </c>
      <c r="C5793" s="151" t="s">
        <v>4336</v>
      </c>
      <c r="D5793" s="151" t="s">
        <v>727</v>
      </c>
      <c r="E5793" s="151">
        <v>1.1755571</v>
      </c>
      <c r="F5793" s="154" t="s">
        <v>8560</v>
      </c>
      <c r="G5793" s="156">
        <v>1119.36547062</v>
      </c>
      <c r="H5793" s="156">
        <v>0</v>
      </c>
      <c r="I5793" s="156">
        <v>1352.8658396999999</v>
      </c>
      <c r="J5793" s="156" t="s">
        <v>4328</v>
      </c>
      <c r="K5793" s="151" t="str">
        <f>IFERROR(IF(VLOOKUP(B5793,comp!$D:$L,1,FALSE)=B5793,"",""),"Novo")</f>
        <v/>
      </c>
    </row>
    <row r="5794" spans="1:11">
      <c r="A5794" s="151">
        <v>5033</v>
      </c>
      <c r="B5794" s="151">
        <v>5059</v>
      </c>
      <c r="C5794" s="151" t="s">
        <v>4337</v>
      </c>
      <c r="D5794" s="151" t="s">
        <v>727</v>
      </c>
      <c r="E5794" s="151">
        <v>1.3315326999999999</v>
      </c>
      <c r="F5794" s="154" t="s">
        <v>8561</v>
      </c>
      <c r="G5794" s="156">
        <v>1436.1112782579999</v>
      </c>
      <c r="H5794" s="156">
        <v>0</v>
      </c>
      <c r="I5794" s="156">
        <v>745.7743782980001</v>
      </c>
      <c r="J5794" s="156" t="s">
        <v>4328</v>
      </c>
      <c r="K5794" s="151" t="str">
        <f>IFERROR(IF(VLOOKUP(B5794,comp!$D:$L,1,FALSE)=B5794,"",""),"Novo")</f>
        <v/>
      </c>
    </row>
    <row r="5795" spans="1:11">
      <c r="A5795" s="151">
        <v>5033</v>
      </c>
      <c r="B5795" s="151">
        <v>12366</v>
      </c>
      <c r="C5795" s="151" t="s">
        <v>4338</v>
      </c>
      <c r="D5795" s="151" t="s">
        <v>727</v>
      </c>
      <c r="E5795" s="151">
        <v>1.29237</v>
      </c>
      <c r="F5795" s="154" t="s">
        <v>8562</v>
      </c>
      <c r="G5795" s="156">
        <v>1352.8658396999999</v>
      </c>
      <c r="H5795" s="156">
        <v>0</v>
      </c>
      <c r="I5795" s="156">
        <v>2178.8506758399999</v>
      </c>
      <c r="J5795" s="156" t="s">
        <v>4328</v>
      </c>
      <c r="K5795" s="151" t="str">
        <f>IFERROR(IF(VLOOKUP(B5795,comp!$D:$L,1,FALSE)=B5795,"",""),"Novo")</f>
        <v/>
      </c>
    </row>
    <row r="5796" spans="1:11">
      <c r="A5796" s="151">
        <v>5033</v>
      </c>
      <c r="B5796" s="151">
        <v>12372</v>
      </c>
      <c r="C5796" s="151" t="s">
        <v>4339</v>
      </c>
      <c r="D5796" s="151" t="s">
        <v>727</v>
      </c>
      <c r="E5796" s="151">
        <v>0.95954090000000003</v>
      </c>
      <c r="F5796" s="154" t="s">
        <v>8563</v>
      </c>
      <c r="G5796" s="156">
        <v>745.7743782980001</v>
      </c>
      <c r="H5796" s="156">
        <v>0</v>
      </c>
      <c r="I5796" s="156">
        <v>8.3082362869999997</v>
      </c>
      <c r="J5796" s="156" t="s">
        <v>4328</v>
      </c>
      <c r="K5796" s="151" t="str">
        <f>IFERROR(IF(VLOOKUP(B5796,comp!$D:$L,1,FALSE)=B5796,"",""),"Novo")</f>
        <v/>
      </c>
    </row>
    <row r="5797" spans="1:11">
      <c r="A5797" s="151">
        <v>5033</v>
      </c>
      <c r="B5797" s="151">
        <v>13339</v>
      </c>
      <c r="C5797" s="151" t="s">
        <v>4340</v>
      </c>
      <c r="D5797" s="151" t="s">
        <v>727</v>
      </c>
      <c r="E5797" s="151">
        <v>1.6401079999999999</v>
      </c>
      <c r="F5797" s="154" t="s">
        <v>8564</v>
      </c>
      <c r="G5797" s="156">
        <v>2178.8506758399999</v>
      </c>
      <c r="H5797" s="156">
        <v>0</v>
      </c>
      <c r="I5797" s="156">
        <v>17247.428643689997</v>
      </c>
      <c r="J5797" s="156" t="s">
        <v>4328</v>
      </c>
      <c r="K5797" s="151" t="str">
        <f>IFERROR(IF(VLOOKUP(B5797,comp!$D:$L,1,FALSE)=B5797,"",""),"Novo")</f>
        <v/>
      </c>
    </row>
    <row r="5798" spans="1:11">
      <c r="A5798" s="151">
        <v>5033</v>
      </c>
      <c r="B5798" s="151">
        <v>34519</v>
      </c>
      <c r="C5798" s="151" t="s">
        <v>4341</v>
      </c>
      <c r="D5798" s="151" t="s">
        <v>727</v>
      </c>
      <c r="E5798" s="151">
        <v>0.1012829</v>
      </c>
      <c r="F5798" s="154" t="s">
        <v>8565</v>
      </c>
      <c r="G5798" s="156">
        <v>8.3082362869999997</v>
      </c>
      <c r="H5798" s="156">
        <v>0</v>
      </c>
      <c r="I5798" s="156">
        <v>30232.905580160004</v>
      </c>
      <c r="J5798" s="156" t="s">
        <v>4328</v>
      </c>
      <c r="K5798" s="151" t="str">
        <f>IFERROR(IF(VLOOKUP(B5798,comp!$D:$L,1,FALSE)=B5798,"",""),"Novo")</f>
        <v/>
      </c>
    </row>
    <row r="5799" spans="1:11">
      <c r="A5799" s="151">
        <v>5033</v>
      </c>
      <c r="B5799" s="151">
        <v>41180</v>
      </c>
      <c r="C5799" s="151" t="s">
        <v>4342</v>
      </c>
      <c r="D5799" s="151" t="s">
        <v>727</v>
      </c>
      <c r="E5799" s="151">
        <v>4.6144496999999998</v>
      </c>
      <c r="F5799" s="154" t="s">
        <v>8566</v>
      </c>
      <c r="G5799" s="156">
        <v>17247.428643689997</v>
      </c>
      <c r="H5799" s="156">
        <v>0</v>
      </c>
      <c r="I5799" s="156">
        <v>62220.078424802996</v>
      </c>
      <c r="J5799" s="156" t="s">
        <v>4328</v>
      </c>
      <c r="K5799" s="151" t="str">
        <f>IFERROR(IF(VLOOKUP(B5799,comp!$D:$L,1,FALSE)=B5799,"",""),"Novo")</f>
        <v/>
      </c>
    </row>
    <row r="5800" spans="1:11">
      <c r="A5800" s="151">
        <v>5033</v>
      </c>
      <c r="B5800" s="151">
        <v>41181</v>
      </c>
      <c r="C5800" s="151" t="s">
        <v>4343</v>
      </c>
      <c r="D5800" s="151" t="s">
        <v>727</v>
      </c>
      <c r="E5800" s="151">
        <v>6.1093856000000004</v>
      </c>
      <c r="F5800" s="154" t="s">
        <v>8567</v>
      </c>
      <c r="G5800" s="156">
        <v>30232.905580160004</v>
      </c>
      <c r="H5800" s="156">
        <v>0</v>
      </c>
      <c r="I5800" s="156">
        <v>96988.87460895798</v>
      </c>
      <c r="J5800" s="156" t="s">
        <v>4328</v>
      </c>
      <c r="K5800" s="151" t="str">
        <f>IFERROR(IF(VLOOKUP(B5800,comp!$D:$L,1,FALSE)=B5800,"",""),"Novo")</f>
        <v/>
      </c>
    </row>
    <row r="5801" spans="1:11">
      <c r="A5801" s="151">
        <v>5033</v>
      </c>
      <c r="B5801" s="151">
        <v>41182</v>
      </c>
      <c r="C5801" s="151" t="s">
        <v>4344</v>
      </c>
      <c r="D5801" s="151" t="s">
        <v>727</v>
      </c>
      <c r="E5801" s="151">
        <v>8.7644158999999995</v>
      </c>
      <c r="F5801" s="154" t="s">
        <v>8568</v>
      </c>
      <c r="G5801" s="156">
        <v>62220.078424802996</v>
      </c>
      <c r="H5801" s="156">
        <v>0</v>
      </c>
      <c r="I5801" s="156">
        <v>224838.84190135199</v>
      </c>
      <c r="J5801" s="156" t="s">
        <v>4328</v>
      </c>
      <c r="K5801" s="151" t="str">
        <f>IFERROR(IF(VLOOKUP(B5801,comp!$D:$L,1,FALSE)=B5801,"",""),"Novo")</f>
        <v/>
      </c>
    </row>
    <row r="5802" spans="1:11">
      <c r="A5802" s="151">
        <v>5033</v>
      </c>
      <c r="B5802" s="151">
        <v>41183</v>
      </c>
      <c r="C5802" s="151" t="s">
        <v>4345</v>
      </c>
      <c r="D5802" s="151" t="s">
        <v>727</v>
      </c>
      <c r="E5802" s="151">
        <v>10.942552299999999</v>
      </c>
      <c r="F5802" s="154" t="s">
        <v>8569</v>
      </c>
      <c r="G5802" s="156">
        <v>96988.87460895798</v>
      </c>
      <c r="H5802" s="156">
        <v>0</v>
      </c>
      <c r="I5802" s="156">
        <v>30921.190576314995</v>
      </c>
      <c r="J5802" s="156" t="s">
        <v>4328</v>
      </c>
      <c r="K5802" s="151" t="str">
        <f>IFERROR(IF(VLOOKUP(B5802,comp!$D:$L,1,FALSE)=B5802,"",""),"Novo")</f>
        <v/>
      </c>
    </row>
    <row r="5803" spans="1:11">
      <c r="A5803" s="151">
        <v>5033</v>
      </c>
      <c r="B5803" s="151">
        <v>41184</v>
      </c>
      <c r="C5803" s="151" t="s">
        <v>4346</v>
      </c>
      <c r="D5803" s="151" t="s">
        <v>727</v>
      </c>
      <c r="E5803" s="151">
        <v>16.660702199999999</v>
      </c>
      <c r="F5803" s="154" t="s">
        <v>8570</v>
      </c>
      <c r="G5803" s="156">
        <v>224838.84190135199</v>
      </c>
      <c r="H5803" s="156">
        <v>0</v>
      </c>
      <c r="I5803" s="156">
        <v>60725.492019442005</v>
      </c>
      <c r="J5803" s="156" t="s">
        <v>4328</v>
      </c>
      <c r="K5803" s="151" t="str">
        <f>IFERROR(IF(VLOOKUP(B5803,comp!$D:$L,1,FALSE)=B5803,"",""),"Novo")</f>
        <v/>
      </c>
    </row>
    <row r="5804" spans="1:11">
      <c r="A5804" s="151">
        <v>5033</v>
      </c>
      <c r="B5804" s="151">
        <v>41185</v>
      </c>
      <c r="C5804" s="151" t="s">
        <v>4347</v>
      </c>
      <c r="D5804" s="151" t="s">
        <v>727</v>
      </c>
      <c r="E5804" s="151">
        <v>6.1785414999999997</v>
      </c>
      <c r="F5804" s="154" t="s">
        <v>8571</v>
      </c>
      <c r="G5804" s="156">
        <v>30921.190576314995</v>
      </c>
      <c r="H5804" s="156">
        <v>0</v>
      </c>
      <c r="I5804" s="156">
        <v>109214.90564017401</v>
      </c>
      <c r="J5804" s="156" t="s">
        <v>4328</v>
      </c>
      <c r="K5804" s="151" t="str">
        <f>IFERROR(IF(VLOOKUP(B5804,comp!$D:$L,1,FALSE)=B5804,"",""),"Novo")</f>
        <v/>
      </c>
    </row>
    <row r="5805" spans="1:11">
      <c r="A5805" s="151">
        <v>5033</v>
      </c>
      <c r="B5805" s="151">
        <v>41186</v>
      </c>
      <c r="C5805" s="151" t="s">
        <v>4348</v>
      </c>
      <c r="D5805" s="151" t="s">
        <v>727</v>
      </c>
      <c r="E5805" s="151">
        <v>8.6585078000000006</v>
      </c>
      <c r="F5805" s="154" t="s">
        <v>8572</v>
      </c>
      <c r="G5805" s="156">
        <v>60725.492019442005</v>
      </c>
      <c r="H5805" s="156">
        <v>0</v>
      </c>
      <c r="I5805" s="156">
        <v>178596.00070079198</v>
      </c>
      <c r="J5805" s="156" t="s">
        <v>4328</v>
      </c>
      <c r="K5805" s="151" t="str">
        <f>IFERROR(IF(VLOOKUP(B5805,comp!$D:$L,1,FALSE)=B5805,"",""),"Novo")</f>
        <v/>
      </c>
    </row>
    <row r="5806" spans="1:11">
      <c r="A5806" s="151">
        <v>5033</v>
      </c>
      <c r="B5806" s="151">
        <v>41187</v>
      </c>
      <c r="C5806" s="151" t="s">
        <v>4349</v>
      </c>
      <c r="D5806" s="151" t="s">
        <v>727</v>
      </c>
      <c r="E5806" s="151">
        <v>11.6117758</v>
      </c>
      <c r="F5806" s="154" t="s">
        <v>8573</v>
      </c>
      <c r="G5806" s="156">
        <v>109214.90564017401</v>
      </c>
      <c r="H5806" s="156">
        <v>0</v>
      </c>
      <c r="I5806" s="156">
        <v>295179.688808212</v>
      </c>
      <c r="J5806" s="156" t="s">
        <v>4328</v>
      </c>
      <c r="K5806" s="151" t="str">
        <f>IFERROR(IF(VLOOKUP(B5806,comp!$D:$L,1,FALSE)=B5806,"",""),"Novo")</f>
        <v/>
      </c>
    </row>
    <row r="5807" spans="1:11">
      <c r="A5807" s="151">
        <v>5033</v>
      </c>
      <c r="B5807" s="151">
        <v>41188</v>
      </c>
      <c r="C5807" s="151" t="s">
        <v>4350</v>
      </c>
      <c r="D5807" s="151" t="s">
        <v>727</v>
      </c>
      <c r="E5807" s="151">
        <v>14.848872399999999</v>
      </c>
      <c r="F5807" s="154" t="s">
        <v>8574</v>
      </c>
      <c r="G5807" s="156">
        <v>178596.00070079198</v>
      </c>
      <c r="H5807" s="156">
        <v>0</v>
      </c>
      <c r="I5807" s="156">
        <v>35699.188730663998</v>
      </c>
      <c r="J5807" s="156" t="s">
        <v>4328</v>
      </c>
      <c r="K5807" s="151" t="str">
        <f>IFERROR(IF(VLOOKUP(B5807,comp!$D:$L,1,FALSE)=B5807,"",""),"Novo")</f>
        <v/>
      </c>
    </row>
    <row r="5808" spans="1:11">
      <c r="A5808" s="151">
        <v>5033</v>
      </c>
      <c r="B5808" s="151">
        <v>41189</v>
      </c>
      <c r="C5808" s="151" t="s">
        <v>4351</v>
      </c>
      <c r="D5808" s="151" t="s">
        <v>727</v>
      </c>
      <c r="E5808" s="151">
        <v>19.0897772</v>
      </c>
      <c r="F5808" s="154" t="s">
        <v>8575</v>
      </c>
      <c r="G5808" s="156">
        <v>295179.688808212</v>
      </c>
      <c r="H5808" s="156">
        <v>0</v>
      </c>
      <c r="I5808" s="156">
        <v>83946.822171271997</v>
      </c>
      <c r="J5808" s="156" t="s">
        <v>4328</v>
      </c>
      <c r="K5808" s="151" t="str">
        <f>IFERROR(IF(VLOOKUP(B5808,comp!$D:$L,1,FALSE)=B5808,"",""),"Novo")</f>
        <v/>
      </c>
    </row>
    <row r="5809" spans="1:11">
      <c r="A5809" s="151">
        <v>5033</v>
      </c>
      <c r="B5809" s="151">
        <v>41190</v>
      </c>
      <c r="C5809" s="151" t="s">
        <v>4352</v>
      </c>
      <c r="D5809" s="151" t="s">
        <v>727</v>
      </c>
      <c r="E5809" s="151">
        <v>6.6387575999999999</v>
      </c>
      <c r="F5809" s="154" t="s">
        <v>8576</v>
      </c>
      <c r="G5809" s="156">
        <v>35699.188730663998</v>
      </c>
      <c r="H5809" s="156">
        <v>0</v>
      </c>
      <c r="I5809" s="156">
        <v>91232.685346473998</v>
      </c>
      <c r="J5809" s="156" t="s">
        <v>4328</v>
      </c>
      <c r="K5809" s="151" t="str">
        <f>IFERROR(IF(VLOOKUP(B5809,comp!$D:$L,1,FALSE)=B5809,"",""),"Novo")</f>
        <v/>
      </c>
    </row>
    <row r="5810" spans="1:11">
      <c r="A5810" s="151">
        <v>5033</v>
      </c>
      <c r="B5810" s="151">
        <v>41191</v>
      </c>
      <c r="C5810" s="151" t="s">
        <v>4353</v>
      </c>
      <c r="D5810" s="151" t="s">
        <v>727</v>
      </c>
      <c r="E5810" s="151">
        <v>10.180283599999999</v>
      </c>
      <c r="F5810" s="154" t="s">
        <v>8577</v>
      </c>
      <c r="G5810" s="156">
        <v>83946.822171271997</v>
      </c>
      <c r="H5810" s="156">
        <v>0</v>
      </c>
      <c r="I5810" s="156">
        <v>243577.22846473602</v>
      </c>
      <c r="J5810" s="156" t="s">
        <v>4328</v>
      </c>
      <c r="K5810" s="151" t="str">
        <f>IFERROR(IF(VLOOKUP(B5810,comp!$D:$L,1,FALSE)=B5810,"",""),"Novo")</f>
        <v/>
      </c>
    </row>
    <row r="5811" spans="1:11">
      <c r="A5811" s="151">
        <v>5033</v>
      </c>
      <c r="B5811" s="151">
        <v>41192</v>
      </c>
      <c r="C5811" s="151" t="s">
        <v>4354</v>
      </c>
      <c r="D5811" s="151" t="s">
        <v>727</v>
      </c>
      <c r="E5811" s="151">
        <v>10.612869699999999</v>
      </c>
      <c r="F5811" s="154" t="s">
        <v>8578</v>
      </c>
      <c r="G5811" s="156">
        <v>91232.685346473998</v>
      </c>
      <c r="H5811" s="156">
        <v>0</v>
      </c>
      <c r="I5811" s="156">
        <v>346802.93034332403</v>
      </c>
      <c r="J5811" s="156" t="s">
        <v>4328</v>
      </c>
      <c r="K5811" s="151" t="str">
        <f>IFERROR(IF(VLOOKUP(B5811,comp!$D:$L,1,FALSE)=B5811,"",""),"Novo")</f>
        <v/>
      </c>
    </row>
    <row r="5812" spans="1:11">
      <c r="A5812" s="151">
        <v>5033</v>
      </c>
      <c r="B5812" s="151">
        <v>41193</v>
      </c>
      <c r="C5812" s="151" t="s">
        <v>4355</v>
      </c>
      <c r="D5812" s="151" t="s">
        <v>727</v>
      </c>
      <c r="E5812" s="151">
        <v>17.341073600000001</v>
      </c>
      <c r="F5812" s="154" t="s">
        <v>8579</v>
      </c>
      <c r="G5812" s="156">
        <v>243577.22846473602</v>
      </c>
      <c r="H5812" s="156">
        <v>0</v>
      </c>
      <c r="I5812" s="156">
        <v>305.81161569</v>
      </c>
      <c r="J5812" s="156" t="s">
        <v>4328</v>
      </c>
      <c r="K5812" s="151" t="str">
        <f>IFERROR(IF(VLOOKUP(B5812,comp!$D:$L,1,FALSE)=B5812,"",""),"Novo")</f>
        <v/>
      </c>
    </row>
    <row r="5813" spans="1:11">
      <c r="A5813" s="151">
        <v>5033</v>
      </c>
      <c r="B5813" s="151">
        <v>41194</v>
      </c>
      <c r="C5813" s="151" t="s">
        <v>4356</v>
      </c>
      <c r="D5813" s="151" t="s">
        <v>727</v>
      </c>
      <c r="E5813" s="151">
        <v>20.691829800000001</v>
      </c>
      <c r="F5813" s="154" t="s">
        <v>8580</v>
      </c>
      <c r="G5813" s="156">
        <v>346802.93034332403</v>
      </c>
      <c r="H5813" s="156">
        <v>0</v>
      </c>
      <c r="I5813" s="156">
        <v>469.88319217499998</v>
      </c>
      <c r="J5813" s="156" t="s">
        <v>4328</v>
      </c>
      <c r="K5813" s="151" t="str">
        <f>IFERROR(IF(VLOOKUP(B5813,comp!$D:$L,1,FALSE)=B5813,"",""),"Novo")</f>
        <v/>
      </c>
    </row>
    <row r="5814" spans="1:11">
      <c r="A5814" s="151">
        <v>5033</v>
      </c>
      <c r="B5814" s="151">
        <v>41195</v>
      </c>
      <c r="C5814" s="151" t="s">
        <v>4357</v>
      </c>
      <c r="D5814" s="151" t="s">
        <v>727</v>
      </c>
      <c r="E5814" s="151">
        <v>0.61444969999999999</v>
      </c>
      <c r="F5814" s="154" t="s">
        <v>8581</v>
      </c>
      <c r="G5814" s="156">
        <v>305.81161569</v>
      </c>
      <c r="H5814" s="156">
        <v>0</v>
      </c>
      <c r="I5814" s="156">
        <v>1787.128570305</v>
      </c>
      <c r="J5814" s="156" t="s">
        <v>4328</v>
      </c>
      <c r="K5814" s="151" t="str">
        <f>IFERROR(IF(VLOOKUP(B5814,comp!$D:$L,1,FALSE)=B5814,"",""),"Novo")</f>
        <v/>
      </c>
    </row>
    <row r="5815" spans="1:11">
      <c r="A5815" s="151">
        <v>5033</v>
      </c>
      <c r="B5815" s="151">
        <v>41196</v>
      </c>
      <c r="C5815" s="151" t="s">
        <v>4358</v>
      </c>
      <c r="D5815" s="151" t="s">
        <v>727</v>
      </c>
      <c r="E5815" s="151">
        <v>0.76164750000000003</v>
      </c>
      <c r="F5815" s="154" t="s">
        <v>8582</v>
      </c>
      <c r="G5815" s="156">
        <v>469.88319217499998</v>
      </c>
      <c r="H5815" s="156">
        <v>0</v>
      </c>
      <c r="I5815" s="156">
        <v>4669.9400384099999</v>
      </c>
      <c r="J5815" s="156" t="s">
        <v>4328</v>
      </c>
      <c r="K5815" s="151" t="str">
        <f>IFERROR(IF(VLOOKUP(B5815,comp!$D:$L,1,FALSE)=B5815,"",""),"Novo")</f>
        <v/>
      </c>
    </row>
    <row r="5816" spans="1:11">
      <c r="A5816" s="151">
        <v>5033</v>
      </c>
      <c r="B5816" s="151">
        <v>41197</v>
      </c>
      <c r="C5816" s="151" t="s">
        <v>4359</v>
      </c>
      <c r="D5816" s="151" t="s">
        <v>727</v>
      </c>
      <c r="E5816" s="151">
        <v>1.4853746999999999</v>
      </c>
      <c r="F5816" s="154" t="s">
        <v>8583</v>
      </c>
      <c r="G5816" s="156">
        <v>1787.128570305</v>
      </c>
      <c r="H5816" s="156">
        <v>0</v>
      </c>
      <c r="I5816" s="156">
        <v>610.73276954800008</v>
      </c>
      <c r="J5816" s="156" t="s">
        <v>4328</v>
      </c>
      <c r="K5816" s="151" t="str">
        <f>IFERROR(IF(VLOOKUP(B5816,comp!$D:$L,1,FALSE)=B5816,"",""),"Novo")</f>
        <v/>
      </c>
    </row>
    <row r="5817" spans="1:11">
      <c r="A5817" s="151">
        <v>5033</v>
      </c>
      <c r="B5817" s="151">
        <v>41198</v>
      </c>
      <c r="C5817" s="151" t="s">
        <v>4360</v>
      </c>
      <c r="D5817" s="151" t="s">
        <v>727</v>
      </c>
      <c r="E5817" s="151">
        <v>2.4011209</v>
      </c>
      <c r="F5817" s="154" t="s">
        <v>8584</v>
      </c>
      <c r="G5817" s="156">
        <v>4669.9400384099999</v>
      </c>
      <c r="H5817" s="156">
        <v>0</v>
      </c>
      <c r="I5817" s="156">
        <v>2313.6441137280003</v>
      </c>
      <c r="J5817" s="156" t="s">
        <v>4328</v>
      </c>
      <c r="K5817" s="151" t="str">
        <f>IFERROR(IF(VLOOKUP(B5817,comp!$D:$L,1,FALSE)=B5817,"",""),"Novo")</f>
        <v/>
      </c>
    </row>
    <row r="5818" spans="1:11">
      <c r="A5818" s="151">
        <v>5033</v>
      </c>
      <c r="B5818" s="151">
        <v>41199</v>
      </c>
      <c r="C5818" s="151" t="s">
        <v>4361</v>
      </c>
      <c r="D5818" s="151" t="s">
        <v>727</v>
      </c>
      <c r="E5818" s="151">
        <v>0.8683322</v>
      </c>
      <c r="F5818" s="154" t="s">
        <v>8585</v>
      </c>
      <c r="G5818" s="156">
        <v>610.73276954800008</v>
      </c>
      <c r="H5818" s="156">
        <v>0</v>
      </c>
      <c r="I5818" s="156">
        <v>5914.6370841600001</v>
      </c>
      <c r="J5818" s="156" t="s">
        <v>4328</v>
      </c>
      <c r="K5818" s="151" t="str">
        <f>IFERROR(IF(VLOOKUP(B5818,comp!$D:$L,1,FALSE)=B5818,"",""),"Novo")</f>
        <v/>
      </c>
    </row>
    <row r="5819" spans="1:11">
      <c r="A5819" s="151">
        <v>5033</v>
      </c>
      <c r="B5819" s="151">
        <v>41200</v>
      </c>
      <c r="C5819" s="151" t="s">
        <v>4362</v>
      </c>
      <c r="D5819" s="151" t="s">
        <v>727</v>
      </c>
      <c r="E5819" s="151">
        <v>1.6900743</v>
      </c>
      <c r="F5819" s="154" t="s">
        <v>8586</v>
      </c>
      <c r="G5819" s="156">
        <v>2313.6441137280003</v>
      </c>
      <c r="H5819" s="156">
        <v>0</v>
      </c>
      <c r="I5819" s="156">
        <v>676.43498682000006</v>
      </c>
      <c r="J5819" s="156" t="s">
        <v>4328</v>
      </c>
      <c r="K5819" s="151" t="str">
        <f>IFERROR(IF(VLOOKUP(B5819,comp!$D:$L,1,FALSE)=B5819,"",""),"Novo")</f>
        <v/>
      </c>
    </row>
    <row r="5820" spans="1:11">
      <c r="A5820" s="151">
        <v>5033</v>
      </c>
      <c r="B5820" s="151">
        <v>41201</v>
      </c>
      <c r="C5820" s="151" t="s">
        <v>4363</v>
      </c>
      <c r="D5820" s="151" t="s">
        <v>727</v>
      </c>
      <c r="E5820" s="151">
        <v>2.7022282</v>
      </c>
      <c r="F5820" s="154" t="s">
        <v>8587</v>
      </c>
      <c r="G5820" s="156">
        <v>5914.6370841600001</v>
      </c>
      <c r="H5820" s="156">
        <v>0</v>
      </c>
      <c r="I5820" s="156">
        <v>1735.7614523340001</v>
      </c>
      <c r="J5820" s="156" t="s">
        <v>4328</v>
      </c>
      <c r="K5820" s="151" t="str">
        <f>IFERROR(IF(VLOOKUP(B5820,comp!$D:$L,1,FALSE)=B5820,"",""),"Novo")</f>
        <v/>
      </c>
    </row>
    <row r="5821" spans="1:11">
      <c r="A5821" s="151">
        <v>5033</v>
      </c>
      <c r="B5821" s="151">
        <v>41202</v>
      </c>
      <c r="C5821" s="151" t="s">
        <v>4364</v>
      </c>
      <c r="D5821" s="151" t="s">
        <v>727</v>
      </c>
      <c r="E5821" s="151">
        <v>0.91384200000000004</v>
      </c>
      <c r="F5821" s="154" t="s">
        <v>8588</v>
      </c>
      <c r="G5821" s="156">
        <v>676.43498682000006</v>
      </c>
      <c r="H5821" s="156">
        <v>0</v>
      </c>
      <c r="I5821" s="156">
        <v>3469.2447283079996</v>
      </c>
      <c r="J5821" s="156" t="s">
        <v>4328</v>
      </c>
      <c r="K5821" s="151" t="str">
        <f>IFERROR(IF(VLOOKUP(B5821,comp!$D:$L,1,FALSE)=B5821,"",""),"Novo")</f>
        <v/>
      </c>
    </row>
    <row r="5822" spans="1:11">
      <c r="A5822" s="151">
        <v>5033</v>
      </c>
      <c r="B5822" s="151">
        <v>41203</v>
      </c>
      <c r="C5822" s="151" t="s">
        <v>4365</v>
      </c>
      <c r="D5822" s="151" t="s">
        <v>727</v>
      </c>
      <c r="E5822" s="151">
        <v>1.4638758000000001</v>
      </c>
      <c r="F5822" s="154" t="s">
        <v>8589</v>
      </c>
      <c r="G5822" s="156">
        <v>1735.7614523340001</v>
      </c>
      <c r="H5822" s="156">
        <v>0</v>
      </c>
      <c r="I5822" s="156">
        <v>7943.9451248699997</v>
      </c>
      <c r="J5822" s="156" t="s">
        <v>4328</v>
      </c>
      <c r="K5822" s="151" t="str">
        <f>IFERROR(IF(VLOOKUP(B5822,comp!$D:$L,1,FALSE)=B5822,"",""),"Novo")</f>
        <v/>
      </c>
    </row>
    <row r="5823" spans="1:11">
      <c r="A5823" s="151">
        <v>5033</v>
      </c>
      <c r="B5823" s="151">
        <v>41204</v>
      </c>
      <c r="C5823" s="151" t="s">
        <v>4366</v>
      </c>
      <c r="D5823" s="151" t="s">
        <v>727</v>
      </c>
      <c r="E5823" s="151">
        <v>2.0695475999999999</v>
      </c>
      <c r="F5823" s="154" t="s">
        <v>8590</v>
      </c>
      <c r="G5823" s="156">
        <v>3469.2447283079996</v>
      </c>
      <c r="H5823" s="156">
        <v>0</v>
      </c>
      <c r="I5823" s="156">
        <v>13809.164638374001</v>
      </c>
      <c r="J5823" s="156" t="s">
        <v>4328</v>
      </c>
      <c r="K5823" s="151" t="str">
        <f>IFERROR(IF(VLOOKUP(B5823,comp!$D:$L,1,FALSE)=B5823,"",""),"Novo")</f>
        <v/>
      </c>
    </row>
    <row r="5824" spans="1:11">
      <c r="A5824" s="151">
        <v>5033</v>
      </c>
      <c r="B5824" s="151">
        <v>41205</v>
      </c>
      <c r="C5824" s="151" t="s">
        <v>4367</v>
      </c>
      <c r="D5824" s="151" t="s">
        <v>727</v>
      </c>
      <c r="E5824" s="151">
        <v>3.1316677999999998</v>
      </c>
      <c r="F5824" s="154" t="s">
        <v>8591</v>
      </c>
      <c r="G5824" s="156">
        <v>7943.9451248699997</v>
      </c>
      <c r="H5824" s="156">
        <v>0</v>
      </c>
      <c r="I5824" s="156">
        <v>25025.613584950002</v>
      </c>
      <c r="J5824" s="156" t="s">
        <v>4328</v>
      </c>
      <c r="K5824" s="151" t="str">
        <f>IFERROR(IF(VLOOKUP(B5824,comp!$D:$L,1,FALSE)=B5824,"",""),"Novo")</f>
        <v/>
      </c>
    </row>
    <row r="5825" spans="1:11">
      <c r="A5825" s="151">
        <v>5033</v>
      </c>
      <c r="B5825" s="151">
        <v>41206</v>
      </c>
      <c r="C5825" s="151" t="s">
        <v>4368</v>
      </c>
      <c r="D5825" s="151" t="s">
        <v>727</v>
      </c>
      <c r="E5825" s="151">
        <v>4.1289669</v>
      </c>
      <c r="F5825" s="154" t="s">
        <v>8592</v>
      </c>
      <c r="G5825" s="156">
        <v>13809.164638374001</v>
      </c>
      <c r="H5825" s="156">
        <v>0</v>
      </c>
      <c r="I5825" s="156">
        <v>1186.2944329499999</v>
      </c>
      <c r="J5825" s="156" t="s">
        <v>4328</v>
      </c>
      <c r="K5825" s="151" t="str">
        <f>IFERROR(IF(VLOOKUP(B5825,comp!$D:$L,1,FALSE)=B5825,"",""),"Novo")</f>
        <v/>
      </c>
    </row>
    <row r="5826" spans="1:11">
      <c r="A5826" s="151">
        <v>5033</v>
      </c>
      <c r="B5826" s="151">
        <v>41207</v>
      </c>
      <c r="C5826" s="151" t="s">
        <v>4369</v>
      </c>
      <c r="D5826" s="151" t="s">
        <v>727</v>
      </c>
      <c r="E5826" s="151">
        <v>5.5584065000000002</v>
      </c>
      <c r="F5826" s="154" t="s">
        <v>8593</v>
      </c>
      <c r="G5826" s="156">
        <v>25025.613584950002</v>
      </c>
      <c r="H5826" s="156">
        <v>0</v>
      </c>
      <c r="I5826" s="156">
        <v>4124.6508360219996</v>
      </c>
      <c r="J5826" s="156" t="s">
        <v>4328</v>
      </c>
      <c r="K5826" s="151" t="str">
        <f>IFERROR(IF(VLOOKUP(B5826,comp!$D:$L,1,FALSE)=B5826,"",""),"Novo")</f>
        <v/>
      </c>
    </row>
    <row r="5827" spans="1:11">
      <c r="A5827" s="151">
        <v>5033</v>
      </c>
      <c r="B5827" s="151">
        <v>41208</v>
      </c>
      <c r="C5827" s="151" t="s">
        <v>4370</v>
      </c>
      <c r="D5827" s="151" t="s">
        <v>727</v>
      </c>
      <c r="E5827" s="151">
        <v>1.2101957999999999</v>
      </c>
      <c r="F5827" s="154" t="s">
        <v>8594</v>
      </c>
      <c r="G5827" s="156">
        <v>1186.2944329499999</v>
      </c>
      <c r="H5827" s="156">
        <v>0</v>
      </c>
      <c r="I5827" s="156">
        <v>9680.8795033719998</v>
      </c>
      <c r="J5827" s="156" t="s">
        <v>4328</v>
      </c>
      <c r="K5827" s="151" t="str">
        <f>IFERROR(IF(VLOOKUP(B5827,comp!$D:$L,1,FALSE)=B5827,"",""),"Novo")</f>
        <v/>
      </c>
    </row>
    <row r="5828" spans="1:11">
      <c r="A5828" s="151">
        <v>5033</v>
      </c>
      <c r="B5828" s="151">
        <v>41209</v>
      </c>
      <c r="C5828" s="151" t="s">
        <v>4371</v>
      </c>
      <c r="D5828" s="151" t="s">
        <v>727</v>
      </c>
      <c r="E5828" s="151">
        <v>2.2565833999999998</v>
      </c>
      <c r="F5828" s="154" t="s">
        <v>8595</v>
      </c>
      <c r="G5828" s="156">
        <v>4124.6508360219996</v>
      </c>
      <c r="H5828" s="156">
        <v>0</v>
      </c>
      <c r="I5828" s="156">
        <v>19218.807227043002</v>
      </c>
      <c r="J5828" s="156" t="s">
        <v>4328</v>
      </c>
      <c r="K5828" s="151" t="str">
        <f>IFERROR(IF(VLOOKUP(B5828,comp!$D:$L,1,FALSE)=B5828,"",""),"Novo")</f>
        <v/>
      </c>
    </row>
    <row r="5829" spans="1:11">
      <c r="A5829" s="151">
        <v>5033</v>
      </c>
      <c r="B5829" s="151">
        <v>41210</v>
      </c>
      <c r="C5829" s="151" t="s">
        <v>4372</v>
      </c>
      <c r="D5829" s="151" t="s">
        <v>727</v>
      </c>
      <c r="E5829" s="151">
        <v>3.4571236000000001</v>
      </c>
      <c r="F5829" s="154" t="s">
        <v>8596</v>
      </c>
      <c r="G5829" s="156">
        <v>9680.8795033719998</v>
      </c>
      <c r="H5829" s="156">
        <v>0</v>
      </c>
      <c r="I5829" s="156">
        <v>82570.021382412</v>
      </c>
      <c r="J5829" s="156" t="s">
        <v>4328</v>
      </c>
      <c r="K5829" s="151" t="str">
        <f>IFERROR(IF(VLOOKUP(B5829,comp!$D:$L,1,FALSE)=B5829,"",""),"Novo")</f>
        <v/>
      </c>
    </row>
    <row r="5830" spans="1:11">
      <c r="A5830" s="151">
        <v>5033</v>
      </c>
      <c r="B5830" s="151">
        <v>41211</v>
      </c>
      <c r="C5830" s="151" t="s">
        <v>4373</v>
      </c>
      <c r="D5830" s="151" t="s">
        <v>727</v>
      </c>
      <c r="E5830" s="151">
        <v>4.8710331</v>
      </c>
      <c r="F5830" s="154" t="s">
        <v>8597</v>
      </c>
      <c r="G5830" s="156">
        <v>19218.807227043002</v>
      </c>
      <c r="H5830" s="156">
        <v>0</v>
      </c>
      <c r="I5830" s="156">
        <v>2974.4003147040003</v>
      </c>
      <c r="J5830" s="156" t="s">
        <v>4328</v>
      </c>
      <c r="K5830" s="151" t="str">
        <f>IFERROR(IF(VLOOKUP(B5830,comp!$D:$L,1,FALSE)=B5830,"",""),"Novo")</f>
        <v/>
      </c>
    </row>
    <row r="5831" spans="1:11">
      <c r="A5831" s="151">
        <v>5033</v>
      </c>
      <c r="B5831" s="151">
        <v>41213</v>
      </c>
      <c r="C5831" s="151" t="s">
        <v>4374</v>
      </c>
      <c r="D5831" s="151" t="s">
        <v>727</v>
      </c>
      <c r="E5831" s="151">
        <v>10.0964551</v>
      </c>
      <c r="F5831" s="154" t="s">
        <v>8598</v>
      </c>
      <c r="G5831" s="156">
        <v>82570.021382412</v>
      </c>
      <c r="H5831" s="156">
        <v>0</v>
      </c>
      <c r="I5831" s="156">
        <v>6742.799784154</v>
      </c>
      <c r="J5831" s="156" t="s">
        <v>4328</v>
      </c>
      <c r="K5831" s="151" t="str">
        <f>IFERROR(IF(VLOOKUP(B5831,comp!$D:$L,1,FALSE)=B5831,"",""),"Novo")</f>
        <v/>
      </c>
    </row>
    <row r="5832" spans="1:11">
      <c r="A5832" s="151">
        <v>5033</v>
      </c>
      <c r="B5832" s="151">
        <v>41214</v>
      </c>
      <c r="C5832" s="151" t="s">
        <v>4375</v>
      </c>
      <c r="D5832" s="151" t="s">
        <v>727</v>
      </c>
      <c r="E5832" s="151">
        <v>1.9162728</v>
      </c>
      <c r="F5832" s="154" t="s">
        <v>8599</v>
      </c>
      <c r="G5832" s="156">
        <v>2974.4003147040003</v>
      </c>
      <c r="H5832" s="156">
        <v>0</v>
      </c>
      <c r="I5832" s="156">
        <v>14471.801099111999</v>
      </c>
      <c r="J5832" s="156" t="s">
        <v>4328</v>
      </c>
      <c r="K5832" s="151" t="str">
        <f>IFERROR(IF(VLOOKUP(B5832,comp!$D:$L,1,FALSE)=B5832,"",""),"Novo")</f>
        <v/>
      </c>
    </row>
    <row r="5833" spans="1:11">
      <c r="A5833" s="151">
        <v>5033</v>
      </c>
      <c r="B5833" s="151">
        <v>41215</v>
      </c>
      <c r="C5833" s="151" t="s">
        <v>4376</v>
      </c>
      <c r="D5833" s="151" t="s">
        <v>727</v>
      </c>
      <c r="E5833" s="151">
        <v>2.8852126999999999</v>
      </c>
      <c r="F5833" s="154" t="s">
        <v>8600</v>
      </c>
      <c r="G5833" s="156">
        <v>6742.799784154</v>
      </c>
      <c r="H5833" s="156">
        <v>0</v>
      </c>
      <c r="I5833" s="156">
        <v>37203.384206975999</v>
      </c>
      <c r="J5833" s="156" t="s">
        <v>4328</v>
      </c>
      <c r="K5833" s="151" t="str">
        <f>IFERROR(IF(VLOOKUP(B5833,comp!$D:$L,1,FALSE)=B5833,"",""),"Novo")</f>
        <v/>
      </c>
    </row>
    <row r="5834" spans="1:11">
      <c r="A5834" s="151">
        <v>5033</v>
      </c>
      <c r="B5834" s="151">
        <v>41216</v>
      </c>
      <c r="C5834" s="151" t="s">
        <v>4377</v>
      </c>
      <c r="D5834" s="151" t="s">
        <v>727</v>
      </c>
      <c r="E5834" s="151">
        <v>4.2268736999999996</v>
      </c>
      <c r="F5834" s="154" t="s">
        <v>8601</v>
      </c>
      <c r="G5834" s="156">
        <v>14471.801099111999</v>
      </c>
      <c r="H5834" s="156">
        <v>0</v>
      </c>
      <c r="I5834" s="156">
        <v>66905.163231519997</v>
      </c>
      <c r="J5834" s="156" t="s">
        <v>4328</v>
      </c>
      <c r="K5834" s="151" t="str">
        <f>IFERROR(IF(VLOOKUP(B5834,comp!$D:$L,1,FALSE)=B5834,"",""),"Novo")</f>
        <v/>
      </c>
    </row>
    <row r="5835" spans="1:11">
      <c r="A5835" s="151">
        <v>5033</v>
      </c>
      <c r="B5835" s="151">
        <v>41217</v>
      </c>
      <c r="C5835" s="151" t="s">
        <v>4378</v>
      </c>
      <c r="D5835" s="151" t="s">
        <v>727</v>
      </c>
      <c r="E5835" s="151">
        <v>6.7771775999999999</v>
      </c>
      <c r="F5835" s="154" t="s">
        <v>8602</v>
      </c>
      <c r="G5835" s="156">
        <v>37203.384206975999</v>
      </c>
      <c r="H5835" s="156">
        <v>0</v>
      </c>
      <c r="I5835" s="156">
        <v>56531.555957107004</v>
      </c>
      <c r="J5835" s="156" t="s">
        <v>4328</v>
      </c>
      <c r="K5835" s="151" t="str">
        <f>IFERROR(IF(VLOOKUP(B5835,comp!$D:$L,1,FALSE)=B5835,"",""),"Novo")</f>
        <v/>
      </c>
    </row>
    <row r="5836" spans="1:11">
      <c r="A5836" s="151">
        <v>5033</v>
      </c>
      <c r="B5836" s="151">
        <v>41218</v>
      </c>
      <c r="C5836" s="151" t="s">
        <v>4379</v>
      </c>
      <c r="D5836" s="151" t="s">
        <v>727</v>
      </c>
      <c r="E5836" s="151">
        <v>9.0883997000000001</v>
      </c>
      <c r="F5836" s="154" t="s">
        <v>8603</v>
      </c>
      <c r="G5836" s="156">
        <v>66905.163231519997</v>
      </c>
      <c r="H5836" s="156">
        <v>0</v>
      </c>
      <c r="I5836" s="156">
        <v>115765.00071753599</v>
      </c>
      <c r="J5836" s="156" t="s">
        <v>4328</v>
      </c>
      <c r="K5836" s="151" t="str">
        <f>IFERROR(IF(VLOOKUP(B5836,comp!$D:$L,1,FALSE)=B5836,"",""),"Novo")</f>
        <v/>
      </c>
    </row>
    <row r="5837" spans="1:11">
      <c r="A5837" s="151">
        <v>5033</v>
      </c>
      <c r="B5837" s="151">
        <v>41221</v>
      </c>
      <c r="C5837" s="151" t="s">
        <v>4380</v>
      </c>
      <c r="D5837" s="151" t="s">
        <v>727</v>
      </c>
      <c r="E5837" s="151">
        <v>8.3541661000000005</v>
      </c>
      <c r="F5837" s="154" t="s">
        <v>8604</v>
      </c>
      <c r="G5837" s="156">
        <v>56531.555957107004</v>
      </c>
      <c r="H5837" s="156">
        <v>0</v>
      </c>
      <c r="I5837" s="156">
        <v>1322.54</v>
      </c>
      <c r="J5837" s="156" t="s">
        <v>4328</v>
      </c>
      <c r="K5837" s="151" t="str">
        <f>IFERROR(IF(VLOOKUP(B5837,comp!$D:$L,1,FALSE)=B5837,"",""),"Novo")</f>
        <v/>
      </c>
    </row>
    <row r="5838" spans="1:11">
      <c r="A5838" s="151">
        <v>5033</v>
      </c>
      <c r="B5838" s="151">
        <v>41222</v>
      </c>
      <c r="C5838" s="151" t="s">
        <v>4381</v>
      </c>
      <c r="D5838" s="151" t="s">
        <v>727</v>
      </c>
      <c r="E5838" s="151">
        <v>11.9549088</v>
      </c>
      <c r="F5838" s="154" t="s">
        <v>8605</v>
      </c>
      <c r="G5838" s="156">
        <v>115765.00071753599</v>
      </c>
      <c r="H5838" s="156">
        <v>0</v>
      </c>
      <c r="I5838" s="156">
        <v>157.68888167200001</v>
      </c>
      <c r="J5838" s="156" t="s">
        <v>4328</v>
      </c>
      <c r="K5838" s="151" t="str">
        <f>IFERROR(IF(VLOOKUP(B5838,comp!$D:$L,1,FALSE)=B5838,"",""),"Novo")</f>
        <v/>
      </c>
    </row>
    <row r="5839" spans="1:11">
      <c r="A5839" s="151">
        <v>5052</v>
      </c>
      <c r="B5839" s="151">
        <v>5052</v>
      </c>
      <c r="C5839" s="151" t="s">
        <v>4382</v>
      </c>
      <c r="D5839" s="151" t="s">
        <v>727</v>
      </c>
      <c r="E5839" s="151">
        <v>1</v>
      </c>
      <c r="F5839" s="154" t="s">
        <v>8606</v>
      </c>
      <c r="G5839" s="156">
        <v>1322.54</v>
      </c>
      <c r="H5839" s="156">
        <v>0</v>
      </c>
      <c r="I5839" s="156">
        <v>2382.479004496</v>
      </c>
      <c r="J5839" s="156" t="s">
        <v>4328</v>
      </c>
      <c r="K5839" s="151" t="str">
        <f>IFERROR(IF(VLOOKUP(B5839,comp!$D:$L,1,FALSE)=B5839,"",""),"Novo")</f>
        <v/>
      </c>
    </row>
    <row r="5840" spans="1:11">
      <c r="A5840" s="151">
        <v>5052</v>
      </c>
      <c r="B5840" s="151">
        <v>5050</v>
      </c>
      <c r="C5840" s="151" t="s">
        <v>4383</v>
      </c>
      <c r="D5840" s="151" t="s">
        <v>727</v>
      </c>
      <c r="E5840" s="151">
        <v>0.34530159999999999</v>
      </c>
      <c r="F5840" s="154" t="s">
        <v>8607</v>
      </c>
      <c r="G5840" s="156">
        <v>157.68888167200001</v>
      </c>
      <c r="H5840" s="156">
        <v>0</v>
      </c>
      <c r="I5840" s="156">
        <v>55.249471829999997</v>
      </c>
      <c r="J5840" s="156" t="s">
        <v>4328</v>
      </c>
      <c r="K5840" s="151" t="str">
        <f>IFERROR(IF(VLOOKUP(B5840,comp!$D:$L,1,FALSE)=B5840,"",""),"Novo")</f>
        <v/>
      </c>
    </row>
    <row r="5841" spans="1:11">
      <c r="A5841" s="151">
        <v>5052</v>
      </c>
      <c r="B5841" s="151">
        <v>5051</v>
      </c>
      <c r="C5841" s="151" t="s">
        <v>2631</v>
      </c>
      <c r="D5841" s="151" t="s">
        <v>727</v>
      </c>
      <c r="E5841" s="151">
        <v>1.3421812</v>
      </c>
      <c r="F5841" s="154" t="s">
        <v>8608</v>
      </c>
      <c r="G5841" s="156">
        <v>2382.479004496</v>
      </c>
      <c r="H5841" s="156">
        <v>0</v>
      </c>
      <c r="I5841" s="156">
        <v>2375.5758630770001</v>
      </c>
      <c r="J5841" s="156" t="s">
        <v>4328</v>
      </c>
      <c r="K5841" s="151" t="str">
        <f>IFERROR(IF(VLOOKUP(B5841,comp!$D:$L,1,FALSE)=B5841,"",""),"Novo")</f>
        <v/>
      </c>
    </row>
    <row r="5842" spans="1:11">
      <c r="A5842" s="151">
        <v>5052</v>
      </c>
      <c r="B5842" s="151">
        <v>12388</v>
      </c>
      <c r="C5842" s="151" t="s">
        <v>2627</v>
      </c>
      <c r="D5842" s="151" t="s">
        <v>727</v>
      </c>
      <c r="E5842" s="151">
        <v>0.20439299999999999</v>
      </c>
      <c r="F5842" s="154" t="s">
        <v>8609</v>
      </c>
      <c r="G5842" s="156">
        <v>55.249471829999997</v>
      </c>
      <c r="H5842" s="156">
        <v>0</v>
      </c>
      <c r="I5842" s="156">
        <v>3293.7836747639999</v>
      </c>
      <c r="J5842" s="156" t="s">
        <v>4328</v>
      </c>
      <c r="K5842" s="151" t="str">
        <f>IFERROR(IF(VLOOKUP(B5842,comp!$D:$L,1,FALSE)=B5842,"",""),"Novo")</f>
        <v/>
      </c>
    </row>
    <row r="5843" spans="1:11">
      <c r="A5843" s="151">
        <v>5052</v>
      </c>
      <c r="B5843" s="151">
        <v>14162</v>
      </c>
      <c r="C5843" s="151" t="s">
        <v>2628</v>
      </c>
      <c r="D5843" s="151" t="s">
        <v>727</v>
      </c>
      <c r="E5843" s="151">
        <v>1.3402327000000001</v>
      </c>
      <c r="F5843" s="154" t="s">
        <v>8610</v>
      </c>
      <c r="G5843" s="156">
        <v>2375.5758630770001</v>
      </c>
      <c r="H5843" s="156">
        <v>0</v>
      </c>
      <c r="I5843" s="156">
        <v>2549.8047745079998</v>
      </c>
      <c r="J5843" s="156" t="s">
        <v>4328</v>
      </c>
      <c r="K5843" s="151" t="str">
        <f>IFERROR(IF(VLOOKUP(B5843,comp!$D:$L,1,FALSE)=B5843,"",""),"Novo")</f>
        <v/>
      </c>
    </row>
    <row r="5844" spans="1:11">
      <c r="A5844" s="151">
        <v>5052</v>
      </c>
      <c r="B5844" s="151">
        <v>14163</v>
      </c>
      <c r="C5844" s="151" t="s">
        <v>2630</v>
      </c>
      <c r="D5844" s="151" t="s">
        <v>727</v>
      </c>
      <c r="E5844" s="151">
        <v>1.5781326</v>
      </c>
      <c r="F5844" s="154" t="s">
        <v>8611</v>
      </c>
      <c r="G5844" s="156">
        <v>3293.7836747639999</v>
      </c>
      <c r="H5844" s="156">
        <v>0</v>
      </c>
      <c r="I5844" s="156">
        <v>2603.1252143860002</v>
      </c>
      <c r="J5844" s="156" t="s">
        <v>4328</v>
      </c>
      <c r="K5844" s="151" t="str">
        <f>IFERROR(IF(VLOOKUP(B5844,comp!$D:$L,1,FALSE)=B5844,"",""),"Novo")</f>
        <v/>
      </c>
    </row>
    <row r="5845" spans="1:11">
      <c r="A5845" s="151">
        <v>5052</v>
      </c>
      <c r="B5845" s="151">
        <v>14164</v>
      </c>
      <c r="C5845" s="151" t="s">
        <v>2632</v>
      </c>
      <c r="D5845" s="151" t="s">
        <v>727</v>
      </c>
      <c r="E5845" s="151">
        <v>1.3885103000000001</v>
      </c>
      <c r="F5845" s="154" t="s">
        <v>8612</v>
      </c>
      <c r="G5845" s="156">
        <v>2549.8047745079998</v>
      </c>
      <c r="H5845" s="156">
        <v>0</v>
      </c>
      <c r="I5845" s="156">
        <v>1356.3389552679998</v>
      </c>
      <c r="J5845" s="156" t="s">
        <v>4328</v>
      </c>
      <c r="K5845" s="151" t="str">
        <f>IFERROR(IF(VLOOKUP(B5845,comp!$D:$L,1,FALSE)=B5845,"",""),"Novo")</f>
        <v/>
      </c>
    </row>
    <row r="5846" spans="1:11">
      <c r="A5846" s="151">
        <v>5052</v>
      </c>
      <c r="B5846" s="151">
        <v>14165</v>
      </c>
      <c r="C5846" s="151" t="s">
        <v>4384</v>
      </c>
      <c r="D5846" s="151" t="s">
        <v>727</v>
      </c>
      <c r="E5846" s="151">
        <v>1.4029541000000001</v>
      </c>
      <c r="F5846" s="154" t="s">
        <v>8613</v>
      </c>
      <c r="G5846" s="156">
        <v>2603.1252143860002</v>
      </c>
      <c r="H5846" s="156">
        <v>0</v>
      </c>
      <c r="I5846" s="156">
        <v>12514.500793652001</v>
      </c>
      <c r="J5846" s="156" t="s">
        <v>4328</v>
      </c>
      <c r="K5846" s="151" t="str">
        <f>IFERROR(IF(VLOOKUP(B5846,comp!$D:$L,1,FALSE)=B5846,"",""),"Novo")</f>
        <v/>
      </c>
    </row>
    <row r="5847" spans="1:11">
      <c r="A5847" s="151">
        <v>5052</v>
      </c>
      <c r="B5847" s="151">
        <v>14166</v>
      </c>
      <c r="C5847" s="151" t="s">
        <v>4385</v>
      </c>
      <c r="D5847" s="151" t="s">
        <v>727</v>
      </c>
      <c r="E5847" s="151">
        <v>1.0126995999999999</v>
      </c>
      <c r="F5847" s="154" t="s">
        <v>8614</v>
      </c>
      <c r="G5847" s="156">
        <v>1356.3389552679998</v>
      </c>
      <c r="H5847" s="156">
        <v>0</v>
      </c>
      <c r="I5847" s="156">
        <v>4612.2811106999998</v>
      </c>
      <c r="J5847" s="156" t="s">
        <v>4328</v>
      </c>
      <c r="K5847" s="151" t="str">
        <f>IFERROR(IF(VLOOKUP(B5847,comp!$D:$L,1,FALSE)=B5847,"",""),"Novo")</f>
        <v/>
      </c>
    </row>
    <row r="5848" spans="1:11">
      <c r="A5848" s="151">
        <v>5052</v>
      </c>
      <c r="B5848" s="151">
        <v>25398</v>
      </c>
      <c r="C5848" s="151" t="s">
        <v>4386</v>
      </c>
      <c r="D5848" s="151" t="s">
        <v>727</v>
      </c>
      <c r="E5848" s="151">
        <v>3.0761159</v>
      </c>
      <c r="F5848" s="154" t="s">
        <v>8615</v>
      </c>
      <c r="G5848" s="156">
        <v>12514.500793652001</v>
      </c>
      <c r="H5848" s="156">
        <v>0</v>
      </c>
      <c r="I5848" s="156">
        <v>12</v>
      </c>
      <c r="J5848" s="156" t="s">
        <v>4328</v>
      </c>
      <c r="K5848" s="151" t="str">
        <f>IFERROR(IF(VLOOKUP(B5848,comp!$D:$L,1,FALSE)=B5848,"",""),"Novo")</f>
        <v/>
      </c>
    </row>
    <row r="5849" spans="1:11">
      <c r="A5849" s="151">
        <v>5052</v>
      </c>
      <c r="B5849" s="151">
        <v>25399</v>
      </c>
      <c r="C5849" s="151" t="s">
        <v>4387</v>
      </c>
      <c r="D5849" s="151" t="s">
        <v>727</v>
      </c>
      <c r="E5849" s="151">
        <v>1.8674715</v>
      </c>
      <c r="F5849" s="154" t="s">
        <v>8616</v>
      </c>
      <c r="G5849" s="156">
        <v>4612.2811106999998</v>
      </c>
      <c r="H5849" s="156">
        <v>0</v>
      </c>
      <c r="I5849" s="156">
        <v>12.751790153999998</v>
      </c>
      <c r="J5849" s="156" t="s">
        <v>4328</v>
      </c>
      <c r="K5849" s="151" t="str">
        <f>IFERROR(IF(VLOOKUP(B5849,comp!$D:$L,1,FALSE)=B5849,"",""),"Novo")</f>
        <v/>
      </c>
    </row>
    <row r="5850" spans="1:11">
      <c r="A5850" s="151">
        <v>5061</v>
      </c>
      <c r="B5850" s="151">
        <v>5061</v>
      </c>
      <c r="C5850" s="151" t="s">
        <v>827</v>
      </c>
      <c r="D5850" s="151" t="s">
        <v>828</v>
      </c>
      <c r="E5850" s="151">
        <v>1</v>
      </c>
      <c r="F5850" s="154" t="s">
        <v>8617</v>
      </c>
      <c r="G5850" s="156">
        <v>12</v>
      </c>
      <c r="H5850" s="156">
        <v>0</v>
      </c>
      <c r="I5850" s="156">
        <v>17.675720608000002</v>
      </c>
      <c r="J5850" s="156" t="s">
        <v>4328</v>
      </c>
      <c r="K5850" s="151" t="str">
        <f>IFERROR(IF(VLOOKUP(B5850,comp!$D:$L,1,FALSE)=B5850,"",""),"Novo")</f>
        <v/>
      </c>
    </row>
    <row r="5851" spans="1:11">
      <c r="A5851" s="151">
        <v>5061</v>
      </c>
      <c r="B5851" s="151">
        <v>5062</v>
      </c>
      <c r="C5851" s="151" t="s">
        <v>4388</v>
      </c>
      <c r="D5851" s="151" t="s">
        <v>828</v>
      </c>
      <c r="E5851" s="151">
        <v>1.0308641999999999</v>
      </c>
      <c r="F5851" s="154" t="s">
        <v>8618</v>
      </c>
      <c r="G5851" s="156">
        <v>12.751790153999998</v>
      </c>
      <c r="H5851" s="156">
        <v>0</v>
      </c>
      <c r="I5851" s="156">
        <v>44.935000344000002</v>
      </c>
      <c r="J5851" s="156" t="s">
        <v>4328</v>
      </c>
      <c r="K5851" s="151" t="str">
        <f>IFERROR(IF(VLOOKUP(B5851,comp!$D:$L,1,FALSE)=B5851,"",""),"Novo")</f>
        <v/>
      </c>
    </row>
    <row r="5852" spans="1:11">
      <c r="A5852" s="151">
        <v>5061</v>
      </c>
      <c r="B5852" s="151">
        <v>5063</v>
      </c>
      <c r="C5852" s="151" t="s">
        <v>1769</v>
      </c>
      <c r="D5852" s="151" t="s">
        <v>828</v>
      </c>
      <c r="E5852" s="151">
        <v>1.2139918000000001</v>
      </c>
      <c r="F5852" s="154" t="s">
        <v>8619</v>
      </c>
      <c r="G5852" s="156">
        <v>17.675720608000002</v>
      </c>
      <c r="H5852" s="156">
        <v>0</v>
      </c>
      <c r="I5852" s="156">
        <v>21.555802799999999</v>
      </c>
      <c r="J5852" s="156" t="s">
        <v>4328</v>
      </c>
      <c r="K5852" s="151" t="str">
        <f>IFERROR(IF(VLOOKUP(B5852,comp!$D:$L,1,FALSE)=B5852,"",""),"Novo")</f>
        <v/>
      </c>
    </row>
    <row r="5853" spans="1:11">
      <c r="A5853" s="151">
        <v>5061</v>
      </c>
      <c r="B5853" s="151">
        <v>5065</v>
      </c>
      <c r="C5853" s="151" t="s">
        <v>4389</v>
      </c>
      <c r="D5853" s="151" t="s">
        <v>828</v>
      </c>
      <c r="E5853" s="151">
        <v>1.9351852</v>
      </c>
      <c r="F5853" s="154" t="s">
        <v>7427</v>
      </c>
      <c r="G5853" s="156">
        <v>44.935000344000002</v>
      </c>
      <c r="H5853" s="156">
        <v>0</v>
      </c>
      <c r="I5853" s="156">
        <v>14.107550921000001</v>
      </c>
      <c r="J5853" s="156" t="s">
        <v>4328</v>
      </c>
      <c r="K5853" s="151" t="str">
        <f>IFERROR(IF(VLOOKUP(B5853,comp!$D:$L,1,FALSE)=B5853,"",""),"Novo")</f>
        <v/>
      </c>
    </row>
    <row r="5854" spans="1:11">
      <c r="A5854" s="151">
        <v>5061</v>
      </c>
      <c r="B5854" s="151">
        <v>5066</v>
      </c>
      <c r="C5854" s="151" t="s">
        <v>1958</v>
      </c>
      <c r="D5854" s="151" t="s">
        <v>828</v>
      </c>
      <c r="E5854" s="151">
        <v>1.340535</v>
      </c>
      <c r="F5854" s="154" t="s">
        <v>8620</v>
      </c>
      <c r="G5854" s="156">
        <v>21.555802799999999</v>
      </c>
      <c r="H5854" s="156">
        <v>0</v>
      </c>
      <c r="I5854" s="156">
        <v>12.413374340000001</v>
      </c>
      <c r="J5854" s="156" t="s">
        <v>4328</v>
      </c>
      <c r="K5854" s="151" t="str">
        <f>IFERROR(IF(VLOOKUP(B5854,comp!$D:$L,1,FALSE)=B5854,"",""),"Novo")</f>
        <v/>
      </c>
    </row>
    <row r="5855" spans="1:11">
      <c r="A5855" s="151">
        <v>5061</v>
      </c>
      <c r="B5855" s="151">
        <v>5067</v>
      </c>
      <c r="C5855" s="151" t="s">
        <v>4390</v>
      </c>
      <c r="D5855" s="151" t="s">
        <v>828</v>
      </c>
      <c r="E5855" s="151">
        <v>1.0843621000000001</v>
      </c>
      <c r="F5855" s="154" t="s">
        <v>7445</v>
      </c>
      <c r="G5855" s="156">
        <v>14.107550921000001</v>
      </c>
      <c r="H5855" s="156">
        <v>0</v>
      </c>
      <c r="I5855" s="156">
        <v>12.900740279999999</v>
      </c>
      <c r="J5855" s="156" t="s">
        <v>4328</v>
      </c>
      <c r="K5855" s="151" t="str">
        <f>IFERROR(IF(VLOOKUP(B5855,comp!$D:$L,1,FALSE)=B5855,"",""),"Novo")</f>
        <v/>
      </c>
    </row>
    <row r="5856" spans="1:11">
      <c r="A5856" s="151">
        <v>5061</v>
      </c>
      <c r="B5856" s="151">
        <v>5068</v>
      </c>
      <c r="C5856" s="151" t="s">
        <v>1818</v>
      </c>
      <c r="D5856" s="151" t="s">
        <v>828</v>
      </c>
      <c r="E5856" s="151">
        <v>1.0174897000000001</v>
      </c>
      <c r="F5856" s="154" t="s">
        <v>8621</v>
      </c>
      <c r="G5856" s="156">
        <v>12.413374340000001</v>
      </c>
      <c r="H5856" s="156">
        <v>0</v>
      </c>
      <c r="I5856" s="156">
        <v>13.188292061999999</v>
      </c>
      <c r="J5856" s="156" t="s">
        <v>4328</v>
      </c>
      <c r="K5856" s="151" t="str">
        <f>IFERROR(IF(VLOOKUP(B5856,comp!$D:$L,1,FALSE)=B5856,"",""),"Novo")</f>
        <v/>
      </c>
    </row>
    <row r="5857" spans="1:11">
      <c r="A5857" s="151">
        <v>5061</v>
      </c>
      <c r="B5857" s="151">
        <v>5069</v>
      </c>
      <c r="C5857" s="151" t="s">
        <v>1735</v>
      </c>
      <c r="D5857" s="151" t="s">
        <v>828</v>
      </c>
      <c r="E5857" s="151">
        <v>1.037037</v>
      </c>
      <c r="F5857" s="154" t="s">
        <v>8622</v>
      </c>
      <c r="G5857" s="156">
        <v>12.900740279999999</v>
      </c>
      <c r="H5857" s="156">
        <v>0</v>
      </c>
      <c r="I5857" s="156">
        <v>12.413374340000001</v>
      </c>
      <c r="J5857" s="156" t="s">
        <v>4328</v>
      </c>
      <c r="K5857" s="151" t="str">
        <f>IFERROR(IF(VLOOKUP(B5857,comp!$D:$L,1,FALSE)=B5857,"",""),"Novo")</f>
        <v/>
      </c>
    </row>
    <row r="5858" spans="1:11">
      <c r="A5858" s="151">
        <v>5061</v>
      </c>
      <c r="B5858" s="151">
        <v>5070</v>
      </c>
      <c r="C5858" s="151" t="s">
        <v>4391</v>
      </c>
      <c r="D5858" s="151" t="s">
        <v>828</v>
      </c>
      <c r="E5858" s="151">
        <v>1.0483538999999999</v>
      </c>
      <c r="F5858" s="154" t="s">
        <v>8623</v>
      </c>
      <c r="G5858" s="156">
        <v>13.188292061999999</v>
      </c>
      <c r="H5858" s="156">
        <v>0</v>
      </c>
      <c r="I5858" s="156">
        <v>38.451852780000003</v>
      </c>
      <c r="J5858" s="156" t="s">
        <v>4328</v>
      </c>
      <c r="K5858" s="151" t="str">
        <f>IFERROR(IF(VLOOKUP(B5858,comp!$D:$L,1,FALSE)=B5858,"",""),"Novo")</f>
        <v/>
      </c>
    </row>
    <row r="5859" spans="1:11">
      <c r="A5859" s="151">
        <v>5061</v>
      </c>
      <c r="B5859" s="151">
        <v>5071</v>
      </c>
      <c r="C5859" s="151" t="s">
        <v>4392</v>
      </c>
      <c r="D5859" s="151" t="s">
        <v>828</v>
      </c>
      <c r="E5859" s="151">
        <v>1.0174897000000001</v>
      </c>
      <c r="F5859" s="154" t="s">
        <v>8621</v>
      </c>
      <c r="G5859" s="156">
        <v>12.413374340000001</v>
      </c>
      <c r="H5859" s="156">
        <v>0</v>
      </c>
      <c r="I5859" s="156">
        <v>12.900740279999999</v>
      </c>
      <c r="J5859" s="156" t="s">
        <v>4328</v>
      </c>
      <c r="K5859" s="151" t="str">
        <f>IFERROR(IF(VLOOKUP(B5859,comp!$D:$L,1,FALSE)=B5859,"",""),"Novo")</f>
        <v/>
      </c>
    </row>
    <row r="5860" spans="1:11">
      <c r="A5860" s="151">
        <v>5061</v>
      </c>
      <c r="B5860" s="151">
        <v>5072</v>
      </c>
      <c r="C5860" s="151" t="s">
        <v>4393</v>
      </c>
      <c r="D5860" s="151" t="s">
        <v>828</v>
      </c>
      <c r="E5860" s="151">
        <v>1.7901235</v>
      </c>
      <c r="F5860" s="154" t="s">
        <v>8624</v>
      </c>
      <c r="G5860" s="156">
        <v>38.451852780000003</v>
      </c>
      <c r="H5860" s="156">
        <v>0</v>
      </c>
      <c r="I5860" s="156">
        <v>15.582674959</v>
      </c>
      <c r="J5860" s="156" t="s">
        <v>4328</v>
      </c>
      <c r="K5860" s="151" t="str">
        <f>IFERROR(IF(VLOOKUP(B5860,comp!$D:$L,1,FALSE)=B5860,"",""),"Novo")</f>
        <v/>
      </c>
    </row>
    <row r="5861" spans="1:11">
      <c r="A5861" s="151">
        <v>5061</v>
      </c>
      <c r="B5861" s="151">
        <v>5073</v>
      </c>
      <c r="C5861" s="151" t="s">
        <v>2166</v>
      </c>
      <c r="D5861" s="151" t="s">
        <v>828</v>
      </c>
      <c r="E5861" s="151">
        <v>1.037037</v>
      </c>
      <c r="F5861" s="154" t="s">
        <v>8622</v>
      </c>
      <c r="G5861" s="156">
        <v>12.900740279999999</v>
      </c>
      <c r="H5861" s="156">
        <v>0</v>
      </c>
      <c r="I5861" s="156">
        <v>12.413374340000001</v>
      </c>
      <c r="J5861" s="156" t="s">
        <v>4328</v>
      </c>
      <c r="K5861" s="151" t="str">
        <f>IFERROR(IF(VLOOKUP(B5861,comp!$D:$L,1,FALSE)=B5861,"",""),"Novo")</f>
        <v/>
      </c>
    </row>
    <row r="5862" spans="1:11">
      <c r="A5862" s="151">
        <v>5061</v>
      </c>
      <c r="B5862" s="151">
        <v>5074</v>
      </c>
      <c r="C5862" s="151" t="s">
        <v>2167</v>
      </c>
      <c r="D5862" s="151" t="s">
        <v>828</v>
      </c>
      <c r="E5862" s="151">
        <v>1.1399177</v>
      </c>
      <c r="F5862" s="154" t="s">
        <v>8625</v>
      </c>
      <c r="G5862" s="156">
        <v>15.582674959</v>
      </c>
      <c r="H5862" s="156">
        <v>0</v>
      </c>
      <c r="I5862" s="156">
        <v>12.672500273999999</v>
      </c>
      <c r="J5862" s="156" t="s">
        <v>4328</v>
      </c>
      <c r="K5862" s="151" t="str">
        <f>IFERROR(IF(VLOOKUP(B5862,comp!$D:$L,1,FALSE)=B5862,"",""),"Novo")</f>
        <v/>
      </c>
    </row>
    <row r="5863" spans="1:11">
      <c r="A5863" s="151">
        <v>5061</v>
      </c>
      <c r="B5863" s="151">
        <v>5075</v>
      </c>
      <c r="C5863" s="151" t="s">
        <v>1655</v>
      </c>
      <c r="D5863" s="151" t="s">
        <v>828</v>
      </c>
      <c r="E5863" s="151">
        <v>1.0174897000000001</v>
      </c>
      <c r="F5863" s="154" t="s">
        <v>8621</v>
      </c>
      <c r="G5863" s="156">
        <v>12.413374340000001</v>
      </c>
      <c r="H5863" s="156">
        <v>0</v>
      </c>
      <c r="I5863" s="156">
        <v>15.469630049999999</v>
      </c>
      <c r="J5863" s="156" t="s">
        <v>4328</v>
      </c>
      <c r="K5863" s="151" t="str">
        <f>IFERROR(IF(VLOOKUP(B5863,comp!$D:$L,1,FALSE)=B5863,"",""),"Novo")</f>
        <v/>
      </c>
    </row>
    <row r="5864" spans="1:11">
      <c r="A5864" s="151">
        <v>5061</v>
      </c>
      <c r="B5864" s="151">
        <v>5076</v>
      </c>
      <c r="C5864" s="151" t="s">
        <v>4394</v>
      </c>
      <c r="D5864" s="151" t="s">
        <v>828</v>
      </c>
      <c r="E5864" s="151">
        <v>1.0277778</v>
      </c>
      <c r="F5864" s="154" t="s">
        <v>8626</v>
      </c>
      <c r="G5864" s="156">
        <v>12.672500273999999</v>
      </c>
      <c r="H5864" s="156">
        <v>0</v>
      </c>
      <c r="I5864" s="156">
        <v>13.786132189999998</v>
      </c>
      <c r="J5864" s="156" t="s">
        <v>4328</v>
      </c>
      <c r="K5864" s="151" t="str">
        <f>IFERROR(IF(VLOOKUP(B5864,comp!$D:$L,1,FALSE)=B5864,"",""),"Novo")</f>
        <v/>
      </c>
    </row>
    <row r="5865" spans="1:11">
      <c r="A5865" s="151">
        <v>5061</v>
      </c>
      <c r="B5865" s="151">
        <v>5077</v>
      </c>
      <c r="C5865" s="151" t="s">
        <v>846</v>
      </c>
      <c r="D5865" s="151" t="s">
        <v>828</v>
      </c>
      <c r="E5865" s="151">
        <v>1.1358025</v>
      </c>
      <c r="F5865" s="154" t="s">
        <v>8627</v>
      </c>
      <c r="G5865" s="156">
        <v>15.469630049999999</v>
      </c>
      <c r="H5865" s="156">
        <v>0</v>
      </c>
      <c r="I5865" s="156">
        <v>15.219598631999999</v>
      </c>
      <c r="J5865" s="156" t="s">
        <v>4328</v>
      </c>
      <c r="K5865" s="151" t="str">
        <f>IFERROR(IF(VLOOKUP(B5865,comp!$D:$L,1,FALSE)=B5865,"",""),"Novo")</f>
        <v/>
      </c>
    </row>
    <row r="5866" spans="1:11">
      <c r="A5866" s="151">
        <v>5061</v>
      </c>
      <c r="B5866" s="151">
        <v>5078</v>
      </c>
      <c r="C5866" s="151" t="s">
        <v>4395</v>
      </c>
      <c r="D5866" s="151" t="s">
        <v>828</v>
      </c>
      <c r="E5866" s="151">
        <v>1.0720164999999999</v>
      </c>
      <c r="F5866" s="154" t="s">
        <v>8628</v>
      </c>
      <c r="G5866" s="156">
        <v>13.786132189999998</v>
      </c>
      <c r="H5866" s="156">
        <v>0</v>
      </c>
      <c r="I5866" s="156">
        <v>15.696131388000001</v>
      </c>
      <c r="J5866" s="156" t="s">
        <v>4328</v>
      </c>
      <c r="K5866" s="151" t="str">
        <f>IFERROR(IF(VLOOKUP(B5866,comp!$D:$L,1,FALSE)=B5866,"",""),"Novo")</f>
        <v/>
      </c>
    </row>
    <row r="5867" spans="1:11">
      <c r="A5867" s="151">
        <v>5061</v>
      </c>
      <c r="B5867" s="151">
        <v>20247</v>
      </c>
      <c r="C5867" s="151" t="s">
        <v>1661</v>
      </c>
      <c r="D5867" s="151" t="s">
        <v>828</v>
      </c>
      <c r="E5867" s="151">
        <v>1.1265432</v>
      </c>
      <c r="F5867" s="154" t="s">
        <v>8629</v>
      </c>
      <c r="G5867" s="156">
        <v>15.219598631999999</v>
      </c>
      <c r="H5867" s="156">
        <v>0</v>
      </c>
      <c r="I5867" s="156">
        <v>12.390658370999999</v>
      </c>
      <c r="J5867" s="156" t="s">
        <v>4328</v>
      </c>
      <c r="K5867" s="151" t="str">
        <f>IFERROR(IF(VLOOKUP(B5867,comp!$D:$L,1,FALSE)=B5867,"",""),"Novo")</f>
        <v/>
      </c>
    </row>
    <row r="5868" spans="1:11">
      <c r="A5868" s="151">
        <v>5061</v>
      </c>
      <c r="B5868" s="151">
        <v>39026</v>
      </c>
      <c r="C5868" s="151" t="s">
        <v>2012</v>
      </c>
      <c r="D5868" s="151" t="s">
        <v>828</v>
      </c>
      <c r="E5868" s="151">
        <v>1.1440329</v>
      </c>
      <c r="F5868" s="154" t="s">
        <v>8630</v>
      </c>
      <c r="G5868" s="156">
        <v>15.696131388000001</v>
      </c>
      <c r="H5868" s="156">
        <v>0</v>
      </c>
      <c r="I5868" s="156">
        <v>18.911460966</v>
      </c>
      <c r="J5868" s="156" t="s">
        <v>4328</v>
      </c>
      <c r="K5868" s="151" t="str">
        <f>IFERROR(IF(VLOOKUP(B5868,comp!$D:$L,1,FALSE)=B5868,"",""),"Novo")</f>
        <v/>
      </c>
    </row>
    <row r="5869" spans="1:11">
      <c r="A5869" s="151">
        <v>5061</v>
      </c>
      <c r="B5869" s="151">
        <v>39027</v>
      </c>
      <c r="C5869" s="151" t="s">
        <v>1662</v>
      </c>
      <c r="D5869" s="151" t="s">
        <v>828</v>
      </c>
      <c r="E5869" s="151">
        <v>1.0164609</v>
      </c>
      <c r="F5869" s="154" t="s">
        <v>8631</v>
      </c>
      <c r="G5869" s="156">
        <v>12.390658370999999</v>
      </c>
      <c r="H5869" s="156">
        <v>0</v>
      </c>
      <c r="I5869" s="156">
        <v>12.60814206</v>
      </c>
      <c r="J5869" s="156" t="s">
        <v>4328</v>
      </c>
      <c r="K5869" s="151" t="str">
        <f>IFERROR(IF(VLOOKUP(B5869,comp!$D:$L,1,FALSE)=B5869,"",""),"Novo")</f>
        <v/>
      </c>
    </row>
    <row r="5870" spans="1:11">
      <c r="A5870" s="151">
        <v>5061</v>
      </c>
      <c r="B5870" s="151">
        <v>40304</v>
      </c>
      <c r="C5870" s="151" t="s">
        <v>1926</v>
      </c>
      <c r="D5870" s="151" t="s">
        <v>828</v>
      </c>
      <c r="E5870" s="151">
        <v>1.2557411000000001</v>
      </c>
      <c r="F5870" s="154" t="s">
        <v>8632</v>
      </c>
      <c r="G5870" s="156">
        <v>18.911460966</v>
      </c>
      <c r="H5870" s="156">
        <v>0</v>
      </c>
      <c r="I5870" s="156">
        <v>19.190000000000001</v>
      </c>
      <c r="J5870" s="156" t="s">
        <v>4328</v>
      </c>
      <c r="K5870" s="151" t="str">
        <f>IFERROR(IF(VLOOKUP(B5870,comp!$D:$L,1,FALSE)=B5870,"",""),"Novo")</f>
        <v/>
      </c>
    </row>
    <row r="5871" spans="1:11">
      <c r="A5871" s="151">
        <v>5061</v>
      </c>
      <c r="B5871" s="151">
        <v>40568</v>
      </c>
      <c r="C5871" s="151" t="s">
        <v>1663</v>
      </c>
      <c r="D5871" s="151" t="s">
        <v>828</v>
      </c>
      <c r="E5871" s="151">
        <v>1.0250522</v>
      </c>
      <c r="F5871" s="154" t="s">
        <v>8633</v>
      </c>
      <c r="G5871" s="156">
        <v>12.60814206</v>
      </c>
      <c r="H5871" s="156">
        <v>0</v>
      </c>
      <c r="I5871" s="156">
        <v>887.91152867999995</v>
      </c>
      <c r="J5871" s="156" t="s">
        <v>4328</v>
      </c>
      <c r="K5871" s="151" t="str">
        <f>IFERROR(IF(VLOOKUP(B5871,comp!$D:$L,1,FALSE)=B5871,"",""),"Novo")</f>
        <v/>
      </c>
    </row>
    <row r="5872" spans="1:11">
      <c r="A5872" s="151">
        <v>5090</v>
      </c>
      <c r="B5872" s="151">
        <v>5090</v>
      </c>
      <c r="C5872" s="151" t="s">
        <v>4396</v>
      </c>
      <c r="D5872" s="151" t="s">
        <v>727</v>
      </c>
      <c r="E5872" s="151">
        <v>1</v>
      </c>
      <c r="F5872" s="154" t="s">
        <v>8634</v>
      </c>
      <c r="G5872" s="156">
        <v>19.190000000000001</v>
      </c>
      <c r="H5872" s="156">
        <v>0</v>
      </c>
      <c r="I5872" s="156">
        <v>11.635209252000001</v>
      </c>
      <c r="J5872" s="156" t="s">
        <v>4328</v>
      </c>
      <c r="K5872" s="151" t="str">
        <f>IFERROR(IF(VLOOKUP(B5872,comp!$D:$L,1,FALSE)=B5872,"",""),"Novo")</f>
        <v/>
      </c>
    </row>
    <row r="5873" spans="1:11">
      <c r="A5873" s="151">
        <v>5090</v>
      </c>
      <c r="B5873" s="151">
        <v>3105</v>
      </c>
      <c r="C5873" s="151" t="s">
        <v>2064</v>
      </c>
      <c r="D5873" s="151" t="s">
        <v>727</v>
      </c>
      <c r="E5873" s="151">
        <v>6.8023559999999996</v>
      </c>
      <c r="F5873" s="154" t="s">
        <v>8635</v>
      </c>
      <c r="G5873" s="156">
        <v>887.91152867999995</v>
      </c>
      <c r="H5873" s="156">
        <v>0</v>
      </c>
      <c r="I5873" s="156">
        <v>3.4218255599999998</v>
      </c>
      <c r="J5873" s="156" t="s">
        <v>4328</v>
      </c>
      <c r="K5873" s="151" t="str">
        <f>IFERROR(IF(VLOOKUP(B5873,comp!$D:$L,1,FALSE)=B5873,"",""),"Novo")</f>
        <v/>
      </c>
    </row>
    <row r="5874" spans="1:11">
      <c r="A5874" s="151">
        <v>5090</v>
      </c>
      <c r="B5874" s="151">
        <v>3106</v>
      </c>
      <c r="C5874" s="151" t="s">
        <v>4397</v>
      </c>
      <c r="D5874" s="151" t="s">
        <v>727</v>
      </c>
      <c r="E5874" s="151">
        <v>0.77879580000000004</v>
      </c>
      <c r="F5874" s="154" t="s">
        <v>8636</v>
      </c>
      <c r="G5874" s="156">
        <v>11.635209252000001</v>
      </c>
      <c r="H5874" s="156">
        <v>0</v>
      </c>
      <c r="I5874" s="156">
        <v>519.05143676</v>
      </c>
      <c r="J5874" s="156" t="s">
        <v>4328</v>
      </c>
      <c r="K5874" s="151" t="str">
        <f>IFERROR(IF(VLOOKUP(B5874,comp!$D:$L,1,FALSE)=B5874,"",""),"Novo")</f>
        <v/>
      </c>
    </row>
    <row r="5875" spans="1:11">
      <c r="A5875" s="151">
        <v>5090</v>
      </c>
      <c r="B5875" s="151">
        <v>3107</v>
      </c>
      <c r="C5875" s="151" t="s">
        <v>4398</v>
      </c>
      <c r="D5875" s="151" t="s">
        <v>727</v>
      </c>
      <c r="E5875" s="151">
        <v>0.42244759999999998</v>
      </c>
      <c r="F5875" s="154" t="s">
        <v>8637</v>
      </c>
      <c r="G5875" s="156">
        <v>3.4218255599999998</v>
      </c>
      <c r="H5875" s="156">
        <v>0</v>
      </c>
      <c r="I5875" s="156">
        <v>0.33661654800000002</v>
      </c>
      <c r="J5875" s="156" t="s">
        <v>4328</v>
      </c>
      <c r="K5875" s="151" t="str">
        <f>IFERROR(IF(VLOOKUP(B5875,comp!$D:$L,1,FALSE)=B5875,"",""),"Novo")</f>
        <v/>
      </c>
    </row>
    <row r="5876" spans="1:11">
      <c r="A5876" s="151">
        <v>5090</v>
      </c>
      <c r="B5876" s="151">
        <v>3108</v>
      </c>
      <c r="C5876" s="151" t="s">
        <v>2063</v>
      </c>
      <c r="D5876" s="151" t="s">
        <v>727</v>
      </c>
      <c r="E5876" s="151">
        <v>5.2009162</v>
      </c>
      <c r="F5876" s="154" t="s">
        <v>8638</v>
      </c>
      <c r="G5876" s="156">
        <v>519.05143676</v>
      </c>
      <c r="H5876" s="156">
        <v>0</v>
      </c>
      <c r="I5876" s="156">
        <v>6.4347842349999995</v>
      </c>
      <c r="J5876" s="156" t="s">
        <v>4328</v>
      </c>
      <c r="K5876" s="151" t="str">
        <f>IFERROR(IF(VLOOKUP(B5876,comp!$D:$L,1,FALSE)=B5876,"",""),"Novo")</f>
        <v/>
      </c>
    </row>
    <row r="5877" spans="1:11">
      <c r="A5877" s="151">
        <v>5090</v>
      </c>
      <c r="B5877" s="151">
        <v>3119</v>
      </c>
      <c r="C5877" s="151" t="s">
        <v>4399</v>
      </c>
      <c r="D5877" s="151" t="s">
        <v>727</v>
      </c>
      <c r="E5877" s="151">
        <v>0.13252620000000001</v>
      </c>
      <c r="F5877" s="154" t="s">
        <v>7122</v>
      </c>
      <c r="G5877" s="156">
        <v>0.33661654800000002</v>
      </c>
      <c r="H5877" s="156">
        <v>0</v>
      </c>
      <c r="I5877" s="156">
        <v>1.7909818380000002</v>
      </c>
      <c r="J5877" s="156" t="s">
        <v>4328</v>
      </c>
      <c r="K5877" s="151" t="str">
        <f>IFERROR(IF(VLOOKUP(B5877,comp!$D:$L,1,FALSE)=B5877,"",""),"Novo")</f>
        <v/>
      </c>
    </row>
    <row r="5878" spans="1:11">
      <c r="A5878" s="151">
        <v>5090</v>
      </c>
      <c r="B5878" s="151">
        <v>3120</v>
      </c>
      <c r="C5878" s="151" t="s">
        <v>4400</v>
      </c>
      <c r="D5878" s="151" t="s">
        <v>727</v>
      </c>
      <c r="E5878" s="151">
        <v>0.5791885</v>
      </c>
      <c r="F5878" s="154" t="s">
        <v>7310</v>
      </c>
      <c r="G5878" s="156">
        <v>6.4347842349999995</v>
      </c>
      <c r="H5878" s="156">
        <v>0</v>
      </c>
      <c r="I5878" s="156">
        <v>1.3940051950000001</v>
      </c>
      <c r="J5878" s="156" t="s">
        <v>4328</v>
      </c>
      <c r="K5878" s="151" t="str">
        <f>IFERROR(IF(VLOOKUP(B5878,comp!$D:$L,1,FALSE)=B5878,"",""),"Novo")</f>
        <v/>
      </c>
    </row>
    <row r="5879" spans="1:11">
      <c r="A5879" s="151">
        <v>5090</v>
      </c>
      <c r="B5879" s="151">
        <v>3121</v>
      </c>
      <c r="C5879" s="151" t="s">
        <v>4401</v>
      </c>
      <c r="D5879" s="151" t="s">
        <v>727</v>
      </c>
      <c r="E5879" s="151">
        <v>0.30562830000000002</v>
      </c>
      <c r="F5879" s="154" t="s">
        <v>7539</v>
      </c>
      <c r="G5879" s="156">
        <v>1.7909818380000002</v>
      </c>
      <c r="H5879" s="156">
        <v>0</v>
      </c>
      <c r="I5879" s="156">
        <v>19.740183134000002</v>
      </c>
      <c r="J5879" s="156" t="s">
        <v>4328</v>
      </c>
      <c r="K5879" s="151" t="str">
        <f>IFERROR(IF(VLOOKUP(B5879,comp!$D:$L,1,FALSE)=B5879,"",""),"Novo")</f>
        <v/>
      </c>
    </row>
    <row r="5880" spans="1:11">
      <c r="A5880" s="151">
        <v>5090</v>
      </c>
      <c r="B5880" s="151">
        <v>3122</v>
      </c>
      <c r="C5880" s="151" t="s">
        <v>4402</v>
      </c>
      <c r="D5880" s="151" t="s">
        <v>727</v>
      </c>
      <c r="E5880" s="151">
        <v>0.26963350000000003</v>
      </c>
      <c r="F5880" s="154" t="s">
        <v>7583</v>
      </c>
      <c r="G5880" s="156">
        <v>1.3940051950000001</v>
      </c>
      <c r="H5880" s="156">
        <v>0</v>
      </c>
      <c r="I5880" s="156">
        <v>42.537138751000001</v>
      </c>
      <c r="J5880" s="156" t="s">
        <v>4328</v>
      </c>
      <c r="K5880" s="151" t="str">
        <f>IFERROR(IF(VLOOKUP(B5880,comp!$D:$L,1,FALSE)=B5880,"",""),"Novo")</f>
        <v/>
      </c>
    </row>
    <row r="5881" spans="1:11">
      <c r="A5881" s="151">
        <v>5090</v>
      </c>
      <c r="B5881" s="151">
        <v>5080</v>
      </c>
      <c r="C5881" s="151" t="s">
        <v>2058</v>
      </c>
      <c r="D5881" s="151" t="s">
        <v>727</v>
      </c>
      <c r="E5881" s="151">
        <v>1.0143979000000001</v>
      </c>
      <c r="F5881" s="154" t="s">
        <v>8639</v>
      </c>
      <c r="G5881" s="156">
        <v>19.740183134000002</v>
      </c>
      <c r="H5881" s="156">
        <v>0</v>
      </c>
      <c r="I5881" s="156">
        <v>51.381817039999994</v>
      </c>
      <c r="J5881" s="156" t="s">
        <v>4328</v>
      </c>
      <c r="K5881" s="151" t="str">
        <f>IFERROR(IF(VLOOKUP(B5881,comp!$D:$L,1,FALSE)=B5881,"",""),"Novo")</f>
        <v/>
      </c>
    </row>
    <row r="5882" spans="1:11">
      <c r="A5882" s="151">
        <v>5090</v>
      </c>
      <c r="B5882" s="151">
        <v>5085</v>
      </c>
      <c r="C5882" s="151" t="s">
        <v>4403</v>
      </c>
      <c r="D5882" s="151" t="s">
        <v>727</v>
      </c>
      <c r="E5882" s="151">
        <v>1.4888743</v>
      </c>
      <c r="F5882" s="154" t="s">
        <v>8640</v>
      </c>
      <c r="G5882" s="156">
        <v>42.537138751000001</v>
      </c>
      <c r="H5882" s="156">
        <v>0</v>
      </c>
      <c r="I5882" s="156">
        <v>2.1545547549999999</v>
      </c>
      <c r="J5882" s="156" t="s">
        <v>4328</v>
      </c>
      <c r="K5882" s="151" t="str">
        <f>IFERROR(IF(VLOOKUP(B5882,comp!$D:$L,1,FALSE)=B5882,"",""),"Novo")</f>
        <v/>
      </c>
    </row>
    <row r="5883" spans="1:11">
      <c r="A5883" s="151">
        <v>5090</v>
      </c>
      <c r="B5883" s="151">
        <v>5086</v>
      </c>
      <c r="C5883" s="151" t="s">
        <v>4404</v>
      </c>
      <c r="D5883" s="151" t="s">
        <v>828</v>
      </c>
      <c r="E5883" s="151">
        <v>1.6363635999999999</v>
      </c>
      <c r="F5883" s="154" t="s">
        <v>8641</v>
      </c>
      <c r="G5883" s="156">
        <v>51.381817039999994</v>
      </c>
      <c r="H5883" s="156">
        <v>0</v>
      </c>
      <c r="I5883" s="156">
        <v>18.290586707999999</v>
      </c>
      <c r="J5883" s="156" t="s">
        <v>4328</v>
      </c>
      <c r="K5883" s="151" t="str">
        <f>IFERROR(IF(VLOOKUP(B5883,comp!$D:$L,1,FALSE)=B5883,"",""),"Novo")</f>
        <v/>
      </c>
    </row>
    <row r="5884" spans="1:11">
      <c r="A5884" s="151">
        <v>5090</v>
      </c>
      <c r="B5884" s="151">
        <v>5088</v>
      </c>
      <c r="C5884" s="151" t="s">
        <v>2059</v>
      </c>
      <c r="D5884" s="151" t="s">
        <v>727</v>
      </c>
      <c r="E5884" s="151">
        <v>0.3350785</v>
      </c>
      <c r="F5884" s="154" t="s">
        <v>8642</v>
      </c>
      <c r="G5884" s="156">
        <v>2.1545547549999999</v>
      </c>
      <c r="H5884" s="156">
        <v>0</v>
      </c>
      <c r="I5884" s="156">
        <v>14.77821144</v>
      </c>
      <c r="J5884" s="156" t="s">
        <v>4328</v>
      </c>
      <c r="K5884" s="151" t="str">
        <f>IFERROR(IF(VLOOKUP(B5884,comp!$D:$L,1,FALSE)=B5884,"",""),"Novo")</f>
        <v/>
      </c>
    </row>
    <row r="5885" spans="1:11">
      <c r="A5885" s="151">
        <v>5090</v>
      </c>
      <c r="B5885" s="151">
        <v>5091</v>
      </c>
      <c r="C5885" s="151" t="s">
        <v>4405</v>
      </c>
      <c r="D5885" s="151" t="s">
        <v>727</v>
      </c>
      <c r="E5885" s="151">
        <v>0.97653959999999995</v>
      </c>
      <c r="F5885" s="154" t="s">
        <v>8643</v>
      </c>
      <c r="G5885" s="156">
        <v>18.290586707999999</v>
      </c>
      <c r="H5885" s="156">
        <v>0</v>
      </c>
      <c r="I5885" s="156">
        <v>14.452786079999999</v>
      </c>
      <c r="J5885" s="156" t="s">
        <v>4328</v>
      </c>
      <c r="K5885" s="151" t="str">
        <f>IFERROR(IF(VLOOKUP(B5885,comp!$D:$L,1,FALSE)=B5885,"",""),"Novo")</f>
        <v/>
      </c>
    </row>
    <row r="5886" spans="1:11">
      <c r="A5886" s="151">
        <v>5090</v>
      </c>
      <c r="B5886" s="151">
        <v>5092</v>
      </c>
      <c r="C5886" s="151" t="s">
        <v>4406</v>
      </c>
      <c r="D5886" s="151" t="s">
        <v>3904</v>
      </c>
      <c r="E5886" s="151">
        <v>0.87756599999999996</v>
      </c>
      <c r="F5886" s="154" t="s">
        <v>8644</v>
      </c>
      <c r="G5886" s="156">
        <v>14.77821144</v>
      </c>
      <c r="H5886" s="156">
        <v>0</v>
      </c>
      <c r="I5886" s="156">
        <v>13.461779541</v>
      </c>
      <c r="J5886" s="156" t="s">
        <v>4328</v>
      </c>
      <c r="K5886" s="151" t="str">
        <f>IFERROR(IF(VLOOKUP(B5886,comp!$D:$L,1,FALSE)=B5886,"",""),"Novo")</f>
        <v/>
      </c>
    </row>
    <row r="5887" spans="1:11">
      <c r="A5887" s="151">
        <v>5090</v>
      </c>
      <c r="B5887" s="151">
        <v>5093</v>
      </c>
      <c r="C5887" s="151" t="s">
        <v>4407</v>
      </c>
      <c r="D5887" s="151" t="s">
        <v>3904</v>
      </c>
      <c r="E5887" s="151">
        <v>0.86803520000000001</v>
      </c>
      <c r="F5887" s="154" t="s">
        <v>8645</v>
      </c>
      <c r="G5887" s="156">
        <v>14.452786079999999</v>
      </c>
      <c r="H5887" s="156">
        <v>0</v>
      </c>
      <c r="I5887" s="156">
        <v>19.235143968999999</v>
      </c>
      <c r="J5887" s="156" t="s">
        <v>4328</v>
      </c>
      <c r="K5887" s="151" t="str">
        <f>IFERROR(IF(VLOOKUP(B5887,comp!$D:$L,1,FALSE)=B5887,"",""),"Novo")</f>
        <v/>
      </c>
    </row>
    <row r="5888" spans="1:11">
      <c r="A5888" s="151">
        <v>5090</v>
      </c>
      <c r="B5888" s="151">
        <v>11455</v>
      </c>
      <c r="C5888" s="151" t="s">
        <v>4408</v>
      </c>
      <c r="D5888" s="151" t="s">
        <v>727</v>
      </c>
      <c r="E5888" s="151">
        <v>0.83769629999999995</v>
      </c>
      <c r="F5888" s="154" t="s">
        <v>8646</v>
      </c>
      <c r="G5888" s="156">
        <v>13.461779541</v>
      </c>
      <c r="H5888" s="156">
        <v>0</v>
      </c>
      <c r="I5888" s="156">
        <v>100.61915071</v>
      </c>
      <c r="J5888" s="156" t="s">
        <v>4328</v>
      </c>
      <c r="K5888" s="151" t="str">
        <f>IFERROR(IF(VLOOKUP(B5888,comp!$D:$L,1,FALSE)=B5888,"",""),"Novo")</f>
        <v/>
      </c>
    </row>
    <row r="5889" spans="1:11">
      <c r="A5889" s="151">
        <v>5090</v>
      </c>
      <c r="B5889" s="151">
        <v>11456</v>
      </c>
      <c r="C5889" s="151" t="s">
        <v>4409</v>
      </c>
      <c r="D5889" s="151" t="s">
        <v>727</v>
      </c>
      <c r="E5889" s="151">
        <v>1.0013088999999999</v>
      </c>
      <c r="F5889" s="154" t="s">
        <v>7765</v>
      </c>
      <c r="G5889" s="156">
        <v>19.235143968999999</v>
      </c>
      <c r="H5889" s="156">
        <v>0</v>
      </c>
      <c r="I5889" s="156">
        <v>28.730292359999996</v>
      </c>
      <c r="J5889" s="156" t="s">
        <v>4328</v>
      </c>
      <c r="K5889" s="151" t="str">
        <f>IFERROR(IF(VLOOKUP(B5889,comp!$D:$L,1,FALSE)=B5889,"",""),"Novo")</f>
        <v/>
      </c>
    </row>
    <row r="5890" spans="1:11">
      <c r="A5890" s="151">
        <v>5090</v>
      </c>
      <c r="B5890" s="151">
        <v>11457</v>
      </c>
      <c r="C5890" s="151" t="s">
        <v>2061</v>
      </c>
      <c r="D5890" s="151" t="s">
        <v>727</v>
      </c>
      <c r="E5890" s="151">
        <v>2.2899215000000002</v>
      </c>
      <c r="F5890" s="154" t="s">
        <v>8647</v>
      </c>
      <c r="G5890" s="156">
        <v>100.61915071</v>
      </c>
      <c r="H5890" s="156">
        <v>0</v>
      </c>
      <c r="I5890" s="156">
        <v>5.4324153010000007</v>
      </c>
      <c r="J5890" s="156" t="s">
        <v>4328</v>
      </c>
      <c r="K5890" s="151" t="str">
        <f>IFERROR(IF(VLOOKUP(B5890,comp!$D:$L,1,FALSE)=B5890,"",""),"Novo")</f>
        <v/>
      </c>
    </row>
    <row r="5891" spans="1:11">
      <c r="A5891" s="151">
        <v>5090</v>
      </c>
      <c r="B5891" s="151">
        <v>11458</v>
      </c>
      <c r="C5891" s="151" t="s">
        <v>4410</v>
      </c>
      <c r="D5891" s="151" t="s">
        <v>727</v>
      </c>
      <c r="E5891" s="151">
        <v>1.2236069999999999</v>
      </c>
      <c r="F5891" s="154" t="s">
        <v>7916</v>
      </c>
      <c r="G5891" s="156">
        <v>28.730292359999996</v>
      </c>
      <c r="H5891" s="156">
        <v>0</v>
      </c>
      <c r="I5891" s="156">
        <v>15.452551253999999</v>
      </c>
      <c r="J5891" s="156" t="s">
        <v>4328</v>
      </c>
      <c r="K5891" s="151" t="str">
        <f>IFERROR(IF(VLOOKUP(B5891,comp!$D:$L,1,FALSE)=B5891,"",""),"Novo")</f>
        <v/>
      </c>
    </row>
    <row r="5892" spans="1:11">
      <c r="A5892" s="151">
        <v>5090</v>
      </c>
      <c r="B5892" s="151">
        <v>11461</v>
      </c>
      <c r="C5892" s="151" t="s">
        <v>4411</v>
      </c>
      <c r="D5892" s="151" t="s">
        <v>727</v>
      </c>
      <c r="E5892" s="151">
        <v>0.53206810000000004</v>
      </c>
      <c r="F5892" s="154" t="s">
        <v>8648</v>
      </c>
      <c r="G5892" s="156">
        <v>5.4324153010000007</v>
      </c>
      <c r="H5892" s="156">
        <v>0</v>
      </c>
      <c r="I5892" s="156">
        <v>8.0827230149999991</v>
      </c>
      <c r="J5892" s="156" t="s">
        <v>4328</v>
      </c>
      <c r="K5892" s="151" t="str">
        <f>IFERROR(IF(VLOOKUP(B5892,comp!$D:$L,1,FALSE)=B5892,"",""),"Novo")</f>
        <v/>
      </c>
    </row>
    <row r="5893" spans="1:11">
      <c r="A5893" s="151">
        <v>5090</v>
      </c>
      <c r="B5893" s="151">
        <v>11462</v>
      </c>
      <c r="C5893" s="151" t="s">
        <v>4412</v>
      </c>
      <c r="D5893" s="151" t="s">
        <v>3904</v>
      </c>
      <c r="E5893" s="151">
        <v>0.89736070000000001</v>
      </c>
      <c r="F5893" s="154" t="s">
        <v>8649</v>
      </c>
      <c r="G5893" s="156">
        <v>15.452551253999999</v>
      </c>
      <c r="H5893" s="156">
        <v>0</v>
      </c>
      <c r="I5893" s="156">
        <v>2.4616000050000002</v>
      </c>
      <c r="J5893" s="156" t="s">
        <v>4328</v>
      </c>
      <c r="K5893" s="151" t="str">
        <f>IFERROR(IF(VLOOKUP(B5893,comp!$D:$L,1,FALSE)=B5893,"",""),"Novo")</f>
        <v/>
      </c>
    </row>
    <row r="5894" spans="1:11">
      <c r="A5894" s="151">
        <v>5090</v>
      </c>
      <c r="B5894" s="151">
        <v>11522</v>
      </c>
      <c r="C5894" s="151" t="s">
        <v>4413</v>
      </c>
      <c r="D5894" s="151" t="s">
        <v>727</v>
      </c>
      <c r="E5894" s="151">
        <v>0.64921470000000003</v>
      </c>
      <c r="F5894" s="154" t="s">
        <v>8650</v>
      </c>
      <c r="G5894" s="156">
        <v>8.0827230149999991</v>
      </c>
      <c r="H5894" s="156">
        <v>0</v>
      </c>
      <c r="I5894" s="156">
        <v>63.194215614000001</v>
      </c>
      <c r="J5894" s="156" t="s">
        <v>4328</v>
      </c>
      <c r="K5894" s="151" t="str">
        <f>IFERROR(IF(VLOOKUP(B5894,comp!$D:$L,1,FALSE)=B5894,"",""),"Novo")</f>
        <v/>
      </c>
    </row>
    <row r="5895" spans="1:11">
      <c r="A5895" s="151">
        <v>5090</v>
      </c>
      <c r="B5895" s="151">
        <v>11552</v>
      </c>
      <c r="C5895" s="151" t="s">
        <v>4414</v>
      </c>
      <c r="D5895" s="151" t="s">
        <v>826</v>
      </c>
      <c r="E5895" s="151">
        <v>0.3583115</v>
      </c>
      <c r="F5895" s="154" t="s">
        <v>8651</v>
      </c>
      <c r="G5895" s="156">
        <v>2.4616000050000002</v>
      </c>
      <c r="H5895" s="156">
        <v>0</v>
      </c>
      <c r="I5895" s="156">
        <v>9.8588710000000006</v>
      </c>
      <c r="J5895" s="156" t="s">
        <v>4328</v>
      </c>
      <c r="K5895" s="151" t="str">
        <f>IFERROR(IF(VLOOKUP(B5895,comp!$D:$L,1,FALSE)=B5895,"",""),"Novo")</f>
        <v/>
      </c>
    </row>
    <row r="5896" spans="1:11">
      <c r="A5896" s="151">
        <v>5090</v>
      </c>
      <c r="B5896" s="151">
        <v>11557</v>
      </c>
      <c r="C5896" s="151" t="s">
        <v>4415</v>
      </c>
      <c r="D5896" s="151" t="s">
        <v>3904</v>
      </c>
      <c r="E5896" s="151">
        <v>1.8148827000000001</v>
      </c>
      <c r="F5896" s="154" t="s">
        <v>8652</v>
      </c>
      <c r="G5896" s="156">
        <v>63.194215614000001</v>
      </c>
      <c r="H5896" s="156">
        <v>0</v>
      </c>
      <c r="I5896" s="156">
        <v>1532.9267430719997</v>
      </c>
      <c r="J5896" s="156" t="s">
        <v>4328</v>
      </c>
      <c r="K5896" s="151" t="str">
        <f>IFERROR(IF(VLOOKUP(B5896,comp!$D:$L,1,FALSE)=B5896,"",""),"Novo")</f>
        <v/>
      </c>
    </row>
    <row r="5897" spans="1:11">
      <c r="A5897" s="151">
        <v>5090</v>
      </c>
      <c r="B5897" s="151">
        <v>11558</v>
      </c>
      <c r="C5897" s="151" t="s">
        <v>4416</v>
      </c>
      <c r="D5897" s="151" t="s">
        <v>3904</v>
      </c>
      <c r="E5897" s="151">
        <v>0.7170088</v>
      </c>
      <c r="F5897" s="154" t="s">
        <v>8653</v>
      </c>
      <c r="G5897" s="156">
        <v>9.8588710000000006</v>
      </c>
      <c r="H5897" s="156">
        <v>0</v>
      </c>
      <c r="I5897" s="156">
        <v>2573.1568908089998</v>
      </c>
      <c r="J5897" s="156" t="s">
        <v>4328</v>
      </c>
      <c r="K5897" s="151" t="str">
        <f>IFERROR(IF(VLOOKUP(B5897,comp!$D:$L,1,FALSE)=B5897,"",""),"Novo")</f>
        <v/>
      </c>
    </row>
    <row r="5898" spans="1:11">
      <c r="A5898" s="151">
        <v>5090</v>
      </c>
      <c r="B5898" s="151">
        <v>11560</v>
      </c>
      <c r="C5898" s="151" t="s">
        <v>4417</v>
      </c>
      <c r="D5898" s="151" t="s">
        <v>727</v>
      </c>
      <c r="E5898" s="151">
        <v>8.9378271999999992</v>
      </c>
      <c r="F5898" s="154" t="s">
        <v>8654</v>
      </c>
      <c r="G5898" s="156">
        <v>1532.9267430719997</v>
      </c>
      <c r="H5898" s="156">
        <v>0</v>
      </c>
      <c r="I5898" s="156">
        <v>46.495937713000004</v>
      </c>
      <c r="J5898" s="156" t="s">
        <v>4328</v>
      </c>
      <c r="K5898" s="151" t="str">
        <f>IFERROR(IF(VLOOKUP(B5898,comp!$D:$L,1,FALSE)=B5898,"",""),"Novo")</f>
        <v/>
      </c>
    </row>
    <row r="5899" spans="1:11">
      <c r="A5899" s="151">
        <v>5090</v>
      </c>
      <c r="B5899" s="151">
        <v>11561</v>
      </c>
      <c r="C5899" s="151" t="s">
        <v>4418</v>
      </c>
      <c r="D5899" s="151" t="s">
        <v>727</v>
      </c>
      <c r="E5899" s="151">
        <v>11.579842899999999</v>
      </c>
      <c r="F5899" s="154" t="s">
        <v>8655</v>
      </c>
      <c r="G5899" s="156">
        <v>2573.1568908089998</v>
      </c>
      <c r="H5899" s="156">
        <v>0</v>
      </c>
      <c r="I5899" s="156">
        <v>1.618507763</v>
      </c>
      <c r="J5899" s="156" t="s">
        <v>4328</v>
      </c>
      <c r="K5899" s="151" t="str">
        <f>IFERROR(IF(VLOOKUP(B5899,comp!$D:$L,1,FALSE)=B5899,"",""),"Novo")</f>
        <v/>
      </c>
    </row>
    <row r="5900" spans="1:11">
      <c r="A5900" s="151">
        <v>5090</v>
      </c>
      <c r="B5900" s="151">
        <v>11572</v>
      </c>
      <c r="C5900" s="151" t="s">
        <v>4419</v>
      </c>
      <c r="D5900" s="151" t="s">
        <v>727</v>
      </c>
      <c r="E5900" s="151">
        <v>1.5566099</v>
      </c>
      <c r="F5900" s="154" t="s">
        <v>8656</v>
      </c>
      <c r="G5900" s="156">
        <v>46.495937713000004</v>
      </c>
      <c r="H5900" s="156">
        <v>0</v>
      </c>
      <c r="I5900" s="156">
        <v>150.556281625</v>
      </c>
      <c r="J5900" s="156" t="s">
        <v>4328</v>
      </c>
      <c r="K5900" s="151" t="str">
        <f>IFERROR(IF(VLOOKUP(B5900,comp!$D:$L,1,FALSE)=B5900,"",""),"Novo")</f>
        <v/>
      </c>
    </row>
    <row r="5901" spans="1:11">
      <c r="A5901" s="151">
        <v>5090</v>
      </c>
      <c r="B5901" s="151">
        <v>11573</v>
      </c>
      <c r="C5901" s="151" t="s">
        <v>4420</v>
      </c>
      <c r="D5901" s="151" t="s">
        <v>727</v>
      </c>
      <c r="E5901" s="151">
        <v>0.2905759</v>
      </c>
      <c r="F5901" s="154" t="s">
        <v>7800</v>
      </c>
      <c r="G5901" s="156">
        <v>1.618507763</v>
      </c>
      <c r="H5901" s="156">
        <v>0</v>
      </c>
      <c r="I5901" s="156">
        <v>6.3912202200000001</v>
      </c>
      <c r="J5901" s="156" t="s">
        <v>4328</v>
      </c>
      <c r="K5901" s="151" t="str">
        <f>IFERROR(IF(VLOOKUP(B5901,comp!$D:$L,1,FALSE)=B5901,"",""),"Novo")</f>
        <v/>
      </c>
    </row>
    <row r="5902" spans="1:11">
      <c r="A5902" s="151">
        <v>5090</v>
      </c>
      <c r="B5902" s="151">
        <v>11575</v>
      </c>
      <c r="C5902" s="151" t="s">
        <v>4421</v>
      </c>
      <c r="D5902" s="151" t="s">
        <v>727</v>
      </c>
      <c r="E5902" s="151">
        <v>2.8010470999999999</v>
      </c>
      <c r="F5902" s="154" t="s">
        <v>8657</v>
      </c>
      <c r="G5902" s="156">
        <v>150.556281625</v>
      </c>
      <c r="H5902" s="156">
        <v>0</v>
      </c>
      <c r="I5902" s="156">
        <v>7.016128919999999</v>
      </c>
      <c r="J5902" s="156" t="s">
        <v>4328</v>
      </c>
      <c r="K5902" s="151" t="str">
        <f>IFERROR(IF(VLOOKUP(B5902,comp!$D:$L,1,FALSE)=B5902,"",""),"Novo")</f>
        <v/>
      </c>
    </row>
    <row r="5903" spans="1:11">
      <c r="A5903" s="151">
        <v>5090</v>
      </c>
      <c r="B5903" s="151">
        <v>11577</v>
      </c>
      <c r="C5903" s="151" t="s">
        <v>4422</v>
      </c>
      <c r="D5903" s="151" t="s">
        <v>727</v>
      </c>
      <c r="E5903" s="151">
        <v>0.57734600000000003</v>
      </c>
      <c r="F5903" s="154" t="s">
        <v>8315</v>
      </c>
      <c r="G5903" s="156">
        <v>6.3912202200000001</v>
      </c>
      <c r="H5903" s="156">
        <v>0</v>
      </c>
      <c r="I5903" s="156">
        <v>3.2613222670000002</v>
      </c>
      <c r="J5903" s="156" t="s">
        <v>4328</v>
      </c>
      <c r="K5903" s="151" t="str">
        <f>IFERROR(IF(VLOOKUP(B5903,comp!$D:$L,1,FALSE)=B5903,"",""),"Novo")</f>
        <v/>
      </c>
    </row>
    <row r="5904" spans="1:11">
      <c r="A5904" s="151">
        <v>5090</v>
      </c>
      <c r="B5904" s="151">
        <v>11578</v>
      </c>
      <c r="C5904" s="151" t="s">
        <v>4423</v>
      </c>
      <c r="D5904" s="151" t="s">
        <v>727</v>
      </c>
      <c r="E5904" s="151">
        <v>0.60483869999999995</v>
      </c>
      <c r="F5904" s="154" t="s">
        <v>8658</v>
      </c>
      <c r="G5904" s="156">
        <v>7.016128919999999</v>
      </c>
      <c r="H5904" s="156">
        <v>0</v>
      </c>
      <c r="I5904" s="156">
        <v>20.251766799000002</v>
      </c>
      <c r="J5904" s="156" t="s">
        <v>4328</v>
      </c>
      <c r="K5904" s="151" t="str">
        <f>IFERROR(IF(VLOOKUP(B5904,comp!$D:$L,1,FALSE)=B5904,"",""),"Novo")</f>
        <v/>
      </c>
    </row>
    <row r="5905" spans="1:11">
      <c r="A5905" s="151">
        <v>5090</v>
      </c>
      <c r="B5905" s="151">
        <v>11580</v>
      </c>
      <c r="C5905" s="151" t="s">
        <v>4424</v>
      </c>
      <c r="D5905" s="151" t="s">
        <v>826</v>
      </c>
      <c r="E5905" s="151">
        <v>0.4123037</v>
      </c>
      <c r="F5905" s="154" t="s">
        <v>8659</v>
      </c>
      <c r="G5905" s="156">
        <v>3.2613222670000002</v>
      </c>
      <c r="H5905" s="156">
        <v>0</v>
      </c>
      <c r="I5905" s="156">
        <v>126.34897337600002</v>
      </c>
      <c r="J5905" s="156" t="s">
        <v>4328</v>
      </c>
      <c r="K5905" s="151" t="str">
        <f>IFERROR(IF(VLOOKUP(B5905,comp!$D:$L,1,FALSE)=B5905,"",""),"Novo")</f>
        <v/>
      </c>
    </row>
    <row r="5906" spans="1:11">
      <c r="A5906" s="151">
        <v>5090</v>
      </c>
      <c r="B5906" s="151">
        <v>11581</v>
      </c>
      <c r="C5906" s="151" t="s">
        <v>4425</v>
      </c>
      <c r="D5906" s="151" t="s">
        <v>826</v>
      </c>
      <c r="E5906" s="151">
        <v>1.0274869</v>
      </c>
      <c r="F5906" s="154" t="s">
        <v>8660</v>
      </c>
      <c r="G5906" s="156">
        <v>20.251766799000002</v>
      </c>
      <c r="H5906" s="156">
        <v>0</v>
      </c>
      <c r="I5906" s="156">
        <v>143.10117215999998</v>
      </c>
      <c r="J5906" s="156" t="s">
        <v>4328</v>
      </c>
      <c r="K5906" s="151" t="str">
        <f>IFERROR(IF(VLOOKUP(B5906,comp!$D:$L,1,FALSE)=B5906,"",""),"Novo")</f>
        <v/>
      </c>
    </row>
    <row r="5907" spans="1:11">
      <c r="A5907" s="151">
        <v>5090</v>
      </c>
      <c r="B5907" s="151">
        <v>12030</v>
      </c>
      <c r="C5907" s="151" t="s">
        <v>4426</v>
      </c>
      <c r="D5907" s="151" t="s">
        <v>1957</v>
      </c>
      <c r="E5907" s="151">
        <v>2.5659824000000002</v>
      </c>
      <c r="F5907" s="154" t="s">
        <v>8661</v>
      </c>
      <c r="G5907" s="156">
        <v>126.34897337600002</v>
      </c>
      <c r="H5907" s="156">
        <v>0</v>
      </c>
      <c r="I5907" s="156">
        <v>228.23366887200004</v>
      </c>
      <c r="J5907" s="156" t="s">
        <v>4328</v>
      </c>
      <c r="K5907" s="151" t="str">
        <f>IFERROR(IF(VLOOKUP(B5907,comp!$D:$L,1,FALSE)=B5907,"",""),"Novo")</f>
        <v/>
      </c>
    </row>
    <row r="5908" spans="1:11">
      <c r="A5908" s="151">
        <v>5090</v>
      </c>
      <c r="B5908" s="151">
        <v>12032</v>
      </c>
      <c r="C5908" s="151" t="s">
        <v>4427</v>
      </c>
      <c r="D5908" s="151" t="s">
        <v>1957</v>
      </c>
      <c r="E5908" s="151">
        <v>2.7309383999999999</v>
      </c>
      <c r="F5908" s="154" t="s">
        <v>8662</v>
      </c>
      <c r="G5908" s="156">
        <v>143.10117215999998</v>
      </c>
      <c r="H5908" s="156">
        <v>0</v>
      </c>
      <c r="I5908" s="156">
        <v>35.617459556</v>
      </c>
      <c r="J5908" s="156" t="s">
        <v>4328</v>
      </c>
      <c r="K5908" s="151" t="str">
        <f>IFERROR(IF(VLOOKUP(B5908,comp!$D:$L,1,FALSE)=B5908,"",""),"Novo")</f>
        <v/>
      </c>
    </row>
    <row r="5909" spans="1:11">
      <c r="A5909" s="151">
        <v>5090</v>
      </c>
      <c r="B5909" s="151">
        <v>38165</v>
      </c>
      <c r="C5909" s="151" t="s">
        <v>4428</v>
      </c>
      <c r="D5909" s="151" t="s">
        <v>1688</v>
      </c>
      <c r="E5909" s="151">
        <v>3.4486804000000002</v>
      </c>
      <c r="F5909" s="154" t="s">
        <v>8663</v>
      </c>
      <c r="G5909" s="156">
        <v>228.23366887200004</v>
      </c>
      <c r="H5909" s="156">
        <v>0</v>
      </c>
      <c r="I5909" s="156">
        <v>962.18690658399998</v>
      </c>
      <c r="J5909" s="156" t="s">
        <v>4328</v>
      </c>
      <c r="K5909" s="151" t="str">
        <f>IFERROR(IF(VLOOKUP(B5909,comp!$D:$L,1,FALSE)=B5909,"",""),"Novo")</f>
        <v/>
      </c>
    </row>
    <row r="5910" spans="1:11">
      <c r="A5910" s="151">
        <v>5090</v>
      </c>
      <c r="B5910" s="151">
        <v>38167</v>
      </c>
      <c r="C5910" s="151" t="s">
        <v>4429</v>
      </c>
      <c r="D5910" s="151" t="s">
        <v>3904</v>
      </c>
      <c r="E5910" s="151">
        <v>1.3625654</v>
      </c>
      <c r="F5910" s="154" t="s">
        <v>8664</v>
      </c>
      <c r="G5910" s="156">
        <v>35.617459556</v>
      </c>
      <c r="H5910" s="156">
        <v>0</v>
      </c>
      <c r="I5910" s="156">
        <v>299.74592064000001</v>
      </c>
      <c r="J5910" s="156" t="s">
        <v>4328</v>
      </c>
      <c r="K5910" s="151" t="str">
        <f>IFERROR(IF(VLOOKUP(B5910,comp!$D:$L,1,FALSE)=B5910,"",""),"Novo")</f>
        <v/>
      </c>
    </row>
    <row r="5911" spans="1:11">
      <c r="A5911" s="151">
        <v>5090</v>
      </c>
      <c r="B5911" s="151">
        <v>38168</v>
      </c>
      <c r="C5911" s="151" t="s">
        <v>4430</v>
      </c>
      <c r="D5911" s="151" t="s">
        <v>727</v>
      </c>
      <c r="E5911" s="151">
        <v>7.0811517999999998</v>
      </c>
      <c r="F5911" s="154" t="s">
        <v>8665</v>
      </c>
      <c r="G5911" s="156">
        <v>962.18690658399998</v>
      </c>
      <c r="H5911" s="156">
        <v>0</v>
      </c>
      <c r="I5911" s="156">
        <v>19.763070228</v>
      </c>
      <c r="J5911" s="156" t="s">
        <v>4328</v>
      </c>
      <c r="K5911" s="151" t="str">
        <f>IFERROR(IF(VLOOKUP(B5911,comp!$D:$L,1,FALSE)=B5911,"",""),"Novo")</f>
        <v/>
      </c>
    </row>
    <row r="5912" spans="1:11">
      <c r="A5912" s="151">
        <v>5090</v>
      </c>
      <c r="B5912" s="151">
        <v>38169</v>
      </c>
      <c r="C5912" s="151" t="s">
        <v>4431</v>
      </c>
      <c r="D5912" s="151" t="s">
        <v>1688</v>
      </c>
      <c r="E5912" s="151">
        <v>3.9523459999999999</v>
      </c>
      <c r="F5912" s="154" t="s">
        <v>8666</v>
      </c>
      <c r="G5912" s="156">
        <v>299.74592064000001</v>
      </c>
      <c r="H5912" s="156">
        <v>0</v>
      </c>
      <c r="I5912" s="156">
        <v>1.0338676100000002</v>
      </c>
      <c r="J5912" s="156" t="s">
        <v>4328</v>
      </c>
      <c r="K5912" s="151" t="str">
        <f>IFERROR(IF(VLOOKUP(B5912,comp!$D:$L,1,FALSE)=B5912,"",""),"Novo")</f>
        <v/>
      </c>
    </row>
    <row r="5913" spans="1:11">
      <c r="A5913" s="151">
        <v>5090</v>
      </c>
      <c r="B5913" s="151">
        <v>38170</v>
      </c>
      <c r="C5913" s="151" t="s">
        <v>4432</v>
      </c>
      <c r="D5913" s="151" t="s">
        <v>727</v>
      </c>
      <c r="E5913" s="151">
        <v>1.0150524000000001</v>
      </c>
      <c r="F5913" s="154" t="s">
        <v>8667</v>
      </c>
      <c r="G5913" s="156">
        <v>19.763070228</v>
      </c>
      <c r="H5913" s="156">
        <v>0</v>
      </c>
      <c r="I5913" s="156">
        <v>8.9573563709999995</v>
      </c>
      <c r="J5913" s="156" t="s">
        <v>4328</v>
      </c>
      <c r="K5913" s="151" t="str">
        <f>IFERROR(IF(VLOOKUP(B5913,comp!$D:$L,1,FALSE)=B5913,"",""),"Novo")</f>
        <v/>
      </c>
    </row>
    <row r="5914" spans="1:11">
      <c r="A5914" s="151">
        <v>5090</v>
      </c>
      <c r="B5914" s="151">
        <v>38175</v>
      </c>
      <c r="C5914" s="151" t="s">
        <v>4433</v>
      </c>
      <c r="D5914" s="151" t="s">
        <v>727</v>
      </c>
      <c r="E5914" s="151">
        <v>0.2323298</v>
      </c>
      <c r="F5914" s="154" t="s">
        <v>8349</v>
      </c>
      <c r="G5914" s="156">
        <v>1.0338676100000002</v>
      </c>
      <c r="H5914" s="156">
        <v>0</v>
      </c>
      <c r="I5914" s="156">
        <v>20.148926506000002</v>
      </c>
      <c r="J5914" s="156" t="s">
        <v>4328</v>
      </c>
      <c r="K5914" s="151" t="str">
        <f>IFERROR(IF(VLOOKUP(B5914,comp!$D:$L,1,FALSE)=B5914,"",""),"Novo")</f>
        <v/>
      </c>
    </row>
    <row r="5915" spans="1:11">
      <c r="A5915" s="151">
        <v>5090</v>
      </c>
      <c r="B5915" s="151">
        <v>38176</v>
      </c>
      <c r="C5915" s="151" t="s">
        <v>4434</v>
      </c>
      <c r="D5915" s="151" t="s">
        <v>727</v>
      </c>
      <c r="E5915" s="151">
        <v>0.68324609999999997</v>
      </c>
      <c r="F5915" s="154" t="s">
        <v>8668</v>
      </c>
      <c r="G5915" s="156">
        <v>8.9573563709999995</v>
      </c>
      <c r="H5915" s="156">
        <v>0</v>
      </c>
      <c r="I5915" s="156">
        <v>24.390373013999998</v>
      </c>
      <c r="J5915" s="156" t="s">
        <v>4328</v>
      </c>
      <c r="K5915" s="151" t="str">
        <f>IFERROR(IF(VLOOKUP(B5915,comp!$D:$L,1,FALSE)=B5915,"",""),"Novo")</f>
        <v/>
      </c>
    </row>
    <row r="5916" spans="1:11">
      <c r="A5916" s="151">
        <v>5090</v>
      </c>
      <c r="B5916" s="151">
        <v>38177</v>
      </c>
      <c r="C5916" s="151" t="s">
        <v>4435</v>
      </c>
      <c r="D5916" s="151" t="s">
        <v>727</v>
      </c>
      <c r="E5916" s="151">
        <v>1.0248691000000001</v>
      </c>
      <c r="F5916" s="154" t="s">
        <v>8669</v>
      </c>
      <c r="G5916" s="156">
        <v>20.148926506000002</v>
      </c>
      <c r="H5916" s="156">
        <v>0</v>
      </c>
      <c r="I5916" s="156">
        <v>102.92746177999999</v>
      </c>
      <c r="J5916" s="156" t="s">
        <v>4328</v>
      </c>
      <c r="K5916" s="151" t="str">
        <f>IFERROR(IF(VLOOKUP(B5916,comp!$D:$L,1,FALSE)=B5916,"",""),"Novo")</f>
        <v/>
      </c>
    </row>
    <row r="5917" spans="1:11">
      <c r="A5917" s="151">
        <v>5090</v>
      </c>
      <c r="B5917" s="151">
        <v>38178</v>
      </c>
      <c r="C5917" s="151" t="s">
        <v>4436</v>
      </c>
      <c r="D5917" s="151" t="s">
        <v>727</v>
      </c>
      <c r="E5917" s="151">
        <v>1.1276177999999999</v>
      </c>
      <c r="F5917" s="154" t="s">
        <v>8670</v>
      </c>
      <c r="G5917" s="156">
        <v>24.390373013999998</v>
      </c>
      <c r="H5917" s="156">
        <v>0</v>
      </c>
      <c r="I5917" s="156">
        <v>114.530784064</v>
      </c>
      <c r="J5917" s="156" t="s">
        <v>4328</v>
      </c>
      <c r="K5917" s="151" t="str">
        <f>IFERROR(IF(VLOOKUP(B5917,comp!$D:$L,1,FALSE)=B5917,"",""),"Novo")</f>
        <v/>
      </c>
    </row>
    <row r="5918" spans="1:11">
      <c r="A5918" s="151">
        <v>5090</v>
      </c>
      <c r="B5918" s="151">
        <v>38179</v>
      </c>
      <c r="C5918" s="151" t="s">
        <v>4437</v>
      </c>
      <c r="D5918" s="151" t="s">
        <v>727</v>
      </c>
      <c r="E5918" s="151">
        <v>2.3160995</v>
      </c>
      <c r="F5918" s="154" t="s">
        <v>8671</v>
      </c>
      <c r="G5918" s="156">
        <v>102.92746177999999</v>
      </c>
      <c r="H5918" s="156">
        <v>0</v>
      </c>
      <c r="I5918" s="156">
        <v>346.16164929999997</v>
      </c>
      <c r="J5918" s="156" t="s">
        <v>4328</v>
      </c>
      <c r="K5918" s="151" t="str">
        <f>IFERROR(IF(VLOOKUP(B5918,comp!$D:$L,1,FALSE)=B5918,"",""),"Novo")</f>
        <v/>
      </c>
    </row>
    <row r="5919" spans="1:11">
      <c r="A5919" s="151">
        <v>5090</v>
      </c>
      <c r="B5919" s="151">
        <v>43575</v>
      </c>
      <c r="C5919" s="151" t="s">
        <v>4438</v>
      </c>
      <c r="D5919" s="151" t="s">
        <v>727</v>
      </c>
      <c r="E5919" s="151">
        <v>2.4430627999999999</v>
      </c>
      <c r="F5919" s="154" t="s">
        <v>8672</v>
      </c>
      <c r="G5919" s="156">
        <v>114.530784064</v>
      </c>
      <c r="H5919" s="156">
        <v>0</v>
      </c>
      <c r="I5919" s="156">
        <v>4.3546597720000007</v>
      </c>
      <c r="J5919" s="156" t="s">
        <v>4328</v>
      </c>
      <c r="K5919" s="151" t="str">
        <f>IFERROR(IF(VLOOKUP(B5919,comp!$D:$L,1,FALSE)=B5919,"",""),"Novo")</f>
        <v/>
      </c>
    </row>
    <row r="5920" spans="1:11">
      <c r="A5920" s="151">
        <v>5090</v>
      </c>
      <c r="B5920" s="151">
        <v>43577</v>
      </c>
      <c r="C5920" s="151" t="s">
        <v>4439</v>
      </c>
      <c r="D5920" s="151" t="s">
        <v>727</v>
      </c>
      <c r="E5920" s="151">
        <v>4.2473821999999997</v>
      </c>
      <c r="F5920" s="154" t="s">
        <v>8673</v>
      </c>
      <c r="G5920" s="156">
        <v>346.16164929999997</v>
      </c>
      <c r="H5920" s="156">
        <v>0</v>
      </c>
      <c r="I5920" s="156">
        <v>4.5697382639999997</v>
      </c>
      <c r="J5920" s="156" t="s">
        <v>4328</v>
      </c>
      <c r="K5920" s="151" t="str">
        <f>IFERROR(IF(VLOOKUP(B5920,comp!$D:$L,1,FALSE)=B5920,"",""),"Novo")</f>
        <v/>
      </c>
    </row>
    <row r="5921" spans="1:11">
      <c r="A5921" s="151">
        <v>5090</v>
      </c>
      <c r="B5921" s="151">
        <v>43583</v>
      </c>
      <c r="C5921" s="151" t="s">
        <v>4440</v>
      </c>
      <c r="D5921" s="151" t="s">
        <v>727</v>
      </c>
      <c r="E5921" s="151">
        <v>0.47643980000000002</v>
      </c>
      <c r="F5921" s="154" t="s">
        <v>8674</v>
      </c>
      <c r="G5921" s="156">
        <v>4.3546597720000007</v>
      </c>
      <c r="H5921" s="156">
        <v>0</v>
      </c>
      <c r="I5921" s="156">
        <v>7.2314392539999997</v>
      </c>
      <c r="J5921" s="156" t="s">
        <v>4328</v>
      </c>
      <c r="K5921" s="151" t="str">
        <f>IFERROR(IF(VLOOKUP(B5921,comp!$D:$L,1,FALSE)=B5921,"",""),"Novo")</f>
        <v/>
      </c>
    </row>
    <row r="5922" spans="1:11">
      <c r="A5922" s="151">
        <v>5090</v>
      </c>
      <c r="B5922" s="151">
        <v>43586</v>
      </c>
      <c r="C5922" s="151" t="s">
        <v>4441</v>
      </c>
      <c r="D5922" s="151" t="s">
        <v>727</v>
      </c>
      <c r="E5922" s="151">
        <v>0.48821989999999998</v>
      </c>
      <c r="F5922" s="154" t="s">
        <v>8675</v>
      </c>
      <c r="G5922" s="156">
        <v>4.5697382639999997</v>
      </c>
      <c r="H5922" s="156">
        <v>0</v>
      </c>
      <c r="I5922" s="156">
        <v>36.348318049</v>
      </c>
      <c r="J5922" s="156" t="s">
        <v>4328</v>
      </c>
      <c r="K5922" s="151" t="str">
        <f>IFERROR(IF(VLOOKUP(B5922,comp!$D:$L,1,FALSE)=B5922,"",""),"Novo")</f>
        <v/>
      </c>
    </row>
    <row r="5923" spans="1:11">
      <c r="A5923" s="151">
        <v>5090</v>
      </c>
      <c r="B5923" s="151">
        <v>43587</v>
      </c>
      <c r="C5923" s="151" t="s">
        <v>4442</v>
      </c>
      <c r="D5923" s="151" t="s">
        <v>727</v>
      </c>
      <c r="E5923" s="151">
        <v>0.61387429999999998</v>
      </c>
      <c r="F5923" s="154" t="s">
        <v>8676</v>
      </c>
      <c r="G5923" s="156">
        <v>7.2314392539999997</v>
      </c>
      <c r="H5923" s="156">
        <v>0</v>
      </c>
      <c r="I5923" s="156">
        <v>1110.346408138</v>
      </c>
      <c r="J5923" s="156" t="s">
        <v>4328</v>
      </c>
      <c r="K5923" s="151" t="str">
        <f>IFERROR(IF(VLOOKUP(B5923,comp!$D:$L,1,FALSE)=B5923,"",""),"Novo")</f>
        <v/>
      </c>
    </row>
    <row r="5924" spans="1:11">
      <c r="A5924" s="151">
        <v>5090</v>
      </c>
      <c r="B5924" s="151">
        <v>43589</v>
      </c>
      <c r="C5924" s="151" t="s">
        <v>2062</v>
      </c>
      <c r="D5924" s="151" t="s">
        <v>727</v>
      </c>
      <c r="E5924" s="151">
        <v>1.3763088999999999</v>
      </c>
      <c r="F5924" s="154" t="s">
        <v>8677</v>
      </c>
      <c r="G5924" s="156">
        <v>36.348318049</v>
      </c>
      <c r="H5924" s="156">
        <v>0</v>
      </c>
      <c r="I5924" s="156">
        <v>16.62686523</v>
      </c>
      <c r="J5924" s="156" t="s">
        <v>4328</v>
      </c>
      <c r="K5924" s="151" t="str">
        <f>IFERROR(IF(VLOOKUP(B5924,comp!$D:$L,1,FALSE)=B5924,"",""),"Novo")</f>
        <v/>
      </c>
    </row>
    <row r="5925" spans="1:11">
      <c r="A5925" s="151">
        <v>5090</v>
      </c>
      <c r="B5925" s="151">
        <v>43590</v>
      </c>
      <c r="C5925" s="151" t="s">
        <v>4443</v>
      </c>
      <c r="D5925" s="151" t="s">
        <v>727</v>
      </c>
      <c r="E5925" s="151">
        <v>7.6066754000000003</v>
      </c>
      <c r="F5925" s="154" t="s">
        <v>8678</v>
      </c>
      <c r="G5925" s="156">
        <v>1110.346408138</v>
      </c>
      <c r="H5925" s="156">
        <v>0</v>
      </c>
      <c r="I5925" s="156">
        <v>22.206910367999999</v>
      </c>
      <c r="J5925" s="156" t="s">
        <v>4328</v>
      </c>
      <c r="K5925" s="151" t="str">
        <f>IFERROR(IF(VLOOKUP(B5925,comp!$D:$L,1,FALSE)=B5925,"",""),"Novo")</f>
        <v/>
      </c>
    </row>
    <row r="5926" spans="1:11">
      <c r="A5926" s="151">
        <v>5090</v>
      </c>
      <c r="B5926" s="151">
        <v>43595</v>
      </c>
      <c r="C5926" s="151" t="s">
        <v>4444</v>
      </c>
      <c r="D5926" s="151" t="s">
        <v>727</v>
      </c>
      <c r="E5926" s="151">
        <v>0.93095550000000005</v>
      </c>
      <c r="F5926" s="154" t="s">
        <v>8679</v>
      </c>
      <c r="G5926" s="156">
        <v>16.62686523</v>
      </c>
      <c r="H5926" s="156">
        <v>0</v>
      </c>
      <c r="I5926" s="156">
        <v>129.82152986599999</v>
      </c>
      <c r="J5926" s="156" t="s">
        <v>4328</v>
      </c>
      <c r="K5926" s="151" t="str">
        <f>IFERROR(IF(VLOOKUP(B5926,comp!$D:$L,1,FALSE)=B5926,"",""),"Novo")</f>
        <v/>
      </c>
    </row>
    <row r="5927" spans="1:11">
      <c r="A5927" s="151">
        <v>5090</v>
      </c>
      <c r="B5927" s="151">
        <v>43596</v>
      </c>
      <c r="C5927" s="151" t="s">
        <v>4445</v>
      </c>
      <c r="D5927" s="151" t="s">
        <v>727</v>
      </c>
      <c r="E5927" s="151">
        <v>1.0759162</v>
      </c>
      <c r="F5927" s="154" t="s">
        <v>8680</v>
      </c>
      <c r="G5927" s="156">
        <v>22.206910367999999</v>
      </c>
      <c r="H5927" s="156">
        <v>0</v>
      </c>
      <c r="I5927" s="156">
        <v>240.546726646</v>
      </c>
      <c r="J5927" s="156" t="s">
        <v>4328</v>
      </c>
      <c r="K5927" s="151" t="str">
        <f>IFERROR(IF(VLOOKUP(B5927,comp!$D:$L,1,FALSE)=B5927,"",""),"Novo")</f>
        <v/>
      </c>
    </row>
    <row r="5928" spans="1:11">
      <c r="A5928" s="151">
        <v>5090</v>
      </c>
      <c r="B5928" s="151">
        <v>43600</v>
      </c>
      <c r="C5928" s="151" t="s">
        <v>4446</v>
      </c>
      <c r="D5928" s="151" t="s">
        <v>727</v>
      </c>
      <c r="E5928" s="151">
        <v>2.6011126</v>
      </c>
      <c r="F5928" s="154" t="s">
        <v>8681</v>
      </c>
      <c r="G5928" s="156">
        <v>129.82152986599999</v>
      </c>
      <c r="H5928" s="156">
        <v>0</v>
      </c>
      <c r="I5928" s="156">
        <v>86.801376354000013</v>
      </c>
      <c r="J5928" s="156" t="s">
        <v>4328</v>
      </c>
      <c r="K5928" s="151" t="str">
        <f>IFERROR(IF(VLOOKUP(B5928,comp!$D:$L,1,FALSE)=B5928,"",""),"Novo")</f>
        <v/>
      </c>
    </row>
    <row r="5929" spans="1:11">
      <c r="A5929" s="151">
        <v>5090</v>
      </c>
      <c r="B5929" s="151">
        <v>43601</v>
      </c>
      <c r="C5929" s="151" t="s">
        <v>4447</v>
      </c>
      <c r="D5929" s="151" t="s">
        <v>727</v>
      </c>
      <c r="E5929" s="151">
        <v>3.5405758999999999</v>
      </c>
      <c r="F5929" s="154" t="s">
        <v>8682</v>
      </c>
      <c r="G5929" s="156">
        <v>240.546726646</v>
      </c>
      <c r="H5929" s="156">
        <v>0</v>
      </c>
      <c r="I5929" s="156">
        <v>731.30443487799994</v>
      </c>
      <c r="J5929" s="156" t="s">
        <v>4328</v>
      </c>
      <c r="K5929" s="151" t="str">
        <f>IFERROR(IF(VLOOKUP(B5929,comp!$D:$L,1,FALSE)=B5929,"",""),"Novo")</f>
        <v/>
      </c>
    </row>
    <row r="5930" spans="1:11">
      <c r="A5930" s="151">
        <v>5090</v>
      </c>
      <c r="B5930" s="151">
        <v>43603</v>
      </c>
      <c r="C5930" s="151" t="s">
        <v>2060</v>
      </c>
      <c r="D5930" s="151" t="s">
        <v>727</v>
      </c>
      <c r="E5930" s="151">
        <v>2.1269634000000002</v>
      </c>
      <c r="F5930" s="154" t="s">
        <v>8683</v>
      </c>
      <c r="G5930" s="156">
        <v>86.801376354000013</v>
      </c>
      <c r="H5930" s="156">
        <v>0</v>
      </c>
      <c r="I5930" s="156">
        <v>84.777459085999993</v>
      </c>
      <c r="J5930" s="156" t="s">
        <v>4328</v>
      </c>
      <c r="K5930" s="151" t="str">
        <f>IFERROR(IF(VLOOKUP(B5930,comp!$D:$L,1,FALSE)=B5930,"",""),"Novo")</f>
        <v/>
      </c>
    </row>
    <row r="5931" spans="1:11">
      <c r="A5931" s="151">
        <v>5090</v>
      </c>
      <c r="B5931" s="151">
        <v>43604</v>
      </c>
      <c r="C5931" s="151" t="s">
        <v>4448</v>
      </c>
      <c r="D5931" s="151" t="s">
        <v>727</v>
      </c>
      <c r="E5931" s="151">
        <v>6.1734292999999996</v>
      </c>
      <c r="F5931" s="154" t="s">
        <v>8684</v>
      </c>
      <c r="G5931" s="156">
        <v>731.30443487799994</v>
      </c>
      <c r="H5931" s="156">
        <v>0</v>
      </c>
      <c r="I5931" s="156">
        <v>3.5332986620000004</v>
      </c>
      <c r="J5931" s="156" t="s">
        <v>4328</v>
      </c>
      <c r="K5931" s="151" t="str">
        <f>IFERROR(IF(VLOOKUP(B5931,comp!$D:$L,1,FALSE)=B5931,"",""),"Novo")</f>
        <v/>
      </c>
    </row>
    <row r="5932" spans="1:11">
      <c r="A5932" s="151">
        <v>5090</v>
      </c>
      <c r="B5932" s="151">
        <v>43605</v>
      </c>
      <c r="C5932" s="151" t="s">
        <v>4449</v>
      </c>
      <c r="D5932" s="151" t="s">
        <v>826</v>
      </c>
      <c r="E5932" s="151">
        <v>2.1020941999999998</v>
      </c>
      <c r="F5932" s="154" t="s">
        <v>8685</v>
      </c>
      <c r="G5932" s="156">
        <v>84.777459085999993</v>
      </c>
      <c r="H5932" s="156">
        <v>0</v>
      </c>
      <c r="I5932" s="156">
        <v>21.19</v>
      </c>
      <c r="J5932" s="156" t="s">
        <v>4328</v>
      </c>
      <c r="K5932" s="151" t="str">
        <f>IFERROR(IF(VLOOKUP(B5932,comp!$D:$L,1,FALSE)=B5932,"",""),"Novo")</f>
        <v/>
      </c>
    </row>
    <row r="5933" spans="1:11">
      <c r="A5933" s="151">
        <v>5090</v>
      </c>
      <c r="B5933" s="151">
        <v>43606</v>
      </c>
      <c r="C5933" s="151" t="s">
        <v>4450</v>
      </c>
      <c r="D5933" s="151" t="s">
        <v>727</v>
      </c>
      <c r="E5933" s="151">
        <v>0.42931940000000002</v>
      </c>
      <c r="F5933" s="154" t="s">
        <v>8686</v>
      </c>
      <c r="G5933" s="156">
        <v>3.5332986620000004</v>
      </c>
      <c r="H5933" s="156">
        <v>0</v>
      </c>
      <c r="I5933" s="156">
        <v>12.220721852</v>
      </c>
      <c r="J5933" s="156" t="s">
        <v>4328</v>
      </c>
      <c r="K5933" s="151" t="str">
        <f>IFERROR(IF(VLOOKUP(B5933,comp!$D:$L,1,FALSE)=B5933,"",""),"Novo")</f>
        <v/>
      </c>
    </row>
    <row r="5934" spans="1:11">
      <c r="A5934" s="151">
        <v>5318</v>
      </c>
      <c r="B5934" s="151">
        <v>5318</v>
      </c>
      <c r="C5934" s="151" t="s">
        <v>2718</v>
      </c>
      <c r="D5934" s="151" t="s">
        <v>1496</v>
      </c>
      <c r="E5934" s="151">
        <v>1</v>
      </c>
      <c r="F5934" s="154" t="s">
        <v>8411</v>
      </c>
      <c r="G5934" s="156">
        <v>21.19</v>
      </c>
      <c r="H5934" s="156">
        <v>0</v>
      </c>
      <c r="I5934" s="156">
        <v>110.10013013999999</v>
      </c>
      <c r="J5934" s="156" t="s">
        <v>4328</v>
      </c>
      <c r="K5934" s="151" t="str">
        <f>IFERROR(IF(VLOOKUP(B5934,comp!$D:$L,1,FALSE)=B5934,"",""),"Novo")</f>
        <v/>
      </c>
    </row>
    <row r="5935" spans="1:11">
      <c r="A5935" s="151">
        <v>5318</v>
      </c>
      <c r="B5935" s="151">
        <v>3</v>
      </c>
      <c r="C5935" s="151" t="s">
        <v>4451</v>
      </c>
      <c r="D5935" s="151" t="s">
        <v>1496</v>
      </c>
      <c r="E5935" s="151">
        <v>0.75952280000000005</v>
      </c>
      <c r="F5935" s="154" t="s">
        <v>8687</v>
      </c>
      <c r="G5935" s="156">
        <v>12.220721852</v>
      </c>
      <c r="H5935" s="156">
        <v>0</v>
      </c>
      <c r="I5935" s="156">
        <v>23.080315037999998</v>
      </c>
      <c r="J5935" s="156" t="s">
        <v>4328</v>
      </c>
      <c r="K5935" s="151" t="str">
        <f>IFERROR(IF(VLOOKUP(B5935,comp!$D:$L,1,FALSE)=B5935,"",""),"Novo")</f>
        <v/>
      </c>
    </row>
    <row r="5936" spans="1:11">
      <c r="A5936" s="151">
        <v>5318</v>
      </c>
      <c r="B5936" s="151">
        <v>5330</v>
      </c>
      <c r="C5936" s="151" t="s">
        <v>4452</v>
      </c>
      <c r="D5936" s="151" t="s">
        <v>1496</v>
      </c>
      <c r="E5936" s="151">
        <v>2.2795057999999999</v>
      </c>
      <c r="F5936" s="154" t="s">
        <v>8688</v>
      </c>
      <c r="G5936" s="156">
        <v>110.10013013999999</v>
      </c>
      <c r="H5936" s="156">
        <v>0</v>
      </c>
      <c r="I5936" s="156">
        <v>2.6094915999999999E-2</v>
      </c>
      <c r="J5936" s="156" t="s">
        <v>4328</v>
      </c>
      <c r="K5936" s="151" t="str">
        <f>IFERROR(IF(VLOOKUP(B5936,comp!$D:$L,1,FALSE)=B5936,"",""),"Novo")</f>
        <v/>
      </c>
    </row>
    <row r="5937" spans="1:11">
      <c r="A5937" s="151">
        <v>5318</v>
      </c>
      <c r="B5937" s="151">
        <v>41967</v>
      </c>
      <c r="C5937" s="151" t="s">
        <v>4453</v>
      </c>
      <c r="D5937" s="151" t="s">
        <v>1496</v>
      </c>
      <c r="E5937" s="151">
        <v>1.0438858</v>
      </c>
      <c r="F5937" s="154" t="s">
        <v>8689</v>
      </c>
      <c r="G5937" s="156">
        <v>23.080315037999998</v>
      </c>
      <c r="H5937" s="156">
        <v>0</v>
      </c>
      <c r="I5937" s="156">
        <v>8.10447351</v>
      </c>
      <c r="J5937" s="156" t="s">
        <v>4328</v>
      </c>
      <c r="K5937" s="151" t="str">
        <f>IFERROR(IF(VLOOKUP(B5937,comp!$D:$L,1,FALSE)=B5937,"",""),"Novo")</f>
        <v/>
      </c>
    </row>
    <row r="5938" spans="1:11">
      <c r="A5938" s="151">
        <v>5318</v>
      </c>
      <c r="B5938" s="151">
        <v>44073</v>
      </c>
      <c r="C5938" s="151" t="s">
        <v>2248</v>
      </c>
      <c r="D5938" s="151" t="s">
        <v>826</v>
      </c>
      <c r="E5938" s="151">
        <v>3.52634E-2</v>
      </c>
      <c r="F5938" s="154" t="s">
        <v>8690</v>
      </c>
      <c r="G5938" s="156">
        <v>2.6094915999999999E-2</v>
      </c>
      <c r="H5938" s="156">
        <v>0</v>
      </c>
      <c r="I5938" s="156">
        <v>4.7209200000000004</v>
      </c>
      <c r="J5938" s="156" t="s">
        <v>4328</v>
      </c>
      <c r="K5938" s="151" t="str">
        <f>IFERROR(IF(VLOOKUP(B5938,comp!$D:$L,1,FALSE)=B5938,"",""),"Novo")</f>
        <v/>
      </c>
    </row>
    <row r="5939" spans="1:11">
      <c r="A5939" s="151">
        <v>5318</v>
      </c>
      <c r="B5939" s="151">
        <v>44329</v>
      </c>
      <c r="C5939" s="151" t="s">
        <v>4454</v>
      </c>
      <c r="D5939" s="151" t="s">
        <v>1496</v>
      </c>
      <c r="E5939" s="151">
        <v>0.61866209999999999</v>
      </c>
      <c r="F5939" s="154" t="s">
        <v>8691</v>
      </c>
      <c r="G5939" s="156">
        <v>8.10447351</v>
      </c>
      <c r="H5939" s="156">
        <v>0</v>
      </c>
      <c r="I5939" s="156">
        <v>128.59838010000001</v>
      </c>
      <c r="J5939" s="156" t="s">
        <v>4328</v>
      </c>
      <c r="K5939" s="151" t="str">
        <f>IFERROR(IF(VLOOKUP(B5939,comp!$D:$L,1,FALSE)=B5939,"",""),"Novo")</f>
        <v/>
      </c>
    </row>
    <row r="5940" spans="1:11">
      <c r="A5940" s="151">
        <v>5318</v>
      </c>
      <c r="B5940" s="151">
        <v>44330</v>
      </c>
      <c r="C5940" s="151" t="s">
        <v>4455</v>
      </c>
      <c r="D5940" s="151" t="s">
        <v>1496</v>
      </c>
      <c r="E5940" s="151">
        <v>0.47209200000000001</v>
      </c>
      <c r="F5940" s="154" t="s">
        <v>8692</v>
      </c>
      <c r="G5940" s="156">
        <v>4.7209200000000004</v>
      </c>
      <c r="H5940" s="156">
        <v>0</v>
      </c>
      <c r="I5940" s="156">
        <v>59.98</v>
      </c>
      <c r="J5940" s="156" t="s">
        <v>4328</v>
      </c>
      <c r="K5940" s="151" t="str">
        <f>IFERROR(IF(VLOOKUP(B5940,comp!$D:$L,1,FALSE)=B5940,"",""),"Novo")</f>
        <v/>
      </c>
    </row>
    <row r="5941" spans="1:11">
      <c r="A5941" s="151">
        <v>5318</v>
      </c>
      <c r="B5941" s="151">
        <v>44331</v>
      </c>
      <c r="C5941" s="151" t="s">
        <v>4456</v>
      </c>
      <c r="D5941" s="151" t="s">
        <v>1496</v>
      </c>
      <c r="E5941" s="151">
        <v>2.4635704999999999</v>
      </c>
      <c r="F5941" s="154" t="s">
        <v>8693</v>
      </c>
      <c r="G5941" s="156">
        <v>128.59838010000001</v>
      </c>
      <c r="H5941" s="156">
        <v>0</v>
      </c>
      <c r="I5941" s="156">
        <v>47.135236902000003</v>
      </c>
      <c r="J5941" s="156" t="s">
        <v>4328</v>
      </c>
      <c r="K5941" s="151" t="str">
        <f>IFERROR(IF(VLOOKUP(B5941,comp!$D:$L,1,FALSE)=B5941,"",""),"Novo")</f>
        <v/>
      </c>
    </row>
    <row r="5942" spans="1:11">
      <c r="A5942" s="151">
        <v>6005</v>
      </c>
      <c r="B5942" s="151">
        <v>6005</v>
      </c>
      <c r="C5942" s="151" t="s">
        <v>4457</v>
      </c>
      <c r="D5942" s="151" t="s">
        <v>727</v>
      </c>
      <c r="E5942" s="151">
        <v>1</v>
      </c>
      <c r="F5942" s="154" t="s">
        <v>8694</v>
      </c>
      <c r="G5942" s="156">
        <v>59.98</v>
      </c>
      <c r="H5942" s="156">
        <v>0</v>
      </c>
      <c r="I5942" s="156">
        <v>74.335361496000004</v>
      </c>
      <c r="J5942" s="156" t="s">
        <v>4328</v>
      </c>
      <c r="K5942" s="151" t="str">
        <f>IFERROR(IF(VLOOKUP(B5942,comp!$D:$L,1,FALSE)=B5942,"",""),"Novo")</f>
        <v/>
      </c>
    </row>
    <row r="5943" spans="1:11">
      <c r="A5943" s="151">
        <v>6005</v>
      </c>
      <c r="B5943" s="151">
        <v>6006</v>
      </c>
      <c r="C5943" s="151" t="s">
        <v>4458</v>
      </c>
      <c r="D5943" s="151" t="s">
        <v>727</v>
      </c>
      <c r="E5943" s="151">
        <v>0.88650059999999997</v>
      </c>
      <c r="F5943" s="154" t="s">
        <v>8695</v>
      </c>
      <c r="G5943" s="156">
        <v>47.135236902000003</v>
      </c>
      <c r="H5943" s="156">
        <v>0</v>
      </c>
      <c r="I5943" s="156">
        <v>620.31713065700001</v>
      </c>
      <c r="J5943" s="156" t="s">
        <v>4328</v>
      </c>
      <c r="K5943" s="151" t="str">
        <f>IFERROR(IF(VLOOKUP(B5943,comp!$D:$L,1,FALSE)=B5943,"",""),"Novo")</f>
        <v/>
      </c>
    </row>
    <row r="5944" spans="1:11">
      <c r="A5944" s="151">
        <v>6005</v>
      </c>
      <c r="B5944" s="151">
        <v>6010</v>
      </c>
      <c r="C5944" s="151" t="s">
        <v>4459</v>
      </c>
      <c r="D5944" s="151" t="s">
        <v>727</v>
      </c>
      <c r="E5944" s="151">
        <v>1.1133048000000001</v>
      </c>
      <c r="F5944" s="154" t="s">
        <v>8696</v>
      </c>
      <c r="G5944" s="156">
        <v>74.335361496000004</v>
      </c>
      <c r="H5944" s="156">
        <v>0</v>
      </c>
      <c r="I5944" s="156">
        <v>909.18814576800003</v>
      </c>
      <c r="J5944" s="156" t="s">
        <v>4328</v>
      </c>
      <c r="K5944" s="151" t="str">
        <f>IFERROR(IF(VLOOKUP(B5944,comp!$D:$L,1,FALSE)=B5944,"",""),"Novo")</f>
        <v/>
      </c>
    </row>
    <row r="5945" spans="1:11">
      <c r="A5945" s="151">
        <v>6005</v>
      </c>
      <c r="B5945" s="151">
        <v>6011</v>
      </c>
      <c r="C5945" s="151" t="s">
        <v>4460</v>
      </c>
      <c r="D5945" s="151" t="s">
        <v>727</v>
      </c>
      <c r="E5945" s="151">
        <v>3.2159113000000001</v>
      </c>
      <c r="F5945" s="154" t="s">
        <v>8697</v>
      </c>
      <c r="G5945" s="156">
        <v>620.31713065700001</v>
      </c>
      <c r="H5945" s="156">
        <v>0</v>
      </c>
      <c r="I5945" s="156">
        <v>89.87915610200001</v>
      </c>
      <c r="J5945" s="156" t="s">
        <v>4328</v>
      </c>
      <c r="K5945" s="151" t="str">
        <f>IFERROR(IF(VLOOKUP(B5945,comp!$D:$L,1,FALSE)=B5945,"",""),"Novo")</f>
        <v/>
      </c>
    </row>
    <row r="5946" spans="1:11">
      <c r="A5946" s="151">
        <v>6005</v>
      </c>
      <c r="B5946" s="151">
        <v>6012</v>
      </c>
      <c r="C5946" s="151" t="s">
        <v>4461</v>
      </c>
      <c r="D5946" s="151" t="s">
        <v>727</v>
      </c>
      <c r="E5946" s="151">
        <v>3.8934058999999999</v>
      </c>
      <c r="F5946" s="154" t="s">
        <v>8698</v>
      </c>
      <c r="G5946" s="156">
        <v>909.18814576800003</v>
      </c>
      <c r="H5946" s="156">
        <v>0</v>
      </c>
      <c r="I5946" s="156">
        <v>173.74051728000001</v>
      </c>
      <c r="J5946" s="156" t="s">
        <v>4328</v>
      </c>
      <c r="K5946" s="151" t="str">
        <f>IFERROR(IF(VLOOKUP(B5946,comp!$D:$L,1,FALSE)=B5946,"",""),"Novo")</f>
        <v/>
      </c>
    </row>
    <row r="5947" spans="1:11">
      <c r="A5947" s="151">
        <v>6005</v>
      </c>
      <c r="B5947" s="151">
        <v>6013</v>
      </c>
      <c r="C5947" s="151" t="s">
        <v>4462</v>
      </c>
      <c r="D5947" s="151" t="s">
        <v>727</v>
      </c>
      <c r="E5947" s="151">
        <v>1.2241781</v>
      </c>
      <c r="F5947" s="154" t="s">
        <v>8699</v>
      </c>
      <c r="G5947" s="156">
        <v>89.87915610200001</v>
      </c>
      <c r="H5947" s="156">
        <v>0</v>
      </c>
      <c r="I5947" s="156">
        <v>190.071783168</v>
      </c>
      <c r="J5947" s="156" t="s">
        <v>4328</v>
      </c>
      <c r="K5947" s="151" t="str">
        <f>IFERROR(IF(VLOOKUP(B5947,comp!$D:$L,1,FALSE)=B5947,"",""),"Novo")</f>
        <v/>
      </c>
    </row>
    <row r="5948" spans="1:11">
      <c r="A5948" s="151">
        <v>6005</v>
      </c>
      <c r="B5948" s="151">
        <v>6014</v>
      </c>
      <c r="C5948" s="151" t="s">
        <v>4463</v>
      </c>
      <c r="D5948" s="151" t="s">
        <v>727</v>
      </c>
      <c r="E5948" s="151">
        <v>1.7020035</v>
      </c>
      <c r="F5948" s="154" t="s">
        <v>8700</v>
      </c>
      <c r="G5948" s="156">
        <v>173.74051728000001</v>
      </c>
      <c r="H5948" s="156">
        <v>0</v>
      </c>
      <c r="I5948" s="156">
        <v>10.076317826</v>
      </c>
      <c r="J5948" s="156" t="s">
        <v>4328</v>
      </c>
      <c r="K5948" s="151" t="str">
        <f>IFERROR(IF(VLOOKUP(B5948,comp!$D:$L,1,FALSE)=B5948,"",""),"Novo")</f>
        <v/>
      </c>
    </row>
    <row r="5949" spans="1:11">
      <c r="A5949" s="151">
        <v>6005</v>
      </c>
      <c r="B5949" s="151">
        <v>6015</v>
      </c>
      <c r="C5949" s="151" t="s">
        <v>4464</v>
      </c>
      <c r="D5949" s="151" t="s">
        <v>727</v>
      </c>
      <c r="E5949" s="151">
        <v>1.7801984</v>
      </c>
      <c r="F5949" s="154" t="s">
        <v>8701</v>
      </c>
      <c r="G5949" s="156">
        <v>190.071783168</v>
      </c>
      <c r="H5949" s="156">
        <v>0</v>
      </c>
      <c r="I5949" s="156">
        <v>46.640110347000004</v>
      </c>
      <c r="J5949" s="156" t="s">
        <v>4328</v>
      </c>
      <c r="K5949" s="151" t="str">
        <f>IFERROR(IF(VLOOKUP(B5949,comp!$D:$L,1,FALSE)=B5949,"",""),"Novo")</f>
        <v/>
      </c>
    </row>
    <row r="5950" spans="1:11">
      <c r="A5950" s="151">
        <v>6005</v>
      </c>
      <c r="B5950" s="151">
        <v>6016</v>
      </c>
      <c r="C5950" s="151" t="s">
        <v>4465</v>
      </c>
      <c r="D5950" s="151" t="s">
        <v>727</v>
      </c>
      <c r="E5950" s="151">
        <v>0.40993970000000002</v>
      </c>
      <c r="F5950" s="154" t="s">
        <v>8702</v>
      </c>
      <c r="G5950" s="156">
        <v>10.076317826</v>
      </c>
      <c r="H5950" s="156">
        <v>0</v>
      </c>
      <c r="I5950" s="156">
        <v>25.112130811000004</v>
      </c>
      <c r="J5950" s="156" t="s">
        <v>4328</v>
      </c>
      <c r="K5950" s="151" t="str">
        <f>IFERROR(IF(VLOOKUP(B5950,comp!$D:$L,1,FALSE)=B5950,"",""),"Novo")</f>
        <v/>
      </c>
    </row>
    <row r="5951" spans="1:11">
      <c r="A5951" s="151">
        <v>6005</v>
      </c>
      <c r="B5951" s="151">
        <v>6017</v>
      </c>
      <c r="C5951" s="151" t="s">
        <v>4466</v>
      </c>
      <c r="D5951" s="151" t="s">
        <v>727</v>
      </c>
      <c r="E5951" s="151">
        <v>0.88183230000000001</v>
      </c>
      <c r="F5951" s="154" t="s">
        <v>8703</v>
      </c>
      <c r="G5951" s="156">
        <v>46.640110347000004</v>
      </c>
      <c r="H5951" s="156">
        <v>0</v>
      </c>
      <c r="I5951" s="156">
        <v>9.0592053929999992</v>
      </c>
      <c r="J5951" s="156" t="s">
        <v>4328</v>
      </c>
      <c r="K5951" s="151" t="str">
        <f>IFERROR(IF(VLOOKUP(B5951,comp!$D:$L,1,FALSE)=B5951,"",""),"Novo")</f>
        <v/>
      </c>
    </row>
    <row r="5952" spans="1:11">
      <c r="A5952" s="151">
        <v>6005</v>
      </c>
      <c r="B5952" s="151">
        <v>6019</v>
      </c>
      <c r="C5952" s="151" t="s">
        <v>4467</v>
      </c>
      <c r="D5952" s="151" t="s">
        <v>727</v>
      </c>
      <c r="E5952" s="151">
        <v>0.64705310000000005</v>
      </c>
      <c r="F5952" s="154" t="s">
        <v>8704</v>
      </c>
      <c r="G5952" s="156">
        <v>25.112130811000004</v>
      </c>
      <c r="H5952" s="156">
        <v>0</v>
      </c>
      <c r="I5952" s="156">
        <v>49.930265376000001</v>
      </c>
      <c r="J5952" s="156" t="s">
        <v>4328</v>
      </c>
      <c r="K5952" s="151" t="str">
        <f>IFERROR(IF(VLOOKUP(B5952,comp!$D:$L,1,FALSE)=B5952,"",""),"Novo")</f>
        <v/>
      </c>
    </row>
    <row r="5953" spans="1:11">
      <c r="A5953" s="151">
        <v>6005</v>
      </c>
      <c r="B5953" s="151">
        <v>6020</v>
      </c>
      <c r="C5953" s="151" t="s">
        <v>4468</v>
      </c>
      <c r="D5953" s="151" t="s">
        <v>727</v>
      </c>
      <c r="E5953" s="151">
        <v>0.38864029999999999</v>
      </c>
      <c r="F5953" s="154" t="s">
        <v>8705</v>
      </c>
      <c r="G5953" s="156">
        <v>9.0592053929999992</v>
      </c>
      <c r="H5953" s="156">
        <v>0</v>
      </c>
      <c r="I5953" s="156">
        <v>53.356920168999999</v>
      </c>
      <c r="J5953" s="156" t="s">
        <v>4328</v>
      </c>
      <c r="K5953" s="151" t="str">
        <f>IFERROR(IF(VLOOKUP(B5953,comp!$D:$L,1,FALSE)=B5953,"",""),"Novo")</f>
        <v/>
      </c>
    </row>
    <row r="5954" spans="1:11">
      <c r="A5954" s="151">
        <v>6005</v>
      </c>
      <c r="B5954" s="151">
        <v>6021</v>
      </c>
      <c r="C5954" s="151" t="s">
        <v>4469</v>
      </c>
      <c r="D5954" s="151" t="s">
        <v>727</v>
      </c>
      <c r="E5954" s="151">
        <v>0.91246830000000001</v>
      </c>
      <c r="F5954" s="154" t="s">
        <v>8706</v>
      </c>
      <c r="G5954" s="156">
        <v>49.930265376000001</v>
      </c>
      <c r="H5954" s="156">
        <v>0</v>
      </c>
      <c r="I5954" s="156">
        <v>3947.3458974519999</v>
      </c>
      <c r="J5954" s="156" t="s">
        <v>4328</v>
      </c>
      <c r="K5954" s="151" t="str">
        <f>IFERROR(IF(VLOOKUP(B5954,comp!$D:$L,1,FALSE)=B5954,"",""),"Novo")</f>
        <v/>
      </c>
    </row>
    <row r="5955" spans="1:11">
      <c r="A5955" s="151">
        <v>6005</v>
      </c>
      <c r="B5955" s="151">
        <v>6024</v>
      </c>
      <c r="C5955" s="151" t="s">
        <v>4470</v>
      </c>
      <c r="D5955" s="151" t="s">
        <v>727</v>
      </c>
      <c r="E5955" s="151">
        <v>0.94320170000000003</v>
      </c>
      <c r="F5955" s="154" t="s">
        <v>8707</v>
      </c>
      <c r="G5955" s="156">
        <v>53.356920168999999</v>
      </c>
      <c r="H5955" s="156">
        <v>0</v>
      </c>
      <c r="I5955" s="156">
        <v>144.21240299999999</v>
      </c>
      <c r="J5955" s="156" t="s">
        <v>4328</v>
      </c>
      <c r="K5955" s="151" t="str">
        <f>IFERROR(IF(VLOOKUP(B5955,comp!$D:$L,1,FALSE)=B5955,"",""),"Novo")</f>
        <v/>
      </c>
    </row>
    <row r="5956" spans="1:11">
      <c r="A5956" s="151">
        <v>6005</v>
      </c>
      <c r="B5956" s="151">
        <v>6027</v>
      </c>
      <c r="C5956" s="151" t="s">
        <v>4471</v>
      </c>
      <c r="D5956" s="151" t="s">
        <v>727</v>
      </c>
      <c r="E5956" s="151">
        <v>8.1124293999999999</v>
      </c>
      <c r="F5956" s="154" t="s">
        <v>8708</v>
      </c>
      <c r="G5956" s="156">
        <v>3947.3458974519999</v>
      </c>
      <c r="H5956" s="156">
        <v>0</v>
      </c>
      <c r="I5956" s="156">
        <v>49.420631999999998</v>
      </c>
      <c r="J5956" s="156" t="s">
        <v>4328</v>
      </c>
      <c r="K5956" s="151" t="str">
        <f>IFERROR(IF(VLOOKUP(B5956,comp!$D:$L,1,FALSE)=B5956,"",""),"Novo")</f>
        <v/>
      </c>
    </row>
    <row r="5957" spans="1:11">
      <c r="A5957" s="151">
        <v>6005</v>
      </c>
      <c r="B5957" s="151">
        <v>6028</v>
      </c>
      <c r="C5957" s="151" t="s">
        <v>4472</v>
      </c>
      <c r="D5957" s="151" t="s">
        <v>727</v>
      </c>
      <c r="E5957" s="151">
        <v>1.5506709999999999</v>
      </c>
      <c r="F5957" s="154" t="s">
        <v>8709</v>
      </c>
      <c r="G5957" s="156">
        <v>144.21240299999999</v>
      </c>
      <c r="H5957" s="156">
        <v>0</v>
      </c>
      <c r="I5957" s="156">
        <v>379.10148581699997</v>
      </c>
      <c r="J5957" s="156" t="s">
        <v>4328</v>
      </c>
      <c r="K5957" s="151" t="str">
        <f>IFERROR(IF(VLOOKUP(B5957,comp!$D:$L,1,FALSE)=B5957,"",""),"Novo")</f>
        <v/>
      </c>
    </row>
    <row r="5958" spans="1:11">
      <c r="A5958" s="151">
        <v>6005</v>
      </c>
      <c r="B5958" s="151">
        <v>11746</v>
      </c>
      <c r="C5958" s="151" t="s">
        <v>2892</v>
      </c>
      <c r="D5958" s="151" t="s">
        <v>727</v>
      </c>
      <c r="E5958" s="151">
        <v>0.90780000000000005</v>
      </c>
      <c r="F5958" s="154" t="s">
        <v>8710</v>
      </c>
      <c r="G5958" s="156">
        <v>49.420631999999998</v>
      </c>
      <c r="H5958" s="156">
        <v>0</v>
      </c>
      <c r="I5958" s="156">
        <v>20.355044715999998</v>
      </c>
      <c r="J5958" s="156" t="s">
        <v>4328</v>
      </c>
      <c r="K5958" s="151" t="str">
        <f>IFERROR(IF(VLOOKUP(B5958,comp!$D:$L,1,FALSE)=B5958,"",""),"Novo")</f>
        <v/>
      </c>
    </row>
    <row r="5959" spans="1:11">
      <c r="A5959" s="151">
        <v>6005</v>
      </c>
      <c r="B5959" s="151">
        <v>11747</v>
      </c>
      <c r="C5959" s="151" t="s">
        <v>2778</v>
      </c>
      <c r="D5959" s="151" t="s">
        <v>727</v>
      </c>
      <c r="E5959" s="151">
        <v>2.5141022999999998</v>
      </c>
      <c r="F5959" s="154" t="s">
        <v>8711</v>
      </c>
      <c r="G5959" s="156">
        <v>379.10148581699997</v>
      </c>
      <c r="H5959" s="156">
        <v>0</v>
      </c>
      <c r="I5959" s="156">
        <v>27.119392275999996</v>
      </c>
      <c r="J5959" s="156" t="s">
        <v>4328</v>
      </c>
      <c r="K5959" s="151" t="str">
        <f>IFERROR(IF(VLOOKUP(B5959,comp!$D:$L,1,FALSE)=B5959,"",""),"Novo")</f>
        <v/>
      </c>
    </row>
    <row r="5960" spans="1:11">
      <c r="A5960" s="151">
        <v>6005</v>
      </c>
      <c r="B5960" s="151">
        <v>11748</v>
      </c>
      <c r="C5960" s="151" t="s">
        <v>2893</v>
      </c>
      <c r="D5960" s="151" t="s">
        <v>727</v>
      </c>
      <c r="E5960" s="151">
        <v>0.58257139999999996</v>
      </c>
      <c r="F5960" s="154" t="s">
        <v>8712</v>
      </c>
      <c r="G5960" s="156">
        <v>20.355044715999998</v>
      </c>
      <c r="H5960" s="156">
        <v>0</v>
      </c>
      <c r="I5960" s="156">
        <v>109.79952871500001</v>
      </c>
      <c r="J5960" s="156" t="s">
        <v>4328</v>
      </c>
      <c r="K5960" s="151" t="str">
        <f>IFERROR(IF(VLOOKUP(B5960,comp!$D:$L,1,FALSE)=B5960,"",""),"Novo")</f>
        <v/>
      </c>
    </row>
    <row r="5961" spans="1:11">
      <c r="A5961" s="151">
        <v>6005</v>
      </c>
      <c r="B5961" s="151">
        <v>11749</v>
      </c>
      <c r="C5961" s="151" t="s">
        <v>4473</v>
      </c>
      <c r="D5961" s="151" t="s">
        <v>727</v>
      </c>
      <c r="E5961" s="151">
        <v>0.67243719999999996</v>
      </c>
      <c r="F5961" s="154" t="s">
        <v>8685</v>
      </c>
      <c r="G5961" s="156">
        <v>27.119392275999996</v>
      </c>
      <c r="H5961" s="156">
        <v>0</v>
      </c>
      <c r="I5961" s="156">
        <v>159.43896738000001</v>
      </c>
      <c r="J5961" s="156" t="s">
        <v>4328</v>
      </c>
      <c r="K5961" s="151" t="str">
        <f>IFERROR(IF(VLOOKUP(B5961,comp!$D:$L,1,FALSE)=B5961,"",""),"Novo")</f>
        <v/>
      </c>
    </row>
    <row r="5962" spans="1:11">
      <c r="A5962" s="151">
        <v>6005</v>
      </c>
      <c r="B5962" s="151">
        <v>11750</v>
      </c>
      <c r="C5962" s="151" t="s">
        <v>4474</v>
      </c>
      <c r="D5962" s="151" t="s">
        <v>727</v>
      </c>
      <c r="E5962" s="151">
        <v>1.3530441</v>
      </c>
      <c r="F5962" s="154" t="s">
        <v>8713</v>
      </c>
      <c r="G5962" s="156">
        <v>109.79952871500001</v>
      </c>
      <c r="H5962" s="156">
        <v>0</v>
      </c>
      <c r="I5962" s="156">
        <v>4.5501482039999992</v>
      </c>
      <c r="J5962" s="156" t="s">
        <v>4328</v>
      </c>
      <c r="K5962" s="151" t="str">
        <f>IFERROR(IF(VLOOKUP(B5962,comp!$D:$L,1,FALSE)=B5962,"",""),"Novo")</f>
        <v/>
      </c>
    </row>
    <row r="5963" spans="1:11">
      <c r="A5963" s="151">
        <v>6005</v>
      </c>
      <c r="B5963" s="151">
        <v>11751</v>
      </c>
      <c r="C5963" s="151" t="s">
        <v>2772</v>
      </c>
      <c r="D5963" s="151" t="s">
        <v>727</v>
      </c>
      <c r="E5963" s="151">
        <v>1.630422</v>
      </c>
      <c r="F5963" s="154" t="s">
        <v>8714</v>
      </c>
      <c r="G5963" s="156">
        <v>159.43896738000001</v>
      </c>
      <c r="H5963" s="156">
        <v>0</v>
      </c>
      <c r="I5963" s="156">
        <v>6.4844684399999997</v>
      </c>
      <c r="J5963" s="156" t="s">
        <v>4328</v>
      </c>
      <c r="K5963" s="151" t="str">
        <f>IFERROR(IF(VLOOKUP(B5963,comp!$D:$L,1,FALSE)=B5963,"",""),"Novo")</f>
        <v/>
      </c>
    </row>
    <row r="5964" spans="1:11">
      <c r="A5964" s="151">
        <v>6005</v>
      </c>
      <c r="B5964" s="151">
        <v>11752</v>
      </c>
      <c r="C5964" s="151" t="s">
        <v>4475</v>
      </c>
      <c r="D5964" s="151" t="s">
        <v>727</v>
      </c>
      <c r="E5964" s="151">
        <v>0.27543269999999997</v>
      </c>
      <c r="F5964" s="154" t="s">
        <v>8715</v>
      </c>
      <c r="G5964" s="156">
        <v>4.5501482039999992</v>
      </c>
      <c r="H5964" s="156">
        <v>0</v>
      </c>
      <c r="I5964" s="156">
        <v>13.679346112000001</v>
      </c>
      <c r="J5964" s="156" t="s">
        <v>4328</v>
      </c>
      <c r="K5964" s="151" t="str">
        <f>IFERROR(IF(VLOOKUP(B5964,comp!$D:$L,1,FALSE)=B5964,"",""),"Novo")</f>
        <v/>
      </c>
    </row>
    <row r="5965" spans="1:11">
      <c r="A5965" s="151">
        <v>6005</v>
      </c>
      <c r="B5965" s="151">
        <v>11753</v>
      </c>
      <c r="C5965" s="151" t="s">
        <v>4476</v>
      </c>
      <c r="D5965" s="151" t="s">
        <v>727</v>
      </c>
      <c r="E5965" s="151">
        <v>0.32882699999999998</v>
      </c>
      <c r="F5965" s="154" t="s">
        <v>8716</v>
      </c>
      <c r="G5965" s="156">
        <v>6.4844684399999997</v>
      </c>
      <c r="H5965" s="156">
        <v>0</v>
      </c>
      <c r="I5965" s="156">
        <v>21.8</v>
      </c>
      <c r="J5965" s="156" t="s">
        <v>4328</v>
      </c>
      <c r="K5965" s="151" t="str">
        <f>IFERROR(IF(VLOOKUP(B5965,comp!$D:$L,1,FALSE)=B5965,"",""),"Novo")</f>
        <v/>
      </c>
    </row>
    <row r="5966" spans="1:11">
      <c r="A5966" s="151">
        <v>6005</v>
      </c>
      <c r="B5966" s="151">
        <v>11756</v>
      </c>
      <c r="C5966" s="151" t="s">
        <v>4477</v>
      </c>
      <c r="D5966" s="151" t="s">
        <v>727</v>
      </c>
      <c r="E5966" s="151">
        <v>0.47763080000000002</v>
      </c>
      <c r="F5966" s="154" t="s">
        <v>8717</v>
      </c>
      <c r="G5966" s="156">
        <v>13.679346112000001</v>
      </c>
      <c r="H5966" s="156">
        <v>0</v>
      </c>
      <c r="I5966" s="156">
        <v>22.266036029000002</v>
      </c>
      <c r="J5966" s="156" t="s">
        <v>4328</v>
      </c>
      <c r="K5966" s="151" t="str">
        <f>IFERROR(IF(VLOOKUP(B5966,comp!$D:$L,1,FALSE)=B5966,"",""),"Novo")</f>
        <v/>
      </c>
    </row>
    <row r="5967" spans="1:11">
      <c r="A5967" s="151">
        <v>6031</v>
      </c>
      <c r="B5967" s="151">
        <v>6031</v>
      </c>
      <c r="C5967" s="151" t="s">
        <v>4478</v>
      </c>
      <c r="D5967" s="151" t="s">
        <v>727</v>
      </c>
      <c r="E5967" s="151">
        <v>1</v>
      </c>
      <c r="F5967" s="154" t="s">
        <v>8718</v>
      </c>
      <c r="G5967" s="156">
        <v>21.8</v>
      </c>
      <c r="H5967" s="156">
        <v>0</v>
      </c>
      <c r="I5967" s="156">
        <v>34.972667587000004</v>
      </c>
      <c r="J5967" s="156" t="s">
        <v>4328</v>
      </c>
      <c r="K5967" s="151" t="str">
        <f>IFERROR(IF(VLOOKUP(B5967,comp!$D:$L,1,FALSE)=B5967,"",""),"Novo")</f>
        <v/>
      </c>
    </row>
    <row r="5968" spans="1:11">
      <c r="A5968" s="151">
        <v>6031</v>
      </c>
      <c r="B5968" s="151">
        <v>6029</v>
      </c>
      <c r="C5968" s="151" t="s">
        <v>4479</v>
      </c>
      <c r="D5968" s="151" t="s">
        <v>727</v>
      </c>
      <c r="E5968" s="151">
        <v>1.0107143000000001</v>
      </c>
      <c r="F5968" s="154" t="s">
        <v>8719</v>
      </c>
      <c r="G5968" s="156">
        <v>22.266036029000002</v>
      </c>
      <c r="H5968" s="156">
        <v>0</v>
      </c>
      <c r="I5968" s="156">
        <v>38.685429816000003</v>
      </c>
      <c r="J5968" s="156" t="s">
        <v>4328</v>
      </c>
      <c r="K5968" s="151" t="str">
        <f>IFERROR(IF(VLOOKUP(B5968,comp!$D:$L,1,FALSE)=B5968,"",""),"Novo")</f>
        <v/>
      </c>
    </row>
    <row r="5969" spans="1:11">
      <c r="A5969" s="151">
        <v>6031</v>
      </c>
      <c r="B5969" s="151">
        <v>6032</v>
      </c>
      <c r="C5969" s="151" t="s">
        <v>4480</v>
      </c>
      <c r="D5969" s="151" t="s">
        <v>727</v>
      </c>
      <c r="E5969" s="151">
        <v>1.2666667</v>
      </c>
      <c r="F5969" s="154" t="s">
        <v>8720</v>
      </c>
      <c r="G5969" s="156">
        <v>34.972667587000004</v>
      </c>
      <c r="H5969" s="156">
        <v>0</v>
      </c>
      <c r="I5969" s="156">
        <v>8.5124999999999993</v>
      </c>
      <c r="J5969" s="156" t="s">
        <v>4328</v>
      </c>
      <c r="K5969" s="151" t="str">
        <f>IFERROR(IF(VLOOKUP(B5969,comp!$D:$L,1,FALSE)=B5969,"",""),"Novo")</f>
        <v/>
      </c>
    </row>
    <row r="5970" spans="1:11">
      <c r="A5970" s="151">
        <v>6031</v>
      </c>
      <c r="B5970" s="151">
        <v>6033</v>
      </c>
      <c r="C5970" s="151" t="s">
        <v>4481</v>
      </c>
      <c r="D5970" s="151" t="s">
        <v>727</v>
      </c>
      <c r="E5970" s="151">
        <v>1.3321429</v>
      </c>
      <c r="F5970" s="154" t="s">
        <v>7062</v>
      </c>
      <c r="G5970" s="156">
        <v>38.685429816000003</v>
      </c>
      <c r="H5970" s="156">
        <v>0</v>
      </c>
      <c r="I5970" s="156">
        <v>15.789583775000001</v>
      </c>
      <c r="J5970" s="156" t="s">
        <v>4328</v>
      </c>
      <c r="K5970" s="151" t="str">
        <f>IFERROR(IF(VLOOKUP(B5970,comp!$D:$L,1,FALSE)=B5970,"",""),"Novo")</f>
        <v/>
      </c>
    </row>
    <row r="5971" spans="1:11">
      <c r="A5971" s="151">
        <v>6031</v>
      </c>
      <c r="B5971" s="151">
        <v>6034</v>
      </c>
      <c r="C5971" s="151" t="s">
        <v>4482</v>
      </c>
      <c r="D5971" s="151" t="s">
        <v>727</v>
      </c>
      <c r="E5971" s="151">
        <v>0.625</v>
      </c>
      <c r="F5971" s="154" t="s">
        <v>8627</v>
      </c>
      <c r="G5971" s="156">
        <v>8.5124999999999993</v>
      </c>
      <c r="H5971" s="156">
        <v>0</v>
      </c>
      <c r="I5971" s="156">
        <v>10.105333615999999</v>
      </c>
      <c r="J5971" s="156" t="s">
        <v>4328</v>
      </c>
      <c r="K5971" s="151" t="str">
        <f>IFERROR(IF(VLOOKUP(B5971,comp!$D:$L,1,FALSE)=B5971,"",""),"Novo")</f>
        <v/>
      </c>
    </row>
    <row r="5972" spans="1:11">
      <c r="A5972" s="151">
        <v>6031</v>
      </c>
      <c r="B5972" s="151">
        <v>6036</v>
      </c>
      <c r="C5972" s="151" t="s">
        <v>4483</v>
      </c>
      <c r="D5972" s="151" t="s">
        <v>727</v>
      </c>
      <c r="E5972" s="151">
        <v>0.85119049999999996</v>
      </c>
      <c r="F5972" s="154" t="s">
        <v>8721</v>
      </c>
      <c r="G5972" s="156">
        <v>15.789583775000001</v>
      </c>
      <c r="H5972" s="156">
        <v>0</v>
      </c>
      <c r="I5972" s="156">
        <v>2.33422653</v>
      </c>
      <c r="J5972" s="156" t="s">
        <v>4328</v>
      </c>
      <c r="K5972" s="151" t="str">
        <f>IFERROR(IF(VLOOKUP(B5972,comp!$D:$L,1,FALSE)=B5972,"",""),"Novo")</f>
        <v/>
      </c>
    </row>
    <row r="5973" spans="1:11">
      <c r="A5973" s="151">
        <v>6031</v>
      </c>
      <c r="B5973" s="151">
        <v>6037</v>
      </c>
      <c r="C5973" s="151" t="s">
        <v>4484</v>
      </c>
      <c r="D5973" s="151" t="s">
        <v>727</v>
      </c>
      <c r="E5973" s="151">
        <v>0.68095240000000001</v>
      </c>
      <c r="F5973" s="154" t="s">
        <v>8722</v>
      </c>
      <c r="G5973" s="156">
        <v>10.105333615999999</v>
      </c>
      <c r="H5973" s="156">
        <v>0</v>
      </c>
      <c r="I5973" s="156">
        <v>165.98535657000002</v>
      </c>
      <c r="J5973" s="156" t="s">
        <v>4328</v>
      </c>
      <c r="K5973" s="151" t="str">
        <f>IFERROR(IF(VLOOKUP(B5973,comp!$D:$L,1,FALSE)=B5973,"",""),"Novo")</f>
        <v/>
      </c>
    </row>
    <row r="5974" spans="1:11">
      <c r="A5974" s="151">
        <v>6031</v>
      </c>
      <c r="B5974" s="151">
        <v>6038</v>
      </c>
      <c r="C5974" s="151" t="s">
        <v>4485</v>
      </c>
      <c r="D5974" s="151" t="s">
        <v>727</v>
      </c>
      <c r="E5974" s="151">
        <v>0.32738099999999998</v>
      </c>
      <c r="F5974" s="154" t="s">
        <v>8723</v>
      </c>
      <c r="G5974" s="156">
        <v>2.33422653</v>
      </c>
      <c r="H5974" s="156">
        <v>0</v>
      </c>
      <c r="I5974" s="156">
        <v>24.356572416000002</v>
      </c>
      <c r="J5974" s="156" t="s">
        <v>4328</v>
      </c>
      <c r="K5974" s="151" t="str">
        <f>IFERROR(IF(VLOOKUP(B5974,comp!$D:$L,1,FALSE)=B5974,"",""),"Novo")</f>
        <v/>
      </c>
    </row>
    <row r="5975" spans="1:11">
      <c r="A5975" s="151">
        <v>6031</v>
      </c>
      <c r="B5975" s="151">
        <v>11669</v>
      </c>
      <c r="C5975" s="151" t="s">
        <v>4486</v>
      </c>
      <c r="D5975" s="151" t="s">
        <v>727</v>
      </c>
      <c r="E5975" s="151">
        <v>2.7595238000000002</v>
      </c>
      <c r="F5975" s="154" t="s">
        <v>8242</v>
      </c>
      <c r="G5975" s="156">
        <v>165.98535657000002</v>
      </c>
      <c r="H5975" s="156">
        <v>0</v>
      </c>
      <c r="I5975" s="156">
        <v>428.68541574599999</v>
      </c>
      <c r="J5975" s="156" t="s">
        <v>4328</v>
      </c>
      <c r="K5975" s="151" t="str">
        <f>IFERROR(IF(VLOOKUP(B5975,comp!$D:$L,1,FALSE)=B5975,"",""),"Novo")</f>
        <v/>
      </c>
    </row>
    <row r="5976" spans="1:11">
      <c r="A5976" s="151">
        <v>6031</v>
      </c>
      <c r="B5976" s="151">
        <v>11670</v>
      </c>
      <c r="C5976" s="151" t="s">
        <v>4487</v>
      </c>
      <c r="D5976" s="151" t="s">
        <v>727</v>
      </c>
      <c r="E5976" s="151">
        <v>1.0571429000000001</v>
      </c>
      <c r="F5976" s="154" t="s">
        <v>8724</v>
      </c>
      <c r="G5976" s="156">
        <v>24.356572416000002</v>
      </c>
      <c r="H5976" s="156">
        <v>0</v>
      </c>
      <c r="I5976" s="156">
        <v>183.01361603999999</v>
      </c>
      <c r="J5976" s="156" t="s">
        <v>4328</v>
      </c>
      <c r="K5976" s="151" t="str">
        <f>IFERROR(IF(VLOOKUP(B5976,comp!$D:$L,1,FALSE)=B5976,"",""),"Novo")</f>
        <v/>
      </c>
    </row>
    <row r="5977" spans="1:11">
      <c r="A5977" s="151">
        <v>6031</v>
      </c>
      <c r="B5977" s="151">
        <v>11671</v>
      </c>
      <c r="C5977" s="151" t="s">
        <v>4488</v>
      </c>
      <c r="D5977" s="151" t="s">
        <v>727</v>
      </c>
      <c r="E5977" s="151">
        <v>4.4345238</v>
      </c>
      <c r="F5977" s="154" t="s">
        <v>8725</v>
      </c>
      <c r="G5977" s="156">
        <v>428.68541574599999</v>
      </c>
      <c r="H5977" s="156">
        <v>0</v>
      </c>
      <c r="I5977" s="156">
        <v>21.688237059999999</v>
      </c>
      <c r="J5977" s="156" t="s">
        <v>4328</v>
      </c>
      <c r="K5977" s="151" t="str">
        <f>IFERROR(IF(VLOOKUP(B5977,comp!$D:$L,1,FALSE)=B5977,"",""),"Novo")</f>
        <v/>
      </c>
    </row>
    <row r="5978" spans="1:11">
      <c r="A5978" s="151">
        <v>6031</v>
      </c>
      <c r="B5978" s="151">
        <v>11672</v>
      </c>
      <c r="C5978" s="151" t="s">
        <v>4489</v>
      </c>
      <c r="D5978" s="151" t="s">
        <v>727</v>
      </c>
      <c r="E5978" s="151">
        <v>2.8976190000000002</v>
      </c>
      <c r="F5978" s="154" t="s">
        <v>8726</v>
      </c>
      <c r="G5978" s="156">
        <v>183.01361603999999</v>
      </c>
      <c r="H5978" s="156">
        <v>0</v>
      </c>
      <c r="I5978" s="156">
        <v>35.966666400000001</v>
      </c>
      <c r="J5978" s="156" t="s">
        <v>4328</v>
      </c>
      <c r="K5978" s="151" t="str">
        <f>IFERROR(IF(VLOOKUP(B5978,comp!$D:$L,1,FALSE)=B5978,"",""),"Novo")</f>
        <v/>
      </c>
    </row>
    <row r="5979" spans="1:11">
      <c r="A5979" s="151">
        <v>6031</v>
      </c>
      <c r="B5979" s="151">
        <v>11673</v>
      </c>
      <c r="C5979" s="151" t="s">
        <v>4490</v>
      </c>
      <c r="D5979" s="151" t="s">
        <v>727</v>
      </c>
      <c r="E5979" s="151">
        <v>0.99761900000000003</v>
      </c>
      <c r="F5979" s="154" t="s">
        <v>8727</v>
      </c>
      <c r="G5979" s="156">
        <v>21.688237059999999</v>
      </c>
      <c r="H5979" s="156">
        <v>0</v>
      </c>
      <c r="I5979" s="156">
        <v>90.646249365000017</v>
      </c>
      <c r="J5979" s="156" t="s">
        <v>4328</v>
      </c>
      <c r="K5979" s="151" t="str">
        <f>IFERROR(IF(VLOOKUP(B5979,comp!$D:$L,1,FALSE)=B5979,"",""),"Novo")</f>
        <v/>
      </c>
    </row>
    <row r="5980" spans="1:11">
      <c r="A5980" s="151">
        <v>6031</v>
      </c>
      <c r="B5980" s="151">
        <v>11674</v>
      </c>
      <c r="C5980" s="151" t="s">
        <v>4491</v>
      </c>
      <c r="D5980" s="151" t="s">
        <v>727</v>
      </c>
      <c r="E5980" s="151">
        <v>1.2845238000000001</v>
      </c>
      <c r="F5980" s="154" t="s">
        <v>8728</v>
      </c>
      <c r="G5980" s="156">
        <v>35.966666400000001</v>
      </c>
      <c r="H5980" s="156">
        <v>0</v>
      </c>
      <c r="I5980" s="156">
        <v>162.14280045000001</v>
      </c>
      <c r="J5980" s="156" t="s">
        <v>4328</v>
      </c>
      <c r="K5980" s="151" t="str">
        <f>IFERROR(IF(VLOOKUP(B5980,comp!$D:$L,1,FALSE)=B5980,"",""),"Novo")</f>
        <v/>
      </c>
    </row>
    <row r="5981" spans="1:11">
      <c r="A5981" s="151">
        <v>6031</v>
      </c>
      <c r="B5981" s="151">
        <v>11675</v>
      </c>
      <c r="C5981" s="151" t="s">
        <v>4492</v>
      </c>
      <c r="D5981" s="151" t="s">
        <v>727</v>
      </c>
      <c r="E5981" s="151">
        <v>2.0392857000000002</v>
      </c>
      <c r="F5981" s="154" t="s">
        <v>8729</v>
      </c>
      <c r="G5981" s="156">
        <v>90.646249365000017</v>
      </c>
      <c r="H5981" s="156">
        <v>0</v>
      </c>
      <c r="I5981" s="156">
        <v>172.94333537999998</v>
      </c>
      <c r="J5981" s="156" t="s">
        <v>4328</v>
      </c>
      <c r="K5981" s="151" t="str">
        <f>IFERROR(IF(VLOOKUP(B5981,comp!$D:$L,1,FALSE)=B5981,"",""),"Novo")</f>
        <v/>
      </c>
    </row>
    <row r="5982" spans="1:11">
      <c r="A5982" s="151">
        <v>6031</v>
      </c>
      <c r="B5982" s="151">
        <v>11676</v>
      </c>
      <c r="C5982" s="151" t="s">
        <v>4493</v>
      </c>
      <c r="D5982" s="151" t="s">
        <v>727</v>
      </c>
      <c r="E5982" s="151">
        <v>2.7273809999999998</v>
      </c>
      <c r="F5982" s="154" t="s">
        <v>8730</v>
      </c>
      <c r="G5982" s="156">
        <v>162.14280045000001</v>
      </c>
      <c r="H5982" s="156">
        <v>0</v>
      </c>
      <c r="I5982" s="156">
        <v>580.05457958499994</v>
      </c>
      <c r="J5982" s="156" t="s">
        <v>4328</v>
      </c>
      <c r="K5982" s="151" t="str">
        <f>IFERROR(IF(VLOOKUP(B5982,comp!$D:$L,1,FALSE)=B5982,"",""),"Novo")</f>
        <v/>
      </c>
    </row>
    <row r="5983" spans="1:11">
      <c r="A5983" s="151">
        <v>6031</v>
      </c>
      <c r="B5983" s="151">
        <v>11677</v>
      </c>
      <c r="C5983" s="151" t="s">
        <v>4494</v>
      </c>
      <c r="D5983" s="151" t="s">
        <v>727</v>
      </c>
      <c r="E5983" s="151">
        <v>2.8166666999999999</v>
      </c>
      <c r="F5983" s="154" t="s">
        <v>8731</v>
      </c>
      <c r="G5983" s="156">
        <v>172.94333537999998</v>
      </c>
      <c r="H5983" s="156">
        <v>0</v>
      </c>
      <c r="I5983" s="156">
        <v>18.983999321999999</v>
      </c>
      <c r="J5983" s="156" t="s">
        <v>4328</v>
      </c>
      <c r="K5983" s="151" t="str">
        <f>IFERROR(IF(VLOOKUP(B5983,comp!$D:$L,1,FALSE)=B5983,"",""),"Novo")</f>
        <v/>
      </c>
    </row>
    <row r="5984" spans="1:11">
      <c r="A5984" s="151">
        <v>6031</v>
      </c>
      <c r="B5984" s="151">
        <v>11678</v>
      </c>
      <c r="C5984" s="151" t="s">
        <v>4495</v>
      </c>
      <c r="D5984" s="151" t="s">
        <v>727</v>
      </c>
      <c r="E5984" s="151">
        <v>5.1583332999999998</v>
      </c>
      <c r="F5984" s="154" t="s">
        <v>8732</v>
      </c>
      <c r="G5984" s="156">
        <v>580.05457958499994</v>
      </c>
      <c r="H5984" s="156">
        <v>0</v>
      </c>
      <c r="I5984" s="156">
        <v>12.49285785</v>
      </c>
      <c r="J5984" s="156" t="s">
        <v>4328</v>
      </c>
      <c r="K5984" s="151" t="str">
        <f>IFERROR(IF(VLOOKUP(B5984,comp!$D:$L,1,FALSE)=B5984,"",""),"Novo")</f>
        <v/>
      </c>
    </row>
    <row r="5985" spans="1:11">
      <c r="A5985" s="151">
        <v>6031</v>
      </c>
      <c r="B5985" s="151">
        <v>11718</v>
      </c>
      <c r="C5985" s="151" t="s">
        <v>4496</v>
      </c>
      <c r="D5985" s="151" t="s">
        <v>727</v>
      </c>
      <c r="E5985" s="151">
        <v>0.93333330000000003</v>
      </c>
      <c r="F5985" s="154" t="s">
        <v>8228</v>
      </c>
      <c r="G5985" s="156">
        <v>18.983999321999999</v>
      </c>
      <c r="H5985" s="156">
        <v>0</v>
      </c>
      <c r="I5985" s="156">
        <v>93.103334834999984</v>
      </c>
      <c r="J5985" s="156" t="s">
        <v>4328</v>
      </c>
      <c r="K5985" s="151" t="str">
        <f>IFERROR(IF(VLOOKUP(B5985,comp!$D:$L,1,FALSE)=B5985,"",""),"Novo")</f>
        <v/>
      </c>
    </row>
    <row r="5986" spans="1:11">
      <c r="A5986" s="151">
        <v>6031</v>
      </c>
      <c r="B5986" s="151">
        <v>11719</v>
      </c>
      <c r="C5986" s="151" t="s">
        <v>4497</v>
      </c>
      <c r="D5986" s="151" t="s">
        <v>727</v>
      </c>
      <c r="E5986" s="151">
        <v>0.75714289999999995</v>
      </c>
      <c r="F5986" s="154" t="s">
        <v>8733</v>
      </c>
      <c r="G5986" s="156">
        <v>12.49285785</v>
      </c>
      <c r="H5986" s="156">
        <v>0</v>
      </c>
      <c r="I5986" s="156">
        <v>440000</v>
      </c>
      <c r="J5986" s="156" t="s">
        <v>4328</v>
      </c>
      <c r="K5986" s="151" t="str">
        <f>IFERROR(IF(VLOOKUP(B5986,comp!$D:$L,1,FALSE)=B5986,"",""),"Novo")</f>
        <v/>
      </c>
    </row>
    <row r="5987" spans="1:11">
      <c r="A5987" s="151">
        <v>6031</v>
      </c>
      <c r="B5987" s="151">
        <v>20055</v>
      </c>
      <c r="C5987" s="151" t="s">
        <v>1740</v>
      </c>
      <c r="D5987" s="151" t="s">
        <v>727</v>
      </c>
      <c r="E5987" s="151">
        <v>2.0666666999999999</v>
      </c>
      <c r="F5987" s="154" t="s">
        <v>8734</v>
      </c>
      <c r="G5987" s="156">
        <v>93.103334834999984</v>
      </c>
      <c r="H5987" s="156">
        <v>0</v>
      </c>
      <c r="I5987" s="156">
        <v>373997.35930422402</v>
      </c>
      <c r="J5987" s="156" t="s">
        <v>4328</v>
      </c>
      <c r="K5987" s="151" t="str">
        <f>IFERROR(IF(VLOOKUP(B5987,comp!$D:$L,1,FALSE)=B5987,"",""),"Novo")</f>
        <v/>
      </c>
    </row>
    <row r="5988" spans="1:11">
      <c r="A5988" s="151">
        <v>6046</v>
      </c>
      <c r="B5988" s="151">
        <v>6046</v>
      </c>
      <c r="C5988" s="151" t="s">
        <v>1515</v>
      </c>
      <c r="D5988" s="151" t="s">
        <v>727</v>
      </c>
      <c r="E5988" s="151">
        <v>1</v>
      </c>
      <c r="F5988" s="154" t="s">
        <v>8735</v>
      </c>
      <c r="G5988" s="156">
        <v>440000</v>
      </c>
      <c r="H5988" s="156">
        <v>0</v>
      </c>
      <c r="I5988" s="156">
        <v>472783.99496430904</v>
      </c>
      <c r="J5988" s="156" t="s">
        <v>4328</v>
      </c>
      <c r="K5988" s="151" t="str">
        <f>IFERROR(IF(VLOOKUP(B5988,comp!$D:$L,1,FALSE)=B5988,"",""),"Novo")</f>
        <v/>
      </c>
    </row>
    <row r="5989" spans="1:11">
      <c r="A5989" s="151">
        <v>6046</v>
      </c>
      <c r="B5989" s="151">
        <v>36530</v>
      </c>
      <c r="C5989" s="151" t="s">
        <v>1499</v>
      </c>
      <c r="D5989" s="151" t="s">
        <v>727</v>
      </c>
      <c r="E5989" s="151">
        <v>0.92195119999999997</v>
      </c>
      <c r="F5989" s="154" t="s">
        <v>8736</v>
      </c>
      <c r="G5989" s="156">
        <v>373997.35930422402</v>
      </c>
      <c r="H5989" s="156">
        <v>0</v>
      </c>
      <c r="I5989" s="156">
        <v>66.5</v>
      </c>
      <c r="J5989" s="156" t="s">
        <v>4328</v>
      </c>
      <c r="K5989" s="151" t="str">
        <f>IFERROR(IF(VLOOKUP(B5989,comp!$D:$L,1,FALSE)=B5989,"",""),"Novo")</f>
        <v/>
      </c>
    </row>
    <row r="5990" spans="1:11">
      <c r="A5990" s="151">
        <v>6046</v>
      </c>
      <c r="B5990" s="151">
        <v>36531</v>
      </c>
      <c r="C5990" s="151" t="s">
        <v>1498</v>
      </c>
      <c r="D5990" s="151" t="s">
        <v>727</v>
      </c>
      <c r="E5990" s="151">
        <v>1.0365853</v>
      </c>
      <c r="F5990" s="154" t="s">
        <v>8737</v>
      </c>
      <c r="G5990" s="156">
        <v>472783.99496430904</v>
      </c>
      <c r="H5990" s="156">
        <v>0</v>
      </c>
      <c r="I5990" s="156">
        <v>20.983144095</v>
      </c>
      <c r="J5990" s="156" t="s">
        <v>4328</v>
      </c>
      <c r="K5990" s="151" t="str">
        <f>IFERROR(IF(VLOOKUP(B5990,comp!$D:$L,1,FALSE)=B5990,"",""),"Novo")</f>
        <v/>
      </c>
    </row>
    <row r="5991" spans="1:11">
      <c r="A5991" s="151">
        <v>6076</v>
      </c>
      <c r="B5991" s="151">
        <v>6076</v>
      </c>
      <c r="C5991" s="151" t="s">
        <v>4498</v>
      </c>
      <c r="D5991" s="151" t="s">
        <v>1606</v>
      </c>
      <c r="E5991" s="151">
        <v>1</v>
      </c>
      <c r="F5991" s="154" t="s">
        <v>8738</v>
      </c>
      <c r="G5991" s="156">
        <v>66.5</v>
      </c>
      <c r="H5991" s="156">
        <v>0</v>
      </c>
      <c r="I5991" s="156">
        <v>20.983144095</v>
      </c>
      <c r="J5991" s="156" t="s">
        <v>4328</v>
      </c>
      <c r="K5991" s="151" t="str">
        <f>IFERROR(IF(VLOOKUP(B5991,comp!$D:$L,1,FALSE)=B5991,"",""),"Novo")</f>
        <v/>
      </c>
    </row>
    <row r="5992" spans="1:11">
      <c r="A5992" s="151">
        <v>6076</v>
      </c>
      <c r="B5992" s="151">
        <v>6077</v>
      </c>
      <c r="C5992" s="151" t="s">
        <v>4499</v>
      </c>
      <c r="D5992" s="151" t="s">
        <v>1606</v>
      </c>
      <c r="E5992" s="151">
        <v>0.56179769999999996</v>
      </c>
      <c r="F5992" s="154" t="s">
        <v>8739</v>
      </c>
      <c r="G5992" s="156">
        <v>20.983144095</v>
      </c>
      <c r="H5992" s="156">
        <v>0</v>
      </c>
      <c r="I5992" s="156">
        <v>41.134828640000002</v>
      </c>
      <c r="J5992" s="156" t="s">
        <v>4328</v>
      </c>
      <c r="K5992" s="151" t="str">
        <f>IFERROR(IF(VLOOKUP(B5992,comp!$D:$L,1,FALSE)=B5992,"",""),"Novo")</f>
        <v/>
      </c>
    </row>
    <row r="5993" spans="1:11">
      <c r="A5993" s="151">
        <v>6076</v>
      </c>
      <c r="B5993" s="151">
        <v>6079</v>
      </c>
      <c r="C5993" s="151" t="s">
        <v>4500</v>
      </c>
      <c r="D5993" s="151" t="s">
        <v>1606</v>
      </c>
      <c r="E5993" s="151">
        <v>0.56179769999999996</v>
      </c>
      <c r="F5993" s="154" t="s">
        <v>8739</v>
      </c>
      <c r="G5993" s="156">
        <v>20.983144095</v>
      </c>
      <c r="H5993" s="156">
        <v>0</v>
      </c>
      <c r="I5993" s="156">
        <v>8395.3932164500002</v>
      </c>
      <c r="J5993" s="156" t="s">
        <v>4328</v>
      </c>
      <c r="K5993" s="151" t="str">
        <f>IFERROR(IF(VLOOKUP(B5993,comp!$D:$L,1,FALSE)=B5993,"",""),"Novo")</f>
        <v/>
      </c>
    </row>
    <row r="5994" spans="1:11">
      <c r="A5994" s="151">
        <v>6076</v>
      </c>
      <c r="B5994" s="151">
        <v>6081</v>
      </c>
      <c r="C5994" s="151" t="s">
        <v>4501</v>
      </c>
      <c r="D5994" s="151" t="s">
        <v>1606</v>
      </c>
      <c r="E5994" s="151">
        <v>0.78651680000000002</v>
      </c>
      <c r="F5994" s="154" t="s">
        <v>8740</v>
      </c>
      <c r="G5994" s="156">
        <v>41.134828640000002</v>
      </c>
      <c r="H5994" s="156">
        <v>0</v>
      </c>
      <c r="I5994" s="156">
        <v>3.7635915999999998E-2</v>
      </c>
      <c r="J5994" s="156" t="s">
        <v>4328</v>
      </c>
      <c r="K5994" s="151" t="str">
        <f>IFERROR(IF(VLOOKUP(B5994,comp!$D:$L,1,FALSE)=B5994,"",""),"Novo")</f>
        <v/>
      </c>
    </row>
    <row r="5995" spans="1:11">
      <c r="A5995" s="151">
        <v>6076</v>
      </c>
      <c r="B5995" s="151">
        <v>34549</v>
      </c>
      <c r="C5995" s="151" t="s">
        <v>4502</v>
      </c>
      <c r="D5995" s="151" t="s">
        <v>1606</v>
      </c>
      <c r="E5995" s="151">
        <v>11.235955000000001</v>
      </c>
      <c r="F5995" s="154" t="s">
        <v>8741</v>
      </c>
      <c r="G5995" s="156">
        <v>8395.3932164500002</v>
      </c>
      <c r="H5995" s="156">
        <v>0</v>
      </c>
      <c r="I5995" s="156">
        <v>11.51</v>
      </c>
      <c r="J5995" s="156" t="s">
        <v>4328</v>
      </c>
      <c r="K5995" s="151" t="str">
        <f>IFERROR(IF(VLOOKUP(B5995,comp!$D:$L,1,FALSE)=B5995,"",""),"Novo")</f>
        <v/>
      </c>
    </row>
    <row r="5996" spans="1:11">
      <c r="A5996" s="151">
        <v>6076</v>
      </c>
      <c r="B5996" s="151">
        <v>43366</v>
      </c>
      <c r="C5996" s="151" t="s">
        <v>4503</v>
      </c>
      <c r="D5996" s="151" t="s">
        <v>828</v>
      </c>
      <c r="E5996" s="151">
        <v>2.38202E-2</v>
      </c>
      <c r="F5996" s="154" t="s">
        <v>7685</v>
      </c>
      <c r="G5996" s="156">
        <v>3.7635915999999998E-2</v>
      </c>
      <c r="H5996" s="156">
        <v>0</v>
      </c>
      <c r="I5996" s="156">
        <v>213.659774586</v>
      </c>
      <c r="J5996" s="156" t="s">
        <v>4328</v>
      </c>
      <c r="K5996" s="151" t="str">
        <f>IFERROR(IF(VLOOKUP(B5996,comp!$D:$L,1,FALSE)=B5996,"",""),"Novo")</f>
        <v/>
      </c>
    </row>
    <row r="5997" spans="1:11">
      <c r="A5997" s="151">
        <v>6085</v>
      </c>
      <c r="B5997" s="151">
        <v>6085</v>
      </c>
      <c r="C5997" s="151" t="s">
        <v>4504</v>
      </c>
      <c r="D5997" s="151" t="s">
        <v>1496</v>
      </c>
      <c r="E5997" s="151">
        <v>1</v>
      </c>
      <c r="F5997" s="154" t="s">
        <v>8742</v>
      </c>
      <c r="G5997" s="156">
        <v>11.51</v>
      </c>
      <c r="H5997" s="156">
        <v>0</v>
      </c>
      <c r="I5997" s="156">
        <v>615.400718944</v>
      </c>
      <c r="J5997" s="156" t="s">
        <v>4328</v>
      </c>
      <c r="K5997" s="151" t="str">
        <f>IFERROR(IF(VLOOKUP(B5997,comp!$D:$L,1,FALSE)=B5997,"",""),"Novo")</f>
        <v/>
      </c>
    </row>
    <row r="5998" spans="1:11">
      <c r="A5998" s="151">
        <v>6085</v>
      </c>
      <c r="B5998" s="151">
        <v>4791</v>
      </c>
      <c r="C5998" s="151" t="s">
        <v>4505</v>
      </c>
      <c r="D5998" s="151" t="s">
        <v>828</v>
      </c>
      <c r="E5998" s="151">
        <v>4.3085253999999997</v>
      </c>
      <c r="F5998" s="154" t="s">
        <v>8743</v>
      </c>
      <c r="G5998" s="156">
        <v>213.659774586</v>
      </c>
      <c r="H5998" s="156">
        <v>0</v>
      </c>
      <c r="I5998" s="156">
        <v>109.00384572</v>
      </c>
      <c r="J5998" s="156" t="s">
        <v>4328</v>
      </c>
      <c r="K5998" s="151" t="str">
        <f>IFERROR(IF(VLOOKUP(B5998,comp!$D:$L,1,FALSE)=B5998,"",""),"Novo")</f>
        <v/>
      </c>
    </row>
    <row r="5999" spans="1:11">
      <c r="A5999" s="151">
        <v>6085</v>
      </c>
      <c r="B5999" s="151">
        <v>7314</v>
      </c>
      <c r="C5999" s="151" t="s">
        <v>4506</v>
      </c>
      <c r="D5999" s="151" t="s">
        <v>1496</v>
      </c>
      <c r="E5999" s="151">
        <v>7.3122708999999997</v>
      </c>
      <c r="F5999" s="154" t="s">
        <v>8744</v>
      </c>
      <c r="G5999" s="156">
        <v>615.400718944</v>
      </c>
      <c r="H5999" s="156">
        <v>0</v>
      </c>
      <c r="I5999" s="156">
        <v>50.356392077000002</v>
      </c>
      <c r="J5999" s="156" t="s">
        <v>4328</v>
      </c>
      <c r="K5999" s="151" t="str">
        <f>IFERROR(IF(VLOOKUP(B5999,comp!$D:$L,1,FALSE)=B5999,"",""),"Novo")</f>
        <v/>
      </c>
    </row>
    <row r="6000" spans="1:11">
      <c r="A6000" s="151">
        <v>6085</v>
      </c>
      <c r="B6000" s="151">
        <v>7343</v>
      </c>
      <c r="C6000" s="151" t="s">
        <v>4507</v>
      </c>
      <c r="D6000" s="151" t="s">
        <v>1496</v>
      </c>
      <c r="E6000" s="151">
        <v>3.0774659999999998</v>
      </c>
      <c r="F6000" s="154" t="s">
        <v>8745</v>
      </c>
      <c r="G6000" s="156">
        <v>109.00384572</v>
      </c>
      <c r="H6000" s="156">
        <v>0</v>
      </c>
      <c r="I6000" s="156">
        <v>36.884392699999999</v>
      </c>
      <c r="J6000" s="156" t="s">
        <v>4328</v>
      </c>
      <c r="K6000" s="151" t="str">
        <f>IFERROR(IF(VLOOKUP(B6000,comp!$D:$L,1,FALSE)=B6000,"",""),"Novo")</f>
        <v/>
      </c>
    </row>
    <row r="6001" spans="1:11">
      <c r="A6001" s="151">
        <v>6085</v>
      </c>
      <c r="B6001" s="151">
        <v>38121</v>
      </c>
      <c r="C6001" s="151" t="s">
        <v>4508</v>
      </c>
      <c r="D6001" s="151" t="s">
        <v>1496</v>
      </c>
      <c r="E6001" s="151">
        <v>2.0920811000000001</v>
      </c>
      <c r="F6001" s="154" t="s">
        <v>8746</v>
      </c>
      <c r="G6001" s="156">
        <v>50.356392077000002</v>
      </c>
      <c r="H6001" s="156">
        <v>0</v>
      </c>
      <c r="I6001" s="156">
        <v>460.00859075600005</v>
      </c>
      <c r="J6001" s="156" t="s">
        <v>4328</v>
      </c>
      <c r="K6001" s="151" t="str">
        <f>IFERROR(IF(VLOOKUP(B6001,comp!$D:$L,1,FALSE)=B6001,"",""),"Novo")</f>
        <v/>
      </c>
    </row>
    <row r="6002" spans="1:11">
      <c r="A6002" s="151">
        <v>6085</v>
      </c>
      <c r="B6002" s="151">
        <v>38122</v>
      </c>
      <c r="C6002" s="151" t="s">
        <v>4509</v>
      </c>
      <c r="D6002" s="151" t="s">
        <v>1496</v>
      </c>
      <c r="E6002" s="151">
        <v>1.7905044999999999</v>
      </c>
      <c r="F6002" s="154" t="s">
        <v>8747</v>
      </c>
      <c r="G6002" s="156">
        <v>36.884392699999999</v>
      </c>
      <c r="H6002" s="156">
        <v>0</v>
      </c>
      <c r="I6002" s="156">
        <v>2018.740727376</v>
      </c>
      <c r="J6002" s="156" t="s">
        <v>4328</v>
      </c>
      <c r="K6002" s="151" t="str">
        <f>IFERROR(IF(VLOOKUP(B6002,comp!$D:$L,1,FALSE)=B6002,"",""),"Novo")</f>
        <v/>
      </c>
    </row>
    <row r="6003" spans="1:11">
      <c r="A6003" s="151">
        <v>6085</v>
      </c>
      <c r="B6003" s="151">
        <v>38123</v>
      </c>
      <c r="C6003" s="151" t="s">
        <v>4510</v>
      </c>
      <c r="D6003" s="151" t="s">
        <v>828</v>
      </c>
      <c r="E6003" s="151">
        <v>6.3222731000000003</v>
      </c>
      <c r="F6003" s="154" t="s">
        <v>8748</v>
      </c>
      <c r="G6003" s="156">
        <v>460.00859075600005</v>
      </c>
      <c r="H6003" s="156">
        <v>0</v>
      </c>
      <c r="I6003" s="156">
        <v>174.546990072</v>
      </c>
      <c r="J6003" s="156" t="s">
        <v>4328</v>
      </c>
      <c r="K6003" s="151" t="str">
        <f>IFERROR(IF(VLOOKUP(B6003,comp!$D:$L,1,FALSE)=B6003,"",""),"Novo")</f>
        <v/>
      </c>
    </row>
    <row r="6004" spans="1:11">
      <c r="A6004" s="151">
        <v>6085</v>
      </c>
      <c r="B6004" s="151">
        <v>44327</v>
      </c>
      <c r="C6004" s="151" t="s">
        <v>4511</v>
      </c>
      <c r="D6004" s="151" t="s">
        <v>1496</v>
      </c>
      <c r="E6004" s="151">
        <v>13.2437232</v>
      </c>
      <c r="F6004" s="154" t="s">
        <v>8749</v>
      </c>
      <c r="G6004" s="156">
        <v>2018.740727376</v>
      </c>
      <c r="H6004" s="156">
        <v>0</v>
      </c>
      <c r="I6004" s="156">
        <v>1.3511969960000001</v>
      </c>
      <c r="J6004" s="156" t="s">
        <v>4328</v>
      </c>
      <c r="K6004" s="151" t="str">
        <f>IFERROR(IF(VLOOKUP(B6004,comp!$D:$L,1,FALSE)=B6004,"",""),"Novo")</f>
        <v/>
      </c>
    </row>
    <row r="6005" spans="1:11">
      <c r="A6005" s="151">
        <v>6085</v>
      </c>
      <c r="B6005" s="151">
        <v>44396</v>
      </c>
      <c r="C6005" s="151" t="s">
        <v>4512</v>
      </c>
      <c r="D6005" s="151" t="s">
        <v>828</v>
      </c>
      <c r="E6005" s="151">
        <v>3.8943995999999999</v>
      </c>
      <c r="F6005" s="154" t="s">
        <v>8750</v>
      </c>
      <c r="G6005" s="156">
        <v>174.546990072</v>
      </c>
      <c r="H6005" s="156">
        <v>17.66</v>
      </c>
      <c r="I6005" s="156">
        <v>17.66</v>
      </c>
      <c r="J6005" s="156" t="s">
        <v>4328</v>
      </c>
      <c r="K6005" s="151" t="str">
        <f>IFERROR(IF(VLOOKUP(B6005,comp!$D:$L,1,FALSE)=B6005,"",""),"Novo")</f>
        <v/>
      </c>
    </row>
    <row r="6006" spans="1:11">
      <c r="A6006" s="151">
        <v>6085</v>
      </c>
      <c r="B6006" s="151">
        <v>44397</v>
      </c>
      <c r="C6006" s="151" t="s">
        <v>4513</v>
      </c>
      <c r="D6006" s="151" t="s">
        <v>826</v>
      </c>
      <c r="E6006" s="151">
        <v>0.34294340000000001</v>
      </c>
      <c r="F6006" s="154" t="s">
        <v>7041</v>
      </c>
      <c r="G6006" s="156">
        <v>1.3511969960000001</v>
      </c>
      <c r="H6006" s="156">
        <v>19.947030073000001</v>
      </c>
      <c r="I6006" s="156">
        <v>19.947030073000001</v>
      </c>
      <c r="J6006" s="156" t="s">
        <v>4328</v>
      </c>
      <c r="K6006" s="151" t="str">
        <f>IFERROR(IF(VLOOKUP(B6006,comp!$D:$L,1,FALSE)=B6006,"",""),"Novo")</f>
        <v/>
      </c>
    </row>
    <row r="6007" spans="1:11">
      <c r="A6007" s="151">
        <v>6111</v>
      </c>
      <c r="B6007" s="151">
        <v>6111</v>
      </c>
      <c r="C6007" s="151" t="s">
        <v>4514</v>
      </c>
      <c r="D6007" s="151" t="s">
        <v>852</v>
      </c>
      <c r="E6007" s="151">
        <v>1</v>
      </c>
      <c r="F6007" s="154" t="s">
        <v>8751</v>
      </c>
      <c r="G6007" s="156">
        <v>0</v>
      </c>
      <c r="H6007" s="156">
        <v>20.840365000000006</v>
      </c>
      <c r="I6007" s="156">
        <v>20.840365000000006</v>
      </c>
      <c r="J6007" s="156" t="s">
        <v>704</v>
      </c>
      <c r="K6007" s="151" t="str">
        <f>IFERROR(IF(VLOOKUP(B6007,comp!$D:$L,1,FALSE)=B6007,"",""),"Novo")</f>
        <v/>
      </c>
    </row>
    <row r="6008" spans="1:11">
      <c r="A6008" s="151">
        <v>6111</v>
      </c>
      <c r="B6008" s="151">
        <v>242</v>
      </c>
      <c r="C6008" s="151" t="s">
        <v>4515</v>
      </c>
      <c r="D6008" s="151" t="s">
        <v>852</v>
      </c>
      <c r="E6008" s="151">
        <v>1.0548403</v>
      </c>
      <c r="F6008" s="154" t="s">
        <v>8752</v>
      </c>
      <c r="G6008" s="156">
        <v>0</v>
      </c>
      <c r="H6008" s="156">
        <v>20.840365000000006</v>
      </c>
      <c r="I6008" s="156">
        <v>20.840365000000006</v>
      </c>
      <c r="J6008" s="156" t="s">
        <v>704</v>
      </c>
      <c r="K6008" s="151" t="str">
        <f>IFERROR(IF(VLOOKUP(B6008,comp!$D:$L,1,FALSE)=B6008,"",""),"Novo")</f>
        <v/>
      </c>
    </row>
    <row r="6009" spans="1:11">
      <c r="A6009" s="151">
        <v>6111</v>
      </c>
      <c r="B6009" s="151">
        <v>246</v>
      </c>
      <c r="C6009" s="151" t="s">
        <v>4516</v>
      </c>
      <c r="D6009" s="151" t="s">
        <v>852</v>
      </c>
      <c r="E6009" s="151">
        <v>1.0595000000000001</v>
      </c>
      <c r="F6009" s="154" t="s">
        <v>8753</v>
      </c>
      <c r="G6009" s="156">
        <v>0</v>
      </c>
      <c r="H6009" s="156">
        <v>18.628479698</v>
      </c>
      <c r="I6009" s="156">
        <v>18.628479698</v>
      </c>
      <c r="J6009" s="156" t="s">
        <v>704</v>
      </c>
      <c r="K6009" s="151" t="str">
        <f>IFERROR(IF(VLOOKUP(B6009,comp!$D:$L,1,FALSE)=B6009,"",""),"Novo")</f>
        <v/>
      </c>
    </row>
    <row r="6010" spans="1:11">
      <c r="A6010" s="151">
        <v>6111</v>
      </c>
      <c r="B6010" s="151">
        <v>247</v>
      </c>
      <c r="C6010" s="151" t="s">
        <v>4517</v>
      </c>
      <c r="D6010" s="151" t="s">
        <v>852</v>
      </c>
      <c r="E6010" s="151">
        <v>1.0595000000000001</v>
      </c>
      <c r="F6010" s="154" t="s">
        <v>8753</v>
      </c>
      <c r="G6010" s="156">
        <v>0</v>
      </c>
      <c r="H6010" s="156">
        <v>20.840365000000006</v>
      </c>
      <c r="I6010" s="156">
        <v>20.840365000000006</v>
      </c>
      <c r="J6010" s="156" t="s">
        <v>704</v>
      </c>
      <c r="K6010" s="151" t="str">
        <f>IFERROR(IF(VLOOKUP(B6010,comp!$D:$L,1,FALSE)=B6010,"",""),"Novo")</f>
        <v/>
      </c>
    </row>
    <row r="6011" spans="1:11">
      <c r="A6011" s="151">
        <v>6111</v>
      </c>
      <c r="B6011" s="151">
        <v>248</v>
      </c>
      <c r="C6011" s="151" t="s">
        <v>4518</v>
      </c>
      <c r="D6011" s="151" t="s">
        <v>852</v>
      </c>
      <c r="E6011" s="151">
        <v>1.0548403</v>
      </c>
      <c r="F6011" s="154" t="s">
        <v>8751</v>
      </c>
      <c r="G6011" s="156">
        <v>0</v>
      </c>
      <c r="H6011" s="156">
        <v>20.840365000000006</v>
      </c>
      <c r="I6011" s="156">
        <v>20.840365000000006</v>
      </c>
      <c r="J6011" s="156" t="s">
        <v>704</v>
      </c>
      <c r="K6011" s="151" t="str">
        <f>IFERROR(IF(VLOOKUP(B6011,comp!$D:$L,1,FALSE)=B6011,"",""),"Novo")</f>
        <v/>
      </c>
    </row>
    <row r="6012" spans="1:11">
      <c r="A6012" s="151">
        <v>6111</v>
      </c>
      <c r="B6012" s="151">
        <v>251</v>
      </c>
      <c r="C6012" s="151" t="s">
        <v>4519</v>
      </c>
      <c r="D6012" s="151" t="s">
        <v>852</v>
      </c>
      <c r="E6012" s="151">
        <v>1.0595000000000001</v>
      </c>
      <c r="F6012" s="154" t="s">
        <v>8753</v>
      </c>
      <c r="G6012" s="156">
        <v>0</v>
      </c>
      <c r="H6012" s="156">
        <v>39.189188279999996</v>
      </c>
      <c r="I6012" s="156">
        <v>39.189188279999996</v>
      </c>
      <c r="J6012" s="156" t="s">
        <v>704</v>
      </c>
      <c r="K6012" s="151" t="str">
        <f>IFERROR(IF(VLOOKUP(B6012,comp!$D:$L,1,FALSE)=B6012,"",""),"Novo")</f>
        <v/>
      </c>
    </row>
    <row r="6013" spans="1:11">
      <c r="A6013" s="151">
        <v>6111</v>
      </c>
      <c r="B6013" s="151">
        <v>252</v>
      </c>
      <c r="C6013" s="151" t="s">
        <v>4520</v>
      </c>
      <c r="D6013" s="151" t="s">
        <v>852</v>
      </c>
      <c r="E6013" s="151">
        <v>1.0595000000000001</v>
      </c>
      <c r="F6013" s="154" t="s">
        <v>8753</v>
      </c>
      <c r="G6013" s="156">
        <v>0</v>
      </c>
      <c r="H6013" s="156">
        <v>20.840365000000006</v>
      </c>
      <c r="I6013" s="156">
        <v>20.840365000000006</v>
      </c>
      <c r="J6013" s="156" t="s">
        <v>704</v>
      </c>
      <c r="K6013" s="151" t="str">
        <f>IFERROR(IF(VLOOKUP(B6013,comp!$D:$L,1,FALSE)=B6013,"",""),"Novo")</f>
        <v/>
      </c>
    </row>
    <row r="6014" spans="1:11">
      <c r="A6014" s="151">
        <v>6111</v>
      </c>
      <c r="B6014" s="151">
        <v>4235</v>
      </c>
      <c r="C6014" s="151" t="s">
        <v>4521</v>
      </c>
      <c r="D6014" s="151" t="s">
        <v>852</v>
      </c>
      <c r="E6014" s="151">
        <v>1.2285012</v>
      </c>
      <c r="F6014" s="154" t="s">
        <v>8754</v>
      </c>
      <c r="G6014" s="156">
        <v>0</v>
      </c>
      <c r="H6014" s="156">
        <v>20.840365000000006</v>
      </c>
      <c r="I6014" s="156">
        <v>20.840365000000006</v>
      </c>
      <c r="J6014" s="156" t="s">
        <v>704</v>
      </c>
      <c r="K6014" s="151" t="str">
        <f>IFERROR(IF(VLOOKUP(B6014,comp!$D:$L,1,FALSE)=B6014,"",""),"Novo")</f>
        <v/>
      </c>
    </row>
    <row r="6015" spans="1:11">
      <c r="A6015" s="151">
        <v>6111</v>
      </c>
      <c r="B6015" s="151">
        <v>6114</v>
      </c>
      <c r="C6015" s="151" t="s">
        <v>4522</v>
      </c>
      <c r="D6015" s="151" t="s">
        <v>852</v>
      </c>
      <c r="E6015" s="151">
        <v>1.0595000000000001</v>
      </c>
      <c r="F6015" s="154" t="s">
        <v>8753</v>
      </c>
      <c r="G6015" s="156">
        <v>0</v>
      </c>
      <c r="H6015" s="156">
        <v>17.66</v>
      </c>
      <c r="I6015" s="156">
        <v>17.66</v>
      </c>
      <c r="J6015" s="156" t="s">
        <v>704</v>
      </c>
      <c r="K6015" s="151" t="str">
        <f>IFERROR(IF(VLOOKUP(B6015,comp!$D:$L,1,FALSE)=B6015,"",""),"Novo")</f>
        <v/>
      </c>
    </row>
    <row r="6016" spans="1:11">
      <c r="A6016" s="151">
        <v>6111</v>
      </c>
      <c r="B6016" s="151">
        <v>6117</v>
      </c>
      <c r="C6016" s="151" t="s">
        <v>4523</v>
      </c>
      <c r="D6016" s="151" t="s">
        <v>852</v>
      </c>
      <c r="E6016" s="151">
        <v>1.0595000000000001</v>
      </c>
      <c r="F6016" s="154" t="s">
        <v>8753</v>
      </c>
      <c r="G6016" s="156">
        <v>0</v>
      </c>
      <c r="H6016" s="156">
        <v>20.840365000000006</v>
      </c>
      <c r="I6016" s="156">
        <v>20.840365000000006</v>
      </c>
      <c r="J6016" s="156" t="s">
        <v>704</v>
      </c>
      <c r="K6016" s="151" t="str">
        <f>IFERROR(IF(VLOOKUP(B6016,comp!$D:$L,1,FALSE)=B6016,"",""),"Novo")</f>
        <v/>
      </c>
    </row>
    <row r="6017" spans="1:11">
      <c r="A6017" s="151">
        <v>6111</v>
      </c>
      <c r="B6017" s="151">
        <v>6121</v>
      </c>
      <c r="C6017" s="151" t="s">
        <v>4524</v>
      </c>
      <c r="D6017" s="151" t="s">
        <v>852</v>
      </c>
      <c r="E6017" s="151">
        <v>1</v>
      </c>
      <c r="F6017" s="154" t="s">
        <v>8751</v>
      </c>
      <c r="G6017" s="156">
        <v>0</v>
      </c>
      <c r="H6017" s="156">
        <v>20.840365000000006</v>
      </c>
      <c r="I6017" s="156">
        <v>20.840365000000006</v>
      </c>
      <c r="J6017" s="156" t="s">
        <v>704</v>
      </c>
      <c r="K6017" s="151" t="str">
        <f>IFERROR(IF(VLOOKUP(B6017,comp!$D:$L,1,FALSE)=B6017,"",""),"Novo")</f>
        <v/>
      </c>
    </row>
    <row r="6018" spans="1:11">
      <c r="A6018" s="151">
        <v>6111</v>
      </c>
      <c r="B6018" s="151">
        <v>6127</v>
      </c>
      <c r="C6018" s="151" t="s">
        <v>4525</v>
      </c>
      <c r="D6018" s="151" t="s">
        <v>852</v>
      </c>
      <c r="E6018" s="151">
        <v>1.0595000000000001</v>
      </c>
      <c r="F6018" s="154" t="s">
        <v>8753</v>
      </c>
      <c r="G6018" s="156">
        <v>0</v>
      </c>
      <c r="H6018" s="156">
        <v>21.079114368000003</v>
      </c>
      <c r="I6018" s="156">
        <v>21.079114368000003</v>
      </c>
      <c r="J6018" s="156" t="s">
        <v>704</v>
      </c>
      <c r="K6018" s="151" t="str">
        <f>IFERROR(IF(VLOOKUP(B6018,comp!$D:$L,1,FALSE)=B6018,"",""),"Novo")</f>
        <v/>
      </c>
    </row>
    <row r="6019" spans="1:11">
      <c r="A6019" s="151">
        <v>6111</v>
      </c>
      <c r="B6019" s="151">
        <v>7595</v>
      </c>
      <c r="C6019" s="151" t="s">
        <v>4526</v>
      </c>
      <c r="D6019" s="151" t="s">
        <v>852</v>
      </c>
      <c r="E6019" s="151">
        <v>1.0595000000000001</v>
      </c>
      <c r="F6019" s="154" t="s">
        <v>8753</v>
      </c>
      <c r="G6019" s="156">
        <v>0</v>
      </c>
      <c r="H6019" s="156">
        <v>20.840365000000006</v>
      </c>
      <c r="I6019" s="156">
        <v>20.840365000000006</v>
      </c>
      <c r="J6019" s="156" t="s">
        <v>704</v>
      </c>
      <c r="K6019" s="151" t="str">
        <f>IFERROR(IF(VLOOKUP(B6019,comp!$D:$L,1,FALSE)=B6019,"",""),"Novo")</f>
        <v/>
      </c>
    </row>
    <row r="6020" spans="1:11">
      <c r="A6020" s="151">
        <v>6111</v>
      </c>
      <c r="B6020" s="151">
        <v>34345</v>
      </c>
      <c r="C6020" s="151" t="s">
        <v>4527</v>
      </c>
      <c r="D6020" s="151" t="s">
        <v>852</v>
      </c>
      <c r="E6020" s="151">
        <v>1.0667568000000001</v>
      </c>
      <c r="F6020" s="154" t="s">
        <v>8262</v>
      </c>
      <c r="G6020" s="156">
        <v>0</v>
      </c>
      <c r="H6020" s="156">
        <v>802475.25930000003</v>
      </c>
      <c r="I6020" s="156">
        <v>802475.25930000003</v>
      </c>
      <c r="J6020" s="156" t="s">
        <v>704</v>
      </c>
      <c r="K6020" s="151" t="str">
        <f>IFERROR(IF(VLOOKUP(B6020,comp!$D:$L,1,FALSE)=B6020,"",""),"Novo")</f>
        <v/>
      </c>
    </row>
    <row r="6021" spans="1:11">
      <c r="A6021" s="151">
        <v>6111</v>
      </c>
      <c r="B6021" s="151">
        <v>34466</v>
      </c>
      <c r="C6021" s="151" t="s">
        <v>4528</v>
      </c>
      <c r="D6021" s="151" t="s">
        <v>852</v>
      </c>
      <c r="E6021" s="151">
        <v>1.0595000000000001</v>
      </c>
      <c r="F6021" s="154" t="s">
        <v>8753</v>
      </c>
      <c r="G6021" s="156">
        <v>0</v>
      </c>
      <c r="H6021" s="156">
        <v>802475.25930000003</v>
      </c>
      <c r="I6021" s="156">
        <v>802475.25930000003</v>
      </c>
      <c r="J6021" s="156" t="s">
        <v>704</v>
      </c>
      <c r="K6021" s="151" t="str">
        <f>IFERROR(IF(VLOOKUP(B6021,comp!$D:$L,1,FALSE)=B6021,"",""),"Novo")</f>
        <v/>
      </c>
    </row>
    <row r="6022" spans="1:11">
      <c r="A6022" s="151">
        <v>6111</v>
      </c>
      <c r="B6022" s="151">
        <v>40909</v>
      </c>
      <c r="C6022" s="151" t="s">
        <v>4529</v>
      </c>
      <c r="D6022" s="151" t="s">
        <v>3050</v>
      </c>
      <c r="E6022" s="151">
        <v>233.09</v>
      </c>
      <c r="F6022" s="154" t="s">
        <v>8755</v>
      </c>
      <c r="G6022" s="156">
        <v>0</v>
      </c>
      <c r="H6022" s="156">
        <v>802475.25930000003</v>
      </c>
      <c r="I6022" s="156">
        <v>802475.25930000003</v>
      </c>
      <c r="J6022" s="156" t="s">
        <v>704</v>
      </c>
      <c r="K6022" s="151" t="str">
        <f>IFERROR(IF(VLOOKUP(B6022,comp!$D:$L,1,FALSE)=B6022,"",""),"Novo")</f>
        <v/>
      </c>
    </row>
    <row r="6023" spans="1:11">
      <c r="A6023" s="151">
        <v>6111</v>
      </c>
      <c r="B6023" s="151">
        <v>40912</v>
      </c>
      <c r="C6023" s="151" t="s">
        <v>4530</v>
      </c>
      <c r="D6023" s="151" t="s">
        <v>3050</v>
      </c>
      <c r="E6023" s="151">
        <v>233.09</v>
      </c>
      <c r="F6023" s="154" t="s">
        <v>8755</v>
      </c>
      <c r="G6023" s="156">
        <v>0</v>
      </c>
      <c r="H6023" s="156">
        <v>802475.25930000003</v>
      </c>
      <c r="I6023" s="156">
        <v>802475.25930000003</v>
      </c>
      <c r="J6023" s="156" t="s">
        <v>704</v>
      </c>
      <c r="K6023" s="151" t="str">
        <f>IFERROR(IF(VLOOKUP(B6023,comp!$D:$L,1,FALSE)=B6023,"",""),"Novo")</f>
        <v/>
      </c>
    </row>
    <row r="6024" spans="1:11">
      <c r="A6024" s="151">
        <v>6111</v>
      </c>
      <c r="B6024" s="151">
        <v>40913</v>
      </c>
      <c r="C6024" s="151" t="s">
        <v>4531</v>
      </c>
      <c r="D6024" s="151" t="s">
        <v>3050</v>
      </c>
      <c r="E6024" s="151">
        <v>233.09</v>
      </c>
      <c r="F6024" s="154" t="s">
        <v>8755</v>
      </c>
      <c r="G6024" s="156">
        <v>0</v>
      </c>
      <c r="H6024" s="156">
        <v>802475.25930000003</v>
      </c>
      <c r="I6024" s="156">
        <v>802475.25930000003</v>
      </c>
      <c r="J6024" s="156" t="s">
        <v>704</v>
      </c>
      <c r="K6024" s="151" t="str">
        <f>IFERROR(IF(VLOOKUP(B6024,comp!$D:$L,1,FALSE)=B6024,"",""),"Novo")</f>
        <v/>
      </c>
    </row>
    <row r="6025" spans="1:11">
      <c r="A6025" s="151">
        <v>6111</v>
      </c>
      <c r="B6025" s="151">
        <v>40919</v>
      </c>
      <c r="C6025" s="151" t="s">
        <v>4532</v>
      </c>
      <c r="D6025" s="151" t="s">
        <v>3050</v>
      </c>
      <c r="E6025" s="151">
        <v>233.09</v>
      </c>
      <c r="F6025" s="154" t="s">
        <v>8755</v>
      </c>
      <c r="G6025" s="156">
        <v>0</v>
      </c>
      <c r="H6025" s="156">
        <v>802475.25930000003</v>
      </c>
      <c r="I6025" s="156">
        <v>802475.25930000003</v>
      </c>
      <c r="J6025" s="156" t="s">
        <v>704</v>
      </c>
      <c r="K6025" s="151" t="str">
        <f>IFERROR(IF(VLOOKUP(B6025,comp!$D:$L,1,FALSE)=B6025,"",""),"Novo")</f>
        <v/>
      </c>
    </row>
    <row r="6026" spans="1:11">
      <c r="A6026" s="151">
        <v>6111</v>
      </c>
      <c r="B6026" s="151">
        <v>40927</v>
      </c>
      <c r="C6026" s="151" t="s">
        <v>4533</v>
      </c>
      <c r="D6026" s="151" t="s">
        <v>3050</v>
      </c>
      <c r="E6026" s="151">
        <v>233.09</v>
      </c>
      <c r="F6026" s="154" t="s">
        <v>8755</v>
      </c>
      <c r="G6026" s="156">
        <v>0</v>
      </c>
      <c r="H6026" s="156">
        <v>1508848.6488146218</v>
      </c>
      <c r="I6026" s="156">
        <v>1508848.6488146218</v>
      </c>
      <c r="J6026" s="156" t="s">
        <v>704</v>
      </c>
      <c r="K6026" s="151" t="str">
        <f>IFERROR(IF(VLOOKUP(B6026,comp!$D:$L,1,FALSE)=B6026,"",""),"Novo")</f>
        <v/>
      </c>
    </row>
    <row r="6027" spans="1:11">
      <c r="A6027" s="151">
        <v>6111</v>
      </c>
      <c r="B6027" s="151">
        <v>40975</v>
      </c>
      <c r="C6027" s="151" t="s">
        <v>4534</v>
      </c>
      <c r="D6027" s="151" t="s">
        <v>3050</v>
      </c>
      <c r="E6027" s="151">
        <v>233.09</v>
      </c>
      <c r="F6027" s="154" t="s">
        <v>8755</v>
      </c>
      <c r="G6027" s="156">
        <v>0</v>
      </c>
      <c r="H6027" s="156">
        <v>802475.25930000003</v>
      </c>
      <c r="I6027" s="156">
        <v>802475.25930000003</v>
      </c>
      <c r="J6027" s="156" t="s">
        <v>704</v>
      </c>
      <c r="K6027" s="151" t="str">
        <f>IFERROR(IF(VLOOKUP(B6027,comp!$D:$L,1,FALSE)=B6027,"",""),"Novo")</f>
        <v/>
      </c>
    </row>
    <row r="6028" spans="1:11">
      <c r="A6028" s="151">
        <v>6111</v>
      </c>
      <c r="B6028" s="151">
        <v>40976</v>
      </c>
      <c r="C6028" s="151" t="s">
        <v>4535</v>
      </c>
      <c r="D6028" s="151" t="s">
        <v>3050</v>
      </c>
      <c r="E6028" s="151">
        <v>270.27027029999999</v>
      </c>
      <c r="F6028" s="154" t="s">
        <v>8756</v>
      </c>
      <c r="G6028" s="156">
        <v>0</v>
      </c>
      <c r="H6028" s="156">
        <v>680022.20000000007</v>
      </c>
      <c r="I6028" s="156">
        <v>680022.20000000007</v>
      </c>
      <c r="J6028" s="156" t="s">
        <v>704</v>
      </c>
      <c r="K6028" s="151" t="str">
        <f>IFERROR(IF(VLOOKUP(B6028,comp!$D:$L,1,FALSE)=B6028,"",""),"Novo")</f>
        <v/>
      </c>
    </row>
    <row r="6029" spans="1:11">
      <c r="A6029" s="151">
        <v>6111</v>
      </c>
      <c r="B6029" s="151">
        <v>40984</v>
      </c>
      <c r="C6029" s="151" t="s">
        <v>4536</v>
      </c>
      <c r="D6029" s="151" t="s">
        <v>3050</v>
      </c>
      <c r="E6029" s="151">
        <v>233.09</v>
      </c>
      <c r="F6029" s="154" t="s">
        <v>8755</v>
      </c>
      <c r="G6029" s="156">
        <v>0</v>
      </c>
      <c r="H6029" s="156">
        <v>802475.25930000003</v>
      </c>
      <c r="I6029" s="156">
        <v>802475.25930000003</v>
      </c>
      <c r="J6029" s="156" t="s">
        <v>704</v>
      </c>
      <c r="K6029" s="151" t="str">
        <f>IFERROR(IF(VLOOKUP(B6029,comp!$D:$L,1,FALSE)=B6029,"",""),"Novo")</f>
        <v/>
      </c>
    </row>
    <row r="6030" spans="1:11">
      <c r="A6030" s="151">
        <v>6111</v>
      </c>
      <c r="B6030" s="151">
        <v>41071</v>
      </c>
      <c r="C6030" s="151" t="s">
        <v>4537</v>
      </c>
      <c r="D6030" s="151" t="s">
        <v>3050</v>
      </c>
      <c r="E6030" s="151">
        <v>220</v>
      </c>
      <c r="F6030" s="154" t="s">
        <v>8757</v>
      </c>
      <c r="G6030" s="156">
        <v>0</v>
      </c>
      <c r="H6030" s="156">
        <v>948947.66345882381</v>
      </c>
      <c r="I6030" s="156">
        <v>948947.66345882381</v>
      </c>
      <c r="J6030" s="156" t="s">
        <v>704</v>
      </c>
      <c r="K6030" s="151" t="str">
        <f>IFERROR(IF(VLOOKUP(B6030,comp!$D:$L,1,FALSE)=B6030,"",""),"Novo")</f>
        <v/>
      </c>
    </row>
    <row r="6031" spans="1:11">
      <c r="A6031" s="151">
        <v>6111</v>
      </c>
      <c r="B6031" s="151">
        <v>41072</v>
      </c>
      <c r="C6031" s="151" t="s">
        <v>4538</v>
      </c>
      <c r="D6031" s="151" t="s">
        <v>3050</v>
      </c>
      <c r="E6031" s="151">
        <v>233.09</v>
      </c>
      <c r="F6031" s="154" t="s">
        <v>8755</v>
      </c>
      <c r="G6031" s="156">
        <v>0</v>
      </c>
      <c r="H6031" s="156">
        <v>802475.25930000003</v>
      </c>
      <c r="I6031" s="156">
        <v>802475.25930000003</v>
      </c>
      <c r="J6031" s="156" t="s">
        <v>704</v>
      </c>
      <c r="K6031" s="151" t="str">
        <f>IFERROR(IF(VLOOKUP(B6031,comp!$D:$L,1,FALSE)=B6031,"",""),"Novo")</f>
        <v/>
      </c>
    </row>
    <row r="6032" spans="1:11">
      <c r="A6032" s="151">
        <v>6111</v>
      </c>
      <c r="B6032" s="151">
        <v>41077</v>
      </c>
      <c r="C6032" s="151" t="s">
        <v>4539</v>
      </c>
      <c r="D6032" s="151" t="s">
        <v>3050</v>
      </c>
      <c r="E6032" s="151">
        <v>286.36756759999997</v>
      </c>
      <c r="F6032" s="154" t="s">
        <v>8758</v>
      </c>
      <c r="G6032" s="156">
        <v>0</v>
      </c>
      <c r="H6032" s="156">
        <v>680022.20000000007</v>
      </c>
      <c r="I6032" s="156">
        <v>680022.20000000007</v>
      </c>
      <c r="J6032" s="156" t="s">
        <v>704</v>
      </c>
      <c r="K6032" s="151" t="str">
        <f>IFERROR(IF(VLOOKUP(B6032,comp!$D:$L,1,FALSE)=B6032,"",""),"Novo")</f>
        <v/>
      </c>
    </row>
    <row r="6033" spans="1:11">
      <c r="A6033" s="151">
        <v>6111</v>
      </c>
      <c r="B6033" s="151">
        <v>41083</v>
      </c>
      <c r="C6033" s="151" t="s">
        <v>4540</v>
      </c>
      <c r="D6033" s="151" t="s">
        <v>3050</v>
      </c>
      <c r="E6033" s="151">
        <v>233.09</v>
      </c>
      <c r="F6033" s="154" t="s">
        <v>8755</v>
      </c>
      <c r="G6033" s="156">
        <v>0</v>
      </c>
      <c r="H6033" s="156">
        <v>768030.27362979506</v>
      </c>
      <c r="I6033" s="156">
        <v>768030.27362979506</v>
      </c>
      <c r="J6033" s="156" t="s">
        <v>704</v>
      </c>
      <c r="K6033" s="151" t="str">
        <f>IFERROR(IF(VLOOKUP(B6033,comp!$D:$L,1,FALSE)=B6033,"",""),"Novo")</f>
        <v/>
      </c>
    </row>
    <row r="6034" spans="1:11">
      <c r="A6034" s="151">
        <v>6111</v>
      </c>
      <c r="B6034" s="151">
        <v>41084</v>
      </c>
      <c r="C6034" s="151" t="s">
        <v>4541</v>
      </c>
      <c r="D6034" s="151" t="s">
        <v>3050</v>
      </c>
      <c r="E6034" s="151">
        <v>220</v>
      </c>
      <c r="F6034" s="154" t="s">
        <v>8757</v>
      </c>
      <c r="G6034" s="156">
        <v>0</v>
      </c>
      <c r="H6034" s="156">
        <v>717707.00767622993</v>
      </c>
      <c r="I6034" s="156">
        <v>717707.00767622993</v>
      </c>
      <c r="J6034" s="156" t="s">
        <v>704</v>
      </c>
      <c r="K6034" s="151" t="str">
        <f>IFERROR(IF(VLOOKUP(B6034,comp!$D:$L,1,FALSE)=B6034,"",""),"Novo")</f>
        <v/>
      </c>
    </row>
    <row r="6035" spans="1:11">
      <c r="A6035" s="151">
        <v>6111</v>
      </c>
      <c r="B6035" s="151">
        <v>41085</v>
      </c>
      <c r="C6035" s="151" t="s">
        <v>4542</v>
      </c>
      <c r="D6035" s="151" t="s">
        <v>3050</v>
      </c>
      <c r="E6035" s="151">
        <v>232.0648649</v>
      </c>
      <c r="F6035" s="154" t="s">
        <v>8759</v>
      </c>
      <c r="G6035" s="156">
        <v>0</v>
      </c>
      <c r="H6035" s="156">
        <v>802475.25930000003</v>
      </c>
      <c r="I6035" s="156">
        <v>802475.25930000003</v>
      </c>
      <c r="J6035" s="156" t="s">
        <v>704</v>
      </c>
      <c r="K6035" s="151" t="str">
        <f>IFERROR(IF(VLOOKUP(B6035,comp!$D:$L,1,FALSE)=B6035,"",""),"Novo")</f>
        <v/>
      </c>
    </row>
    <row r="6036" spans="1:11">
      <c r="A6036" s="151">
        <v>6111</v>
      </c>
      <c r="B6036" s="151">
        <v>41086</v>
      </c>
      <c r="C6036" s="151" t="s">
        <v>4543</v>
      </c>
      <c r="D6036" s="151" t="s">
        <v>3050</v>
      </c>
      <c r="E6036" s="151">
        <v>232.0648649</v>
      </c>
      <c r="F6036" s="154" t="s">
        <v>8760</v>
      </c>
      <c r="G6036" s="156">
        <v>0</v>
      </c>
      <c r="H6036" s="156">
        <v>811991.77464135003</v>
      </c>
      <c r="I6036" s="156">
        <v>811991.77464135003</v>
      </c>
      <c r="J6036" s="156" t="s">
        <v>704</v>
      </c>
      <c r="K6036" s="151" t="str">
        <f>IFERROR(IF(VLOOKUP(B6036,comp!$D:$L,1,FALSE)=B6036,"",""),"Novo")</f>
        <v/>
      </c>
    </row>
    <row r="6037" spans="1:11">
      <c r="A6037" s="151">
        <v>6111</v>
      </c>
      <c r="B6037" s="151">
        <v>41094</v>
      </c>
      <c r="C6037" s="151" t="s">
        <v>4544</v>
      </c>
      <c r="D6037" s="151" t="s">
        <v>3050</v>
      </c>
      <c r="E6037" s="151">
        <v>233.09</v>
      </c>
      <c r="F6037" s="154" t="s">
        <v>8755</v>
      </c>
      <c r="G6037" s="156">
        <v>0</v>
      </c>
      <c r="H6037" s="156">
        <v>20.840365000000006</v>
      </c>
      <c r="I6037" s="156">
        <v>20.840365000000006</v>
      </c>
      <c r="J6037" s="156" t="s">
        <v>704</v>
      </c>
      <c r="K6037" s="151" t="str">
        <f>IFERROR(IF(VLOOKUP(B6037,comp!$D:$L,1,FALSE)=B6037,"",""),"Novo")</f>
        <v/>
      </c>
    </row>
    <row r="6038" spans="1:11">
      <c r="A6038" s="151">
        <v>6111</v>
      </c>
      <c r="B6038" s="151">
        <v>41096</v>
      </c>
      <c r="C6038" s="151" t="s">
        <v>4545</v>
      </c>
      <c r="D6038" s="151" t="s">
        <v>3050</v>
      </c>
      <c r="E6038" s="151">
        <v>234.6864865</v>
      </c>
      <c r="F6038" s="154" t="s">
        <v>8761</v>
      </c>
      <c r="G6038" s="156">
        <v>0</v>
      </c>
      <c r="H6038" s="156">
        <v>24.640628243999998</v>
      </c>
      <c r="I6038" s="156">
        <v>24.640628243999998</v>
      </c>
      <c r="J6038" s="156" t="s">
        <v>704</v>
      </c>
      <c r="K6038" s="151" t="str">
        <f>IFERROR(IF(VLOOKUP(B6038,comp!$D:$L,1,FALSE)=B6038,"",""),"Novo")</f>
        <v/>
      </c>
    </row>
    <row r="6039" spans="1:11">
      <c r="A6039" s="151">
        <v>6111</v>
      </c>
      <c r="B6039" s="151">
        <v>44499</v>
      </c>
      <c r="C6039" s="151" t="s">
        <v>4546</v>
      </c>
      <c r="D6039" s="151" t="s">
        <v>852</v>
      </c>
      <c r="E6039" s="151">
        <v>1.0595000000000001</v>
      </c>
      <c r="F6039" s="154" t="s">
        <v>8753</v>
      </c>
      <c r="G6039" s="156">
        <v>0</v>
      </c>
      <c r="H6039" s="156">
        <v>0</v>
      </c>
      <c r="I6039" s="156">
        <v>166.5</v>
      </c>
      <c r="J6039" s="156" t="s">
        <v>704</v>
      </c>
      <c r="K6039" s="151" t="str">
        <f>IFERROR(IF(VLOOKUP(B6039,comp!$D:$L,1,FALSE)=B6039,"",""),"Novo")</f>
        <v/>
      </c>
    </row>
    <row r="6040" spans="1:11">
      <c r="A6040" s="151">
        <v>6111</v>
      </c>
      <c r="B6040" s="151">
        <v>44503</v>
      </c>
      <c r="C6040" s="151" t="s">
        <v>4547</v>
      </c>
      <c r="D6040" s="151" t="s">
        <v>852</v>
      </c>
      <c r="E6040" s="151">
        <v>1.3016707999999999</v>
      </c>
      <c r="F6040" s="154" t="s">
        <v>8267</v>
      </c>
      <c r="G6040" s="156">
        <v>0</v>
      </c>
      <c r="H6040" s="156">
        <v>0</v>
      </c>
      <c r="I6040" s="156">
        <v>269.47729808999998</v>
      </c>
      <c r="J6040" s="156" t="s">
        <v>704</v>
      </c>
      <c r="K6040" s="151" t="str">
        <f>IFERROR(IF(VLOOKUP(B6040,comp!$D:$L,1,FALSE)=B6040,"",""),"Novo")</f>
        <v/>
      </c>
    </row>
    <row r="6041" spans="1:11">
      <c r="A6041" s="151">
        <v>6136</v>
      </c>
      <c r="B6041" s="151">
        <v>6136</v>
      </c>
      <c r="C6041" s="151" t="s">
        <v>4548</v>
      </c>
      <c r="D6041" s="151" t="s">
        <v>727</v>
      </c>
      <c r="E6041" s="151">
        <v>1</v>
      </c>
      <c r="F6041" s="154" t="s">
        <v>8762</v>
      </c>
      <c r="G6041" s="156">
        <v>166.5</v>
      </c>
      <c r="H6041" s="156">
        <v>0</v>
      </c>
      <c r="I6041" s="156">
        <v>19.419401486000002</v>
      </c>
      <c r="J6041" s="156" t="s">
        <v>4328</v>
      </c>
      <c r="K6041" s="151" t="str">
        <f>IFERROR(IF(VLOOKUP(B6041,comp!$D:$L,1,FALSE)=B6041,"",""),"Novo")</f>
        <v/>
      </c>
    </row>
    <row r="6042" spans="1:11">
      <c r="A6042" s="151">
        <v>6136</v>
      </c>
      <c r="B6042" s="151">
        <v>6150</v>
      </c>
      <c r="C6042" s="151" t="s">
        <v>4549</v>
      </c>
      <c r="D6042" s="151" t="s">
        <v>727</v>
      </c>
      <c r="E6042" s="151">
        <v>1.2721994999999999</v>
      </c>
      <c r="F6042" s="154" t="s">
        <v>8763</v>
      </c>
      <c r="G6042" s="156">
        <v>269.47729808999998</v>
      </c>
      <c r="H6042" s="156">
        <v>0</v>
      </c>
      <c r="I6042" s="156">
        <v>8.756101932</v>
      </c>
      <c r="J6042" s="156" t="s">
        <v>4328</v>
      </c>
      <c r="K6042" s="151" t="str">
        <f>IFERROR(IF(VLOOKUP(B6042,comp!$D:$L,1,FALSE)=B6042,"",""),"Novo")</f>
        <v/>
      </c>
    </row>
    <row r="6043" spans="1:11">
      <c r="A6043" s="151">
        <v>6136</v>
      </c>
      <c r="B6043" s="151">
        <v>6157</v>
      </c>
      <c r="C6043" s="151" t="s">
        <v>4550</v>
      </c>
      <c r="D6043" s="151" t="s">
        <v>727</v>
      </c>
      <c r="E6043" s="151">
        <v>0.3415301</v>
      </c>
      <c r="F6043" s="154" t="s">
        <v>8764</v>
      </c>
      <c r="G6043" s="156">
        <v>19.419401486000002</v>
      </c>
      <c r="H6043" s="156">
        <v>0</v>
      </c>
      <c r="I6043" s="156">
        <v>10.490318034</v>
      </c>
      <c r="J6043" s="156" t="s">
        <v>4328</v>
      </c>
      <c r="K6043" s="151" t="str">
        <f>IFERROR(IF(VLOOKUP(B6043,comp!$D:$L,1,FALSE)=B6043,"",""),"Novo")</f>
        <v/>
      </c>
    </row>
    <row r="6044" spans="1:11">
      <c r="A6044" s="151">
        <v>6136</v>
      </c>
      <c r="B6044" s="151">
        <v>11683</v>
      </c>
      <c r="C6044" s="151" t="s">
        <v>4551</v>
      </c>
      <c r="D6044" s="151" t="s">
        <v>727</v>
      </c>
      <c r="E6044" s="151">
        <v>0.2293374</v>
      </c>
      <c r="F6044" s="154" t="s">
        <v>8765</v>
      </c>
      <c r="G6044" s="156">
        <v>8.756101932</v>
      </c>
      <c r="H6044" s="156">
        <v>0</v>
      </c>
      <c r="I6044" s="156">
        <v>4.353354340000001</v>
      </c>
      <c r="J6044" s="156" t="s">
        <v>4328</v>
      </c>
      <c r="K6044" s="151" t="str">
        <f>IFERROR(IF(VLOOKUP(B6044,comp!$D:$L,1,FALSE)=B6044,"",""),"Novo")</f>
        <v/>
      </c>
    </row>
    <row r="6045" spans="1:11">
      <c r="A6045" s="151">
        <v>6136</v>
      </c>
      <c r="B6045" s="151">
        <v>11684</v>
      </c>
      <c r="C6045" s="151" t="s">
        <v>4552</v>
      </c>
      <c r="D6045" s="151" t="s">
        <v>727</v>
      </c>
      <c r="E6045" s="151">
        <v>0.25102459999999999</v>
      </c>
      <c r="F6045" s="154" t="s">
        <v>8766</v>
      </c>
      <c r="G6045" s="156">
        <v>10.490318034</v>
      </c>
      <c r="H6045" s="156">
        <v>0</v>
      </c>
      <c r="I6045" s="156">
        <v>16.478768951999999</v>
      </c>
      <c r="J6045" s="156" t="s">
        <v>4328</v>
      </c>
      <c r="K6045" s="151" t="str">
        <f>IFERROR(IF(VLOOKUP(B6045,comp!$D:$L,1,FALSE)=B6045,"",""),"Novo")</f>
        <v/>
      </c>
    </row>
    <row r="6046" spans="1:11">
      <c r="A6046" s="151">
        <v>6136</v>
      </c>
      <c r="B6046" s="151">
        <v>11685</v>
      </c>
      <c r="C6046" s="151" t="s">
        <v>4553</v>
      </c>
      <c r="D6046" s="151" t="s">
        <v>727</v>
      </c>
      <c r="E6046" s="151">
        <v>0.16171450000000001</v>
      </c>
      <c r="F6046" s="154" t="s">
        <v>8767</v>
      </c>
      <c r="G6046" s="156">
        <v>4.353354340000001</v>
      </c>
      <c r="H6046" s="156">
        <v>0</v>
      </c>
      <c r="I6046" s="156">
        <v>263.00437135599998</v>
      </c>
      <c r="J6046" s="156" t="s">
        <v>4328</v>
      </c>
      <c r="K6046" s="151" t="str">
        <f>IFERROR(IF(VLOOKUP(B6046,comp!$D:$L,1,FALSE)=B6046,"",""),"Novo")</f>
        <v/>
      </c>
    </row>
    <row r="6047" spans="1:11">
      <c r="A6047" s="151">
        <v>6136</v>
      </c>
      <c r="B6047" s="151">
        <v>37588</v>
      </c>
      <c r="C6047" s="151" t="s">
        <v>4554</v>
      </c>
      <c r="D6047" s="151" t="s">
        <v>727</v>
      </c>
      <c r="E6047" s="151">
        <v>0.3146004</v>
      </c>
      <c r="F6047" s="154" t="s">
        <v>8768</v>
      </c>
      <c r="G6047" s="156">
        <v>16.478768951999999</v>
      </c>
      <c r="H6047" s="156">
        <v>0</v>
      </c>
      <c r="I6047" s="156">
        <v>186.74840515100004</v>
      </c>
      <c r="J6047" s="156" t="s">
        <v>4328</v>
      </c>
      <c r="K6047" s="151" t="str">
        <f>IFERROR(IF(VLOOKUP(B6047,comp!$D:$L,1,FALSE)=B6047,"",""),"Novo")</f>
        <v/>
      </c>
    </row>
    <row r="6048" spans="1:11">
      <c r="A6048" s="151">
        <v>6136</v>
      </c>
      <c r="B6048" s="151">
        <v>38637</v>
      </c>
      <c r="C6048" s="151" t="s">
        <v>4555</v>
      </c>
      <c r="D6048" s="151" t="s">
        <v>727</v>
      </c>
      <c r="E6048" s="151">
        <v>1.2568306</v>
      </c>
      <c r="F6048" s="154" t="s">
        <v>8769</v>
      </c>
      <c r="G6048" s="156">
        <v>263.00437135599998</v>
      </c>
      <c r="H6048" s="156">
        <v>0</v>
      </c>
      <c r="I6048" s="156">
        <v>10.404999999999999</v>
      </c>
      <c r="J6048" s="156" t="s">
        <v>4328</v>
      </c>
      <c r="K6048" s="151" t="str">
        <f>IFERROR(IF(VLOOKUP(B6048,comp!$D:$L,1,FALSE)=B6048,"",""),"Novo")</f>
        <v/>
      </c>
    </row>
    <row r="6049" spans="1:11">
      <c r="A6049" s="151">
        <v>6136</v>
      </c>
      <c r="B6049" s="151">
        <v>38638</v>
      </c>
      <c r="C6049" s="151" t="s">
        <v>4556</v>
      </c>
      <c r="D6049" s="151" t="s">
        <v>727</v>
      </c>
      <c r="E6049" s="151">
        <v>1.0590847000000001</v>
      </c>
      <c r="F6049" s="154" t="s">
        <v>8770</v>
      </c>
      <c r="G6049" s="156">
        <v>186.74840515100004</v>
      </c>
      <c r="H6049" s="156">
        <v>24.95</v>
      </c>
      <c r="I6049" s="156">
        <v>24.95</v>
      </c>
      <c r="J6049" s="156" t="s">
        <v>4328</v>
      </c>
      <c r="K6049" s="151" t="str">
        <f>IFERROR(IF(VLOOKUP(B6049,comp!$D:$L,1,FALSE)=B6049,"",""),"Novo")</f>
        <v/>
      </c>
    </row>
    <row r="6050" spans="1:11">
      <c r="A6050" s="151">
        <v>6136</v>
      </c>
      <c r="B6050" s="151">
        <v>38643</v>
      </c>
      <c r="C6050" s="151" t="s">
        <v>4557</v>
      </c>
      <c r="D6050" s="151" t="s">
        <v>727</v>
      </c>
      <c r="E6050" s="151">
        <v>0.25</v>
      </c>
      <c r="F6050" s="154" t="s">
        <v>8771</v>
      </c>
      <c r="G6050" s="156">
        <v>10.404999999999999</v>
      </c>
      <c r="H6050" s="156">
        <v>23.942063031999997</v>
      </c>
      <c r="I6050" s="156">
        <v>23.942063031999997</v>
      </c>
      <c r="J6050" s="156" t="s">
        <v>4328</v>
      </c>
      <c r="K6050" s="151" t="str">
        <f>IFERROR(IF(VLOOKUP(B6050,comp!$D:$L,1,FALSE)=B6050,"",""),"Novo")</f>
        <v/>
      </c>
    </row>
    <row r="6051" spans="1:11">
      <c r="A6051" s="151">
        <v>6160</v>
      </c>
      <c r="B6051" s="151">
        <v>6160</v>
      </c>
      <c r="C6051" s="151" t="s">
        <v>4558</v>
      </c>
      <c r="D6051" s="151" t="s">
        <v>852</v>
      </c>
      <c r="E6051" s="151">
        <v>1</v>
      </c>
      <c r="F6051" s="154" t="s">
        <v>8772</v>
      </c>
      <c r="G6051" s="156">
        <v>0</v>
      </c>
      <c r="H6051" s="156">
        <v>31.587443327999999</v>
      </c>
      <c r="I6051" s="156">
        <v>31.587443327999999</v>
      </c>
      <c r="J6051" s="156" t="s">
        <v>704</v>
      </c>
      <c r="K6051" s="151" t="str">
        <f>IFERROR(IF(VLOOKUP(B6051,comp!$D:$L,1,FALSE)=B6051,"",""),"Novo")</f>
        <v/>
      </c>
    </row>
    <row r="6052" spans="1:11">
      <c r="A6052" s="151">
        <v>6160</v>
      </c>
      <c r="B6052" s="151">
        <v>4244</v>
      </c>
      <c r="C6052" s="151" t="s">
        <v>4559</v>
      </c>
      <c r="D6052" s="151" t="s">
        <v>852</v>
      </c>
      <c r="E6052" s="151">
        <v>0.97483969999999998</v>
      </c>
      <c r="F6052" s="154" t="s">
        <v>8773</v>
      </c>
      <c r="G6052" s="156">
        <v>0</v>
      </c>
      <c r="H6052" s="156">
        <v>921642.85042432195</v>
      </c>
      <c r="I6052" s="156">
        <v>921642.85042432195</v>
      </c>
      <c r="J6052" s="156" t="s">
        <v>704</v>
      </c>
      <c r="K6052" s="151" t="str">
        <f>IFERROR(IF(VLOOKUP(B6052,comp!$D:$L,1,FALSE)=B6052,"",""),"Novo")</f>
        <v/>
      </c>
    </row>
    <row r="6053" spans="1:11">
      <c r="A6053" s="151">
        <v>6160</v>
      </c>
      <c r="B6053" s="151">
        <v>6166</v>
      </c>
      <c r="C6053" s="151" t="s">
        <v>4560</v>
      </c>
      <c r="D6053" s="151" t="s">
        <v>852</v>
      </c>
      <c r="E6053" s="151">
        <v>1.1751281</v>
      </c>
      <c r="F6053" s="154" t="s">
        <v>8774</v>
      </c>
      <c r="G6053" s="156">
        <v>0</v>
      </c>
      <c r="H6053" s="156">
        <v>960326.4</v>
      </c>
      <c r="I6053" s="156">
        <v>960326.4</v>
      </c>
      <c r="J6053" s="156" t="s">
        <v>704</v>
      </c>
      <c r="K6053" s="151" t="str">
        <f>IFERROR(IF(VLOOKUP(B6053,comp!$D:$L,1,FALSE)=B6053,"",""),"Novo")</f>
        <v/>
      </c>
    </row>
    <row r="6054" spans="1:11">
      <c r="A6054" s="151">
        <v>6160</v>
      </c>
      <c r="B6054" s="151">
        <v>40977</v>
      </c>
      <c r="C6054" s="151" t="s">
        <v>4561</v>
      </c>
      <c r="D6054" s="151" t="s">
        <v>3050</v>
      </c>
      <c r="E6054" s="151">
        <v>214.46472420000001</v>
      </c>
      <c r="F6054" s="154" t="s">
        <v>8775</v>
      </c>
      <c r="G6054" s="156">
        <v>0</v>
      </c>
      <c r="H6054" s="156">
        <v>1216155.3097220999</v>
      </c>
      <c r="I6054" s="156">
        <v>1216155.3097220999</v>
      </c>
      <c r="J6054" s="156" t="s">
        <v>704</v>
      </c>
      <c r="K6054" s="151" t="str">
        <f>IFERROR(IF(VLOOKUP(B6054,comp!$D:$L,1,FALSE)=B6054,"",""),"Novo")</f>
        <v/>
      </c>
    </row>
    <row r="6055" spans="1:11">
      <c r="A6055" s="151">
        <v>6160</v>
      </c>
      <c r="B6055" s="151">
        <v>41087</v>
      </c>
      <c r="C6055" s="151" t="s">
        <v>4562</v>
      </c>
      <c r="D6055" s="151" t="s">
        <v>3050</v>
      </c>
      <c r="E6055" s="151">
        <v>220</v>
      </c>
      <c r="F6055" s="154" t="s">
        <v>8776</v>
      </c>
      <c r="G6055" s="156">
        <v>0</v>
      </c>
      <c r="H6055" s="156">
        <v>0</v>
      </c>
      <c r="I6055" s="156">
        <v>382.88</v>
      </c>
      <c r="J6055" s="156" t="s">
        <v>704</v>
      </c>
      <c r="K6055" s="151" t="str">
        <f>IFERROR(IF(VLOOKUP(B6055,comp!$D:$L,1,FALSE)=B6055,"",""),"Novo")</f>
        <v/>
      </c>
    </row>
    <row r="6056" spans="1:11">
      <c r="A6056" s="151">
        <v>6160</v>
      </c>
      <c r="B6056" s="151">
        <v>41088</v>
      </c>
      <c r="C6056" s="151" t="s">
        <v>4563</v>
      </c>
      <c r="D6056" s="151" t="s">
        <v>3050</v>
      </c>
      <c r="E6056" s="151">
        <v>258.52817399999998</v>
      </c>
      <c r="F6056" s="154" t="s">
        <v>8777</v>
      </c>
      <c r="G6056" s="156">
        <v>0</v>
      </c>
      <c r="H6056" s="156">
        <v>0</v>
      </c>
      <c r="I6056" s="156">
        <v>328.71117938399999</v>
      </c>
      <c r="J6056" s="156" t="s">
        <v>704</v>
      </c>
      <c r="K6056" s="151" t="str">
        <f>IFERROR(IF(VLOOKUP(B6056,comp!$D:$L,1,FALSE)=B6056,"",""),"Novo")</f>
        <v/>
      </c>
    </row>
    <row r="6057" spans="1:11">
      <c r="A6057" s="151">
        <v>6180</v>
      </c>
      <c r="B6057" s="151">
        <v>6180</v>
      </c>
      <c r="C6057" s="151" t="s">
        <v>2309</v>
      </c>
      <c r="D6057" s="151" t="s">
        <v>838</v>
      </c>
      <c r="E6057" s="151">
        <v>1</v>
      </c>
      <c r="F6057" s="154" t="s">
        <v>8778</v>
      </c>
      <c r="G6057" s="156">
        <v>382.88</v>
      </c>
      <c r="H6057" s="156">
        <v>0</v>
      </c>
      <c r="I6057" s="156">
        <v>589.90819717499994</v>
      </c>
      <c r="J6057" s="156" t="s">
        <v>4328</v>
      </c>
      <c r="K6057" s="151" t="str">
        <f>IFERROR(IF(VLOOKUP(B6057,comp!$D:$L,1,FALSE)=B6057,"",""),"Novo")</f>
        <v/>
      </c>
    </row>
    <row r="6058" spans="1:11">
      <c r="A6058" s="151">
        <v>6180</v>
      </c>
      <c r="B6058" s="151">
        <v>6178</v>
      </c>
      <c r="C6058" s="151" t="s">
        <v>4564</v>
      </c>
      <c r="D6058" s="151" t="s">
        <v>838</v>
      </c>
      <c r="E6058" s="151">
        <v>0.92657339999999999</v>
      </c>
      <c r="F6058" s="154" t="s">
        <v>8779</v>
      </c>
      <c r="G6058" s="156">
        <v>328.71117938399999</v>
      </c>
      <c r="H6058" s="156">
        <v>0</v>
      </c>
      <c r="I6058" s="156">
        <v>1.1817484380000001</v>
      </c>
      <c r="J6058" s="156" t="s">
        <v>4328</v>
      </c>
      <c r="K6058" s="151" t="str">
        <f>IFERROR(IF(VLOOKUP(B6058,comp!$D:$L,1,FALSE)=B6058,"",""),"Novo")</f>
        <v/>
      </c>
    </row>
    <row r="6059" spans="1:11">
      <c r="A6059" s="151">
        <v>6180</v>
      </c>
      <c r="B6059" s="151">
        <v>6182</v>
      </c>
      <c r="C6059" s="151" t="s">
        <v>4565</v>
      </c>
      <c r="D6059" s="151" t="s">
        <v>838</v>
      </c>
      <c r="E6059" s="151">
        <v>1.2412586999999999</v>
      </c>
      <c r="F6059" s="154" t="s">
        <v>8780</v>
      </c>
      <c r="G6059" s="156">
        <v>589.90819717499994</v>
      </c>
      <c r="H6059" s="156">
        <v>0</v>
      </c>
      <c r="I6059" s="156">
        <v>128.98664770799999</v>
      </c>
      <c r="J6059" s="156" t="s">
        <v>4328</v>
      </c>
      <c r="K6059" s="151" t="str">
        <f>IFERROR(IF(VLOOKUP(B6059,comp!$D:$L,1,FALSE)=B6059,"",""),"Novo")</f>
        <v/>
      </c>
    </row>
    <row r="6060" spans="1:11">
      <c r="A6060" s="151">
        <v>6180</v>
      </c>
      <c r="B6060" s="151">
        <v>6186</v>
      </c>
      <c r="C6060" s="151" t="s">
        <v>4566</v>
      </c>
      <c r="D6060" s="151" t="s">
        <v>826</v>
      </c>
      <c r="E6060" s="151">
        <v>5.5559400000000002E-2</v>
      </c>
      <c r="F6060" s="154" t="s">
        <v>8781</v>
      </c>
      <c r="G6060" s="156">
        <v>1.1817484380000001</v>
      </c>
      <c r="H6060" s="156">
        <v>0</v>
      </c>
      <c r="I6060" s="156">
        <v>12.21</v>
      </c>
      <c r="J6060" s="156" t="s">
        <v>4328</v>
      </c>
      <c r="K6060" s="151" t="str">
        <f>IFERROR(IF(VLOOKUP(B6060,comp!$D:$L,1,FALSE)=B6060,"",""),"Novo")</f>
        <v/>
      </c>
    </row>
    <row r="6061" spans="1:11">
      <c r="A6061" s="151">
        <v>6180</v>
      </c>
      <c r="B6061" s="151">
        <v>6214</v>
      </c>
      <c r="C6061" s="151" t="s">
        <v>4567</v>
      </c>
      <c r="D6061" s="151" t="s">
        <v>838</v>
      </c>
      <c r="E6061" s="151">
        <v>0.58041960000000004</v>
      </c>
      <c r="F6061" s="154" t="s">
        <v>8782</v>
      </c>
      <c r="G6061" s="156">
        <v>128.98664770799999</v>
      </c>
      <c r="H6061" s="156">
        <v>0</v>
      </c>
      <c r="I6061" s="156">
        <v>224980.283133174</v>
      </c>
      <c r="J6061" s="156" t="s">
        <v>4328</v>
      </c>
      <c r="K6061" s="151" t="str">
        <f>IFERROR(IF(VLOOKUP(B6061,comp!$D:$L,1,FALSE)=B6061,"",""),"Novo")</f>
        <v/>
      </c>
    </row>
    <row r="6062" spans="1:11">
      <c r="A6062" s="151">
        <v>6212</v>
      </c>
      <c r="B6062" s="151">
        <v>6212</v>
      </c>
      <c r="C6062" s="151" t="s">
        <v>840</v>
      </c>
      <c r="D6062" s="151" t="s">
        <v>826</v>
      </c>
      <c r="E6062" s="151">
        <v>1</v>
      </c>
      <c r="F6062" s="154" t="s">
        <v>8783</v>
      </c>
      <c r="G6062" s="156">
        <v>12.21</v>
      </c>
      <c r="H6062" s="156">
        <v>0</v>
      </c>
      <c r="I6062" s="156">
        <v>31.147059449999997</v>
      </c>
      <c r="J6062" s="156" t="s">
        <v>4328</v>
      </c>
      <c r="K6062" s="151" t="str">
        <f>IFERROR(IF(VLOOKUP(B6062,comp!$D:$L,1,FALSE)=B6062,"",""),"Novo")</f>
        <v/>
      </c>
    </row>
    <row r="6063" spans="1:11">
      <c r="A6063" s="151">
        <v>6212</v>
      </c>
      <c r="B6063" s="151">
        <v>4006</v>
      </c>
      <c r="C6063" s="151" t="s">
        <v>4568</v>
      </c>
      <c r="D6063" s="151" t="s">
        <v>1606</v>
      </c>
      <c r="E6063" s="151">
        <v>135.74208139999999</v>
      </c>
      <c r="F6063" s="154" t="s">
        <v>8784</v>
      </c>
      <c r="G6063" s="156">
        <v>224980.283133174</v>
      </c>
      <c r="H6063" s="156">
        <v>0</v>
      </c>
      <c r="I6063" s="156">
        <v>4.440422688</v>
      </c>
      <c r="J6063" s="156" t="s">
        <v>4328</v>
      </c>
      <c r="K6063" s="151" t="str">
        <f>IFERROR(IF(VLOOKUP(B6063,comp!$D:$L,1,FALSE)=B6063,"",""),"Novo")</f>
        <v/>
      </c>
    </row>
    <row r="6064" spans="1:11">
      <c r="A6064" s="151">
        <v>6212</v>
      </c>
      <c r="B6064" s="151">
        <v>4448</v>
      </c>
      <c r="C6064" s="151" t="s">
        <v>2169</v>
      </c>
      <c r="D6064" s="151" t="s">
        <v>826</v>
      </c>
      <c r="E6064" s="151">
        <v>1.5972850999999999</v>
      </c>
      <c r="F6064" s="154" t="s">
        <v>8785</v>
      </c>
      <c r="G6064" s="156">
        <v>31.147059449999997</v>
      </c>
      <c r="H6064" s="156">
        <v>0</v>
      </c>
      <c r="I6064" s="156">
        <v>16.501492820999999</v>
      </c>
      <c r="J6064" s="156" t="s">
        <v>4328</v>
      </c>
      <c r="K6064" s="151" t="str">
        <f>IFERROR(IF(VLOOKUP(B6064,comp!$D:$L,1,FALSE)=B6064,"",""),"Novo")</f>
        <v/>
      </c>
    </row>
    <row r="6065" spans="1:11">
      <c r="A6065" s="151">
        <v>6212</v>
      </c>
      <c r="B6065" s="151">
        <v>4491</v>
      </c>
      <c r="C6065" s="151" t="s">
        <v>825</v>
      </c>
      <c r="D6065" s="151" t="s">
        <v>826</v>
      </c>
      <c r="E6065" s="151">
        <v>0.60331829999999997</v>
      </c>
      <c r="F6065" s="154" t="s">
        <v>7055</v>
      </c>
      <c r="G6065" s="156">
        <v>4.440422688</v>
      </c>
      <c r="H6065" s="156">
        <v>0</v>
      </c>
      <c r="I6065" s="156">
        <v>1.1420663200000001</v>
      </c>
      <c r="J6065" s="156" t="s">
        <v>4328</v>
      </c>
      <c r="K6065" s="151" t="str">
        <f>IFERROR(IF(VLOOKUP(B6065,comp!$D:$L,1,FALSE)=B6065,"",""),"Novo")</f>
        <v/>
      </c>
    </row>
    <row r="6066" spans="1:11">
      <c r="A6066" s="151">
        <v>6212</v>
      </c>
      <c r="B6066" s="151">
        <v>4500</v>
      </c>
      <c r="C6066" s="151" t="s">
        <v>2291</v>
      </c>
      <c r="D6066" s="151" t="s">
        <v>826</v>
      </c>
      <c r="E6066" s="151">
        <v>1.1628959000000001</v>
      </c>
      <c r="F6066" s="154" t="s">
        <v>8786</v>
      </c>
      <c r="G6066" s="156">
        <v>16.501492820999999</v>
      </c>
      <c r="H6066" s="156">
        <v>0</v>
      </c>
      <c r="I6066" s="156">
        <v>0.26042236600000002</v>
      </c>
      <c r="J6066" s="156" t="s">
        <v>4328</v>
      </c>
      <c r="K6066" s="151" t="str">
        <f>IFERROR(IF(VLOOKUP(B6066,comp!$D:$L,1,FALSE)=B6066,"",""),"Novo")</f>
        <v/>
      </c>
    </row>
    <row r="6067" spans="1:11">
      <c r="A6067" s="151">
        <v>6212</v>
      </c>
      <c r="B6067" s="151">
        <v>4509</v>
      </c>
      <c r="C6067" s="151" t="s">
        <v>1857</v>
      </c>
      <c r="D6067" s="151" t="s">
        <v>826</v>
      </c>
      <c r="E6067" s="151">
        <v>0.30618400000000001</v>
      </c>
      <c r="F6067" s="154" t="s">
        <v>7180</v>
      </c>
      <c r="G6067" s="156">
        <v>1.1420663200000001</v>
      </c>
      <c r="H6067" s="156">
        <v>0</v>
      </c>
      <c r="I6067" s="156">
        <v>2.1993513359999999</v>
      </c>
      <c r="J6067" s="156" t="s">
        <v>4328</v>
      </c>
      <c r="K6067" s="151" t="str">
        <f>IFERROR(IF(VLOOKUP(B6067,comp!$D:$L,1,FALSE)=B6067,"",""),"Novo")</f>
        <v/>
      </c>
    </row>
    <row r="6068" spans="1:11">
      <c r="A6068" s="151">
        <v>6212</v>
      </c>
      <c r="B6068" s="151">
        <v>4512</v>
      </c>
      <c r="C6068" s="151" t="s">
        <v>2163</v>
      </c>
      <c r="D6068" s="151" t="s">
        <v>826</v>
      </c>
      <c r="E6068" s="151">
        <v>0.14630470000000001</v>
      </c>
      <c r="F6068" s="154" t="s">
        <v>7291</v>
      </c>
      <c r="G6068" s="156">
        <v>0.26042236600000002</v>
      </c>
      <c r="H6068" s="156">
        <v>0</v>
      </c>
      <c r="I6068" s="156">
        <v>0.54268479799999991</v>
      </c>
      <c r="J6068" s="156" t="s">
        <v>4328</v>
      </c>
      <c r="K6068" s="151" t="str">
        <f>IFERROR(IF(VLOOKUP(B6068,comp!$D:$L,1,FALSE)=B6068,"",""),"Novo")</f>
        <v/>
      </c>
    </row>
    <row r="6069" spans="1:11">
      <c r="A6069" s="151">
        <v>6212</v>
      </c>
      <c r="B6069" s="151">
        <v>4513</v>
      </c>
      <c r="C6069" s="151" t="s">
        <v>4569</v>
      </c>
      <c r="D6069" s="151" t="s">
        <v>826</v>
      </c>
      <c r="E6069" s="151">
        <v>0.4245852</v>
      </c>
      <c r="F6069" s="154" t="s">
        <v>8787</v>
      </c>
      <c r="G6069" s="156">
        <v>2.1993513359999999</v>
      </c>
      <c r="H6069" s="156">
        <v>0</v>
      </c>
      <c r="I6069" s="156">
        <v>2.2607466000000001</v>
      </c>
      <c r="J6069" s="156" t="s">
        <v>4328</v>
      </c>
      <c r="K6069" s="151" t="str">
        <f>IFERROR(IF(VLOOKUP(B6069,comp!$D:$L,1,FALSE)=B6069,"",""),"Novo")</f>
        <v/>
      </c>
    </row>
    <row r="6070" spans="1:11">
      <c r="A6070" s="151">
        <v>6212</v>
      </c>
      <c r="B6070" s="151">
        <v>4517</v>
      </c>
      <c r="C6070" s="151" t="s">
        <v>1853</v>
      </c>
      <c r="D6070" s="151" t="s">
        <v>826</v>
      </c>
      <c r="E6070" s="151">
        <v>0.2111614</v>
      </c>
      <c r="F6070" s="154" t="s">
        <v>8788</v>
      </c>
      <c r="G6070" s="156">
        <v>0.54268479799999991</v>
      </c>
      <c r="H6070" s="156">
        <v>0</v>
      </c>
      <c r="I6070" s="156">
        <v>5.6721566719999998</v>
      </c>
      <c r="J6070" s="156" t="s">
        <v>4328</v>
      </c>
      <c r="K6070" s="151" t="str">
        <f>IFERROR(IF(VLOOKUP(B6070,comp!$D:$L,1,FALSE)=B6070,"",""),"Novo")</f>
        <v/>
      </c>
    </row>
    <row r="6071" spans="1:11">
      <c r="A6071" s="151">
        <v>6212</v>
      </c>
      <c r="B6071" s="151">
        <v>6194</v>
      </c>
      <c r="C6071" s="151" t="s">
        <v>829</v>
      </c>
      <c r="D6071" s="151" t="s">
        <v>826</v>
      </c>
      <c r="E6071" s="151">
        <v>0.43061840000000001</v>
      </c>
      <c r="F6071" s="154" t="s">
        <v>8789</v>
      </c>
      <c r="G6071" s="156">
        <v>2.2607466000000001</v>
      </c>
      <c r="H6071" s="156">
        <v>0</v>
      </c>
      <c r="I6071" s="156">
        <v>370</v>
      </c>
      <c r="J6071" s="156" t="s">
        <v>4328</v>
      </c>
      <c r="K6071" s="151" t="str">
        <f>IFERROR(IF(VLOOKUP(B6071,comp!$D:$L,1,FALSE)=B6071,"",""),"Novo")</f>
        <v/>
      </c>
    </row>
    <row r="6072" spans="1:11">
      <c r="A6072" s="151">
        <v>6212</v>
      </c>
      <c r="B6072" s="151">
        <v>10567</v>
      </c>
      <c r="C6072" s="151" t="s">
        <v>4570</v>
      </c>
      <c r="D6072" s="151" t="s">
        <v>826</v>
      </c>
      <c r="E6072" s="151">
        <v>0.68174959999999996</v>
      </c>
      <c r="F6072" s="154" t="s">
        <v>8790</v>
      </c>
      <c r="G6072" s="156">
        <v>5.6721566719999998</v>
      </c>
      <c r="H6072" s="156">
        <v>0</v>
      </c>
      <c r="I6072" s="156">
        <v>648.62954659000002</v>
      </c>
      <c r="J6072" s="156" t="s">
        <v>4328</v>
      </c>
      <c r="K6072" s="151" t="str">
        <f>IFERROR(IF(VLOOKUP(B6072,comp!$D:$L,1,FALSE)=B6072,"",""),"Novo")</f>
        <v/>
      </c>
    </row>
    <row r="6073" spans="1:11">
      <c r="A6073" s="151">
        <v>6243</v>
      </c>
      <c r="B6073" s="151">
        <v>6243</v>
      </c>
      <c r="C6073" s="151" t="s">
        <v>4571</v>
      </c>
      <c r="D6073" s="151" t="s">
        <v>727</v>
      </c>
      <c r="E6073" s="151">
        <v>1</v>
      </c>
      <c r="F6073" s="154" t="s">
        <v>8791</v>
      </c>
      <c r="G6073" s="156">
        <v>370</v>
      </c>
      <c r="H6073" s="156">
        <v>0</v>
      </c>
      <c r="I6073" s="156">
        <v>9.6179838950000001</v>
      </c>
      <c r="J6073" s="156" t="s">
        <v>4328</v>
      </c>
      <c r="K6073" s="151" t="str">
        <f>IFERROR(IF(VLOOKUP(B6073,comp!$D:$L,1,FALSE)=B6073,"",""),"Novo")</f>
        <v/>
      </c>
    </row>
    <row r="6074" spans="1:11">
      <c r="A6074" s="151">
        <v>6243</v>
      </c>
      <c r="B6074" s="151">
        <v>6240</v>
      </c>
      <c r="C6074" s="151" t="s">
        <v>4572</v>
      </c>
      <c r="D6074" s="151" t="s">
        <v>727</v>
      </c>
      <c r="E6074" s="151">
        <v>1.324031</v>
      </c>
      <c r="F6074" s="154" t="s">
        <v>8792</v>
      </c>
      <c r="G6074" s="156">
        <v>648.62954659000002</v>
      </c>
      <c r="H6074" s="156">
        <v>0</v>
      </c>
      <c r="I6074" s="156">
        <v>51.226043309999994</v>
      </c>
      <c r="J6074" s="156" t="s">
        <v>4328</v>
      </c>
      <c r="K6074" s="151" t="str">
        <f>IFERROR(IF(VLOOKUP(B6074,comp!$D:$L,1,FALSE)=B6074,"",""),"Novo")</f>
        <v/>
      </c>
    </row>
    <row r="6075" spans="1:11">
      <c r="A6075" s="151">
        <v>6243</v>
      </c>
      <c r="B6075" s="151">
        <v>11234</v>
      </c>
      <c r="C6075" s="151" t="s">
        <v>4573</v>
      </c>
      <c r="D6075" s="151" t="s">
        <v>727</v>
      </c>
      <c r="E6075" s="151">
        <v>0.1612403</v>
      </c>
      <c r="F6075" s="154" t="s">
        <v>8793</v>
      </c>
      <c r="G6075" s="156">
        <v>9.6179838950000001</v>
      </c>
      <c r="H6075" s="156">
        <v>0</v>
      </c>
      <c r="I6075" s="156">
        <v>82.733020272000005</v>
      </c>
      <c r="J6075" s="156" t="s">
        <v>4328</v>
      </c>
      <c r="K6075" s="151" t="str">
        <f>IFERROR(IF(VLOOKUP(B6075,comp!$D:$L,1,FALSE)=B6075,"",""),"Novo")</f>
        <v/>
      </c>
    </row>
    <row r="6076" spans="1:11">
      <c r="A6076" s="151">
        <v>6243</v>
      </c>
      <c r="B6076" s="151">
        <v>11235</v>
      </c>
      <c r="C6076" s="151" t="s">
        <v>1858</v>
      </c>
      <c r="D6076" s="151" t="s">
        <v>727</v>
      </c>
      <c r="E6076" s="151">
        <v>0.37209300000000001</v>
      </c>
      <c r="F6076" s="154" t="s">
        <v>8794</v>
      </c>
      <c r="G6076" s="156">
        <v>51.226043309999994</v>
      </c>
      <c r="H6076" s="156">
        <v>0</v>
      </c>
      <c r="I6076" s="156">
        <v>69.726507269999999</v>
      </c>
      <c r="J6076" s="156" t="s">
        <v>4328</v>
      </c>
      <c r="K6076" s="151" t="str">
        <f>IFERROR(IF(VLOOKUP(B6076,comp!$D:$L,1,FALSE)=B6076,"",""),"Novo")</f>
        <v/>
      </c>
    </row>
    <row r="6077" spans="1:11">
      <c r="A6077" s="151">
        <v>6243</v>
      </c>
      <c r="B6077" s="151">
        <v>11236</v>
      </c>
      <c r="C6077" s="151" t="s">
        <v>1859</v>
      </c>
      <c r="D6077" s="151" t="s">
        <v>727</v>
      </c>
      <c r="E6077" s="151">
        <v>0.47286820000000002</v>
      </c>
      <c r="F6077" s="154" t="s">
        <v>8795</v>
      </c>
      <c r="G6077" s="156">
        <v>82.733020272000005</v>
      </c>
      <c r="H6077" s="156">
        <v>0</v>
      </c>
      <c r="I6077" s="156">
        <v>87.967338687999998</v>
      </c>
      <c r="J6077" s="156" t="s">
        <v>4328</v>
      </c>
      <c r="K6077" s="151" t="str">
        <f>IFERROR(IF(VLOOKUP(B6077,comp!$D:$L,1,FALSE)=B6077,"",""),"Novo")</f>
        <v/>
      </c>
    </row>
    <row r="6078" spans="1:11">
      <c r="A6078" s="151">
        <v>6243</v>
      </c>
      <c r="B6078" s="151">
        <v>11241</v>
      </c>
      <c r="C6078" s="151" t="s">
        <v>4574</v>
      </c>
      <c r="D6078" s="151" t="s">
        <v>727</v>
      </c>
      <c r="E6078" s="151">
        <v>0.43410850000000001</v>
      </c>
      <c r="F6078" s="154" t="s">
        <v>8796</v>
      </c>
      <c r="G6078" s="156">
        <v>69.726507269999999</v>
      </c>
      <c r="H6078" s="156">
        <v>0</v>
      </c>
      <c r="I6078" s="156">
        <v>168.28767325799998</v>
      </c>
      <c r="J6078" s="156" t="s">
        <v>4328</v>
      </c>
      <c r="K6078" s="151" t="str">
        <f>IFERROR(IF(VLOOKUP(B6078,comp!$D:$L,1,FALSE)=B6078,"",""),"Novo")</f>
        <v/>
      </c>
    </row>
    <row r="6079" spans="1:11">
      <c r="A6079" s="151">
        <v>6243</v>
      </c>
      <c r="B6079" s="151">
        <v>11244</v>
      </c>
      <c r="C6079" s="151" t="s">
        <v>4575</v>
      </c>
      <c r="D6079" s="151" t="s">
        <v>727</v>
      </c>
      <c r="E6079" s="151">
        <v>0.4875968</v>
      </c>
      <c r="F6079" s="154" t="s">
        <v>8797</v>
      </c>
      <c r="G6079" s="156">
        <v>87.967338687999998</v>
      </c>
      <c r="H6079" s="156">
        <v>0</v>
      </c>
      <c r="I6079" s="156">
        <v>11.154852016</v>
      </c>
      <c r="J6079" s="156" t="s">
        <v>4328</v>
      </c>
      <c r="K6079" s="151" t="str">
        <f>IFERROR(IF(VLOOKUP(B6079,comp!$D:$L,1,FALSE)=B6079,"",""),"Novo")</f>
        <v/>
      </c>
    </row>
    <row r="6080" spans="1:11">
      <c r="A6080" s="151">
        <v>6243</v>
      </c>
      <c r="B6080" s="151">
        <v>11245</v>
      </c>
      <c r="C6080" s="151" t="s">
        <v>1860</v>
      </c>
      <c r="D6080" s="151" t="s">
        <v>727</v>
      </c>
      <c r="E6080" s="151">
        <v>0.67441859999999998</v>
      </c>
      <c r="F6080" s="154" t="s">
        <v>8798</v>
      </c>
      <c r="G6080" s="156">
        <v>168.28767325799998</v>
      </c>
      <c r="H6080" s="156">
        <v>0</v>
      </c>
      <c r="I6080" s="156">
        <v>6584.7355480480001</v>
      </c>
      <c r="J6080" s="156" t="s">
        <v>4328</v>
      </c>
      <c r="K6080" s="151" t="str">
        <f>IFERROR(IF(VLOOKUP(B6080,comp!$D:$L,1,FALSE)=B6080,"",""),"Novo")</f>
        <v/>
      </c>
    </row>
    <row r="6081" spans="1:11">
      <c r="A6081" s="151">
        <v>6243</v>
      </c>
      <c r="B6081" s="151">
        <v>11289</v>
      </c>
      <c r="C6081" s="151" t="s">
        <v>4576</v>
      </c>
      <c r="D6081" s="151" t="s">
        <v>727</v>
      </c>
      <c r="E6081" s="151">
        <v>0.1736434</v>
      </c>
      <c r="F6081" s="154" t="s">
        <v>8799</v>
      </c>
      <c r="G6081" s="156">
        <v>11.154852016</v>
      </c>
      <c r="H6081" s="156">
        <v>0</v>
      </c>
      <c r="I6081" s="156">
        <v>754.39177340800006</v>
      </c>
      <c r="J6081" s="156" t="s">
        <v>4328</v>
      </c>
      <c r="K6081" s="151" t="str">
        <f>IFERROR(IF(VLOOKUP(B6081,comp!$D:$L,1,FALSE)=B6081,"",""),"Novo")</f>
        <v/>
      </c>
    </row>
    <row r="6082" spans="1:11">
      <c r="A6082" s="151">
        <v>6243</v>
      </c>
      <c r="B6082" s="151">
        <v>11296</v>
      </c>
      <c r="C6082" s="151" t="s">
        <v>4577</v>
      </c>
      <c r="D6082" s="151" t="s">
        <v>727</v>
      </c>
      <c r="E6082" s="151">
        <v>4.2186045999999999</v>
      </c>
      <c r="F6082" s="154" t="s">
        <v>8800</v>
      </c>
      <c r="G6082" s="156">
        <v>6584.7355480480001</v>
      </c>
      <c r="H6082" s="156">
        <v>0</v>
      </c>
      <c r="I6082" s="156">
        <v>448.32368272799994</v>
      </c>
      <c r="J6082" s="156" t="s">
        <v>4328</v>
      </c>
      <c r="K6082" s="151" t="str">
        <f>IFERROR(IF(VLOOKUP(B6082,comp!$D:$L,1,FALSE)=B6082,"",""),"Novo")</f>
        <v/>
      </c>
    </row>
    <row r="6083" spans="1:11">
      <c r="A6083" s="151">
        <v>6243</v>
      </c>
      <c r="B6083" s="151">
        <v>11299</v>
      </c>
      <c r="C6083" s="151" t="s">
        <v>2717</v>
      </c>
      <c r="D6083" s="151" t="s">
        <v>727</v>
      </c>
      <c r="E6083" s="151">
        <v>1.4279069</v>
      </c>
      <c r="F6083" s="154" t="s">
        <v>8801</v>
      </c>
      <c r="G6083" s="156">
        <v>754.39177340800006</v>
      </c>
      <c r="H6083" s="156">
        <v>0</v>
      </c>
      <c r="I6083" s="156">
        <v>25.700301158000002</v>
      </c>
      <c r="J6083" s="156" t="s">
        <v>4328</v>
      </c>
      <c r="K6083" s="151" t="str">
        <f>IFERROR(IF(VLOOKUP(B6083,comp!$D:$L,1,FALSE)=B6083,"",""),"Novo")</f>
        <v/>
      </c>
    </row>
    <row r="6084" spans="1:11">
      <c r="A6084" s="151">
        <v>6243</v>
      </c>
      <c r="B6084" s="151">
        <v>11301</v>
      </c>
      <c r="C6084" s="151" t="s">
        <v>4578</v>
      </c>
      <c r="D6084" s="151" t="s">
        <v>727</v>
      </c>
      <c r="E6084" s="151">
        <v>1.1007750999999999</v>
      </c>
      <c r="F6084" s="154" t="s">
        <v>8802</v>
      </c>
      <c r="G6084" s="156">
        <v>448.32368272799994</v>
      </c>
      <c r="H6084" s="156">
        <v>0</v>
      </c>
      <c r="I6084" s="156">
        <v>278.90602908</v>
      </c>
      <c r="J6084" s="156" t="s">
        <v>4328</v>
      </c>
      <c r="K6084" s="151" t="str">
        <f>IFERROR(IF(VLOOKUP(B6084,comp!$D:$L,1,FALSE)=B6084,"",""),"Novo")</f>
        <v/>
      </c>
    </row>
    <row r="6085" spans="1:11">
      <c r="A6085" s="151">
        <v>6243</v>
      </c>
      <c r="B6085" s="151">
        <v>11315</v>
      </c>
      <c r="C6085" s="151" t="s">
        <v>4579</v>
      </c>
      <c r="D6085" s="151" t="s">
        <v>727</v>
      </c>
      <c r="E6085" s="151">
        <v>0.26356580000000002</v>
      </c>
      <c r="F6085" s="154" t="s">
        <v>8803</v>
      </c>
      <c r="G6085" s="156">
        <v>25.700301158000002</v>
      </c>
      <c r="H6085" s="156">
        <v>0</v>
      </c>
      <c r="I6085" s="156">
        <v>0.37718659900000001</v>
      </c>
      <c r="J6085" s="156" t="s">
        <v>4328</v>
      </c>
      <c r="K6085" s="151" t="str">
        <f>IFERROR(IF(VLOOKUP(B6085,comp!$D:$L,1,FALSE)=B6085,"",""),"Novo")</f>
        <v/>
      </c>
    </row>
    <row r="6086" spans="1:11">
      <c r="A6086" s="151">
        <v>6243</v>
      </c>
      <c r="B6086" s="151">
        <v>11316</v>
      </c>
      <c r="C6086" s="151" t="s">
        <v>4580</v>
      </c>
      <c r="D6086" s="151" t="s">
        <v>727</v>
      </c>
      <c r="E6086" s="151">
        <v>0.86821700000000002</v>
      </c>
      <c r="F6086" s="154" t="s">
        <v>8804</v>
      </c>
      <c r="G6086" s="156">
        <v>278.90602908</v>
      </c>
      <c r="H6086" s="156">
        <v>0</v>
      </c>
      <c r="I6086" s="156">
        <v>0.67236341200000005</v>
      </c>
      <c r="J6086" s="156" t="s">
        <v>4328</v>
      </c>
      <c r="K6086" s="151" t="str">
        <f>IFERROR(IF(VLOOKUP(B6086,comp!$D:$L,1,FALSE)=B6086,"",""),"Novo")</f>
        <v/>
      </c>
    </row>
    <row r="6087" spans="1:11">
      <c r="A6087" s="151">
        <v>6243</v>
      </c>
      <c r="B6087" s="151">
        <v>11707</v>
      </c>
      <c r="C6087" s="151" t="s">
        <v>4581</v>
      </c>
      <c r="D6087" s="151" t="s">
        <v>727</v>
      </c>
      <c r="E6087" s="151">
        <v>3.1937899999999998E-2</v>
      </c>
      <c r="F6087" s="154" t="s">
        <v>7962</v>
      </c>
      <c r="G6087" s="156">
        <v>0.37718659900000001</v>
      </c>
      <c r="H6087" s="156">
        <v>0</v>
      </c>
      <c r="I6087" s="156">
        <v>3.7107427499999996</v>
      </c>
      <c r="J6087" s="156" t="s">
        <v>4328</v>
      </c>
      <c r="K6087" s="151" t="str">
        <f>IFERROR(IF(VLOOKUP(B6087,comp!$D:$L,1,FALSE)=B6087,"",""),"Novo")</f>
        <v/>
      </c>
    </row>
    <row r="6088" spans="1:11">
      <c r="A6088" s="151">
        <v>6243</v>
      </c>
      <c r="B6088" s="151">
        <v>11708</v>
      </c>
      <c r="C6088" s="151" t="s">
        <v>4582</v>
      </c>
      <c r="D6088" s="151" t="s">
        <v>727</v>
      </c>
      <c r="E6088" s="151">
        <v>4.2635600000000003E-2</v>
      </c>
      <c r="F6088" s="154" t="s">
        <v>8805</v>
      </c>
      <c r="G6088" s="156">
        <v>0.67236341200000005</v>
      </c>
      <c r="H6088" s="156">
        <v>0</v>
      </c>
      <c r="I6088" s="156">
        <v>19.611204350000001</v>
      </c>
      <c r="J6088" s="156" t="s">
        <v>4328</v>
      </c>
      <c r="K6088" s="151" t="str">
        <f>IFERROR(IF(VLOOKUP(B6088,comp!$D:$L,1,FALSE)=B6088,"",""),"Novo")</f>
        <v/>
      </c>
    </row>
    <row r="6089" spans="1:11">
      <c r="A6089" s="151">
        <v>6243</v>
      </c>
      <c r="B6089" s="151">
        <v>11709</v>
      </c>
      <c r="C6089" s="151" t="s">
        <v>4583</v>
      </c>
      <c r="D6089" s="151" t="s">
        <v>727</v>
      </c>
      <c r="E6089" s="151">
        <v>0.10015499999999999</v>
      </c>
      <c r="F6089" s="154" t="s">
        <v>8806</v>
      </c>
      <c r="G6089" s="156">
        <v>3.7107427499999996</v>
      </c>
      <c r="H6089" s="156">
        <v>0</v>
      </c>
      <c r="I6089" s="156">
        <v>117.189886638</v>
      </c>
      <c r="J6089" s="156" t="s">
        <v>4328</v>
      </c>
      <c r="K6089" s="151" t="str">
        <f>IFERROR(IF(VLOOKUP(B6089,comp!$D:$L,1,FALSE)=B6089,"",""),"Novo")</f>
        <v/>
      </c>
    </row>
    <row r="6090" spans="1:11">
      <c r="A6090" s="151">
        <v>6243</v>
      </c>
      <c r="B6090" s="151">
        <v>11710</v>
      </c>
      <c r="C6090" s="151" t="s">
        <v>4584</v>
      </c>
      <c r="D6090" s="151" t="s">
        <v>727</v>
      </c>
      <c r="E6090" s="151">
        <v>0.23023250000000001</v>
      </c>
      <c r="F6090" s="154" t="s">
        <v>8807</v>
      </c>
      <c r="G6090" s="156">
        <v>19.611204350000001</v>
      </c>
      <c r="H6090" s="156">
        <v>0</v>
      </c>
      <c r="I6090" s="156">
        <v>4.2341377859999998</v>
      </c>
      <c r="J6090" s="156" t="s">
        <v>4328</v>
      </c>
      <c r="K6090" s="151" t="str">
        <f>IFERROR(IF(VLOOKUP(B6090,comp!$D:$L,1,FALSE)=B6090,"",""),"Novo")</f>
        <v/>
      </c>
    </row>
    <row r="6091" spans="1:11">
      <c r="A6091" s="151">
        <v>6243</v>
      </c>
      <c r="B6091" s="151">
        <v>14112</v>
      </c>
      <c r="C6091" s="151" t="s">
        <v>2716</v>
      </c>
      <c r="D6091" s="151" t="s">
        <v>727</v>
      </c>
      <c r="E6091" s="151">
        <v>0.56279060000000003</v>
      </c>
      <c r="F6091" s="154" t="s">
        <v>8808</v>
      </c>
      <c r="G6091" s="156">
        <v>117.189886638</v>
      </c>
      <c r="H6091" s="156">
        <v>0</v>
      </c>
      <c r="I6091" s="156">
        <v>14.570169632000001</v>
      </c>
      <c r="J6091" s="156" t="s">
        <v>4328</v>
      </c>
      <c r="K6091" s="151" t="str">
        <f>IFERROR(IF(VLOOKUP(B6091,comp!$D:$L,1,FALSE)=B6091,"",""),"Novo")</f>
        <v/>
      </c>
    </row>
    <row r="6092" spans="1:11">
      <c r="A6092" s="151">
        <v>6243</v>
      </c>
      <c r="B6092" s="151">
        <v>21059</v>
      </c>
      <c r="C6092" s="151" t="s">
        <v>4585</v>
      </c>
      <c r="D6092" s="151" t="s">
        <v>727</v>
      </c>
      <c r="E6092" s="151">
        <v>0.10697669999999999</v>
      </c>
      <c r="F6092" s="154" t="s">
        <v>8809</v>
      </c>
      <c r="G6092" s="156">
        <v>4.2341377859999998</v>
      </c>
      <c r="H6092" s="156">
        <v>0</v>
      </c>
      <c r="I6092" s="156">
        <v>22.767130359999999</v>
      </c>
      <c r="J6092" s="156" t="s">
        <v>4328</v>
      </c>
      <c r="K6092" s="151" t="str">
        <f>IFERROR(IF(VLOOKUP(B6092,comp!$D:$L,1,FALSE)=B6092,"",""),"Novo")</f>
        <v/>
      </c>
    </row>
    <row r="6093" spans="1:11">
      <c r="A6093" s="151">
        <v>6243</v>
      </c>
      <c r="B6093" s="151">
        <v>21060</v>
      </c>
      <c r="C6093" s="151" t="s">
        <v>4586</v>
      </c>
      <c r="D6093" s="151" t="s">
        <v>727</v>
      </c>
      <c r="E6093" s="151">
        <v>0.1984496</v>
      </c>
      <c r="F6093" s="154" t="s">
        <v>8699</v>
      </c>
      <c r="G6093" s="156">
        <v>14.570169632000001</v>
      </c>
      <c r="H6093" s="156">
        <v>0</v>
      </c>
      <c r="I6093" s="156">
        <v>56.47533808</v>
      </c>
      <c r="J6093" s="156" t="s">
        <v>4328</v>
      </c>
      <c r="K6093" s="151" t="str">
        <f>IFERROR(IF(VLOOKUP(B6093,comp!$D:$L,1,FALSE)=B6093,"",""),"Novo")</f>
        <v/>
      </c>
    </row>
    <row r="6094" spans="1:11">
      <c r="A6094" s="151">
        <v>6243</v>
      </c>
      <c r="B6094" s="151">
        <v>21061</v>
      </c>
      <c r="C6094" s="151" t="s">
        <v>4587</v>
      </c>
      <c r="D6094" s="151" t="s">
        <v>727</v>
      </c>
      <c r="E6094" s="151">
        <v>0.248062</v>
      </c>
      <c r="F6094" s="154" t="s">
        <v>8810</v>
      </c>
      <c r="G6094" s="156">
        <v>22.767130359999999</v>
      </c>
      <c r="H6094" s="156">
        <v>0</v>
      </c>
      <c r="I6094" s="156">
        <v>60.118438397999988</v>
      </c>
      <c r="J6094" s="156" t="s">
        <v>4328</v>
      </c>
      <c r="K6094" s="151" t="str">
        <f>IFERROR(IF(VLOOKUP(B6094,comp!$D:$L,1,FALSE)=B6094,"",""),"Novo")</f>
        <v/>
      </c>
    </row>
    <row r="6095" spans="1:11">
      <c r="A6095" s="151">
        <v>6243</v>
      </c>
      <c r="B6095" s="151">
        <v>21062</v>
      </c>
      <c r="C6095" s="151" t="s">
        <v>4588</v>
      </c>
      <c r="D6095" s="151" t="s">
        <v>727</v>
      </c>
      <c r="E6095" s="151">
        <v>0.39069759999999998</v>
      </c>
      <c r="F6095" s="154" t="s">
        <v>8811</v>
      </c>
      <c r="G6095" s="156">
        <v>56.47533808</v>
      </c>
      <c r="H6095" s="156">
        <v>0</v>
      </c>
      <c r="I6095" s="156">
        <v>673.15069303199994</v>
      </c>
      <c r="J6095" s="156" t="s">
        <v>4328</v>
      </c>
      <c r="K6095" s="151" t="str">
        <f>IFERROR(IF(VLOOKUP(B6095,comp!$D:$L,1,FALSE)=B6095,"",""),"Novo")</f>
        <v/>
      </c>
    </row>
    <row r="6096" spans="1:11">
      <c r="A6096" s="151">
        <v>6243</v>
      </c>
      <c r="B6096" s="151">
        <v>21071</v>
      </c>
      <c r="C6096" s="151" t="s">
        <v>4589</v>
      </c>
      <c r="D6096" s="151" t="s">
        <v>727</v>
      </c>
      <c r="E6096" s="151">
        <v>0.40310069999999998</v>
      </c>
      <c r="F6096" s="154" t="s">
        <v>8812</v>
      </c>
      <c r="G6096" s="156">
        <v>60.118438397999988</v>
      </c>
      <c r="H6096" s="156">
        <v>0</v>
      </c>
      <c r="I6096" s="156">
        <v>25.97</v>
      </c>
      <c r="J6096" s="156" t="s">
        <v>4328</v>
      </c>
      <c r="K6096" s="151" t="str">
        <f>IFERROR(IF(VLOOKUP(B6096,comp!$D:$L,1,FALSE)=B6096,"",""),"Novo")</f>
        <v/>
      </c>
    </row>
    <row r="6097" spans="1:11">
      <c r="A6097" s="151">
        <v>6243</v>
      </c>
      <c r="B6097" s="151">
        <v>21090</v>
      </c>
      <c r="C6097" s="151" t="s">
        <v>4590</v>
      </c>
      <c r="D6097" s="151" t="s">
        <v>727</v>
      </c>
      <c r="E6097" s="151">
        <v>1.3488372</v>
      </c>
      <c r="F6097" s="154" t="s">
        <v>8813</v>
      </c>
      <c r="G6097" s="156">
        <v>673.15069303199994</v>
      </c>
      <c r="H6097" s="156">
        <v>0</v>
      </c>
      <c r="I6097" s="156">
        <v>12.618100060000002</v>
      </c>
      <c r="J6097" s="156" t="s">
        <v>4328</v>
      </c>
      <c r="K6097" s="151" t="str">
        <f>IFERROR(IF(VLOOKUP(B6097,comp!$D:$L,1,FALSE)=B6097,"",""),"Novo")</f>
        <v/>
      </c>
    </row>
    <row r="6098" spans="1:11">
      <c r="A6098" s="151">
        <v>7156</v>
      </c>
      <c r="B6098" s="151">
        <v>7156</v>
      </c>
      <c r="C6098" s="151" t="s">
        <v>2129</v>
      </c>
      <c r="D6098" s="151" t="s">
        <v>838</v>
      </c>
      <c r="E6098" s="151">
        <v>1</v>
      </c>
      <c r="F6098" s="154" t="s">
        <v>8814</v>
      </c>
      <c r="G6098" s="156">
        <v>25.97</v>
      </c>
      <c r="H6098" s="156">
        <v>0</v>
      </c>
      <c r="I6098" s="156">
        <v>2.3688599199999998</v>
      </c>
      <c r="J6098" s="156" t="s">
        <v>4328</v>
      </c>
      <c r="K6098" s="151" t="str">
        <f>IFERROR(IF(VLOOKUP(B6098,comp!$D:$L,1,FALSE)=B6098,"",""),"Novo")</f>
        <v/>
      </c>
    </row>
    <row r="6099" spans="1:11">
      <c r="A6099" s="151">
        <v>7156</v>
      </c>
      <c r="B6099" s="151">
        <v>7155</v>
      </c>
      <c r="C6099" s="151" t="s">
        <v>1783</v>
      </c>
      <c r="D6099" s="151" t="s">
        <v>838</v>
      </c>
      <c r="E6099" s="151">
        <v>0.69713259999999999</v>
      </c>
      <c r="F6099" s="154" t="s">
        <v>8361</v>
      </c>
      <c r="G6099" s="156">
        <v>12.618100060000002</v>
      </c>
      <c r="H6099" s="156">
        <v>0</v>
      </c>
      <c r="I6099" s="156">
        <v>5.6783866659999997</v>
      </c>
      <c r="J6099" s="156" t="s">
        <v>4328</v>
      </c>
      <c r="K6099" s="151" t="str">
        <f>IFERROR(IF(VLOOKUP(B6099,comp!$D:$L,1,FALSE)=B6099,"",""),"Novo")</f>
        <v/>
      </c>
    </row>
    <row r="6100" spans="1:11">
      <c r="A6100" s="151">
        <v>7156</v>
      </c>
      <c r="B6100" s="151">
        <v>10917</v>
      </c>
      <c r="C6100" s="151" t="s">
        <v>2212</v>
      </c>
      <c r="D6100" s="151" t="s">
        <v>838</v>
      </c>
      <c r="E6100" s="151">
        <v>0.30215049999999999</v>
      </c>
      <c r="F6100" s="154" t="s">
        <v>7046</v>
      </c>
      <c r="G6100" s="156">
        <v>2.3688599199999998</v>
      </c>
      <c r="H6100" s="156">
        <v>0</v>
      </c>
      <c r="I6100" s="156">
        <v>0.50834302200000003</v>
      </c>
      <c r="J6100" s="156" t="s">
        <v>4328</v>
      </c>
      <c r="K6100" s="151" t="str">
        <f>IFERROR(IF(VLOOKUP(B6100,comp!$D:$L,1,FALSE)=B6100,"",""),"Novo")</f>
        <v/>
      </c>
    </row>
    <row r="6101" spans="1:11">
      <c r="A6101" s="151">
        <v>7156</v>
      </c>
      <c r="B6101" s="151">
        <v>21141</v>
      </c>
      <c r="C6101" s="151" t="s">
        <v>2125</v>
      </c>
      <c r="D6101" s="151" t="s">
        <v>838</v>
      </c>
      <c r="E6101" s="151">
        <v>0.46774189999999999</v>
      </c>
      <c r="F6101" s="154" t="s">
        <v>7865</v>
      </c>
      <c r="G6101" s="156">
        <v>5.6783866659999997</v>
      </c>
      <c r="H6101" s="156">
        <v>0</v>
      </c>
      <c r="I6101" s="156">
        <v>1.3689518039999999</v>
      </c>
      <c r="J6101" s="156" t="s">
        <v>4328</v>
      </c>
      <c r="K6101" s="151" t="str">
        <f>IFERROR(IF(VLOOKUP(B6101,comp!$D:$L,1,FALSE)=B6101,"",""),"Novo")</f>
        <v/>
      </c>
    </row>
    <row r="6102" spans="1:11">
      <c r="A6102" s="151">
        <v>7156</v>
      </c>
      <c r="B6102" s="151">
        <v>34547</v>
      </c>
      <c r="C6102" s="151" t="s">
        <v>4591</v>
      </c>
      <c r="D6102" s="151" t="s">
        <v>826</v>
      </c>
      <c r="E6102" s="151">
        <v>0.14003940000000001</v>
      </c>
      <c r="F6102" s="154" t="s">
        <v>8815</v>
      </c>
      <c r="G6102" s="156">
        <v>0.50834302200000003</v>
      </c>
      <c r="H6102" s="156">
        <v>0</v>
      </c>
      <c r="I6102" s="156">
        <v>9.5149379000000006E-2</v>
      </c>
      <c r="J6102" s="156" t="s">
        <v>4328</v>
      </c>
      <c r="K6102" s="151" t="str">
        <f>IFERROR(IF(VLOOKUP(B6102,comp!$D:$L,1,FALSE)=B6102,"",""),"Novo")</f>
        <v/>
      </c>
    </row>
    <row r="6103" spans="1:11">
      <c r="A6103" s="151">
        <v>7156</v>
      </c>
      <c r="B6103" s="151">
        <v>34548</v>
      </c>
      <c r="C6103" s="151" t="s">
        <v>4592</v>
      </c>
      <c r="D6103" s="151" t="s">
        <v>826</v>
      </c>
      <c r="E6103" s="151">
        <v>0.2296899</v>
      </c>
      <c r="F6103" s="154" t="s">
        <v>8253</v>
      </c>
      <c r="G6103" s="156">
        <v>1.3689518039999999</v>
      </c>
      <c r="H6103" s="156">
        <v>0</v>
      </c>
      <c r="I6103" s="156">
        <v>0.20401253</v>
      </c>
      <c r="J6103" s="156" t="s">
        <v>4328</v>
      </c>
      <c r="K6103" s="151" t="str">
        <f>IFERROR(IF(VLOOKUP(B6103,comp!$D:$L,1,FALSE)=B6103,"",""),"Novo")</f>
        <v/>
      </c>
    </row>
    <row r="6104" spans="1:11">
      <c r="A6104" s="151">
        <v>7156</v>
      </c>
      <c r="B6104" s="151">
        <v>34550</v>
      </c>
      <c r="C6104" s="151" t="s">
        <v>4593</v>
      </c>
      <c r="D6104" s="151" t="s">
        <v>826</v>
      </c>
      <c r="E6104" s="151">
        <v>6.0604699999999997E-2</v>
      </c>
      <c r="F6104" s="154" t="s">
        <v>8816</v>
      </c>
      <c r="G6104" s="156">
        <v>9.5149379000000006E-2</v>
      </c>
      <c r="H6104" s="156">
        <v>0</v>
      </c>
      <c r="I6104" s="156">
        <v>0.33599497</v>
      </c>
      <c r="J6104" s="156" t="s">
        <v>4328</v>
      </c>
      <c r="K6104" s="151" t="str">
        <f>IFERROR(IF(VLOOKUP(B6104,comp!$D:$L,1,FALSE)=B6104,"",""),"Novo")</f>
        <v/>
      </c>
    </row>
    <row r="6105" spans="1:11">
      <c r="A6105" s="151">
        <v>7156</v>
      </c>
      <c r="B6105" s="151">
        <v>34557</v>
      </c>
      <c r="C6105" s="151" t="s">
        <v>4594</v>
      </c>
      <c r="D6105" s="151" t="s">
        <v>826</v>
      </c>
      <c r="E6105" s="151">
        <v>8.8701100000000005E-2</v>
      </c>
      <c r="F6105" s="154" t="s">
        <v>7959</v>
      </c>
      <c r="G6105" s="156">
        <v>0.20401253</v>
      </c>
      <c r="H6105" s="156">
        <v>0</v>
      </c>
      <c r="I6105" s="156">
        <v>10.899997478</v>
      </c>
      <c r="J6105" s="156" t="s">
        <v>4328</v>
      </c>
      <c r="K6105" s="151" t="str">
        <f>IFERROR(IF(VLOOKUP(B6105,comp!$D:$L,1,FALSE)=B6105,"",""),"Novo")</f>
        <v/>
      </c>
    </row>
    <row r="6106" spans="1:11">
      <c r="A6106" s="151">
        <v>7156</v>
      </c>
      <c r="B6106" s="151">
        <v>34558</v>
      </c>
      <c r="C6106" s="151" t="s">
        <v>4595</v>
      </c>
      <c r="D6106" s="151" t="s">
        <v>826</v>
      </c>
      <c r="E6106" s="151">
        <v>0.1138966</v>
      </c>
      <c r="F6106" s="154" t="s">
        <v>8817</v>
      </c>
      <c r="G6106" s="156">
        <v>0.33599497</v>
      </c>
      <c r="H6106" s="156">
        <v>0</v>
      </c>
      <c r="I6106" s="156">
        <v>7.657461839999999</v>
      </c>
      <c r="J6106" s="156" t="s">
        <v>4328</v>
      </c>
      <c r="K6106" s="151" t="str">
        <f>IFERROR(IF(VLOOKUP(B6106,comp!$D:$L,1,FALSE)=B6106,"",""),"Novo")</f>
        <v/>
      </c>
    </row>
    <row r="6107" spans="1:11">
      <c r="A6107" s="151">
        <v>7156</v>
      </c>
      <c r="B6107" s="151">
        <v>37411</v>
      </c>
      <c r="C6107" s="151" t="s">
        <v>4596</v>
      </c>
      <c r="D6107" s="151" t="s">
        <v>838</v>
      </c>
      <c r="E6107" s="151">
        <v>0.64803789999999994</v>
      </c>
      <c r="F6107" s="154" t="s">
        <v>7213</v>
      </c>
      <c r="G6107" s="156">
        <v>10.899997478</v>
      </c>
      <c r="H6107" s="156">
        <v>0</v>
      </c>
      <c r="I6107" s="156">
        <v>3.4406127</v>
      </c>
      <c r="J6107" s="156" t="s">
        <v>4328</v>
      </c>
      <c r="K6107" s="151" t="str">
        <f>IFERROR(IF(VLOOKUP(B6107,comp!$D:$L,1,FALSE)=B6107,"",""),"Novo")</f>
        <v/>
      </c>
    </row>
    <row r="6108" spans="1:11">
      <c r="A6108" s="151">
        <v>7156</v>
      </c>
      <c r="B6108" s="151">
        <v>39507</v>
      </c>
      <c r="C6108" s="151" t="s">
        <v>2127</v>
      </c>
      <c r="D6108" s="151" t="s">
        <v>838</v>
      </c>
      <c r="E6108" s="151">
        <v>0.54308239999999997</v>
      </c>
      <c r="F6108" s="154" t="s">
        <v>8818</v>
      </c>
      <c r="G6108" s="156">
        <v>7.657461839999999</v>
      </c>
      <c r="H6108" s="156">
        <v>0</v>
      </c>
      <c r="I6108" s="156">
        <v>5.2555818560000001</v>
      </c>
      <c r="J6108" s="156" t="s">
        <v>4328</v>
      </c>
      <c r="K6108" s="151" t="str">
        <f>IFERROR(IF(VLOOKUP(B6108,comp!$D:$L,1,FALSE)=B6108,"",""),"Novo")</f>
        <v/>
      </c>
    </row>
    <row r="6109" spans="1:11">
      <c r="A6109" s="151">
        <v>7156</v>
      </c>
      <c r="B6109" s="151">
        <v>39508</v>
      </c>
      <c r="C6109" s="151" t="s">
        <v>2216</v>
      </c>
      <c r="D6109" s="151" t="s">
        <v>838</v>
      </c>
      <c r="E6109" s="151">
        <v>0.36408600000000002</v>
      </c>
      <c r="F6109" s="154" t="s">
        <v>8819</v>
      </c>
      <c r="G6109" s="156">
        <v>3.4406127</v>
      </c>
      <c r="H6109" s="156">
        <v>0</v>
      </c>
      <c r="I6109" s="156">
        <v>16.5851264</v>
      </c>
      <c r="J6109" s="156" t="s">
        <v>4328</v>
      </c>
      <c r="K6109" s="151" t="str">
        <f>IFERROR(IF(VLOOKUP(B6109,comp!$D:$L,1,FALSE)=B6109,"",""),"Novo")</f>
        <v/>
      </c>
    </row>
    <row r="6110" spans="1:11">
      <c r="A6110" s="151">
        <v>7156</v>
      </c>
      <c r="B6110" s="151">
        <v>39509</v>
      </c>
      <c r="C6110" s="151" t="s">
        <v>2215</v>
      </c>
      <c r="D6110" s="151" t="s">
        <v>838</v>
      </c>
      <c r="E6110" s="151">
        <v>0.44996419999999998</v>
      </c>
      <c r="F6110" s="154" t="s">
        <v>8820</v>
      </c>
      <c r="G6110" s="156">
        <v>5.2555818560000001</v>
      </c>
      <c r="H6110" s="156">
        <v>0</v>
      </c>
      <c r="I6110" s="156">
        <v>1.351517648</v>
      </c>
      <c r="J6110" s="156" t="s">
        <v>4328</v>
      </c>
      <c r="K6110" s="151" t="str">
        <f>IFERROR(IF(VLOOKUP(B6110,comp!$D:$L,1,FALSE)=B6110,"",""),"Novo")</f>
        <v/>
      </c>
    </row>
    <row r="6111" spans="1:11">
      <c r="A6111" s="151">
        <v>7156</v>
      </c>
      <c r="B6111" s="151">
        <v>42406</v>
      </c>
      <c r="C6111" s="151" t="s">
        <v>2128</v>
      </c>
      <c r="D6111" s="151" t="s">
        <v>838</v>
      </c>
      <c r="E6111" s="151">
        <v>0.79928319999999997</v>
      </c>
      <c r="F6111" s="154" t="s">
        <v>8821</v>
      </c>
      <c r="G6111" s="156">
        <v>16.5851264</v>
      </c>
      <c r="H6111" s="156">
        <v>0</v>
      </c>
      <c r="I6111" s="156">
        <v>53.184752056000001</v>
      </c>
      <c r="J6111" s="156" t="s">
        <v>4328</v>
      </c>
      <c r="K6111" s="151" t="str">
        <f>IFERROR(IF(VLOOKUP(B6111,comp!$D:$L,1,FALSE)=B6111,"",""),"Novo")</f>
        <v/>
      </c>
    </row>
    <row r="6112" spans="1:11">
      <c r="A6112" s="151">
        <v>7156</v>
      </c>
      <c r="B6112" s="151">
        <v>42407</v>
      </c>
      <c r="C6112" s="151" t="s">
        <v>2126</v>
      </c>
      <c r="D6112" s="151" t="s">
        <v>826</v>
      </c>
      <c r="E6112" s="151">
        <v>0.2282969</v>
      </c>
      <c r="F6112" s="154" t="s">
        <v>8138</v>
      </c>
      <c r="G6112" s="156">
        <v>1.351517648</v>
      </c>
      <c r="H6112" s="156">
        <v>0</v>
      </c>
      <c r="I6112" s="156">
        <v>37.03</v>
      </c>
      <c r="J6112" s="156" t="s">
        <v>4328</v>
      </c>
      <c r="K6112" s="151" t="str">
        <f>IFERROR(IF(VLOOKUP(B6112,comp!$D:$L,1,FALSE)=B6112,"",""),"Novo")</f>
        <v/>
      </c>
    </row>
    <row r="6113" spans="1:11">
      <c r="A6113" s="151">
        <v>7156</v>
      </c>
      <c r="B6113" s="151">
        <v>43127</v>
      </c>
      <c r="C6113" s="151" t="s">
        <v>2130</v>
      </c>
      <c r="D6113" s="151" t="s">
        <v>838</v>
      </c>
      <c r="E6113" s="151">
        <v>1.4312366000000001</v>
      </c>
      <c r="F6113" s="154" t="s">
        <v>8822</v>
      </c>
      <c r="G6113" s="156">
        <v>53.184752056000001</v>
      </c>
      <c r="H6113" s="156">
        <v>0</v>
      </c>
      <c r="I6113" s="156">
        <v>0.7312318000000001</v>
      </c>
      <c r="J6113" s="156" t="s">
        <v>4328</v>
      </c>
      <c r="K6113" s="151" t="str">
        <f>IFERROR(IF(VLOOKUP(B6113,comp!$D:$L,1,FALSE)=B6113,"",""),"Novo")</f>
        <v/>
      </c>
    </row>
    <row r="6114" spans="1:11">
      <c r="A6114" s="151">
        <v>7158</v>
      </c>
      <c r="B6114" s="151">
        <v>7158</v>
      </c>
      <c r="C6114" s="151" t="s">
        <v>4597</v>
      </c>
      <c r="D6114" s="151" t="s">
        <v>838</v>
      </c>
      <c r="E6114" s="151">
        <v>1</v>
      </c>
      <c r="F6114" s="154" t="s">
        <v>8823</v>
      </c>
      <c r="G6114" s="156">
        <v>37.03</v>
      </c>
      <c r="H6114" s="156">
        <v>0</v>
      </c>
      <c r="I6114" s="156">
        <v>90.690631565000004</v>
      </c>
      <c r="J6114" s="156" t="s">
        <v>4328</v>
      </c>
      <c r="K6114" s="151" t="str">
        <f>IFERROR(IF(VLOOKUP(B6114,comp!$D:$L,1,FALSE)=B6114,"",""),"Novo")</f>
        <v/>
      </c>
    </row>
    <row r="6115" spans="1:11">
      <c r="A6115" s="151">
        <v>7158</v>
      </c>
      <c r="B6115" s="151">
        <v>7161</v>
      </c>
      <c r="C6115" s="151" t="s">
        <v>4598</v>
      </c>
      <c r="D6115" s="151" t="s">
        <v>838</v>
      </c>
      <c r="E6115" s="151">
        <v>0.14062150000000001</v>
      </c>
      <c r="F6115" s="154" t="s">
        <v>7271</v>
      </c>
      <c r="G6115" s="156">
        <v>0.7312318000000001</v>
      </c>
      <c r="H6115" s="156">
        <v>0</v>
      </c>
      <c r="I6115" s="156">
        <v>47.236016196000001</v>
      </c>
      <c r="J6115" s="156" t="s">
        <v>4328</v>
      </c>
      <c r="K6115" s="151" t="str">
        <f>IFERROR(IF(VLOOKUP(B6115,comp!$D:$L,1,FALSE)=B6115,"",""),"Novo")</f>
        <v/>
      </c>
    </row>
    <row r="6116" spans="1:11">
      <c r="A6116" s="151">
        <v>7158</v>
      </c>
      <c r="B6116" s="151">
        <v>7162</v>
      </c>
      <c r="C6116" s="151" t="s">
        <v>4599</v>
      </c>
      <c r="D6116" s="151" t="s">
        <v>838</v>
      </c>
      <c r="E6116" s="151">
        <v>1.5649807</v>
      </c>
      <c r="F6116" s="154" t="s">
        <v>8824</v>
      </c>
      <c r="G6116" s="156">
        <v>90.690631565000004</v>
      </c>
      <c r="H6116" s="156">
        <v>0</v>
      </c>
      <c r="I6116" s="156">
        <v>17.139941016000002</v>
      </c>
      <c r="J6116" s="156" t="s">
        <v>4328</v>
      </c>
      <c r="K6116" s="151" t="str">
        <f>IFERROR(IF(VLOOKUP(B6116,comp!$D:$L,1,FALSE)=B6116,"",""),"Novo")</f>
        <v/>
      </c>
    </row>
    <row r="6117" spans="1:11">
      <c r="A6117" s="151">
        <v>7158</v>
      </c>
      <c r="B6117" s="151">
        <v>7164</v>
      </c>
      <c r="C6117" s="151" t="s">
        <v>4600</v>
      </c>
      <c r="D6117" s="151" t="s">
        <v>838</v>
      </c>
      <c r="E6117" s="151">
        <v>1.1295078000000001</v>
      </c>
      <c r="F6117" s="154" t="s">
        <v>8825</v>
      </c>
      <c r="G6117" s="156">
        <v>47.236016196000001</v>
      </c>
      <c r="H6117" s="156">
        <v>0</v>
      </c>
      <c r="I6117" s="156">
        <v>15.145746943999999</v>
      </c>
      <c r="J6117" s="156" t="s">
        <v>4328</v>
      </c>
      <c r="K6117" s="151" t="str">
        <f>IFERROR(IF(VLOOKUP(B6117,comp!$D:$L,1,FALSE)=B6117,"",""),"Novo")</f>
        <v/>
      </c>
    </row>
    <row r="6118" spans="1:11">
      <c r="A6118" s="151">
        <v>7158</v>
      </c>
      <c r="B6118" s="151">
        <v>7167</v>
      </c>
      <c r="C6118" s="151" t="s">
        <v>4601</v>
      </c>
      <c r="D6118" s="151" t="s">
        <v>838</v>
      </c>
      <c r="E6118" s="151">
        <v>0.68042639999999999</v>
      </c>
      <c r="F6118" s="154" t="s">
        <v>8826</v>
      </c>
      <c r="G6118" s="156">
        <v>17.139941016000002</v>
      </c>
      <c r="H6118" s="156">
        <v>0</v>
      </c>
      <c r="I6118" s="156">
        <v>5.6580362480000002</v>
      </c>
      <c r="J6118" s="156" t="s">
        <v>4328</v>
      </c>
      <c r="K6118" s="151" t="str">
        <f>IFERROR(IF(VLOOKUP(B6118,comp!$D:$L,1,FALSE)=B6118,"",""),"Novo")</f>
        <v/>
      </c>
    </row>
    <row r="6119" spans="1:11">
      <c r="A6119" s="151">
        <v>7158</v>
      </c>
      <c r="B6119" s="151">
        <v>10927</v>
      </c>
      <c r="C6119" s="151" t="s">
        <v>4602</v>
      </c>
      <c r="D6119" s="151" t="s">
        <v>838</v>
      </c>
      <c r="E6119" s="151">
        <v>0.63960079999999997</v>
      </c>
      <c r="F6119" s="154" t="s">
        <v>8827</v>
      </c>
      <c r="G6119" s="156">
        <v>15.145746943999999</v>
      </c>
      <c r="H6119" s="156">
        <v>0</v>
      </c>
      <c r="I6119" s="156">
        <v>4.3146286080000005</v>
      </c>
      <c r="J6119" s="156" t="s">
        <v>4328</v>
      </c>
      <c r="K6119" s="151" t="str">
        <f>IFERROR(IF(VLOOKUP(B6119,comp!$D:$L,1,FALSE)=B6119,"",""),"Novo")</f>
        <v/>
      </c>
    </row>
    <row r="6120" spans="1:11">
      <c r="A6120" s="151">
        <v>7158</v>
      </c>
      <c r="B6120" s="151">
        <v>10928</v>
      </c>
      <c r="C6120" s="151" t="s">
        <v>4603</v>
      </c>
      <c r="D6120" s="151" t="s">
        <v>838</v>
      </c>
      <c r="E6120" s="151">
        <v>0.39101839999999999</v>
      </c>
      <c r="F6120" s="154" t="s">
        <v>8828</v>
      </c>
      <c r="G6120" s="156">
        <v>5.6580362480000002</v>
      </c>
      <c r="H6120" s="156">
        <v>0</v>
      </c>
      <c r="I6120" s="156">
        <v>274.34356659600002</v>
      </c>
      <c r="J6120" s="156" t="s">
        <v>4328</v>
      </c>
      <c r="K6120" s="151" t="str">
        <f>IFERROR(IF(VLOOKUP(B6120,comp!$D:$L,1,FALSE)=B6120,"",""),"Novo")</f>
        <v/>
      </c>
    </row>
    <row r="6121" spans="1:11">
      <c r="A6121" s="151">
        <v>7158</v>
      </c>
      <c r="B6121" s="151">
        <v>10931</v>
      </c>
      <c r="C6121" s="151" t="s">
        <v>2326</v>
      </c>
      <c r="D6121" s="151" t="s">
        <v>838</v>
      </c>
      <c r="E6121" s="151">
        <v>0.34134720000000002</v>
      </c>
      <c r="F6121" s="154" t="s">
        <v>8829</v>
      </c>
      <c r="G6121" s="156">
        <v>4.3146286080000005</v>
      </c>
      <c r="H6121" s="156">
        <v>0</v>
      </c>
      <c r="I6121" s="156">
        <v>12.873214307</v>
      </c>
      <c r="J6121" s="156" t="s">
        <v>4328</v>
      </c>
      <c r="K6121" s="151" t="str">
        <f>IFERROR(IF(VLOOKUP(B6121,comp!$D:$L,1,FALSE)=B6121,"",""),"Novo")</f>
        <v/>
      </c>
    </row>
    <row r="6122" spans="1:11">
      <c r="A6122" s="151">
        <v>7158</v>
      </c>
      <c r="B6122" s="151">
        <v>10932</v>
      </c>
      <c r="C6122" s="151" t="s">
        <v>4604</v>
      </c>
      <c r="D6122" s="151" t="s">
        <v>838</v>
      </c>
      <c r="E6122" s="151">
        <v>2.7219324</v>
      </c>
      <c r="F6122" s="154" t="s">
        <v>8830</v>
      </c>
      <c r="G6122" s="156">
        <v>274.34356659600002</v>
      </c>
      <c r="H6122" s="156">
        <v>0</v>
      </c>
      <c r="I6122" s="156">
        <v>54.519279603000001</v>
      </c>
      <c r="J6122" s="156" t="s">
        <v>4328</v>
      </c>
      <c r="K6122" s="151" t="str">
        <f>IFERROR(IF(VLOOKUP(B6122,comp!$D:$L,1,FALSE)=B6122,"",""),"Novo")</f>
        <v/>
      </c>
    </row>
    <row r="6123" spans="1:11">
      <c r="A6123" s="151">
        <v>7158</v>
      </c>
      <c r="B6123" s="151">
        <v>10933</v>
      </c>
      <c r="C6123" s="151" t="s">
        <v>4605</v>
      </c>
      <c r="D6123" s="151" t="s">
        <v>838</v>
      </c>
      <c r="E6123" s="151">
        <v>0.58970290000000003</v>
      </c>
      <c r="F6123" s="154" t="s">
        <v>8831</v>
      </c>
      <c r="G6123" s="156">
        <v>12.873214307</v>
      </c>
      <c r="H6123" s="156">
        <v>0</v>
      </c>
      <c r="I6123" s="156">
        <v>18.129359140999998</v>
      </c>
      <c r="J6123" s="156" t="s">
        <v>4328</v>
      </c>
      <c r="K6123" s="151" t="str">
        <f>IFERROR(IF(VLOOKUP(B6123,comp!$D:$L,1,FALSE)=B6123,"",""),"Novo")</f>
        <v/>
      </c>
    </row>
    <row r="6124" spans="1:11">
      <c r="A6124" s="151">
        <v>7158</v>
      </c>
      <c r="B6124" s="151">
        <v>10935</v>
      </c>
      <c r="C6124" s="151" t="s">
        <v>4606</v>
      </c>
      <c r="D6124" s="151" t="s">
        <v>838</v>
      </c>
      <c r="E6124" s="151">
        <v>1.2134271000000001</v>
      </c>
      <c r="F6124" s="154" t="s">
        <v>8832</v>
      </c>
      <c r="G6124" s="156">
        <v>54.519279603000001</v>
      </c>
      <c r="H6124" s="156">
        <v>0</v>
      </c>
      <c r="I6124" s="156">
        <v>2.2711815840000003</v>
      </c>
      <c r="J6124" s="156" t="s">
        <v>4328</v>
      </c>
      <c r="K6124" s="151" t="str">
        <f>IFERROR(IF(VLOOKUP(B6124,comp!$D:$L,1,FALSE)=B6124,"",""),"Novo")</f>
        <v/>
      </c>
    </row>
    <row r="6125" spans="1:11">
      <c r="A6125" s="151">
        <v>7158</v>
      </c>
      <c r="B6125" s="151">
        <v>10937</v>
      </c>
      <c r="C6125" s="151" t="s">
        <v>4607</v>
      </c>
      <c r="D6125" s="151" t="s">
        <v>838</v>
      </c>
      <c r="E6125" s="151">
        <v>0.69970509999999997</v>
      </c>
      <c r="F6125" s="154" t="s">
        <v>8833</v>
      </c>
      <c r="G6125" s="156">
        <v>18.129359140999998</v>
      </c>
      <c r="H6125" s="156">
        <v>0</v>
      </c>
      <c r="I6125" s="156">
        <v>2615</v>
      </c>
      <c r="J6125" s="156" t="s">
        <v>4328</v>
      </c>
      <c r="K6125" s="151" t="str">
        <f>IFERROR(IF(VLOOKUP(B6125,comp!$D:$L,1,FALSE)=B6125,"",""),"Novo")</f>
        <v/>
      </c>
    </row>
    <row r="6126" spans="1:11">
      <c r="A6126" s="151">
        <v>7158</v>
      </c>
      <c r="B6126" s="151">
        <v>39014</v>
      </c>
      <c r="C6126" s="151" t="s">
        <v>1795</v>
      </c>
      <c r="D6126" s="151" t="s">
        <v>828</v>
      </c>
      <c r="E6126" s="151">
        <v>0.24767520000000001</v>
      </c>
      <c r="F6126" s="154" t="s">
        <v>8834</v>
      </c>
      <c r="G6126" s="156">
        <v>2.2711815840000003</v>
      </c>
      <c r="H6126" s="156">
        <v>0</v>
      </c>
      <c r="I6126" s="156">
        <v>3.3382200000000002E-3</v>
      </c>
      <c r="J6126" s="156" t="s">
        <v>4328</v>
      </c>
      <c r="K6126" s="151" t="str">
        <f>IFERROR(IF(VLOOKUP(B6126,comp!$D:$L,1,FALSE)=B6126,"",""),"Novo")</f>
        <v/>
      </c>
    </row>
    <row r="6127" spans="1:11">
      <c r="A6127" s="151">
        <v>7173</v>
      </c>
      <c r="B6127" s="151">
        <v>7173</v>
      </c>
      <c r="C6127" s="151" t="s">
        <v>1682</v>
      </c>
      <c r="D6127" s="151" t="s">
        <v>4219</v>
      </c>
      <c r="E6127" s="151">
        <v>1</v>
      </c>
      <c r="F6127" s="154" t="s">
        <v>8835</v>
      </c>
      <c r="G6127" s="156">
        <v>2615</v>
      </c>
      <c r="H6127" s="156">
        <v>0</v>
      </c>
      <c r="I6127" s="156">
        <v>1.7539715999999997E-2</v>
      </c>
      <c r="J6127" s="156" t="s">
        <v>4328</v>
      </c>
      <c r="K6127" s="151" t="str">
        <f>IFERROR(IF(VLOOKUP(B6127,comp!$D:$L,1,FALSE)=B6127,"",""),"Novo")</f>
        <v/>
      </c>
    </row>
    <row r="6128" spans="1:11">
      <c r="A6128" s="151">
        <v>7173</v>
      </c>
      <c r="B6128" s="151">
        <v>7175</v>
      </c>
      <c r="C6128" s="151" t="s">
        <v>1681</v>
      </c>
      <c r="D6128" s="151" t="s">
        <v>727</v>
      </c>
      <c r="E6128" s="151">
        <v>1.1316E-3</v>
      </c>
      <c r="F6128" s="154" t="s">
        <v>8817</v>
      </c>
      <c r="G6128" s="156">
        <v>3.3382200000000002E-3</v>
      </c>
      <c r="H6128" s="156">
        <v>0</v>
      </c>
      <c r="I6128" s="156">
        <v>6.2559399999999998E-3</v>
      </c>
      <c r="J6128" s="156" t="s">
        <v>4328</v>
      </c>
      <c r="K6128" s="151" t="str">
        <f>IFERROR(IF(VLOOKUP(B6128,comp!$D:$L,1,FALSE)=B6128,"",""),"Novo")</f>
        <v/>
      </c>
    </row>
    <row r="6129" spans="1:11">
      <c r="A6129" s="151">
        <v>7173</v>
      </c>
      <c r="B6129" s="151">
        <v>7181</v>
      </c>
      <c r="C6129" s="151" t="s">
        <v>1696</v>
      </c>
      <c r="D6129" s="151" t="s">
        <v>727</v>
      </c>
      <c r="E6129" s="151">
        <v>2.5907999999999999E-3</v>
      </c>
      <c r="F6129" s="154" t="s">
        <v>8836</v>
      </c>
      <c r="G6129" s="156">
        <v>1.7539715999999997E-2</v>
      </c>
      <c r="H6129" s="156">
        <v>0</v>
      </c>
      <c r="I6129" s="156">
        <v>40.98</v>
      </c>
      <c r="J6129" s="156" t="s">
        <v>4328</v>
      </c>
      <c r="K6129" s="151" t="str">
        <f>IFERROR(IF(VLOOKUP(B6129,comp!$D:$L,1,FALSE)=B6129,"",""),"Novo")</f>
        <v/>
      </c>
    </row>
    <row r="6130" spans="1:11">
      <c r="A6130" s="151">
        <v>7173</v>
      </c>
      <c r="B6130" s="151">
        <v>36789</v>
      </c>
      <c r="C6130" s="151" t="s">
        <v>4608</v>
      </c>
      <c r="D6130" s="151" t="s">
        <v>727</v>
      </c>
      <c r="E6130" s="151">
        <v>1.5485E-3</v>
      </c>
      <c r="F6130" s="154" t="s">
        <v>8837</v>
      </c>
      <c r="G6130" s="156">
        <v>6.2559399999999998E-3</v>
      </c>
      <c r="H6130" s="156">
        <v>0</v>
      </c>
      <c r="I6130" s="156">
        <v>101.18428111499999</v>
      </c>
      <c r="J6130" s="156" t="s">
        <v>4328</v>
      </c>
      <c r="K6130" s="151" t="str">
        <f>IFERROR(IF(VLOOKUP(B6130,comp!$D:$L,1,FALSE)=B6130,"",""),"Novo")</f>
        <v/>
      </c>
    </row>
    <row r="6131" spans="1:11">
      <c r="A6131" s="151">
        <v>7184</v>
      </c>
      <c r="B6131" s="151">
        <v>7184</v>
      </c>
      <c r="C6131" s="151" t="s">
        <v>1718</v>
      </c>
      <c r="D6131" s="151" t="s">
        <v>838</v>
      </c>
      <c r="E6131" s="151">
        <v>1</v>
      </c>
      <c r="F6131" s="154" t="s">
        <v>8838</v>
      </c>
      <c r="G6131" s="156">
        <v>40.98</v>
      </c>
      <c r="H6131" s="156">
        <v>0</v>
      </c>
      <c r="I6131" s="156">
        <v>10428.390441948</v>
      </c>
      <c r="J6131" s="156" t="s">
        <v>4328</v>
      </c>
      <c r="K6131" s="151" t="str">
        <f>IFERROR(IF(VLOOKUP(B6131,comp!$D:$L,1,FALSE)=B6131,"",""),"Novo")</f>
        <v/>
      </c>
    </row>
    <row r="6132" spans="1:11">
      <c r="A6132" s="151">
        <v>7184</v>
      </c>
      <c r="B6132" s="151">
        <v>10851</v>
      </c>
      <c r="C6132" s="151" t="s">
        <v>4609</v>
      </c>
      <c r="D6132" s="151" t="s">
        <v>727</v>
      </c>
      <c r="E6132" s="151">
        <v>1.5714284999999999</v>
      </c>
      <c r="F6132" s="154" t="s">
        <v>8839</v>
      </c>
      <c r="G6132" s="156">
        <v>101.18428111499999</v>
      </c>
      <c r="H6132" s="156">
        <v>0</v>
      </c>
      <c r="I6132" s="156">
        <v>54.68</v>
      </c>
      <c r="J6132" s="156" t="s">
        <v>4328</v>
      </c>
      <c r="K6132" s="151" t="str">
        <f>IFERROR(IF(VLOOKUP(B6132,comp!$D:$L,1,FALSE)=B6132,"",""),"Novo")</f>
        <v/>
      </c>
    </row>
    <row r="6133" spans="1:11">
      <c r="A6133" s="151">
        <v>7184</v>
      </c>
      <c r="B6133" s="151">
        <v>11116</v>
      </c>
      <c r="C6133" s="151" t="s">
        <v>4610</v>
      </c>
      <c r="D6133" s="151" t="s">
        <v>727</v>
      </c>
      <c r="E6133" s="151">
        <v>15.9523809</v>
      </c>
      <c r="F6133" s="154" t="s">
        <v>8840</v>
      </c>
      <c r="G6133" s="156">
        <v>10428.390441948</v>
      </c>
      <c r="H6133" s="156">
        <v>0</v>
      </c>
      <c r="I6133" s="156">
        <v>284.52609328</v>
      </c>
      <c r="J6133" s="156" t="s">
        <v>4328</v>
      </c>
      <c r="K6133" s="151" t="str">
        <f>IFERROR(IF(VLOOKUP(B6133,comp!$D:$L,1,FALSE)=B6133,"",""),"Novo")</f>
        <v/>
      </c>
    </row>
    <row r="6134" spans="1:11">
      <c r="A6134" s="151">
        <v>7186</v>
      </c>
      <c r="B6134" s="151">
        <v>7186</v>
      </c>
      <c r="C6134" s="151" t="s">
        <v>4611</v>
      </c>
      <c r="D6134" s="151" t="s">
        <v>727</v>
      </c>
      <c r="E6134" s="151">
        <v>1</v>
      </c>
      <c r="F6134" s="154" t="s">
        <v>8841</v>
      </c>
      <c r="G6134" s="156">
        <v>54.68</v>
      </c>
      <c r="H6134" s="156">
        <v>0</v>
      </c>
      <c r="I6134" s="156">
        <v>2.4825614099999997</v>
      </c>
      <c r="J6134" s="156" t="s">
        <v>4328</v>
      </c>
      <c r="K6134" s="151" t="str">
        <f>IFERROR(IF(VLOOKUP(B6134,comp!$D:$L,1,FALSE)=B6134,"",""),"Novo")</f>
        <v/>
      </c>
    </row>
    <row r="6135" spans="1:11">
      <c r="A6135" s="151">
        <v>7186</v>
      </c>
      <c r="B6135" s="151">
        <v>7189</v>
      </c>
      <c r="C6135" s="151" t="s">
        <v>4612</v>
      </c>
      <c r="D6135" s="151" t="s">
        <v>727</v>
      </c>
      <c r="E6135" s="151">
        <v>2.2811360000000001</v>
      </c>
      <c r="F6135" s="154" t="s">
        <v>8842</v>
      </c>
      <c r="G6135" s="156">
        <v>284.52609328</v>
      </c>
      <c r="H6135" s="156">
        <v>0</v>
      </c>
      <c r="I6135" s="156">
        <v>166.20941841199999</v>
      </c>
      <c r="J6135" s="156" t="s">
        <v>4328</v>
      </c>
      <c r="K6135" s="151" t="str">
        <f>IFERROR(IF(VLOOKUP(B6135,comp!$D:$L,1,FALSE)=B6135,"",""),"Novo")</f>
        <v/>
      </c>
    </row>
    <row r="6136" spans="1:11">
      <c r="A6136" s="151">
        <v>7186</v>
      </c>
      <c r="B6136" s="151">
        <v>7190</v>
      </c>
      <c r="C6136" s="151" t="s">
        <v>4613</v>
      </c>
      <c r="D6136" s="151" t="s">
        <v>727</v>
      </c>
      <c r="E6136" s="151">
        <v>0.21309539999999999</v>
      </c>
      <c r="F6136" s="154" t="s">
        <v>8843</v>
      </c>
      <c r="G6136" s="156">
        <v>2.4825614099999997</v>
      </c>
      <c r="H6136" s="156">
        <v>0</v>
      </c>
      <c r="I6136" s="156">
        <v>210.68050412400001</v>
      </c>
      <c r="J6136" s="156" t="s">
        <v>4328</v>
      </c>
      <c r="K6136" s="151" t="str">
        <f>IFERROR(IF(VLOOKUP(B6136,comp!$D:$L,1,FALSE)=B6136,"",""),"Novo")</f>
        <v/>
      </c>
    </row>
    <row r="6137" spans="1:11">
      <c r="A6137" s="151">
        <v>7186</v>
      </c>
      <c r="B6137" s="151">
        <v>7192</v>
      </c>
      <c r="C6137" s="151" t="s">
        <v>4614</v>
      </c>
      <c r="D6137" s="151" t="s">
        <v>727</v>
      </c>
      <c r="E6137" s="151">
        <v>1.7435164000000001</v>
      </c>
      <c r="F6137" s="154" t="s">
        <v>8844</v>
      </c>
      <c r="G6137" s="156">
        <v>166.20941841199999</v>
      </c>
      <c r="H6137" s="156">
        <v>0</v>
      </c>
      <c r="I6137" s="156">
        <v>11.624918393000002</v>
      </c>
      <c r="J6137" s="156" t="s">
        <v>4328</v>
      </c>
      <c r="K6137" s="151" t="str">
        <f>IFERROR(IF(VLOOKUP(B6137,comp!$D:$L,1,FALSE)=B6137,"",""),"Novo")</f>
        <v/>
      </c>
    </row>
    <row r="6138" spans="1:11">
      <c r="A6138" s="151">
        <v>7186</v>
      </c>
      <c r="B6138" s="151">
        <v>7193</v>
      </c>
      <c r="C6138" s="151" t="s">
        <v>4615</v>
      </c>
      <c r="D6138" s="151" t="s">
        <v>727</v>
      </c>
      <c r="E6138" s="151">
        <v>1.9629228000000001</v>
      </c>
      <c r="F6138" s="154" t="s">
        <v>8845</v>
      </c>
      <c r="G6138" s="156">
        <v>210.68050412400001</v>
      </c>
      <c r="H6138" s="156">
        <v>0</v>
      </c>
      <c r="I6138" s="156">
        <v>46.077200525999999</v>
      </c>
      <c r="J6138" s="156" t="s">
        <v>4328</v>
      </c>
      <c r="K6138" s="151" t="str">
        <f>IFERROR(IF(VLOOKUP(B6138,comp!$D:$L,1,FALSE)=B6138,"",""),"Novo")</f>
        <v/>
      </c>
    </row>
    <row r="6139" spans="1:11">
      <c r="A6139" s="151">
        <v>7186</v>
      </c>
      <c r="B6139" s="151">
        <v>7194</v>
      </c>
      <c r="C6139" s="151" t="s">
        <v>1690</v>
      </c>
      <c r="D6139" s="151" t="s">
        <v>838</v>
      </c>
      <c r="E6139" s="151">
        <v>0.46112330000000001</v>
      </c>
      <c r="F6139" s="154" t="s">
        <v>8846</v>
      </c>
      <c r="G6139" s="156">
        <v>11.624918393000002</v>
      </c>
      <c r="H6139" s="156">
        <v>0</v>
      </c>
      <c r="I6139" s="156">
        <v>207.08029780499999</v>
      </c>
      <c r="J6139" s="156" t="s">
        <v>4328</v>
      </c>
      <c r="K6139" s="151" t="str">
        <f>IFERROR(IF(VLOOKUP(B6139,comp!$D:$L,1,FALSE)=B6139,"",""),"Novo")</f>
        <v/>
      </c>
    </row>
    <row r="6140" spans="1:11">
      <c r="A6140" s="151">
        <v>7186</v>
      </c>
      <c r="B6140" s="151">
        <v>7195</v>
      </c>
      <c r="C6140" s="151" t="s">
        <v>4616</v>
      </c>
      <c r="D6140" s="151" t="s">
        <v>727</v>
      </c>
      <c r="E6140" s="151">
        <v>0.91805539999999997</v>
      </c>
      <c r="F6140" s="154" t="s">
        <v>8847</v>
      </c>
      <c r="G6140" s="156">
        <v>46.077200525999999</v>
      </c>
      <c r="H6140" s="156">
        <v>0</v>
      </c>
      <c r="I6140" s="156">
        <v>2011.4893265440001</v>
      </c>
      <c r="J6140" s="156" t="s">
        <v>4328</v>
      </c>
      <c r="K6140" s="151" t="str">
        <f>IFERROR(IF(VLOOKUP(B6140,comp!$D:$L,1,FALSE)=B6140,"",""),"Novo")</f>
        <v/>
      </c>
    </row>
    <row r="6141" spans="1:11">
      <c r="A6141" s="151">
        <v>7186</v>
      </c>
      <c r="B6141" s="151">
        <v>7197</v>
      </c>
      <c r="C6141" s="151" t="s">
        <v>4617</v>
      </c>
      <c r="D6141" s="151" t="s">
        <v>727</v>
      </c>
      <c r="E6141" s="151">
        <v>1.9460605</v>
      </c>
      <c r="F6141" s="154" t="s">
        <v>8848</v>
      </c>
      <c r="G6141" s="156">
        <v>207.08029780499999</v>
      </c>
      <c r="H6141" s="156">
        <v>0</v>
      </c>
      <c r="I6141" s="156">
        <v>5.3444018900000003</v>
      </c>
      <c r="J6141" s="156" t="s">
        <v>4328</v>
      </c>
      <c r="K6141" s="151" t="str">
        <f>IFERROR(IF(VLOOKUP(B6141,comp!$D:$L,1,FALSE)=B6141,"",""),"Novo")</f>
        <v/>
      </c>
    </row>
    <row r="6142" spans="1:11">
      <c r="A6142" s="151">
        <v>7186</v>
      </c>
      <c r="B6142" s="151">
        <v>7212</v>
      </c>
      <c r="C6142" s="151" t="s">
        <v>4618</v>
      </c>
      <c r="D6142" s="151" t="s">
        <v>727</v>
      </c>
      <c r="E6142" s="151">
        <v>6.0652796000000002</v>
      </c>
      <c r="F6142" s="154" t="s">
        <v>8849</v>
      </c>
      <c r="G6142" s="156">
        <v>2011.4893265440001</v>
      </c>
      <c r="H6142" s="156">
        <v>0</v>
      </c>
      <c r="I6142" s="156">
        <v>66.101765651999997</v>
      </c>
      <c r="J6142" s="156" t="s">
        <v>4328</v>
      </c>
      <c r="K6142" s="151" t="str">
        <f>IFERROR(IF(VLOOKUP(B6142,comp!$D:$L,1,FALSE)=B6142,"",""),"Novo")</f>
        <v/>
      </c>
    </row>
    <row r="6143" spans="1:11">
      <c r="A6143" s="151">
        <v>7186</v>
      </c>
      <c r="B6143" s="151">
        <v>7213</v>
      </c>
      <c r="C6143" s="151" t="s">
        <v>4619</v>
      </c>
      <c r="D6143" s="151" t="s">
        <v>838</v>
      </c>
      <c r="E6143" s="151">
        <v>0.31272100000000003</v>
      </c>
      <c r="F6143" s="154" t="s">
        <v>8850</v>
      </c>
      <c r="G6143" s="156">
        <v>5.3444018900000003</v>
      </c>
      <c r="H6143" s="156">
        <v>0</v>
      </c>
      <c r="I6143" s="156">
        <v>69.311912219999996</v>
      </c>
      <c r="J6143" s="156" t="s">
        <v>4328</v>
      </c>
      <c r="K6143" s="151" t="str">
        <f>IFERROR(IF(VLOOKUP(B6143,comp!$D:$L,1,FALSE)=B6143,"",""),"Novo")</f>
        <v/>
      </c>
    </row>
    <row r="6144" spans="1:11">
      <c r="A6144" s="151">
        <v>7186</v>
      </c>
      <c r="B6144" s="151">
        <v>7214</v>
      </c>
      <c r="C6144" s="151" t="s">
        <v>1700</v>
      </c>
      <c r="D6144" s="151" t="s">
        <v>727</v>
      </c>
      <c r="E6144" s="151">
        <v>1.0994971</v>
      </c>
      <c r="F6144" s="154" t="s">
        <v>8851</v>
      </c>
      <c r="G6144" s="156">
        <v>66.101765651999997</v>
      </c>
      <c r="H6144" s="156">
        <v>0</v>
      </c>
      <c r="I6144" s="156">
        <v>52.000276679999999</v>
      </c>
      <c r="J6144" s="156" t="s">
        <v>4328</v>
      </c>
      <c r="K6144" s="151" t="str">
        <f>IFERROR(IF(VLOOKUP(B6144,comp!$D:$L,1,FALSE)=B6144,"",""),"Novo")</f>
        <v/>
      </c>
    </row>
    <row r="6145" spans="1:11">
      <c r="A6145" s="151">
        <v>7186</v>
      </c>
      <c r="B6145" s="151">
        <v>7216</v>
      </c>
      <c r="C6145" s="151" t="s">
        <v>1699</v>
      </c>
      <c r="D6145" s="151" t="s">
        <v>727</v>
      </c>
      <c r="E6145" s="151">
        <v>1.1259245</v>
      </c>
      <c r="F6145" s="154" t="s">
        <v>8852</v>
      </c>
      <c r="G6145" s="156">
        <v>69.311912219999996</v>
      </c>
      <c r="H6145" s="156">
        <v>0</v>
      </c>
      <c r="I6145" s="156">
        <v>6868.5700119359999</v>
      </c>
      <c r="J6145" s="156" t="s">
        <v>4328</v>
      </c>
      <c r="K6145" s="151" t="str">
        <f>IFERROR(IF(VLOOKUP(B6145,comp!$D:$L,1,FALSE)=B6145,"",""),"Novo")</f>
        <v/>
      </c>
    </row>
    <row r="6146" spans="1:11">
      <c r="A6146" s="151">
        <v>7186</v>
      </c>
      <c r="B6146" s="151">
        <v>7219</v>
      </c>
      <c r="C6146" s="151" t="s">
        <v>1698</v>
      </c>
      <c r="D6146" s="151" t="s">
        <v>727</v>
      </c>
      <c r="E6146" s="151">
        <v>0.97524900000000003</v>
      </c>
      <c r="F6146" s="154" t="s">
        <v>7559</v>
      </c>
      <c r="G6146" s="156">
        <v>52.000276679999999</v>
      </c>
      <c r="H6146" s="156">
        <v>0</v>
      </c>
      <c r="I6146" s="156">
        <v>290.63039715600002</v>
      </c>
      <c r="J6146" s="156" t="s">
        <v>4328</v>
      </c>
      <c r="K6146" s="151" t="str">
        <f>IFERROR(IF(VLOOKUP(B6146,comp!$D:$L,1,FALSE)=B6146,"",""),"Novo")</f>
        <v/>
      </c>
    </row>
    <row r="6147" spans="1:11">
      <c r="A6147" s="151">
        <v>7186</v>
      </c>
      <c r="B6147" s="151">
        <v>7220</v>
      </c>
      <c r="C6147" s="151" t="s">
        <v>4620</v>
      </c>
      <c r="D6147" s="151" t="s">
        <v>727</v>
      </c>
      <c r="E6147" s="151">
        <v>11.207770399999999</v>
      </c>
      <c r="F6147" s="154" t="s">
        <v>8853</v>
      </c>
      <c r="G6147" s="156">
        <v>6868.5700119359999</v>
      </c>
      <c r="H6147" s="156">
        <v>0</v>
      </c>
      <c r="I6147" s="156">
        <v>982.16992299200001</v>
      </c>
      <c r="J6147" s="156" t="s">
        <v>4328</v>
      </c>
      <c r="K6147" s="151" t="str">
        <f>IFERROR(IF(VLOOKUP(B6147,comp!$D:$L,1,FALSE)=B6147,"",""),"Novo")</f>
        <v/>
      </c>
    </row>
    <row r="6148" spans="1:11">
      <c r="A6148" s="151">
        <v>7186</v>
      </c>
      <c r="B6148" s="151">
        <v>7223</v>
      </c>
      <c r="C6148" s="151" t="s">
        <v>4621</v>
      </c>
      <c r="D6148" s="151" t="s">
        <v>727</v>
      </c>
      <c r="E6148" s="151">
        <v>2.3054926</v>
      </c>
      <c r="F6148" s="154" t="s">
        <v>8854</v>
      </c>
      <c r="G6148" s="156">
        <v>290.63039715600002</v>
      </c>
      <c r="H6148" s="156">
        <v>0</v>
      </c>
      <c r="I6148" s="156">
        <v>1129.2683214780002</v>
      </c>
      <c r="J6148" s="156" t="s">
        <v>4328</v>
      </c>
      <c r="K6148" s="151" t="str">
        <f>IFERROR(IF(VLOOKUP(B6148,comp!$D:$L,1,FALSE)=B6148,"",""),"Novo")</f>
        <v/>
      </c>
    </row>
    <row r="6149" spans="1:11">
      <c r="A6149" s="151">
        <v>7186</v>
      </c>
      <c r="B6149" s="151">
        <v>7224</v>
      </c>
      <c r="C6149" s="151" t="s">
        <v>4622</v>
      </c>
      <c r="D6149" s="151" t="s">
        <v>727</v>
      </c>
      <c r="E6149" s="151">
        <v>4.2382407999999998</v>
      </c>
      <c r="F6149" s="154" t="s">
        <v>8855</v>
      </c>
      <c r="G6149" s="156">
        <v>982.16992299200001</v>
      </c>
      <c r="H6149" s="156">
        <v>0</v>
      </c>
      <c r="I6149" s="156">
        <v>1285.973841468</v>
      </c>
      <c r="J6149" s="156" t="s">
        <v>4328</v>
      </c>
      <c r="K6149" s="151" t="str">
        <f>IFERROR(IF(VLOOKUP(B6149,comp!$D:$L,1,FALSE)=B6149,"",""),"Novo")</f>
        <v/>
      </c>
    </row>
    <row r="6150" spans="1:11">
      <c r="A6150" s="151">
        <v>7186</v>
      </c>
      <c r="B6150" s="151">
        <v>7225</v>
      </c>
      <c r="C6150" s="151" t="s">
        <v>4623</v>
      </c>
      <c r="D6150" s="151" t="s">
        <v>727</v>
      </c>
      <c r="E6150" s="151">
        <v>4.5445222000000003</v>
      </c>
      <c r="F6150" s="154" t="s">
        <v>8856</v>
      </c>
      <c r="G6150" s="156">
        <v>1129.2683214780002</v>
      </c>
      <c r="H6150" s="156">
        <v>0</v>
      </c>
      <c r="I6150" s="156">
        <v>1666.2068148879998</v>
      </c>
      <c r="J6150" s="156" t="s">
        <v>4328</v>
      </c>
      <c r="K6150" s="151" t="str">
        <f>IFERROR(IF(VLOOKUP(B6150,comp!$D:$L,1,FALSE)=B6150,"",""),"Novo")</f>
        <v/>
      </c>
    </row>
    <row r="6151" spans="1:11">
      <c r="A6151" s="151">
        <v>7186</v>
      </c>
      <c r="B6151" s="151">
        <v>7226</v>
      </c>
      <c r="C6151" s="151" t="s">
        <v>4624</v>
      </c>
      <c r="D6151" s="151" t="s">
        <v>727</v>
      </c>
      <c r="E6151" s="151">
        <v>4.8496204000000001</v>
      </c>
      <c r="F6151" s="154" t="s">
        <v>8857</v>
      </c>
      <c r="G6151" s="156">
        <v>1285.973841468</v>
      </c>
      <c r="H6151" s="156">
        <v>0</v>
      </c>
      <c r="I6151" s="156">
        <v>808.20998308599997</v>
      </c>
      <c r="J6151" s="156" t="s">
        <v>4328</v>
      </c>
      <c r="K6151" s="151" t="str">
        <f>IFERROR(IF(VLOOKUP(B6151,comp!$D:$L,1,FALSE)=B6151,"",""),"Novo")</f>
        <v/>
      </c>
    </row>
    <row r="6152" spans="1:11">
      <c r="A6152" s="151">
        <v>7186</v>
      </c>
      <c r="B6152" s="151">
        <v>7227</v>
      </c>
      <c r="C6152" s="151" t="s">
        <v>4625</v>
      </c>
      <c r="D6152" s="151" t="s">
        <v>727</v>
      </c>
      <c r="E6152" s="151">
        <v>5.5201656999999997</v>
      </c>
      <c r="F6152" s="154" t="s">
        <v>8858</v>
      </c>
      <c r="G6152" s="156">
        <v>1666.2068148879998</v>
      </c>
      <c r="H6152" s="156">
        <v>0</v>
      </c>
      <c r="I6152" s="156">
        <v>2239.966746392</v>
      </c>
      <c r="J6152" s="156" t="s">
        <v>4328</v>
      </c>
      <c r="K6152" s="151" t="str">
        <f>IFERROR(IF(VLOOKUP(B6152,comp!$D:$L,1,FALSE)=B6152,"",""),"Novo")</f>
        <v/>
      </c>
    </row>
    <row r="6153" spans="1:11">
      <c r="A6153" s="151">
        <v>7186</v>
      </c>
      <c r="B6153" s="151">
        <v>7229</v>
      </c>
      <c r="C6153" s="151" t="s">
        <v>4626</v>
      </c>
      <c r="D6153" s="151" t="s">
        <v>727</v>
      </c>
      <c r="E6153" s="151">
        <v>3.8445912999999998</v>
      </c>
      <c r="F6153" s="154" t="s">
        <v>8859</v>
      </c>
      <c r="G6153" s="156">
        <v>808.20998308599997</v>
      </c>
      <c r="H6153" s="156">
        <v>0</v>
      </c>
      <c r="I6153" s="156">
        <v>4507.7380896599998</v>
      </c>
      <c r="J6153" s="156" t="s">
        <v>4328</v>
      </c>
      <c r="K6153" s="151" t="str">
        <f>IFERROR(IF(VLOOKUP(B6153,comp!$D:$L,1,FALSE)=B6153,"",""),"Novo")</f>
        <v/>
      </c>
    </row>
    <row r="6154" spans="1:11">
      <c r="A6154" s="151">
        <v>7186</v>
      </c>
      <c r="B6154" s="151">
        <v>7230</v>
      </c>
      <c r="C6154" s="151" t="s">
        <v>4627</v>
      </c>
      <c r="D6154" s="151" t="s">
        <v>727</v>
      </c>
      <c r="E6154" s="151">
        <v>6.4004535999999996</v>
      </c>
      <c r="F6154" s="154" t="s">
        <v>8860</v>
      </c>
      <c r="G6154" s="156">
        <v>2239.966746392</v>
      </c>
      <c r="H6154" s="156">
        <v>0</v>
      </c>
      <c r="I6154" s="156">
        <v>11300.76232976</v>
      </c>
      <c r="J6154" s="156" t="s">
        <v>4328</v>
      </c>
      <c r="K6154" s="151" t="str">
        <f>IFERROR(IF(VLOOKUP(B6154,comp!$D:$L,1,FALSE)=B6154,"",""),"Novo")</f>
        <v/>
      </c>
    </row>
    <row r="6155" spans="1:11">
      <c r="A6155" s="151">
        <v>7186</v>
      </c>
      <c r="B6155" s="151">
        <v>7231</v>
      </c>
      <c r="C6155" s="151" t="s">
        <v>1693</v>
      </c>
      <c r="D6155" s="151" t="s">
        <v>727</v>
      </c>
      <c r="E6155" s="151">
        <v>9.0795779999999997</v>
      </c>
      <c r="F6155" s="154" t="s">
        <v>8861</v>
      </c>
      <c r="G6155" s="156">
        <v>4507.7380896599998</v>
      </c>
      <c r="H6155" s="156">
        <v>0</v>
      </c>
      <c r="I6155" s="156">
        <v>661.76526029600006</v>
      </c>
      <c r="J6155" s="156" t="s">
        <v>4328</v>
      </c>
      <c r="K6155" s="151" t="str">
        <f>IFERROR(IF(VLOOKUP(B6155,comp!$D:$L,1,FALSE)=B6155,"",""),"Novo")</f>
        <v/>
      </c>
    </row>
    <row r="6156" spans="1:11">
      <c r="A6156" s="151">
        <v>7186</v>
      </c>
      <c r="B6156" s="151">
        <v>7233</v>
      </c>
      <c r="C6156" s="151" t="s">
        <v>4628</v>
      </c>
      <c r="D6156" s="151" t="s">
        <v>727</v>
      </c>
      <c r="E6156" s="151">
        <v>14.376097</v>
      </c>
      <c r="F6156" s="154" t="s">
        <v>8862</v>
      </c>
      <c r="G6156" s="156">
        <v>11300.76232976</v>
      </c>
      <c r="H6156" s="156">
        <v>0</v>
      </c>
      <c r="I6156" s="156">
        <v>46.110413751999999</v>
      </c>
      <c r="J6156" s="156" t="s">
        <v>4328</v>
      </c>
      <c r="K6156" s="151" t="str">
        <f>IFERROR(IF(VLOOKUP(B6156,comp!$D:$L,1,FALSE)=B6156,"",""),"Novo")</f>
        <v/>
      </c>
    </row>
    <row r="6157" spans="1:11">
      <c r="A6157" s="151">
        <v>7186</v>
      </c>
      <c r="B6157" s="151">
        <v>7234</v>
      </c>
      <c r="C6157" s="151" t="s">
        <v>4629</v>
      </c>
      <c r="D6157" s="151" t="s">
        <v>727</v>
      </c>
      <c r="E6157" s="151">
        <v>3.4789468000000001</v>
      </c>
      <c r="F6157" s="154" t="s">
        <v>8863</v>
      </c>
      <c r="G6157" s="156">
        <v>661.76526029600006</v>
      </c>
      <c r="H6157" s="156">
        <v>0</v>
      </c>
      <c r="I6157" s="156">
        <v>38.245252002000001</v>
      </c>
      <c r="J6157" s="156" t="s">
        <v>4328</v>
      </c>
      <c r="K6157" s="151" t="str">
        <f>IFERROR(IF(VLOOKUP(B6157,comp!$D:$L,1,FALSE)=B6157,"",""),"Novo")</f>
        <v/>
      </c>
    </row>
    <row r="6158" spans="1:11">
      <c r="A6158" s="151">
        <v>7186</v>
      </c>
      <c r="B6158" s="151">
        <v>7237</v>
      </c>
      <c r="C6158" s="151" t="s">
        <v>1713</v>
      </c>
      <c r="D6158" s="151" t="s">
        <v>727</v>
      </c>
      <c r="E6158" s="151">
        <v>0.91835120000000003</v>
      </c>
      <c r="F6158" s="154" t="s">
        <v>8864</v>
      </c>
      <c r="G6158" s="156">
        <v>46.110413751999999</v>
      </c>
      <c r="H6158" s="156">
        <v>0</v>
      </c>
      <c r="I6158" s="156">
        <v>14.322301672</v>
      </c>
      <c r="J6158" s="156" t="s">
        <v>4328</v>
      </c>
      <c r="K6158" s="151" t="str">
        <f>IFERROR(IF(VLOOKUP(B6158,comp!$D:$L,1,FALSE)=B6158,"",""),"Novo")</f>
        <v/>
      </c>
    </row>
    <row r="6159" spans="1:11">
      <c r="A6159" s="151">
        <v>7186</v>
      </c>
      <c r="B6159" s="151">
        <v>11062</v>
      </c>
      <c r="C6159" s="151" t="s">
        <v>4630</v>
      </c>
      <c r="D6159" s="151" t="s">
        <v>838</v>
      </c>
      <c r="E6159" s="151">
        <v>0.83632740000000005</v>
      </c>
      <c r="F6159" s="154" t="s">
        <v>8865</v>
      </c>
      <c r="G6159" s="156">
        <v>38.245252002000001</v>
      </c>
      <c r="H6159" s="156">
        <v>0</v>
      </c>
      <c r="I6159" s="156">
        <v>48.113774427999999</v>
      </c>
      <c r="J6159" s="156" t="s">
        <v>4328</v>
      </c>
      <c r="K6159" s="151" t="str">
        <f>IFERROR(IF(VLOOKUP(B6159,comp!$D:$L,1,FALSE)=B6159,"",""),"Novo")</f>
        <v/>
      </c>
    </row>
    <row r="6160" spans="1:11">
      <c r="A6160" s="151">
        <v>7186</v>
      </c>
      <c r="B6160" s="151">
        <v>11063</v>
      </c>
      <c r="C6160" s="151" t="s">
        <v>4631</v>
      </c>
      <c r="D6160" s="151" t="s">
        <v>838</v>
      </c>
      <c r="E6160" s="151">
        <v>0.51187640000000001</v>
      </c>
      <c r="F6160" s="154" t="s">
        <v>7406</v>
      </c>
      <c r="G6160" s="156">
        <v>14.322301672</v>
      </c>
      <c r="H6160" s="156">
        <v>0</v>
      </c>
      <c r="I6160" s="156">
        <v>44.800139538000003</v>
      </c>
      <c r="J6160" s="156" t="s">
        <v>4328</v>
      </c>
      <c r="K6160" s="151" t="str">
        <f>IFERROR(IF(VLOOKUP(B6160,comp!$D:$L,1,FALSE)=B6160,"",""),"Novo")</f>
        <v/>
      </c>
    </row>
    <row r="6161" spans="1:11">
      <c r="A6161" s="151">
        <v>7186</v>
      </c>
      <c r="B6161" s="151">
        <v>20214</v>
      </c>
      <c r="C6161" s="151" t="s">
        <v>4632</v>
      </c>
      <c r="D6161" s="151" t="s">
        <v>727</v>
      </c>
      <c r="E6161" s="151">
        <v>0.93807320000000005</v>
      </c>
      <c r="F6161" s="154" t="s">
        <v>8866</v>
      </c>
      <c r="G6161" s="156">
        <v>48.113774427999999</v>
      </c>
      <c r="H6161" s="156">
        <v>0</v>
      </c>
      <c r="I6161" s="156">
        <v>567.09627779899995</v>
      </c>
      <c r="J6161" s="156" t="s">
        <v>4328</v>
      </c>
      <c r="K6161" s="151" t="str">
        <f>IFERROR(IF(VLOOKUP(B6161,comp!$D:$L,1,FALSE)=B6161,"",""),"Novo")</f>
        <v/>
      </c>
    </row>
    <row r="6162" spans="1:11">
      <c r="A6162" s="151">
        <v>7186</v>
      </c>
      <c r="B6162" s="151">
        <v>20235</v>
      </c>
      <c r="C6162" s="151" t="s">
        <v>4633</v>
      </c>
      <c r="D6162" s="151" t="s">
        <v>727</v>
      </c>
      <c r="E6162" s="151">
        <v>0.90523620000000005</v>
      </c>
      <c r="F6162" s="154" t="s">
        <v>8867</v>
      </c>
      <c r="G6162" s="156">
        <v>44.800139538000003</v>
      </c>
      <c r="H6162" s="156">
        <v>0</v>
      </c>
      <c r="I6162" s="156">
        <v>6.3560908800000009</v>
      </c>
      <c r="J6162" s="156" t="s">
        <v>4328</v>
      </c>
      <c r="K6162" s="151" t="str">
        <f>IFERROR(IF(VLOOKUP(B6162,comp!$D:$L,1,FALSE)=B6162,"",""),"Novo")</f>
        <v/>
      </c>
    </row>
    <row r="6163" spans="1:11">
      <c r="A6163" s="151">
        <v>7186</v>
      </c>
      <c r="B6163" s="151">
        <v>34402</v>
      </c>
      <c r="C6163" s="151" t="s">
        <v>4634</v>
      </c>
      <c r="D6163" s="151" t="s">
        <v>727</v>
      </c>
      <c r="E6163" s="151">
        <v>3.2204910999999998</v>
      </c>
      <c r="F6163" s="154" t="s">
        <v>8868</v>
      </c>
      <c r="G6163" s="156">
        <v>567.09627779899995</v>
      </c>
      <c r="H6163" s="156">
        <v>0</v>
      </c>
      <c r="I6163" s="156">
        <v>234.02599304000003</v>
      </c>
      <c r="J6163" s="156" t="s">
        <v>4328</v>
      </c>
      <c r="K6163" s="151" t="str">
        <f>IFERROR(IF(VLOOKUP(B6163,comp!$D:$L,1,FALSE)=B6163,"",""),"Novo")</f>
        <v/>
      </c>
    </row>
    <row r="6164" spans="1:11">
      <c r="A6164" s="151">
        <v>7186</v>
      </c>
      <c r="B6164" s="151">
        <v>34417</v>
      </c>
      <c r="C6164" s="151" t="s">
        <v>4635</v>
      </c>
      <c r="D6164" s="151" t="s">
        <v>727</v>
      </c>
      <c r="E6164" s="151">
        <v>0.34099200000000002</v>
      </c>
      <c r="F6164" s="154" t="s">
        <v>8869</v>
      </c>
      <c r="G6164" s="156">
        <v>6.3560908800000009</v>
      </c>
      <c r="H6164" s="156">
        <v>0</v>
      </c>
      <c r="I6164" s="156">
        <v>8587.3592930480008</v>
      </c>
      <c r="J6164" s="156" t="s">
        <v>4328</v>
      </c>
      <c r="K6164" s="151" t="str">
        <f>IFERROR(IF(VLOOKUP(B6164,comp!$D:$L,1,FALSE)=B6164,"",""),"Novo")</f>
        <v/>
      </c>
    </row>
    <row r="6165" spans="1:11">
      <c r="A6165" s="151">
        <v>7186</v>
      </c>
      <c r="B6165" s="151">
        <v>34425</v>
      </c>
      <c r="C6165" s="151" t="s">
        <v>4636</v>
      </c>
      <c r="D6165" s="151" t="s">
        <v>727</v>
      </c>
      <c r="E6165" s="151">
        <v>2.0688295000000001</v>
      </c>
      <c r="F6165" s="154" t="s">
        <v>8870</v>
      </c>
      <c r="G6165" s="156">
        <v>234.02599304000003</v>
      </c>
      <c r="H6165" s="156">
        <v>0</v>
      </c>
      <c r="I6165" s="156">
        <v>358.86780020000003</v>
      </c>
      <c r="J6165" s="156" t="s">
        <v>4328</v>
      </c>
      <c r="K6165" s="151" t="str">
        <f>IFERROR(IF(VLOOKUP(B6165,comp!$D:$L,1,FALSE)=B6165,"",""),"Novo")</f>
        <v/>
      </c>
    </row>
    <row r="6166" spans="1:11">
      <c r="A6166" s="151">
        <v>7186</v>
      </c>
      <c r="B6166" s="151">
        <v>34447</v>
      </c>
      <c r="C6166" s="151" t="s">
        <v>4637</v>
      </c>
      <c r="D6166" s="151" t="s">
        <v>727</v>
      </c>
      <c r="E6166" s="151">
        <v>12.531900200000001</v>
      </c>
      <c r="F6166" s="154" t="s">
        <v>8871</v>
      </c>
      <c r="G6166" s="156">
        <v>8587.3592930480008</v>
      </c>
      <c r="H6166" s="156">
        <v>0</v>
      </c>
      <c r="I6166" s="156">
        <v>795.13841440599992</v>
      </c>
      <c r="J6166" s="156" t="s">
        <v>4328</v>
      </c>
      <c r="K6166" s="151" t="str">
        <f>IFERROR(IF(VLOOKUP(B6166,comp!$D:$L,1,FALSE)=B6166,"",""),"Novo")</f>
        <v/>
      </c>
    </row>
    <row r="6167" spans="1:11">
      <c r="A6167" s="151">
        <v>7186</v>
      </c>
      <c r="B6167" s="151">
        <v>34458</v>
      </c>
      <c r="C6167" s="151" t="s">
        <v>4638</v>
      </c>
      <c r="D6167" s="151" t="s">
        <v>727</v>
      </c>
      <c r="E6167" s="151">
        <v>2.5618775</v>
      </c>
      <c r="F6167" s="154" t="s">
        <v>8872</v>
      </c>
      <c r="G6167" s="156">
        <v>358.86780020000003</v>
      </c>
      <c r="H6167" s="156">
        <v>0</v>
      </c>
      <c r="I6167" s="156">
        <v>1263.8511465440001</v>
      </c>
      <c r="J6167" s="156" t="s">
        <v>4328</v>
      </c>
      <c r="K6167" s="151" t="str">
        <f>IFERROR(IF(VLOOKUP(B6167,comp!$D:$L,1,FALSE)=B6167,"",""),"Novo")</f>
        <v/>
      </c>
    </row>
    <row r="6168" spans="1:11">
      <c r="A6168" s="151">
        <v>7186</v>
      </c>
      <c r="B6168" s="151">
        <v>34464</v>
      </c>
      <c r="C6168" s="151" t="s">
        <v>4639</v>
      </c>
      <c r="D6168" s="151" t="s">
        <v>727</v>
      </c>
      <c r="E6168" s="151">
        <v>3.8134305999999998</v>
      </c>
      <c r="F6168" s="154" t="s">
        <v>8873</v>
      </c>
      <c r="G6168" s="156">
        <v>795.13841440599992</v>
      </c>
      <c r="H6168" s="156">
        <v>0</v>
      </c>
      <c r="I6168" s="156">
        <v>465.09069881900001</v>
      </c>
      <c r="J6168" s="156" t="s">
        <v>4328</v>
      </c>
      <c r="K6168" s="151" t="str">
        <f>IFERROR(IF(VLOOKUP(B6168,comp!$D:$L,1,FALSE)=B6168,"",""),"Novo")</f>
        <v/>
      </c>
    </row>
    <row r="6169" spans="1:11">
      <c r="A6169" s="151">
        <v>7186</v>
      </c>
      <c r="B6169" s="151">
        <v>34468</v>
      </c>
      <c r="C6169" s="151" t="s">
        <v>4640</v>
      </c>
      <c r="D6169" s="151" t="s">
        <v>727</v>
      </c>
      <c r="E6169" s="151">
        <v>4.8077113000000002</v>
      </c>
      <c r="F6169" s="154" t="s">
        <v>8874</v>
      </c>
      <c r="G6169" s="156">
        <v>1263.8511465440001</v>
      </c>
      <c r="H6169" s="156">
        <v>0</v>
      </c>
      <c r="I6169" s="156">
        <v>1588.3461224399998</v>
      </c>
      <c r="J6169" s="156" t="s">
        <v>4328</v>
      </c>
      <c r="K6169" s="151" t="str">
        <f>IFERROR(IF(VLOOKUP(B6169,comp!$D:$L,1,FALSE)=B6169,"",""),"Novo")</f>
        <v/>
      </c>
    </row>
    <row r="6170" spans="1:11">
      <c r="A6170" s="151">
        <v>7186</v>
      </c>
      <c r="B6170" s="151">
        <v>34473</v>
      </c>
      <c r="C6170" s="151" t="s">
        <v>4641</v>
      </c>
      <c r="D6170" s="151" t="s">
        <v>727</v>
      </c>
      <c r="E6170" s="151">
        <v>2.9164777000000002</v>
      </c>
      <c r="F6170" s="154" t="s">
        <v>8875</v>
      </c>
      <c r="G6170" s="156">
        <v>465.09069881900001</v>
      </c>
      <c r="H6170" s="156">
        <v>0</v>
      </c>
      <c r="I6170" s="156">
        <v>2226.536922324</v>
      </c>
      <c r="J6170" s="156" t="s">
        <v>4328</v>
      </c>
      <c r="K6170" s="151" t="str">
        <f>IFERROR(IF(VLOOKUP(B6170,comp!$D:$L,1,FALSE)=B6170,"",""),"Novo")</f>
        <v/>
      </c>
    </row>
    <row r="6171" spans="1:11">
      <c r="A6171" s="151">
        <v>7186</v>
      </c>
      <c r="B6171" s="151">
        <v>34480</v>
      </c>
      <c r="C6171" s="151" t="s">
        <v>4642</v>
      </c>
      <c r="D6171" s="151" t="s">
        <v>727</v>
      </c>
      <c r="E6171" s="151">
        <v>5.3897051999999999</v>
      </c>
      <c r="F6171" s="154" t="s">
        <v>8876</v>
      </c>
      <c r="G6171" s="156">
        <v>1588.3461224399998</v>
      </c>
      <c r="H6171" s="156">
        <v>0</v>
      </c>
      <c r="I6171" s="156">
        <v>141.180090216</v>
      </c>
      <c r="J6171" s="156" t="s">
        <v>4328</v>
      </c>
      <c r="K6171" s="151" t="str">
        <f>IFERROR(IF(VLOOKUP(B6171,comp!$D:$L,1,FALSE)=B6171,"",""),"Novo")</f>
        <v/>
      </c>
    </row>
    <row r="6172" spans="1:11">
      <c r="A6172" s="151">
        <v>7186</v>
      </c>
      <c r="B6172" s="151">
        <v>34486</v>
      </c>
      <c r="C6172" s="151" t="s">
        <v>4643</v>
      </c>
      <c r="D6172" s="151" t="s">
        <v>727</v>
      </c>
      <c r="E6172" s="151">
        <v>6.3812246999999997</v>
      </c>
      <c r="F6172" s="154" t="s">
        <v>8877</v>
      </c>
      <c r="G6172" s="156">
        <v>2226.536922324</v>
      </c>
      <c r="H6172" s="156">
        <v>0</v>
      </c>
      <c r="I6172" s="156">
        <v>180.77200572000001</v>
      </c>
      <c r="J6172" s="156" t="s">
        <v>4328</v>
      </c>
      <c r="K6172" s="151" t="str">
        <f>IFERROR(IF(VLOOKUP(B6172,comp!$D:$L,1,FALSE)=B6172,"",""),"Novo")</f>
        <v/>
      </c>
    </row>
    <row r="6173" spans="1:11">
      <c r="A6173" s="151">
        <v>7186</v>
      </c>
      <c r="B6173" s="151">
        <v>39637</v>
      </c>
      <c r="C6173" s="151" t="s">
        <v>4644</v>
      </c>
      <c r="D6173" s="151" t="s">
        <v>838</v>
      </c>
      <c r="E6173" s="151">
        <v>1.6068756</v>
      </c>
      <c r="F6173" s="154" t="s">
        <v>8878</v>
      </c>
      <c r="G6173" s="156">
        <v>141.180090216</v>
      </c>
      <c r="H6173" s="156">
        <v>0</v>
      </c>
      <c r="I6173" s="156">
        <v>411.49624499999999</v>
      </c>
      <c r="J6173" s="156" t="s">
        <v>4328</v>
      </c>
      <c r="K6173" s="151" t="str">
        <f>IFERROR(IF(VLOOKUP(B6173,comp!$D:$L,1,FALSE)=B6173,"",""),"Novo")</f>
        <v/>
      </c>
    </row>
    <row r="6174" spans="1:11">
      <c r="A6174" s="151">
        <v>7186</v>
      </c>
      <c r="B6174" s="151">
        <v>39638</v>
      </c>
      <c r="C6174" s="151" t="s">
        <v>4645</v>
      </c>
      <c r="D6174" s="151" t="s">
        <v>838</v>
      </c>
      <c r="E6174" s="151">
        <v>1.8182659999999999</v>
      </c>
      <c r="F6174" s="154" t="s">
        <v>8879</v>
      </c>
      <c r="G6174" s="156">
        <v>180.77200572000001</v>
      </c>
      <c r="H6174" s="156">
        <v>0</v>
      </c>
      <c r="I6174" s="156">
        <v>2.4025202400000003</v>
      </c>
      <c r="J6174" s="156" t="s">
        <v>4328</v>
      </c>
      <c r="K6174" s="151" t="str">
        <f>IFERROR(IF(VLOOKUP(B6174,comp!$D:$L,1,FALSE)=B6174,"",""),"Novo")</f>
        <v/>
      </c>
    </row>
    <row r="6175" spans="1:11">
      <c r="A6175" s="151">
        <v>7186</v>
      </c>
      <c r="B6175" s="151">
        <v>39639</v>
      </c>
      <c r="C6175" s="151" t="s">
        <v>4646</v>
      </c>
      <c r="D6175" s="151" t="s">
        <v>838</v>
      </c>
      <c r="E6175" s="151">
        <v>2.7433082999999998</v>
      </c>
      <c r="F6175" s="154" t="s">
        <v>8880</v>
      </c>
      <c r="G6175" s="156">
        <v>411.49624499999999</v>
      </c>
      <c r="H6175" s="156">
        <v>0</v>
      </c>
      <c r="I6175" s="156">
        <v>2.34</v>
      </c>
      <c r="J6175" s="156" t="s">
        <v>4328</v>
      </c>
      <c r="K6175" s="151" t="str">
        <f>IFERROR(IF(VLOOKUP(B6175,comp!$D:$L,1,FALSE)=B6175,"",""),"Novo")</f>
        <v/>
      </c>
    </row>
    <row r="6176" spans="1:11">
      <c r="A6176" s="151">
        <v>7186</v>
      </c>
      <c r="B6176" s="151">
        <v>39640</v>
      </c>
      <c r="C6176" s="151" t="s">
        <v>4647</v>
      </c>
      <c r="D6176" s="151" t="s">
        <v>727</v>
      </c>
      <c r="E6176" s="151">
        <v>0.209644</v>
      </c>
      <c r="F6176" s="154" t="s">
        <v>8881</v>
      </c>
      <c r="G6176" s="156">
        <v>2.4025202400000003</v>
      </c>
      <c r="H6176" s="156">
        <v>0</v>
      </c>
      <c r="I6176" s="156">
        <v>2.34</v>
      </c>
      <c r="J6176" s="156" t="s">
        <v>4328</v>
      </c>
      <c r="K6176" s="151" t="str">
        <f>IFERROR(IF(VLOOKUP(B6176,comp!$D:$L,1,FALSE)=B6176,"",""),"Novo")</f>
        <v/>
      </c>
    </row>
    <row r="6177" spans="1:11">
      <c r="A6177" s="151">
        <v>7247</v>
      </c>
      <c r="B6177" s="151">
        <v>7247</v>
      </c>
      <c r="C6177" s="151" t="s">
        <v>4648</v>
      </c>
      <c r="D6177" s="151" t="s">
        <v>852</v>
      </c>
      <c r="E6177" s="151">
        <v>1</v>
      </c>
      <c r="F6177" s="154" t="s">
        <v>7121</v>
      </c>
      <c r="G6177" s="156">
        <v>2.34</v>
      </c>
      <c r="H6177" s="156">
        <v>0</v>
      </c>
      <c r="I6177" s="156">
        <v>0.81</v>
      </c>
      <c r="J6177" s="156" t="s">
        <v>4328</v>
      </c>
      <c r="K6177" s="151" t="str">
        <f>IFERROR(IF(VLOOKUP(B6177,comp!$D:$L,1,FALSE)=B6177,"",""),"Novo")</f>
        <v/>
      </c>
    </row>
    <row r="6178" spans="1:11">
      <c r="A6178" s="151">
        <v>7247</v>
      </c>
      <c r="B6178" s="151">
        <v>7252</v>
      </c>
      <c r="C6178" s="151" t="s">
        <v>4649</v>
      </c>
      <c r="D6178" s="151" t="s">
        <v>852</v>
      </c>
      <c r="E6178" s="151">
        <v>1</v>
      </c>
      <c r="F6178" s="154" t="s">
        <v>7121</v>
      </c>
      <c r="G6178" s="156">
        <v>2.34</v>
      </c>
      <c r="H6178" s="156">
        <v>0</v>
      </c>
      <c r="I6178" s="156">
        <v>1.5807303319999999</v>
      </c>
      <c r="J6178" s="156" t="s">
        <v>4328</v>
      </c>
      <c r="K6178" s="151" t="str">
        <f>IFERROR(IF(VLOOKUP(B6178,comp!$D:$L,1,FALSE)=B6178,"",""),"Novo")</f>
        <v/>
      </c>
    </row>
    <row r="6179" spans="1:11">
      <c r="A6179" s="151">
        <v>7271</v>
      </c>
      <c r="B6179" s="151">
        <v>7271</v>
      </c>
      <c r="C6179" s="151" t="s">
        <v>4650</v>
      </c>
      <c r="D6179" s="151" t="s">
        <v>727</v>
      </c>
      <c r="E6179" s="151">
        <v>1</v>
      </c>
      <c r="F6179" s="154" t="s">
        <v>7684</v>
      </c>
      <c r="G6179" s="156">
        <v>0.81</v>
      </c>
      <c r="H6179" s="156">
        <v>0</v>
      </c>
      <c r="I6179" s="156">
        <v>0.376966315</v>
      </c>
      <c r="J6179" s="156" t="s">
        <v>4328</v>
      </c>
      <c r="K6179" s="151" t="str">
        <f>IFERROR(IF(VLOOKUP(B6179,comp!$D:$L,1,FALSE)=B6179,"",""),"Novo")</f>
        <v/>
      </c>
    </row>
    <row r="6180" spans="1:11">
      <c r="A6180" s="151">
        <v>7271</v>
      </c>
      <c r="B6180" s="151">
        <v>7256</v>
      </c>
      <c r="C6180" s="151" t="s">
        <v>4651</v>
      </c>
      <c r="D6180" s="151" t="s">
        <v>727</v>
      </c>
      <c r="E6180" s="151">
        <v>1.3988764</v>
      </c>
      <c r="F6180" s="154" t="s">
        <v>8882</v>
      </c>
      <c r="G6180" s="156">
        <v>1.5807303319999999</v>
      </c>
      <c r="H6180" s="156">
        <v>0</v>
      </c>
      <c r="I6180" s="156">
        <v>5.624157222</v>
      </c>
      <c r="J6180" s="156" t="s">
        <v>4328</v>
      </c>
      <c r="K6180" s="151" t="str">
        <f>IFERROR(IF(VLOOKUP(B6180,comp!$D:$L,1,FALSE)=B6180,"",""),"Novo")</f>
        <v/>
      </c>
    </row>
    <row r="6181" spans="1:11">
      <c r="A6181" s="151">
        <v>7271</v>
      </c>
      <c r="B6181" s="151">
        <v>7258</v>
      </c>
      <c r="C6181" s="151" t="s">
        <v>1861</v>
      </c>
      <c r="D6181" s="151" t="s">
        <v>727</v>
      </c>
      <c r="E6181" s="151">
        <v>0.68539329999999998</v>
      </c>
      <c r="F6181" s="154" t="s">
        <v>7984</v>
      </c>
      <c r="G6181" s="156">
        <v>0.376966315</v>
      </c>
      <c r="H6181" s="156">
        <v>0</v>
      </c>
      <c r="I6181" s="156">
        <v>0.506966272</v>
      </c>
      <c r="J6181" s="156" t="s">
        <v>4328</v>
      </c>
      <c r="K6181" s="151" t="str">
        <f>IFERROR(IF(VLOOKUP(B6181,comp!$D:$L,1,FALSE)=B6181,"",""),"Novo")</f>
        <v/>
      </c>
    </row>
    <row r="6182" spans="1:11">
      <c r="A6182" s="151">
        <v>7271</v>
      </c>
      <c r="B6182" s="151">
        <v>7260</v>
      </c>
      <c r="C6182" s="151" t="s">
        <v>4652</v>
      </c>
      <c r="D6182" s="151" t="s">
        <v>727</v>
      </c>
      <c r="E6182" s="151">
        <v>2.6404494000000001</v>
      </c>
      <c r="F6182" s="154" t="s">
        <v>7189</v>
      </c>
      <c r="G6182" s="156">
        <v>5.624157222</v>
      </c>
      <c r="H6182" s="156">
        <v>0</v>
      </c>
      <c r="I6182" s="156">
        <v>1.967865228</v>
      </c>
      <c r="J6182" s="156" t="s">
        <v>4328</v>
      </c>
      <c r="K6182" s="151" t="str">
        <f>IFERROR(IF(VLOOKUP(B6182,comp!$D:$L,1,FALSE)=B6182,"",""),"Novo")</f>
        <v/>
      </c>
    </row>
    <row r="6183" spans="1:11">
      <c r="A6183" s="151">
        <v>7271</v>
      </c>
      <c r="B6183" s="151">
        <v>7267</v>
      </c>
      <c r="C6183" s="151" t="s">
        <v>4653</v>
      </c>
      <c r="D6183" s="151" t="s">
        <v>727</v>
      </c>
      <c r="E6183" s="151">
        <v>0.79213480000000003</v>
      </c>
      <c r="F6183" s="154" t="s">
        <v>7640</v>
      </c>
      <c r="G6183" s="156">
        <v>0.506966272</v>
      </c>
      <c r="H6183" s="156">
        <v>0</v>
      </c>
      <c r="I6183" s="156">
        <v>0.70365164999999996</v>
      </c>
      <c r="J6183" s="156" t="s">
        <v>4328</v>
      </c>
      <c r="K6183" s="151" t="str">
        <f>IFERROR(IF(VLOOKUP(B6183,comp!$D:$L,1,FALSE)=B6183,"",""),"Novo")</f>
        <v/>
      </c>
    </row>
    <row r="6184" spans="1:11">
      <c r="A6184" s="151">
        <v>7271</v>
      </c>
      <c r="B6184" s="151">
        <v>7268</v>
      </c>
      <c r="C6184" s="151" t="s">
        <v>4654</v>
      </c>
      <c r="D6184" s="151" t="s">
        <v>727</v>
      </c>
      <c r="E6184" s="151">
        <v>1.5617977999999999</v>
      </c>
      <c r="F6184" s="154" t="s">
        <v>8883</v>
      </c>
      <c r="G6184" s="156">
        <v>1.967865228</v>
      </c>
      <c r="H6184" s="156">
        <v>0</v>
      </c>
      <c r="I6184" s="156">
        <v>6.257022525</v>
      </c>
      <c r="J6184" s="156" t="s">
        <v>4328</v>
      </c>
      <c r="K6184" s="151" t="str">
        <f>IFERROR(IF(VLOOKUP(B6184,comp!$D:$L,1,FALSE)=B6184,"",""),"Novo")</f>
        <v/>
      </c>
    </row>
    <row r="6185" spans="1:11">
      <c r="A6185" s="151">
        <v>7271</v>
      </c>
      <c r="B6185" s="151">
        <v>7270</v>
      </c>
      <c r="C6185" s="151" t="s">
        <v>4655</v>
      </c>
      <c r="D6185" s="151" t="s">
        <v>727</v>
      </c>
      <c r="E6185" s="151">
        <v>0.93820219999999999</v>
      </c>
      <c r="F6185" s="154" t="s">
        <v>7184</v>
      </c>
      <c r="G6185" s="156">
        <v>0.70365164999999996</v>
      </c>
      <c r="H6185" s="156">
        <v>0</v>
      </c>
      <c r="I6185" s="156">
        <v>39.69</v>
      </c>
      <c r="J6185" s="156" t="s">
        <v>4328</v>
      </c>
      <c r="K6185" s="151" t="str">
        <f>IFERROR(IF(VLOOKUP(B6185,comp!$D:$L,1,FALSE)=B6185,"",""),"Novo")</f>
        <v/>
      </c>
    </row>
    <row r="6186" spans="1:11">
      <c r="A6186" s="151">
        <v>7271</v>
      </c>
      <c r="B6186" s="151">
        <v>7272</v>
      </c>
      <c r="C6186" s="151" t="s">
        <v>4656</v>
      </c>
      <c r="D6186" s="151" t="s">
        <v>727</v>
      </c>
      <c r="E6186" s="151">
        <v>2.7808989</v>
      </c>
      <c r="F6186" s="154" t="s">
        <v>8884</v>
      </c>
      <c r="G6186" s="156">
        <v>6.257022525</v>
      </c>
      <c r="H6186" s="156">
        <v>0</v>
      </c>
      <c r="I6186" s="156">
        <v>23.928089680000003</v>
      </c>
      <c r="J6186" s="156" t="s">
        <v>4328</v>
      </c>
      <c r="K6186" s="151" t="str">
        <f>IFERROR(IF(VLOOKUP(B6186,comp!$D:$L,1,FALSE)=B6186,"",""),"Novo")</f>
        <v/>
      </c>
    </row>
    <row r="6187" spans="1:11">
      <c r="A6187" s="151">
        <v>7271</v>
      </c>
      <c r="B6187" s="151">
        <v>10617</v>
      </c>
      <c r="C6187" s="151" t="s">
        <v>4657</v>
      </c>
      <c r="D6187" s="151" t="s">
        <v>727</v>
      </c>
      <c r="E6187" s="151">
        <v>7</v>
      </c>
      <c r="F6187" s="154" t="s">
        <v>8400</v>
      </c>
      <c r="G6187" s="156">
        <v>39.69</v>
      </c>
      <c r="H6187" s="156">
        <v>0</v>
      </c>
      <c r="I6187" s="156">
        <v>3.0978652360000001</v>
      </c>
      <c r="J6187" s="156" t="s">
        <v>4328</v>
      </c>
      <c r="K6187" s="151" t="str">
        <f>IFERROR(IF(VLOOKUP(B6187,comp!$D:$L,1,FALSE)=B6187,"",""),"Novo")</f>
        <v/>
      </c>
    </row>
    <row r="6188" spans="1:11">
      <c r="A6188" s="151">
        <v>7271</v>
      </c>
      <c r="B6188" s="151">
        <v>34400</v>
      </c>
      <c r="C6188" s="151" t="s">
        <v>4658</v>
      </c>
      <c r="D6188" s="151" t="s">
        <v>727</v>
      </c>
      <c r="E6188" s="151">
        <v>5.4382022000000001</v>
      </c>
      <c r="F6188" s="154" t="s">
        <v>8885</v>
      </c>
      <c r="G6188" s="156">
        <v>23.928089680000003</v>
      </c>
      <c r="H6188" s="156">
        <v>0</v>
      </c>
      <c r="I6188" s="156">
        <v>4.9438202000000002</v>
      </c>
      <c r="J6188" s="156" t="s">
        <v>4328</v>
      </c>
      <c r="K6188" s="151" t="str">
        <f>IFERROR(IF(VLOOKUP(B6188,comp!$D:$L,1,FALSE)=B6188,"",""),"Novo")</f>
        <v/>
      </c>
    </row>
    <row r="6189" spans="1:11">
      <c r="A6189" s="151">
        <v>7271</v>
      </c>
      <c r="B6189" s="151">
        <v>34401</v>
      </c>
      <c r="C6189" s="151" t="s">
        <v>4659</v>
      </c>
      <c r="D6189" s="151" t="s">
        <v>727</v>
      </c>
      <c r="E6189" s="151">
        <v>1.9606741999999999</v>
      </c>
      <c r="F6189" s="154" t="s">
        <v>7685</v>
      </c>
      <c r="G6189" s="156">
        <v>3.0978652360000001</v>
      </c>
      <c r="H6189" s="156">
        <v>0</v>
      </c>
      <c r="I6189" s="156">
        <v>9.0101124900000009</v>
      </c>
      <c r="J6189" s="156" t="s">
        <v>4328</v>
      </c>
      <c r="K6189" s="151" t="str">
        <f>IFERROR(IF(VLOOKUP(B6189,comp!$D:$L,1,FALSE)=B6189,"",""),"Novo")</f>
        <v/>
      </c>
    </row>
    <row r="6190" spans="1:11">
      <c r="A6190" s="151">
        <v>7271</v>
      </c>
      <c r="B6190" s="151">
        <v>34586</v>
      </c>
      <c r="C6190" s="151" t="s">
        <v>2247</v>
      </c>
      <c r="D6190" s="151" t="s">
        <v>727</v>
      </c>
      <c r="E6190" s="151">
        <v>2.4719101000000001</v>
      </c>
      <c r="F6190" s="154" t="s">
        <v>7178</v>
      </c>
      <c r="G6190" s="156">
        <v>4.9438202000000002</v>
      </c>
      <c r="H6190" s="156">
        <v>0</v>
      </c>
      <c r="I6190" s="156">
        <v>8.8200000359999997</v>
      </c>
      <c r="J6190" s="156" t="s">
        <v>4328</v>
      </c>
      <c r="K6190" s="151" t="str">
        <f>IFERROR(IF(VLOOKUP(B6190,comp!$D:$L,1,FALSE)=B6190,"",""),"Novo")</f>
        <v/>
      </c>
    </row>
    <row r="6191" spans="1:11">
      <c r="A6191" s="151">
        <v>7271</v>
      </c>
      <c r="B6191" s="151">
        <v>34588</v>
      </c>
      <c r="C6191" s="151" t="s">
        <v>4660</v>
      </c>
      <c r="D6191" s="151" t="s">
        <v>727</v>
      </c>
      <c r="E6191" s="151">
        <v>3.3370787000000002</v>
      </c>
      <c r="F6191" s="154" t="s">
        <v>8007</v>
      </c>
      <c r="G6191" s="156">
        <v>9.0101124900000009</v>
      </c>
      <c r="H6191" s="156">
        <v>0</v>
      </c>
      <c r="I6191" s="156">
        <v>13.131573074</v>
      </c>
      <c r="J6191" s="156" t="s">
        <v>4328</v>
      </c>
      <c r="K6191" s="151" t="str">
        <f>IFERROR(IF(VLOOKUP(B6191,comp!$D:$L,1,FALSE)=B6191,"",""),"Novo")</f>
        <v/>
      </c>
    </row>
    <row r="6192" spans="1:11">
      <c r="A6192" s="151">
        <v>7271</v>
      </c>
      <c r="B6192" s="151">
        <v>34590</v>
      </c>
      <c r="C6192" s="151" t="s">
        <v>4661</v>
      </c>
      <c r="D6192" s="151" t="s">
        <v>727</v>
      </c>
      <c r="E6192" s="151">
        <v>3.3033708000000002</v>
      </c>
      <c r="F6192" s="154" t="s">
        <v>8886</v>
      </c>
      <c r="G6192" s="156">
        <v>8.8200000359999997</v>
      </c>
      <c r="H6192" s="156">
        <v>0</v>
      </c>
      <c r="I6192" s="156">
        <v>8.7570785680000007</v>
      </c>
      <c r="J6192" s="156" t="s">
        <v>4328</v>
      </c>
      <c r="K6192" s="151" t="str">
        <f>IFERROR(IF(VLOOKUP(B6192,comp!$D:$L,1,FALSE)=B6192,"",""),"Novo")</f>
        <v/>
      </c>
    </row>
    <row r="6193" spans="1:11">
      <c r="A6193" s="151">
        <v>7271</v>
      </c>
      <c r="B6193" s="151">
        <v>34591</v>
      </c>
      <c r="C6193" s="151" t="s">
        <v>4662</v>
      </c>
      <c r="D6193" s="151" t="s">
        <v>727</v>
      </c>
      <c r="E6193" s="151">
        <v>4.0280899000000003</v>
      </c>
      <c r="F6193" s="154" t="s">
        <v>7072</v>
      </c>
      <c r="G6193" s="156">
        <v>13.131573074</v>
      </c>
      <c r="H6193" s="156">
        <v>0</v>
      </c>
      <c r="I6193" s="156">
        <v>18.912977717</v>
      </c>
      <c r="J6193" s="156" t="s">
        <v>4328</v>
      </c>
      <c r="K6193" s="151" t="str">
        <f>IFERROR(IF(VLOOKUP(B6193,comp!$D:$L,1,FALSE)=B6193,"",""),"Novo")</f>
        <v/>
      </c>
    </row>
    <row r="6194" spans="1:11">
      <c r="A6194" s="151">
        <v>7271</v>
      </c>
      <c r="B6194" s="151">
        <v>34649</v>
      </c>
      <c r="C6194" s="151" t="s">
        <v>4663</v>
      </c>
      <c r="D6194" s="151" t="s">
        <v>727</v>
      </c>
      <c r="E6194" s="151">
        <v>3.2921347999999999</v>
      </c>
      <c r="F6194" s="154" t="s">
        <v>7996</v>
      </c>
      <c r="G6194" s="156">
        <v>8.7570785680000007</v>
      </c>
      <c r="H6194" s="156">
        <v>0</v>
      </c>
      <c r="I6194" s="156">
        <v>11.052921308</v>
      </c>
      <c r="J6194" s="156" t="s">
        <v>4328</v>
      </c>
      <c r="K6194" s="151" t="str">
        <f>IFERROR(IF(VLOOKUP(B6194,comp!$D:$L,1,FALSE)=B6194,"",""),"Novo")</f>
        <v/>
      </c>
    </row>
    <row r="6195" spans="1:11">
      <c r="A6195" s="151">
        <v>7271</v>
      </c>
      <c r="B6195" s="151">
        <v>34655</v>
      </c>
      <c r="C6195" s="151" t="s">
        <v>4664</v>
      </c>
      <c r="D6195" s="151" t="s">
        <v>727</v>
      </c>
      <c r="E6195" s="151">
        <v>4.8370787000000002</v>
      </c>
      <c r="F6195" s="154" t="s">
        <v>8887</v>
      </c>
      <c r="G6195" s="156">
        <v>18.912977717</v>
      </c>
      <c r="H6195" s="156">
        <v>0</v>
      </c>
      <c r="I6195" s="156">
        <v>3.531910044</v>
      </c>
      <c r="J6195" s="156" t="s">
        <v>4328</v>
      </c>
      <c r="K6195" s="151" t="str">
        <f>IFERROR(IF(VLOOKUP(B6195,comp!$D:$L,1,FALSE)=B6195,"",""),"Novo")</f>
        <v/>
      </c>
    </row>
    <row r="6196" spans="1:11">
      <c r="A6196" s="151">
        <v>7271</v>
      </c>
      <c r="B6196" s="151">
        <v>34777</v>
      </c>
      <c r="C6196" s="151" t="s">
        <v>4665</v>
      </c>
      <c r="D6196" s="151" t="s">
        <v>727</v>
      </c>
      <c r="E6196" s="151">
        <v>3.6966291999999998</v>
      </c>
      <c r="F6196" s="154" t="s">
        <v>8888</v>
      </c>
      <c r="G6196" s="156">
        <v>11.052921308</v>
      </c>
      <c r="H6196" s="156">
        <v>0</v>
      </c>
      <c r="I6196" s="156">
        <v>1.872640437</v>
      </c>
      <c r="J6196" s="156" t="s">
        <v>4328</v>
      </c>
      <c r="K6196" s="151" t="str">
        <f>IFERROR(IF(VLOOKUP(B6196,comp!$D:$L,1,FALSE)=B6196,"",""),"Novo")</f>
        <v/>
      </c>
    </row>
    <row r="6197" spans="1:11">
      <c r="A6197" s="151">
        <v>7271</v>
      </c>
      <c r="B6197" s="151">
        <v>34781</v>
      </c>
      <c r="C6197" s="151" t="s">
        <v>4666</v>
      </c>
      <c r="D6197" s="151" t="s">
        <v>727</v>
      </c>
      <c r="E6197" s="151">
        <v>2.0898876</v>
      </c>
      <c r="F6197" s="154" t="s">
        <v>8889</v>
      </c>
      <c r="G6197" s="156">
        <v>3.531910044</v>
      </c>
      <c r="H6197" s="156">
        <v>0</v>
      </c>
      <c r="I6197" s="156">
        <v>4.9438202000000002</v>
      </c>
      <c r="J6197" s="156" t="s">
        <v>4328</v>
      </c>
      <c r="K6197" s="151" t="str">
        <f>IFERROR(IF(VLOOKUP(B6197,comp!$D:$L,1,FALSE)=B6197,"",""),"Novo")</f>
        <v/>
      </c>
    </row>
    <row r="6198" spans="1:11">
      <c r="A6198" s="151">
        <v>7271</v>
      </c>
      <c r="B6198" s="151">
        <v>34788</v>
      </c>
      <c r="C6198" s="151" t="s">
        <v>4667</v>
      </c>
      <c r="D6198" s="151" t="s">
        <v>727</v>
      </c>
      <c r="E6198" s="151">
        <v>1.5224719</v>
      </c>
      <c r="F6198" s="154" t="s">
        <v>8890</v>
      </c>
      <c r="G6198" s="156">
        <v>1.872640437</v>
      </c>
      <c r="H6198" s="156">
        <v>0</v>
      </c>
      <c r="I6198" s="156">
        <v>7.9026966149999991</v>
      </c>
      <c r="J6198" s="156" t="s">
        <v>4328</v>
      </c>
      <c r="K6198" s="151" t="str">
        <f>IFERROR(IF(VLOOKUP(B6198,comp!$D:$L,1,FALSE)=B6198,"",""),"Novo")</f>
        <v/>
      </c>
    </row>
    <row r="6199" spans="1:11">
      <c r="A6199" s="151">
        <v>7271</v>
      </c>
      <c r="B6199" s="151">
        <v>37592</v>
      </c>
      <c r="C6199" s="151" t="s">
        <v>4668</v>
      </c>
      <c r="D6199" s="151" t="s">
        <v>727</v>
      </c>
      <c r="E6199" s="151">
        <v>2.4719101000000001</v>
      </c>
      <c r="F6199" s="154" t="s">
        <v>7178</v>
      </c>
      <c r="G6199" s="156">
        <v>4.9438202000000002</v>
      </c>
      <c r="H6199" s="156">
        <v>0</v>
      </c>
      <c r="I6199" s="156">
        <v>11.1235956</v>
      </c>
      <c r="J6199" s="156" t="s">
        <v>4328</v>
      </c>
      <c r="K6199" s="151" t="str">
        <f>IFERROR(IF(VLOOKUP(B6199,comp!$D:$L,1,FALSE)=B6199,"",""),"Novo")</f>
        <v/>
      </c>
    </row>
    <row r="6200" spans="1:11">
      <c r="A6200" s="151">
        <v>7271</v>
      </c>
      <c r="B6200" s="151">
        <v>37593</v>
      </c>
      <c r="C6200" s="151" t="s">
        <v>4669</v>
      </c>
      <c r="D6200" s="151" t="s">
        <v>727</v>
      </c>
      <c r="E6200" s="151">
        <v>3.1235955</v>
      </c>
      <c r="F6200" s="154" t="s">
        <v>8891</v>
      </c>
      <c r="G6200" s="156">
        <v>7.9026966149999991</v>
      </c>
      <c r="H6200" s="156">
        <v>0</v>
      </c>
      <c r="I6200" s="156">
        <v>4.0898876199999998</v>
      </c>
      <c r="J6200" s="156" t="s">
        <v>4328</v>
      </c>
      <c r="K6200" s="151" t="str">
        <f>IFERROR(IF(VLOOKUP(B6200,comp!$D:$L,1,FALSE)=B6200,"",""),"Novo")</f>
        <v/>
      </c>
    </row>
    <row r="6201" spans="1:11">
      <c r="A6201" s="151">
        <v>7271</v>
      </c>
      <c r="B6201" s="151">
        <v>37594</v>
      </c>
      <c r="C6201" s="151" t="s">
        <v>4670</v>
      </c>
      <c r="D6201" s="151" t="s">
        <v>727</v>
      </c>
      <c r="E6201" s="151">
        <v>3.7078652000000001</v>
      </c>
      <c r="F6201" s="154" t="s">
        <v>8892</v>
      </c>
      <c r="G6201" s="156">
        <v>11.1235956</v>
      </c>
      <c r="H6201" s="156">
        <v>0</v>
      </c>
      <c r="I6201" s="156">
        <v>6.9502247910000001</v>
      </c>
      <c r="J6201" s="156" t="s">
        <v>4328</v>
      </c>
      <c r="K6201" s="151" t="str">
        <f>IFERROR(IF(VLOOKUP(B6201,comp!$D:$L,1,FALSE)=B6201,"",""),"Novo")</f>
        <v/>
      </c>
    </row>
    <row r="6202" spans="1:11">
      <c r="A6202" s="151">
        <v>7271</v>
      </c>
      <c r="B6202" s="151">
        <v>38548</v>
      </c>
      <c r="C6202" s="151" t="s">
        <v>4671</v>
      </c>
      <c r="D6202" s="151" t="s">
        <v>727</v>
      </c>
      <c r="E6202" s="151">
        <v>2.2471909999999999</v>
      </c>
      <c r="F6202" s="154" t="s">
        <v>7174</v>
      </c>
      <c r="G6202" s="156">
        <v>4.0898876199999998</v>
      </c>
      <c r="H6202" s="156">
        <v>0</v>
      </c>
      <c r="I6202" s="156">
        <v>1.0543820079999999</v>
      </c>
      <c r="J6202" s="156" t="s">
        <v>4328</v>
      </c>
      <c r="K6202" s="151" t="str">
        <f>IFERROR(IF(VLOOKUP(B6202,comp!$D:$L,1,FALSE)=B6202,"",""),"Novo")</f>
        <v/>
      </c>
    </row>
    <row r="6203" spans="1:11">
      <c r="A6203" s="151">
        <v>7271</v>
      </c>
      <c r="B6203" s="151">
        <v>38603</v>
      </c>
      <c r="C6203" s="151" t="s">
        <v>4672</v>
      </c>
      <c r="D6203" s="151" t="s">
        <v>727</v>
      </c>
      <c r="E6203" s="151">
        <v>2.9325842999999998</v>
      </c>
      <c r="F6203" s="154" t="s">
        <v>8893</v>
      </c>
      <c r="G6203" s="156">
        <v>6.9502247910000001</v>
      </c>
      <c r="H6203" s="156">
        <v>0</v>
      </c>
      <c r="I6203" s="156">
        <v>2.7808989</v>
      </c>
      <c r="J6203" s="156" t="s">
        <v>4328</v>
      </c>
      <c r="K6203" s="151" t="str">
        <f>IFERROR(IF(VLOOKUP(B6203,comp!$D:$L,1,FALSE)=B6203,"",""),"Novo")</f>
        <v/>
      </c>
    </row>
    <row r="6204" spans="1:11">
      <c r="A6204" s="151">
        <v>7271</v>
      </c>
      <c r="B6204" s="151">
        <v>38783</v>
      </c>
      <c r="C6204" s="151" t="s">
        <v>4673</v>
      </c>
      <c r="D6204" s="151" t="s">
        <v>727</v>
      </c>
      <c r="E6204" s="151">
        <v>1.1460674</v>
      </c>
      <c r="F6204" s="154" t="s">
        <v>8894</v>
      </c>
      <c r="G6204" s="156">
        <v>1.0543820079999999</v>
      </c>
      <c r="H6204" s="156">
        <v>0</v>
      </c>
      <c r="I6204" s="156">
        <v>0.73928654800000004</v>
      </c>
      <c r="J6204" s="156" t="s">
        <v>4328</v>
      </c>
      <c r="K6204" s="151" t="str">
        <f>IFERROR(IF(VLOOKUP(B6204,comp!$D:$L,1,FALSE)=B6204,"",""),"Novo")</f>
        <v/>
      </c>
    </row>
    <row r="6205" spans="1:11">
      <c r="A6205" s="151">
        <v>7271</v>
      </c>
      <c r="B6205" s="151">
        <v>44457</v>
      </c>
      <c r="C6205" s="151" t="s">
        <v>4674</v>
      </c>
      <c r="D6205" s="151" t="s">
        <v>727</v>
      </c>
      <c r="E6205" s="151">
        <v>1.8539326</v>
      </c>
      <c r="F6205" s="154" t="s">
        <v>7578</v>
      </c>
      <c r="G6205" s="156">
        <v>2.7808989</v>
      </c>
      <c r="H6205" s="156">
        <v>0</v>
      </c>
      <c r="I6205" s="156">
        <v>0.81910116000000011</v>
      </c>
      <c r="J6205" s="156" t="s">
        <v>4328</v>
      </c>
      <c r="K6205" s="151" t="str">
        <f>IFERROR(IF(VLOOKUP(B6205,comp!$D:$L,1,FALSE)=B6205,"",""),"Novo")</f>
        <v/>
      </c>
    </row>
    <row r="6206" spans="1:11">
      <c r="A6206" s="151">
        <v>7271</v>
      </c>
      <c r="B6206" s="151">
        <v>44458</v>
      </c>
      <c r="C6206" s="151" t="s">
        <v>4675</v>
      </c>
      <c r="D6206" s="151" t="s">
        <v>727</v>
      </c>
      <c r="E6206" s="151">
        <v>0.96011239999999998</v>
      </c>
      <c r="F6206" s="154" t="s">
        <v>8895</v>
      </c>
      <c r="G6206" s="156">
        <v>0.73928654800000004</v>
      </c>
      <c r="H6206" s="156">
        <v>0</v>
      </c>
      <c r="I6206" s="156">
        <v>1.9977527990000001</v>
      </c>
      <c r="J6206" s="156" t="s">
        <v>4328</v>
      </c>
      <c r="K6206" s="151" t="str">
        <f>IFERROR(IF(VLOOKUP(B6206,comp!$D:$L,1,FALSE)=B6206,"",""),"Novo")</f>
        <v/>
      </c>
    </row>
    <row r="6207" spans="1:11">
      <c r="A6207" s="151">
        <v>7271</v>
      </c>
      <c r="B6207" s="151">
        <v>44459</v>
      </c>
      <c r="C6207" s="151" t="s">
        <v>4676</v>
      </c>
      <c r="D6207" s="151" t="s">
        <v>727</v>
      </c>
      <c r="E6207" s="151">
        <v>1.011236</v>
      </c>
      <c r="F6207" s="154" t="s">
        <v>7684</v>
      </c>
      <c r="G6207" s="156">
        <v>0.81910116000000011</v>
      </c>
      <c r="H6207" s="156">
        <v>0</v>
      </c>
      <c r="I6207" s="156">
        <v>3.7126966020000003</v>
      </c>
      <c r="J6207" s="156" t="s">
        <v>4328</v>
      </c>
      <c r="K6207" s="151" t="str">
        <f>IFERROR(IF(VLOOKUP(B6207,comp!$D:$L,1,FALSE)=B6207,"",""),"Novo")</f>
        <v/>
      </c>
    </row>
    <row r="6208" spans="1:11">
      <c r="A6208" s="151">
        <v>7271</v>
      </c>
      <c r="B6208" s="151">
        <v>44460</v>
      </c>
      <c r="C6208" s="151" t="s">
        <v>4677</v>
      </c>
      <c r="D6208" s="151" t="s">
        <v>727</v>
      </c>
      <c r="E6208" s="151">
        <v>1.5730337000000001</v>
      </c>
      <c r="F6208" s="154" t="s">
        <v>7956</v>
      </c>
      <c r="G6208" s="156">
        <v>1.9977527990000001</v>
      </c>
      <c r="H6208" s="156">
        <v>0</v>
      </c>
      <c r="I6208" s="156">
        <v>2.5725843359999998</v>
      </c>
      <c r="J6208" s="156" t="s">
        <v>4328</v>
      </c>
      <c r="K6208" s="151" t="str">
        <f>IFERROR(IF(VLOOKUP(B6208,comp!$D:$L,1,FALSE)=B6208,"",""),"Novo")</f>
        <v/>
      </c>
    </row>
    <row r="6209" spans="1:11">
      <c r="A6209" s="151">
        <v>7271</v>
      </c>
      <c r="B6209" s="151">
        <v>44461</v>
      </c>
      <c r="C6209" s="151" t="s">
        <v>4678</v>
      </c>
      <c r="D6209" s="151" t="s">
        <v>727</v>
      </c>
      <c r="E6209" s="151">
        <v>2.1460674000000002</v>
      </c>
      <c r="F6209" s="154" t="s">
        <v>8335</v>
      </c>
      <c r="G6209" s="156">
        <v>3.7126966020000003</v>
      </c>
      <c r="H6209" s="156">
        <v>0</v>
      </c>
      <c r="I6209" s="156">
        <v>4.2790449480000001</v>
      </c>
      <c r="J6209" s="156" t="s">
        <v>4328</v>
      </c>
      <c r="K6209" s="151" t="str">
        <f>IFERROR(IF(VLOOKUP(B6209,comp!$D:$L,1,FALSE)=B6209,"",""),"Novo")</f>
        <v/>
      </c>
    </row>
    <row r="6210" spans="1:11">
      <c r="A6210" s="151">
        <v>7271</v>
      </c>
      <c r="B6210" s="151">
        <v>44462</v>
      </c>
      <c r="C6210" s="151" t="s">
        <v>4679</v>
      </c>
      <c r="D6210" s="151" t="s">
        <v>727</v>
      </c>
      <c r="E6210" s="151">
        <v>1.7865169000000001</v>
      </c>
      <c r="F6210" s="154" t="s">
        <v>7188</v>
      </c>
      <c r="G6210" s="156">
        <v>2.5725843359999998</v>
      </c>
      <c r="H6210" s="156">
        <v>0</v>
      </c>
      <c r="I6210" s="156">
        <v>4.5734832000000001</v>
      </c>
      <c r="J6210" s="156" t="s">
        <v>4328</v>
      </c>
      <c r="K6210" s="151" t="str">
        <f>IFERROR(IF(VLOOKUP(B6210,comp!$D:$L,1,FALSE)=B6210,"",""),"Novo")</f>
        <v/>
      </c>
    </row>
    <row r="6211" spans="1:11">
      <c r="A6211" s="151">
        <v>7271</v>
      </c>
      <c r="B6211" s="151">
        <v>44463</v>
      </c>
      <c r="C6211" s="151" t="s">
        <v>4680</v>
      </c>
      <c r="D6211" s="151" t="s">
        <v>727</v>
      </c>
      <c r="E6211" s="151">
        <v>2.3005618000000001</v>
      </c>
      <c r="F6211" s="154" t="s">
        <v>7175</v>
      </c>
      <c r="G6211" s="156">
        <v>4.2790449480000001</v>
      </c>
      <c r="H6211" s="156">
        <v>0</v>
      </c>
      <c r="I6211" s="156">
        <v>8.6319100560000006</v>
      </c>
      <c r="J6211" s="156" t="s">
        <v>4328</v>
      </c>
      <c r="K6211" s="151" t="str">
        <f>IFERROR(IF(VLOOKUP(B6211,comp!$D:$L,1,FALSE)=B6211,"",""),"Novo")</f>
        <v/>
      </c>
    </row>
    <row r="6212" spans="1:11">
      <c r="A6212" s="151">
        <v>7271</v>
      </c>
      <c r="B6212" s="151">
        <v>44464</v>
      </c>
      <c r="C6212" s="151" t="s">
        <v>4681</v>
      </c>
      <c r="D6212" s="151" t="s">
        <v>727</v>
      </c>
      <c r="E6212" s="151">
        <v>2.3820225000000002</v>
      </c>
      <c r="F6212" s="154" t="s">
        <v>8327</v>
      </c>
      <c r="G6212" s="156">
        <v>4.5734832000000001</v>
      </c>
      <c r="H6212" s="156">
        <v>0</v>
      </c>
      <c r="I6212" s="156">
        <v>4.3704719079999998</v>
      </c>
      <c r="J6212" s="156" t="s">
        <v>4328</v>
      </c>
      <c r="K6212" s="151" t="str">
        <f>IFERROR(IF(VLOOKUP(B6212,comp!$D:$L,1,FALSE)=B6212,"",""),"Novo")</f>
        <v/>
      </c>
    </row>
    <row r="6213" spans="1:11">
      <c r="A6213" s="151">
        <v>7271</v>
      </c>
      <c r="B6213" s="151">
        <v>44465</v>
      </c>
      <c r="C6213" s="151" t="s">
        <v>4682</v>
      </c>
      <c r="D6213" s="151" t="s">
        <v>727</v>
      </c>
      <c r="E6213" s="151">
        <v>3.2696629000000001</v>
      </c>
      <c r="F6213" s="154" t="s">
        <v>7336</v>
      </c>
      <c r="G6213" s="156">
        <v>8.6319100560000006</v>
      </c>
      <c r="H6213" s="156">
        <v>0</v>
      </c>
      <c r="I6213" s="156">
        <v>6.316572987999999</v>
      </c>
      <c r="J6213" s="156" t="s">
        <v>4328</v>
      </c>
      <c r="K6213" s="151" t="str">
        <f>IFERROR(IF(VLOOKUP(B6213,comp!$D:$L,1,FALSE)=B6213,"",""),"Novo")</f>
        <v/>
      </c>
    </row>
    <row r="6214" spans="1:11">
      <c r="A6214" s="151">
        <v>7271</v>
      </c>
      <c r="B6214" s="151">
        <v>44466</v>
      </c>
      <c r="C6214" s="151" t="s">
        <v>4683</v>
      </c>
      <c r="D6214" s="151" t="s">
        <v>727</v>
      </c>
      <c r="E6214" s="151">
        <v>2.3247190999999998</v>
      </c>
      <c r="F6214" s="154" t="s">
        <v>8896</v>
      </c>
      <c r="G6214" s="156">
        <v>4.3704719079999998</v>
      </c>
      <c r="H6214" s="156">
        <v>0</v>
      </c>
      <c r="I6214" s="156">
        <v>4.7568539479999998</v>
      </c>
      <c r="J6214" s="156" t="s">
        <v>4328</v>
      </c>
      <c r="K6214" s="151" t="str">
        <f>IFERROR(IF(VLOOKUP(B6214,comp!$D:$L,1,FALSE)=B6214,"",""),"Novo")</f>
        <v/>
      </c>
    </row>
    <row r="6215" spans="1:11">
      <c r="A6215" s="151">
        <v>7271</v>
      </c>
      <c r="B6215" s="151">
        <v>44467</v>
      </c>
      <c r="C6215" s="151" t="s">
        <v>4684</v>
      </c>
      <c r="D6215" s="151" t="s">
        <v>727</v>
      </c>
      <c r="E6215" s="151">
        <v>2.7949438</v>
      </c>
      <c r="F6215" s="154" t="s">
        <v>7294</v>
      </c>
      <c r="G6215" s="156">
        <v>6.316572987999999</v>
      </c>
      <c r="H6215" s="156">
        <v>0</v>
      </c>
      <c r="I6215" s="156">
        <v>42.39</v>
      </c>
      <c r="J6215" s="156" t="s">
        <v>4328</v>
      </c>
      <c r="K6215" s="151" t="str">
        <f>IFERROR(IF(VLOOKUP(B6215,comp!$D:$L,1,FALSE)=B6215,"",""),"Novo")</f>
        <v/>
      </c>
    </row>
    <row r="6216" spans="1:11">
      <c r="A6216" s="151">
        <v>7271</v>
      </c>
      <c r="B6216" s="151">
        <v>44468</v>
      </c>
      <c r="C6216" s="151" t="s">
        <v>4685</v>
      </c>
      <c r="D6216" s="151" t="s">
        <v>727</v>
      </c>
      <c r="E6216" s="151">
        <v>2.4269663000000001</v>
      </c>
      <c r="F6216" s="154" t="s">
        <v>8897</v>
      </c>
      <c r="G6216" s="156">
        <v>4.7568539479999998</v>
      </c>
      <c r="H6216" s="156">
        <v>0</v>
      </c>
      <c r="I6216" s="156">
        <v>43.564266505999996</v>
      </c>
      <c r="J6216" s="156" t="s">
        <v>4328</v>
      </c>
      <c r="K6216" s="151" t="str">
        <f>IFERROR(IF(VLOOKUP(B6216,comp!$D:$L,1,FALSE)=B6216,"",""),"Novo")</f>
        <v/>
      </c>
    </row>
    <row r="6217" spans="1:11">
      <c r="A6217" s="151">
        <v>7292</v>
      </c>
      <c r="B6217" s="151">
        <v>7292</v>
      </c>
      <c r="C6217" s="151" t="s">
        <v>4686</v>
      </c>
      <c r="D6217" s="151" t="s">
        <v>1496</v>
      </c>
      <c r="E6217" s="151">
        <v>1</v>
      </c>
      <c r="F6217" s="154" t="s">
        <v>8898</v>
      </c>
      <c r="G6217" s="156">
        <v>42.39</v>
      </c>
      <c r="H6217" s="156">
        <v>0</v>
      </c>
      <c r="I6217" s="156">
        <v>51.878298869999995</v>
      </c>
      <c r="J6217" s="156" t="s">
        <v>4328</v>
      </c>
      <c r="K6217" s="151" t="str">
        <f>IFERROR(IF(VLOOKUP(B6217,comp!$D:$L,1,FALSE)=B6217,"",""),"Novo")</f>
        <v/>
      </c>
    </row>
    <row r="6218" spans="1:11">
      <c r="A6218" s="151">
        <v>7292</v>
      </c>
      <c r="B6218" s="151">
        <v>7288</v>
      </c>
      <c r="C6218" s="151" t="s">
        <v>4687</v>
      </c>
      <c r="D6218" s="151" t="s">
        <v>1496</v>
      </c>
      <c r="E6218" s="151">
        <v>1.0138297999999999</v>
      </c>
      <c r="F6218" s="154" t="s">
        <v>8899</v>
      </c>
      <c r="G6218" s="156">
        <v>43.564266505999996</v>
      </c>
      <c r="H6218" s="156">
        <v>0</v>
      </c>
      <c r="I6218" s="156">
        <v>180.426096675</v>
      </c>
      <c r="J6218" s="156" t="s">
        <v>4328</v>
      </c>
      <c r="K6218" s="151" t="str">
        <f>IFERROR(IF(VLOOKUP(B6218,comp!$D:$L,1,FALSE)=B6218,"",""),"Novo")</f>
        <v/>
      </c>
    </row>
    <row r="6219" spans="1:11">
      <c r="A6219" s="151">
        <v>7292</v>
      </c>
      <c r="B6219" s="151">
        <v>7293</v>
      </c>
      <c r="C6219" s="151" t="s">
        <v>4688</v>
      </c>
      <c r="D6219" s="151" t="s">
        <v>1496</v>
      </c>
      <c r="E6219" s="151">
        <v>1.1063829999999999</v>
      </c>
      <c r="F6219" s="154" t="s">
        <v>8900</v>
      </c>
      <c r="G6219" s="156">
        <v>51.878298869999995</v>
      </c>
      <c r="H6219" s="156">
        <v>0</v>
      </c>
      <c r="I6219" s="156">
        <v>63.187298550000001</v>
      </c>
      <c r="J6219" s="156" t="s">
        <v>4328</v>
      </c>
      <c r="K6219" s="151" t="str">
        <f>IFERROR(IF(VLOOKUP(B6219,comp!$D:$L,1,FALSE)=B6219,"",""),"Novo")</f>
        <v/>
      </c>
    </row>
    <row r="6220" spans="1:11">
      <c r="A6220" s="151">
        <v>7292</v>
      </c>
      <c r="B6220" s="151">
        <v>7304</v>
      </c>
      <c r="C6220" s="151" t="s">
        <v>4689</v>
      </c>
      <c r="D6220" s="151" t="s">
        <v>1496</v>
      </c>
      <c r="E6220" s="151">
        <v>2.0631914999999998</v>
      </c>
      <c r="F6220" s="154" t="s">
        <v>8901</v>
      </c>
      <c r="G6220" s="156">
        <v>180.426096675</v>
      </c>
      <c r="H6220" s="156">
        <v>0</v>
      </c>
      <c r="I6220" s="156">
        <v>49.319233848000003</v>
      </c>
      <c r="J6220" s="156" t="s">
        <v>4328</v>
      </c>
      <c r="K6220" s="151" t="str">
        <f>IFERROR(IF(VLOOKUP(B6220,comp!$D:$L,1,FALSE)=B6220,"",""),"Novo")</f>
        <v/>
      </c>
    </row>
    <row r="6221" spans="1:11">
      <c r="A6221" s="151">
        <v>7292</v>
      </c>
      <c r="B6221" s="151">
        <v>7306</v>
      </c>
      <c r="C6221" s="151" t="s">
        <v>4690</v>
      </c>
      <c r="D6221" s="151" t="s">
        <v>1496</v>
      </c>
      <c r="E6221" s="151">
        <v>1.2210106000000001</v>
      </c>
      <c r="F6221" s="154" t="s">
        <v>8902</v>
      </c>
      <c r="G6221" s="156">
        <v>63.187298550000001</v>
      </c>
      <c r="H6221" s="156">
        <v>0</v>
      </c>
      <c r="I6221" s="156">
        <v>45.223807485999998</v>
      </c>
      <c r="J6221" s="156" t="s">
        <v>4328</v>
      </c>
      <c r="K6221" s="151" t="str">
        <f>IFERROR(IF(VLOOKUP(B6221,comp!$D:$L,1,FALSE)=B6221,"",""),"Novo")</f>
        <v/>
      </c>
    </row>
    <row r="6222" spans="1:11">
      <c r="A6222" s="151">
        <v>7292</v>
      </c>
      <c r="B6222" s="151">
        <v>7307</v>
      </c>
      <c r="C6222" s="151" t="s">
        <v>2691</v>
      </c>
      <c r="D6222" s="151" t="s">
        <v>1496</v>
      </c>
      <c r="E6222" s="151">
        <v>1.0787234000000001</v>
      </c>
      <c r="F6222" s="154" t="s">
        <v>8903</v>
      </c>
      <c r="G6222" s="156">
        <v>49.319233848000003</v>
      </c>
      <c r="H6222" s="156">
        <v>0</v>
      </c>
      <c r="I6222" s="156">
        <v>28.406009900000004</v>
      </c>
      <c r="J6222" s="156" t="s">
        <v>4328</v>
      </c>
      <c r="K6222" s="151" t="str">
        <f>IFERROR(IF(VLOOKUP(B6222,comp!$D:$L,1,FALSE)=B6222,"",""),"Novo")</f>
        <v/>
      </c>
    </row>
    <row r="6223" spans="1:11">
      <c r="A6223" s="151">
        <v>7292</v>
      </c>
      <c r="B6223" s="151">
        <v>7311</v>
      </c>
      <c r="C6223" s="151" t="s">
        <v>4691</v>
      </c>
      <c r="D6223" s="151" t="s">
        <v>1496</v>
      </c>
      <c r="E6223" s="151">
        <v>1.0329786999999999</v>
      </c>
      <c r="F6223" s="154" t="s">
        <v>8904</v>
      </c>
      <c r="G6223" s="156">
        <v>45.223807485999998</v>
      </c>
      <c r="H6223" s="156">
        <v>0</v>
      </c>
      <c r="I6223" s="156">
        <v>23.438807839999999</v>
      </c>
      <c r="J6223" s="156" t="s">
        <v>4328</v>
      </c>
      <c r="K6223" s="151" t="str">
        <f>IFERROR(IF(VLOOKUP(B6223,comp!$D:$L,1,FALSE)=B6223,"",""),"Novo")</f>
        <v/>
      </c>
    </row>
    <row r="6224" spans="1:11">
      <c r="A6224" s="151">
        <v>7292</v>
      </c>
      <c r="B6224" s="151">
        <v>43625</v>
      </c>
      <c r="C6224" s="151" t="s">
        <v>4692</v>
      </c>
      <c r="D6224" s="151" t="s">
        <v>1496</v>
      </c>
      <c r="E6224" s="151">
        <v>0.81861700000000004</v>
      </c>
      <c r="F6224" s="154" t="s">
        <v>8905</v>
      </c>
      <c r="G6224" s="156">
        <v>28.406009900000004</v>
      </c>
      <c r="H6224" s="156">
        <v>0</v>
      </c>
      <c r="I6224" s="156">
        <v>21.820792812000001</v>
      </c>
      <c r="J6224" s="156" t="s">
        <v>4328</v>
      </c>
      <c r="K6224" s="151" t="str">
        <f>IFERROR(IF(VLOOKUP(B6224,comp!$D:$L,1,FALSE)=B6224,"",""),"Novo")</f>
        <v/>
      </c>
    </row>
    <row r="6225" spans="1:11">
      <c r="A6225" s="151">
        <v>7292</v>
      </c>
      <c r="B6225" s="151">
        <v>43647</v>
      </c>
      <c r="C6225" s="151" t="s">
        <v>4693</v>
      </c>
      <c r="D6225" s="151" t="s">
        <v>1496</v>
      </c>
      <c r="E6225" s="151">
        <v>0.74361699999999997</v>
      </c>
      <c r="F6225" s="154" t="s">
        <v>8906</v>
      </c>
      <c r="G6225" s="156">
        <v>23.438807839999999</v>
      </c>
      <c r="H6225" s="156">
        <v>0</v>
      </c>
      <c r="I6225" s="156">
        <v>48.263779634999992</v>
      </c>
      <c r="J6225" s="156" t="s">
        <v>4328</v>
      </c>
      <c r="K6225" s="151" t="str">
        <f>IFERROR(IF(VLOOKUP(B6225,comp!$D:$L,1,FALSE)=B6225,"",""),"Novo")</f>
        <v/>
      </c>
    </row>
    <row r="6226" spans="1:11">
      <c r="A6226" s="151">
        <v>7292</v>
      </c>
      <c r="B6226" s="151">
        <v>43648</v>
      </c>
      <c r="C6226" s="151" t="s">
        <v>4694</v>
      </c>
      <c r="D6226" s="151" t="s">
        <v>1496</v>
      </c>
      <c r="E6226" s="151">
        <v>0.7175532</v>
      </c>
      <c r="F6226" s="154" t="s">
        <v>8907</v>
      </c>
      <c r="G6226" s="156">
        <v>21.820792812000001</v>
      </c>
      <c r="H6226" s="156">
        <v>0</v>
      </c>
      <c r="I6226" s="156">
        <v>43.099199782000007</v>
      </c>
      <c r="J6226" s="156" t="s">
        <v>4328</v>
      </c>
      <c r="K6226" s="151" t="str">
        <f>IFERROR(IF(VLOOKUP(B6226,comp!$D:$L,1,FALSE)=B6226,"",""),"Novo")</f>
        <v/>
      </c>
    </row>
    <row r="6227" spans="1:11">
      <c r="A6227" s="151">
        <v>7292</v>
      </c>
      <c r="B6227" s="151">
        <v>43649</v>
      </c>
      <c r="C6227" s="151" t="s">
        <v>4695</v>
      </c>
      <c r="D6227" s="151" t="s">
        <v>1496</v>
      </c>
      <c r="E6227" s="151">
        <v>1.0670744999999999</v>
      </c>
      <c r="F6227" s="154" t="s">
        <v>8908</v>
      </c>
      <c r="G6227" s="156">
        <v>48.263779634999992</v>
      </c>
      <c r="H6227" s="156">
        <v>0</v>
      </c>
      <c r="I6227" s="156">
        <v>20.547122466000001</v>
      </c>
      <c r="J6227" s="156" t="s">
        <v>4328</v>
      </c>
      <c r="K6227" s="151" t="str">
        <f>IFERROR(IF(VLOOKUP(B6227,comp!$D:$L,1,FALSE)=B6227,"",""),"Novo")</f>
        <v/>
      </c>
    </row>
    <row r="6228" spans="1:11">
      <c r="A6228" s="151">
        <v>7292</v>
      </c>
      <c r="B6228" s="151">
        <v>43650</v>
      </c>
      <c r="C6228" s="151" t="s">
        <v>4696</v>
      </c>
      <c r="D6228" s="151" t="s">
        <v>1496</v>
      </c>
      <c r="E6228" s="151">
        <v>1.0084043</v>
      </c>
      <c r="F6228" s="154" t="s">
        <v>8909</v>
      </c>
      <c r="G6228" s="156">
        <v>43.099199782000007</v>
      </c>
      <c r="H6228" s="156">
        <v>0</v>
      </c>
      <c r="I6228" s="156">
        <v>409.06078601600001</v>
      </c>
      <c r="J6228" s="156" t="s">
        <v>4328</v>
      </c>
      <c r="K6228" s="151" t="str">
        <f>IFERROR(IF(VLOOKUP(B6228,comp!$D:$L,1,FALSE)=B6228,"",""),"Novo")</f>
        <v/>
      </c>
    </row>
    <row r="6229" spans="1:11">
      <c r="A6229" s="151">
        <v>7292</v>
      </c>
      <c r="B6229" s="151">
        <v>43776</v>
      </c>
      <c r="C6229" s="151" t="s">
        <v>4697</v>
      </c>
      <c r="D6229" s="151" t="s">
        <v>1496</v>
      </c>
      <c r="E6229" s="151">
        <v>0.69627660000000002</v>
      </c>
      <c r="F6229" s="154" t="s">
        <v>8910</v>
      </c>
      <c r="G6229" s="156">
        <v>20.547122466000001</v>
      </c>
      <c r="H6229" s="156">
        <v>0</v>
      </c>
      <c r="I6229" s="156">
        <v>30.79</v>
      </c>
      <c r="J6229" s="156" t="s">
        <v>4328</v>
      </c>
      <c r="K6229" s="151" t="str">
        <f>IFERROR(IF(VLOOKUP(B6229,comp!$D:$L,1,FALSE)=B6229,"",""),"Novo")</f>
        <v/>
      </c>
    </row>
    <row r="6230" spans="1:11">
      <c r="A6230" s="151">
        <v>7292</v>
      </c>
      <c r="B6230" s="151">
        <v>44072</v>
      </c>
      <c r="C6230" s="151" t="s">
        <v>2321</v>
      </c>
      <c r="D6230" s="151" t="s">
        <v>1496</v>
      </c>
      <c r="E6230" s="151">
        <v>3.1064761999999999</v>
      </c>
      <c r="F6230" s="154" t="s">
        <v>8911</v>
      </c>
      <c r="G6230" s="156">
        <v>409.06078601600001</v>
      </c>
      <c r="H6230" s="156">
        <v>0</v>
      </c>
      <c r="I6230" s="156">
        <v>13.852393764999999</v>
      </c>
      <c r="J6230" s="156" t="s">
        <v>4328</v>
      </c>
      <c r="K6230" s="151" t="str">
        <f>IFERROR(IF(VLOOKUP(B6230,comp!$D:$L,1,FALSE)=B6230,"",""),"Novo")</f>
        <v/>
      </c>
    </row>
    <row r="6231" spans="1:11">
      <c r="A6231" s="151">
        <v>7356</v>
      </c>
      <c r="B6231" s="151">
        <v>7356</v>
      </c>
      <c r="C6231" s="151" t="s">
        <v>4698</v>
      </c>
      <c r="D6231" s="151" t="s">
        <v>1496</v>
      </c>
      <c r="E6231" s="151">
        <v>1</v>
      </c>
      <c r="F6231" s="154" t="s">
        <v>8912</v>
      </c>
      <c r="G6231" s="156">
        <v>30.79</v>
      </c>
      <c r="H6231" s="156">
        <v>0</v>
      </c>
      <c r="I6231" s="156">
        <v>64.152557435999995</v>
      </c>
      <c r="J6231" s="156" t="s">
        <v>4328</v>
      </c>
      <c r="K6231" s="151" t="str">
        <f>IFERROR(IF(VLOOKUP(B6231,comp!$D:$L,1,FALSE)=B6231,"",""),"Novo")</f>
        <v/>
      </c>
    </row>
    <row r="6232" spans="1:11">
      <c r="A6232" s="151">
        <v>7356</v>
      </c>
      <c r="B6232" s="151">
        <v>7348</v>
      </c>
      <c r="C6232" s="151" t="s">
        <v>4699</v>
      </c>
      <c r="D6232" s="151" t="s">
        <v>1496</v>
      </c>
      <c r="E6232" s="151">
        <v>0.67081809999999997</v>
      </c>
      <c r="F6232" s="154" t="s">
        <v>8913</v>
      </c>
      <c r="G6232" s="156">
        <v>13.852393764999999</v>
      </c>
      <c r="H6232" s="156">
        <v>0</v>
      </c>
      <c r="I6232" s="156">
        <v>37.811599751999999</v>
      </c>
      <c r="J6232" s="156" t="s">
        <v>4328</v>
      </c>
      <c r="K6232" s="151" t="str">
        <f>IFERROR(IF(VLOOKUP(B6232,comp!$D:$L,1,FALSE)=B6232,"",""),"Novo")</f>
        <v/>
      </c>
    </row>
    <row r="6233" spans="1:11">
      <c r="A6233" s="151">
        <v>7356</v>
      </c>
      <c r="B6233" s="151">
        <v>7350</v>
      </c>
      <c r="C6233" s="151" t="s">
        <v>4700</v>
      </c>
      <c r="D6233" s="151" t="s">
        <v>1496</v>
      </c>
      <c r="E6233" s="151">
        <v>1.4435769000000001</v>
      </c>
      <c r="F6233" s="154" t="s">
        <v>8671</v>
      </c>
      <c r="G6233" s="156">
        <v>64.152557435999995</v>
      </c>
      <c r="H6233" s="156">
        <v>0</v>
      </c>
      <c r="I6233" s="156">
        <v>1.853740175</v>
      </c>
      <c r="J6233" s="156" t="s">
        <v>4328</v>
      </c>
      <c r="K6233" s="151" t="str">
        <f>IFERROR(IF(VLOOKUP(B6233,comp!$D:$L,1,FALSE)=B6233,"",""),"Novo")</f>
        <v/>
      </c>
    </row>
    <row r="6234" spans="1:11">
      <c r="A6234" s="151">
        <v>7356</v>
      </c>
      <c r="B6234" s="151">
        <v>7353</v>
      </c>
      <c r="C6234" s="151" t="s">
        <v>4701</v>
      </c>
      <c r="D6234" s="151" t="s">
        <v>1496</v>
      </c>
      <c r="E6234" s="151">
        <v>1.1081946</v>
      </c>
      <c r="F6234" s="154" t="s">
        <v>8914</v>
      </c>
      <c r="G6234" s="156">
        <v>37.811599751999999</v>
      </c>
      <c r="H6234" s="156">
        <v>0</v>
      </c>
      <c r="I6234" s="156">
        <v>13.190935549999999</v>
      </c>
      <c r="J6234" s="156" t="s">
        <v>4328</v>
      </c>
      <c r="K6234" s="151" t="str">
        <f>IFERROR(IF(VLOOKUP(B6234,comp!$D:$L,1,FALSE)=B6234,"",""),"Novo")</f>
        <v/>
      </c>
    </row>
    <row r="6235" spans="1:11">
      <c r="A6235" s="151">
        <v>7356</v>
      </c>
      <c r="B6235" s="151">
        <v>34546</v>
      </c>
      <c r="C6235" s="151" t="s">
        <v>4702</v>
      </c>
      <c r="D6235" s="151" t="s">
        <v>828</v>
      </c>
      <c r="E6235" s="151">
        <v>0.24552850000000001</v>
      </c>
      <c r="F6235" s="154" t="s">
        <v>8915</v>
      </c>
      <c r="G6235" s="156">
        <v>1.853740175</v>
      </c>
      <c r="H6235" s="156">
        <v>0</v>
      </c>
      <c r="I6235" s="156">
        <v>5.3575490639999996</v>
      </c>
      <c r="J6235" s="156" t="s">
        <v>4328</v>
      </c>
      <c r="K6235" s="151" t="str">
        <f>IFERROR(IF(VLOOKUP(B6235,comp!$D:$L,1,FALSE)=B6235,"",""),"Novo")</f>
        <v/>
      </c>
    </row>
    <row r="6236" spans="1:11">
      <c r="A6236" s="151">
        <v>7356</v>
      </c>
      <c r="B6236" s="151">
        <v>35692</v>
      </c>
      <c r="C6236" s="151" t="s">
        <v>4703</v>
      </c>
      <c r="D6236" s="151" t="s">
        <v>1496</v>
      </c>
      <c r="E6236" s="151">
        <v>0.65463700000000002</v>
      </c>
      <c r="F6236" s="154" t="s">
        <v>8916</v>
      </c>
      <c r="G6236" s="156">
        <v>13.190935549999999</v>
      </c>
      <c r="H6236" s="156">
        <v>0</v>
      </c>
      <c r="I6236" s="156">
        <v>1.7548271999999998</v>
      </c>
      <c r="J6236" s="156" t="s">
        <v>4328</v>
      </c>
      <c r="K6236" s="151" t="str">
        <f>IFERROR(IF(VLOOKUP(B6236,comp!$D:$L,1,FALSE)=B6236,"",""),"Novo")</f>
        <v/>
      </c>
    </row>
    <row r="6237" spans="1:11">
      <c r="A6237" s="151">
        <v>7356</v>
      </c>
      <c r="B6237" s="151">
        <v>35693</v>
      </c>
      <c r="C6237" s="151" t="s">
        <v>4704</v>
      </c>
      <c r="D6237" s="151" t="s">
        <v>1496</v>
      </c>
      <c r="E6237" s="151">
        <v>0.41725459999999998</v>
      </c>
      <c r="F6237" s="154" t="s">
        <v>8917</v>
      </c>
      <c r="G6237" s="156">
        <v>5.3575490639999996</v>
      </c>
      <c r="H6237" s="156">
        <v>0</v>
      </c>
      <c r="I6237" s="156">
        <v>45.747399915000003</v>
      </c>
      <c r="J6237" s="156" t="s">
        <v>4328</v>
      </c>
      <c r="K6237" s="151" t="str">
        <f>IFERROR(IF(VLOOKUP(B6237,comp!$D:$L,1,FALSE)=B6237,"",""),"Novo")</f>
        <v/>
      </c>
    </row>
    <row r="6238" spans="1:11">
      <c r="A6238" s="151">
        <v>7356</v>
      </c>
      <c r="B6238" s="151">
        <v>38877</v>
      </c>
      <c r="C6238" s="151" t="s">
        <v>4705</v>
      </c>
      <c r="D6238" s="151" t="s">
        <v>828</v>
      </c>
      <c r="E6238" s="151">
        <v>0.23875199999999999</v>
      </c>
      <c r="F6238" s="154" t="s">
        <v>8918</v>
      </c>
      <c r="G6238" s="156">
        <v>1.7548271999999998</v>
      </c>
      <c r="H6238" s="156">
        <v>0</v>
      </c>
      <c r="I6238" s="156">
        <v>9.6999999999999993</v>
      </c>
      <c r="J6238" s="156" t="s">
        <v>4328</v>
      </c>
      <c r="K6238" s="151" t="str">
        <f>IFERROR(IF(VLOOKUP(B6238,comp!$D:$L,1,FALSE)=B6238,"",""),"Novo")</f>
        <v/>
      </c>
    </row>
    <row r="6239" spans="1:11">
      <c r="A6239" s="151">
        <v>7356</v>
      </c>
      <c r="B6239" s="151">
        <v>43624</v>
      </c>
      <c r="C6239" s="151" t="s">
        <v>4706</v>
      </c>
      <c r="D6239" s="151" t="s">
        <v>1496</v>
      </c>
      <c r="E6239" s="151">
        <v>1.2189555000000001</v>
      </c>
      <c r="F6239" s="154" t="s">
        <v>8919</v>
      </c>
      <c r="G6239" s="156">
        <v>45.747399915000003</v>
      </c>
      <c r="H6239" s="156">
        <v>0</v>
      </c>
      <c r="I6239" s="156">
        <v>208.80681749999999</v>
      </c>
      <c r="J6239" s="156" t="s">
        <v>4328</v>
      </c>
      <c r="K6239" s="151" t="str">
        <f>IFERROR(IF(VLOOKUP(B6239,comp!$D:$L,1,FALSE)=B6239,"",""),"Novo")</f>
        <v/>
      </c>
    </row>
    <row r="6240" spans="1:11">
      <c r="A6240" s="151">
        <v>7528</v>
      </c>
      <c r="B6240" s="151">
        <v>7528</v>
      </c>
      <c r="C6240" s="151" t="s">
        <v>4707</v>
      </c>
      <c r="D6240" s="151" t="s">
        <v>727</v>
      </c>
      <c r="E6240" s="151">
        <v>1</v>
      </c>
      <c r="F6240" s="154" t="s">
        <v>8920</v>
      </c>
      <c r="G6240" s="156">
        <v>9.6999999999999993</v>
      </c>
      <c r="H6240" s="156">
        <v>0</v>
      </c>
      <c r="I6240" s="156">
        <v>235.18181702399997</v>
      </c>
      <c r="J6240" s="156" t="s">
        <v>4328</v>
      </c>
      <c r="K6240" s="151" t="str">
        <f>IFERROR(IF(VLOOKUP(B6240,comp!$D:$L,1,FALSE)=B6240,"",""),"Novo")</f>
        <v/>
      </c>
    </row>
    <row r="6241" spans="1:11">
      <c r="A6241" s="151">
        <v>7528</v>
      </c>
      <c r="B6241" s="151">
        <v>7524</v>
      </c>
      <c r="C6241" s="151" t="s">
        <v>4708</v>
      </c>
      <c r="D6241" s="151" t="s">
        <v>727</v>
      </c>
      <c r="E6241" s="151">
        <v>4.6401515</v>
      </c>
      <c r="F6241" s="154" t="s">
        <v>8921</v>
      </c>
      <c r="G6241" s="156">
        <v>208.80681749999999</v>
      </c>
      <c r="H6241" s="156">
        <v>0</v>
      </c>
      <c r="I6241" s="156">
        <v>2109.3659082239997</v>
      </c>
      <c r="J6241" s="156" t="s">
        <v>4328</v>
      </c>
      <c r="K6241" s="151" t="str">
        <f>IFERROR(IF(VLOOKUP(B6241,comp!$D:$L,1,FALSE)=B6241,"",""),"Novo")</f>
        <v/>
      </c>
    </row>
    <row r="6242" spans="1:11">
      <c r="A6242" s="151">
        <v>7528</v>
      </c>
      <c r="B6242" s="151">
        <v>7525</v>
      </c>
      <c r="C6242" s="151" t="s">
        <v>4709</v>
      </c>
      <c r="D6242" s="151" t="s">
        <v>727</v>
      </c>
      <c r="E6242" s="151">
        <v>4.9242423999999998</v>
      </c>
      <c r="F6242" s="154" t="s">
        <v>8922</v>
      </c>
      <c r="G6242" s="156">
        <v>235.18181702399997</v>
      </c>
      <c r="H6242" s="156">
        <v>0</v>
      </c>
      <c r="I6242" s="156">
        <v>58.795454255999992</v>
      </c>
      <c r="J6242" s="156" t="s">
        <v>4328</v>
      </c>
      <c r="K6242" s="151" t="str">
        <f>IFERROR(IF(VLOOKUP(B6242,comp!$D:$L,1,FALSE)=B6242,"",""),"Novo")</f>
        <v/>
      </c>
    </row>
    <row r="6243" spans="1:11">
      <c r="A6243" s="151">
        <v>7528</v>
      </c>
      <c r="B6243" s="151">
        <v>12114</v>
      </c>
      <c r="C6243" s="151" t="s">
        <v>4710</v>
      </c>
      <c r="D6243" s="151" t="s">
        <v>727</v>
      </c>
      <c r="E6243" s="151">
        <v>14.746685599999999</v>
      </c>
      <c r="F6243" s="154" t="s">
        <v>8923</v>
      </c>
      <c r="G6243" s="156">
        <v>2109.3659082239997</v>
      </c>
      <c r="H6243" s="156">
        <v>0</v>
      </c>
      <c r="I6243" s="156">
        <v>10.21382624</v>
      </c>
      <c r="J6243" s="156" t="s">
        <v>4328</v>
      </c>
      <c r="K6243" s="151" t="str">
        <f>IFERROR(IF(VLOOKUP(B6243,comp!$D:$L,1,FALSE)=B6243,"",""),"Novo")</f>
        <v/>
      </c>
    </row>
    <row r="6244" spans="1:11">
      <c r="A6244" s="151">
        <v>7528</v>
      </c>
      <c r="B6244" s="151">
        <v>12118</v>
      </c>
      <c r="C6244" s="151" t="s">
        <v>4711</v>
      </c>
      <c r="D6244" s="151" t="s">
        <v>727</v>
      </c>
      <c r="E6244" s="151">
        <v>2.4621211999999999</v>
      </c>
      <c r="F6244" s="154" t="s">
        <v>8924</v>
      </c>
      <c r="G6244" s="156">
        <v>58.795454255999992</v>
      </c>
      <c r="H6244" s="156">
        <v>0</v>
      </c>
      <c r="I6244" s="156">
        <v>17.838423415000001</v>
      </c>
      <c r="J6244" s="156" t="s">
        <v>4328</v>
      </c>
      <c r="K6244" s="151" t="str">
        <f>IFERROR(IF(VLOOKUP(B6244,comp!$D:$L,1,FALSE)=B6244,"",""),"Novo")</f>
        <v/>
      </c>
    </row>
    <row r="6245" spans="1:11">
      <c r="A6245" s="151">
        <v>7528</v>
      </c>
      <c r="B6245" s="151">
        <v>12128</v>
      </c>
      <c r="C6245" s="151" t="s">
        <v>4712</v>
      </c>
      <c r="D6245" s="151" t="s">
        <v>727</v>
      </c>
      <c r="E6245" s="151">
        <v>1.0265152</v>
      </c>
      <c r="F6245" s="154" t="s">
        <v>8925</v>
      </c>
      <c r="G6245" s="156">
        <v>10.21382624</v>
      </c>
      <c r="H6245" s="156">
        <v>0</v>
      </c>
      <c r="I6245" s="156">
        <v>22.556150612999996</v>
      </c>
      <c r="J6245" s="156" t="s">
        <v>4328</v>
      </c>
      <c r="K6245" s="151" t="str">
        <f>IFERROR(IF(VLOOKUP(B6245,comp!$D:$L,1,FALSE)=B6245,"",""),"Novo")</f>
        <v/>
      </c>
    </row>
    <row r="6246" spans="1:11">
      <c r="A6246" s="151">
        <v>7528</v>
      </c>
      <c r="B6246" s="151">
        <v>12129</v>
      </c>
      <c r="C6246" s="151" t="s">
        <v>4713</v>
      </c>
      <c r="D6246" s="151" t="s">
        <v>727</v>
      </c>
      <c r="E6246" s="151">
        <v>1.3565341</v>
      </c>
      <c r="F6246" s="154" t="s">
        <v>8926</v>
      </c>
      <c r="G6246" s="156">
        <v>17.838423415000001</v>
      </c>
      <c r="H6246" s="156">
        <v>0</v>
      </c>
      <c r="I6246" s="156">
        <v>5.7138634560000003</v>
      </c>
      <c r="J6246" s="156" t="s">
        <v>4328</v>
      </c>
      <c r="K6246" s="151" t="str">
        <f>IFERROR(IF(VLOOKUP(B6246,comp!$D:$L,1,FALSE)=B6246,"",""),"Novo")</f>
        <v/>
      </c>
    </row>
    <row r="6247" spans="1:11">
      <c r="A6247" s="151">
        <v>7528</v>
      </c>
      <c r="B6247" s="151">
        <v>12147</v>
      </c>
      <c r="C6247" s="151" t="s">
        <v>4714</v>
      </c>
      <c r="D6247" s="151" t="s">
        <v>727</v>
      </c>
      <c r="E6247" s="151">
        <v>1.5250946999999999</v>
      </c>
      <c r="F6247" s="154" t="s">
        <v>7485</v>
      </c>
      <c r="G6247" s="156">
        <v>22.556150612999996</v>
      </c>
      <c r="H6247" s="156">
        <v>0</v>
      </c>
      <c r="I6247" s="156">
        <v>10.600908629999999</v>
      </c>
      <c r="J6247" s="156" t="s">
        <v>4328</v>
      </c>
      <c r="K6247" s="151" t="str">
        <f>IFERROR(IF(VLOOKUP(B6247,comp!$D:$L,1,FALSE)=B6247,"",""),"Novo")</f>
        <v/>
      </c>
    </row>
    <row r="6248" spans="1:11">
      <c r="A6248" s="151">
        <v>7528</v>
      </c>
      <c r="B6248" s="151">
        <v>38062</v>
      </c>
      <c r="C6248" s="151" t="s">
        <v>4715</v>
      </c>
      <c r="D6248" s="151" t="s">
        <v>727</v>
      </c>
      <c r="E6248" s="151">
        <v>0.76799240000000002</v>
      </c>
      <c r="F6248" s="154" t="s">
        <v>8927</v>
      </c>
      <c r="G6248" s="156">
        <v>5.7138634560000003</v>
      </c>
      <c r="H6248" s="156">
        <v>0</v>
      </c>
      <c r="I6248" s="156">
        <v>45.521667366999999</v>
      </c>
      <c r="J6248" s="156" t="s">
        <v>4328</v>
      </c>
      <c r="K6248" s="151" t="str">
        <f>IFERROR(IF(VLOOKUP(B6248,comp!$D:$L,1,FALSE)=B6248,"",""),"Novo")</f>
        <v/>
      </c>
    </row>
    <row r="6249" spans="1:11">
      <c r="A6249" s="151">
        <v>7528</v>
      </c>
      <c r="B6249" s="151">
        <v>38063</v>
      </c>
      <c r="C6249" s="151" t="s">
        <v>4716</v>
      </c>
      <c r="D6249" s="151" t="s">
        <v>727</v>
      </c>
      <c r="E6249" s="151">
        <v>1.0454545</v>
      </c>
      <c r="F6249" s="154" t="s">
        <v>8928</v>
      </c>
      <c r="G6249" s="156">
        <v>10.600908629999999</v>
      </c>
      <c r="H6249" s="156">
        <v>0</v>
      </c>
      <c r="I6249" s="156">
        <v>91.631873916000004</v>
      </c>
      <c r="J6249" s="156" t="s">
        <v>4328</v>
      </c>
      <c r="K6249" s="151" t="str">
        <f>IFERROR(IF(VLOOKUP(B6249,comp!$D:$L,1,FALSE)=B6249,"",""),"Novo")</f>
        <v/>
      </c>
    </row>
    <row r="6250" spans="1:11">
      <c r="A6250" s="151">
        <v>7528</v>
      </c>
      <c r="B6250" s="151">
        <v>38064</v>
      </c>
      <c r="C6250" s="151" t="s">
        <v>4717</v>
      </c>
      <c r="D6250" s="151" t="s">
        <v>727</v>
      </c>
      <c r="E6250" s="151">
        <v>2.1666666999999999</v>
      </c>
      <c r="F6250" s="154" t="s">
        <v>8929</v>
      </c>
      <c r="G6250" s="156">
        <v>45.521667366999999</v>
      </c>
      <c r="H6250" s="156">
        <v>0</v>
      </c>
      <c r="I6250" s="156">
        <v>10.376680931999999</v>
      </c>
      <c r="J6250" s="156" t="s">
        <v>4328</v>
      </c>
      <c r="K6250" s="151" t="str">
        <f>IFERROR(IF(VLOOKUP(B6250,comp!$D:$L,1,FALSE)=B6250,"",""),"Novo")</f>
        <v/>
      </c>
    </row>
    <row r="6251" spans="1:11">
      <c r="A6251" s="151">
        <v>7528</v>
      </c>
      <c r="B6251" s="151">
        <v>38065</v>
      </c>
      <c r="C6251" s="151" t="s">
        <v>4718</v>
      </c>
      <c r="D6251" s="151" t="s">
        <v>727</v>
      </c>
      <c r="E6251" s="151">
        <v>3.0738636000000001</v>
      </c>
      <c r="F6251" s="154" t="s">
        <v>7134</v>
      </c>
      <c r="G6251" s="156">
        <v>91.631873916000004</v>
      </c>
      <c r="H6251" s="156">
        <v>0</v>
      </c>
      <c r="I6251" s="156">
        <v>20.564924328</v>
      </c>
      <c r="J6251" s="156" t="s">
        <v>4328</v>
      </c>
      <c r="K6251" s="151" t="str">
        <f>IFERROR(IF(VLOOKUP(B6251,comp!$D:$L,1,FALSE)=B6251,"",""),"Novo")</f>
        <v/>
      </c>
    </row>
    <row r="6252" spans="1:11">
      <c r="A6252" s="151">
        <v>7528</v>
      </c>
      <c r="B6252" s="151">
        <v>38066</v>
      </c>
      <c r="C6252" s="151" t="s">
        <v>4719</v>
      </c>
      <c r="D6252" s="151" t="s">
        <v>727</v>
      </c>
      <c r="E6252" s="151">
        <v>1.0345644000000001</v>
      </c>
      <c r="F6252" s="154" t="s">
        <v>8930</v>
      </c>
      <c r="G6252" s="156">
        <v>10.376680931999999</v>
      </c>
      <c r="H6252" s="156">
        <v>0</v>
      </c>
      <c r="I6252" s="156">
        <v>24.084811207999998</v>
      </c>
      <c r="J6252" s="156" t="s">
        <v>4328</v>
      </c>
      <c r="K6252" s="151" t="str">
        <f>IFERROR(IF(VLOOKUP(B6252,comp!$D:$L,1,FALSE)=B6252,"",""),"Novo")</f>
        <v/>
      </c>
    </row>
    <row r="6253" spans="1:11">
      <c r="A6253" s="151">
        <v>7528</v>
      </c>
      <c r="B6253" s="151">
        <v>38067</v>
      </c>
      <c r="C6253" s="151" t="s">
        <v>4720</v>
      </c>
      <c r="D6253" s="151" t="s">
        <v>727</v>
      </c>
      <c r="E6253" s="151">
        <v>1.4564394000000001</v>
      </c>
      <c r="F6253" s="154" t="s">
        <v>8931</v>
      </c>
      <c r="G6253" s="156">
        <v>20.564924328</v>
      </c>
      <c r="H6253" s="156">
        <v>0</v>
      </c>
      <c r="I6253" s="156">
        <v>28.143447219999999</v>
      </c>
      <c r="J6253" s="156" t="s">
        <v>4328</v>
      </c>
      <c r="K6253" s="151" t="str">
        <f>IFERROR(IF(VLOOKUP(B6253,comp!$D:$L,1,FALSE)=B6253,"",""),"Novo")</f>
        <v/>
      </c>
    </row>
    <row r="6254" spans="1:11">
      <c r="A6254" s="151">
        <v>7528</v>
      </c>
      <c r="B6254" s="151">
        <v>38068</v>
      </c>
      <c r="C6254" s="151" t="s">
        <v>4721</v>
      </c>
      <c r="D6254" s="151" t="s">
        <v>727</v>
      </c>
      <c r="E6254" s="151">
        <v>1.5762311</v>
      </c>
      <c r="F6254" s="154" t="s">
        <v>8932</v>
      </c>
      <c r="G6254" s="156">
        <v>24.084811207999998</v>
      </c>
      <c r="H6254" s="156">
        <v>0</v>
      </c>
      <c r="I6254" s="156">
        <v>32.132693379999999</v>
      </c>
      <c r="J6254" s="156" t="s">
        <v>4328</v>
      </c>
      <c r="K6254" s="151" t="str">
        <f>IFERROR(IF(VLOOKUP(B6254,comp!$D:$L,1,FALSE)=B6254,"",""),"Novo")</f>
        <v/>
      </c>
    </row>
    <row r="6255" spans="1:11">
      <c r="A6255" s="151">
        <v>7528</v>
      </c>
      <c r="B6255" s="151">
        <v>38069</v>
      </c>
      <c r="C6255" s="151" t="s">
        <v>4722</v>
      </c>
      <c r="D6255" s="151" t="s">
        <v>727</v>
      </c>
      <c r="E6255" s="151">
        <v>1.7035985</v>
      </c>
      <c r="F6255" s="154" t="s">
        <v>8715</v>
      </c>
      <c r="G6255" s="156">
        <v>28.143447219999999</v>
      </c>
      <c r="H6255" s="156">
        <v>0</v>
      </c>
      <c r="I6255" s="156">
        <v>34.429261418999999</v>
      </c>
      <c r="J6255" s="156" t="s">
        <v>4328</v>
      </c>
      <c r="K6255" s="151" t="str">
        <f>IFERROR(IF(VLOOKUP(B6255,comp!$D:$L,1,FALSE)=B6255,"",""),"Novo")</f>
        <v/>
      </c>
    </row>
    <row r="6256" spans="1:11">
      <c r="A6256" s="151">
        <v>7528</v>
      </c>
      <c r="B6256" s="151">
        <v>38070</v>
      </c>
      <c r="C6256" s="151" t="s">
        <v>4723</v>
      </c>
      <c r="D6256" s="151" t="s">
        <v>727</v>
      </c>
      <c r="E6256" s="151">
        <v>1.8205492000000001</v>
      </c>
      <c r="F6256" s="154" t="s">
        <v>8933</v>
      </c>
      <c r="G6256" s="156">
        <v>32.132693379999999</v>
      </c>
      <c r="H6256" s="156">
        <v>0</v>
      </c>
      <c r="I6256" s="156">
        <v>50.548805945999995</v>
      </c>
      <c r="J6256" s="156" t="s">
        <v>4328</v>
      </c>
      <c r="K6256" s="151" t="str">
        <f>IFERROR(IF(VLOOKUP(B6256,comp!$D:$L,1,FALSE)=B6256,"",""),"Novo")</f>
        <v/>
      </c>
    </row>
    <row r="6257" spans="1:11">
      <c r="A6257" s="151">
        <v>7528</v>
      </c>
      <c r="B6257" s="151">
        <v>38071</v>
      </c>
      <c r="C6257" s="151" t="s">
        <v>4724</v>
      </c>
      <c r="D6257" s="151" t="s">
        <v>727</v>
      </c>
      <c r="E6257" s="151">
        <v>1.8844696999999999</v>
      </c>
      <c r="F6257" s="154" t="s">
        <v>8934</v>
      </c>
      <c r="G6257" s="156">
        <v>34.429261418999999</v>
      </c>
      <c r="H6257" s="156">
        <v>0</v>
      </c>
      <c r="I6257" s="156">
        <v>62.359866232000002</v>
      </c>
      <c r="J6257" s="156" t="s">
        <v>4328</v>
      </c>
      <c r="K6257" s="151" t="str">
        <f>IFERROR(IF(VLOOKUP(B6257,comp!$D:$L,1,FALSE)=B6257,"",""),"Novo")</f>
        <v/>
      </c>
    </row>
    <row r="6258" spans="1:11">
      <c r="A6258" s="151">
        <v>7528</v>
      </c>
      <c r="B6258" s="151">
        <v>38072</v>
      </c>
      <c r="C6258" s="151" t="s">
        <v>4725</v>
      </c>
      <c r="D6258" s="151" t="s">
        <v>727</v>
      </c>
      <c r="E6258" s="151">
        <v>2.2831438999999998</v>
      </c>
      <c r="F6258" s="154" t="s">
        <v>8935</v>
      </c>
      <c r="G6258" s="156">
        <v>50.548805945999995</v>
      </c>
      <c r="H6258" s="156">
        <v>0</v>
      </c>
      <c r="I6258" s="156">
        <v>74.292916015999992</v>
      </c>
      <c r="J6258" s="156" t="s">
        <v>4328</v>
      </c>
      <c r="K6258" s="151" t="str">
        <f>IFERROR(IF(VLOOKUP(B6258,comp!$D:$L,1,FALSE)=B6258,"",""),"Novo")</f>
        <v/>
      </c>
    </row>
    <row r="6259" spans="1:11">
      <c r="A6259" s="151">
        <v>7528</v>
      </c>
      <c r="B6259" s="151">
        <v>38073</v>
      </c>
      <c r="C6259" s="151" t="s">
        <v>4726</v>
      </c>
      <c r="D6259" s="151" t="s">
        <v>727</v>
      </c>
      <c r="E6259" s="151">
        <v>2.5359848</v>
      </c>
      <c r="F6259" s="154" t="s">
        <v>8936</v>
      </c>
      <c r="G6259" s="156">
        <v>62.359866232000002</v>
      </c>
      <c r="H6259" s="156">
        <v>0</v>
      </c>
      <c r="I6259" s="156">
        <v>29.105682480000002</v>
      </c>
      <c r="J6259" s="156" t="s">
        <v>4328</v>
      </c>
      <c r="K6259" s="151" t="str">
        <f>IFERROR(IF(VLOOKUP(B6259,comp!$D:$L,1,FALSE)=B6259,"",""),"Novo")</f>
        <v/>
      </c>
    </row>
    <row r="6260" spans="1:11">
      <c r="A6260" s="151">
        <v>7528</v>
      </c>
      <c r="B6260" s="151">
        <v>38074</v>
      </c>
      <c r="C6260" s="151" t="s">
        <v>4727</v>
      </c>
      <c r="D6260" s="151" t="s">
        <v>727</v>
      </c>
      <c r="E6260" s="151">
        <v>2.7679923999999998</v>
      </c>
      <c r="F6260" s="154" t="s">
        <v>8937</v>
      </c>
      <c r="G6260" s="156">
        <v>74.292916015999992</v>
      </c>
      <c r="H6260" s="156">
        <v>0</v>
      </c>
      <c r="I6260" s="156">
        <v>36.572281283999999</v>
      </c>
      <c r="J6260" s="156" t="s">
        <v>4328</v>
      </c>
      <c r="K6260" s="151" t="str">
        <f>IFERROR(IF(VLOOKUP(B6260,comp!$D:$L,1,FALSE)=B6260,"",""),"Novo")</f>
        <v/>
      </c>
    </row>
    <row r="6261" spans="1:11">
      <c r="A6261" s="151">
        <v>7528</v>
      </c>
      <c r="B6261" s="151">
        <v>38075</v>
      </c>
      <c r="C6261" s="151" t="s">
        <v>4728</v>
      </c>
      <c r="D6261" s="151" t="s">
        <v>727</v>
      </c>
      <c r="E6261" s="151">
        <v>1.7324811</v>
      </c>
      <c r="F6261" s="154" t="s">
        <v>8938</v>
      </c>
      <c r="G6261" s="156">
        <v>29.105682480000002</v>
      </c>
      <c r="H6261" s="156">
        <v>0</v>
      </c>
      <c r="I6261" s="156">
        <v>26.869431378000002</v>
      </c>
      <c r="J6261" s="156" t="s">
        <v>4328</v>
      </c>
      <c r="K6261" s="151" t="str">
        <f>IFERROR(IF(VLOOKUP(B6261,comp!$D:$L,1,FALSE)=B6261,"",""),"Novo")</f>
        <v/>
      </c>
    </row>
    <row r="6262" spans="1:11">
      <c r="A6262" s="151">
        <v>7528</v>
      </c>
      <c r="B6262" s="151">
        <v>38076</v>
      </c>
      <c r="C6262" s="151" t="s">
        <v>4729</v>
      </c>
      <c r="D6262" s="151" t="s">
        <v>727</v>
      </c>
      <c r="E6262" s="151">
        <v>1.9422348</v>
      </c>
      <c r="F6262" s="154" t="s">
        <v>8939</v>
      </c>
      <c r="G6262" s="156">
        <v>36.572281283999999</v>
      </c>
      <c r="H6262" s="156">
        <v>0</v>
      </c>
      <c r="I6262" s="156">
        <v>31.190018834</v>
      </c>
      <c r="J6262" s="156" t="s">
        <v>4328</v>
      </c>
      <c r="K6262" s="151" t="str">
        <f>IFERROR(IF(VLOOKUP(B6262,comp!$D:$L,1,FALSE)=B6262,"",""),"Novo")</f>
        <v/>
      </c>
    </row>
    <row r="6263" spans="1:11">
      <c r="A6263" s="151">
        <v>7528</v>
      </c>
      <c r="B6263" s="151">
        <v>38077</v>
      </c>
      <c r="C6263" s="151" t="s">
        <v>4730</v>
      </c>
      <c r="D6263" s="151" t="s">
        <v>727</v>
      </c>
      <c r="E6263" s="151">
        <v>1.6647727000000001</v>
      </c>
      <c r="F6263" s="154" t="s">
        <v>8940</v>
      </c>
      <c r="G6263" s="156">
        <v>26.869431378000002</v>
      </c>
      <c r="H6263" s="156">
        <v>0</v>
      </c>
      <c r="I6263" s="156">
        <v>54.741818879999997</v>
      </c>
      <c r="J6263" s="156" t="s">
        <v>4328</v>
      </c>
      <c r="K6263" s="151" t="str">
        <f>IFERROR(IF(VLOOKUP(B6263,comp!$D:$L,1,FALSE)=B6263,"",""),"Novo")</f>
        <v/>
      </c>
    </row>
    <row r="6264" spans="1:11">
      <c r="A6264" s="151">
        <v>7528</v>
      </c>
      <c r="B6264" s="151">
        <v>38078</v>
      </c>
      <c r="C6264" s="151" t="s">
        <v>4731</v>
      </c>
      <c r="D6264" s="151" t="s">
        <v>727</v>
      </c>
      <c r="E6264" s="151">
        <v>1.7935605999999999</v>
      </c>
      <c r="F6264" s="154" t="s">
        <v>7454</v>
      </c>
      <c r="G6264" s="156">
        <v>31.190018834</v>
      </c>
      <c r="H6264" s="156">
        <v>0</v>
      </c>
      <c r="I6264" s="156">
        <v>94.091561493</v>
      </c>
      <c r="J6264" s="156" t="s">
        <v>4328</v>
      </c>
      <c r="K6264" s="151" t="str">
        <f>IFERROR(IF(VLOOKUP(B6264,comp!$D:$L,1,FALSE)=B6264,"",""),"Novo")</f>
        <v/>
      </c>
    </row>
    <row r="6265" spans="1:11">
      <c r="A6265" s="151">
        <v>7528</v>
      </c>
      <c r="B6265" s="151">
        <v>38079</v>
      </c>
      <c r="C6265" s="151" t="s">
        <v>4732</v>
      </c>
      <c r="D6265" s="151" t="s">
        <v>727</v>
      </c>
      <c r="E6265" s="151">
        <v>2.375947</v>
      </c>
      <c r="F6265" s="154" t="s">
        <v>8724</v>
      </c>
      <c r="G6265" s="156">
        <v>54.741818879999997</v>
      </c>
      <c r="H6265" s="156">
        <v>0</v>
      </c>
      <c r="I6265" s="156">
        <v>67.68920571000001</v>
      </c>
      <c r="J6265" s="156" t="s">
        <v>4328</v>
      </c>
      <c r="K6265" s="151" t="str">
        <f>IFERROR(IF(VLOOKUP(B6265,comp!$D:$L,1,FALSE)=B6265,"",""),"Novo")</f>
        <v/>
      </c>
    </row>
    <row r="6266" spans="1:11">
      <c r="A6266" s="151">
        <v>7528</v>
      </c>
      <c r="B6266" s="151">
        <v>38080</v>
      </c>
      <c r="C6266" s="151" t="s">
        <v>4733</v>
      </c>
      <c r="D6266" s="151" t="s">
        <v>727</v>
      </c>
      <c r="E6266" s="151">
        <v>3.1145833000000001</v>
      </c>
      <c r="F6266" s="154" t="s">
        <v>8941</v>
      </c>
      <c r="G6266" s="156">
        <v>94.091561493</v>
      </c>
      <c r="H6266" s="156">
        <v>0</v>
      </c>
      <c r="I6266" s="156">
        <v>47.133182789999999</v>
      </c>
      <c r="J6266" s="156" t="s">
        <v>4328</v>
      </c>
      <c r="K6266" s="151" t="str">
        <f>IFERROR(IF(VLOOKUP(B6266,comp!$D:$L,1,FALSE)=B6266,"",""),"Novo")</f>
        <v/>
      </c>
    </row>
    <row r="6267" spans="1:11">
      <c r="A6267" s="151">
        <v>7528</v>
      </c>
      <c r="B6267" s="151">
        <v>38081</v>
      </c>
      <c r="C6267" s="151" t="s">
        <v>4734</v>
      </c>
      <c r="D6267" s="151" t="s">
        <v>727</v>
      </c>
      <c r="E6267" s="151">
        <v>2.6420455</v>
      </c>
      <c r="F6267" s="154" t="s">
        <v>8942</v>
      </c>
      <c r="G6267" s="156">
        <v>67.68920571000001</v>
      </c>
      <c r="H6267" s="156">
        <v>0</v>
      </c>
      <c r="I6267" s="156">
        <v>146.775416095</v>
      </c>
      <c r="J6267" s="156" t="s">
        <v>4328</v>
      </c>
      <c r="K6267" s="151" t="str">
        <f>IFERROR(IF(VLOOKUP(B6267,comp!$D:$L,1,FALSE)=B6267,"",""),"Novo")</f>
        <v/>
      </c>
    </row>
    <row r="6268" spans="1:11">
      <c r="A6268" s="151">
        <v>7528</v>
      </c>
      <c r="B6268" s="151">
        <v>38082</v>
      </c>
      <c r="C6268" s="151" t="s">
        <v>2790</v>
      </c>
      <c r="D6268" s="151" t="s">
        <v>727</v>
      </c>
      <c r="E6268" s="151">
        <v>2.2045455</v>
      </c>
      <c r="F6268" s="154" t="s">
        <v>8943</v>
      </c>
      <c r="G6268" s="156">
        <v>47.133182789999999</v>
      </c>
      <c r="H6268" s="156">
        <v>0</v>
      </c>
      <c r="I6268" s="156">
        <v>27.802045156000005</v>
      </c>
      <c r="J6268" s="156" t="s">
        <v>4328</v>
      </c>
      <c r="K6268" s="151" t="str">
        <f>IFERROR(IF(VLOOKUP(B6268,comp!$D:$L,1,FALSE)=B6268,"",""),"Novo")</f>
        <v/>
      </c>
    </row>
    <row r="6269" spans="1:11">
      <c r="A6269" s="151">
        <v>7528</v>
      </c>
      <c r="B6269" s="151">
        <v>38083</v>
      </c>
      <c r="C6269" s="151" t="s">
        <v>2789</v>
      </c>
      <c r="D6269" s="151" t="s">
        <v>727</v>
      </c>
      <c r="E6269" s="151">
        <v>3.8901515</v>
      </c>
      <c r="F6269" s="154" t="s">
        <v>8450</v>
      </c>
      <c r="G6269" s="156">
        <v>146.775416095</v>
      </c>
      <c r="H6269" s="156">
        <v>0</v>
      </c>
      <c r="I6269" s="156">
        <v>54.356059631999997</v>
      </c>
      <c r="J6269" s="156" t="s">
        <v>4328</v>
      </c>
      <c r="K6269" s="151" t="str">
        <f>IFERROR(IF(VLOOKUP(B6269,comp!$D:$L,1,FALSE)=B6269,"",""),"Novo")</f>
        <v/>
      </c>
    </row>
    <row r="6270" spans="1:11">
      <c r="A6270" s="151">
        <v>7528</v>
      </c>
      <c r="B6270" s="151">
        <v>38084</v>
      </c>
      <c r="C6270" s="151" t="s">
        <v>4735</v>
      </c>
      <c r="D6270" s="151" t="s">
        <v>727</v>
      </c>
      <c r="E6270" s="151">
        <v>1.6931818000000001</v>
      </c>
      <c r="F6270" s="154" t="s">
        <v>8944</v>
      </c>
      <c r="G6270" s="156">
        <v>27.802045156000005</v>
      </c>
      <c r="H6270" s="156">
        <v>0</v>
      </c>
      <c r="I6270" s="156">
        <v>435.22516809199999</v>
      </c>
      <c r="J6270" s="156" t="s">
        <v>4328</v>
      </c>
      <c r="K6270" s="151" t="str">
        <f>IFERROR(IF(VLOOKUP(B6270,comp!$D:$L,1,FALSE)=B6270,"",""),"Novo")</f>
        <v/>
      </c>
    </row>
    <row r="6271" spans="1:11">
      <c r="A6271" s="151">
        <v>7528</v>
      </c>
      <c r="B6271" s="151">
        <v>38085</v>
      </c>
      <c r="C6271" s="151" t="s">
        <v>4736</v>
      </c>
      <c r="D6271" s="151" t="s">
        <v>727</v>
      </c>
      <c r="E6271" s="151">
        <v>2.3674241999999999</v>
      </c>
      <c r="F6271" s="154" t="s">
        <v>8945</v>
      </c>
      <c r="G6271" s="156">
        <v>54.356059631999997</v>
      </c>
      <c r="H6271" s="156">
        <v>0</v>
      </c>
      <c r="I6271" s="156">
        <v>742.98846858600007</v>
      </c>
      <c r="J6271" s="156" t="s">
        <v>4328</v>
      </c>
      <c r="K6271" s="151" t="str">
        <f>IFERROR(IF(VLOOKUP(B6271,comp!$D:$L,1,FALSE)=B6271,"",""),"Novo")</f>
        <v/>
      </c>
    </row>
    <row r="6272" spans="1:11">
      <c r="A6272" s="151">
        <v>7528</v>
      </c>
      <c r="B6272" s="151">
        <v>38087</v>
      </c>
      <c r="C6272" s="151" t="s">
        <v>4737</v>
      </c>
      <c r="D6272" s="151" t="s">
        <v>727</v>
      </c>
      <c r="E6272" s="151">
        <v>6.6988636000000001</v>
      </c>
      <c r="F6272" s="154" t="s">
        <v>7991</v>
      </c>
      <c r="G6272" s="156">
        <v>435.22516809199999</v>
      </c>
      <c r="H6272" s="156">
        <v>0</v>
      </c>
      <c r="I6272" s="156">
        <v>301.96500245999999</v>
      </c>
      <c r="J6272" s="156" t="s">
        <v>4328</v>
      </c>
      <c r="K6272" s="151" t="str">
        <f>IFERROR(IF(VLOOKUP(B6272,comp!$D:$L,1,FALSE)=B6272,"",""),"Novo")</f>
        <v/>
      </c>
    </row>
    <row r="6273" spans="1:11">
      <c r="A6273" s="151">
        <v>7528</v>
      </c>
      <c r="B6273" s="151">
        <v>38088</v>
      </c>
      <c r="C6273" s="151" t="s">
        <v>4738</v>
      </c>
      <c r="D6273" s="151" t="s">
        <v>727</v>
      </c>
      <c r="E6273" s="151">
        <v>8.7523674000000007</v>
      </c>
      <c r="F6273" s="154" t="s">
        <v>8946</v>
      </c>
      <c r="G6273" s="156">
        <v>742.98846858600007</v>
      </c>
      <c r="H6273" s="156">
        <v>0</v>
      </c>
      <c r="I6273" s="156">
        <v>322.60852526999997</v>
      </c>
      <c r="J6273" s="156" t="s">
        <v>4328</v>
      </c>
      <c r="K6273" s="151" t="str">
        <f>IFERROR(IF(VLOOKUP(B6273,comp!$D:$L,1,FALSE)=B6273,"",""),"Novo")</f>
        <v/>
      </c>
    </row>
    <row r="6274" spans="1:11">
      <c r="A6274" s="151">
        <v>7528</v>
      </c>
      <c r="B6274" s="151">
        <v>38089</v>
      </c>
      <c r="C6274" s="151" t="s">
        <v>4739</v>
      </c>
      <c r="D6274" s="151" t="s">
        <v>727</v>
      </c>
      <c r="E6274" s="151">
        <v>5.5795455</v>
      </c>
      <c r="F6274" s="154" t="s">
        <v>8947</v>
      </c>
      <c r="G6274" s="156">
        <v>301.96500245999999</v>
      </c>
      <c r="H6274" s="156">
        <v>0</v>
      </c>
      <c r="I6274" s="156">
        <v>0.67636352</v>
      </c>
      <c r="J6274" s="156" t="s">
        <v>4328</v>
      </c>
      <c r="K6274" s="151" t="str">
        <f>IFERROR(IF(VLOOKUP(B6274,comp!$D:$L,1,FALSE)=B6274,"",""),"Novo")</f>
        <v/>
      </c>
    </row>
    <row r="6275" spans="1:11">
      <c r="A6275" s="151">
        <v>7528</v>
      </c>
      <c r="B6275" s="151">
        <v>38090</v>
      </c>
      <c r="C6275" s="151" t="s">
        <v>4740</v>
      </c>
      <c r="D6275" s="151" t="s">
        <v>727</v>
      </c>
      <c r="E6275" s="151">
        <v>5.7670455</v>
      </c>
      <c r="F6275" s="154" t="s">
        <v>8948</v>
      </c>
      <c r="G6275" s="156">
        <v>322.60852526999997</v>
      </c>
      <c r="H6275" s="156">
        <v>0</v>
      </c>
      <c r="I6275" s="156">
        <v>0.60614586999999998</v>
      </c>
      <c r="J6275" s="156" t="s">
        <v>4328</v>
      </c>
      <c r="K6275" s="151" t="str">
        <f>IFERROR(IF(VLOOKUP(B6275,comp!$D:$L,1,FALSE)=B6275,"",""),"Novo")</f>
        <v/>
      </c>
    </row>
    <row r="6276" spans="1:11">
      <c r="A6276" s="151">
        <v>7528</v>
      </c>
      <c r="B6276" s="151">
        <v>38091</v>
      </c>
      <c r="C6276" s="151" t="s">
        <v>4741</v>
      </c>
      <c r="D6276" s="151" t="s">
        <v>727</v>
      </c>
      <c r="E6276" s="151">
        <v>0.26420450000000001</v>
      </c>
      <c r="F6276" s="154" t="s">
        <v>8949</v>
      </c>
      <c r="G6276" s="156">
        <v>0.67636352</v>
      </c>
      <c r="H6276" s="156">
        <v>0</v>
      </c>
      <c r="I6276" s="156">
        <v>0.65008046199999991</v>
      </c>
      <c r="J6276" s="156" t="s">
        <v>4328</v>
      </c>
      <c r="K6276" s="151" t="str">
        <f>IFERROR(IF(VLOOKUP(B6276,comp!$D:$L,1,FALSE)=B6276,"",""),"Novo")</f>
        <v/>
      </c>
    </row>
    <row r="6277" spans="1:11">
      <c r="A6277" s="151">
        <v>7528</v>
      </c>
      <c r="B6277" s="151">
        <v>38092</v>
      </c>
      <c r="C6277" s="151" t="s">
        <v>4742</v>
      </c>
      <c r="D6277" s="151" t="s">
        <v>727</v>
      </c>
      <c r="E6277" s="151">
        <v>0.25047350000000002</v>
      </c>
      <c r="F6277" s="154" t="s">
        <v>7299</v>
      </c>
      <c r="G6277" s="156">
        <v>0.60614586999999998</v>
      </c>
      <c r="H6277" s="156">
        <v>0</v>
      </c>
      <c r="I6277" s="156">
        <v>0.97391083599999995</v>
      </c>
      <c r="J6277" s="156" t="s">
        <v>4328</v>
      </c>
      <c r="K6277" s="151" t="str">
        <f>IFERROR(IF(VLOOKUP(B6277,comp!$D:$L,1,FALSE)=B6277,"",""),"Novo")</f>
        <v/>
      </c>
    </row>
    <row r="6278" spans="1:11">
      <c r="A6278" s="151">
        <v>7528</v>
      </c>
      <c r="B6278" s="151">
        <v>38093</v>
      </c>
      <c r="C6278" s="151" t="s">
        <v>4743</v>
      </c>
      <c r="D6278" s="151" t="s">
        <v>727</v>
      </c>
      <c r="E6278" s="151">
        <v>0.25899620000000001</v>
      </c>
      <c r="F6278" s="154" t="s">
        <v>8950</v>
      </c>
      <c r="G6278" s="156">
        <v>0.65008046199999991</v>
      </c>
      <c r="H6278" s="156">
        <v>0</v>
      </c>
      <c r="I6278" s="156">
        <v>3.0226324610000002</v>
      </c>
      <c r="J6278" s="156" t="s">
        <v>4328</v>
      </c>
      <c r="K6278" s="151" t="str">
        <f>IFERROR(IF(VLOOKUP(B6278,comp!$D:$L,1,FALSE)=B6278,"",""),"Novo")</f>
        <v/>
      </c>
    </row>
    <row r="6279" spans="1:11">
      <c r="A6279" s="151">
        <v>7528</v>
      </c>
      <c r="B6279" s="151">
        <v>38094</v>
      </c>
      <c r="C6279" s="151" t="s">
        <v>2497</v>
      </c>
      <c r="D6279" s="151" t="s">
        <v>727</v>
      </c>
      <c r="E6279" s="151">
        <v>0.31723479999999998</v>
      </c>
      <c r="F6279" s="154" t="s">
        <v>8951</v>
      </c>
      <c r="G6279" s="156">
        <v>0.97391083599999995</v>
      </c>
      <c r="H6279" s="156">
        <v>0</v>
      </c>
      <c r="I6279" s="156">
        <v>3.496960386</v>
      </c>
      <c r="J6279" s="156" t="s">
        <v>4328</v>
      </c>
      <c r="K6279" s="151" t="str">
        <f>IFERROR(IF(VLOOKUP(B6279,comp!$D:$L,1,FALSE)=B6279,"",""),"Novo")</f>
        <v/>
      </c>
    </row>
    <row r="6280" spans="1:11">
      <c r="A6280" s="151">
        <v>7528</v>
      </c>
      <c r="B6280" s="151">
        <v>38095</v>
      </c>
      <c r="C6280" s="151" t="s">
        <v>4744</v>
      </c>
      <c r="D6280" s="151" t="s">
        <v>727</v>
      </c>
      <c r="E6280" s="151">
        <v>0.55871210000000004</v>
      </c>
      <c r="F6280" s="154" t="s">
        <v>7040</v>
      </c>
      <c r="G6280" s="156">
        <v>3.0226324610000002</v>
      </c>
      <c r="H6280" s="156">
        <v>0</v>
      </c>
      <c r="I6280" s="156">
        <v>4.0181818560000009</v>
      </c>
      <c r="J6280" s="156" t="s">
        <v>4328</v>
      </c>
      <c r="K6280" s="151" t="str">
        <f>IFERROR(IF(VLOOKUP(B6280,comp!$D:$L,1,FALSE)=B6280,"",""),"Novo")</f>
        <v/>
      </c>
    </row>
    <row r="6281" spans="1:11">
      <c r="A6281" s="151">
        <v>7528</v>
      </c>
      <c r="B6281" s="151">
        <v>38096</v>
      </c>
      <c r="C6281" s="151" t="s">
        <v>4745</v>
      </c>
      <c r="D6281" s="151" t="s">
        <v>727</v>
      </c>
      <c r="E6281" s="151">
        <v>0.60085230000000001</v>
      </c>
      <c r="F6281" s="154" t="s">
        <v>7600</v>
      </c>
      <c r="G6281" s="156">
        <v>3.496960386</v>
      </c>
      <c r="H6281" s="156">
        <v>0</v>
      </c>
      <c r="I6281" s="156">
        <v>4.0181818560000009</v>
      </c>
      <c r="J6281" s="156" t="s">
        <v>4328</v>
      </c>
      <c r="K6281" s="151" t="str">
        <f>IFERROR(IF(VLOOKUP(B6281,comp!$D:$L,1,FALSE)=B6281,"",""),"Novo")</f>
        <v/>
      </c>
    </row>
    <row r="6282" spans="1:11">
      <c r="A6282" s="151">
        <v>7528</v>
      </c>
      <c r="B6282" s="151">
        <v>38097</v>
      </c>
      <c r="C6282" s="151" t="s">
        <v>4746</v>
      </c>
      <c r="D6282" s="151" t="s">
        <v>727</v>
      </c>
      <c r="E6282" s="151">
        <v>0.64393940000000005</v>
      </c>
      <c r="F6282" s="154" t="s">
        <v>7963</v>
      </c>
      <c r="G6282" s="156">
        <v>4.0181818560000009</v>
      </c>
      <c r="H6282" s="156">
        <v>0</v>
      </c>
      <c r="I6282" s="156">
        <v>0.26198859299999999</v>
      </c>
      <c r="J6282" s="156" t="s">
        <v>4328</v>
      </c>
      <c r="K6282" s="151" t="str">
        <f>IFERROR(IF(VLOOKUP(B6282,comp!$D:$L,1,FALSE)=B6282,"",""),"Novo")</f>
        <v/>
      </c>
    </row>
    <row r="6283" spans="1:11">
      <c r="A6283" s="151">
        <v>7528</v>
      </c>
      <c r="B6283" s="151">
        <v>38098</v>
      </c>
      <c r="C6283" s="151" t="s">
        <v>2499</v>
      </c>
      <c r="D6283" s="151" t="s">
        <v>727</v>
      </c>
      <c r="E6283" s="151">
        <v>0.64393940000000005</v>
      </c>
      <c r="F6283" s="154" t="s">
        <v>7963</v>
      </c>
      <c r="G6283" s="156">
        <v>4.0181818560000009</v>
      </c>
      <c r="H6283" s="156">
        <v>0</v>
      </c>
      <c r="I6283" s="156">
        <v>0.70316766899999994</v>
      </c>
      <c r="J6283" s="156" t="s">
        <v>4328</v>
      </c>
      <c r="K6283" s="151" t="str">
        <f>IFERROR(IF(VLOOKUP(B6283,comp!$D:$L,1,FALSE)=B6283,"",""),"Novo")</f>
        <v/>
      </c>
    </row>
    <row r="6284" spans="1:11">
      <c r="A6284" s="151">
        <v>7528</v>
      </c>
      <c r="B6284" s="151">
        <v>38099</v>
      </c>
      <c r="C6284" s="151" t="s">
        <v>2498</v>
      </c>
      <c r="D6284" s="151" t="s">
        <v>727</v>
      </c>
      <c r="E6284" s="151">
        <v>0.16477269999999999</v>
      </c>
      <c r="F6284" s="154" t="s">
        <v>7120</v>
      </c>
      <c r="G6284" s="156">
        <v>0.26198859299999999</v>
      </c>
      <c r="H6284" s="156">
        <v>0</v>
      </c>
      <c r="I6284" s="156">
        <v>7.0234378500000005</v>
      </c>
      <c r="J6284" s="156" t="s">
        <v>4328</v>
      </c>
      <c r="K6284" s="151" t="str">
        <f>IFERROR(IF(VLOOKUP(B6284,comp!$D:$L,1,FALSE)=B6284,"",""),"Novo")</f>
        <v/>
      </c>
    </row>
    <row r="6285" spans="1:11">
      <c r="A6285" s="151">
        <v>7528</v>
      </c>
      <c r="B6285" s="151">
        <v>38100</v>
      </c>
      <c r="C6285" s="151" t="s">
        <v>2500</v>
      </c>
      <c r="D6285" s="151" t="s">
        <v>727</v>
      </c>
      <c r="E6285" s="151">
        <v>0.26941290000000001</v>
      </c>
      <c r="F6285" s="154" t="s">
        <v>8952</v>
      </c>
      <c r="G6285" s="156">
        <v>0.70316766899999994</v>
      </c>
      <c r="H6285" s="156">
        <v>0</v>
      </c>
      <c r="I6285" s="156">
        <v>11.500000512</v>
      </c>
      <c r="J6285" s="156" t="s">
        <v>4328</v>
      </c>
      <c r="K6285" s="151" t="str">
        <f>IFERROR(IF(VLOOKUP(B6285,comp!$D:$L,1,FALSE)=B6285,"",""),"Novo")</f>
        <v/>
      </c>
    </row>
    <row r="6286" spans="1:11">
      <c r="A6286" s="151">
        <v>7528</v>
      </c>
      <c r="B6286" s="151">
        <v>38101</v>
      </c>
      <c r="C6286" s="151" t="s">
        <v>2530</v>
      </c>
      <c r="D6286" s="151" t="s">
        <v>727</v>
      </c>
      <c r="E6286" s="151">
        <v>0.85132580000000002</v>
      </c>
      <c r="F6286" s="154" t="s">
        <v>8953</v>
      </c>
      <c r="G6286" s="156">
        <v>7.0234378500000005</v>
      </c>
      <c r="H6286" s="156">
        <v>0</v>
      </c>
      <c r="I6286" s="156">
        <v>31.070454072</v>
      </c>
      <c r="J6286" s="156" t="s">
        <v>4328</v>
      </c>
      <c r="K6286" s="151" t="str">
        <f>IFERROR(IF(VLOOKUP(B6286,comp!$D:$L,1,FALSE)=B6286,"",""),"Novo")</f>
        <v/>
      </c>
    </row>
    <row r="6287" spans="1:11">
      <c r="A6287" s="151">
        <v>7528</v>
      </c>
      <c r="B6287" s="151">
        <v>38102</v>
      </c>
      <c r="C6287" s="151" t="s">
        <v>2531</v>
      </c>
      <c r="D6287" s="151" t="s">
        <v>727</v>
      </c>
      <c r="E6287" s="151">
        <v>1.0890152</v>
      </c>
      <c r="F6287" s="154" t="s">
        <v>8954</v>
      </c>
      <c r="G6287" s="156">
        <v>11.500000512</v>
      </c>
      <c r="H6287" s="156">
        <v>0</v>
      </c>
      <c r="I6287" s="156">
        <v>119.05871284199998</v>
      </c>
      <c r="J6287" s="156" t="s">
        <v>4328</v>
      </c>
      <c r="K6287" s="151" t="str">
        <f>IFERROR(IF(VLOOKUP(B6287,comp!$D:$L,1,FALSE)=B6287,"",""),"Novo")</f>
        <v/>
      </c>
    </row>
    <row r="6288" spans="1:11">
      <c r="A6288" s="151">
        <v>7528</v>
      </c>
      <c r="B6288" s="151">
        <v>38103</v>
      </c>
      <c r="C6288" s="151" t="s">
        <v>4747</v>
      </c>
      <c r="D6288" s="151" t="s">
        <v>727</v>
      </c>
      <c r="E6288" s="151">
        <v>1.7897727000000001</v>
      </c>
      <c r="F6288" s="154" t="s">
        <v>8955</v>
      </c>
      <c r="G6288" s="156">
        <v>31.070454072</v>
      </c>
      <c r="H6288" s="156">
        <v>0</v>
      </c>
      <c r="I6288" s="156">
        <v>13.782234288000001</v>
      </c>
      <c r="J6288" s="156" t="s">
        <v>4328</v>
      </c>
      <c r="K6288" s="151" t="str">
        <f>IFERROR(IF(VLOOKUP(B6288,comp!$D:$L,1,FALSE)=B6288,"",""),"Novo")</f>
        <v/>
      </c>
    </row>
    <row r="6289" spans="1:11">
      <c r="A6289" s="151">
        <v>7528</v>
      </c>
      <c r="B6289" s="151">
        <v>38104</v>
      </c>
      <c r="C6289" s="151" t="s">
        <v>4748</v>
      </c>
      <c r="D6289" s="151" t="s">
        <v>727</v>
      </c>
      <c r="E6289" s="151">
        <v>3.5037878999999998</v>
      </c>
      <c r="F6289" s="154" t="s">
        <v>7108</v>
      </c>
      <c r="G6289" s="156">
        <v>119.05871284199998</v>
      </c>
      <c r="H6289" s="156">
        <v>0</v>
      </c>
      <c r="I6289" s="156">
        <v>38.962841615999999</v>
      </c>
      <c r="J6289" s="156" t="s">
        <v>4328</v>
      </c>
      <c r="K6289" s="151" t="str">
        <f>IFERROR(IF(VLOOKUP(B6289,comp!$D:$L,1,FALSE)=B6289,"",""),"Novo")</f>
        <v/>
      </c>
    </row>
    <row r="6290" spans="1:11">
      <c r="A6290" s="151">
        <v>7528</v>
      </c>
      <c r="B6290" s="151">
        <v>38105</v>
      </c>
      <c r="C6290" s="151" t="s">
        <v>4749</v>
      </c>
      <c r="D6290" s="151" t="s">
        <v>727</v>
      </c>
      <c r="E6290" s="151">
        <v>1.1922348</v>
      </c>
      <c r="F6290" s="154" t="s">
        <v>8956</v>
      </c>
      <c r="G6290" s="156">
        <v>13.782234288000001</v>
      </c>
      <c r="H6290" s="156">
        <v>0</v>
      </c>
      <c r="I6290" s="156">
        <v>263.12499831600002</v>
      </c>
      <c r="J6290" s="156" t="s">
        <v>4328</v>
      </c>
      <c r="K6290" s="151" t="str">
        <f>IFERROR(IF(VLOOKUP(B6290,comp!$D:$L,1,FALSE)=B6290,"",""),"Novo")</f>
        <v/>
      </c>
    </row>
    <row r="6291" spans="1:11">
      <c r="A6291" s="151">
        <v>7528</v>
      </c>
      <c r="B6291" s="151">
        <v>38106</v>
      </c>
      <c r="C6291" s="151" t="s">
        <v>2526</v>
      </c>
      <c r="D6291" s="151" t="s">
        <v>727</v>
      </c>
      <c r="E6291" s="151">
        <v>2.0042613999999999</v>
      </c>
      <c r="F6291" s="154" t="s">
        <v>8957</v>
      </c>
      <c r="G6291" s="156">
        <v>38.962841615999999</v>
      </c>
      <c r="H6291" s="156">
        <v>0</v>
      </c>
      <c r="I6291" s="156">
        <v>672.06874706399992</v>
      </c>
      <c r="J6291" s="156" t="s">
        <v>4328</v>
      </c>
      <c r="K6291" s="151" t="str">
        <f>IFERROR(IF(VLOOKUP(B6291,comp!$D:$L,1,FALSE)=B6291,"",""),"Novo")</f>
        <v/>
      </c>
    </row>
    <row r="6292" spans="1:11">
      <c r="A6292" s="151">
        <v>7528</v>
      </c>
      <c r="B6292" s="151">
        <v>38108</v>
      </c>
      <c r="C6292" s="151" t="s">
        <v>4750</v>
      </c>
      <c r="D6292" s="151" t="s">
        <v>727</v>
      </c>
      <c r="E6292" s="151">
        <v>5.2083332999999996</v>
      </c>
      <c r="F6292" s="154" t="s">
        <v>8958</v>
      </c>
      <c r="G6292" s="156">
        <v>263.12499831600002</v>
      </c>
      <c r="H6292" s="156">
        <v>0</v>
      </c>
      <c r="I6292" s="156">
        <v>99.459648680000001</v>
      </c>
      <c r="J6292" s="156" t="s">
        <v>4328</v>
      </c>
      <c r="K6292" s="151" t="str">
        <f>IFERROR(IF(VLOOKUP(B6292,comp!$D:$L,1,FALSE)=B6292,"",""),"Novo")</f>
        <v/>
      </c>
    </row>
    <row r="6293" spans="1:11">
      <c r="A6293" s="151">
        <v>7528</v>
      </c>
      <c r="B6293" s="151">
        <v>38109</v>
      </c>
      <c r="C6293" s="151" t="s">
        <v>2522</v>
      </c>
      <c r="D6293" s="151" t="s">
        <v>727</v>
      </c>
      <c r="E6293" s="151">
        <v>8.3238635999999993</v>
      </c>
      <c r="F6293" s="154" t="s">
        <v>8959</v>
      </c>
      <c r="G6293" s="156">
        <v>672.06874706399992</v>
      </c>
      <c r="H6293" s="156">
        <v>0</v>
      </c>
      <c r="I6293" s="156">
        <v>124.36694570699999</v>
      </c>
      <c r="J6293" s="156" t="s">
        <v>4328</v>
      </c>
      <c r="K6293" s="151" t="str">
        <f>IFERROR(IF(VLOOKUP(B6293,comp!$D:$L,1,FALSE)=B6293,"",""),"Novo")</f>
        <v/>
      </c>
    </row>
    <row r="6294" spans="1:11">
      <c r="A6294" s="151">
        <v>7528</v>
      </c>
      <c r="B6294" s="151">
        <v>38110</v>
      </c>
      <c r="C6294" s="151" t="s">
        <v>4751</v>
      </c>
      <c r="D6294" s="151" t="s">
        <v>727</v>
      </c>
      <c r="E6294" s="151">
        <v>3.202178</v>
      </c>
      <c r="F6294" s="154" t="s">
        <v>8960</v>
      </c>
      <c r="G6294" s="156">
        <v>99.459648680000001</v>
      </c>
      <c r="H6294" s="156">
        <v>0</v>
      </c>
      <c r="I6294" s="156">
        <v>5.423769225</v>
      </c>
      <c r="J6294" s="156" t="s">
        <v>4328</v>
      </c>
      <c r="K6294" s="151" t="str">
        <f>IFERROR(IF(VLOOKUP(B6294,comp!$D:$L,1,FALSE)=B6294,"",""),"Novo")</f>
        <v/>
      </c>
    </row>
    <row r="6295" spans="1:11">
      <c r="A6295" s="151">
        <v>7528</v>
      </c>
      <c r="B6295" s="151">
        <v>38111</v>
      </c>
      <c r="C6295" s="151" t="s">
        <v>4752</v>
      </c>
      <c r="D6295" s="151" t="s">
        <v>727</v>
      </c>
      <c r="E6295" s="151">
        <v>3.5809658999999998</v>
      </c>
      <c r="F6295" s="154" t="s">
        <v>8961</v>
      </c>
      <c r="G6295" s="156">
        <v>124.36694570699999</v>
      </c>
      <c r="H6295" s="156">
        <v>0</v>
      </c>
      <c r="I6295" s="156">
        <v>9.2083805099999996</v>
      </c>
      <c r="J6295" s="156" t="s">
        <v>4328</v>
      </c>
      <c r="K6295" s="151" t="str">
        <f>IFERROR(IF(VLOOKUP(B6295,comp!$D:$L,1,FALSE)=B6295,"",""),"Novo")</f>
        <v/>
      </c>
    </row>
    <row r="6296" spans="1:11">
      <c r="A6296" s="151">
        <v>7528</v>
      </c>
      <c r="B6296" s="151">
        <v>38112</v>
      </c>
      <c r="C6296" s="151" t="s">
        <v>2501</v>
      </c>
      <c r="D6296" s="151" t="s">
        <v>727</v>
      </c>
      <c r="E6296" s="151">
        <v>0.7481061</v>
      </c>
      <c r="F6296" s="154" t="s">
        <v>8962</v>
      </c>
      <c r="G6296" s="156">
        <v>5.423769225</v>
      </c>
      <c r="H6296" s="156">
        <v>0</v>
      </c>
      <c r="I6296" s="156">
        <v>36.414522065</v>
      </c>
      <c r="J6296" s="156" t="s">
        <v>4328</v>
      </c>
      <c r="K6296" s="151" t="str">
        <f>IFERROR(IF(VLOOKUP(B6296,comp!$D:$L,1,FALSE)=B6296,"",""),"Novo")</f>
        <v/>
      </c>
    </row>
    <row r="6297" spans="1:11">
      <c r="A6297" s="151">
        <v>7528</v>
      </c>
      <c r="B6297" s="151">
        <v>38113</v>
      </c>
      <c r="C6297" s="151" t="s">
        <v>2504</v>
      </c>
      <c r="D6297" s="151" t="s">
        <v>727</v>
      </c>
      <c r="E6297" s="151">
        <v>0.97443179999999996</v>
      </c>
      <c r="F6297" s="154" t="s">
        <v>8819</v>
      </c>
      <c r="G6297" s="156">
        <v>9.2083805099999996</v>
      </c>
      <c r="H6297" s="156">
        <v>0</v>
      </c>
      <c r="I6297" s="156">
        <v>41.527415015999999</v>
      </c>
      <c r="J6297" s="156" t="s">
        <v>4328</v>
      </c>
      <c r="K6297" s="151" t="str">
        <f>IFERROR(IF(VLOOKUP(B6297,comp!$D:$L,1,FALSE)=B6297,"",""),"Novo")</f>
        <v/>
      </c>
    </row>
    <row r="6298" spans="1:11">
      <c r="A6298" s="151">
        <v>7528</v>
      </c>
      <c r="B6298" s="151">
        <v>38114</v>
      </c>
      <c r="C6298" s="151" t="s">
        <v>2520</v>
      </c>
      <c r="D6298" s="151" t="s">
        <v>727</v>
      </c>
      <c r="E6298" s="151">
        <v>1.9379735</v>
      </c>
      <c r="F6298" s="154" t="s">
        <v>8963</v>
      </c>
      <c r="G6298" s="156">
        <v>36.414522065</v>
      </c>
      <c r="H6298" s="156">
        <v>0</v>
      </c>
      <c r="I6298" s="156">
        <v>3.8115149120000003</v>
      </c>
      <c r="J6298" s="156" t="s">
        <v>4328</v>
      </c>
      <c r="K6298" s="151" t="str">
        <f>IFERROR(IF(VLOOKUP(B6298,comp!$D:$L,1,FALSE)=B6298,"",""),"Novo")</f>
        <v/>
      </c>
    </row>
    <row r="6299" spans="1:11">
      <c r="A6299" s="151">
        <v>7528</v>
      </c>
      <c r="B6299" s="151">
        <v>38115</v>
      </c>
      <c r="C6299" s="151" t="s">
        <v>2518</v>
      </c>
      <c r="D6299" s="151" t="s">
        <v>727</v>
      </c>
      <c r="E6299" s="151">
        <v>2.0691288000000001</v>
      </c>
      <c r="F6299" s="154" t="s">
        <v>8964</v>
      </c>
      <c r="G6299" s="156">
        <v>41.527415015999999</v>
      </c>
      <c r="H6299" s="156">
        <v>0</v>
      </c>
      <c r="I6299" s="156">
        <v>11.045880179999999</v>
      </c>
      <c r="J6299" s="156" t="s">
        <v>4328</v>
      </c>
      <c r="K6299" s="151" t="str">
        <f>IFERROR(IF(VLOOKUP(B6299,comp!$D:$L,1,FALSE)=B6299,"",""),"Novo")</f>
        <v/>
      </c>
    </row>
    <row r="6300" spans="1:11">
      <c r="A6300" s="151">
        <v>7528</v>
      </c>
      <c r="B6300" s="151">
        <v>38116</v>
      </c>
      <c r="C6300" s="151" t="s">
        <v>2524</v>
      </c>
      <c r="D6300" s="151" t="s">
        <v>727</v>
      </c>
      <c r="E6300" s="151">
        <v>0.6268939</v>
      </c>
      <c r="F6300" s="154" t="s">
        <v>8965</v>
      </c>
      <c r="G6300" s="156">
        <v>3.8115149120000003</v>
      </c>
      <c r="H6300" s="156">
        <v>0</v>
      </c>
      <c r="I6300" s="156">
        <v>41.89</v>
      </c>
      <c r="J6300" s="156" t="s">
        <v>4328</v>
      </c>
      <c r="K6300" s="151" t="str">
        <f>IFERROR(IF(VLOOKUP(B6300,comp!$D:$L,1,FALSE)=B6300,"",""),"Novo")</f>
        <v/>
      </c>
    </row>
    <row r="6301" spans="1:11">
      <c r="A6301" s="151">
        <v>7528</v>
      </c>
      <c r="B6301" s="151">
        <v>38117</v>
      </c>
      <c r="C6301" s="151" t="s">
        <v>2528</v>
      </c>
      <c r="D6301" s="151" t="s">
        <v>727</v>
      </c>
      <c r="E6301" s="151">
        <v>1.0672348</v>
      </c>
      <c r="F6301" s="154" t="s">
        <v>8966</v>
      </c>
      <c r="G6301" s="156">
        <v>11.045880179999999</v>
      </c>
      <c r="H6301" s="156">
        <v>0</v>
      </c>
      <c r="I6301" s="156">
        <v>118982.97412311702</v>
      </c>
      <c r="J6301" s="156" t="s">
        <v>4328</v>
      </c>
      <c r="K6301" s="151" t="str">
        <f>IFERROR(IF(VLOOKUP(B6301,comp!$D:$L,1,FALSE)=B6301,"",""),"Novo")</f>
        <v/>
      </c>
    </row>
    <row r="6302" spans="1:11">
      <c r="A6302" s="151">
        <v>7588</v>
      </c>
      <c r="B6302" s="151">
        <v>7588</v>
      </c>
      <c r="C6302" s="151" t="s">
        <v>4753</v>
      </c>
      <c r="D6302" s="151" t="s">
        <v>727</v>
      </c>
      <c r="E6302" s="151">
        <v>1</v>
      </c>
      <c r="F6302" s="154" t="s">
        <v>8967</v>
      </c>
      <c r="G6302" s="156">
        <v>41.89</v>
      </c>
      <c r="H6302" s="156">
        <v>64.08</v>
      </c>
      <c r="I6302" s="156">
        <v>64.08</v>
      </c>
      <c r="J6302" s="156" t="s">
        <v>4328</v>
      </c>
      <c r="K6302" s="151" t="str">
        <f>IFERROR(IF(VLOOKUP(B6302,comp!$D:$L,1,FALSE)=B6302,"",""),"Novo")</f>
        <v/>
      </c>
    </row>
    <row r="6303" spans="1:11">
      <c r="A6303" s="151">
        <v>7588</v>
      </c>
      <c r="B6303" s="151">
        <v>13741</v>
      </c>
      <c r="C6303" s="151" t="s">
        <v>4754</v>
      </c>
      <c r="D6303" s="151" t="s">
        <v>727</v>
      </c>
      <c r="E6303" s="151">
        <v>53.295128900000002</v>
      </c>
      <c r="F6303" s="154" t="s">
        <v>8968</v>
      </c>
      <c r="G6303" s="156">
        <v>118982.97412311702</v>
      </c>
      <c r="H6303" s="156">
        <v>12.974373548999999</v>
      </c>
      <c r="I6303" s="156">
        <v>12.974373548999999</v>
      </c>
      <c r="J6303" s="156" t="s">
        <v>4328</v>
      </c>
      <c r="K6303" s="151" t="str">
        <f>IFERROR(IF(VLOOKUP(B6303,comp!$D:$L,1,FALSE)=B6303,"",""),"Novo")</f>
        <v/>
      </c>
    </row>
    <row r="6304" spans="1:11">
      <c r="A6304" s="151">
        <v>7592</v>
      </c>
      <c r="B6304" s="151">
        <v>7592</v>
      </c>
      <c r="C6304" s="151" t="s">
        <v>4755</v>
      </c>
      <c r="D6304" s="151" t="s">
        <v>852</v>
      </c>
      <c r="E6304" s="151">
        <v>1</v>
      </c>
      <c r="F6304" s="154" t="s">
        <v>8969</v>
      </c>
      <c r="G6304" s="156">
        <v>0</v>
      </c>
      <c r="H6304" s="156">
        <v>37.739327134999996</v>
      </c>
      <c r="I6304" s="156">
        <v>37.739327134999996</v>
      </c>
      <c r="J6304" s="156" t="s">
        <v>704</v>
      </c>
      <c r="K6304" s="151" t="str">
        <f>IFERROR(IF(VLOOKUP(B6304,comp!$D:$L,1,FALSE)=B6304,"",""),"Novo")</f>
        <v/>
      </c>
    </row>
    <row r="6305" spans="1:11">
      <c r="A6305" s="151">
        <v>7592</v>
      </c>
      <c r="B6305" s="151">
        <v>244</v>
      </c>
      <c r="C6305" s="151" t="s">
        <v>4756</v>
      </c>
      <c r="D6305" s="151" t="s">
        <v>852</v>
      </c>
      <c r="E6305" s="151">
        <v>0.45003029999999999</v>
      </c>
      <c r="F6305" s="154" t="s">
        <v>8970</v>
      </c>
      <c r="G6305" s="156">
        <v>0</v>
      </c>
      <c r="H6305" s="156">
        <v>1452738.58339435</v>
      </c>
      <c r="I6305" s="156">
        <v>1452738.58339435</v>
      </c>
      <c r="J6305" s="156" t="s">
        <v>704</v>
      </c>
      <c r="K6305" s="151" t="str">
        <f>IFERROR(IF(VLOOKUP(B6305,comp!$D:$L,1,FALSE)=B6305,"",""),"Novo")</f>
        <v/>
      </c>
    </row>
    <row r="6306" spans="1:11">
      <c r="A6306" s="151">
        <v>7592</v>
      </c>
      <c r="B6306" s="151">
        <v>2358</v>
      </c>
      <c r="C6306" s="151" t="s">
        <v>4757</v>
      </c>
      <c r="D6306" s="151" t="s">
        <v>852</v>
      </c>
      <c r="E6306" s="151">
        <v>0.73209170000000001</v>
      </c>
      <c r="F6306" s="154" t="s">
        <v>8971</v>
      </c>
      <c r="G6306" s="156">
        <v>0</v>
      </c>
      <c r="H6306" s="156">
        <v>2466246.1999999997</v>
      </c>
      <c r="I6306" s="156">
        <v>2466246.1999999997</v>
      </c>
      <c r="J6306" s="156" t="s">
        <v>704</v>
      </c>
      <c r="K6306" s="151" t="str">
        <f>IFERROR(IF(VLOOKUP(B6306,comp!$D:$L,1,FALSE)=B6306,"",""),"Novo")</f>
        <v/>
      </c>
    </row>
    <row r="6307" spans="1:11">
      <c r="A6307" s="151">
        <v>7592</v>
      </c>
      <c r="B6307" s="151">
        <v>40807</v>
      </c>
      <c r="C6307" s="151" t="s">
        <v>4758</v>
      </c>
      <c r="D6307" s="151" t="s">
        <v>3050</v>
      </c>
      <c r="E6307" s="151">
        <v>161.060171</v>
      </c>
      <c r="F6307" s="154" t="s">
        <v>8972</v>
      </c>
      <c r="G6307" s="156">
        <v>0</v>
      </c>
      <c r="H6307" s="156">
        <v>40.004140136000004</v>
      </c>
      <c r="I6307" s="156">
        <v>40.004140136000004</v>
      </c>
      <c r="J6307" s="156" t="s">
        <v>704</v>
      </c>
      <c r="K6307" s="151" t="str">
        <f>IFERROR(IF(VLOOKUP(B6307,comp!$D:$L,1,FALSE)=B6307,"",""),"Novo")</f>
        <v/>
      </c>
    </row>
    <row r="6308" spans="1:11">
      <c r="A6308" s="151">
        <v>7592</v>
      </c>
      <c r="B6308" s="151">
        <v>40820</v>
      </c>
      <c r="C6308" s="151" t="s">
        <v>4759</v>
      </c>
      <c r="D6308" s="151" t="s">
        <v>3050</v>
      </c>
      <c r="E6308" s="151">
        <v>220</v>
      </c>
      <c r="F6308" s="154" t="s">
        <v>8973</v>
      </c>
      <c r="G6308" s="156">
        <v>0</v>
      </c>
      <c r="H6308" s="156">
        <v>1539677.8828628398</v>
      </c>
      <c r="I6308" s="156">
        <v>1539677.8828628398</v>
      </c>
      <c r="J6308" s="156" t="s">
        <v>704</v>
      </c>
      <c r="K6308" s="151" t="str">
        <f>IFERROR(IF(VLOOKUP(B6308,comp!$D:$L,1,FALSE)=B6308,"",""),"Novo")</f>
        <v/>
      </c>
    </row>
    <row r="6309" spans="1:11">
      <c r="A6309" s="151">
        <v>7592</v>
      </c>
      <c r="B6309" s="151">
        <v>40945</v>
      </c>
      <c r="C6309" s="151" t="s">
        <v>4760</v>
      </c>
      <c r="D6309" s="151" t="s">
        <v>852</v>
      </c>
      <c r="E6309" s="151">
        <v>0.79012720000000003</v>
      </c>
      <c r="F6309" s="154" t="s">
        <v>8974</v>
      </c>
      <c r="G6309" s="156">
        <v>0</v>
      </c>
      <c r="H6309" s="156">
        <v>499480.69228399202</v>
      </c>
      <c r="I6309" s="156">
        <v>499480.69228399202</v>
      </c>
      <c r="J6309" s="156" t="s">
        <v>704</v>
      </c>
      <c r="K6309" s="151" t="str">
        <f>IFERROR(IF(VLOOKUP(B6309,comp!$D:$L,1,FALSE)=B6309,"",""),"Novo")</f>
        <v/>
      </c>
    </row>
    <row r="6310" spans="1:11">
      <c r="A6310" s="151">
        <v>7592</v>
      </c>
      <c r="B6310" s="151">
        <v>40946</v>
      </c>
      <c r="C6310" s="151" t="s">
        <v>4761</v>
      </c>
      <c r="D6310" s="151" t="s">
        <v>3050</v>
      </c>
      <c r="E6310" s="151">
        <v>173.82798299999999</v>
      </c>
      <c r="F6310" s="154" t="s">
        <v>8975</v>
      </c>
      <c r="G6310" s="156">
        <v>0</v>
      </c>
      <c r="H6310" s="156">
        <v>0</v>
      </c>
      <c r="I6310" s="156">
        <v>15640</v>
      </c>
      <c r="J6310" s="156" t="s">
        <v>704</v>
      </c>
      <c r="K6310" s="151" t="str">
        <f>IFERROR(IF(VLOOKUP(B6310,comp!$D:$L,1,FALSE)=B6310,"",""),"Novo")</f>
        <v/>
      </c>
    </row>
    <row r="6311" spans="1:11">
      <c r="A6311" s="151">
        <v>7592</v>
      </c>
      <c r="B6311" s="151">
        <v>41093</v>
      </c>
      <c r="C6311" s="151" t="s">
        <v>4762</v>
      </c>
      <c r="D6311" s="151" t="s">
        <v>3050</v>
      </c>
      <c r="E6311" s="151">
        <v>99.006662599999999</v>
      </c>
      <c r="F6311" s="154" t="s">
        <v>8976</v>
      </c>
      <c r="G6311" s="156">
        <v>0</v>
      </c>
      <c r="H6311" s="156">
        <v>0</v>
      </c>
      <c r="I6311" s="156">
        <v>7496.092077444001</v>
      </c>
      <c r="J6311" s="156" t="s">
        <v>704</v>
      </c>
      <c r="K6311" s="151" t="str">
        <f>IFERROR(IF(VLOOKUP(B6311,comp!$D:$L,1,FALSE)=B6311,"",""),"Novo")</f>
        <v/>
      </c>
    </row>
    <row r="6312" spans="1:11">
      <c r="A6312" s="151">
        <v>7611</v>
      </c>
      <c r="B6312" s="151">
        <v>7611</v>
      </c>
      <c r="C6312" s="151" t="s">
        <v>2637</v>
      </c>
      <c r="D6312" s="151" t="s">
        <v>727</v>
      </c>
      <c r="E6312" s="151">
        <v>1</v>
      </c>
      <c r="F6312" s="154" t="s">
        <v>8977</v>
      </c>
      <c r="G6312" s="156">
        <v>15640</v>
      </c>
      <c r="H6312" s="156">
        <v>0</v>
      </c>
      <c r="I6312" s="156">
        <v>509776.25677767006</v>
      </c>
      <c r="J6312" s="156" t="s">
        <v>4328</v>
      </c>
      <c r="K6312" s="151" t="str">
        <f>IFERROR(IF(VLOOKUP(B6312,comp!$D:$L,1,FALSE)=B6312,"",""),"Novo")</f>
        <v/>
      </c>
    </row>
    <row r="6313" spans="1:11">
      <c r="A6313" s="151">
        <v>7611</v>
      </c>
      <c r="B6313" s="151">
        <v>7610</v>
      </c>
      <c r="C6313" s="151" t="s">
        <v>2635</v>
      </c>
      <c r="D6313" s="151" t="s">
        <v>727</v>
      </c>
      <c r="E6313" s="151">
        <v>0.69230760000000002</v>
      </c>
      <c r="F6313" s="154" t="s">
        <v>8978</v>
      </c>
      <c r="G6313" s="156">
        <v>7496.092077444001</v>
      </c>
      <c r="H6313" s="156">
        <v>0</v>
      </c>
      <c r="I6313" s="156">
        <v>999339.59399469593</v>
      </c>
      <c r="J6313" s="156" t="s">
        <v>4328</v>
      </c>
      <c r="K6313" s="151" t="str">
        <f>IFERROR(IF(VLOOKUP(B6313,comp!$D:$L,1,FALSE)=B6313,"",""),"Novo")</f>
        <v/>
      </c>
    </row>
    <row r="6314" spans="1:11">
      <c r="A6314" s="151">
        <v>7611</v>
      </c>
      <c r="B6314" s="151">
        <v>7612</v>
      </c>
      <c r="C6314" s="151" t="s">
        <v>2646</v>
      </c>
      <c r="D6314" s="151" t="s">
        <v>727</v>
      </c>
      <c r="E6314" s="151">
        <v>5.7091497000000002</v>
      </c>
      <c r="F6314" s="154" t="s">
        <v>8979</v>
      </c>
      <c r="G6314" s="156">
        <v>509776.25677767006</v>
      </c>
      <c r="H6314" s="156">
        <v>0</v>
      </c>
      <c r="I6314" s="156">
        <v>37984.4859277</v>
      </c>
      <c r="J6314" s="156" t="s">
        <v>4328</v>
      </c>
      <c r="K6314" s="151" t="str">
        <f>IFERROR(IF(VLOOKUP(B6314,comp!$D:$L,1,FALSE)=B6314,"",""),"Novo")</f>
        <v/>
      </c>
    </row>
    <row r="6315" spans="1:11">
      <c r="A6315" s="151">
        <v>7611</v>
      </c>
      <c r="B6315" s="151">
        <v>7613</v>
      </c>
      <c r="C6315" s="151" t="s">
        <v>2647</v>
      </c>
      <c r="D6315" s="151" t="s">
        <v>727</v>
      </c>
      <c r="E6315" s="151">
        <v>7.9935222000000001</v>
      </c>
      <c r="F6315" s="154" t="s">
        <v>8980</v>
      </c>
      <c r="G6315" s="156">
        <v>999339.59399469593</v>
      </c>
      <c r="H6315" s="156">
        <v>0</v>
      </c>
      <c r="I6315" s="156">
        <v>101747.521612728</v>
      </c>
      <c r="J6315" s="156" t="s">
        <v>4328</v>
      </c>
      <c r="K6315" s="151" t="str">
        <f>IFERROR(IF(VLOOKUP(B6315,comp!$D:$L,1,FALSE)=B6315,"",""),"Novo")</f>
        <v/>
      </c>
    </row>
    <row r="6316" spans="1:11">
      <c r="A6316" s="151">
        <v>7611</v>
      </c>
      <c r="B6316" s="151">
        <v>7614</v>
      </c>
      <c r="C6316" s="151" t="s">
        <v>2639</v>
      </c>
      <c r="D6316" s="151" t="s">
        <v>727</v>
      </c>
      <c r="E6316" s="151">
        <v>1.5584210000000001</v>
      </c>
      <c r="F6316" s="154" t="s">
        <v>8981</v>
      </c>
      <c r="G6316" s="156">
        <v>37984.4859277</v>
      </c>
      <c r="H6316" s="156">
        <v>0</v>
      </c>
      <c r="I6316" s="156">
        <v>270944.128565058</v>
      </c>
      <c r="J6316" s="156" t="s">
        <v>4328</v>
      </c>
      <c r="K6316" s="151" t="str">
        <f>IFERROR(IF(VLOOKUP(B6316,comp!$D:$L,1,FALSE)=B6316,"",""),"Novo")</f>
        <v/>
      </c>
    </row>
    <row r="6317" spans="1:11">
      <c r="A6317" s="151">
        <v>7611</v>
      </c>
      <c r="B6317" s="151">
        <v>7615</v>
      </c>
      <c r="C6317" s="151" t="s">
        <v>2641</v>
      </c>
      <c r="D6317" s="151" t="s">
        <v>727</v>
      </c>
      <c r="E6317" s="151">
        <v>2.5506072</v>
      </c>
      <c r="F6317" s="154" t="s">
        <v>8982</v>
      </c>
      <c r="G6317" s="156">
        <v>101747.521612728</v>
      </c>
      <c r="H6317" s="156">
        <v>0</v>
      </c>
      <c r="I6317" s="156">
        <v>9352.1017165440007</v>
      </c>
      <c r="J6317" s="156" t="s">
        <v>4328</v>
      </c>
      <c r="K6317" s="151" t="str">
        <f>IFERROR(IF(VLOOKUP(B6317,comp!$D:$L,1,FALSE)=B6317,"",""),"Novo")</f>
        <v/>
      </c>
    </row>
    <row r="6318" spans="1:11">
      <c r="A6318" s="151">
        <v>7611</v>
      </c>
      <c r="B6318" s="151">
        <v>7616</v>
      </c>
      <c r="C6318" s="151" t="s">
        <v>2644</v>
      </c>
      <c r="D6318" s="151" t="s">
        <v>727</v>
      </c>
      <c r="E6318" s="151">
        <v>4.1621861999999998</v>
      </c>
      <c r="F6318" s="154" t="s">
        <v>8983</v>
      </c>
      <c r="G6318" s="156">
        <v>270944.128565058</v>
      </c>
      <c r="H6318" s="156">
        <v>0</v>
      </c>
      <c r="I6318" s="156">
        <v>1597816.280152631</v>
      </c>
      <c r="J6318" s="156" t="s">
        <v>4328</v>
      </c>
      <c r="K6318" s="151" t="str">
        <f>IFERROR(IF(VLOOKUP(B6318,comp!$D:$L,1,FALSE)=B6318,"",""),"Novo")</f>
        <v/>
      </c>
    </row>
    <row r="6319" spans="1:11">
      <c r="A6319" s="151">
        <v>7611</v>
      </c>
      <c r="B6319" s="151">
        <v>7617</v>
      </c>
      <c r="C6319" s="151" t="s">
        <v>2636</v>
      </c>
      <c r="D6319" s="151" t="s">
        <v>727</v>
      </c>
      <c r="E6319" s="151">
        <v>0.7732793</v>
      </c>
      <c r="F6319" s="154" t="s">
        <v>8984</v>
      </c>
      <c r="G6319" s="156">
        <v>9352.1017165440007</v>
      </c>
      <c r="H6319" s="156">
        <v>0</v>
      </c>
      <c r="I6319" s="156">
        <v>23878.760919275002</v>
      </c>
      <c r="J6319" s="156" t="s">
        <v>4328</v>
      </c>
      <c r="K6319" s="151" t="str">
        <f>IFERROR(IF(VLOOKUP(B6319,comp!$D:$L,1,FALSE)=B6319,"",""),"Novo")</f>
        <v/>
      </c>
    </row>
    <row r="6320" spans="1:11">
      <c r="A6320" s="151">
        <v>7611</v>
      </c>
      <c r="B6320" s="151">
        <v>7618</v>
      </c>
      <c r="C6320" s="151" t="s">
        <v>4763</v>
      </c>
      <c r="D6320" s="151" t="s">
        <v>727</v>
      </c>
      <c r="E6320" s="151">
        <v>10.107530300000001</v>
      </c>
      <c r="F6320" s="154" t="s">
        <v>8985</v>
      </c>
      <c r="G6320" s="156">
        <v>1597816.280152631</v>
      </c>
      <c r="H6320" s="156">
        <v>0</v>
      </c>
      <c r="I6320" s="156">
        <v>74753.29250830799</v>
      </c>
      <c r="J6320" s="156" t="s">
        <v>4328</v>
      </c>
      <c r="K6320" s="151" t="str">
        <f>IFERROR(IF(VLOOKUP(B6320,comp!$D:$L,1,FALSE)=B6320,"",""),"Novo")</f>
        <v/>
      </c>
    </row>
    <row r="6321" spans="1:11">
      <c r="A6321" s="151">
        <v>7611</v>
      </c>
      <c r="B6321" s="151">
        <v>7619</v>
      </c>
      <c r="C6321" s="151" t="s">
        <v>2638</v>
      </c>
      <c r="D6321" s="151" t="s">
        <v>727</v>
      </c>
      <c r="E6321" s="151">
        <v>1.2356275000000001</v>
      </c>
      <c r="F6321" s="154" t="s">
        <v>8986</v>
      </c>
      <c r="G6321" s="156">
        <v>23878.760919275002</v>
      </c>
      <c r="H6321" s="156">
        <v>0</v>
      </c>
      <c r="I6321" s="156">
        <v>5024.5658196320001</v>
      </c>
      <c r="J6321" s="156" t="s">
        <v>4328</v>
      </c>
      <c r="K6321" s="151" t="str">
        <f>IFERROR(IF(VLOOKUP(B6321,comp!$D:$L,1,FALSE)=B6321,"",""),"Novo")</f>
        <v/>
      </c>
    </row>
    <row r="6322" spans="1:11">
      <c r="A6322" s="151">
        <v>7611</v>
      </c>
      <c r="B6322" s="151">
        <v>7620</v>
      </c>
      <c r="C6322" s="151" t="s">
        <v>2640</v>
      </c>
      <c r="D6322" s="151" t="s">
        <v>727</v>
      </c>
      <c r="E6322" s="151">
        <v>2.1862347999999998</v>
      </c>
      <c r="F6322" s="154" t="s">
        <v>8987</v>
      </c>
      <c r="G6322" s="156">
        <v>74753.29250830799</v>
      </c>
      <c r="H6322" s="156">
        <v>0</v>
      </c>
      <c r="I6322" s="156">
        <v>1400000</v>
      </c>
      <c r="J6322" s="156" t="s">
        <v>4328</v>
      </c>
      <c r="K6322" s="151" t="str">
        <f>IFERROR(IF(VLOOKUP(B6322,comp!$D:$L,1,FALSE)=B6322,"",""),"Novo")</f>
        <v/>
      </c>
    </row>
    <row r="6323" spans="1:11">
      <c r="A6323" s="151">
        <v>7611</v>
      </c>
      <c r="B6323" s="151">
        <v>12076</v>
      </c>
      <c r="C6323" s="151" t="s">
        <v>4764</v>
      </c>
      <c r="D6323" s="151" t="s">
        <v>727</v>
      </c>
      <c r="E6323" s="151">
        <v>0.56680160000000002</v>
      </c>
      <c r="F6323" s="154" t="s">
        <v>8988</v>
      </c>
      <c r="G6323" s="156">
        <v>5024.5658196320001</v>
      </c>
      <c r="H6323" s="156">
        <v>0</v>
      </c>
      <c r="I6323" s="156">
        <v>833016.34765999997</v>
      </c>
      <c r="J6323" s="156" t="s">
        <v>4328</v>
      </c>
      <c r="K6323" s="151" t="str">
        <f>IFERROR(IF(VLOOKUP(B6323,comp!$D:$L,1,FALSE)=B6323,"",""),"Novo")</f>
        <v/>
      </c>
    </row>
    <row r="6324" spans="1:11">
      <c r="A6324" s="151">
        <v>7624</v>
      </c>
      <c r="B6324" s="151">
        <v>7624</v>
      </c>
      <c r="C6324" s="151" t="s">
        <v>1533</v>
      </c>
      <c r="D6324" s="151" t="s">
        <v>727</v>
      </c>
      <c r="E6324" s="151">
        <v>1</v>
      </c>
      <c r="F6324" s="154" t="s">
        <v>8989</v>
      </c>
      <c r="G6324" s="156">
        <v>1400000</v>
      </c>
      <c r="H6324" s="156">
        <v>0</v>
      </c>
      <c r="I6324" s="156">
        <v>15021020.727766493</v>
      </c>
      <c r="J6324" s="156" t="s">
        <v>4328</v>
      </c>
      <c r="K6324" s="151" t="str">
        <f>IFERROR(IF(VLOOKUP(B6324,comp!$D:$L,1,FALSE)=B6324,"",""),"Novo")</f>
        <v/>
      </c>
    </row>
    <row r="6325" spans="1:11">
      <c r="A6325" s="151">
        <v>7624</v>
      </c>
      <c r="B6325" s="151">
        <v>7622</v>
      </c>
      <c r="C6325" s="151" t="s">
        <v>1512</v>
      </c>
      <c r="D6325" s="151" t="s">
        <v>727</v>
      </c>
      <c r="E6325" s="151">
        <v>0.77137</v>
      </c>
      <c r="F6325" s="154" t="s">
        <v>8990</v>
      </c>
      <c r="G6325" s="156">
        <v>833016.34765999997</v>
      </c>
      <c r="H6325" s="156">
        <v>0</v>
      </c>
      <c r="I6325" s="156">
        <v>1382926.7327759659</v>
      </c>
      <c r="J6325" s="156" t="s">
        <v>4328</v>
      </c>
      <c r="K6325" s="151" t="str">
        <f>IFERROR(IF(VLOOKUP(B6325,comp!$D:$L,1,FALSE)=B6325,"",""),"Novo")</f>
        <v/>
      </c>
    </row>
    <row r="6326" spans="1:11">
      <c r="A6326" s="151">
        <v>7624</v>
      </c>
      <c r="B6326" s="151">
        <v>7623</v>
      </c>
      <c r="C6326" s="151" t="s">
        <v>1534</v>
      </c>
      <c r="D6326" s="151" t="s">
        <v>727</v>
      </c>
      <c r="E6326" s="151">
        <v>3.2755611</v>
      </c>
      <c r="F6326" s="154" t="s">
        <v>8991</v>
      </c>
      <c r="G6326" s="156">
        <v>15021020.727766493</v>
      </c>
      <c r="H6326" s="156">
        <v>0</v>
      </c>
      <c r="I6326" s="156">
        <v>15021020.727766493</v>
      </c>
      <c r="J6326" s="156" t="s">
        <v>4328</v>
      </c>
      <c r="K6326" s="151" t="str">
        <f>IFERROR(IF(VLOOKUP(B6326,comp!$D:$L,1,FALSE)=B6326,"",""),"Novo")</f>
        <v/>
      </c>
    </row>
    <row r="6327" spans="1:11">
      <c r="A6327" s="151">
        <v>7624</v>
      </c>
      <c r="B6327" s="151">
        <v>7625</v>
      </c>
      <c r="C6327" s="151" t="s">
        <v>1532</v>
      </c>
      <c r="D6327" s="151" t="s">
        <v>727</v>
      </c>
      <c r="E6327" s="151">
        <v>0.99388370000000004</v>
      </c>
      <c r="F6327" s="154" t="s">
        <v>8992</v>
      </c>
      <c r="G6327" s="156">
        <v>1382926.7327759659</v>
      </c>
      <c r="H6327" s="156">
        <v>0</v>
      </c>
      <c r="I6327" s="156">
        <v>3038238.4665360563</v>
      </c>
      <c r="J6327" s="156" t="s">
        <v>4328</v>
      </c>
      <c r="K6327" s="151" t="str">
        <f>IFERROR(IF(VLOOKUP(B6327,comp!$D:$L,1,FALSE)=B6327,"",""),"Novo")</f>
        <v/>
      </c>
    </row>
    <row r="6328" spans="1:11">
      <c r="A6328" s="151">
        <v>7624</v>
      </c>
      <c r="B6328" s="151">
        <v>25020</v>
      </c>
      <c r="C6328" s="151" t="s">
        <v>4765</v>
      </c>
      <c r="D6328" s="151" t="s">
        <v>727</v>
      </c>
      <c r="E6328" s="151">
        <v>3.2755611</v>
      </c>
      <c r="F6328" s="154" t="s">
        <v>8991</v>
      </c>
      <c r="G6328" s="156">
        <v>15021020.727766493</v>
      </c>
      <c r="H6328" s="156">
        <v>0</v>
      </c>
      <c r="I6328" s="156">
        <v>912515.66950930399</v>
      </c>
      <c r="J6328" s="156" t="s">
        <v>4328</v>
      </c>
      <c r="K6328" s="151" t="str">
        <f>IFERROR(IF(VLOOKUP(B6328,comp!$D:$L,1,FALSE)=B6328,"",""),"Novo")</f>
        <v/>
      </c>
    </row>
    <row r="6329" spans="1:11">
      <c r="A6329" s="151">
        <v>7624</v>
      </c>
      <c r="B6329" s="151">
        <v>36508</v>
      </c>
      <c r="C6329" s="151" t="s">
        <v>4766</v>
      </c>
      <c r="D6329" s="151" t="s">
        <v>727</v>
      </c>
      <c r="E6329" s="151">
        <v>1.4731498000000001</v>
      </c>
      <c r="F6329" s="154" t="s">
        <v>8993</v>
      </c>
      <c r="G6329" s="156">
        <v>3038238.4665360563</v>
      </c>
      <c r="H6329" s="156">
        <v>0</v>
      </c>
      <c r="I6329" s="156">
        <v>885073.19802860008</v>
      </c>
      <c r="J6329" s="156" t="s">
        <v>4328</v>
      </c>
      <c r="K6329" s="151" t="str">
        <f>IFERROR(IF(VLOOKUP(B6329,comp!$D:$L,1,FALSE)=B6329,"",""),"Novo")</f>
        <v/>
      </c>
    </row>
    <row r="6330" spans="1:11">
      <c r="A6330" s="151">
        <v>7624</v>
      </c>
      <c r="B6330" s="151">
        <v>36509</v>
      </c>
      <c r="C6330" s="151" t="s">
        <v>1553</v>
      </c>
      <c r="D6330" s="151" t="s">
        <v>727</v>
      </c>
      <c r="E6330" s="151">
        <v>0.80733940000000004</v>
      </c>
      <c r="F6330" s="154" t="s">
        <v>8994</v>
      </c>
      <c r="G6330" s="156">
        <v>912515.66950930399</v>
      </c>
      <c r="H6330" s="156">
        <v>0</v>
      </c>
      <c r="I6330" s="156">
        <v>274500</v>
      </c>
      <c r="J6330" s="156" t="s">
        <v>4328</v>
      </c>
      <c r="K6330" s="151" t="str">
        <f>IFERROR(IF(VLOOKUP(B6330,comp!$D:$L,1,FALSE)=B6330,"",""),"Novo")</f>
        <v/>
      </c>
    </row>
    <row r="6331" spans="1:11">
      <c r="A6331" s="151">
        <v>7624</v>
      </c>
      <c r="B6331" s="151">
        <v>36510</v>
      </c>
      <c r="C6331" s="151" t="s">
        <v>4767</v>
      </c>
      <c r="D6331" s="151" t="s">
        <v>727</v>
      </c>
      <c r="E6331" s="151">
        <v>0.79510700000000001</v>
      </c>
      <c r="F6331" s="154" t="s">
        <v>8995</v>
      </c>
      <c r="G6331" s="156">
        <v>885073.19802860008</v>
      </c>
      <c r="H6331" s="156">
        <v>0</v>
      </c>
      <c r="I6331" s="156">
        <v>116580.64276786499</v>
      </c>
      <c r="J6331" s="156" t="s">
        <v>4328</v>
      </c>
      <c r="K6331" s="151" t="str">
        <f>IFERROR(IF(VLOOKUP(B6331,comp!$D:$L,1,FALSE)=B6331,"",""),"Novo")</f>
        <v/>
      </c>
    </row>
    <row r="6332" spans="1:11">
      <c r="A6332" s="151">
        <v>7640</v>
      </c>
      <c r="B6332" s="151">
        <v>7640</v>
      </c>
      <c r="C6332" s="151" t="s">
        <v>1511</v>
      </c>
      <c r="D6332" s="151" t="s">
        <v>727</v>
      </c>
      <c r="E6332" s="151">
        <v>1</v>
      </c>
      <c r="F6332" s="154" t="s">
        <v>8996</v>
      </c>
      <c r="G6332" s="156">
        <v>274500</v>
      </c>
      <c r="H6332" s="156">
        <v>0</v>
      </c>
      <c r="I6332" s="156">
        <v>380641.21240720002</v>
      </c>
      <c r="J6332" s="156" t="s">
        <v>4328</v>
      </c>
      <c r="K6332" s="151" t="str">
        <f>IFERROR(IF(VLOOKUP(B6332,comp!$D:$L,1,FALSE)=B6332,"",""),"Novo")</f>
        <v/>
      </c>
    </row>
    <row r="6333" spans="1:11">
      <c r="A6333" s="151">
        <v>7640</v>
      </c>
      <c r="B6333" s="151">
        <v>10598</v>
      </c>
      <c r="C6333" s="151" t="s">
        <v>4768</v>
      </c>
      <c r="D6333" s="151" t="s">
        <v>727</v>
      </c>
      <c r="E6333" s="151">
        <v>0.65169149999999998</v>
      </c>
      <c r="F6333" s="154" t="s">
        <v>8997</v>
      </c>
      <c r="G6333" s="156">
        <v>116580.64276786499</v>
      </c>
      <c r="H6333" s="156">
        <v>0</v>
      </c>
      <c r="I6333" s="156">
        <v>511070.06319068302</v>
      </c>
      <c r="J6333" s="156" t="s">
        <v>4328</v>
      </c>
      <c r="K6333" s="151" t="str">
        <f>IFERROR(IF(VLOOKUP(B6333,comp!$D:$L,1,FALSE)=B6333,"",""),"Novo")</f>
        <v/>
      </c>
    </row>
    <row r="6334" spans="1:11">
      <c r="A6334" s="151">
        <v>7640</v>
      </c>
      <c r="B6334" s="151">
        <v>13238</v>
      </c>
      <c r="C6334" s="151" t="s">
        <v>4769</v>
      </c>
      <c r="D6334" s="151" t="s">
        <v>727</v>
      </c>
      <c r="E6334" s="151">
        <v>1.17757</v>
      </c>
      <c r="F6334" s="154" t="s">
        <v>8998</v>
      </c>
      <c r="G6334" s="156">
        <v>380641.21240720002</v>
      </c>
      <c r="H6334" s="156">
        <v>0</v>
      </c>
      <c r="I6334" s="156">
        <v>1671.654951879</v>
      </c>
      <c r="J6334" s="156" t="s">
        <v>4328</v>
      </c>
      <c r="K6334" s="151" t="str">
        <f>IFERROR(IF(VLOOKUP(B6334,comp!$D:$L,1,FALSE)=B6334,"",""),"Novo")</f>
        <v/>
      </c>
    </row>
    <row r="6335" spans="1:11">
      <c r="A6335" s="151">
        <v>7640</v>
      </c>
      <c r="B6335" s="151">
        <v>36511</v>
      </c>
      <c r="C6335" s="151" t="s">
        <v>1529</v>
      </c>
      <c r="D6335" s="151" t="s">
        <v>727</v>
      </c>
      <c r="E6335" s="151">
        <v>1.3644859</v>
      </c>
      <c r="F6335" s="154" t="s">
        <v>8999</v>
      </c>
      <c r="G6335" s="156">
        <v>511070.06319068302</v>
      </c>
      <c r="H6335" s="156">
        <v>0</v>
      </c>
      <c r="I6335" s="156">
        <v>254730.77373339003</v>
      </c>
      <c r="J6335" s="156" t="s">
        <v>4328</v>
      </c>
      <c r="K6335" s="151" t="str">
        <f>IFERROR(IF(VLOOKUP(B6335,comp!$D:$L,1,FALSE)=B6335,"",""),"Novo")</f>
        <v/>
      </c>
    </row>
    <row r="6336" spans="1:11">
      <c r="A6336" s="151">
        <v>7640</v>
      </c>
      <c r="B6336" s="151">
        <v>36512</v>
      </c>
      <c r="C6336" s="151" t="s">
        <v>4770</v>
      </c>
      <c r="D6336" s="151" t="s">
        <v>727</v>
      </c>
      <c r="E6336" s="151">
        <v>7.8037300000000004E-2</v>
      </c>
      <c r="F6336" s="154" t="s">
        <v>9000</v>
      </c>
      <c r="G6336" s="156">
        <v>1671.654951879</v>
      </c>
      <c r="H6336" s="156">
        <v>0</v>
      </c>
      <c r="I6336" s="156">
        <v>317081.14354544203</v>
      </c>
      <c r="J6336" s="156" t="s">
        <v>4328</v>
      </c>
      <c r="K6336" s="151" t="str">
        <f>IFERROR(IF(VLOOKUP(B6336,comp!$D:$L,1,FALSE)=B6336,"",""),"Novo")</f>
        <v/>
      </c>
    </row>
    <row r="6337" spans="1:11">
      <c r="A6337" s="151">
        <v>7640</v>
      </c>
      <c r="B6337" s="151">
        <v>36513</v>
      </c>
      <c r="C6337" s="151" t="s">
        <v>4771</v>
      </c>
      <c r="D6337" s="151" t="s">
        <v>727</v>
      </c>
      <c r="E6337" s="151">
        <v>0.96331770000000005</v>
      </c>
      <c r="F6337" s="154" t="s">
        <v>9001</v>
      </c>
      <c r="G6337" s="156">
        <v>254730.77373339003</v>
      </c>
      <c r="H6337" s="156">
        <v>0</v>
      </c>
      <c r="I6337" s="156">
        <v>44331.410140445994</v>
      </c>
      <c r="J6337" s="156" t="s">
        <v>4328</v>
      </c>
      <c r="K6337" s="151" t="str">
        <f>IFERROR(IF(VLOOKUP(B6337,comp!$D:$L,1,FALSE)=B6337,"",""),"Novo")</f>
        <v/>
      </c>
    </row>
    <row r="6338" spans="1:11">
      <c r="A6338" s="151">
        <v>7640</v>
      </c>
      <c r="B6338" s="151">
        <v>36514</v>
      </c>
      <c r="C6338" s="151" t="s">
        <v>4772</v>
      </c>
      <c r="D6338" s="151" t="s">
        <v>727</v>
      </c>
      <c r="E6338" s="151">
        <v>1.0747663000000001</v>
      </c>
      <c r="F6338" s="154" t="s">
        <v>9002</v>
      </c>
      <c r="G6338" s="156">
        <v>317081.14354544203</v>
      </c>
      <c r="H6338" s="156">
        <v>0</v>
      </c>
      <c r="I6338" s="156">
        <v>76537.015934379015</v>
      </c>
      <c r="J6338" s="156" t="s">
        <v>4328</v>
      </c>
      <c r="K6338" s="151" t="str">
        <f>IFERROR(IF(VLOOKUP(B6338,comp!$D:$L,1,FALSE)=B6338,"",""),"Novo")</f>
        <v/>
      </c>
    </row>
    <row r="6339" spans="1:11">
      <c r="A6339" s="151">
        <v>7640</v>
      </c>
      <c r="B6339" s="151">
        <v>36515</v>
      </c>
      <c r="C6339" s="151" t="s">
        <v>4773</v>
      </c>
      <c r="D6339" s="151" t="s">
        <v>727</v>
      </c>
      <c r="E6339" s="151">
        <v>0.40186909999999998</v>
      </c>
      <c r="F6339" s="154" t="s">
        <v>9003</v>
      </c>
      <c r="G6339" s="156">
        <v>44331.410140445994</v>
      </c>
      <c r="H6339" s="156">
        <v>0</v>
      </c>
      <c r="I6339" s="156">
        <v>244</v>
      </c>
      <c r="J6339" s="156" t="s">
        <v>4328</v>
      </c>
      <c r="K6339" s="151" t="str">
        <f>IFERROR(IF(VLOOKUP(B6339,comp!$D:$L,1,FALSE)=B6339,"",""),"Novo")</f>
        <v/>
      </c>
    </row>
    <row r="6340" spans="1:11">
      <c r="A6340" s="151">
        <v>7640</v>
      </c>
      <c r="B6340" s="151">
        <v>36516</v>
      </c>
      <c r="C6340" s="151" t="s">
        <v>4774</v>
      </c>
      <c r="D6340" s="151" t="s">
        <v>727</v>
      </c>
      <c r="E6340" s="151">
        <v>0.52803730000000004</v>
      </c>
      <c r="F6340" s="154" t="s">
        <v>9004</v>
      </c>
      <c r="G6340" s="156">
        <v>76537.015934379015</v>
      </c>
      <c r="H6340" s="156">
        <v>0</v>
      </c>
      <c r="I6340" s="156">
        <v>93.079417969999994</v>
      </c>
      <c r="J6340" s="156" t="s">
        <v>4328</v>
      </c>
      <c r="K6340" s="151" t="str">
        <f>IFERROR(IF(VLOOKUP(B6340,comp!$D:$L,1,FALSE)=B6340,"",""),"Novo")</f>
        <v/>
      </c>
    </row>
    <row r="6341" spans="1:11">
      <c r="A6341" s="151">
        <v>7725</v>
      </c>
      <c r="B6341" s="151">
        <v>7725</v>
      </c>
      <c r="C6341" s="151" t="s">
        <v>780</v>
      </c>
      <c r="D6341" s="151" t="s">
        <v>826</v>
      </c>
      <c r="E6341" s="151">
        <v>1</v>
      </c>
      <c r="F6341" s="154" t="s">
        <v>9005</v>
      </c>
      <c r="G6341" s="156">
        <v>244</v>
      </c>
      <c r="H6341" s="156">
        <v>0</v>
      </c>
      <c r="I6341" s="156">
        <v>3741.666735536</v>
      </c>
      <c r="J6341" s="156" t="s">
        <v>4328</v>
      </c>
      <c r="K6341" s="151" t="str">
        <f>IFERROR(IF(VLOOKUP(B6341,comp!$D:$L,1,FALSE)=B6341,"",""),"Novo")</f>
        <v/>
      </c>
    </row>
    <row r="6342" spans="1:11">
      <c r="A6342" s="151">
        <v>7725</v>
      </c>
      <c r="B6342" s="151">
        <v>7714</v>
      </c>
      <c r="C6342" s="151" t="s">
        <v>779</v>
      </c>
      <c r="D6342" s="151" t="s">
        <v>826</v>
      </c>
      <c r="E6342" s="151">
        <v>0.6176471</v>
      </c>
      <c r="F6342" s="154" t="s">
        <v>9006</v>
      </c>
      <c r="G6342" s="156">
        <v>93.079417969999994</v>
      </c>
      <c r="H6342" s="156">
        <v>0</v>
      </c>
      <c r="I6342" s="156">
        <v>430.13176715599997</v>
      </c>
      <c r="J6342" s="156" t="s">
        <v>4328</v>
      </c>
      <c r="K6342" s="151" t="str">
        <f>IFERROR(IF(VLOOKUP(B6342,comp!$D:$L,1,FALSE)=B6342,"",""),"Novo")</f>
        <v/>
      </c>
    </row>
    <row r="6343" spans="1:11">
      <c r="A6343" s="151">
        <v>7725</v>
      </c>
      <c r="B6343" s="151">
        <v>7720</v>
      </c>
      <c r="C6343" s="151" t="s">
        <v>776</v>
      </c>
      <c r="D6343" s="151" t="s">
        <v>826</v>
      </c>
      <c r="E6343" s="151">
        <v>3.9159663999999998</v>
      </c>
      <c r="F6343" s="154" t="s">
        <v>9007</v>
      </c>
      <c r="G6343" s="156">
        <v>3741.666735536</v>
      </c>
      <c r="H6343" s="156">
        <v>0</v>
      </c>
      <c r="I6343" s="156">
        <v>41931.882361005002</v>
      </c>
      <c r="J6343" s="156" t="s">
        <v>4328</v>
      </c>
      <c r="K6343" s="151" t="str">
        <f>IFERROR(IF(VLOOKUP(B6343,comp!$D:$L,1,FALSE)=B6343,"",""),"Novo")</f>
        <v/>
      </c>
    </row>
    <row r="6344" spans="1:11">
      <c r="A6344" s="151">
        <v>7725</v>
      </c>
      <c r="B6344" s="151">
        <v>7722</v>
      </c>
      <c r="C6344" s="151" t="s">
        <v>4775</v>
      </c>
      <c r="D6344" s="151" t="s">
        <v>826</v>
      </c>
      <c r="E6344" s="151">
        <v>1.3277311000000001</v>
      </c>
      <c r="F6344" s="154" t="s">
        <v>9008</v>
      </c>
      <c r="G6344" s="156">
        <v>430.13176715599997</v>
      </c>
      <c r="H6344" s="156">
        <v>0</v>
      </c>
      <c r="I6344" s="156">
        <v>1991.8286013059999</v>
      </c>
      <c r="J6344" s="156" t="s">
        <v>4328</v>
      </c>
      <c r="K6344" s="151" t="str">
        <f>IFERROR(IF(VLOOKUP(B6344,comp!$D:$L,1,FALSE)=B6344,"",""),"Novo")</f>
        <v/>
      </c>
    </row>
    <row r="6345" spans="1:11">
      <c r="A6345" s="151">
        <v>7725</v>
      </c>
      <c r="B6345" s="151">
        <v>7727</v>
      </c>
      <c r="C6345" s="151" t="s">
        <v>4776</v>
      </c>
      <c r="D6345" s="151" t="s">
        <v>826</v>
      </c>
      <c r="E6345" s="151">
        <v>13.1092437</v>
      </c>
      <c r="F6345" s="154" t="s">
        <v>9009</v>
      </c>
      <c r="G6345" s="156">
        <v>41931.882361005002</v>
      </c>
      <c r="H6345" s="156">
        <v>0</v>
      </c>
      <c r="I6345" s="156">
        <v>4794.4430572290003</v>
      </c>
      <c r="J6345" s="156" t="s">
        <v>4328</v>
      </c>
      <c r="K6345" s="151" t="str">
        <f>IFERROR(IF(VLOOKUP(B6345,comp!$D:$L,1,FALSE)=B6345,"",""),"Novo")</f>
        <v/>
      </c>
    </row>
    <row r="6346" spans="1:11">
      <c r="A6346" s="151">
        <v>7725</v>
      </c>
      <c r="B6346" s="151">
        <v>7733</v>
      </c>
      <c r="C6346" s="151" t="s">
        <v>4777</v>
      </c>
      <c r="D6346" s="151" t="s">
        <v>826</v>
      </c>
      <c r="E6346" s="151">
        <v>2.8571428999999999</v>
      </c>
      <c r="F6346" s="154" t="s">
        <v>9010</v>
      </c>
      <c r="G6346" s="156">
        <v>1991.8286013059999</v>
      </c>
      <c r="H6346" s="156">
        <v>0</v>
      </c>
      <c r="I6346" s="156">
        <v>6100</v>
      </c>
      <c r="J6346" s="156" t="s">
        <v>4328</v>
      </c>
      <c r="K6346" s="151" t="str">
        <f>IFERROR(IF(VLOOKUP(B6346,comp!$D:$L,1,FALSE)=B6346,"",""),"Novo")</f>
        <v/>
      </c>
    </row>
    <row r="6347" spans="1:11">
      <c r="A6347" s="151">
        <v>7725</v>
      </c>
      <c r="B6347" s="151">
        <v>7734</v>
      </c>
      <c r="C6347" s="151" t="s">
        <v>4778</v>
      </c>
      <c r="D6347" s="151" t="s">
        <v>826</v>
      </c>
      <c r="E6347" s="151">
        <v>4.4327731000000004</v>
      </c>
      <c r="F6347" s="154" t="s">
        <v>9011</v>
      </c>
      <c r="G6347" s="156">
        <v>4794.4430572290003</v>
      </c>
      <c r="H6347" s="156">
        <v>0</v>
      </c>
      <c r="I6347" s="156">
        <v>172.302513944</v>
      </c>
      <c r="J6347" s="156" t="s">
        <v>4328</v>
      </c>
      <c r="K6347" s="151" t="str">
        <f>IFERROR(IF(VLOOKUP(B6347,comp!$D:$L,1,FALSE)=B6347,"",""),"Novo")</f>
        <v/>
      </c>
    </row>
    <row r="6348" spans="1:11">
      <c r="A6348" s="151">
        <v>7725</v>
      </c>
      <c r="B6348" s="151">
        <v>7735</v>
      </c>
      <c r="C6348" s="151" t="s">
        <v>4779</v>
      </c>
      <c r="D6348" s="151" t="s">
        <v>826</v>
      </c>
      <c r="E6348" s="151">
        <v>5</v>
      </c>
      <c r="F6348" s="154" t="s">
        <v>9012</v>
      </c>
      <c r="G6348" s="156">
        <v>6100</v>
      </c>
      <c r="H6348" s="156">
        <v>0</v>
      </c>
      <c r="I6348" s="156">
        <v>589.69914117600001</v>
      </c>
      <c r="J6348" s="156" t="s">
        <v>4328</v>
      </c>
      <c r="K6348" s="151" t="str">
        <f>IFERROR(IF(VLOOKUP(B6348,comp!$D:$L,1,FALSE)=B6348,"",""),"Novo")</f>
        <v/>
      </c>
    </row>
    <row r="6349" spans="1:11">
      <c r="A6349" s="151">
        <v>7725</v>
      </c>
      <c r="B6349" s="151">
        <v>7740</v>
      </c>
      <c r="C6349" s="151" t="s">
        <v>764</v>
      </c>
      <c r="D6349" s="151" t="s">
        <v>826</v>
      </c>
      <c r="E6349" s="151">
        <v>0.84033610000000003</v>
      </c>
      <c r="F6349" s="154" t="s">
        <v>9013</v>
      </c>
      <c r="G6349" s="156">
        <v>172.302513944</v>
      </c>
      <c r="H6349" s="156">
        <v>0</v>
      </c>
      <c r="I6349" s="156">
        <v>453.30129076399999</v>
      </c>
      <c r="J6349" s="156" t="s">
        <v>4328</v>
      </c>
      <c r="K6349" s="151" t="str">
        <f>IFERROR(IF(VLOOKUP(B6349,comp!$D:$L,1,FALSE)=B6349,"",""),"Novo")</f>
        <v/>
      </c>
    </row>
    <row r="6350" spans="1:11">
      <c r="A6350" s="151">
        <v>7725</v>
      </c>
      <c r="B6350" s="151">
        <v>7741</v>
      </c>
      <c r="C6350" s="151" t="s">
        <v>766</v>
      </c>
      <c r="D6350" s="151" t="s">
        <v>826</v>
      </c>
      <c r="E6350" s="151">
        <v>1.5546218000000001</v>
      </c>
      <c r="F6350" s="154" t="s">
        <v>9014</v>
      </c>
      <c r="G6350" s="156">
        <v>589.69914117600001</v>
      </c>
      <c r="H6350" s="156">
        <v>0</v>
      </c>
      <c r="I6350" s="156">
        <v>1169.250950228</v>
      </c>
      <c r="J6350" s="156" t="s">
        <v>4328</v>
      </c>
      <c r="K6350" s="151" t="str">
        <f>IFERROR(IF(VLOOKUP(B6350,comp!$D:$L,1,FALSE)=B6350,"",""),"Novo")</f>
        <v/>
      </c>
    </row>
    <row r="6351" spans="1:11">
      <c r="A6351" s="151">
        <v>7725</v>
      </c>
      <c r="B6351" s="151">
        <v>7742</v>
      </c>
      <c r="C6351" s="151" t="s">
        <v>781</v>
      </c>
      <c r="D6351" s="151" t="s">
        <v>826</v>
      </c>
      <c r="E6351" s="151">
        <v>1.3630252</v>
      </c>
      <c r="F6351" s="154" t="s">
        <v>9015</v>
      </c>
      <c r="G6351" s="156">
        <v>453.30129076399999</v>
      </c>
      <c r="H6351" s="156">
        <v>0</v>
      </c>
      <c r="I6351" s="156">
        <v>1514.7412370040001</v>
      </c>
      <c r="J6351" s="156" t="s">
        <v>4328</v>
      </c>
      <c r="K6351" s="151" t="str">
        <f>IFERROR(IF(VLOOKUP(B6351,comp!$D:$L,1,FALSE)=B6351,"",""),"Novo")</f>
        <v/>
      </c>
    </row>
    <row r="6352" spans="1:11">
      <c r="A6352" s="151">
        <v>7725</v>
      </c>
      <c r="B6352" s="151">
        <v>7743</v>
      </c>
      <c r="C6352" s="151" t="s">
        <v>4780</v>
      </c>
      <c r="D6352" s="151" t="s">
        <v>826</v>
      </c>
      <c r="E6352" s="151">
        <v>2.1890755999999998</v>
      </c>
      <c r="F6352" s="154" t="s">
        <v>9016</v>
      </c>
      <c r="G6352" s="156">
        <v>1169.250950228</v>
      </c>
      <c r="H6352" s="156">
        <v>0</v>
      </c>
      <c r="I6352" s="156">
        <v>65.169324869999997</v>
      </c>
      <c r="J6352" s="156" t="s">
        <v>4328</v>
      </c>
      <c r="K6352" s="151" t="str">
        <f>IFERROR(IF(VLOOKUP(B6352,comp!$D:$L,1,FALSE)=B6352,"",""),"Novo")</f>
        <v/>
      </c>
    </row>
    <row r="6353" spans="1:11">
      <c r="A6353" s="151">
        <v>7725</v>
      </c>
      <c r="B6353" s="151">
        <v>7744</v>
      </c>
      <c r="C6353" s="151" t="s">
        <v>770</v>
      </c>
      <c r="D6353" s="151" t="s">
        <v>826</v>
      </c>
      <c r="E6353" s="151">
        <v>2.4915965999999998</v>
      </c>
      <c r="F6353" s="154" t="s">
        <v>9017</v>
      </c>
      <c r="G6353" s="156">
        <v>1514.7412370040001</v>
      </c>
      <c r="H6353" s="156">
        <v>0</v>
      </c>
      <c r="I6353" s="156">
        <v>675.49611569000001</v>
      </c>
      <c r="J6353" s="156" t="s">
        <v>4328</v>
      </c>
      <c r="K6353" s="151" t="str">
        <f>IFERROR(IF(VLOOKUP(B6353,comp!$D:$L,1,FALSE)=B6353,"",""),"Novo")</f>
        <v/>
      </c>
    </row>
    <row r="6354" spans="1:11">
      <c r="A6354" s="151">
        <v>7725</v>
      </c>
      <c r="B6354" s="151">
        <v>7745</v>
      </c>
      <c r="C6354" s="151" t="s">
        <v>778</v>
      </c>
      <c r="D6354" s="151" t="s">
        <v>826</v>
      </c>
      <c r="E6354" s="151">
        <v>0.51680669999999995</v>
      </c>
      <c r="F6354" s="154" t="s">
        <v>9018</v>
      </c>
      <c r="G6354" s="156">
        <v>65.169324869999997</v>
      </c>
      <c r="H6354" s="156">
        <v>0</v>
      </c>
      <c r="I6354" s="156">
        <v>107.53293368999999</v>
      </c>
      <c r="J6354" s="156" t="s">
        <v>4328</v>
      </c>
      <c r="K6354" s="151" t="str">
        <f>IFERROR(IF(VLOOKUP(B6354,comp!$D:$L,1,FALSE)=B6354,"",""),"Novo")</f>
        <v/>
      </c>
    </row>
    <row r="6355" spans="1:11">
      <c r="A6355" s="151">
        <v>7725</v>
      </c>
      <c r="B6355" s="151">
        <v>7750</v>
      </c>
      <c r="C6355" s="151" t="s">
        <v>782</v>
      </c>
      <c r="D6355" s="151" t="s">
        <v>826</v>
      </c>
      <c r="E6355" s="151">
        <v>1.6638655</v>
      </c>
      <c r="F6355" s="154" t="s">
        <v>9019</v>
      </c>
      <c r="G6355" s="156">
        <v>675.49611569000001</v>
      </c>
      <c r="H6355" s="156">
        <v>0</v>
      </c>
      <c r="I6355" s="156">
        <v>927.39561506199993</v>
      </c>
      <c r="J6355" s="156" t="s">
        <v>4328</v>
      </c>
      <c r="K6355" s="151" t="str">
        <f>IFERROR(IF(VLOOKUP(B6355,comp!$D:$L,1,FALSE)=B6355,"",""),"Novo")</f>
        <v/>
      </c>
    </row>
    <row r="6356" spans="1:11">
      <c r="A6356" s="151">
        <v>7725</v>
      </c>
      <c r="B6356" s="151">
        <v>7752</v>
      </c>
      <c r="C6356" s="151" t="s">
        <v>4781</v>
      </c>
      <c r="D6356" s="151" t="s">
        <v>826</v>
      </c>
      <c r="E6356" s="151">
        <v>0.6638655</v>
      </c>
      <c r="F6356" s="154" t="s">
        <v>9020</v>
      </c>
      <c r="G6356" s="156">
        <v>107.53293368999999</v>
      </c>
      <c r="H6356" s="156">
        <v>0</v>
      </c>
      <c r="I6356" s="156">
        <v>3638.0043341199998</v>
      </c>
      <c r="J6356" s="156" t="s">
        <v>4328</v>
      </c>
      <c r="K6356" s="151" t="str">
        <f>IFERROR(IF(VLOOKUP(B6356,comp!$D:$L,1,FALSE)=B6356,"",""),"Novo")</f>
        <v/>
      </c>
    </row>
    <row r="6357" spans="1:11">
      <c r="A6357" s="151">
        <v>7725</v>
      </c>
      <c r="B6357" s="151">
        <v>7753</v>
      </c>
      <c r="C6357" s="151" t="s">
        <v>784</v>
      </c>
      <c r="D6357" s="151" t="s">
        <v>826</v>
      </c>
      <c r="E6357" s="151">
        <v>1.9495798</v>
      </c>
      <c r="F6357" s="154" t="s">
        <v>9021</v>
      </c>
      <c r="G6357" s="156">
        <v>927.39561506199993</v>
      </c>
      <c r="H6357" s="156">
        <v>0</v>
      </c>
      <c r="I6357" s="156">
        <v>239.90688140400002</v>
      </c>
      <c r="J6357" s="156" t="s">
        <v>4328</v>
      </c>
      <c r="K6357" s="151" t="str">
        <f>IFERROR(IF(VLOOKUP(B6357,comp!$D:$L,1,FALSE)=B6357,"",""),"Novo")</f>
        <v/>
      </c>
    </row>
    <row r="6358" spans="1:11">
      <c r="A6358" s="151">
        <v>7725</v>
      </c>
      <c r="B6358" s="151">
        <v>7754</v>
      </c>
      <c r="C6358" s="151" t="s">
        <v>774</v>
      </c>
      <c r="D6358" s="151" t="s">
        <v>826</v>
      </c>
      <c r="E6358" s="151">
        <v>3.8613445</v>
      </c>
      <c r="F6358" s="154" t="s">
        <v>9022</v>
      </c>
      <c r="G6358" s="156">
        <v>3638.0043341199998</v>
      </c>
      <c r="H6358" s="156">
        <v>0</v>
      </c>
      <c r="I6358" s="156">
        <v>891.78087960900007</v>
      </c>
      <c r="J6358" s="156" t="s">
        <v>4328</v>
      </c>
      <c r="K6358" s="151" t="str">
        <f>IFERROR(IF(VLOOKUP(B6358,comp!$D:$L,1,FALSE)=B6358,"",""),"Novo")</f>
        <v/>
      </c>
    </row>
    <row r="6359" spans="1:11">
      <c r="A6359" s="151">
        <v>7725</v>
      </c>
      <c r="B6359" s="151">
        <v>7755</v>
      </c>
      <c r="C6359" s="151" t="s">
        <v>4782</v>
      </c>
      <c r="D6359" s="151" t="s">
        <v>826</v>
      </c>
      <c r="E6359" s="151">
        <v>0.99159660000000005</v>
      </c>
      <c r="F6359" s="154" t="s">
        <v>9023</v>
      </c>
      <c r="G6359" s="156">
        <v>239.90688140400002</v>
      </c>
      <c r="H6359" s="156">
        <v>0</v>
      </c>
      <c r="I6359" s="156">
        <v>2068.7214664090002</v>
      </c>
      <c r="J6359" s="156" t="s">
        <v>4328</v>
      </c>
      <c r="K6359" s="151" t="str">
        <f>IFERROR(IF(VLOOKUP(B6359,comp!$D:$L,1,FALSE)=B6359,"",""),"Novo")</f>
        <v/>
      </c>
    </row>
    <row r="6360" spans="1:11">
      <c r="A6360" s="151">
        <v>7725</v>
      </c>
      <c r="B6360" s="151">
        <v>7756</v>
      </c>
      <c r="C6360" s="151" t="s">
        <v>783</v>
      </c>
      <c r="D6360" s="151" t="s">
        <v>826</v>
      </c>
      <c r="E6360" s="151">
        <v>1.9117647</v>
      </c>
      <c r="F6360" s="154" t="s">
        <v>9024</v>
      </c>
      <c r="G6360" s="156">
        <v>891.78087960900007</v>
      </c>
      <c r="H6360" s="156">
        <v>0</v>
      </c>
      <c r="I6360" s="156">
        <v>4342.1312656939999</v>
      </c>
      <c r="J6360" s="156" t="s">
        <v>4328</v>
      </c>
      <c r="K6360" s="151" t="str">
        <f>IFERROR(IF(VLOOKUP(B6360,comp!$D:$L,1,FALSE)=B6360,"",""),"Novo")</f>
        <v/>
      </c>
    </row>
    <row r="6361" spans="1:11">
      <c r="A6361" s="151">
        <v>7725</v>
      </c>
      <c r="B6361" s="151">
        <v>7757</v>
      </c>
      <c r="C6361" s="151" t="s">
        <v>785</v>
      </c>
      <c r="D6361" s="151" t="s">
        <v>826</v>
      </c>
      <c r="E6361" s="151">
        <v>2.9117647</v>
      </c>
      <c r="F6361" s="154" t="s">
        <v>9025</v>
      </c>
      <c r="G6361" s="156">
        <v>2068.7214664090002</v>
      </c>
      <c r="H6361" s="156">
        <v>0</v>
      </c>
      <c r="I6361" s="156">
        <v>33340.657230078003</v>
      </c>
      <c r="J6361" s="156" t="s">
        <v>4328</v>
      </c>
      <c r="K6361" s="151" t="str">
        <f>IFERROR(IF(VLOOKUP(B6361,comp!$D:$L,1,FALSE)=B6361,"",""),"Novo")</f>
        <v/>
      </c>
    </row>
    <row r="6362" spans="1:11">
      <c r="A6362" s="151">
        <v>7725</v>
      </c>
      <c r="B6362" s="151">
        <v>7758</v>
      </c>
      <c r="C6362" s="151" t="s">
        <v>786</v>
      </c>
      <c r="D6362" s="151" t="s">
        <v>826</v>
      </c>
      <c r="E6362" s="151">
        <v>4.2184873999999999</v>
      </c>
      <c r="F6362" s="154" t="s">
        <v>9026</v>
      </c>
      <c r="G6362" s="156">
        <v>4342.1312656939999</v>
      </c>
      <c r="H6362" s="156">
        <v>0</v>
      </c>
      <c r="I6362" s="156">
        <v>66.23058780800001</v>
      </c>
      <c r="J6362" s="156" t="s">
        <v>4328</v>
      </c>
      <c r="K6362" s="151" t="str">
        <f>IFERROR(IF(VLOOKUP(B6362,comp!$D:$L,1,FALSE)=B6362,"",""),"Novo")</f>
        <v/>
      </c>
    </row>
    <row r="6363" spans="1:11">
      <c r="A6363" s="151">
        <v>7725</v>
      </c>
      <c r="B6363" s="151">
        <v>7759</v>
      </c>
      <c r="C6363" s="151" t="s">
        <v>4783</v>
      </c>
      <c r="D6363" s="151" t="s">
        <v>826</v>
      </c>
      <c r="E6363" s="151">
        <v>11.6894118</v>
      </c>
      <c r="F6363" s="154" t="s">
        <v>9027</v>
      </c>
      <c r="G6363" s="156">
        <v>33340.657230078003</v>
      </c>
      <c r="H6363" s="156">
        <v>0</v>
      </c>
      <c r="I6363" s="156">
        <v>72.794539495000009</v>
      </c>
      <c r="J6363" s="156" t="s">
        <v>4328</v>
      </c>
      <c r="K6363" s="151" t="str">
        <f>IFERROR(IF(VLOOKUP(B6363,comp!$D:$L,1,FALSE)=B6363,"",""),"Novo")</f>
        <v/>
      </c>
    </row>
    <row r="6364" spans="1:11">
      <c r="A6364" s="151">
        <v>7725</v>
      </c>
      <c r="B6364" s="151">
        <v>7760</v>
      </c>
      <c r="C6364" s="151" t="s">
        <v>4784</v>
      </c>
      <c r="D6364" s="151" t="s">
        <v>826</v>
      </c>
      <c r="E6364" s="151">
        <v>0.52100840000000004</v>
      </c>
      <c r="F6364" s="154" t="s">
        <v>9028</v>
      </c>
      <c r="G6364" s="156">
        <v>66.23058780800001</v>
      </c>
      <c r="H6364" s="156">
        <v>0</v>
      </c>
      <c r="I6364" s="156">
        <v>183.68089107</v>
      </c>
      <c r="J6364" s="156" t="s">
        <v>4328</v>
      </c>
      <c r="K6364" s="151" t="str">
        <f>IFERROR(IF(VLOOKUP(B6364,comp!$D:$L,1,FALSE)=B6364,"",""),"Novo")</f>
        <v/>
      </c>
    </row>
    <row r="6365" spans="1:11">
      <c r="A6365" s="151">
        <v>7725</v>
      </c>
      <c r="B6365" s="151">
        <v>7761</v>
      </c>
      <c r="C6365" s="151" t="s">
        <v>4785</v>
      </c>
      <c r="D6365" s="151" t="s">
        <v>826</v>
      </c>
      <c r="E6365" s="151">
        <v>0.54621850000000005</v>
      </c>
      <c r="F6365" s="154" t="s">
        <v>9029</v>
      </c>
      <c r="G6365" s="156">
        <v>72.794539495000009</v>
      </c>
      <c r="H6365" s="156">
        <v>0</v>
      </c>
      <c r="I6365" s="156">
        <v>638.48531036999998</v>
      </c>
      <c r="J6365" s="156" t="s">
        <v>4328</v>
      </c>
      <c r="K6365" s="151" t="str">
        <f>IFERROR(IF(VLOOKUP(B6365,comp!$D:$L,1,FALSE)=B6365,"",""),"Novo")</f>
        <v/>
      </c>
    </row>
    <row r="6366" spans="1:11">
      <c r="A6366" s="151">
        <v>7725</v>
      </c>
      <c r="B6366" s="151">
        <v>7762</v>
      </c>
      <c r="C6366" s="151" t="s">
        <v>4786</v>
      </c>
      <c r="D6366" s="151" t="s">
        <v>826</v>
      </c>
      <c r="E6366" s="151">
        <v>0.8676471</v>
      </c>
      <c r="F6366" s="154" t="s">
        <v>9030</v>
      </c>
      <c r="G6366" s="156">
        <v>183.68089107</v>
      </c>
      <c r="H6366" s="156">
        <v>0</v>
      </c>
      <c r="I6366" s="156">
        <v>911.47646622899993</v>
      </c>
      <c r="J6366" s="156" t="s">
        <v>4328</v>
      </c>
      <c r="K6366" s="151" t="str">
        <f>IFERROR(IF(VLOOKUP(B6366,comp!$D:$L,1,FALSE)=B6366,"",""),"Novo")</f>
        <v/>
      </c>
    </row>
    <row r="6367" spans="1:11">
      <c r="A6367" s="151">
        <v>7725</v>
      </c>
      <c r="B6367" s="151">
        <v>7763</v>
      </c>
      <c r="C6367" s="151" t="s">
        <v>4787</v>
      </c>
      <c r="D6367" s="151" t="s">
        <v>826</v>
      </c>
      <c r="E6367" s="151">
        <v>1.6176470999999999</v>
      </c>
      <c r="F6367" s="154" t="s">
        <v>9031</v>
      </c>
      <c r="G6367" s="156">
        <v>638.48531036999998</v>
      </c>
      <c r="H6367" s="156">
        <v>0</v>
      </c>
      <c r="I6367" s="156">
        <v>1120.3928347350002</v>
      </c>
      <c r="J6367" s="156" t="s">
        <v>4328</v>
      </c>
      <c r="K6367" s="151" t="str">
        <f>IFERROR(IF(VLOOKUP(B6367,comp!$D:$L,1,FALSE)=B6367,"",""),"Novo")</f>
        <v/>
      </c>
    </row>
    <row r="6368" spans="1:11">
      <c r="A6368" s="151">
        <v>7725</v>
      </c>
      <c r="B6368" s="151">
        <v>7764</v>
      </c>
      <c r="C6368" s="151" t="s">
        <v>4788</v>
      </c>
      <c r="D6368" s="151" t="s">
        <v>826</v>
      </c>
      <c r="E6368" s="151">
        <v>1.9327730999999999</v>
      </c>
      <c r="F6368" s="154" t="s">
        <v>9032</v>
      </c>
      <c r="G6368" s="156">
        <v>911.47646622899993</v>
      </c>
      <c r="H6368" s="156">
        <v>0</v>
      </c>
      <c r="I6368" s="156">
        <v>2410.099967135</v>
      </c>
      <c r="J6368" s="156" t="s">
        <v>4328</v>
      </c>
      <c r="K6368" s="151" t="str">
        <f>IFERROR(IF(VLOOKUP(B6368,comp!$D:$L,1,FALSE)=B6368,"",""),"Novo")</f>
        <v/>
      </c>
    </row>
    <row r="6369" spans="1:11">
      <c r="A6369" s="151">
        <v>7725</v>
      </c>
      <c r="B6369" s="151">
        <v>7765</v>
      </c>
      <c r="C6369" s="151" t="s">
        <v>4789</v>
      </c>
      <c r="D6369" s="151" t="s">
        <v>826</v>
      </c>
      <c r="E6369" s="151">
        <v>2.1428571000000001</v>
      </c>
      <c r="F6369" s="154" t="s">
        <v>9033</v>
      </c>
      <c r="G6369" s="156">
        <v>1120.3928347350002</v>
      </c>
      <c r="H6369" s="156">
        <v>0</v>
      </c>
      <c r="I6369" s="156">
        <v>4968.6939873499996</v>
      </c>
      <c r="J6369" s="156" t="s">
        <v>4328</v>
      </c>
      <c r="K6369" s="151" t="str">
        <f>IFERROR(IF(VLOOKUP(B6369,comp!$D:$L,1,FALSE)=B6369,"",""),"Novo")</f>
        <v/>
      </c>
    </row>
    <row r="6370" spans="1:11">
      <c r="A6370" s="151">
        <v>7725</v>
      </c>
      <c r="B6370" s="151">
        <v>7766</v>
      </c>
      <c r="C6370" s="151" t="s">
        <v>4790</v>
      </c>
      <c r="D6370" s="151" t="s">
        <v>826</v>
      </c>
      <c r="E6370" s="151">
        <v>3.1428571000000001</v>
      </c>
      <c r="F6370" s="154" t="s">
        <v>9034</v>
      </c>
      <c r="G6370" s="156">
        <v>2410.099967135</v>
      </c>
      <c r="H6370" s="156">
        <v>0</v>
      </c>
      <c r="I6370" s="156">
        <v>1582.4048890189999</v>
      </c>
      <c r="J6370" s="156" t="s">
        <v>4328</v>
      </c>
      <c r="K6370" s="151" t="str">
        <f>IFERROR(IF(VLOOKUP(B6370,comp!$D:$L,1,FALSE)=B6370,"",""),"Novo")</f>
        <v/>
      </c>
    </row>
    <row r="6371" spans="1:11">
      <c r="A6371" s="151">
        <v>7725</v>
      </c>
      <c r="B6371" s="151">
        <v>7767</v>
      </c>
      <c r="C6371" s="151" t="s">
        <v>4791</v>
      </c>
      <c r="D6371" s="151" t="s">
        <v>826</v>
      </c>
      <c r="E6371" s="151">
        <v>4.5126049999999998</v>
      </c>
      <c r="F6371" s="154" t="s">
        <v>9035</v>
      </c>
      <c r="G6371" s="156">
        <v>4968.6939873499996</v>
      </c>
      <c r="H6371" s="156">
        <v>0</v>
      </c>
      <c r="I6371" s="156">
        <v>887.85612271999992</v>
      </c>
      <c r="J6371" s="156" t="s">
        <v>4328</v>
      </c>
      <c r="K6371" s="151" t="str">
        <f>IFERROR(IF(VLOOKUP(B6371,comp!$D:$L,1,FALSE)=B6371,"",""),"Novo")</f>
        <v/>
      </c>
    </row>
    <row r="6372" spans="1:11">
      <c r="A6372" s="151">
        <v>7725</v>
      </c>
      <c r="B6372" s="151">
        <v>7773</v>
      </c>
      <c r="C6372" s="151" t="s">
        <v>772</v>
      </c>
      <c r="D6372" s="151" t="s">
        <v>826</v>
      </c>
      <c r="E6372" s="151">
        <v>2.5466386999999999</v>
      </c>
      <c r="F6372" s="154" t="s">
        <v>9036</v>
      </c>
      <c r="G6372" s="156">
        <v>1582.4048890189999</v>
      </c>
      <c r="H6372" s="156">
        <v>0</v>
      </c>
      <c r="I6372" s="156">
        <v>2390.8239489379998</v>
      </c>
      <c r="J6372" s="156" t="s">
        <v>4328</v>
      </c>
      <c r="K6372" s="151" t="str">
        <f>IFERROR(IF(VLOOKUP(B6372,comp!$D:$L,1,FALSE)=B6372,"",""),"Novo")</f>
        <v/>
      </c>
    </row>
    <row r="6373" spans="1:11">
      <c r="A6373" s="151">
        <v>7725</v>
      </c>
      <c r="B6373" s="151">
        <v>7774</v>
      </c>
      <c r="C6373" s="151" t="s">
        <v>768</v>
      </c>
      <c r="D6373" s="151" t="s">
        <v>826</v>
      </c>
      <c r="E6373" s="151">
        <v>1.9075629999999999</v>
      </c>
      <c r="F6373" s="154" t="s">
        <v>9037</v>
      </c>
      <c r="G6373" s="156">
        <v>887.85612271999992</v>
      </c>
      <c r="H6373" s="156">
        <v>0</v>
      </c>
      <c r="I6373" s="156">
        <v>1042.7092483599999</v>
      </c>
      <c r="J6373" s="156" t="s">
        <v>4328</v>
      </c>
      <c r="K6373" s="151" t="str">
        <f>IFERROR(IF(VLOOKUP(B6373,comp!$D:$L,1,FALSE)=B6373,"",""),"Novo")</f>
        <v/>
      </c>
    </row>
    <row r="6374" spans="1:11">
      <c r="A6374" s="151">
        <v>7725</v>
      </c>
      <c r="B6374" s="151">
        <v>7775</v>
      </c>
      <c r="C6374" s="151" t="s">
        <v>4792</v>
      </c>
      <c r="D6374" s="151" t="s">
        <v>826</v>
      </c>
      <c r="E6374" s="151">
        <v>3.1302520999999999</v>
      </c>
      <c r="F6374" s="154" t="s">
        <v>9038</v>
      </c>
      <c r="G6374" s="156">
        <v>2390.8239489379998</v>
      </c>
      <c r="H6374" s="156">
        <v>0</v>
      </c>
      <c r="I6374" s="156">
        <v>124.485711796</v>
      </c>
      <c r="J6374" s="156" t="s">
        <v>4328</v>
      </c>
      <c r="K6374" s="151" t="str">
        <f>IFERROR(IF(VLOOKUP(B6374,comp!$D:$L,1,FALSE)=B6374,"",""),"Novo")</f>
        <v/>
      </c>
    </row>
    <row r="6375" spans="1:11">
      <c r="A6375" s="151">
        <v>7725</v>
      </c>
      <c r="B6375" s="151">
        <v>7776</v>
      </c>
      <c r="C6375" s="151" t="s">
        <v>4793</v>
      </c>
      <c r="D6375" s="151" t="s">
        <v>826</v>
      </c>
      <c r="E6375" s="151">
        <v>2.0672269000000001</v>
      </c>
      <c r="F6375" s="154" t="s">
        <v>9039</v>
      </c>
      <c r="G6375" s="156">
        <v>1042.7092483599999</v>
      </c>
      <c r="H6375" s="156">
        <v>0</v>
      </c>
      <c r="I6375" s="156">
        <v>64.111507349999997</v>
      </c>
      <c r="J6375" s="156" t="s">
        <v>4328</v>
      </c>
      <c r="K6375" s="151" t="str">
        <f>IFERROR(IF(VLOOKUP(B6375,comp!$D:$L,1,FALSE)=B6375,"",""),"Novo")</f>
        <v/>
      </c>
    </row>
    <row r="6376" spans="1:11">
      <c r="A6376" s="151">
        <v>7725</v>
      </c>
      <c r="B6376" s="151">
        <v>11881</v>
      </c>
      <c r="C6376" s="151" t="s">
        <v>4794</v>
      </c>
      <c r="D6376" s="151" t="s">
        <v>727</v>
      </c>
      <c r="E6376" s="151">
        <v>0.71428570000000002</v>
      </c>
      <c r="F6376" s="154" t="s">
        <v>9040</v>
      </c>
      <c r="G6376" s="156">
        <v>124.485711796</v>
      </c>
      <c r="H6376" s="156">
        <v>0</v>
      </c>
      <c r="I6376" s="156">
        <v>72.292161836999995</v>
      </c>
      <c r="J6376" s="156" t="s">
        <v>4328</v>
      </c>
      <c r="K6376" s="151" t="str">
        <f>IFERROR(IF(VLOOKUP(B6376,comp!$D:$L,1,FALSE)=B6376,"",""),"Novo")</f>
        <v/>
      </c>
    </row>
    <row r="6377" spans="1:11">
      <c r="A6377" s="151">
        <v>7725</v>
      </c>
      <c r="B6377" s="151">
        <v>11882</v>
      </c>
      <c r="C6377" s="151" t="s">
        <v>4795</v>
      </c>
      <c r="D6377" s="151" t="s">
        <v>727</v>
      </c>
      <c r="E6377" s="151">
        <v>0.51260499999999998</v>
      </c>
      <c r="F6377" s="154" t="s">
        <v>9041</v>
      </c>
      <c r="G6377" s="156">
        <v>64.111507349999997</v>
      </c>
      <c r="H6377" s="156">
        <v>0</v>
      </c>
      <c r="I6377" s="156">
        <v>124.485711796</v>
      </c>
      <c r="J6377" s="156" t="s">
        <v>4328</v>
      </c>
      <c r="K6377" s="151" t="str">
        <f>IFERROR(IF(VLOOKUP(B6377,comp!$D:$L,1,FALSE)=B6377,"",""),"Novo")</f>
        <v/>
      </c>
    </row>
    <row r="6378" spans="1:11">
      <c r="A6378" s="151">
        <v>7725</v>
      </c>
      <c r="B6378" s="151">
        <v>12532</v>
      </c>
      <c r="C6378" s="151" t="s">
        <v>1891</v>
      </c>
      <c r="D6378" s="151" t="s">
        <v>727</v>
      </c>
      <c r="E6378" s="151">
        <v>0.54432769999999997</v>
      </c>
      <c r="F6378" s="154" t="s">
        <v>9042</v>
      </c>
      <c r="G6378" s="156">
        <v>72.292161836999995</v>
      </c>
      <c r="H6378" s="156">
        <v>0</v>
      </c>
      <c r="I6378" s="156">
        <v>225.18158712000002</v>
      </c>
      <c r="J6378" s="156" t="s">
        <v>4328</v>
      </c>
      <c r="K6378" s="151" t="str">
        <f>IFERROR(IF(VLOOKUP(B6378,comp!$D:$L,1,FALSE)=B6378,"",""),"Novo")</f>
        <v/>
      </c>
    </row>
    <row r="6379" spans="1:11">
      <c r="A6379" s="151">
        <v>7725</v>
      </c>
      <c r="B6379" s="151">
        <v>12544</v>
      </c>
      <c r="C6379" s="151" t="s">
        <v>1893</v>
      </c>
      <c r="D6379" s="151" t="s">
        <v>727</v>
      </c>
      <c r="E6379" s="151">
        <v>0.71428570000000002</v>
      </c>
      <c r="F6379" s="154" t="s">
        <v>9040</v>
      </c>
      <c r="G6379" s="156">
        <v>124.485711796</v>
      </c>
      <c r="H6379" s="156">
        <v>0</v>
      </c>
      <c r="I6379" s="156">
        <v>414.91741084799997</v>
      </c>
      <c r="J6379" s="156" t="s">
        <v>4328</v>
      </c>
      <c r="K6379" s="151" t="str">
        <f>IFERROR(IF(VLOOKUP(B6379,comp!$D:$L,1,FALSE)=B6379,"",""),"Novo")</f>
        <v/>
      </c>
    </row>
    <row r="6380" spans="1:11">
      <c r="A6380" s="151">
        <v>7725</v>
      </c>
      <c r="B6380" s="151">
        <v>12547</v>
      </c>
      <c r="C6380" s="151" t="s">
        <v>1897</v>
      </c>
      <c r="D6380" s="151" t="s">
        <v>727</v>
      </c>
      <c r="E6380" s="151">
        <v>0.96067230000000003</v>
      </c>
      <c r="F6380" s="154" t="s">
        <v>9043</v>
      </c>
      <c r="G6380" s="156">
        <v>225.18158712000002</v>
      </c>
      <c r="H6380" s="156">
        <v>0</v>
      </c>
      <c r="I6380" s="156">
        <v>793.80726975000005</v>
      </c>
      <c r="J6380" s="156" t="s">
        <v>4328</v>
      </c>
      <c r="K6380" s="151" t="str">
        <f>IFERROR(IF(VLOOKUP(B6380,comp!$D:$L,1,FALSE)=B6380,"",""),"Novo")</f>
        <v/>
      </c>
    </row>
    <row r="6381" spans="1:11">
      <c r="A6381" s="151">
        <v>7725</v>
      </c>
      <c r="B6381" s="151">
        <v>12551</v>
      </c>
      <c r="C6381" s="151" t="s">
        <v>1898</v>
      </c>
      <c r="D6381" s="151" t="s">
        <v>727</v>
      </c>
      <c r="E6381" s="151">
        <v>1.3040335999999999</v>
      </c>
      <c r="F6381" s="154" t="s">
        <v>9044</v>
      </c>
      <c r="G6381" s="156">
        <v>414.91741084799997</v>
      </c>
      <c r="H6381" s="156">
        <v>0</v>
      </c>
      <c r="I6381" s="156">
        <v>2387.6561000910001</v>
      </c>
      <c r="J6381" s="156" t="s">
        <v>4328</v>
      </c>
      <c r="K6381" s="151" t="str">
        <f>IFERROR(IF(VLOOKUP(B6381,comp!$D:$L,1,FALSE)=B6381,"",""),"Novo")</f>
        <v/>
      </c>
    </row>
    <row r="6382" spans="1:11">
      <c r="A6382" s="151">
        <v>7725</v>
      </c>
      <c r="B6382" s="151">
        <v>12563</v>
      </c>
      <c r="C6382" s="151" t="s">
        <v>1899</v>
      </c>
      <c r="D6382" s="151" t="s">
        <v>727</v>
      </c>
      <c r="E6382" s="151">
        <v>1.8036975</v>
      </c>
      <c r="F6382" s="154" t="s">
        <v>9045</v>
      </c>
      <c r="G6382" s="156">
        <v>793.80726975000005</v>
      </c>
      <c r="H6382" s="156">
        <v>0</v>
      </c>
      <c r="I6382" s="156">
        <v>4307.6050704469999</v>
      </c>
      <c r="J6382" s="156" t="s">
        <v>4328</v>
      </c>
      <c r="K6382" s="151" t="str">
        <f>IFERROR(IF(VLOOKUP(B6382,comp!$D:$L,1,FALSE)=B6382,"",""),"Novo")</f>
        <v/>
      </c>
    </row>
    <row r="6383" spans="1:11">
      <c r="A6383" s="151">
        <v>7725</v>
      </c>
      <c r="B6383" s="151">
        <v>12565</v>
      </c>
      <c r="C6383" s="151" t="s">
        <v>4796</v>
      </c>
      <c r="D6383" s="151" t="s">
        <v>727</v>
      </c>
      <c r="E6383" s="151">
        <v>3.1281933</v>
      </c>
      <c r="F6383" s="154" t="s">
        <v>9046</v>
      </c>
      <c r="G6383" s="156">
        <v>2387.6561000910001</v>
      </c>
      <c r="H6383" s="156">
        <v>0</v>
      </c>
      <c r="I6383" s="156">
        <v>8442.8822938409994</v>
      </c>
      <c r="J6383" s="156" t="s">
        <v>4328</v>
      </c>
      <c r="K6383" s="151" t="str">
        <f>IFERROR(IF(VLOOKUP(B6383,comp!$D:$L,1,FALSE)=B6383,"",""),"Novo")</f>
        <v/>
      </c>
    </row>
    <row r="6384" spans="1:11">
      <c r="A6384" s="151">
        <v>7725</v>
      </c>
      <c r="B6384" s="151">
        <v>12567</v>
      </c>
      <c r="C6384" s="151" t="s">
        <v>4797</v>
      </c>
      <c r="D6384" s="151" t="s">
        <v>727</v>
      </c>
      <c r="E6384" s="151">
        <v>4.2016806999999998</v>
      </c>
      <c r="F6384" s="154" t="s">
        <v>9047</v>
      </c>
      <c r="G6384" s="156">
        <v>4307.6050704469999</v>
      </c>
      <c r="H6384" s="156">
        <v>0</v>
      </c>
      <c r="I6384" s="156">
        <v>2134.8947947680003</v>
      </c>
      <c r="J6384" s="156" t="s">
        <v>4328</v>
      </c>
      <c r="K6384" s="151" t="str">
        <f>IFERROR(IF(VLOOKUP(B6384,comp!$D:$L,1,FALSE)=B6384,"",""),"Novo")</f>
        <v/>
      </c>
    </row>
    <row r="6385" spans="1:11">
      <c r="A6385" s="151">
        <v>7725</v>
      </c>
      <c r="B6385" s="151">
        <v>12568</v>
      </c>
      <c r="C6385" s="151" t="s">
        <v>4798</v>
      </c>
      <c r="D6385" s="151" t="s">
        <v>727</v>
      </c>
      <c r="E6385" s="151">
        <v>5.8823528999999999</v>
      </c>
      <c r="F6385" s="154" t="s">
        <v>9048</v>
      </c>
      <c r="G6385" s="156">
        <v>8442.8822938409994</v>
      </c>
      <c r="H6385" s="156">
        <v>0</v>
      </c>
      <c r="I6385" s="156">
        <v>1819.9453535120001</v>
      </c>
      <c r="J6385" s="156" t="s">
        <v>4328</v>
      </c>
      <c r="K6385" s="151" t="str">
        <f>IFERROR(IF(VLOOKUP(B6385,comp!$D:$L,1,FALSE)=B6385,"",""),"Novo")</f>
        <v/>
      </c>
    </row>
    <row r="6386" spans="1:11">
      <c r="A6386" s="151">
        <v>7725</v>
      </c>
      <c r="B6386" s="151">
        <v>12569</v>
      </c>
      <c r="C6386" s="151" t="s">
        <v>4799</v>
      </c>
      <c r="D6386" s="151" t="s">
        <v>826</v>
      </c>
      <c r="E6386" s="151">
        <v>2.9579832000000001</v>
      </c>
      <c r="F6386" s="154" t="s">
        <v>9049</v>
      </c>
      <c r="G6386" s="156">
        <v>2134.8947947680003</v>
      </c>
      <c r="H6386" s="156">
        <v>0</v>
      </c>
      <c r="I6386" s="156">
        <v>3148.9506523499999</v>
      </c>
      <c r="J6386" s="156" t="s">
        <v>4328</v>
      </c>
      <c r="K6386" s="151" t="str">
        <f>IFERROR(IF(VLOOKUP(B6386,comp!$D:$L,1,FALSE)=B6386,"",""),"Novo")</f>
        <v/>
      </c>
    </row>
    <row r="6387" spans="1:11">
      <c r="A6387" s="151">
        <v>7725</v>
      </c>
      <c r="B6387" s="151">
        <v>12572</v>
      </c>
      <c r="C6387" s="151" t="s">
        <v>4800</v>
      </c>
      <c r="D6387" s="151" t="s">
        <v>826</v>
      </c>
      <c r="E6387" s="151">
        <v>2.7310924000000001</v>
      </c>
      <c r="F6387" s="154" t="s">
        <v>9050</v>
      </c>
      <c r="G6387" s="156">
        <v>1819.9453535120001</v>
      </c>
      <c r="H6387" s="156">
        <v>0</v>
      </c>
      <c r="I6387" s="156">
        <v>4603.7112323499996</v>
      </c>
      <c r="J6387" s="156" t="s">
        <v>4328</v>
      </c>
      <c r="K6387" s="151" t="str">
        <f>IFERROR(IF(VLOOKUP(B6387,comp!$D:$L,1,FALSE)=B6387,"",""),"Novo")</f>
        <v/>
      </c>
    </row>
    <row r="6388" spans="1:11">
      <c r="A6388" s="151">
        <v>7725</v>
      </c>
      <c r="B6388" s="151">
        <v>12573</v>
      </c>
      <c r="C6388" s="151" t="s">
        <v>4801</v>
      </c>
      <c r="D6388" s="151" t="s">
        <v>826</v>
      </c>
      <c r="E6388" s="151">
        <v>3.5924369999999999</v>
      </c>
      <c r="F6388" s="154" t="s">
        <v>9051</v>
      </c>
      <c r="G6388" s="156">
        <v>3148.9506523499999</v>
      </c>
      <c r="H6388" s="156">
        <v>0</v>
      </c>
      <c r="I6388" s="156">
        <v>10617.751752359</v>
      </c>
      <c r="J6388" s="156" t="s">
        <v>4328</v>
      </c>
      <c r="K6388" s="151" t="str">
        <f>IFERROR(IF(VLOOKUP(B6388,comp!$D:$L,1,FALSE)=B6388,"",""),"Novo")</f>
        <v/>
      </c>
    </row>
    <row r="6389" spans="1:11">
      <c r="A6389" s="151">
        <v>7725</v>
      </c>
      <c r="B6389" s="151">
        <v>12574</v>
      </c>
      <c r="C6389" s="151" t="s">
        <v>4802</v>
      </c>
      <c r="D6389" s="151" t="s">
        <v>826</v>
      </c>
      <c r="E6389" s="151">
        <v>4.3436975000000002</v>
      </c>
      <c r="F6389" s="154" t="s">
        <v>9052</v>
      </c>
      <c r="G6389" s="156">
        <v>4603.7112323499996</v>
      </c>
      <c r="H6389" s="156">
        <v>0</v>
      </c>
      <c r="I6389" s="156">
        <v>155.49663325399999</v>
      </c>
      <c r="J6389" s="156" t="s">
        <v>4328</v>
      </c>
      <c r="K6389" s="151" t="str">
        <f>IFERROR(IF(VLOOKUP(B6389,comp!$D:$L,1,FALSE)=B6389,"",""),"Novo")</f>
        <v/>
      </c>
    </row>
    <row r="6390" spans="1:11">
      <c r="A6390" s="151">
        <v>7725</v>
      </c>
      <c r="B6390" s="151">
        <v>12575</v>
      </c>
      <c r="C6390" s="151" t="s">
        <v>4803</v>
      </c>
      <c r="D6390" s="151" t="s">
        <v>826</v>
      </c>
      <c r="E6390" s="151">
        <v>6.5966386999999997</v>
      </c>
      <c r="F6390" s="154" t="s">
        <v>9053</v>
      </c>
      <c r="G6390" s="156">
        <v>10617.751752359</v>
      </c>
      <c r="H6390" s="156">
        <v>0</v>
      </c>
      <c r="I6390" s="156">
        <v>282.29917223500001</v>
      </c>
      <c r="J6390" s="156" t="s">
        <v>4328</v>
      </c>
      <c r="K6390" s="151" t="str">
        <f>IFERROR(IF(VLOOKUP(B6390,comp!$D:$L,1,FALSE)=B6390,"",""),"Novo")</f>
        <v/>
      </c>
    </row>
    <row r="6391" spans="1:11">
      <c r="A6391" s="151">
        <v>7725</v>
      </c>
      <c r="B6391" s="151">
        <v>12576</v>
      </c>
      <c r="C6391" s="151" t="s">
        <v>4804</v>
      </c>
      <c r="D6391" s="151" t="s">
        <v>826</v>
      </c>
      <c r="E6391" s="151">
        <v>0.79831929999999995</v>
      </c>
      <c r="F6391" s="154" t="s">
        <v>9054</v>
      </c>
      <c r="G6391" s="156">
        <v>155.49663325399999</v>
      </c>
      <c r="H6391" s="156">
        <v>0</v>
      </c>
      <c r="I6391" s="156">
        <v>413.95419901000002</v>
      </c>
      <c r="J6391" s="156" t="s">
        <v>4328</v>
      </c>
      <c r="K6391" s="151" t="str">
        <f>IFERROR(IF(VLOOKUP(B6391,comp!$D:$L,1,FALSE)=B6391,"",""),"Novo")</f>
        <v/>
      </c>
    </row>
    <row r="6392" spans="1:11">
      <c r="A6392" s="151">
        <v>7725</v>
      </c>
      <c r="B6392" s="151">
        <v>12577</v>
      </c>
      <c r="C6392" s="151" t="s">
        <v>4805</v>
      </c>
      <c r="D6392" s="151" t="s">
        <v>826</v>
      </c>
      <c r="E6392" s="151">
        <v>1.0756303</v>
      </c>
      <c r="F6392" s="154" t="s">
        <v>9055</v>
      </c>
      <c r="G6392" s="156">
        <v>282.29917223500001</v>
      </c>
      <c r="H6392" s="156">
        <v>0</v>
      </c>
      <c r="I6392" s="156">
        <v>1228.3346333500001</v>
      </c>
      <c r="J6392" s="156" t="s">
        <v>4328</v>
      </c>
      <c r="K6392" s="151" t="str">
        <f>IFERROR(IF(VLOOKUP(B6392,comp!$D:$L,1,FALSE)=B6392,"",""),"Novo")</f>
        <v/>
      </c>
    </row>
    <row r="6393" spans="1:11">
      <c r="A6393" s="151">
        <v>7725</v>
      </c>
      <c r="B6393" s="151">
        <v>12578</v>
      </c>
      <c r="C6393" s="151" t="s">
        <v>4806</v>
      </c>
      <c r="D6393" s="151" t="s">
        <v>826</v>
      </c>
      <c r="E6393" s="151">
        <v>1.302521</v>
      </c>
      <c r="F6393" s="154" t="s">
        <v>9056</v>
      </c>
      <c r="G6393" s="156">
        <v>413.95419901000002</v>
      </c>
      <c r="H6393" s="156">
        <v>0</v>
      </c>
      <c r="I6393" s="156">
        <v>1333.5364893419999</v>
      </c>
      <c r="J6393" s="156" t="s">
        <v>4328</v>
      </c>
      <c r="K6393" s="151" t="str">
        <f>IFERROR(IF(VLOOKUP(B6393,comp!$D:$L,1,FALSE)=B6393,"",""),"Novo")</f>
        <v/>
      </c>
    </row>
    <row r="6394" spans="1:11">
      <c r="A6394" s="151">
        <v>7725</v>
      </c>
      <c r="B6394" s="151">
        <v>12579</v>
      </c>
      <c r="C6394" s="151" t="s">
        <v>4807</v>
      </c>
      <c r="D6394" s="151" t="s">
        <v>826</v>
      </c>
      <c r="E6394" s="151">
        <v>2.2436975000000001</v>
      </c>
      <c r="F6394" s="154" t="s">
        <v>9057</v>
      </c>
      <c r="G6394" s="156">
        <v>1228.3346333500001</v>
      </c>
      <c r="H6394" s="156">
        <v>0</v>
      </c>
      <c r="I6394" s="156">
        <v>1530.1173227339998</v>
      </c>
      <c r="J6394" s="156" t="s">
        <v>4328</v>
      </c>
      <c r="K6394" s="151" t="str">
        <f>IFERROR(IF(VLOOKUP(B6394,comp!$D:$L,1,FALSE)=B6394,"",""),"Novo")</f>
        <v/>
      </c>
    </row>
    <row r="6395" spans="1:11">
      <c r="A6395" s="151">
        <v>7725</v>
      </c>
      <c r="B6395" s="151">
        <v>12580</v>
      </c>
      <c r="C6395" s="151" t="s">
        <v>4808</v>
      </c>
      <c r="D6395" s="151" t="s">
        <v>826</v>
      </c>
      <c r="E6395" s="151">
        <v>2.3378150999999998</v>
      </c>
      <c r="F6395" s="154" t="s">
        <v>9058</v>
      </c>
      <c r="G6395" s="156">
        <v>1333.5364893419999</v>
      </c>
      <c r="H6395" s="156">
        <v>0</v>
      </c>
      <c r="I6395" s="156">
        <v>1819.9453535120001</v>
      </c>
      <c r="J6395" s="156" t="s">
        <v>4328</v>
      </c>
      <c r="K6395" s="151" t="str">
        <f>IFERROR(IF(VLOOKUP(B6395,comp!$D:$L,1,FALSE)=B6395,"",""),"Novo")</f>
        <v/>
      </c>
    </row>
    <row r="6396" spans="1:11">
      <c r="A6396" s="151">
        <v>7725</v>
      </c>
      <c r="B6396" s="151">
        <v>12581</v>
      </c>
      <c r="C6396" s="151" t="s">
        <v>4809</v>
      </c>
      <c r="D6396" s="151" t="s">
        <v>826</v>
      </c>
      <c r="E6396" s="151">
        <v>2.5042016999999999</v>
      </c>
      <c r="F6396" s="154" t="s">
        <v>9059</v>
      </c>
      <c r="G6396" s="156">
        <v>1530.1173227339998</v>
      </c>
      <c r="H6396" s="156">
        <v>0</v>
      </c>
      <c r="I6396" s="156">
        <v>53.060677210000001</v>
      </c>
      <c r="J6396" s="156" t="s">
        <v>4328</v>
      </c>
      <c r="K6396" s="151" t="str">
        <f>IFERROR(IF(VLOOKUP(B6396,comp!$D:$L,1,FALSE)=B6396,"",""),"Novo")</f>
        <v/>
      </c>
    </row>
    <row r="6397" spans="1:11">
      <c r="A6397" s="151">
        <v>7725</v>
      </c>
      <c r="B6397" s="151">
        <v>13256</v>
      </c>
      <c r="C6397" s="151" t="s">
        <v>4810</v>
      </c>
      <c r="D6397" s="151" t="s">
        <v>826</v>
      </c>
      <c r="E6397" s="151">
        <v>2.7310924000000001</v>
      </c>
      <c r="F6397" s="154" t="s">
        <v>9050</v>
      </c>
      <c r="G6397" s="156">
        <v>1819.9453535120001</v>
      </c>
      <c r="H6397" s="156">
        <v>0</v>
      </c>
      <c r="I6397" s="156">
        <v>67550.112758564996</v>
      </c>
      <c r="J6397" s="156" t="s">
        <v>4328</v>
      </c>
      <c r="K6397" s="151" t="str">
        <f>IFERROR(IF(VLOOKUP(B6397,comp!$D:$L,1,FALSE)=B6397,"",""),"Novo")</f>
        <v/>
      </c>
    </row>
    <row r="6398" spans="1:11">
      <c r="A6398" s="151">
        <v>7725</v>
      </c>
      <c r="B6398" s="151">
        <v>34641</v>
      </c>
      <c r="C6398" s="151" t="s">
        <v>4811</v>
      </c>
      <c r="D6398" s="151" t="s">
        <v>727</v>
      </c>
      <c r="E6398" s="151">
        <v>0.4663445</v>
      </c>
      <c r="F6398" s="154" t="s">
        <v>9060</v>
      </c>
      <c r="G6398" s="156">
        <v>53.060677210000001</v>
      </c>
      <c r="H6398" s="156">
        <v>0</v>
      </c>
      <c r="I6398" s="156">
        <v>194524.517525481</v>
      </c>
      <c r="J6398" s="156" t="s">
        <v>4328</v>
      </c>
      <c r="K6398" s="151" t="str">
        <f>IFERROR(IF(VLOOKUP(B6398,comp!$D:$L,1,FALSE)=B6398,"",""),"Novo")</f>
        <v/>
      </c>
    </row>
    <row r="6399" spans="1:11">
      <c r="A6399" s="151">
        <v>7725</v>
      </c>
      <c r="B6399" s="151">
        <v>37476</v>
      </c>
      <c r="C6399" s="151" t="s">
        <v>1918</v>
      </c>
      <c r="D6399" s="151" t="s">
        <v>727</v>
      </c>
      <c r="E6399" s="151">
        <v>16.638655499999999</v>
      </c>
      <c r="F6399" s="154" t="s">
        <v>9061</v>
      </c>
      <c r="G6399" s="156">
        <v>67550.112758564996</v>
      </c>
      <c r="H6399" s="156">
        <v>0</v>
      </c>
      <c r="I6399" s="156">
        <v>105973.94268194398</v>
      </c>
      <c r="J6399" s="156" t="s">
        <v>4328</v>
      </c>
      <c r="K6399" s="151" t="str">
        <f>IFERROR(IF(VLOOKUP(B6399,comp!$D:$L,1,FALSE)=B6399,"",""),"Novo")</f>
        <v/>
      </c>
    </row>
    <row r="6400" spans="1:11">
      <c r="A6400" s="151">
        <v>7725</v>
      </c>
      <c r="B6400" s="151">
        <v>37477</v>
      </c>
      <c r="C6400" s="151" t="s">
        <v>1922</v>
      </c>
      <c r="D6400" s="151" t="s">
        <v>727</v>
      </c>
      <c r="E6400" s="151">
        <v>28.235294100000001</v>
      </c>
      <c r="F6400" s="154" t="s">
        <v>9062</v>
      </c>
      <c r="G6400" s="156">
        <v>194524.517525481</v>
      </c>
      <c r="H6400" s="156">
        <v>0</v>
      </c>
      <c r="I6400" s="156">
        <v>273622.82555339998</v>
      </c>
      <c r="J6400" s="156" t="s">
        <v>4328</v>
      </c>
      <c r="K6400" s="151" t="str">
        <f>IFERROR(IF(VLOOKUP(B6400,comp!$D:$L,1,FALSE)=B6400,"",""),"Novo")</f>
        <v/>
      </c>
    </row>
    <row r="6401" spans="1:11">
      <c r="A6401" s="151">
        <v>7725</v>
      </c>
      <c r="B6401" s="151">
        <v>37478</v>
      </c>
      <c r="C6401" s="151" t="s">
        <v>1919</v>
      </c>
      <c r="D6401" s="151" t="s">
        <v>727</v>
      </c>
      <c r="E6401" s="151">
        <v>20.840336099999998</v>
      </c>
      <c r="F6401" s="154" t="s">
        <v>9063</v>
      </c>
      <c r="G6401" s="156">
        <v>105973.94268194398</v>
      </c>
      <c r="H6401" s="156">
        <v>0</v>
      </c>
      <c r="I6401" s="156">
        <v>51.175042767999997</v>
      </c>
      <c r="J6401" s="156" t="s">
        <v>4328</v>
      </c>
      <c r="K6401" s="151" t="str">
        <f>IFERROR(IF(VLOOKUP(B6401,comp!$D:$L,1,FALSE)=B6401,"",""),"Novo")</f>
        <v/>
      </c>
    </row>
    <row r="6402" spans="1:11">
      <c r="A6402" s="151">
        <v>7725</v>
      </c>
      <c r="B6402" s="151">
        <v>37479</v>
      </c>
      <c r="C6402" s="151" t="s">
        <v>1923</v>
      </c>
      <c r="D6402" s="151" t="s">
        <v>727</v>
      </c>
      <c r="E6402" s="151">
        <v>33.487394999999999</v>
      </c>
      <c r="F6402" s="154" t="s">
        <v>9064</v>
      </c>
      <c r="G6402" s="156">
        <v>273622.82555339998</v>
      </c>
      <c r="H6402" s="156">
        <v>0</v>
      </c>
      <c r="I6402" s="156">
        <v>163.791800507</v>
      </c>
      <c r="J6402" s="156" t="s">
        <v>4328</v>
      </c>
      <c r="K6402" s="151" t="str">
        <f>IFERROR(IF(VLOOKUP(B6402,comp!$D:$L,1,FALSE)=B6402,"",""),"Novo")</f>
        <v/>
      </c>
    </row>
    <row r="6403" spans="1:11">
      <c r="A6403" s="151">
        <v>7725</v>
      </c>
      <c r="B6403" s="151">
        <v>40334</v>
      </c>
      <c r="C6403" s="151" t="s">
        <v>787</v>
      </c>
      <c r="D6403" s="151" t="s">
        <v>826</v>
      </c>
      <c r="E6403" s="151">
        <v>0.45798319999999998</v>
      </c>
      <c r="F6403" s="154" t="s">
        <v>9065</v>
      </c>
      <c r="G6403" s="156">
        <v>51.175042767999997</v>
      </c>
      <c r="H6403" s="156">
        <v>0</v>
      </c>
      <c r="I6403" s="156">
        <v>2325.0461505600001</v>
      </c>
      <c r="J6403" s="156" t="s">
        <v>4328</v>
      </c>
      <c r="K6403" s="151" t="str">
        <f>IFERROR(IF(VLOOKUP(B6403,comp!$D:$L,1,FALSE)=B6403,"",""),"Novo")</f>
        <v/>
      </c>
    </row>
    <row r="6404" spans="1:11">
      <c r="A6404" s="151">
        <v>7725</v>
      </c>
      <c r="B6404" s="151">
        <v>40335</v>
      </c>
      <c r="C6404" s="151" t="s">
        <v>762</v>
      </c>
      <c r="D6404" s="151" t="s">
        <v>826</v>
      </c>
      <c r="E6404" s="151">
        <v>0.81932769999999999</v>
      </c>
      <c r="F6404" s="154" t="s">
        <v>9066</v>
      </c>
      <c r="G6404" s="156">
        <v>163.791800507</v>
      </c>
      <c r="H6404" s="156">
        <v>0</v>
      </c>
      <c r="I6404" s="156">
        <v>5776.3277931780003</v>
      </c>
      <c r="J6404" s="156" t="s">
        <v>4328</v>
      </c>
      <c r="K6404" s="151" t="str">
        <f>IFERROR(IF(VLOOKUP(B6404,comp!$D:$L,1,FALSE)=B6404,"",""),"Novo")</f>
        <v/>
      </c>
    </row>
    <row r="6405" spans="1:11">
      <c r="A6405" s="151">
        <v>7725</v>
      </c>
      <c r="B6405" s="151">
        <v>41610</v>
      </c>
      <c r="C6405" s="151" t="s">
        <v>1906</v>
      </c>
      <c r="D6405" s="151" t="s">
        <v>727</v>
      </c>
      <c r="E6405" s="151">
        <v>3.0868907999999999</v>
      </c>
      <c r="F6405" s="154" t="s">
        <v>9067</v>
      </c>
      <c r="G6405" s="156">
        <v>2325.0461505600001</v>
      </c>
      <c r="H6405" s="156">
        <v>0</v>
      </c>
      <c r="I6405" s="156">
        <v>11388.763658271999</v>
      </c>
      <c r="J6405" s="156" t="s">
        <v>4328</v>
      </c>
      <c r="K6405" s="151" t="str">
        <f>IFERROR(IF(VLOOKUP(B6405,comp!$D:$L,1,FALSE)=B6405,"",""),"Novo")</f>
        <v/>
      </c>
    </row>
    <row r="6406" spans="1:11">
      <c r="A6406" s="151">
        <v>7725</v>
      </c>
      <c r="B6406" s="151">
        <v>41611</v>
      </c>
      <c r="C6406" s="151" t="s">
        <v>4812</v>
      </c>
      <c r="D6406" s="151" t="s">
        <v>727</v>
      </c>
      <c r="E6406" s="151">
        <v>4.8655461999999998</v>
      </c>
      <c r="F6406" s="154" t="s">
        <v>9068</v>
      </c>
      <c r="G6406" s="156">
        <v>5776.3277931780003</v>
      </c>
      <c r="H6406" s="156">
        <v>0</v>
      </c>
      <c r="I6406" s="156">
        <v>66.23058780800001</v>
      </c>
      <c r="J6406" s="156" t="s">
        <v>4328</v>
      </c>
      <c r="K6406" s="151" t="str">
        <f>IFERROR(IF(VLOOKUP(B6406,comp!$D:$L,1,FALSE)=B6406,"",""),"Novo")</f>
        <v/>
      </c>
    </row>
    <row r="6407" spans="1:11">
      <c r="A6407" s="151">
        <v>7725</v>
      </c>
      <c r="B6407" s="151">
        <v>41612</v>
      </c>
      <c r="C6407" s="151" t="s">
        <v>4813</v>
      </c>
      <c r="D6407" s="151" t="s">
        <v>727</v>
      </c>
      <c r="E6407" s="151">
        <v>6.8319327999999997</v>
      </c>
      <c r="F6407" s="154" t="s">
        <v>9069</v>
      </c>
      <c r="G6407" s="156">
        <v>11388.763658271999</v>
      </c>
      <c r="H6407" s="156">
        <v>0</v>
      </c>
      <c r="I6407" s="156">
        <v>107.53293368999999</v>
      </c>
      <c r="J6407" s="156" t="s">
        <v>4328</v>
      </c>
      <c r="K6407" s="151" t="str">
        <f>IFERROR(IF(VLOOKUP(B6407,comp!$D:$L,1,FALSE)=B6407,"",""),"Novo")</f>
        <v/>
      </c>
    </row>
    <row r="6408" spans="1:11">
      <c r="A6408" s="151">
        <v>7725</v>
      </c>
      <c r="B6408" s="151">
        <v>41613</v>
      </c>
      <c r="C6408" s="151" t="s">
        <v>4814</v>
      </c>
      <c r="D6408" s="151" t="s">
        <v>727</v>
      </c>
      <c r="E6408" s="151">
        <v>0.52100840000000004</v>
      </c>
      <c r="F6408" s="154" t="s">
        <v>9028</v>
      </c>
      <c r="G6408" s="156">
        <v>66.23058780800001</v>
      </c>
      <c r="H6408" s="156">
        <v>0</v>
      </c>
      <c r="I6408" s="156">
        <v>256.87171763999999</v>
      </c>
      <c r="J6408" s="156" t="s">
        <v>4328</v>
      </c>
      <c r="K6408" s="151" t="str">
        <f>IFERROR(IF(VLOOKUP(B6408,comp!$D:$L,1,FALSE)=B6408,"",""),"Novo")</f>
        <v/>
      </c>
    </row>
    <row r="6409" spans="1:11">
      <c r="A6409" s="151">
        <v>7725</v>
      </c>
      <c r="B6409" s="151">
        <v>41614</v>
      </c>
      <c r="C6409" s="151" t="s">
        <v>4815</v>
      </c>
      <c r="D6409" s="151" t="s">
        <v>727</v>
      </c>
      <c r="E6409" s="151">
        <v>0.6638655</v>
      </c>
      <c r="F6409" s="154" t="s">
        <v>9020</v>
      </c>
      <c r="G6409" s="156">
        <v>107.53293368999999</v>
      </c>
      <c r="H6409" s="156">
        <v>0</v>
      </c>
      <c r="I6409" s="156">
        <v>573.45911683200006</v>
      </c>
      <c r="J6409" s="156" t="s">
        <v>4328</v>
      </c>
      <c r="K6409" s="151" t="str">
        <f>IFERROR(IF(VLOOKUP(B6409,comp!$D:$L,1,FALSE)=B6409,"",""),"Novo")</f>
        <v/>
      </c>
    </row>
    <row r="6410" spans="1:11">
      <c r="A6410" s="151">
        <v>7725</v>
      </c>
      <c r="B6410" s="151">
        <v>41615</v>
      </c>
      <c r="C6410" s="151" t="s">
        <v>4816</v>
      </c>
      <c r="D6410" s="151" t="s">
        <v>727</v>
      </c>
      <c r="E6410" s="151">
        <v>1.0260503999999999</v>
      </c>
      <c r="F6410" s="154" t="s">
        <v>9070</v>
      </c>
      <c r="G6410" s="156">
        <v>256.87171763999999</v>
      </c>
      <c r="H6410" s="156">
        <v>0</v>
      </c>
      <c r="I6410" s="156">
        <v>2267.2789289540001</v>
      </c>
      <c r="J6410" s="156" t="s">
        <v>4328</v>
      </c>
      <c r="K6410" s="151" t="str">
        <f>IFERROR(IF(VLOOKUP(B6410,comp!$D:$L,1,FALSE)=B6410,"",""),"Novo")</f>
        <v/>
      </c>
    </row>
    <row r="6411" spans="1:11">
      <c r="A6411" s="151">
        <v>7725</v>
      </c>
      <c r="B6411" s="151">
        <v>41616</v>
      </c>
      <c r="C6411" s="151" t="s">
        <v>4817</v>
      </c>
      <c r="D6411" s="151" t="s">
        <v>727</v>
      </c>
      <c r="E6411" s="151">
        <v>1.5330672000000001</v>
      </c>
      <c r="F6411" s="154" t="s">
        <v>9071</v>
      </c>
      <c r="G6411" s="156">
        <v>573.45911683200006</v>
      </c>
      <c r="H6411" s="156">
        <v>0</v>
      </c>
      <c r="I6411" s="156">
        <v>7684.0210507689999</v>
      </c>
      <c r="J6411" s="156" t="s">
        <v>4328</v>
      </c>
      <c r="K6411" s="151" t="str">
        <f>IFERROR(IF(VLOOKUP(B6411,comp!$D:$L,1,FALSE)=B6411,"",""),"Novo")</f>
        <v/>
      </c>
    </row>
    <row r="6412" spans="1:11">
      <c r="A6412" s="151">
        <v>7725</v>
      </c>
      <c r="B6412" s="151">
        <v>41617</v>
      </c>
      <c r="C6412" s="151" t="s">
        <v>4818</v>
      </c>
      <c r="D6412" s="151" t="s">
        <v>727</v>
      </c>
      <c r="E6412" s="151">
        <v>3.0483193000000002</v>
      </c>
      <c r="F6412" s="154" t="s">
        <v>9072</v>
      </c>
      <c r="G6412" s="156">
        <v>2267.2789289540001</v>
      </c>
      <c r="H6412" s="156">
        <v>0</v>
      </c>
      <c r="I6412" s="156">
        <v>99.52168656500001</v>
      </c>
      <c r="J6412" s="156" t="s">
        <v>4328</v>
      </c>
      <c r="K6412" s="151" t="str">
        <f>IFERROR(IF(VLOOKUP(B6412,comp!$D:$L,1,FALSE)=B6412,"",""),"Novo")</f>
        <v/>
      </c>
    </row>
    <row r="6413" spans="1:11">
      <c r="A6413" s="151">
        <v>7725</v>
      </c>
      <c r="B6413" s="151">
        <v>41618</v>
      </c>
      <c r="C6413" s="151" t="s">
        <v>4819</v>
      </c>
      <c r="D6413" s="151" t="s">
        <v>727</v>
      </c>
      <c r="E6413" s="151">
        <v>5.6117647000000002</v>
      </c>
      <c r="F6413" s="154" t="s">
        <v>9073</v>
      </c>
      <c r="G6413" s="156">
        <v>7684.0210507689999</v>
      </c>
      <c r="H6413" s="156">
        <v>0</v>
      </c>
      <c r="I6413" s="156">
        <v>158.79529626800002</v>
      </c>
      <c r="J6413" s="156" t="s">
        <v>4328</v>
      </c>
      <c r="K6413" s="151" t="str">
        <f>IFERROR(IF(VLOOKUP(B6413,comp!$D:$L,1,FALSE)=B6413,"",""),"Novo")</f>
        <v/>
      </c>
    </row>
    <row r="6414" spans="1:11">
      <c r="A6414" s="151">
        <v>7725</v>
      </c>
      <c r="B6414" s="151">
        <v>41619</v>
      </c>
      <c r="C6414" s="151" t="s">
        <v>4820</v>
      </c>
      <c r="D6414" s="151" t="s">
        <v>727</v>
      </c>
      <c r="E6414" s="151">
        <v>0.63865550000000004</v>
      </c>
      <c r="F6414" s="154" t="s">
        <v>9074</v>
      </c>
      <c r="G6414" s="156">
        <v>99.52168656500001</v>
      </c>
      <c r="H6414" s="156">
        <v>0</v>
      </c>
      <c r="I6414" s="156">
        <v>477.65912998299996</v>
      </c>
      <c r="J6414" s="156" t="s">
        <v>4328</v>
      </c>
      <c r="K6414" s="151" t="str">
        <f>IFERROR(IF(VLOOKUP(B6414,comp!$D:$L,1,FALSE)=B6414,"",""),"Novo")</f>
        <v/>
      </c>
    </row>
    <row r="6415" spans="1:11">
      <c r="A6415" s="151">
        <v>7725</v>
      </c>
      <c r="B6415" s="151">
        <v>41620</v>
      </c>
      <c r="C6415" s="151" t="s">
        <v>4821</v>
      </c>
      <c r="D6415" s="151" t="s">
        <v>727</v>
      </c>
      <c r="E6415" s="151">
        <v>0.80672270000000001</v>
      </c>
      <c r="F6415" s="154" t="s">
        <v>9075</v>
      </c>
      <c r="G6415" s="156">
        <v>158.79529626800002</v>
      </c>
      <c r="H6415" s="156">
        <v>0</v>
      </c>
      <c r="I6415" s="156">
        <v>1129.1966364499999</v>
      </c>
      <c r="J6415" s="156" t="s">
        <v>4328</v>
      </c>
      <c r="K6415" s="151" t="str">
        <f>IFERROR(IF(VLOOKUP(B6415,comp!$D:$L,1,FALSE)=B6415,"",""),"Novo")</f>
        <v/>
      </c>
    </row>
    <row r="6416" spans="1:11">
      <c r="A6416" s="151">
        <v>7725</v>
      </c>
      <c r="B6416" s="151">
        <v>41622</v>
      </c>
      <c r="C6416" s="151" t="s">
        <v>4822</v>
      </c>
      <c r="D6416" s="151" t="s">
        <v>727</v>
      </c>
      <c r="E6416" s="151">
        <v>1.3991597</v>
      </c>
      <c r="F6416" s="154" t="s">
        <v>9076</v>
      </c>
      <c r="G6416" s="156">
        <v>477.65912998299996</v>
      </c>
      <c r="H6416" s="156">
        <v>0</v>
      </c>
      <c r="I6416" s="156">
        <v>3969.8823082800004</v>
      </c>
      <c r="J6416" s="156" t="s">
        <v>4328</v>
      </c>
      <c r="K6416" s="151" t="str">
        <f>IFERROR(IF(VLOOKUP(B6416,comp!$D:$L,1,FALSE)=B6416,"",""),"Novo")</f>
        <v/>
      </c>
    </row>
    <row r="6417" spans="1:11">
      <c r="A6417" s="151">
        <v>7725</v>
      </c>
      <c r="B6417" s="151">
        <v>41623</v>
      </c>
      <c r="C6417" s="151" t="s">
        <v>4823</v>
      </c>
      <c r="D6417" s="151" t="s">
        <v>727</v>
      </c>
      <c r="E6417" s="151">
        <v>2.1512604999999998</v>
      </c>
      <c r="F6417" s="154" t="s">
        <v>9077</v>
      </c>
      <c r="G6417" s="156">
        <v>1129.1966364499999</v>
      </c>
      <c r="H6417" s="156">
        <v>0</v>
      </c>
      <c r="I6417" s="156">
        <v>9397.1333065520012</v>
      </c>
      <c r="J6417" s="156" t="s">
        <v>4328</v>
      </c>
      <c r="K6417" s="151" t="str">
        <f>IFERROR(IF(VLOOKUP(B6417,comp!$D:$L,1,FALSE)=B6417,"",""),"Novo")</f>
        <v/>
      </c>
    </row>
    <row r="6418" spans="1:11">
      <c r="A6418" s="151">
        <v>7725</v>
      </c>
      <c r="B6418" s="151">
        <v>41624</v>
      </c>
      <c r="C6418" s="151" t="s">
        <v>4824</v>
      </c>
      <c r="D6418" s="151" t="s">
        <v>727</v>
      </c>
      <c r="E6418" s="151">
        <v>4.0336134000000001</v>
      </c>
      <c r="F6418" s="154" t="s">
        <v>9078</v>
      </c>
      <c r="G6418" s="156">
        <v>3969.8823082800004</v>
      </c>
      <c r="H6418" s="156">
        <v>0</v>
      </c>
      <c r="I6418" s="156">
        <v>147.424785294</v>
      </c>
      <c r="J6418" s="156" t="s">
        <v>4328</v>
      </c>
      <c r="K6418" s="151" t="str">
        <f>IFERROR(IF(VLOOKUP(B6418,comp!$D:$L,1,FALSE)=B6418,"",""),"Novo")</f>
        <v/>
      </c>
    </row>
    <row r="6419" spans="1:11">
      <c r="A6419" s="151">
        <v>7725</v>
      </c>
      <c r="B6419" s="151">
        <v>41625</v>
      </c>
      <c r="C6419" s="151" t="s">
        <v>4825</v>
      </c>
      <c r="D6419" s="151" t="s">
        <v>727</v>
      </c>
      <c r="E6419" s="151">
        <v>6.2058824000000001</v>
      </c>
      <c r="F6419" s="154" t="s">
        <v>9079</v>
      </c>
      <c r="G6419" s="156">
        <v>9397.1333065520012</v>
      </c>
      <c r="H6419" s="156">
        <v>0</v>
      </c>
      <c r="I6419" s="156">
        <v>497.957132898</v>
      </c>
      <c r="J6419" s="156" t="s">
        <v>4328</v>
      </c>
      <c r="K6419" s="151" t="str">
        <f>IFERROR(IF(VLOOKUP(B6419,comp!$D:$L,1,FALSE)=B6419,"",""),"Novo")</f>
        <v/>
      </c>
    </row>
    <row r="6420" spans="1:11">
      <c r="A6420" s="151">
        <v>7725</v>
      </c>
      <c r="B6420" s="151">
        <v>41627</v>
      </c>
      <c r="C6420" s="151" t="s">
        <v>4826</v>
      </c>
      <c r="D6420" s="151" t="s">
        <v>727</v>
      </c>
      <c r="E6420" s="151">
        <v>0.77731090000000003</v>
      </c>
      <c r="F6420" s="154" t="s">
        <v>9080</v>
      </c>
      <c r="G6420" s="156">
        <v>147.424785294</v>
      </c>
      <c r="H6420" s="156">
        <v>0</v>
      </c>
      <c r="I6420" s="156">
        <v>803.90119842900003</v>
      </c>
      <c r="J6420" s="156" t="s">
        <v>4328</v>
      </c>
      <c r="K6420" s="151" t="str">
        <f>IFERROR(IF(VLOOKUP(B6420,comp!$D:$L,1,FALSE)=B6420,"",""),"Novo")</f>
        <v/>
      </c>
    </row>
    <row r="6421" spans="1:11">
      <c r="A6421" s="151">
        <v>7725</v>
      </c>
      <c r="B6421" s="151">
        <v>41628</v>
      </c>
      <c r="C6421" s="151" t="s">
        <v>4827</v>
      </c>
      <c r="D6421" s="151" t="s">
        <v>727</v>
      </c>
      <c r="E6421" s="151">
        <v>1.4285714</v>
      </c>
      <c r="F6421" s="154" t="s">
        <v>9081</v>
      </c>
      <c r="G6421" s="156">
        <v>497.957132898</v>
      </c>
      <c r="H6421" s="156">
        <v>0</v>
      </c>
      <c r="I6421" s="156">
        <v>99.52168656500001</v>
      </c>
      <c r="J6421" s="156" t="s">
        <v>4328</v>
      </c>
      <c r="K6421" s="151" t="str">
        <f>IFERROR(IF(VLOOKUP(B6421,comp!$D:$L,1,FALSE)=B6421,"",""),"Novo")</f>
        <v/>
      </c>
    </row>
    <row r="6422" spans="1:11">
      <c r="A6422" s="151">
        <v>7725</v>
      </c>
      <c r="B6422" s="151">
        <v>41629</v>
      </c>
      <c r="C6422" s="151" t="s">
        <v>1904</v>
      </c>
      <c r="D6422" s="151" t="s">
        <v>727</v>
      </c>
      <c r="E6422" s="151">
        <v>1.8151261000000001</v>
      </c>
      <c r="F6422" s="154" t="s">
        <v>9082</v>
      </c>
      <c r="G6422" s="156">
        <v>803.90119842900003</v>
      </c>
      <c r="H6422" s="156">
        <v>0</v>
      </c>
      <c r="I6422" s="156">
        <v>168.87403907200002</v>
      </c>
      <c r="J6422" s="156" t="s">
        <v>4328</v>
      </c>
      <c r="K6422" s="151" t="str">
        <f>IFERROR(IF(VLOOKUP(B6422,comp!$D:$L,1,FALSE)=B6422,"",""),"Novo")</f>
        <v/>
      </c>
    </row>
    <row r="6423" spans="1:11">
      <c r="A6423" s="151">
        <v>7725</v>
      </c>
      <c r="B6423" s="151">
        <v>41637</v>
      </c>
      <c r="C6423" s="151" t="s">
        <v>4828</v>
      </c>
      <c r="D6423" s="151" t="s">
        <v>727</v>
      </c>
      <c r="E6423" s="151">
        <v>0.63865550000000004</v>
      </c>
      <c r="F6423" s="154" t="s">
        <v>9074</v>
      </c>
      <c r="G6423" s="156">
        <v>99.52168656500001</v>
      </c>
      <c r="H6423" s="156">
        <v>0</v>
      </c>
      <c r="I6423" s="156">
        <v>988.32993735000014</v>
      </c>
      <c r="J6423" s="156" t="s">
        <v>4328</v>
      </c>
      <c r="K6423" s="151" t="str">
        <f>IFERROR(IF(VLOOKUP(B6423,comp!$D:$L,1,FALSE)=B6423,"",""),"Novo")</f>
        <v/>
      </c>
    </row>
    <row r="6424" spans="1:11">
      <c r="A6424" s="151">
        <v>7725</v>
      </c>
      <c r="B6424" s="151">
        <v>41638</v>
      </c>
      <c r="C6424" s="151" t="s">
        <v>4829</v>
      </c>
      <c r="D6424" s="151" t="s">
        <v>727</v>
      </c>
      <c r="E6424" s="151">
        <v>0.83193280000000003</v>
      </c>
      <c r="F6424" s="154" t="s">
        <v>9083</v>
      </c>
      <c r="G6424" s="156">
        <v>168.87403907200002</v>
      </c>
      <c r="H6424" s="156">
        <v>0</v>
      </c>
      <c r="I6424" s="156">
        <v>30.391766732000001</v>
      </c>
      <c r="J6424" s="156" t="s">
        <v>4328</v>
      </c>
      <c r="K6424" s="151" t="str">
        <f>IFERROR(IF(VLOOKUP(B6424,comp!$D:$L,1,FALSE)=B6424,"",""),"Novo")</f>
        <v/>
      </c>
    </row>
    <row r="6425" spans="1:11">
      <c r="A6425" s="151">
        <v>7725</v>
      </c>
      <c r="B6425" s="151">
        <v>41639</v>
      </c>
      <c r="C6425" s="151" t="s">
        <v>4830</v>
      </c>
      <c r="D6425" s="151" t="s">
        <v>727</v>
      </c>
      <c r="E6425" s="151">
        <v>2.0126050000000002</v>
      </c>
      <c r="F6425" s="154" t="s">
        <v>9084</v>
      </c>
      <c r="G6425" s="156">
        <v>988.32993735000014</v>
      </c>
      <c r="H6425" s="156">
        <v>0</v>
      </c>
      <c r="I6425" s="156">
        <v>1632.0861926249997</v>
      </c>
      <c r="J6425" s="156" t="s">
        <v>4328</v>
      </c>
      <c r="K6425" s="151" t="str">
        <f>IFERROR(IF(VLOOKUP(B6425,comp!$D:$L,1,FALSE)=B6425,"",""),"Novo")</f>
        <v/>
      </c>
    </row>
    <row r="6426" spans="1:11">
      <c r="A6426" s="151">
        <v>7725</v>
      </c>
      <c r="B6426" s="151">
        <v>43423</v>
      </c>
      <c r="C6426" s="151" t="s">
        <v>1886</v>
      </c>
      <c r="D6426" s="151" t="s">
        <v>727</v>
      </c>
      <c r="E6426" s="151">
        <v>0.35294120000000001</v>
      </c>
      <c r="F6426" s="154" t="s">
        <v>9085</v>
      </c>
      <c r="G6426" s="156">
        <v>30.391766732000001</v>
      </c>
      <c r="H6426" s="156">
        <v>0</v>
      </c>
      <c r="I6426" s="156">
        <v>314.01681184</v>
      </c>
      <c r="J6426" s="156" t="s">
        <v>4328</v>
      </c>
      <c r="K6426" s="151" t="str">
        <f>IFERROR(IF(VLOOKUP(B6426,comp!$D:$L,1,FALSE)=B6426,"",""),"Novo")</f>
        <v/>
      </c>
    </row>
    <row r="6427" spans="1:11">
      <c r="A6427" s="151">
        <v>7725</v>
      </c>
      <c r="B6427" s="151">
        <v>43424</v>
      </c>
      <c r="C6427" s="151" t="s">
        <v>4831</v>
      </c>
      <c r="D6427" s="151" t="s">
        <v>727</v>
      </c>
      <c r="E6427" s="151">
        <v>2.5863024999999999</v>
      </c>
      <c r="F6427" s="154" t="s">
        <v>9086</v>
      </c>
      <c r="G6427" s="156">
        <v>1632.0861926249997</v>
      </c>
      <c r="H6427" s="156">
        <v>0</v>
      </c>
      <c r="I6427" s="156">
        <v>19414.924273011999</v>
      </c>
      <c r="J6427" s="156" t="s">
        <v>4328</v>
      </c>
      <c r="K6427" s="151" t="str">
        <f>IFERROR(IF(VLOOKUP(B6427,comp!$D:$L,1,FALSE)=B6427,"",""),"Novo")</f>
        <v/>
      </c>
    </row>
    <row r="6428" spans="1:11">
      <c r="A6428" s="151">
        <v>7725</v>
      </c>
      <c r="B6428" s="151">
        <v>43425</v>
      </c>
      <c r="C6428" s="151" t="s">
        <v>4832</v>
      </c>
      <c r="D6428" s="151" t="s">
        <v>727</v>
      </c>
      <c r="E6428" s="151">
        <v>1.1344538</v>
      </c>
      <c r="F6428" s="154" t="s">
        <v>9087</v>
      </c>
      <c r="G6428" s="156">
        <v>314.01681184</v>
      </c>
      <c r="H6428" s="156">
        <v>0</v>
      </c>
      <c r="I6428" s="156">
        <v>16028.77421046</v>
      </c>
      <c r="J6428" s="156" t="s">
        <v>4328</v>
      </c>
      <c r="K6428" s="151" t="str">
        <f>IFERROR(IF(VLOOKUP(B6428,comp!$D:$L,1,FALSE)=B6428,"",""),"Novo")</f>
        <v/>
      </c>
    </row>
    <row r="6429" spans="1:11">
      <c r="A6429" s="151">
        <v>7725</v>
      </c>
      <c r="B6429" s="151">
        <v>43426</v>
      </c>
      <c r="C6429" s="151" t="s">
        <v>4833</v>
      </c>
      <c r="D6429" s="151" t="s">
        <v>727</v>
      </c>
      <c r="E6429" s="151">
        <v>8.9201680999999997</v>
      </c>
      <c r="F6429" s="154" t="s">
        <v>9088</v>
      </c>
      <c r="G6429" s="156">
        <v>19414.924273011999</v>
      </c>
      <c r="H6429" s="156">
        <v>0</v>
      </c>
      <c r="I6429" s="156">
        <v>23707.808674505999</v>
      </c>
      <c r="J6429" s="156" t="s">
        <v>4328</v>
      </c>
      <c r="K6429" s="151" t="str">
        <f>IFERROR(IF(VLOOKUP(B6429,comp!$D:$L,1,FALSE)=B6429,"",""),"Novo")</f>
        <v/>
      </c>
    </row>
    <row r="6430" spans="1:11">
      <c r="A6430" s="151">
        <v>7725</v>
      </c>
      <c r="B6430" s="151">
        <v>43427</v>
      </c>
      <c r="C6430" s="151" t="s">
        <v>4834</v>
      </c>
      <c r="D6430" s="151" t="s">
        <v>727</v>
      </c>
      <c r="E6430" s="151">
        <v>8.1050419999999992</v>
      </c>
      <c r="F6430" s="154" t="s">
        <v>9089</v>
      </c>
      <c r="G6430" s="156">
        <v>16028.77421046</v>
      </c>
      <c r="H6430" s="156">
        <v>0</v>
      </c>
      <c r="I6430" s="156">
        <v>39.466404236999999</v>
      </c>
      <c r="J6430" s="156" t="s">
        <v>4328</v>
      </c>
      <c r="K6430" s="151" t="str">
        <f>IFERROR(IF(VLOOKUP(B6430,comp!$D:$L,1,FALSE)=B6430,"",""),"Novo")</f>
        <v/>
      </c>
    </row>
    <row r="6431" spans="1:11">
      <c r="A6431" s="151">
        <v>7725</v>
      </c>
      <c r="B6431" s="151">
        <v>43428</v>
      </c>
      <c r="C6431" s="151" t="s">
        <v>4835</v>
      </c>
      <c r="D6431" s="151" t="s">
        <v>727</v>
      </c>
      <c r="E6431" s="151">
        <v>9.8571428999999995</v>
      </c>
      <c r="F6431" s="154" t="s">
        <v>9090</v>
      </c>
      <c r="G6431" s="156">
        <v>23707.808674505999</v>
      </c>
      <c r="H6431" s="156">
        <v>0</v>
      </c>
      <c r="I6431" s="156">
        <v>108.89495359999999</v>
      </c>
      <c r="J6431" s="156" t="s">
        <v>4328</v>
      </c>
      <c r="K6431" s="151" t="str">
        <f>IFERROR(IF(VLOOKUP(B6431,comp!$D:$L,1,FALSE)=B6431,"",""),"Novo")</f>
        <v/>
      </c>
    </row>
    <row r="6432" spans="1:11">
      <c r="A6432" s="151">
        <v>7725</v>
      </c>
      <c r="B6432" s="151">
        <v>43429</v>
      </c>
      <c r="C6432" s="151" t="s">
        <v>2437</v>
      </c>
      <c r="D6432" s="151" t="s">
        <v>727</v>
      </c>
      <c r="E6432" s="151">
        <v>0.40218490000000001</v>
      </c>
      <c r="F6432" s="154" t="s">
        <v>8062</v>
      </c>
      <c r="G6432" s="156">
        <v>39.466404236999999</v>
      </c>
      <c r="H6432" s="156">
        <v>0</v>
      </c>
      <c r="I6432" s="156">
        <v>408.63057337600003</v>
      </c>
      <c r="J6432" s="156" t="s">
        <v>4328</v>
      </c>
      <c r="K6432" s="151" t="str">
        <f>IFERROR(IF(VLOOKUP(B6432,comp!$D:$L,1,FALSE)=B6432,"",""),"Novo")</f>
        <v/>
      </c>
    </row>
    <row r="6433" spans="1:11">
      <c r="A6433" s="151">
        <v>7725</v>
      </c>
      <c r="B6433" s="151">
        <v>43430</v>
      </c>
      <c r="C6433" s="151" t="s">
        <v>2439</v>
      </c>
      <c r="D6433" s="151" t="s">
        <v>727</v>
      </c>
      <c r="E6433" s="151">
        <v>0.66806719999999997</v>
      </c>
      <c r="F6433" s="154" t="s">
        <v>9091</v>
      </c>
      <c r="G6433" s="156">
        <v>108.89495359999999</v>
      </c>
      <c r="H6433" s="156">
        <v>0</v>
      </c>
      <c r="I6433" s="156">
        <v>1764.3831734279997</v>
      </c>
      <c r="J6433" s="156" t="s">
        <v>4328</v>
      </c>
      <c r="K6433" s="151" t="str">
        <f>IFERROR(IF(VLOOKUP(B6433,comp!$D:$L,1,FALSE)=B6433,"",""),"Novo")</f>
        <v/>
      </c>
    </row>
    <row r="6434" spans="1:11">
      <c r="A6434" s="151">
        <v>7725</v>
      </c>
      <c r="B6434" s="151">
        <v>43431</v>
      </c>
      <c r="C6434" s="151" t="s">
        <v>2440</v>
      </c>
      <c r="D6434" s="151" t="s">
        <v>727</v>
      </c>
      <c r="E6434" s="151">
        <v>1.2941176000000001</v>
      </c>
      <c r="F6434" s="154" t="s">
        <v>9092</v>
      </c>
      <c r="G6434" s="156">
        <v>408.63057337600003</v>
      </c>
      <c r="H6434" s="156">
        <v>0</v>
      </c>
      <c r="I6434" s="156">
        <v>4385.4616403940008</v>
      </c>
      <c r="J6434" s="156" t="s">
        <v>4328</v>
      </c>
      <c r="K6434" s="151" t="str">
        <f>IFERROR(IF(VLOOKUP(B6434,comp!$D:$L,1,FALSE)=B6434,"",""),"Novo")</f>
        <v/>
      </c>
    </row>
    <row r="6435" spans="1:11">
      <c r="A6435" s="151">
        <v>7725</v>
      </c>
      <c r="B6435" s="151">
        <v>43432</v>
      </c>
      <c r="C6435" s="151" t="s">
        <v>2441</v>
      </c>
      <c r="D6435" s="151" t="s">
        <v>727</v>
      </c>
      <c r="E6435" s="151">
        <v>2.6890755999999998</v>
      </c>
      <c r="F6435" s="154" t="s">
        <v>9093</v>
      </c>
      <c r="G6435" s="156">
        <v>1764.3831734279997</v>
      </c>
      <c r="H6435" s="156">
        <v>0</v>
      </c>
      <c r="I6435" s="156">
        <v>62.026893133999998</v>
      </c>
      <c r="J6435" s="156" t="s">
        <v>4328</v>
      </c>
      <c r="K6435" s="151" t="str">
        <f>IFERROR(IF(VLOOKUP(B6435,comp!$D:$L,1,FALSE)=B6435,"",""),"Novo")</f>
        <v/>
      </c>
    </row>
    <row r="6436" spans="1:11">
      <c r="A6436" s="151">
        <v>7725</v>
      </c>
      <c r="B6436" s="151">
        <v>43433</v>
      </c>
      <c r="C6436" s="151" t="s">
        <v>2442</v>
      </c>
      <c r="D6436" s="151" t="s">
        <v>727</v>
      </c>
      <c r="E6436" s="151">
        <v>4.2394958000000003</v>
      </c>
      <c r="F6436" s="154" t="s">
        <v>9094</v>
      </c>
      <c r="G6436" s="156">
        <v>4385.4616403940008</v>
      </c>
      <c r="H6436" s="156">
        <v>0</v>
      </c>
      <c r="I6436" s="156">
        <v>208.48234213799998</v>
      </c>
      <c r="J6436" s="156" t="s">
        <v>4328</v>
      </c>
      <c r="K6436" s="151" t="str">
        <f>IFERROR(IF(VLOOKUP(B6436,comp!$D:$L,1,FALSE)=B6436,"",""),"Novo")</f>
        <v/>
      </c>
    </row>
    <row r="6437" spans="1:11">
      <c r="A6437" s="151">
        <v>7725</v>
      </c>
      <c r="B6437" s="151">
        <v>43434</v>
      </c>
      <c r="C6437" s="151" t="s">
        <v>4836</v>
      </c>
      <c r="D6437" s="151" t="s">
        <v>727</v>
      </c>
      <c r="E6437" s="151">
        <v>0.50420169999999997</v>
      </c>
      <c r="F6437" s="154" t="s">
        <v>9095</v>
      </c>
      <c r="G6437" s="156">
        <v>62.026893133999998</v>
      </c>
      <c r="H6437" s="156">
        <v>0</v>
      </c>
      <c r="I6437" s="156">
        <v>638.48531036999998</v>
      </c>
      <c r="J6437" s="156" t="s">
        <v>4328</v>
      </c>
      <c r="K6437" s="151" t="str">
        <f>IFERROR(IF(VLOOKUP(B6437,comp!$D:$L,1,FALSE)=B6437,"",""),"Novo")</f>
        <v/>
      </c>
    </row>
    <row r="6438" spans="1:11">
      <c r="A6438" s="151">
        <v>7725</v>
      </c>
      <c r="B6438" s="151">
        <v>43435</v>
      </c>
      <c r="C6438" s="151" t="s">
        <v>4837</v>
      </c>
      <c r="D6438" s="151" t="s">
        <v>727</v>
      </c>
      <c r="E6438" s="151">
        <v>0.92436969999999996</v>
      </c>
      <c r="F6438" s="154" t="s">
        <v>9096</v>
      </c>
      <c r="G6438" s="156">
        <v>208.48234213799998</v>
      </c>
      <c r="H6438" s="156">
        <v>0</v>
      </c>
      <c r="I6438" s="156">
        <v>2098.6631026290002</v>
      </c>
      <c r="J6438" s="156" t="s">
        <v>4328</v>
      </c>
      <c r="K6438" s="151" t="str">
        <f>IFERROR(IF(VLOOKUP(B6438,comp!$D:$L,1,FALSE)=B6438,"",""),"Novo")</f>
        <v/>
      </c>
    </row>
    <row r="6439" spans="1:11">
      <c r="A6439" s="151">
        <v>7725</v>
      </c>
      <c r="B6439" s="151">
        <v>43436</v>
      </c>
      <c r="C6439" s="151" t="s">
        <v>4838</v>
      </c>
      <c r="D6439" s="151" t="s">
        <v>727</v>
      </c>
      <c r="E6439" s="151">
        <v>1.6176470999999999</v>
      </c>
      <c r="F6439" s="154" t="s">
        <v>9031</v>
      </c>
      <c r="G6439" s="156">
        <v>638.48531036999998</v>
      </c>
      <c r="H6439" s="156">
        <v>0</v>
      </c>
      <c r="I6439" s="156">
        <v>6730.6196962080003</v>
      </c>
      <c r="J6439" s="156" t="s">
        <v>4328</v>
      </c>
      <c r="K6439" s="151" t="str">
        <f>IFERROR(IF(VLOOKUP(B6439,comp!$D:$L,1,FALSE)=B6439,"",""),"Novo")</f>
        <v/>
      </c>
    </row>
    <row r="6440" spans="1:11">
      <c r="A6440" s="151">
        <v>7725</v>
      </c>
      <c r="B6440" s="151">
        <v>43437</v>
      </c>
      <c r="C6440" s="151" t="s">
        <v>4839</v>
      </c>
      <c r="D6440" s="151" t="s">
        <v>727</v>
      </c>
      <c r="E6440" s="151">
        <v>2.9327730999999999</v>
      </c>
      <c r="F6440" s="154" t="s">
        <v>9097</v>
      </c>
      <c r="G6440" s="156">
        <v>2098.6631026290002</v>
      </c>
      <c r="H6440" s="156">
        <v>0</v>
      </c>
      <c r="I6440" s="156">
        <v>1350.8470723320002</v>
      </c>
      <c r="J6440" s="156" t="s">
        <v>4328</v>
      </c>
      <c r="K6440" s="151" t="str">
        <f>IFERROR(IF(VLOOKUP(B6440,comp!$D:$L,1,FALSE)=B6440,"",""),"Novo")</f>
        <v/>
      </c>
    </row>
    <row r="6441" spans="1:11">
      <c r="A6441" s="151">
        <v>7725</v>
      </c>
      <c r="B6441" s="151">
        <v>43438</v>
      </c>
      <c r="C6441" s="151" t="s">
        <v>4840</v>
      </c>
      <c r="D6441" s="151" t="s">
        <v>727</v>
      </c>
      <c r="E6441" s="151">
        <v>5.2521008</v>
      </c>
      <c r="F6441" s="154" t="s">
        <v>9098</v>
      </c>
      <c r="G6441" s="156">
        <v>6730.6196962080003</v>
      </c>
      <c r="H6441" s="156">
        <v>0</v>
      </c>
      <c r="I6441" s="156">
        <v>1004.9038410060001</v>
      </c>
      <c r="J6441" s="156" t="s">
        <v>4328</v>
      </c>
      <c r="K6441" s="151" t="str">
        <f>IFERROR(IF(VLOOKUP(B6441,comp!$D:$L,1,FALSE)=B6441,"",""),"Novo")</f>
        <v/>
      </c>
    </row>
    <row r="6442" spans="1:11">
      <c r="A6442" s="151">
        <v>7725</v>
      </c>
      <c r="B6442" s="151">
        <v>43439</v>
      </c>
      <c r="C6442" s="151" t="s">
        <v>1872</v>
      </c>
      <c r="D6442" s="151" t="s">
        <v>727</v>
      </c>
      <c r="E6442" s="151">
        <v>2.3529412000000001</v>
      </c>
      <c r="F6442" s="154" t="s">
        <v>9099</v>
      </c>
      <c r="G6442" s="156">
        <v>1350.8470723320002</v>
      </c>
      <c r="H6442" s="156">
        <v>0</v>
      </c>
      <c r="I6442" s="156">
        <v>139.56050032499999</v>
      </c>
      <c r="J6442" s="156" t="s">
        <v>4328</v>
      </c>
      <c r="K6442" s="151" t="str">
        <f>IFERROR(IF(VLOOKUP(B6442,comp!$D:$L,1,FALSE)=B6442,"",""),"Novo")</f>
        <v/>
      </c>
    </row>
    <row r="6443" spans="1:11">
      <c r="A6443" s="151">
        <v>7725</v>
      </c>
      <c r="B6443" s="151">
        <v>43440</v>
      </c>
      <c r="C6443" s="151" t="s">
        <v>1873</v>
      </c>
      <c r="D6443" s="151" t="s">
        <v>727</v>
      </c>
      <c r="E6443" s="151">
        <v>2.0294118000000001</v>
      </c>
      <c r="F6443" s="154" t="s">
        <v>9100</v>
      </c>
      <c r="G6443" s="156">
        <v>1004.9038410060001</v>
      </c>
      <c r="H6443" s="156">
        <v>0</v>
      </c>
      <c r="I6443" s="156">
        <v>248.11765657000001</v>
      </c>
      <c r="J6443" s="156" t="s">
        <v>4328</v>
      </c>
      <c r="K6443" s="151" t="str">
        <f>IFERROR(IF(VLOOKUP(B6443,comp!$D:$L,1,FALSE)=B6443,"",""),"Novo")</f>
        <v/>
      </c>
    </row>
    <row r="6444" spans="1:11">
      <c r="A6444" s="151">
        <v>7725</v>
      </c>
      <c r="B6444" s="151">
        <v>43441</v>
      </c>
      <c r="C6444" s="151" t="s">
        <v>1887</v>
      </c>
      <c r="D6444" s="151" t="s">
        <v>727</v>
      </c>
      <c r="E6444" s="151">
        <v>0.75630249999999999</v>
      </c>
      <c r="F6444" s="154" t="s">
        <v>9101</v>
      </c>
      <c r="G6444" s="156">
        <v>139.56050032499999</v>
      </c>
      <c r="H6444" s="156">
        <v>0</v>
      </c>
      <c r="I6444" s="156">
        <v>427.42058443600001</v>
      </c>
      <c r="J6444" s="156" t="s">
        <v>4328</v>
      </c>
      <c r="K6444" s="151" t="str">
        <f>IFERROR(IF(VLOOKUP(B6444,comp!$D:$L,1,FALSE)=B6444,"",""),"Novo")</f>
        <v/>
      </c>
    </row>
    <row r="6445" spans="1:11">
      <c r="A6445" s="151">
        <v>7725</v>
      </c>
      <c r="B6445" s="151">
        <v>43442</v>
      </c>
      <c r="C6445" s="151" t="s">
        <v>1894</v>
      </c>
      <c r="D6445" s="151" t="s">
        <v>727</v>
      </c>
      <c r="E6445" s="151">
        <v>1.0084033999999999</v>
      </c>
      <c r="F6445" s="154" t="s">
        <v>9102</v>
      </c>
      <c r="G6445" s="156">
        <v>248.11765657000001</v>
      </c>
      <c r="H6445" s="156">
        <v>0</v>
      </c>
      <c r="I6445" s="156">
        <v>815.094961356</v>
      </c>
      <c r="J6445" s="156" t="s">
        <v>4328</v>
      </c>
      <c r="K6445" s="151" t="str">
        <f>IFERROR(IF(VLOOKUP(B6445,comp!$D:$L,1,FALSE)=B6445,"",""),"Novo")</f>
        <v/>
      </c>
    </row>
    <row r="6446" spans="1:11">
      <c r="A6446" s="151">
        <v>7725</v>
      </c>
      <c r="B6446" s="151">
        <v>43443</v>
      </c>
      <c r="C6446" s="151" t="s">
        <v>1901</v>
      </c>
      <c r="D6446" s="151" t="s">
        <v>727</v>
      </c>
      <c r="E6446" s="151">
        <v>1.3235294</v>
      </c>
      <c r="F6446" s="154" t="s">
        <v>9103</v>
      </c>
      <c r="G6446" s="156">
        <v>427.42058443600001</v>
      </c>
      <c r="H6446" s="156">
        <v>0</v>
      </c>
      <c r="I6446" s="156">
        <v>1550.7226870079999</v>
      </c>
      <c r="J6446" s="156" t="s">
        <v>4328</v>
      </c>
      <c r="K6446" s="151" t="str">
        <f>IFERROR(IF(VLOOKUP(B6446,comp!$D:$L,1,FALSE)=B6446,"",""),"Novo")</f>
        <v/>
      </c>
    </row>
    <row r="6447" spans="1:11">
      <c r="A6447" s="151">
        <v>7725</v>
      </c>
      <c r="B6447" s="151">
        <v>43444</v>
      </c>
      <c r="C6447" s="151" t="s">
        <v>1905</v>
      </c>
      <c r="D6447" s="151" t="s">
        <v>727</v>
      </c>
      <c r="E6447" s="151">
        <v>1.8277311000000001</v>
      </c>
      <c r="F6447" s="154" t="s">
        <v>9104</v>
      </c>
      <c r="G6447" s="156">
        <v>815.094961356</v>
      </c>
      <c r="H6447" s="156">
        <v>0</v>
      </c>
      <c r="I6447" s="156">
        <v>1399.51765688</v>
      </c>
      <c r="J6447" s="156" t="s">
        <v>4328</v>
      </c>
      <c r="K6447" s="151" t="str">
        <f>IFERROR(IF(VLOOKUP(B6447,comp!$D:$L,1,FALSE)=B6447,"",""),"Novo")</f>
        <v/>
      </c>
    </row>
    <row r="6448" spans="1:11">
      <c r="A6448" s="151">
        <v>7725</v>
      </c>
      <c r="B6448" s="151">
        <v>43445</v>
      </c>
      <c r="C6448" s="151" t="s">
        <v>4841</v>
      </c>
      <c r="D6448" s="151" t="s">
        <v>727</v>
      </c>
      <c r="E6448" s="151">
        <v>2.5210083999999999</v>
      </c>
      <c r="F6448" s="154" t="s">
        <v>9105</v>
      </c>
      <c r="G6448" s="156">
        <v>1550.7226870079999</v>
      </c>
      <c r="H6448" s="156">
        <v>0</v>
      </c>
      <c r="I6448" s="156">
        <v>2110.7059034600002</v>
      </c>
      <c r="J6448" s="156" t="s">
        <v>4328</v>
      </c>
      <c r="K6448" s="151" t="str">
        <f>IFERROR(IF(VLOOKUP(B6448,comp!$D:$L,1,FALSE)=B6448,"",""),"Novo")</f>
        <v/>
      </c>
    </row>
    <row r="6449" spans="1:11">
      <c r="A6449" s="151">
        <v>7725</v>
      </c>
      <c r="B6449" s="151">
        <v>43446</v>
      </c>
      <c r="C6449" s="151" t="s">
        <v>4842</v>
      </c>
      <c r="D6449" s="151" t="s">
        <v>727</v>
      </c>
      <c r="E6449" s="151">
        <v>2.3949579999999999</v>
      </c>
      <c r="F6449" s="154" t="s">
        <v>9106</v>
      </c>
      <c r="G6449" s="156">
        <v>1399.51765688</v>
      </c>
      <c r="H6449" s="156">
        <v>0</v>
      </c>
      <c r="I6449" s="156">
        <v>4137.00004137</v>
      </c>
      <c r="J6449" s="156" t="s">
        <v>4328</v>
      </c>
      <c r="K6449" s="151" t="str">
        <f>IFERROR(IF(VLOOKUP(B6449,comp!$D:$L,1,FALSE)=B6449,"",""),"Novo")</f>
        <v/>
      </c>
    </row>
    <row r="6450" spans="1:11">
      <c r="A6450" s="151">
        <v>7725</v>
      </c>
      <c r="B6450" s="151">
        <v>43447</v>
      </c>
      <c r="C6450" s="151" t="s">
        <v>4843</v>
      </c>
      <c r="D6450" s="151" t="s">
        <v>727</v>
      </c>
      <c r="E6450" s="151">
        <v>2.9411765000000001</v>
      </c>
      <c r="F6450" s="154" t="s">
        <v>9107</v>
      </c>
      <c r="G6450" s="156">
        <v>2110.7059034600002</v>
      </c>
      <c r="H6450" s="156">
        <v>0</v>
      </c>
      <c r="I6450" s="156">
        <v>62</v>
      </c>
      <c r="J6450" s="156" t="s">
        <v>4328</v>
      </c>
      <c r="K6450" s="151" t="str">
        <f>IFERROR(IF(VLOOKUP(B6450,comp!$D:$L,1,FALSE)=B6450,"",""),"Novo")</f>
        <v/>
      </c>
    </row>
    <row r="6451" spans="1:11">
      <c r="A6451" s="151">
        <v>7725</v>
      </c>
      <c r="B6451" s="151">
        <v>43448</v>
      </c>
      <c r="C6451" s="151" t="s">
        <v>4844</v>
      </c>
      <c r="D6451" s="151" t="s">
        <v>727</v>
      </c>
      <c r="E6451" s="151">
        <v>4.1176471000000001</v>
      </c>
      <c r="F6451" s="154" t="s">
        <v>9108</v>
      </c>
      <c r="G6451" s="156">
        <v>4137.00004137</v>
      </c>
      <c r="H6451" s="156">
        <v>0</v>
      </c>
      <c r="I6451" s="156">
        <v>33.012971628000003</v>
      </c>
      <c r="J6451" s="156" t="s">
        <v>4328</v>
      </c>
      <c r="K6451" s="151" t="str">
        <f>IFERROR(IF(VLOOKUP(B6451,comp!$D:$L,1,FALSE)=B6451,"",""),"Novo")</f>
        <v/>
      </c>
    </row>
    <row r="6452" spans="1:11">
      <c r="A6452" s="151">
        <v>7796</v>
      </c>
      <c r="B6452" s="151">
        <v>7796</v>
      </c>
      <c r="C6452" s="151" t="s">
        <v>788</v>
      </c>
      <c r="D6452" s="151" t="s">
        <v>826</v>
      </c>
      <c r="E6452" s="151">
        <v>1</v>
      </c>
      <c r="F6452" s="154" t="s">
        <v>9109</v>
      </c>
      <c r="G6452" s="156">
        <v>62</v>
      </c>
      <c r="H6452" s="156">
        <v>0</v>
      </c>
      <c r="I6452" s="156">
        <v>86.575503168000012</v>
      </c>
      <c r="J6452" s="156" t="s">
        <v>4328</v>
      </c>
      <c r="K6452" s="151" t="str">
        <f>IFERROR(IF(VLOOKUP(B6452,comp!$D:$L,1,FALSE)=B6452,"",""),"Novo")</f>
        <v/>
      </c>
    </row>
    <row r="6453" spans="1:11">
      <c r="A6453" s="151">
        <v>7796</v>
      </c>
      <c r="B6453" s="151">
        <v>7778</v>
      </c>
      <c r="C6453" s="151" t="s">
        <v>4845</v>
      </c>
      <c r="D6453" s="151" t="s">
        <v>826</v>
      </c>
      <c r="E6453" s="151">
        <v>0.72972970000000004</v>
      </c>
      <c r="F6453" s="154" t="s">
        <v>9110</v>
      </c>
      <c r="G6453" s="156">
        <v>33.012971628000003</v>
      </c>
      <c r="H6453" s="156">
        <v>0</v>
      </c>
      <c r="I6453" s="156">
        <v>34.506250874999999</v>
      </c>
      <c r="J6453" s="156" t="s">
        <v>4328</v>
      </c>
      <c r="K6453" s="151" t="str">
        <f>IFERROR(IF(VLOOKUP(B6453,comp!$D:$L,1,FALSE)=B6453,"",""),"Novo")</f>
        <v/>
      </c>
    </row>
    <row r="6454" spans="1:11">
      <c r="A6454" s="151">
        <v>7796</v>
      </c>
      <c r="B6454" s="151">
        <v>7781</v>
      </c>
      <c r="C6454" s="151" t="s">
        <v>789</v>
      </c>
      <c r="D6454" s="151" t="s">
        <v>826</v>
      </c>
      <c r="E6454" s="151">
        <v>1.1817568000000001</v>
      </c>
      <c r="F6454" s="154" t="s">
        <v>9111</v>
      </c>
      <c r="G6454" s="156">
        <v>86.575503168000012</v>
      </c>
      <c r="H6454" s="156">
        <v>0</v>
      </c>
      <c r="I6454" s="156">
        <v>104.34162183900001</v>
      </c>
      <c r="J6454" s="156" t="s">
        <v>4328</v>
      </c>
      <c r="K6454" s="151" t="str">
        <f>IFERROR(IF(VLOOKUP(B6454,comp!$D:$L,1,FALSE)=B6454,"",""),"Novo")</f>
        <v/>
      </c>
    </row>
    <row r="6455" spans="1:11">
      <c r="A6455" s="151">
        <v>7796</v>
      </c>
      <c r="B6455" s="151">
        <v>7783</v>
      </c>
      <c r="C6455" s="151" t="s">
        <v>4846</v>
      </c>
      <c r="D6455" s="151" t="s">
        <v>826</v>
      </c>
      <c r="E6455" s="151">
        <v>0.74608110000000005</v>
      </c>
      <c r="F6455" s="154" t="s">
        <v>9112</v>
      </c>
      <c r="G6455" s="156">
        <v>34.506250874999999</v>
      </c>
      <c r="H6455" s="156">
        <v>0</v>
      </c>
      <c r="I6455" s="156">
        <v>85.695001773000001</v>
      </c>
      <c r="J6455" s="156" t="s">
        <v>4328</v>
      </c>
      <c r="K6455" s="151" t="str">
        <f>IFERROR(IF(VLOOKUP(B6455,comp!$D:$L,1,FALSE)=B6455,"",""),"Novo")</f>
        <v/>
      </c>
    </row>
    <row r="6456" spans="1:11">
      <c r="A6456" s="151">
        <v>7796</v>
      </c>
      <c r="B6456" s="151">
        <v>7785</v>
      </c>
      <c r="C6456" s="151" t="s">
        <v>4847</v>
      </c>
      <c r="D6456" s="151" t="s">
        <v>826</v>
      </c>
      <c r="E6456" s="151">
        <v>1.2972973000000001</v>
      </c>
      <c r="F6456" s="154" t="s">
        <v>9113</v>
      </c>
      <c r="G6456" s="156">
        <v>104.34162183900001</v>
      </c>
      <c r="H6456" s="156">
        <v>0</v>
      </c>
      <c r="I6456" s="156">
        <v>274.81856686200001</v>
      </c>
      <c r="J6456" s="156" t="s">
        <v>4328</v>
      </c>
      <c r="K6456" s="151" t="str">
        <f>IFERROR(IF(VLOOKUP(B6456,comp!$D:$L,1,FALSE)=B6456,"",""),"Novo")</f>
        <v/>
      </c>
    </row>
    <row r="6457" spans="1:11">
      <c r="A6457" s="151">
        <v>7796</v>
      </c>
      <c r="B6457" s="151">
        <v>7790</v>
      </c>
      <c r="C6457" s="151" t="s">
        <v>4848</v>
      </c>
      <c r="D6457" s="151" t="s">
        <v>826</v>
      </c>
      <c r="E6457" s="151">
        <v>1.1756757</v>
      </c>
      <c r="F6457" s="154" t="s">
        <v>9114</v>
      </c>
      <c r="G6457" s="156">
        <v>85.695001773000001</v>
      </c>
      <c r="H6457" s="156">
        <v>0</v>
      </c>
      <c r="I6457" s="156">
        <v>209.873389143</v>
      </c>
      <c r="J6457" s="156" t="s">
        <v>4328</v>
      </c>
      <c r="K6457" s="151" t="str">
        <f>IFERROR(IF(VLOOKUP(B6457,comp!$D:$L,1,FALSE)=B6457,"",""),"Novo")</f>
        <v/>
      </c>
    </row>
    <row r="6458" spans="1:11">
      <c r="A6458" s="151">
        <v>7796</v>
      </c>
      <c r="B6458" s="151">
        <v>7791</v>
      </c>
      <c r="C6458" s="151" t="s">
        <v>4849</v>
      </c>
      <c r="D6458" s="151" t="s">
        <v>826</v>
      </c>
      <c r="E6458" s="151">
        <v>2.1054054</v>
      </c>
      <c r="F6458" s="154" t="s">
        <v>8635</v>
      </c>
      <c r="G6458" s="156">
        <v>274.81856686200001</v>
      </c>
      <c r="H6458" s="156">
        <v>0</v>
      </c>
      <c r="I6458" s="156">
        <v>292.74292255999995</v>
      </c>
      <c r="J6458" s="156" t="s">
        <v>4328</v>
      </c>
      <c r="K6458" s="151" t="str">
        <f>IFERROR(IF(VLOOKUP(B6458,comp!$D:$L,1,FALSE)=B6458,"",""),"Novo")</f>
        <v/>
      </c>
    </row>
    <row r="6459" spans="1:11">
      <c r="A6459" s="151">
        <v>7796</v>
      </c>
      <c r="B6459" s="151">
        <v>7792</v>
      </c>
      <c r="C6459" s="151" t="s">
        <v>4850</v>
      </c>
      <c r="D6459" s="151" t="s">
        <v>826</v>
      </c>
      <c r="E6459" s="151">
        <v>1.8398649</v>
      </c>
      <c r="F6459" s="154" t="s">
        <v>9115</v>
      </c>
      <c r="G6459" s="156">
        <v>209.873389143</v>
      </c>
      <c r="H6459" s="156">
        <v>0</v>
      </c>
      <c r="I6459" s="156">
        <v>191.77778555200001</v>
      </c>
      <c r="J6459" s="156" t="s">
        <v>4328</v>
      </c>
      <c r="K6459" s="151" t="str">
        <f>IFERROR(IF(VLOOKUP(B6459,comp!$D:$L,1,FALSE)=B6459,"",""),"Novo")</f>
        <v/>
      </c>
    </row>
    <row r="6460" spans="1:11">
      <c r="A6460" s="151">
        <v>7796</v>
      </c>
      <c r="B6460" s="151">
        <v>7793</v>
      </c>
      <c r="C6460" s="151" t="s">
        <v>4851</v>
      </c>
      <c r="D6460" s="151" t="s">
        <v>826</v>
      </c>
      <c r="E6460" s="151">
        <v>2.1729729999999998</v>
      </c>
      <c r="F6460" s="154" t="s">
        <v>9116</v>
      </c>
      <c r="G6460" s="156">
        <v>292.74292255999995</v>
      </c>
      <c r="H6460" s="156">
        <v>0</v>
      </c>
      <c r="I6460" s="156">
        <v>15.213899834000001</v>
      </c>
      <c r="J6460" s="156" t="s">
        <v>4328</v>
      </c>
      <c r="K6460" s="151" t="str">
        <f>IFERROR(IF(VLOOKUP(B6460,comp!$D:$L,1,FALSE)=B6460,"",""),"Novo")</f>
        <v/>
      </c>
    </row>
    <row r="6461" spans="1:11">
      <c r="A6461" s="151">
        <v>7796</v>
      </c>
      <c r="B6461" s="151">
        <v>7795</v>
      </c>
      <c r="C6461" s="151" t="s">
        <v>790</v>
      </c>
      <c r="D6461" s="151" t="s">
        <v>826</v>
      </c>
      <c r="E6461" s="151">
        <v>1.7587838</v>
      </c>
      <c r="F6461" s="154" t="s">
        <v>9117</v>
      </c>
      <c r="G6461" s="156">
        <v>191.77778555200001</v>
      </c>
      <c r="H6461" s="156">
        <v>0</v>
      </c>
      <c r="I6461" s="156">
        <v>26.017166048</v>
      </c>
      <c r="J6461" s="156" t="s">
        <v>4328</v>
      </c>
      <c r="K6461" s="151" t="str">
        <f>IFERROR(IF(VLOOKUP(B6461,comp!$D:$L,1,FALSE)=B6461,"",""),"Novo")</f>
        <v/>
      </c>
    </row>
    <row r="6462" spans="1:11">
      <c r="A6462" s="151">
        <v>7796</v>
      </c>
      <c r="B6462" s="151">
        <v>10541</v>
      </c>
      <c r="C6462" s="151" t="s">
        <v>1848</v>
      </c>
      <c r="D6462" s="151" t="s">
        <v>826</v>
      </c>
      <c r="E6462" s="151">
        <v>0.4954054</v>
      </c>
      <c r="F6462" s="154" t="s">
        <v>9118</v>
      </c>
      <c r="G6462" s="156">
        <v>15.213899834000001</v>
      </c>
      <c r="H6462" s="156">
        <v>0</v>
      </c>
      <c r="I6462" s="156">
        <v>68.488444475999998</v>
      </c>
      <c r="J6462" s="156" t="s">
        <v>4328</v>
      </c>
      <c r="K6462" s="151" t="str">
        <f>IFERROR(IF(VLOOKUP(B6462,comp!$D:$L,1,FALSE)=B6462,"",""),"Novo")</f>
        <v/>
      </c>
    </row>
    <row r="6463" spans="1:11">
      <c r="A6463" s="151">
        <v>7796</v>
      </c>
      <c r="B6463" s="151">
        <v>10542</v>
      </c>
      <c r="C6463" s="151" t="s">
        <v>1849</v>
      </c>
      <c r="D6463" s="151" t="s">
        <v>826</v>
      </c>
      <c r="E6463" s="151">
        <v>0.64783780000000002</v>
      </c>
      <c r="F6463" s="154" t="s">
        <v>9119</v>
      </c>
      <c r="G6463" s="156">
        <v>26.017166048</v>
      </c>
      <c r="H6463" s="156">
        <v>0</v>
      </c>
      <c r="I6463" s="156">
        <v>114.57524666</v>
      </c>
      <c r="J6463" s="156" t="s">
        <v>4328</v>
      </c>
      <c r="K6463" s="151" t="str">
        <f>IFERROR(IF(VLOOKUP(B6463,comp!$D:$L,1,FALSE)=B6463,"",""),"Novo")</f>
        <v/>
      </c>
    </row>
    <row r="6464" spans="1:11">
      <c r="A6464" s="151">
        <v>7796</v>
      </c>
      <c r="B6464" s="151">
        <v>10543</v>
      </c>
      <c r="C6464" s="151" t="s">
        <v>1850</v>
      </c>
      <c r="D6464" s="151" t="s">
        <v>826</v>
      </c>
      <c r="E6464" s="151">
        <v>1.0510811</v>
      </c>
      <c r="F6464" s="154" t="s">
        <v>9120</v>
      </c>
      <c r="G6464" s="156">
        <v>68.488444475999998</v>
      </c>
      <c r="H6464" s="156">
        <v>0</v>
      </c>
      <c r="I6464" s="156">
        <v>400.16053415499999</v>
      </c>
      <c r="J6464" s="156" t="s">
        <v>4328</v>
      </c>
      <c r="K6464" s="151" t="str">
        <f>IFERROR(IF(VLOOKUP(B6464,comp!$D:$L,1,FALSE)=B6464,"",""),"Novo")</f>
        <v/>
      </c>
    </row>
    <row r="6465" spans="1:11">
      <c r="A6465" s="151">
        <v>7796</v>
      </c>
      <c r="B6465" s="151">
        <v>10544</v>
      </c>
      <c r="C6465" s="151" t="s">
        <v>1851</v>
      </c>
      <c r="D6465" s="151" t="s">
        <v>826</v>
      </c>
      <c r="E6465" s="151">
        <v>1.3594595</v>
      </c>
      <c r="F6465" s="154" t="s">
        <v>9121</v>
      </c>
      <c r="G6465" s="156">
        <v>114.57524666</v>
      </c>
      <c r="H6465" s="156">
        <v>0</v>
      </c>
      <c r="I6465" s="156">
        <v>23.957296463999999</v>
      </c>
      <c r="J6465" s="156" t="s">
        <v>4328</v>
      </c>
      <c r="K6465" s="151" t="str">
        <f>IFERROR(IF(VLOOKUP(B6465,comp!$D:$L,1,FALSE)=B6465,"",""),"Novo")</f>
        <v/>
      </c>
    </row>
    <row r="6466" spans="1:11">
      <c r="A6466" s="151">
        <v>7796</v>
      </c>
      <c r="B6466" s="151">
        <v>10545</v>
      </c>
      <c r="C6466" s="151" t="s">
        <v>1852</v>
      </c>
      <c r="D6466" s="151" t="s">
        <v>826</v>
      </c>
      <c r="E6466" s="151">
        <v>2.5405405000000001</v>
      </c>
      <c r="F6466" s="154" t="s">
        <v>9122</v>
      </c>
      <c r="G6466" s="156">
        <v>400.16053415499999</v>
      </c>
      <c r="H6466" s="156">
        <v>0</v>
      </c>
      <c r="I6466" s="156">
        <v>40.759458916000007</v>
      </c>
      <c r="J6466" s="156" t="s">
        <v>4328</v>
      </c>
      <c r="K6466" s="151" t="str">
        <f>IFERROR(IF(VLOOKUP(B6466,comp!$D:$L,1,FALSE)=B6466,"",""),"Novo")</f>
        <v/>
      </c>
    </row>
    <row r="6467" spans="1:11">
      <c r="A6467" s="151">
        <v>7796</v>
      </c>
      <c r="B6467" s="151">
        <v>12583</v>
      </c>
      <c r="C6467" s="151" t="s">
        <v>1753</v>
      </c>
      <c r="D6467" s="151" t="s">
        <v>826</v>
      </c>
      <c r="E6467" s="151">
        <v>0.6216216</v>
      </c>
      <c r="F6467" s="154" t="s">
        <v>9123</v>
      </c>
      <c r="G6467" s="156">
        <v>23.957296463999999</v>
      </c>
      <c r="H6467" s="156">
        <v>0</v>
      </c>
      <c r="I6467" s="156">
        <v>10.187837701999999</v>
      </c>
      <c r="J6467" s="156" t="s">
        <v>4328</v>
      </c>
      <c r="K6467" s="151" t="str">
        <f>IFERROR(IF(VLOOKUP(B6467,comp!$D:$L,1,FALSE)=B6467,"",""),"Novo")</f>
        <v/>
      </c>
    </row>
    <row r="6468" spans="1:11">
      <c r="A6468" s="151">
        <v>7796</v>
      </c>
      <c r="B6468" s="151">
        <v>12584</v>
      </c>
      <c r="C6468" s="151" t="s">
        <v>4852</v>
      </c>
      <c r="D6468" s="151" t="s">
        <v>826</v>
      </c>
      <c r="E6468" s="151">
        <v>0.81081080000000005</v>
      </c>
      <c r="F6468" s="154" t="s">
        <v>7500</v>
      </c>
      <c r="G6468" s="156">
        <v>40.759458916000007</v>
      </c>
      <c r="H6468" s="156">
        <v>0</v>
      </c>
      <c r="I6468" s="156">
        <v>221.90000095100001</v>
      </c>
      <c r="J6468" s="156" t="s">
        <v>4328</v>
      </c>
      <c r="K6468" s="151" t="str">
        <f>IFERROR(IF(VLOOKUP(B6468,comp!$D:$L,1,FALSE)=B6468,"",""),"Novo")</f>
        <v/>
      </c>
    </row>
    <row r="6469" spans="1:11">
      <c r="A6469" s="151">
        <v>7796</v>
      </c>
      <c r="B6469" s="151">
        <v>13115</v>
      </c>
      <c r="C6469" s="151" t="s">
        <v>1847</v>
      </c>
      <c r="D6469" s="151" t="s">
        <v>826</v>
      </c>
      <c r="E6469" s="151">
        <v>0.40540540000000003</v>
      </c>
      <c r="F6469" s="154" t="s">
        <v>9124</v>
      </c>
      <c r="G6469" s="156">
        <v>10.187837701999999</v>
      </c>
      <c r="H6469" s="156">
        <v>0</v>
      </c>
      <c r="I6469" s="156">
        <v>327.204054439</v>
      </c>
      <c r="J6469" s="156" t="s">
        <v>4328</v>
      </c>
      <c r="K6469" s="151" t="str">
        <f>IFERROR(IF(VLOOKUP(B6469,comp!$D:$L,1,FALSE)=B6469,"",""),"Novo")</f>
        <v/>
      </c>
    </row>
    <row r="6470" spans="1:11">
      <c r="A6470" s="151">
        <v>7796</v>
      </c>
      <c r="B6470" s="151">
        <v>13159</v>
      </c>
      <c r="C6470" s="151" t="s">
        <v>4853</v>
      </c>
      <c r="D6470" s="151" t="s">
        <v>826</v>
      </c>
      <c r="E6470" s="151">
        <v>1.8918919000000001</v>
      </c>
      <c r="F6470" s="154" t="s">
        <v>9125</v>
      </c>
      <c r="G6470" s="156">
        <v>221.90000095100001</v>
      </c>
      <c r="H6470" s="156">
        <v>0</v>
      </c>
      <c r="I6470" s="156">
        <v>598.93243086999996</v>
      </c>
      <c r="J6470" s="156" t="s">
        <v>4328</v>
      </c>
      <c r="K6470" s="151" t="str">
        <f>IFERROR(IF(VLOOKUP(B6470,comp!$D:$L,1,FALSE)=B6470,"",""),"Novo")</f>
        <v/>
      </c>
    </row>
    <row r="6471" spans="1:11">
      <c r="A6471" s="151">
        <v>7796</v>
      </c>
      <c r="B6471" s="151">
        <v>13168</v>
      </c>
      <c r="C6471" s="151" t="s">
        <v>4854</v>
      </c>
      <c r="D6471" s="151" t="s">
        <v>826</v>
      </c>
      <c r="E6471" s="151">
        <v>2.2972972999999999</v>
      </c>
      <c r="F6471" s="154" t="s">
        <v>9126</v>
      </c>
      <c r="G6471" s="156">
        <v>327.204054439</v>
      </c>
      <c r="H6471" s="156">
        <v>0</v>
      </c>
      <c r="I6471" s="156">
        <v>21.916756956</v>
      </c>
      <c r="J6471" s="156" t="s">
        <v>4328</v>
      </c>
      <c r="K6471" s="151" t="str">
        <f>IFERROR(IF(VLOOKUP(B6471,comp!$D:$L,1,FALSE)=B6471,"",""),"Novo")</f>
        <v/>
      </c>
    </row>
    <row r="6472" spans="1:11">
      <c r="A6472" s="151">
        <v>7796</v>
      </c>
      <c r="B6472" s="151">
        <v>13173</v>
      </c>
      <c r="C6472" s="151" t="s">
        <v>4855</v>
      </c>
      <c r="D6472" s="151" t="s">
        <v>826</v>
      </c>
      <c r="E6472" s="151">
        <v>3.1081080999999999</v>
      </c>
      <c r="F6472" s="154" t="s">
        <v>9127</v>
      </c>
      <c r="G6472" s="156">
        <v>598.93243086999996</v>
      </c>
      <c r="H6472" s="156">
        <v>0</v>
      </c>
      <c r="I6472" s="156">
        <v>42.961836163999997</v>
      </c>
      <c r="J6472" s="156" t="s">
        <v>4328</v>
      </c>
      <c r="K6472" s="151" t="str">
        <f>IFERROR(IF(VLOOKUP(B6472,comp!$D:$L,1,FALSE)=B6472,"",""),"Novo")</f>
        <v/>
      </c>
    </row>
    <row r="6473" spans="1:11">
      <c r="A6473" s="151">
        <v>7796</v>
      </c>
      <c r="B6473" s="151">
        <v>37449</v>
      </c>
      <c r="C6473" s="151" t="s">
        <v>4856</v>
      </c>
      <c r="D6473" s="151" t="s">
        <v>826</v>
      </c>
      <c r="E6473" s="151">
        <v>0.59459459999999997</v>
      </c>
      <c r="F6473" s="154" t="s">
        <v>9128</v>
      </c>
      <c r="G6473" s="156">
        <v>21.916756956</v>
      </c>
      <c r="H6473" s="156">
        <v>0</v>
      </c>
      <c r="I6473" s="156">
        <v>83.733786510000002</v>
      </c>
      <c r="J6473" s="156" t="s">
        <v>4328</v>
      </c>
      <c r="K6473" s="151" t="str">
        <f>IFERROR(IF(VLOOKUP(B6473,comp!$D:$L,1,FALSE)=B6473,"",""),"Novo")</f>
        <v/>
      </c>
    </row>
    <row r="6474" spans="1:11">
      <c r="A6474" s="151">
        <v>7796</v>
      </c>
      <c r="B6474" s="151">
        <v>37450</v>
      </c>
      <c r="C6474" s="151" t="s">
        <v>4857</v>
      </c>
      <c r="D6474" s="151" t="s">
        <v>826</v>
      </c>
      <c r="E6474" s="151">
        <v>0.83243239999999996</v>
      </c>
      <c r="F6474" s="154" t="s">
        <v>9129</v>
      </c>
      <c r="G6474" s="156">
        <v>42.961836163999997</v>
      </c>
      <c r="H6474" s="156">
        <v>0</v>
      </c>
      <c r="I6474" s="156">
        <v>176.89189302399998</v>
      </c>
      <c r="J6474" s="156" t="s">
        <v>4328</v>
      </c>
      <c r="K6474" s="151" t="str">
        <f>IFERROR(IF(VLOOKUP(B6474,comp!$D:$L,1,FALSE)=B6474,"",""),"Novo")</f>
        <v/>
      </c>
    </row>
    <row r="6475" spans="1:11">
      <c r="A6475" s="151">
        <v>7796</v>
      </c>
      <c r="B6475" s="151">
        <v>37451</v>
      </c>
      <c r="C6475" s="151" t="s">
        <v>4858</v>
      </c>
      <c r="D6475" s="151" t="s">
        <v>826</v>
      </c>
      <c r="E6475" s="151">
        <v>1.1621622</v>
      </c>
      <c r="F6475" s="154" t="s">
        <v>9130</v>
      </c>
      <c r="G6475" s="156">
        <v>83.733786510000002</v>
      </c>
      <c r="H6475" s="156">
        <v>0</v>
      </c>
      <c r="I6475" s="156">
        <v>234.59959817999999</v>
      </c>
      <c r="J6475" s="156" t="s">
        <v>4328</v>
      </c>
      <c r="K6475" s="151" t="str">
        <f>IFERROR(IF(VLOOKUP(B6475,comp!$D:$L,1,FALSE)=B6475,"",""),"Novo")</f>
        <v/>
      </c>
    </row>
    <row r="6476" spans="1:11">
      <c r="A6476" s="151">
        <v>7796</v>
      </c>
      <c r="B6476" s="151">
        <v>37452</v>
      </c>
      <c r="C6476" s="151" t="s">
        <v>4859</v>
      </c>
      <c r="D6476" s="151" t="s">
        <v>826</v>
      </c>
      <c r="E6476" s="151">
        <v>1.6891891999999999</v>
      </c>
      <c r="F6476" s="154" t="s">
        <v>9131</v>
      </c>
      <c r="G6476" s="156">
        <v>176.89189302399998</v>
      </c>
      <c r="H6476" s="156">
        <v>0</v>
      </c>
      <c r="I6476" s="156">
        <v>5.0599999999999996</v>
      </c>
      <c r="J6476" s="156" t="s">
        <v>4328</v>
      </c>
      <c r="K6476" s="151" t="str">
        <f>IFERROR(IF(VLOOKUP(B6476,comp!$D:$L,1,FALSE)=B6476,"",""),"Novo")</f>
        <v/>
      </c>
    </row>
    <row r="6477" spans="1:11">
      <c r="A6477" s="151">
        <v>7796</v>
      </c>
      <c r="B6477" s="151">
        <v>37453</v>
      </c>
      <c r="C6477" s="151" t="s">
        <v>4860</v>
      </c>
      <c r="D6477" s="151" t="s">
        <v>826</v>
      </c>
      <c r="E6477" s="151">
        <v>1.9452703</v>
      </c>
      <c r="F6477" s="154" t="s">
        <v>9132</v>
      </c>
      <c r="G6477" s="156">
        <v>234.59959817999999</v>
      </c>
      <c r="H6477" s="156">
        <v>0</v>
      </c>
      <c r="I6477" s="156">
        <v>102676.81271583401</v>
      </c>
      <c r="J6477" s="156" t="s">
        <v>4328</v>
      </c>
      <c r="K6477" s="151" t="str">
        <f>IFERROR(IF(VLOOKUP(B6477,comp!$D:$L,1,FALSE)=B6477,"",""),"Novo")</f>
        <v/>
      </c>
    </row>
    <row r="6478" spans="1:11">
      <c r="A6478" s="151">
        <v>9813</v>
      </c>
      <c r="B6478" s="151">
        <v>9813</v>
      </c>
      <c r="C6478" s="151" t="s">
        <v>795</v>
      </c>
      <c r="D6478" s="151" t="s">
        <v>826</v>
      </c>
      <c r="E6478" s="151">
        <v>1</v>
      </c>
      <c r="F6478" s="154" t="s">
        <v>9133</v>
      </c>
      <c r="G6478" s="156">
        <v>5.0599999999999996</v>
      </c>
      <c r="H6478" s="156">
        <v>0</v>
      </c>
      <c r="I6478" s="156">
        <v>19.731379869000001</v>
      </c>
      <c r="J6478" s="156" t="s">
        <v>4328</v>
      </c>
      <c r="K6478" s="151" t="str">
        <f>IFERROR(IF(VLOOKUP(B6478,comp!$D:$L,1,FALSE)=B6478,"",""),"Novo")</f>
        <v/>
      </c>
    </row>
    <row r="6479" spans="1:11">
      <c r="A6479" s="151">
        <v>9813</v>
      </c>
      <c r="B6479" s="151">
        <v>709</v>
      </c>
      <c r="C6479" s="151" t="s">
        <v>4861</v>
      </c>
      <c r="D6479" s="151" t="s">
        <v>838</v>
      </c>
      <c r="E6479" s="151">
        <v>142.45038460000001</v>
      </c>
      <c r="F6479" s="154" t="s">
        <v>9134</v>
      </c>
      <c r="G6479" s="156">
        <v>102676.81271583401</v>
      </c>
      <c r="H6479" s="156">
        <v>0</v>
      </c>
      <c r="I6479" s="156">
        <v>26.002126400999998</v>
      </c>
      <c r="J6479" s="156" t="s">
        <v>4328</v>
      </c>
      <c r="K6479" s="151" t="str">
        <f>IFERROR(IF(VLOOKUP(B6479,comp!$D:$L,1,FALSE)=B6479,"",""),"Novo")</f>
        <v/>
      </c>
    </row>
    <row r="6480" spans="1:11">
      <c r="A6480" s="151">
        <v>9813</v>
      </c>
      <c r="B6480" s="151">
        <v>9815</v>
      </c>
      <c r="C6480" s="151" t="s">
        <v>796</v>
      </c>
      <c r="D6480" s="151" t="s">
        <v>826</v>
      </c>
      <c r="E6480" s="151">
        <v>1.9751131</v>
      </c>
      <c r="F6480" s="154" t="s">
        <v>9135</v>
      </c>
      <c r="G6480" s="156">
        <v>19.731379869000001</v>
      </c>
      <c r="H6480" s="156">
        <v>0</v>
      </c>
      <c r="I6480" s="156">
        <v>30.200904803999997</v>
      </c>
      <c r="J6480" s="156" t="s">
        <v>4328</v>
      </c>
      <c r="K6480" s="151" t="str">
        <f>IFERROR(IF(VLOOKUP(B6480,comp!$D:$L,1,FALSE)=B6480,"",""),"Novo")</f>
        <v/>
      </c>
    </row>
    <row r="6481" spans="1:11">
      <c r="A6481" s="151">
        <v>9813</v>
      </c>
      <c r="B6481" s="151">
        <v>37424</v>
      </c>
      <c r="C6481" s="151" t="s">
        <v>807</v>
      </c>
      <c r="D6481" s="151" t="s">
        <v>727</v>
      </c>
      <c r="E6481" s="151">
        <v>2.2669682999999998</v>
      </c>
      <c r="F6481" s="154" t="s">
        <v>8041</v>
      </c>
      <c r="G6481" s="156">
        <v>26.002126400999998</v>
      </c>
      <c r="H6481" s="156">
        <v>0</v>
      </c>
      <c r="I6481" s="156">
        <v>123.05655867</v>
      </c>
      <c r="J6481" s="156" t="s">
        <v>4328</v>
      </c>
      <c r="K6481" s="151" t="str">
        <f>IFERROR(IF(VLOOKUP(B6481,comp!$D:$L,1,FALSE)=B6481,"",""),"Novo")</f>
        <v/>
      </c>
    </row>
    <row r="6482" spans="1:11">
      <c r="A6482" s="151">
        <v>9813</v>
      </c>
      <c r="B6482" s="151">
        <v>37425</v>
      </c>
      <c r="C6482" s="151" t="s">
        <v>808</v>
      </c>
      <c r="D6482" s="151" t="s">
        <v>727</v>
      </c>
      <c r="E6482" s="151">
        <v>2.4434388999999999</v>
      </c>
      <c r="F6482" s="154" t="s">
        <v>9136</v>
      </c>
      <c r="G6482" s="156">
        <v>30.200904803999997</v>
      </c>
      <c r="H6482" s="156">
        <v>0</v>
      </c>
      <c r="I6482" s="156">
        <v>700.23528921600007</v>
      </c>
      <c r="J6482" s="156" t="s">
        <v>4328</v>
      </c>
      <c r="K6482" s="151" t="str">
        <f>IFERROR(IF(VLOOKUP(B6482,comp!$D:$L,1,FALSE)=B6482,"",""),"Novo")</f>
        <v/>
      </c>
    </row>
    <row r="6483" spans="1:11">
      <c r="A6483" s="151">
        <v>9813</v>
      </c>
      <c r="B6483" s="151">
        <v>37426</v>
      </c>
      <c r="C6483" s="151" t="s">
        <v>809</v>
      </c>
      <c r="D6483" s="151" t="s">
        <v>727</v>
      </c>
      <c r="E6483" s="151">
        <v>4.9321266000000001</v>
      </c>
      <c r="F6483" s="154" t="s">
        <v>8772</v>
      </c>
      <c r="G6483" s="156">
        <v>123.05655867</v>
      </c>
      <c r="H6483" s="156">
        <v>0</v>
      </c>
      <c r="I6483" s="156">
        <v>8316.988230095998</v>
      </c>
      <c r="J6483" s="156" t="s">
        <v>4328</v>
      </c>
      <c r="K6483" s="151" t="str">
        <f>IFERROR(IF(VLOOKUP(B6483,comp!$D:$L,1,FALSE)=B6483,"",""),"Novo")</f>
        <v/>
      </c>
    </row>
    <row r="6484" spans="1:11">
      <c r="A6484" s="151">
        <v>9813</v>
      </c>
      <c r="B6484" s="151">
        <v>37427</v>
      </c>
      <c r="C6484" s="151" t="s">
        <v>4862</v>
      </c>
      <c r="D6484" s="151" t="s">
        <v>727</v>
      </c>
      <c r="E6484" s="151">
        <v>11.7647058</v>
      </c>
      <c r="F6484" s="154" t="s">
        <v>9137</v>
      </c>
      <c r="G6484" s="156">
        <v>700.23528921600007</v>
      </c>
      <c r="H6484" s="156">
        <v>0</v>
      </c>
      <c r="I6484" s="156">
        <v>1329998.523051854</v>
      </c>
      <c r="J6484" s="156" t="s">
        <v>4328</v>
      </c>
      <c r="K6484" s="151" t="str">
        <f>IFERROR(IF(VLOOKUP(B6484,comp!$D:$L,1,FALSE)=B6484,"",""),"Novo")</f>
        <v/>
      </c>
    </row>
    <row r="6485" spans="1:11">
      <c r="A6485" s="151">
        <v>9813</v>
      </c>
      <c r="B6485" s="151">
        <v>37428</v>
      </c>
      <c r="C6485" s="151" t="s">
        <v>810</v>
      </c>
      <c r="D6485" s="151" t="s">
        <v>727</v>
      </c>
      <c r="E6485" s="151">
        <v>40.542986399999997</v>
      </c>
      <c r="F6485" s="154" t="s">
        <v>9138</v>
      </c>
      <c r="G6485" s="156">
        <v>8316.988230095998</v>
      </c>
      <c r="H6485" s="156">
        <v>0</v>
      </c>
      <c r="I6485" s="156">
        <v>158.51511120000001</v>
      </c>
      <c r="J6485" s="156" t="s">
        <v>4328</v>
      </c>
      <c r="K6485" s="151" t="str">
        <f>IFERROR(IF(VLOOKUP(B6485,comp!$D:$L,1,FALSE)=B6485,"",""),"Novo")</f>
        <v/>
      </c>
    </row>
    <row r="6486" spans="1:11">
      <c r="A6486" s="151">
        <v>9813</v>
      </c>
      <c r="B6486" s="151">
        <v>37429</v>
      </c>
      <c r="C6486" s="151" t="s">
        <v>811</v>
      </c>
      <c r="D6486" s="151" t="s">
        <v>727</v>
      </c>
      <c r="E6486" s="151">
        <v>512.68552030000001</v>
      </c>
      <c r="F6486" s="154" t="s">
        <v>9139</v>
      </c>
      <c r="G6486" s="156">
        <v>1329998.523051854</v>
      </c>
      <c r="H6486" s="156">
        <v>0</v>
      </c>
      <c r="I6486" s="156">
        <v>291.63791544099996</v>
      </c>
      <c r="J6486" s="156" t="s">
        <v>4328</v>
      </c>
      <c r="K6486" s="151" t="str">
        <f>IFERROR(IF(VLOOKUP(B6486,comp!$D:$L,1,FALSE)=B6486,"",""),"Novo")</f>
        <v/>
      </c>
    </row>
    <row r="6487" spans="1:11">
      <c r="A6487" s="151">
        <v>9813</v>
      </c>
      <c r="B6487" s="151">
        <v>37430</v>
      </c>
      <c r="C6487" s="151" t="s">
        <v>815</v>
      </c>
      <c r="D6487" s="151" t="s">
        <v>727</v>
      </c>
      <c r="E6487" s="151">
        <v>5.5972850000000003</v>
      </c>
      <c r="F6487" s="154" t="s">
        <v>9140</v>
      </c>
      <c r="G6487" s="156">
        <v>158.51511120000001</v>
      </c>
      <c r="H6487" s="156">
        <v>0</v>
      </c>
      <c r="I6487" s="156">
        <v>992.36062732800008</v>
      </c>
      <c r="J6487" s="156" t="s">
        <v>4328</v>
      </c>
      <c r="K6487" s="151" t="str">
        <f>IFERROR(IF(VLOOKUP(B6487,comp!$D:$L,1,FALSE)=B6487,"",""),"Novo")</f>
        <v/>
      </c>
    </row>
    <row r="6488" spans="1:11">
      <c r="A6488" s="151">
        <v>9813</v>
      </c>
      <c r="B6488" s="151">
        <v>37431</v>
      </c>
      <c r="C6488" s="151" t="s">
        <v>816</v>
      </c>
      <c r="D6488" s="151" t="s">
        <v>727</v>
      </c>
      <c r="E6488" s="151">
        <v>7.5927600999999996</v>
      </c>
      <c r="F6488" s="154" t="s">
        <v>9141</v>
      </c>
      <c r="G6488" s="156">
        <v>291.63791544099996</v>
      </c>
      <c r="H6488" s="156">
        <v>0</v>
      </c>
      <c r="I6488" s="156">
        <v>10092.409935731999</v>
      </c>
      <c r="J6488" s="156" t="s">
        <v>4328</v>
      </c>
      <c r="K6488" s="151" t="str">
        <f>IFERROR(IF(VLOOKUP(B6488,comp!$D:$L,1,FALSE)=B6488,"",""),"Novo")</f>
        <v/>
      </c>
    </row>
    <row r="6489" spans="1:11">
      <c r="A6489" s="151">
        <v>9813</v>
      </c>
      <c r="B6489" s="151">
        <v>37432</v>
      </c>
      <c r="C6489" s="151" t="s">
        <v>817</v>
      </c>
      <c r="D6489" s="151" t="s">
        <v>727</v>
      </c>
      <c r="E6489" s="151">
        <v>14.0045248</v>
      </c>
      <c r="F6489" s="154" t="s">
        <v>9142</v>
      </c>
      <c r="G6489" s="156">
        <v>992.36062732800008</v>
      </c>
      <c r="H6489" s="156">
        <v>0</v>
      </c>
      <c r="I6489" s="156">
        <v>877396.244693488</v>
      </c>
      <c r="J6489" s="156" t="s">
        <v>4328</v>
      </c>
      <c r="K6489" s="151" t="str">
        <f>IFERROR(IF(VLOOKUP(B6489,comp!$D:$L,1,FALSE)=B6489,"",""),"Novo")</f>
        <v/>
      </c>
    </row>
    <row r="6490" spans="1:11">
      <c r="A6490" s="151">
        <v>9813</v>
      </c>
      <c r="B6490" s="151">
        <v>37433</v>
      </c>
      <c r="C6490" s="151" t="s">
        <v>4863</v>
      </c>
      <c r="D6490" s="151" t="s">
        <v>727</v>
      </c>
      <c r="E6490" s="151">
        <v>44.660633400000002</v>
      </c>
      <c r="F6490" s="154" t="s">
        <v>9143</v>
      </c>
      <c r="G6490" s="156">
        <v>10092.409935731999</v>
      </c>
      <c r="H6490" s="156">
        <v>0</v>
      </c>
      <c r="I6490" s="156">
        <v>139.35746398500001</v>
      </c>
      <c r="J6490" s="156" t="s">
        <v>4328</v>
      </c>
      <c r="K6490" s="151" t="str">
        <f>IFERROR(IF(VLOOKUP(B6490,comp!$D:$L,1,FALSE)=B6490,"",""),"Novo")</f>
        <v/>
      </c>
    </row>
    <row r="6491" spans="1:11">
      <c r="A6491" s="151">
        <v>9813</v>
      </c>
      <c r="B6491" s="151">
        <v>37434</v>
      </c>
      <c r="C6491" s="151" t="s">
        <v>818</v>
      </c>
      <c r="D6491" s="151" t="s">
        <v>727</v>
      </c>
      <c r="E6491" s="151">
        <v>416.41176469999999</v>
      </c>
      <c r="F6491" s="154" t="s">
        <v>9144</v>
      </c>
      <c r="G6491" s="156">
        <v>877396.244693488</v>
      </c>
      <c r="H6491" s="156">
        <v>0</v>
      </c>
      <c r="I6491" s="156">
        <v>194.137826934</v>
      </c>
      <c r="J6491" s="156" t="s">
        <v>4328</v>
      </c>
      <c r="K6491" s="151" t="str">
        <f>IFERROR(IF(VLOOKUP(B6491,comp!$D:$L,1,FALSE)=B6491,"",""),"Novo")</f>
        <v/>
      </c>
    </row>
    <row r="6492" spans="1:11">
      <c r="A6492" s="151">
        <v>9813</v>
      </c>
      <c r="B6492" s="151">
        <v>37435</v>
      </c>
      <c r="C6492" s="151" t="s">
        <v>812</v>
      </c>
      <c r="D6492" s="151" t="s">
        <v>727</v>
      </c>
      <c r="E6492" s="151">
        <v>5.2488687000000001</v>
      </c>
      <c r="F6492" s="154" t="s">
        <v>9145</v>
      </c>
      <c r="G6492" s="156">
        <v>139.35746398500001</v>
      </c>
      <c r="H6492" s="156">
        <v>0</v>
      </c>
      <c r="I6492" s="156">
        <v>406.12398107999996</v>
      </c>
      <c r="J6492" s="156" t="s">
        <v>4328</v>
      </c>
      <c r="K6492" s="151" t="str">
        <f>IFERROR(IF(VLOOKUP(B6492,comp!$D:$L,1,FALSE)=B6492,"",""),"Novo")</f>
        <v/>
      </c>
    </row>
    <row r="6493" spans="1:11">
      <c r="A6493" s="151">
        <v>9813</v>
      </c>
      <c r="B6493" s="151">
        <v>37436</v>
      </c>
      <c r="C6493" s="151" t="s">
        <v>4864</v>
      </c>
      <c r="D6493" s="151" t="s">
        <v>727</v>
      </c>
      <c r="E6493" s="151">
        <v>6.1945701</v>
      </c>
      <c r="F6493" s="154" t="s">
        <v>9146</v>
      </c>
      <c r="G6493" s="156">
        <v>194.137826934</v>
      </c>
      <c r="H6493" s="156">
        <v>0</v>
      </c>
      <c r="I6493" s="156">
        <v>10092.409935731999</v>
      </c>
      <c r="J6493" s="156" t="s">
        <v>4328</v>
      </c>
      <c r="K6493" s="151" t="str">
        <f>IFERROR(IF(VLOOKUP(B6493,comp!$D:$L,1,FALSE)=B6493,"",""),"Novo")</f>
        <v/>
      </c>
    </row>
    <row r="6494" spans="1:11">
      <c r="A6494" s="151">
        <v>9813</v>
      </c>
      <c r="B6494" s="151">
        <v>37437</v>
      </c>
      <c r="C6494" s="151" t="s">
        <v>813</v>
      </c>
      <c r="D6494" s="151" t="s">
        <v>727</v>
      </c>
      <c r="E6494" s="151">
        <v>8.9592759999999991</v>
      </c>
      <c r="F6494" s="154" t="s">
        <v>9147</v>
      </c>
      <c r="G6494" s="156">
        <v>406.12398107999996</v>
      </c>
      <c r="H6494" s="156">
        <v>0</v>
      </c>
      <c r="I6494" s="156">
        <v>431395.34405948501</v>
      </c>
      <c r="J6494" s="156" t="s">
        <v>4328</v>
      </c>
      <c r="K6494" s="151" t="str">
        <f>IFERROR(IF(VLOOKUP(B6494,comp!$D:$L,1,FALSE)=B6494,"",""),"Novo")</f>
        <v/>
      </c>
    </row>
    <row r="6495" spans="1:11">
      <c r="A6495" s="151">
        <v>9813</v>
      </c>
      <c r="B6495" s="151">
        <v>37438</v>
      </c>
      <c r="C6495" s="151" t="s">
        <v>4865</v>
      </c>
      <c r="D6495" s="151" t="s">
        <v>727</v>
      </c>
      <c r="E6495" s="151">
        <v>44.660633400000002</v>
      </c>
      <c r="F6495" s="154" t="s">
        <v>9143</v>
      </c>
      <c r="G6495" s="156">
        <v>10092.409935731999</v>
      </c>
      <c r="H6495" s="156">
        <v>0</v>
      </c>
      <c r="I6495" s="156">
        <v>4319.177862935001</v>
      </c>
      <c r="J6495" s="156" t="s">
        <v>4328</v>
      </c>
      <c r="K6495" s="151" t="str">
        <f>IFERROR(IF(VLOOKUP(B6495,comp!$D:$L,1,FALSE)=B6495,"",""),"Novo")</f>
        <v/>
      </c>
    </row>
    <row r="6496" spans="1:11">
      <c r="A6496" s="151">
        <v>9813</v>
      </c>
      <c r="B6496" s="151">
        <v>37439</v>
      </c>
      <c r="C6496" s="151" t="s">
        <v>814</v>
      </c>
      <c r="D6496" s="151" t="s">
        <v>727</v>
      </c>
      <c r="E6496" s="151">
        <v>291.98642530000001</v>
      </c>
      <c r="F6496" s="154" t="s">
        <v>9148</v>
      </c>
      <c r="G6496" s="156">
        <v>431395.34405948501</v>
      </c>
      <c r="H6496" s="156">
        <v>0</v>
      </c>
      <c r="I6496" s="156">
        <v>4319.177862935001</v>
      </c>
      <c r="J6496" s="156" t="s">
        <v>4328</v>
      </c>
      <c r="K6496" s="151" t="str">
        <f>IFERROR(IF(VLOOKUP(B6496,comp!$D:$L,1,FALSE)=B6496,"",""),"Novo")</f>
        <v/>
      </c>
    </row>
    <row r="6497" spans="1:11">
      <c r="A6497" s="151">
        <v>9813</v>
      </c>
      <c r="B6497" s="151">
        <v>37440</v>
      </c>
      <c r="C6497" s="151" t="s">
        <v>819</v>
      </c>
      <c r="D6497" s="151" t="s">
        <v>727</v>
      </c>
      <c r="E6497" s="151">
        <v>29.217194500000002</v>
      </c>
      <c r="F6497" s="154" t="s">
        <v>9149</v>
      </c>
      <c r="G6497" s="156">
        <v>4319.177862935001</v>
      </c>
      <c r="H6497" s="156">
        <v>0</v>
      </c>
      <c r="I6497" s="156">
        <v>6265.9394483120004</v>
      </c>
      <c r="J6497" s="156" t="s">
        <v>4328</v>
      </c>
      <c r="K6497" s="151" t="str">
        <f>IFERROR(IF(VLOOKUP(B6497,comp!$D:$L,1,FALSE)=B6497,"",""),"Novo")</f>
        <v/>
      </c>
    </row>
    <row r="6498" spans="1:11">
      <c r="A6498" s="151">
        <v>9813</v>
      </c>
      <c r="B6498" s="151">
        <v>37441</v>
      </c>
      <c r="C6498" s="151" t="s">
        <v>820</v>
      </c>
      <c r="D6498" s="151" t="s">
        <v>727</v>
      </c>
      <c r="E6498" s="151">
        <v>29.217194500000002</v>
      </c>
      <c r="F6498" s="154" t="s">
        <v>9149</v>
      </c>
      <c r="G6498" s="156">
        <v>4319.177862935001</v>
      </c>
      <c r="H6498" s="156">
        <v>0</v>
      </c>
      <c r="I6498" s="156">
        <v>6855.8540628749997</v>
      </c>
      <c r="J6498" s="156" t="s">
        <v>4328</v>
      </c>
      <c r="K6498" s="151" t="str">
        <f>IFERROR(IF(VLOOKUP(B6498,comp!$D:$L,1,FALSE)=B6498,"",""),"Novo")</f>
        <v/>
      </c>
    </row>
    <row r="6499" spans="1:11">
      <c r="A6499" s="151">
        <v>9813</v>
      </c>
      <c r="B6499" s="151">
        <v>37442</v>
      </c>
      <c r="C6499" s="151" t="s">
        <v>821</v>
      </c>
      <c r="D6499" s="151" t="s">
        <v>727</v>
      </c>
      <c r="E6499" s="151">
        <v>35.1900452</v>
      </c>
      <c r="F6499" s="154" t="s">
        <v>9150</v>
      </c>
      <c r="G6499" s="156">
        <v>6265.9394483120004</v>
      </c>
      <c r="H6499" s="156">
        <v>0</v>
      </c>
      <c r="I6499" s="156">
        <v>7090.4476394309995</v>
      </c>
      <c r="J6499" s="156" t="s">
        <v>4328</v>
      </c>
      <c r="K6499" s="151" t="str">
        <f>IFERROR(IF(VLOOKUP(B6499,comp!$D:$L,1,FALSE)=B6499,"",""),"Novo")</f>
        <v/>
      </c>
    </row>
    <row r="6500" spans="1:11">
      <c r="A6500" s="151">
        <v>9813</v>
      </c>
      <c r="B6500" s="151">
        <v>37443</v>
      </c>
      <c r="C6500" s="151" t="s">
        <v>4866</v>
      </c>
      <c r="D6500" s="151" t="s">
        <v>727</v>
      </c>
      <c r="E6500" s="151">
        <v>36.809954699999999</v>
      </c>
      <c r="F6500" s="154" t="s">
        <v>9151</v>
      </c>
      <c r="G6500" s="156">
        <v>6855.8540628749997</v>
      </c>
      <c r="H6500" s="156">
        <v>0</v>
      </c>
      <c r="I6500" s="156">
        <v>16290.002034900001</v>
      </c>
      <c r="J6500" s="156" t="s">
        <v>4328</v>
      </c>
      <c r="K6500" s="151" t="str">
        <f>IFERROR(IF(VLOOKUP(B6500,comp!$D:$L,1,FALSE)=B6500,"",""),"Novo")</f>
        <v/>
      </c>
    </row>
    <row r="6501" spans="1:11">
      <c r="A6501" s="151">
        <v>9813</v>
      </c>
      <c r="B6501" s="151">
        <v>37444</v>
      </c>
      <c r="C6501" s="151" t="s">
        <v>4867</v>
      </c>
      <c r="D6501" s="151" t="s">
        <v>727</v>
      </c>
      <c r="E6501" s="151">
        <v>37.434389099999997</v>
      </c>
      <c r="F6501" s="154" t="s">
        <v>9152</v>
      </c>
      <c r="G6501" s="156">
        <v>7090.4476394309995</v>
      </c>
      <c r="H6501" s="156">
        <v>0</v>
      </c>
      <c r="I6501" s="156">
        <v>19359.441622728002</v>
      </c>
      <c r="J6501" s="156" t="s">
        <v>4328</v>
      </c>
      <c r="K6501" s="151" t="str">
        <f>IFERROR(IF(VLOOKUP(B6501,comp!$D:$L,1,FALSE)=B6501,"",""),"Novo")</f>
        <v/>
      </c>
    </row>
    <row r="6502" spans="1:11">
      <c r="A6502" s="151">
        <v>9813</v>
      </c>
      <c r="B6502" s="151">
        <v>37445</v>
      </c>
      <c r="C6502" s="151" t="s">
        <v>4868</v>
      </c>
      <c r="D6502" s="151" t="s">
        <v>727</v>
      </c>
      <c r="E6502" s="151">
        <v>56.739818999999997</v>
      </c>
      <c r="F6502" s="154" t="s">
        <v>9153</v>
      </c>
      <c r="G6502" s="156">
        <v>16290.002034900001</v>
      </c>
      <c r="H6502" s="156">
        <v>0</v>
      </c>
      <c r="I6502" s="156">
        <v>19970.343525672</v>
      </c>
      <c r="J6502" s="156" t="s">
        <v>4328</v>
      </c>
      <c r="K6502" s="151" t="str">
        <f>IFERROR(IF(VLOOKUP(B6502,comp!$D:$L,1,FALSE)=B6502,"",""),"Novo")</f>
        <v/>
      </c>
    </row>
    <row r="6503" spans="1:11">
      <c r="A6503" s="151">
        <v>9813</v>
      </c>
      <c r="B6503" s="151">
        <v>37446</v>
      </c>
      <c r="C6503" s="151" t="s">
        <v>822</v>
      </c>
      <c r="D6503" s="151" t="s">
        <v>727</v>
      </c>
      <c r="E6503" s="151">
        <v>61.855203600000003</v>
      </c>
      <c r="F6503" s="154" t="s">
        <v>9154</v>
      </c>
      <c r="G6503" s="156">
        <v>19359.441622728002</v>
      </c>
      <c r="H6503" s="156">
        <v>0</v>
      </c>
      <c r="I6503" s="156">
        <v>37573.553483570999</v>
      </c>
      <c r="J6503" s="156" t="s">
        <v>4328</v>
      </c>
      <c r="K6503" s="151" t="str">
        <f>IFERROR(IF(VLOOKUP(B6503,comp!$D:$L,1,FALSE)=B6503,"",""),"Novo")</f>
        <v/>
      </c>
    </row>
    <row r="6504" spans="1:11">
      <c r="A6504" s="151">
        <v>9813</v>
      </c>
      <c r="B6504" s="151">
        <v>37447</v>
      </c>
      <c r="C6504" s="151" t="s">
        <v>823</v>
      </c>
      <c r="D6504" s="151" t="s">
        <v>727</v>
      </c>
      <c r="E6504" s="151">
        <v>62.823529399999998</v>
      </c>
      <c r="F6504" s="154" t="s">
        <v>9155</v>
      </c>
      <c r="G6504" s="156">
        <v>19970.343525672</v>
      </c>
      <c r="H6504" s="156">
        <v>0</v>
      </c>
      <c r="I6504" s="156">
        <v>0.62000002499999995</v>
      </c>
      <c r="J6504" s="156" t="s">
        <v>4328</v>
      </c>
      <c r="K6504" s="151" t="str">
        <f>IFERROR(IF(VLOOKUP(B6504,comp!$D:$L,1,FALSE)=B6504,"",""),"Novo")</f>
        <v/>
      </c>
    </row>
    <row r="6505" spans="1:11">
      <c r="A6505" s="151">
        <v>9813</v>
      </c>
      <c r="B6505" s="151">
        <v>37448</v>
      </c>
      <c r="C6505" s="151" t="s">
        <v>824</v>
      </c>
      <c r="D6505" s="151" t="s">
        <v>727</v>
      </c>
      <c r="E6505" s="151">
        <v>86.171945699999995</v>
      </c>
      <c r="F6505" s="154" t="s">
        <v>9156</v>
      </c>
      <c r="G6505" s="156">
        <v>37573.553483570999</v>
      </c>
      <c r="H6505" s="156">
        <v>0</v>
      </c>
      <c r="I6505" s="156">
        <v>33.879998768</v>
      </c>
      <c r="J6505" s="156" t="s">
        <v>4328</v>
      </c>
      <c r="K6505" s="151" t="str">
        <f>IFERROR(IF(VLOOKUP(B6505,comp!$D:$L,1,FALSE)=B6505,"",""),"Novo")</f>
        <v/>
      </c>
    </row>
    <row r="6506" spans="1:11">
      <c r="A6506" s="151">
        <v>9813</v>
      </c>
      <c r="B6506" s="151">
        <v>39848</v>
      </c>
      <c r="C6506" s="151" t="s">
        <v>1799</v>
      </c>
      <c r="D6506" s="151" t="s">
        <v>826</v>
      </c>
      <c r="E6506" s="151">
        <v>0.3502825</v>
      </c>
      <c r="F6506" s="154" t="s">
        <v>7680</v>
      </c>
      <c r="G6506" s="156">
        <v>0.62000002499999995</v>
      </c>
      <c r="H6506" s="156">
        <v>0</v>
      </c>
      <c r="I6506" s="156">
        <v>77.123301675000008</v>
      </c>
      <c r="J6506" s="156" t="s">
        <v>4328</v>
      </c>
      <c r="K6506" s="151" t="str">
        <f>IFERROR(IF(VLOOKUP(B6506,comp!$D:$L,1,FALSE)=B6506,"",""),"Novo")</f>
        <v/>
      </c>
    </row>
    <row r="6507" spans="1:11">
      <c r="A6507" s="151">
        <v>9813</v>
      </c>
      <c r="B6507" s="151">
        <v>44504</v>
      </c>
      <c r="C6507" s="151" t="s">
        <v>4869</v>
      </c>
      <c r="D6507" s="151" t="s">
        <v>838</v>
      </c>
      <c r="E6507" s="151">
        <v>2.5882352000000002</v>
      </c>
      <c r="F6507" s="154" t="s">
        <v>9157</v>
      </c>
      <c r="G6507" s="156">
        <v>33.879998768</v>
      </c>
      <c r="H6507" s="156">
        <v>0</v>
      </c>
      <c r="I6507" s="156">
        <v>86.916378410999997</v>
      </c>
      <c r="J6507" s="156" t="s">
        <v>4328</v>
      </c>
      <c r="K6507" s="151" t="str">
        <f>IFERROR(IF(VLOOKUP(B6507,comp!$D:$L,1,FALSE)=B6507,"",""),"Novo")</f>
        <v/>
      </c>
    </row>
    <row r="6508" spans="1:11">
      <c r="A6508" s="151">
        <v>9813</v>
      </c>
      <c r="B6508" s="151">
        <v>44505</v>
      </c>
      <c r="C6508" s="151" t="s">
        <v>4870</v>
      </c>
      <c r="D6508" s="151" t="s">
        <v>838</v>
      </c>
      <c r="E6508" s="151">
        <v>3.9049773000000001</v>
      </c>
      <c r="F6508" s="154" t="s">
        <v>9158</v>
      </c>
      <c r="G6508" s="156">
        <v>77.123301675000008</v>
      </c>
      <c r="H6508" s="156">
        <v>0</v>
      </c>
      <c r="I6508" s="156">
        <v>135.79388943399999</v>
      </c>
      <c r="J6508" s="156" t="s">
        <v>4328</v>
      </c>
      <c r="K6508" s="151" t="str">
        <f>IFERROR(IF(VLOOKUP(B6508,comp!$D:$L,1,FALSE)=B6508,"",""),"Novo")</f>
        <v/>
      </c>
    </row>
    <row r="6509" spans="1:11">
      <c r="A6509" s="151">
        <v>9813</v>
      </c>
      <c r="B6509" s="151">
        <v>44506</v>
      </c>
      <c r="C6509" s="151" t="s">
        <v>4871</v>
      </c>
      <c r="D6509" s="151" t="s">
        <v>838</v>
      </c>
      <c r="E6509" s="151">
        <v>4.1447963000000003</v>
      </c>
      <c r="F6509" s="154" t="s">
        <v>9159</v>
      </c>
      <c r="G6509" s="156">
        <v>86.916378410999997</v>
      </c>
      <c r="H6509" s="156">
        <v>0</v>
      </c>
      <c r="I6509" s="156">
        <v>305.408458817</v>
      </c>
      <c r="J6509" s="156" t="s">
        <v>4328</v>
      </c>
      <c r="K6509" s="151" t="str">
        <f>IFERROR(IF(VLOOKUP(B6509,comp!$D:$L,1,FALSE)=B6509,"",""),"Novo")</f>
        <v/>
      </c>
    </row>
    <row r="6510" spans="1:11">
      <c r="A6510" s="151">
        <v>9813</v>
      </c>
      <c r="B6510" s="151">
        <v>44507</v>
      </c>
      <c r="C6510" s="151" t="s">
        <v>4872</v>
      </c>
      <c r="D6510" s="151" t="s">
        <v>838</v>
      </c>
      <c r="E6510" s="151">
        <v>5.1809953999999996</v>
      </c>
      <c r="F6510" s="154" t="s">
        <v>9160</v>
      </c>
      <c r="G6510" s="156">
        <v>135.79388943399999</v>
      </c>
      <c r="H6510" s="156">
        <v>0</v>
      </c>
      <c r="I6510" s="156">
        <v>548.04524786799993</v>
      </c>
      <c r="J6510" s="156" t="s">
        <v>4328</v>
      </c>
      <c r="K6510" s="151" t="str">
        <f>IFERROR(IF(VLOOKUP(B6510,comp!$D:$L,1,FALSE)=B6510,"",""),"Novo")</f>
        <v/>
      </c>
    </row>
    <row r="6511" spans="1:11">
      <c r="A6511" s="151">
        <v>9813</v>
      </c>
      <c r="B6511" s="151">
        <v>44508</v>
      </c>
      <c r="C6511" s="151" t="s">
        <v>4873</v>
      </c>
      <c r="D6511" s="151" t="s">
        <v>838</v>
      </c>
      <c r="E6511" s="151">
        <v>7.7692306999999996</v>
      </c>
      <c r="F6511" s="154" t="s">
        <v>9161</v>
      </c>
      <c r="G6511" s="156">
        <v>305.408458817</v>
      </c>
      <c r="H6511" s="156">
        <v>0</v>
      </c>
      <c r="I6511" s="156">
        <v>845.03999849100001</v>
      </c>
      <c r="J6511" s="156" t="s">
        <v>4328</v>
      </c>
      <c r="K6511" s="151" t="str">
        <f>IFERROR(IF(VLOOKUP(B6511,comp!$D:$L,1,FALSE)=B6511,"",""),"Novo")</f>
        <v/>
      </c>
    </row>
    <row r="6512" spans="1:11">
      <c r="A6512" s="151">
        <v>9813</v>
      </c>
      <c r="B6512" s="151">
        <v>44509</v>
      </c>
      <c r="C6512" s="151" t="s">
        <v>4874</v>
      </c>
      <c r="D6512" s="151" t="s">
        <v>838</v>
      </c>
      <c r="E6512" s="151">
        <v>10.407239799999999</v>
      </c>
      <c r="F6512" s="154" t="s">
        <v>9162</v>
      </c>
      <c r="G6512" s="156">
        <v>548.04524786799993</v>
      </c>
      <c r="H6512" s="156">
        <v>0</v>
      </c>
      <c r="I6512" s="156">
        <v>356.03511008799995</v>
      </c>
      <c r="J6512" s="156" t="s">
        <v>4328</v>
      </c>
      <c r="K6512" s="151" t="str">
        <f>IFERROR(IF(VLOOKUP(B6512,comp!$D:$L,1,FALSE)=B6512,"",""),"Novo")</f>
        <v/>
      </c>
    </row>
    <row r="6513" spans="1:11">
      <c r="A6513" s="151">
        <v>9813</v>
      </c>
      <c r="B6513" s="151">
        <v>44510</v>
      </c>
      <c r="C6513" s="151" t="s">
        <v>4875</v>
      </c>
      <c r="D6513" s="151" t="s">
        <v>838</v>
      </c>
      <c r="E6513" s="151">
        <v>12.9230769</v>
      </c>
      <c r="F6513" s="154" t="s">
        <v>9163</v>
      </c>
      <c r="G6513" s="156">
        <v>845.03999849100001</v>
      </c>
      <c r="H6513" s="156">
        <v>0</v>
      </c>
      <c r="I6513" s="156">
        <v>42.086537227000001</v>
      </c>
      <c r="J6513" s="156" t="s">
        <v>4328</v>
      </c>
      <c r="K6513" s="151" t="str">
        <f>IFERROR(IF(VLOOKUP(B6513,comp!$D:$L,1,FALSE)=B6513,"",""),"Novo")</f>
        <v/>
      </c>
    </row>
    <row r="6514" spans="1:11">
      <c r="A6514" s="151">
        <v>9813</v>
      </c>
      <c r="B6514" s="151">
        <v>44511</v>
      </c>
      <c r="C6514" s="151" t="s">
        <v>4876</v>
      </c>
      <c r="D6514" s="151" t="s">
        <v>838</v>
      </c>
      <c r="E6514" s="151">
        <v>8.3891401999999999</v>
      </c>
      <c r="F6514" s="154" t="s">
        <v>9164</v>
      </c>
      <c r="G6514" s="156">
        <v>356.03511008799995</v>
      </c>
      <c r="H6514" s="156">
        <v>0</v>
      </c>
      <c r="I6514" s="156">
        <v>83.891400860000005</v>
      </c>
      <c r="J6514" s="156" t="s">
        <v>4328</v>
      </c>
      <c r="K6514" s="151" t="str">
        <f>IFERROR(IF(VLOOKUP(B6514,comp!$D:$L,1,FALSE)=B6514,"",""),"Novo")</f>
        <v/>
      </c>
    </row>
    <row r="6515" spans="1:11">
      <c r="A6515" s="151">
        <v>9813</v>
      </c>
      <c r="B6515" s="151">
        <v>44512</v>
      </c>
      <c r="C6515" s="151" t="s">
        <v>4877</v>
      </c>
      <c r="D6515" s="151" t="s">
        <v>838</v>
      </c>
      <c r="E6515" s="151">
        <v>2.8846153000000001</v>
      </c>
      <c r="F6515" s="154" t="s">
        <v>9165</v>
      </c>
      <c r="G6515" s="156">
        <v>42.086537227000001</v>
      </c>
      <c r="H6515" s="156">
        <v>0</v>
      </c>
      <c r="I6515" s="156">
        <v>107.76923040999999</v>
      </c>
      <c r="J6515" s="156" t="s">
        <v>4328</v>
      </c>
      <c r="K6515" s="151" t="str">
        <f>IFERROR(IF(VLOOKUP(B6515,comp!$D:$L,1,FALSE)=B6515,"",""),"Novo")</f>
        <v/>
      </c>
    </row>
    <row r="6516" spans="1:11">
      <c r="A6516" s="151">
        <v>9813</v>
      </c>
      <c r="B6516" s="151">
        <v>44513</v>
      </c>
      <c r="C6516" s="151" t="s">
        <v>4878</v>
      </c>
      <c r="D6516" s="151" t="s">
        <v>838</v>
      </c>
      <c r="E6516" s="151">
        <v>4.0723981</v>
      </c>
      <c r="F6516" s="154" t="s">
        <v>8747</v>
      </c>
      <c r="G6516" s="156">
        <v>83.891400860000005</v>
      </c>
      <c r="H6516" s="156">
        <v>0</v>
      </c>
      <c r="I6516" s="156">
        <v>162.48495433600002</v>
      </c>
      <c r="J6516" s="156" t="s">
        <v>4328</v>
      </c>
      <c r="K6516" s="151" t="str">
        <f>IFERROR(IF(VLOOKUP(B6516,comp!$D:$L,1,FALSE)=B6516,"",""),"Novo")</f>
        <v/>
      </c>
    </row>
    <row r="6517" spans="1:11">
      <c r="A6517" s="151">
        <v>9813</v>
      </c>
      <c r="B6517" s="151">
        <v>44514</v>
      </c>
      <c r="C6517" s="151" t="s">
        <v>4879</v>
      </c>
      <c r="D6517" s="151" t="s">
        <v>838</v>
      </c>
      <c r="E6517" s="151">
        <v>4.6153845999999996</v>
      </c>
      <c r="F6517" s="154" t="s">
        <v>9166</v>
      </c>
      <c r="G6517" s="156">
        <v>107.76923040999999</v>
      </c>
      <c r="H6517" s="156">
        <v>0</v>
      </c>
      <c r="I6517" s="156">
        <v>650.29628544000002</v>
      </c>
      <c r="J6517" s="156" t="s">
        <v>4328</v>
      </c>
      <c r="K6517" s="151" t="str">
        <f>IFERROR(IF(VLOOKUP(B6517,comp!$D:$L,1,FALSE)=B6517,"",""),"Novo")</f>
        <v/>
      </c>
    </row>
    <row r="6518" spans="1:11">
      <c r="A6518" s="151">
        <v>9813</v>
      </c>
      <c r="B6518" s="151">
        <v>44515</v>
      </c>
      <c r="C6518" s="151" t="s">
        <v>4880</v>
      </c>
      <c r="D6518" s="151" t="s">
        <v>838</v>
      </c>
      <c r="E6518" s="151">
        <v>5.6674208000000004</v>
      </c>
      <c r="F6518" s="154" t="s">
        <v>9167</v>
      </c>
      <c r="G6518" s="156">
        <v>162.48495433600002</v>
      </c>
      <c r="H6518" s="156">
        <v>0</v>
      </c>
      <c r="I6518" s="156">
        <v>1011.5950159560001</v>
      </c>
      <c r="J6518" s="156" t="s">
        <v>4328</v>
      </c>
      <c r="K6518" s="151" t="str">
        <f>IFERROR(IF(VLOOKUP(B6518,comp!$D:$L,1,FALSE)=B6518,"",""),"Novo")</f>
        <v/>
      </c>
    </row>
    <row r="6519" spans="1:11">
      <c r="A6519" s="151">
        <v>9813</v>
      </c>
      <c r="B6519" s="151">
        <v>44516</v>
      </c>
      <c r="C6519" s="151" t="s">
        <v>4881</v>
      </c>
      <c r="D6519" s="151" t="s">
        <v>838</v>
      </c>
      <c r="E6519" s="151">
        <v>11.337104</v>
      </c>
      <c r="F6519" s="154" t="s">
        <v>9168</v>
      </c>
      <c r="G6519" s="156">
        <v>650.29628544000002</v>
      </c>
      <c r="H6519" s="156">
        <v>0</v>
      </c>
      <c r="I6519" s="156">
        <v>197294.09065669499</v>
      </c>
      <c r="J6519" s="156" t="s">
        <v>4328</v>
      </c>
      <c r="K6519" s="151" t="str">
        <f>IFERROR(IF(VLOOKUP(B6519,comp!$D:$L,1,FALSE)=B6519,"",""),"Novo")</f>
        <v/>
      </c>
    </row>
    <row r="6520" spans="1:11">
      <c r="A6520" s="151">
        <v>9813</v>
      </c>
      <c r="B6520" s="151">
        <v>44517</v>
      </c>
      <c r="C6520" s="151" t="s">
        <v>4882</v>
      </c>
      <c r="D6520" s="151" t="s">
        <v>838</v>
      </c>
      <c r="E6520" s="151">
        <v>14.1402714</v>
      </c>
      <c r="F6520" s="154" t="s">
        <v>9169</v>
      </c>
      <c r="G6520" s="156">
        <v>1011.5950159560001</v>
      </c>
      <c r="H6520" s="156">
        <v>0</v>
      </c>
      <c r="I6520" s="156">
        <v>511810.77859475196</v>
      </c>
      <c r="J6520" s="156" t="s">
        <v>4328</v>
      </c>
      <c r="K6520" s="151" t="str">
        <f>IFERROR(IF(VLOOKUP(B6520,comp!$D:$L,1,FALSE)=B6520,"",""),"Novo")</f>
        <v/>
      </c>
    </row>
    <row r="6521" spans="1:11">
      <c r="A6521" s="151">
        <v>9813</v>
      </c>
      <c r="B6521" s="151">
        <v>44519</v>
      </c>
      <c r="C6521" s="151" t="s">
        <v>800</v>
      </c>
      <c r="D6521" s="151" t="s">
        <v>826</v>
      </c>
      <c r="E6521" s="151">
        <v>197.4619333</v>
      </c>
      <c r="F6521" s="154" t="s">
        <v>9170</v>
      </c>
      <c r="G6521" s="156">
        <v>197294.09065669499</v>
      </c>
      <c r="H6521" s="156">
        <v>0</v>
      </c>
      <c r="I6521" s="156">
        <v>133.20678012400001</v>
      </c>
      <c r="J6521" s="156" t="s">
        <v>4328</v>
      </c>
      <c r="K6521" s="151" t="str">
        <f>IFERROR(IF(VLOOKUP(B6521,comp!$D:$L,1,FALSE)=B6521,"",""),"Novo")</f>
        <v/>
      </c>
    </row>
    <row r="6522" spans="1:11">
      <c r="A6522" s="151">
        <v>9813</v>
      </c>
      <c r="B6522" s="151">
        <v>44520</v>
      </c>
      <c r="C6522" s="151" t="s">
        <v>801</v>
      </c>
      <c r="D6522" s="151" t="s">
        <v>826</v>
      </c>
      <c r="E6522" s="151">
        <v>318.03909759999999</v>
      </c>
      <c r="F6522" s="154" t="s">
        <v>9171</v>
      </c>
      <c r="G6522" s="156">
        <v>511810.77859475196</v>
      </c>
      <c r="H6522" s="156">
        <v>0</v>
      </c>
      <c r="I6522" s="156">
        <v>1577524.9201164832</v>
      </c>
      <c r="J6522" s="156" t="s">
        <v>4328</v>
      </c>
      <c r="K6522" s="151" t="str">
        <f>IFERROR(IF(VLOOKUP(B6522,comp!$D:$L,1,FALSE)=B6522,"",""),"Novo")</f>
        <v/>
      </c>
    </row>
    <row r="6523" spans="1:11">
      <c r="A6523" s="151">
        <v>9813</v>
      </c>
      <c r="B6523" s="151">
        <v>44521</v>
      </c>
      <c r="C6523" s="151" t="s">
        <v>4883</v>
      </c>
      <c r="D6523" s="151" t="s">
        <v>826</v>
      </c>
      <c r="E6523" s="151">
        <v>5.1312319000000004</v>
      </c>
      <c r="F6523" s="154" t="s">
        <v>9172</v>
      </c>
      <c r="G6523" s="156">
        <v>133.20678012400001</v>
      </c>
      <c r="H6523" s="156">
        <v>0</v>
      </c>
      <c r="I6523" s="156">
        <v>3489492.2821</v>
      </c>
      <c r="J6523" s="156" t="s">
        <v>4328</v>
      </c>
      <c r="K6523" s="151" t="str">
        <f>IFERROR(IF(VLOOKUP(B6523,comp!$D:$L,1,FALSE)=B6523,"",""),"Novo")</f>
        <v/>
      </c>
    </row>
    <row r="6524" spans="1:11">
      <c r="A6524" s="151">
        <v>9813</v>
      </c>
      <c r="B6524" s="151">
        <v>44522</v>
      </c>
      <c r="C6524" s="151" t="s">
        <v>802</v>
      </c>
      <c r="D6524" s="151" t="s">
        <v>826</v>
      </c>
      <c r="E6524" s="151">
        <v>558.35858270000006</v>
      </c>
      <c r="F6524" s="154" t="s">
        <v>9173</v>
      </c>
      <c r="G6524" s="156">
        <v>1577524.9201164832</v>
      </c>
      <c r="H6524" s="156">
        <v>0</v>
      </c>
      <c r="I6524" s="156">
        <v>666.24639616000002</v>
      </c>
      <c r="J6524" s="156" t="s">
        <v>4328</v>
      </c>
      <c r="K6524" s="151" t="str">
        <f>IFERROR(IF(VLOOKUP(B6524,comp!$D:$L,1,FALSE)=B6524,"",""),"Novo")</f>
        <v/>
      </c>
    </row>
    <row r="6525" spans="1:11">
      <c r="A6525" s="151">
        <v>9813</v>
      </c>
      <c r="B6525" s="151">
        <v>44523</v>
      </c>
      <c r="C6525" s="151" t="s">
        <v>803</v>
      </c>
      <c r="D6525" s="151" t="s">
        <v>826</v>
      </c>
      <c r="E6525" s="151">
        <v>830.43605000000002</v>
      </c>
      <c r="F6525" s="154" t="s">
        <v>9174</v>
      </c>
      <c r="G6525" s="156">
        <v>3489492.2821</v>
      </c>
      <c r="H6525" s="156">
        <v>0</v>
      </c>
      <c r="I6525" s="156">
        <v>4019498.1690222239</v>
      </c>
      <c r="J6525" s="156" t="s">
        <v>4328</v>
      </c>
      <c r="K6525" s="151" t="str">
        <f>IFERROR(IF(VLOOKUP(B6525,comp!$D:$L,1,FALSE)=B6525,"",""),"Novo")</f>
        <v/>
      </c>
    </row>
    <row r="6526" spans="1:11">
      <c r="A6526" s="151">
        <v>9813</v>
      </c>
      <c r="B6526" s="151">
        <v>44524</v>
      </c>
      <c r="C6526" s="151" t="s">
        <v>4884</v>
      </c>
      <c r="D6526" s="151" t="s">
        <v>826</v>
      </c>
      <c r="E6526" s="151">
        <v>11.475135999999999</v>
      </c>
      <c r="F6526" s="154" t="s">
        <v>9175</v>
      </c>
      <c r="G6526" s="156">
        <v>666.24639616000002</v>
      </c>
      <c r="H6526" s="156">
        <v>0</v>
      </c>
      <c r="I6526" s="156">
        <v>2934.9387176220002</v>
      </c>
      <c r="J6526" s="156" t="s">
        <v>4328</v>
      </c>
      <c r="K6526" s="151" t="str">
        <f>IFERROR(IF(VLOOKUP(B6526,comp!$D:$L,1,FALSE)=B6526,"",""),"Novo")</f>
        <v/>
      </c>
    </row>
    <row r="6527" spans="1:11">
      <c r="A6527" s="151">
        <v>9813</v>
      </c>
      <c r="B6527" s="151">
        <v>44525</v>
      </c>
      <c r="C6527" s="151" t="s">
        <v>805</v>
      </c>
      <c r="D6527" s="151" t="s">
        <v>826</v>
      </c>
      <c r="E6527" s="151">
        <v>891.27289859999996</v>
      </c>
      <c r="F6527" s="154" t="s">
        <v>9176</v>
      </c>
      <c r="G6527" s="156">
        <v>4019498.1690222239</v>
      </c>
      <c r="H6527" s="156">
        <v>0</v>
      </c>
      <c r="I6527" s="156">
        <v>877528.19124719989</v>
      </c>
      <c r="J6527" s="156" t="s">
        <v>4328</v>
      </c>
      <c r="K6527" s="151" t="str">
        <f>IFERROR(IF(VLOOKUP(B6527,comp!$D:$L,1,FALSE)=B6527,"",""),"Novo")</f>
        <v/>
      </c>
    </row>
    <row r="6528" spans="1:11">
      <c r="A6528" s="151">
        <v>9813</v>
      </c>
      <c r="B6528" s="151">
        <v>44526</v>
      </c>
      <c r="C6528" s="151" t="s">
        <v>797</v>
      </c>
      <c r="D6528" s="151" t="s">
        <v>826</v>
      </c>
      <c r="E6528" s="151">
        <v>24.084512700000001</v>
      </c>
      <c r="F6528" s="154" t="s">
        <v>9177</v>
      </c>
      <c r="G6528" s="156">
        <v>2934.9387176220002</v>
      </c>
      <c r="H6528" s="156">
        <v>0</v>
      </c>
      <c r="I6528" s="156">
        <v>1493678.5083054658</v>
      </c>
      <c r="J6528" s="156" t="s">
        <v>4328</v>
      </c>
      <c r="K6528" s="151" t="str">
        <f>IFERROR(IF(VLOOKUP(B6528,comp!$D:$L,1,FALSE)=B6528,"",""),"Novo")</f>
        <v/>
      </c>
    </row>
    <row r="6529" spans="1:11">
      <c r="A6529" s="151">
        <v>9813</v>
      </c>
      <c r="B6529" s="151">
        <v>44527</v>
      </c>
      <c r="C6529" s="151" t="s">
        <v>4885</v>
      </c>
      <c r="D6529" s="151" t="s">
        <v>826</v>
      </c>
      <c r="E6529" s="151">
        <v>416.44276350000001</v>
      </c>
      <c r="F6529" s="154" t="s">
        <v>9178</v>
      </c>
      <c r="G6529" s="156">
        <v>877528.19124719989</v>
      </c>
      <c r="H6529" s="156">
        <v>0</v>
      </c>
      <c r="I6529" s="156">
        <v>4886105.912502273</v>
      </c>
      <c r="J6529" s="156" t="s">
        <v>4328</v>
      </c>
      <c r="K6529" s="151" t="str">
        <f>IFERROR(IF(VLOOKUP(B6529,comp!$D:$L,1,FALSE)=B6529,"",""),"Novo")</f>
        <v/>
      </c>
    </row>
    <row r="6530" spans="1:11">
      <c r="A6530" s="151">
        <v>9813</v>
      </c>
      <c r="B6530" s="151">
        <v>44542</v>
      </c>
      <c r="C6530" s="151" t="s">
        <v>804</v>
      </c>
      <c r="D6530" s="151" t="s">
        <v>826</v>
      </c>
      <c r="E6530" s="151">
        <v>543.31782869999995</v>
      </c>
      <c r="F6530" s="154" t="s">
        <v>9179</v>
      </c>
      <c r="G6530" s="156">
        <v>1493678.5083054658</v>
      </c>
      <c r="H6530" s="156">
        <v>0</v>
      </c>
      <c r="I6530" s="156">
        <v>13522.884492722</v>
      </c>
      <c r="J6530" s="156" t="s">
        <v>4328</v>
      </c>
      <c r="K6530" s="151" t="str">
        <f>IFERROR(IF(VLOOKUP(B6530,comp!$D:$L,1,FALSE)=B6530,"",""),"Novo")</f>
        <v/>
      </c>
    </row>
    <row r="6531" spans="1:11">
      <c r="A6531" s="151">
        <v>9813</v>
      </c>
      <c r="B6531" s="151">
        <v>44543</v>
      </c>
      <c r="C6531" s="151" t="s">
        <v>806</v>
      </c>
      <c r="D6531" s="151" t="s">
        <v>826</v>
      </c>
      <c r="E6531" s="151">
        <v>982.66712370000005</v>
      </c>
      <c r="F6531" s="154" t="s">
        <v>9180</v>
      </c>
      <c r="G6531" s="156">
        <v>4886105.912502273</v>
      </c>
      <c r="H6531" s="156">
        <v>0</v>
      </c>
      <c r="I6531" s="156">
        <v>32861.530400027994</v>
      </c>
      <c r="J6531" s="156" t="s">
        <v>4328</v>
      </c>
      <c r="K6531" s="151" t="str">
        <f>IFERROR(IF(VLOOKUP(B6531,comp!$D:$L,1,FALSE)=B6531,"",""),"Novo")</f>
        <v/>
      </c>
    </row>
    <row r="6532" spans="1:11">
      <c r="A6532" s="151">
        <v>9813</v>
      </c>
      <c r="B6532" s="151">
        <v>44545</v>
      </c>
      <c r="C6532" s="151" t="s">
        <v>798</v>
      </c>
      <c r="D6532" s="151" t="s">
        <v>826</v>
      </c>
      <c r="E6532" s="151">
        <v>51.6969359</v>
      </c>
      <c r="F6532" s="154" t="s">
        <v>9181</v>
      </c>
      <c r="G6532" s="156">
        <v>13522.884492722</v>
      </c>
      <c r="H6532" s="156">
        <v>0</v>
      </c>
      <c r="I6532" s="156">
        <v>16.34</v>
      </c>
      <c r="J6532" s="156" t="s">
        <v>4328</v>
      </c>
      <c r="K6532" s="151" t="str">
        <f>IFERROR(IF(VLOOKUP(B6532,comp!$D:$L,1,FALSE)=B6532,"",""),"Novo")</f>
        <v/>
      </c>
    </row>
    <row r="6533" spans="1:11">
      <c r="A6533" s="151">
        <v>9813</v>
      </c>
      <c r="B6533" s="151">
        <v>44547</v>
      </c>
      <c r="C6533" s="151" t="s">
        <v>799</v>
      </c>
      <c r="D6533" s="151" t="s">
        <v>826</v>
      </c>
      <c r="E6533" s="151">
        <v>80.588396399999993</v>
      </c>
      <c r="F6533" s="154" t="s">
        <v>9182</v>
      </c>
      <c r="G6533" s="156">
        <v>32861.530400027994</v>
      </c>
      <c r="H6533" s="156">
        <v>0</v>
      </c>
      <c r="I6533" s="156">
        <v>6.8634848999999996</v>
      </c>
      <c r="J6533" s="156" t="s">
        <v>4328</v>
      </c>
      <c r="K6533" s="151" t="str">
        <f>IFERROR(IF(VLOOKUP(B6533,comp!$D:$L,1,FALSE)=B6533,"",""),"Novo")</f>
        <v/>
      </c>
    </row>
    <row r="6534" spans="1:11">
      <c r="A6534" s="151">
        <v>9836</v>
      </c>
      <c r="B6534" s="151">
        <v>9836</v>
      </c>
      <c r="C6534" s="151" t="s">
        <v>747</v>
      </c>
      <c r="D6534" s="151" t="s">
        <v>826</v>
      </c>
      <c r="E6534" s="151">
        <v>1</v>
      </c>
      <c r="F6534" s="154" t="s">
        <v>9183</v>
      </c>
      <c r="G6534" s="156">
        <v>16.34</v>
      </c>
      <c r="H6534" s="156">
        <v>0</v>
      </c>
      <c r="I6534" s="156">
        <v>1165.0428385470002</v>
      </c>
      <c r="J6534" s="156" t="s">
        <v>4328</v>
      </c>
      <c r="K6534" s="151" t="str">
        <f>IFERROR(IF(VLOOKUP(B6534,comp!$D:$L,1,FALSE)=B6534,"",""),"Novo")</f>
        <v/>
      </c>
    </row>
    <row r="6535" spans="1:11">
      <c r="A6535" s="151">
        <v>9836</v>
      </c>
      <c r="B6535" s="151">
        <v>1200</v>
      </c>
      <c r="C6535" s="151" t="s">
        <v>4886</v>
      </c>
      <c r="D6535" s="151" t="s">
        <v>727</v>
      </c>
      <c r="E6535" s="151">
        <v>0.64810999999999996</v>
      </c>
      <c r="F6535" s="154" t="s">
        <v>7802</v>
      </c>
      <c r="G6535" s="156">
        <v>6.8634848999999996</v>
      </c>
      <c r="H6535" s="156">
        <v>0</v>
      </c>
      <c r="I6535" s="156">
        <v>222.15966835</v>
      </c>
      <c r="J6535" s="156" t="s">
        <v>4328</v>
      </c>
      <c r="K6535" s="151" t="str">
        <f>IFERROR(IF(VLOOKUP(B6535,comp!$D:$L,1,FALSE)=B6535,"",""),"Novo")</f>
        <v/>
      </c>
    </row>
    <row r="6536" spans="1:11">
      <c r="A6536" s="151">
        <v>9836</v>
      </c>
      <c r="B6536" s="151">
        <v>1844</v>
      </c>
      <c r="C6536" s="151" t="s">
        <v>4887</v>
      </c>
      <c r="D6536" s="151" t="s">
        <v>727</v>
      </c>
      <c r="E6536" s="151">
        <v>8.4441751000000007</v>
      </c>
      <c r="F6536" s="154" t="s">
        <v>9184</v>
      </c>
      <c r="G6536" s="156">
        <v>1165.0428385470002</v>
      </c>
      <c r="H6536" s="156">
        <v>0</v>
      </c>
      <c r="I6536" s="156">
        <v>251.55978011399998</v>
      </c>
      <c r="J6536" s="156" t="s">
        <v>4328</v>
      </c>
      <c r="K6536" s="151" t="str">
        <f>IFERROR(IF(VLOOKUP(B6536,comp!$D:$L,1,FALSE)=B6536,"",""),"Novo")</f>
        <v/>
      </c>
    </row>
    <row r="6537" spans="1:11">
      <c r="A6537" s="151">
        <v>9836</v>
      </c>
      <c r="B6537" s="151">
        <v>1858</v>
      </c>
      <c r="C6537" s="151" t="s">
        <v>4888</v>
      </c>
      <c r="D6537" s="151" t="s">
        <v>727</v>
      </c>
      <c r="E6537" s="151">
        <v>3.6872973999999998</v>
      </c>
      <c r="F6537" s="154" t="s">
        <v>9185</v>
      </c>
      <c r="G6537" s="156">
        <v>222.15966835</v>
      </c>
      <c r="H6537" s="156">
        <v>0</v>
      </c>
      <c r="I6537" s="156">
        <v>1707.6780996479999</v>
      </c>
      <c r="J6537" s="156" t="s">
        <v>4328</v>
      </c>
      <c r="K6537" s="151" t="str">
        <f>IFERROR(IF(VLOOKUP(B6537,comp!$D:$L,1,FALSE)=B6537,"",""),"Novo")</f>
        <v/>
      </c>
    </row>
    <row r="6538" spans="1:11">
      <c r="A6538" s="151">
        <v>9836</v>
      </c>
      <c r="B6538" s="151">
        <v>1863</v>
      </c>
      <c r="C6538" s="151" t="s">
        <v>4889</v>
      </c>
      <c r="D6538" s="151" t="s">
        <v>727</v>
      </c>
      <c r="E6538" s="151">
        <v>3.9238773999999998</v>
      </c>
      <c r="F6538" s="154" t="s">
        <v>9186</v>
      </c>
      <c r="G6538" s="156">
        <v>251.55978011399998</v>
      </c>
      <c r="H6538" s="156">
        <v>0</v>
      </c>
      <c r="I6538" s="156">
        <v>9.7341407019999995</v>
      </c>
      <c r="J6538" s="156" t="s">
        <v>4328</v>
      </c>
      <c r="K6538" s="151" t="str">
        <f>IFERROR(IF(VLOOKUP(B6538,comp!$D:$L,1,FALSE)=B6538,"",""),"Novo")</f>
        <v/>
      </c>
    </row>
    <row r="6539" spans="1:11">
      <c r="A6539" s="151">
        <v>9836</v>
      </c>
      <c r="B6539" s="151">
        <v>1865</v>
      </c>
      <c r="C6539" s="151" t="s">
        <v>4890</v>
      </c>
      <c r="D6539" s="151" t="s">
        <v>727</v>
      </c>
      <c r="E6539" s="151">
        <v>10.2231687</v>
      </c>
      <c r="F6539" s="154" t="s">
        <v>9187</v>
      </c>
      <c r="G6539" s="156">
        <v>1707.6780996479999</v>
      </c>
      <c r="H6539" s="156">
        <v>0</v>
      </c>
      <c r="I6539" s="156">
        <v>1.8590932850000002</v>
      </c>
      <c r="J6539" s="156" t="s">
        <v>4328</v>
      </c>
      <c r="K6539" s="151" t="str">
        <f>IFERROR(IF(VLOOKUP(B6539,comp!$D:$L,1,FALSE)=B6539,"",""),"Novo")</f>
        <v/>
      </c>
    </row>
    <row r="6540" spans="1:11">
      <c r="A6540" s="151">
        <v>9836</v>
      </c>
      <c r="B6540" s="151">
        <v>1932</v>
      </c>
      <c r="C6540" s="151" t="s">
        <v>4891</v>
      </c>
      <c r="D6540" s="151" t="s">
        <v>727</v>
      </c>
      <c r="E6540" s="151">
        <v>0.77193820000000002</v>
      </c>
      <c r="F6540" s="154" t="s">
        <v>9188</v>
      </c>
      <c r="G6540" s="156">
        <v>9.7341407019999995</v>
      </c>
      <c r="H6540" s="156">
        <v>0</v>
      </c>
      <c r="I6540" s="156">
        <v>42.344333409999997</v>
      </c>
      <c r="J6540" s="156" t="s">
        <v>4328</v>
      </c>
      <c r="K6540" s="151" t="str">
        <f>IFERROR(IF(VLOOKUP(B6540,comp!$D:$L,1,FALSE)=B6540,"",""),"Novo")</f>
        <v/>
      </c>
    </row>
    <row r="6541" spans="1:11">
      <c r="A6541" s="151">
        <v>9836</v>
      </c>
      <c r="B6541" s="151">
        <v>1933</v>
      </c>
      <c r="C6541" s="151" t="s">
        <v>4892</v>
      </c>
      <c r="D6541" s="151" t="s">
        <v>727</v>
      </c>
      <c r="E6541" s="151">
        <v>0.33740350000000002</v>
      </c>
      <c r="F6541" s="154" t="s">
        <v>9189</v>
      </c>
      <c r="G6541" s="156">
        <v>1.8590932850000002</v>
      </c>
      <c r="H6541" s="156">
        <v>0</v>
      </c>
      <c r="I6541" s="156">
        <v>40.014319124000004</v>
      </c>
      <c r="J6541" s="156" t="s">
        <v>4328</v>
      </c>
      <c r="K6541" s="151" t="str">
        <f>IFERROR(IF(VLOOKUP(B6541,comp!$D:$L,1,FALSE)=B6541,"",""),"Novo")</f>
        <v/>
      </c>
    </row>
    <row r="6542" spans="1:11">
      <c r="A6542" s="151">
        <v>9836</v>
      </c>
      <c r="B6542" s="151">
        <v>1951</v>
      </c>
      <c r="C6542" s="151" t="s">
        <v>4893</v>
      </c>
      <c r="D6542" s="151" t="s">
        <v>727</v>
      </c>
      <c r="E6542" s="151">
        <v>1.6100506999999999</v>
      </c>
      <c r="F6542" s="154" t="s">
        <v>9190</v>
      </c>
      <c r="G6542" s="156">
        <v>42.344333409999997</v>
      </c>
      <c r="H6542" s="156">
        <v>0</v>
      </c>
      <c r="I6542" s="156">
        <v>3.5266160819999999</v>
      </c>
      <c r="J6542" s="156" t="s">
        <v>4328</v>
      </c>
      <c r="K6542" s="151" t="str">
        <f>IFERROR(IF(VLOOKUP(B6542,comp!$D:$L,1,FALSE)=B6542,"",""),"Novo")</f>
        <v/>
      </c>
    </row>
    <row r="6543" spans="1:11">
      <c r="A6543" s="151">
        <v>9836</v>
      </c>
      <c r="B6543" s="151">
        <v>1966</v>
      </c>
      <c r="C6543" s="151" t="s">
        <v>4894</v>
      </c>
      <c r="D6543" s="151" t="s">
        <v>727</v>
      </c>
      <c r="E6543" s="151">
        <v>1.5648932</v>
      </c>
      <c r="F6543" s="154" t="s">
        <v>9191</v>
      </c>
      <c r="G6543" s="156">
        <v>40.014319124000004</v>
      </c>
      <c r="H6543" s="156">
        <v>0</v>
      </c>
      <c r="I6543" s="156">
        <v>13.773047999999999</v>
      </c>
      <c r="J6543" s="156" t="s">
        <v>4328</v>
      </c>
      <c r="K6543" s="151" t="str">
        <f>IFERROR(IF(VLOOKUP(B6543,comp!$D:$L,1,FALSE)=B6543,"",""),"Novo")</f>
        <v/>
      </c>
    </row>
    <row r="6544" spans="1:11">
      <c r="A6544" s="151">
        <v>9836</v>
      </c>
      <c r="B6544" s="151">
        <v>1967</v>
      </c>
      <c r="C6544" s="151" t="s">
        <v>4895</v>
      </c>
      <c r="D6544" s="151" t="s">
        <v>727</v>
      </c>
      <c r="E6544" s="151">
        <v>0.46463979999999999</v>
      </c>
      <c r="F6544" s="154" t="s">
        <v>9192</v>
      </c>
      <c r="G6544" s="156">
        <v>3.5266160819999999</v>
      </c>
      <c r="H6544" s="156">
        <v>0</v>
      </c>
      <c r="I6544" s="156">
        <v>145.891227472</v>
      </c>
      <c r="J6544" s="156" t="s">
        <v>4328</v>
      </c>
      <c r="K6544" s="151" t="str">
        <f>IFERROR(IF(VLOOKUP(B6544,comp!$D:$L,1,FALSE)=B6544,"",""),"Novo")</f>
        <v/>
      </c>
    </row>
    <row r="6545" spans="1:11">
      <c r="A6545" s="151">
        <v>9836</v>
      </c>
      <c r="B6545" s="151">
        <v>1968</v>
      </c>
      <c r="C6545" s="151" t="s">
        <v>4896</v>
      </c>
      <c r="D6545" s="151" t="s">
        <v>727</v>
      </c>
      <c r="E6545" s="151">
        <v>0.9182032</v>
      </c>
      <c r="F6545" s="154" t="s">
        <v>8395</v>
      </c>
      <c r="G6545" s="156">
        <v>13.773047999999999</v>
      </c>
      <c r="H6545" s="156">
        <v>0</v>
      </c>
      <c r="I6545" s="156">
        <v>249.97635971</v>
      </c>
      <c r="J6545" s="156" t="s">
        <v>4328</v>
      </c>
      <c r="K6545" s="151" t="str">
        <f>IFERROR(IF(VLOOKUP(B6545,comp!$D:$L,1,FALSE)=B6545,"",""),"Novo")</f>
        <v/>
      </c>
    </row>
    <row r="6546" spans="1:11">
      <c r="A6546" s="151">
        <v>9836</v>
      </c>
      <c r="B6546" s="151">
        <v>1969</v>
      </c>
      <c r="C6546" s="151" t="s">
        <v>4897</v>
      </c>
      <c r="D6546" s="151" t="s">
        <v>727</v>
      </c>
      <c r="E6546" s="151">
        <v>2.9883495999999998</v>
      </c>
      <c r="F6546" s="154" t="s">
        <v>9193</v>
      </c>
      <c r="G6546" s="156">
        <v>145.891227472</v>
      </c>
      <c r="H6546" s="156">
        <v>0</v>
      </c>
      <c r="I6546" s="156">
        <v>3.5578686780000002</v>
      </c>
      <c r="J6546" s="156" t="s">
        <v>4328</v>
      </c>
      <c r="K6546" s="151" t="str">
        <f>IFERROR(IF(VLOOKUP(B6546,comp!$D:$L,1,FALSE)=B6546,"",""),"Novo")</f>
        <v/>
      </c>
    </row>
    <row r="6547" spans="1:11">
      <c r="A6547" s="151">
        <v>9836</v>
      </c>
      <c r="B6547" s="151">
        <v>1970</v>
      </c>
      <c r="C6547" s="151" t="s">
        <v>4898</v>
      </c>
      <c r="D6547" s="151" t="s">
        <v>727</v>
      </c>
      <c r="E6547" s="151">
        <v>3.911381</v>
      </c>
      <c r="F6547" s="154" t="s">
        <v>9194</v>
      </c>
      <c r="G6547" s="156">
        <v>249.97635971</v>
      </c>
      <c r="H6547" s="156">
        <v>0</v>
      </c>
      <c r="I6547" s="156">
        <v>0.40425328999999993</v>
      </c>
      <c r="J6547" s="156" t="s">
        <v>4328</v>
      </c>
      <c r="K6547" s="151" t="str">
        <f>IFERROR(IF(VLOOKUP(B6547,comp!$D:$L,1,FALSE)=B6547,"",""),"Novo")</f>
        <v/>
      </c>
    </row>
    <row r="6548" spans="1:11">
      <c r="A6548" s="151">
        <v>9836</v>
      </c>
      <c r="B6548" s="151">
        <v>3509</v>
      </c>
      <c r="C6548" s="151" t="s">
        <v>4899</v>
      </c>
      <c r="D6548" s="151" t="s">
        <v>727</v>
      </c>
      <c r="E6548" s="151">
        <v>0.46691189999999999</v>
      </c>
      <c r="F6548" s="154" t="s">
        <v>9195</v>
      </c>
      <c r="G6548" s="156">
        <v>3.5578686780000002</v>
      </c>
      <c r="H6548" s="156">
        <v>0</v>
      </c>
      <c r="I6548" s="156">
        <v>0.32793868800000003</v>
      </c>
      <c r="J6548" s="156" t="s">
        <v>4328</v>
      </c>
      <c r="K6548" s="151" t="str">
        <f>IFERROR(IF(VLOOKUP(B6548,comp!$D:$L,1,FALSE)=B6548,"",""),"Novo")</f>
        <v/>
      </c>
    </row>
    <row r="6549" spans="1:11">
      <c r="A6549" s="151">
        <v>9836</v>
      </c>
      <c r="B6549" s="151">
        <v>3516</v>
      </c>
      <c r="C6549" s="151" t="s">
        <v>4900</v>
      </c>
      <c r="D6549" s="151" t="s">
        <v>727</v>
      </c>
      <c r="E6549" s="151">
        <v>0.15729699999999999</v>
      </c>
      <c r="F6549" s="154" t="s">
        <v>8788</v>
      </c>
      <c r="G6549" s="156">
        <v>0.40425328999999993</v>
      </c>
      <c r="H6549" s="156">
        <v>0</v>
      </c>
      <c r="I6549" s="156">
        <v>1.0560617050000001</v>
      </c>
      <c r="J6549" s="156" t="s">
        <v>4328</v>
      </c>
      <c r="K6549" s="151" t="str">
        <f>IFERROR(IF(VLOOKUP(B6549,comp!$D:$L,1,FALSE)=B6549,"",""),"Novo")</f>
        <v/>
      </c>
    </row>
    <row r="6550" spans="1:11">
      <c r="A6550" s="151">
        <v>9836</v>
      </c>
      <c r="B6550" s="151">
        <v>3517</v>
      </c>
      <c r="C6550" s="151" t="s">
        <v>4901</v>
      </c>
      <c r="D6550" s="151" t="s">
        <v>727</v>
      </c>
      <c r="E6550" s="151">
        <v>0.1419648</v>
      </c>
      <c r="F6550" s="154" t="s">
        <v>7298</v>
      </c>
      <c r="G6550" s="156">
        <v>0.32793868800000003</v>
      </c>
      <c r="H6550" s="156">
        <v>0</v>
      </c>
      <c r="I6550" s="156">
        <v>4.6251143290000005</v>
      </c>
      <c r="J6550" s="156" t="s">
        <v>4328</v>
      </c>
      <c r="K6550" s="151" t="str">
        <f>IFERROR(IF(VLOOKUP(B6550,comp!$D:$L,1,FALSE)=B6550,"",""),"Novo")</f>
        <v/>
      </c>
    </row>
    <row r="6551" spans="1:11">
      <c r="A6551" s="151">
        <v>9836</v>
      </c>
      <c r="B6551" s="151">
        <v>3518</v>
      </c>
      <c r="C6551" s="151" t="s">
        <v>4902</v>
      </c>
      <c r="D6551" s="151" t="s">
        <v>727</v>
      </c>
      <c r="E6551" s="151">
        <v>0.2544727</v>
      </c>
      <c r="F6551" s="154" t="s">
        <v>9196</v>
      </c>
      <c r="G6551" s="156">
        <v>1.0560617050000001</v>
      </c>
      <c r="H6551" s="156">
        <v>0</v>
      </c>
      <c r="I6551" s="156">
        <v>5.08151245</v>
      </c>
      <c r="J6551" s="156" t="s">
        <v>4328</v>
      </c>
      <c r="K6551" s="151" t="str">
        <f>IFERROR(IF(VLOOKUP(B6551,comp!$D:$L,1,FALSE)=B6551,"",""),"Novo")</f>
        <v/>
      </c>
    </row>
    <row r="6552" spans="1:11">
      <c r="A6552" s="151">
        <v>9836</v>
      </c>
      <c r="B6552" s="151">
        <v>3519</v>
      </c>
      <c r="C6552" s="151" t="s">
        <v>4903</v>
      </c>
      <c r="D6552" s="151" t="s">
        <v>727</v>
      </c>
      <c r="E6552" s="151">
        <v>0.53223410000000004</v>
      </c>
      <c r="F6552" s="154" t="s">
        <v>9197</v>
      </c>
      <c r="G6552" s="156">
        <v>4.6251143290000005</v>
      </c>
      <c r="H6552" s="156">
        <v>0</v>
      </c>
      <c r="I6552" s="156">
        <v>0.68883705000000006</v>
      </c>
      <c r="J6552" s="156" t="s">
        <v>4328</v>
      </c>
      <c r="K6552" s="151" t="str">
        <f>IFERROR(IF(VLOOKUP(B6552,comp!$D:$L,1,FALSE)=B6552,"",""),"Novo")</f>
        <v/>
      </c>
    </row>
    <row r="6553" spans="1:11">
      <c r="A6553" s="151">
        <v>9836</v>
      </c>
      <c r="B6553" s="151">
        <v>3520</v>
      </c>
      <c r="C6553" s="151" t="s">
        <v>4904</v>
      </c>
      <c r="D6553" s="151" t="s">
        <v>727</v>
      </c>
      <c r="E6553" s="151">
        <v>0.55779500000000004</v>
      </c>
      <c r="F6553" s="154" t="s">
        <v>9198</v>
      </c>
      <c r="G6553" s="156">
        <v>5.08151245</v>
      </c>
      <c r="H6553" s="156">
        <v>0</v>
      </c>
      <c r="I6553" s="156">
        <v>6.1497238980000004</v>
      </c>
      <c r="J6553" s="156" t="s">
        <v>4328</v>
      </c>
      <c r="K6553" s="151" t="str">
        <f>IFERROR(IF(VLOOKUP(B6553,comp!$D:$L,1,FALSE)=B6553,"",""),"Novo")</f>
        <v/>
      </c>
    </row>
    <row r="6554" spans="1:11">
      <c r="A6554" s="151">
        <v>9836</v>
      </c>
      <c r="B6554" s="151">
        <v>3526</v>
      </c>
      <c r="C6554" s="151" t="s">
        <v>4905</v>
      </c>
      <c r="D6554" s="151" t="s">
        <v>727</v>
      </c>
      <c r="E6554" s="151">
        <v>0.205623</v>
      </c>
      <c r="F6554" s="154" t="s">
        <v>7799</v>
      </c>
      <c r="G6554" s="156">
        <v>0.68883705000000006</v>
      </c>
      <c r="H6554" s="156">
        <v>0</v>
      </c>
      <c r="I6554" s="156">
        <v>25.655759262</v>
      </c>
      <c r="J6554" s="156" t="s">
        <v>4328</v>
      </c>
      <c r="K6554" s="151" t="str">
        <f>IFERROR(IF(VLOOKUP(B6554,comp!$D:$L,1,FALSE)=B6554,"",""),"Novo")</f>
        <v/>
      </c>
    </row>
    <row r="6555" spans="1:11">
      <c r="A6555" s="151">
        <v>9836</v>
      </c>
      <c r="B6555" s="151">
        <v>3528</v>
      </c>
      <c r="C6555" s="151" t="s">
        <v>4906</v>
      </c>
      <c r="D6555" s="151" t="s">
        <v>727</v>
      </c>
      <c r="E6555" s="151">
        <v>0.61374490000000004</v>
      </c>
      <c r="F6555" s="154" t="s">
        <v>7497</v>
      </c>
      <c r="G6555" s="156">
        <v>6.1497238980000004</v>
      </c>
      <c r="H6555" s="156">
        <v>0</v>
      </c>
      <c r="I6555" s="156">
        <v>25.752493417</v>
      </c>
      <c r="J6555" s="156" t="s">
        <v>4328</v>
      </c>
      <c r="K6555" s="151" t="str">
        <f>IFERROR(IF(VLOOKUP(B6555,comp!$D:$L,1,FALSE)=B6555,"",""),"Novo")</f>
        <v/>
      </c>
    </row>
    <row r="6556" spans="1:11">
      <c r="A6556" s="151">
        <v>9836</v>
      </c>
      <c r="B6556" s="151">
        <v>3658</v>
      </c>
      <c r="C6556" s="151" t="s">
        <v>4907</v>
      </c>
      <c r="D6556" s="151" t="s">
        <v>727</v>
      </c>
      <c r="E6556" s="151">
        <v>1.2533346000000001</v>
      </c>
      <c r="F6556" s="154" t="s">
        <v>9199</v>
      </c>
      <c r="G6556" s="156">
        <v>25.655759262</v>
      </c>
      <c r="H6556" s="156">
        <v>0</v>
      </c>
      <c r="I6556" s="156">
        <v>43.052546784</v>
      </c>
      <c r="J6556" s="156" t="s">
        <v>4328</v>
      </c>
      <c r="K6556" s="151" t="str">
        <f>IFERROR(IF(VLOOKUP(B6556,comp!$D:$L,1,FALSE)=B6556,"",""),"Novo")</f>
        <v/>
      </c>
    </row>
    <row r="6557" spans="1:11">
      <c r="A6557" s="151">
        <v>9836</v>
      </c>
      <c r="B6557" s="151">
        <v>3659</v>
      </c>
      <c r="C6557" s="151" t="s">
        <v>4908</v>
      </c>
      <c r="D6557" s="151" t="s">
        <v>727</v>
      </c>
      <c r="E6557" s="151">
        <v>1.2556067</v>
      </c>
      <c r="F6557" s="154" t="s">
        <v>8352</v>
      </c>
      <c r="G6557" s="156">
        <v>25.752493417</v>
      </c>
      <c r="H6557" s="156">
        <v>0</v>
      </c>
      <c r="I6557" s="156">
        <v>7.1534364250000007</v>
      </c>
      <c r="J6557" s="156" t="s">
        <v>4328</v>
      </c>
      <c r="K6557" s="151" t="str">
        <f>IFERROR(IF(VLOOKUP(B6557,comp!$D:$L,1,FALSE)=B6557,"",""),"Novo")</f>
        <v/>
      </c>
    </row>
    <row r="6558" spans="1:11">
      <c r="A6558" s="151">
        <v>9836</v>
      </c>
      <c r="B6558" s="151">
        <v>3660</v>
      </c>
      <c r="C6558" s="151" t="s">
        <v>4909</v>
      </c>
      <c r="D6558" s="151" t="s">
        <v>727</v>
      </c>
      <c r="E6558" s="151">
        <v>1.6233991999999999</v>
      </c>
      <c r="F6558" s="154" t="s">
        <v>9200</v>
      </c>
      <c r="G6558" s="156">
        <v>43.052546784</v>
      </c>
      <c r="H6558" s="156">
        <v>0</v>
      </c>
      <c r="I6558" s="156">
        <v>1.0511650439999998</v>
      </c>
      <c r="J6558" s="156" t="s">
        <v>4328</v>
      </c>
      <c r="K6558" s="151" t="str">
        <f>IFERROR(IF(VLOOKUP(B6558,comp!$D:$L,1,FALSE)=B6558,"",""),"Novo")</f>
        <v/>
      </c>
    </row>
    <row r="6559" spans="1:11">
      <c r="A6559" s="151">
        <v>9836</v>
      </c>
      <c r="B6559" s="151">
        <v>3662</v>
      </c>
      <c r="C6559" s="151" t="s">
        <v>4910</v>
      </c>
      <c r="D6559" s="151" t="s">
        <v>727</v>
      </c>
      <c r="E6559" s="151">
        <v>0.66174250000000001</v>
      </c>
      <c r="F6559" s="154" t="s">
        <v>9201</v>
      </c>
      <c r="G6559" s="156">
        <v>7.1534364250000007</v>
      </c>
      <c r="H6559" s="156">
        <v>0</v>
      </c>
      <c r="I6559" s="156">
        <v>129.060896832</v>
      </c>
      <c r="J6559" s="156" t="s">
        <v>4328</v>
      </c>
      <c r="K6559" s="151" t="str">
        <f>IFERROR(IF(VLOOKUP(B6559,comp!$D:$L,1,FALSE)=B6559,"",""),"Novo")</f>
        <v/>
      </c>
    </row>
    <row r="6560" spans="1:11">
      <c r="A6560" s="151">
        <v>9836</v>
      </c>
      <c r="B6560" s="151">
        <v>3666</v>
      </c>
      <c r="C6560" s="151" t="s">
        <v>4911</v>
      </c>
      <c r="D6560" s="151" t="s">
        <v>727</v>
      </c>
      <c r="E6560" s="151">
        <v>0.25390459999999998</v>
      </c>
      <c r="F6560" s="154" t="s">
        <v>9202</v>
      </c>
      <c r="G6560" s="156">
        <v>1.0511650439999998</v>
      </c>
      <c r="H6560" s="156">
        <v>0</v>
      </c>
      <c r="I6560" s="156">
        <v>13.680432545</v>
      </c>
      <c r="J6560" s="156" t="s">
        <v>4328</v>
      </c>
      <c r="K6560" s="151" t="str">
        <f>IFERROR(IF(VLOOKUP(B6560,comp!$D:$L,1,FALSE)=B6560,"",""),"Novo")</f>
        <v/>
      </c>
    </row>
    <row r="6561" spans="1:11">
      <c r="A6561" s="151">
        <v>9836</v>
      </c>
      <c r="B6561" s="151">
        <v>3668</v>
      </c>
      <c r="C6561" s="151" t="s">
        <v>1758</v>
      </c>
      <c r="D6561" s="151" t="s">
        <v>727</v>
      </c>
      <c r="E6561" s="151">
        <v>2.8105595999999999</v>
      </c>
      <c r="F6561" s="154" t="s">
        <v>9203</v>
      </c>
      <c r="G6561" s="156">
        <v>129.060896832</v>
      </c>
      <c r="H6561" s="156">
        <v>0</v>
      </c>
      <c r="I6561" s="156">
        <v>42.461101992000003</v>
      </c>
      <c r="J6561" s="156" t="s">
        <v>4328</v>
      </c>
      <c r="K6561" s="151" t="str">
        <f>IFERROR(IF(VLOOKUP(B6561,comp!$D:$L,1,FALSE)=B6561,"",""),"Novo")</f>
        <v/>
      </c>
    </row>
    <row r="6562" spans="1:11">
      <c r="A6562" s="151">
        <v>9836</v>
      </c>
      <c r="B6562" s="151">
        <v>3669</v>
      </c>
      <c r="C6562" s="151" t="s">
        <v>4912</v>
      </c>
      <c r="D6562" s="151" t="s">
        <v>727</v>
      </c>
      <c r="E6562" s="151">
        <v>0.91507910000000003</v>
      </c>
      <c r="F6562" s="154" t="s">
        <v>8353</v>
      </c>
      <c r="G6562" s="156">
        <v>13.680432545</v>
      </c>
      <c r="H6562" s="156">
        <v>0</v>
      </c>
      <c r="I6562" s="156">
        <v>2874.66749187</v>
      </c>
      <c r="J6562" s="156" t="s">
        <v>4328</v>
      </c>
      <c r="K6562" s="151" t="str">
        <f>IFERROR(IF(VLOOKUP(B6562,comp!$D:$L,1,FALSE)=B6562,"",""),"Novo")</f>
        <v/>
      </c>
    </row>
    <row r="6563" spans="1:11">
      <c r="A6563" s="151">
        <v>9836</v>
      </c>
      <c r="B6563" s="151">
        <v>3670</v>
      </c>
      <c r="C6563" s="151" t="s">
        <v>1757</v>
      </c>
      <c r="D6563" s="151" t="s">
        <v>727</v>
      </c>
      <c r="E6563" s="151">
        <v>1.6120388000000001</v>
      </c>
      <c r="F6563" s="154" t="s">
        <v>9204</v>
      </c>
      <c r="G6563" s="156">
        <v>42.461101992000003</v>
      </c>
      <c r="H6563" s="156">
        <v>0</v>
      </c>
      <c r="I6563" s="156">
        <v>9.3113903609999991</v>
      </c>
      <c r="J6563" s="156" t="s">
        <v>4328</v>
      </c>
      <c r="K6563" s="151" t="str">
        <f>IFERROR(IF(VLOOKUP(B6563,comp!$D:$L,1,FALSE)=B6563,"",""),"Novo")</f>
        <v/>
      </c>
    </row>
    <row r="6564" spans="1:11">
      <c r="A6564" s="151">
        <v>9836</v>
      </c>
      <c r="B6564" s="151">
        <v>3830</v>
      </c>
      <c r="C6564" s="151" t="s">
        <v>4913</v>
      </c>
      <c r="D6564" s="151" t="s">
        <v>727</v>
      </c>
      <c r="E6564" s="151">
        <v>13.263819</v>
      </c>
      <c r="F6564" s="154" t="s">
        <v>9205</v>
      </c>
      <c r="G6564" s="156">
        <v>2874.66749187</v>
      </c>
      <c r="H6564" s="156">
        <v>0</v>
      </c>
      <c r="I6564" s="156">
        <v>0.80398607200000005</v>
      </c>
      <c r="J6564" s="156" t="s">
        <v>4328</v>
      </c>
      <c r="K6564" s="151" t="str">
        <f>IFERROR(IF(VLOOKUP(B6564,comp!$D:$L,1,FALSE)=B6564,"",""),"Novo")</f>
        <v/>
      </c>
    </row>
    <row r="6565" spans="1:11">
      <c r="A6565" s="151">
        <v>9836</v>
      </c>
      <c r="B6565" s="151">
        <v>3848</v>
      </c>
      <c r="C6565" s="151" t="s">
        <v>4914</v>
      </c>
      <c r="D6565" s="151" t="s">
        <v>727</v>
      </c>
      <c r="E6565" s="151">
        <v>0.75518169999999996</v>
      </c>
      <c r="F6565" s="154" t="s">
        <v>8626</v>
      </c>
      <c r="G6565" s="156">
        <v>9.3113903609999991</v>
      </c>
      <c r="H6565" s="156">
        <v>0</v>
      </c>
      <c r="I6565" s="156">
        <v>25.050446882999999</v>
      </c>
      <c r="J6565" s="156" t="s">
        <v>4328</v>
      </c>
      <c r="K6565" s="151" t="str">
        <f>IFERROR(IF(VLOOKUP(B6565,comp!$D:$L,1,FALSE)=B6565,"",""),"Novo")</f>
        <v/>
      </c>
    </row>
    <row r="6566" spans="1:11">
      <c r="A6566" s="151">
        <v>9836</v>
      </c>
      <c r="B6566" s="151">
        <v>3875</v>
      </c>
      <c r="C6566" s="151" t="s">
        <v>4915</v>
      </c>
      <c r="D6566" s="151" t="s">
        <v>727</v>
      </c>
      <c r="E6566" s="151">
        <v>0.2220956</v>
      </c>
      <c r="F6566" s="154" t="s">
        <v>9206</v>
      </c>
      <c r="G6566" s="156">
        <v>0.80398607200000005</v>
      </c>
      <c r="H6566" s="156">
        <v>0</v>
      </c>
      <c r="I6566" s="156">
        <v>11.489922849999999</v>
      </c>
      <c r="J6566" s="156" t="s">
        <v>4328</v>
      </c>
      <c r="K6566" s="151" t="str">
        <f>IFERROR(IF(VLOOKUP(B6566,comp!$D:$L,1,FALSE)=B6566,"",""),"Novo")</f>
        <v/>
      </c>
    </row>
    <row r="6567" spans="1:11">
      <c r="A6567" s="151">
        <v>9836</v>
      </c>
      <c r="B6567" s="151">
        <v>3893</v>
      </c>
      <c r="C6567" s="151" t="s">
        <v>4916</v>
      </c>
      <c r="D6567" s="151" t="s">
        <v>727</v>
      </c>
      <c r="E6567" s="151">
        <v>1.2382820999999999</v>
      </c>
      <c r="F6567" s="154" t="s">
        <v>8209</v>
      </c>
      <c r="G6567" s="156">
        <v>25.050446882999999</v>
      </c>
      <c r="H6567" s="156">
        <v>0</v>
      </c>
      <c r="I6567" s="156">
        <v>0.18836947500000001</v>
      </c>
      <c r="J6567" s="156" t="s">
        <v>4328</v>
      </c>
      <c r="K6567" s="151" t="str">
        <f>IFERROR(IF(VLOOKUP(B6567,comp!$D:$L,1,FALSE)=B6567,"",""),"Novo")</f>
        <v/>
      </c>
    </row>
    <row r="6568" spans="1:11">
      <c r="A6568" s="151">
        <v>9836</v>
      </c>
      <c r="B6568" s="151">
        <v>3895</v>
      </c>
      <c r="C6568" s="151" t="s">
        <v>4917</v>
      </c>
      <c r="D6568" s="151" t="s">
        <v>727</v>
      </c>
      <c r="E6568" s="151">
        <v>0.83868050000000005</v>
      </c>
      <c r="F6568" s="154" t="s">
        <v>7034</v>
      </c>
      <c r="G6568" s="156">
        <v>11.489922849999999</v>
      </c>
      <c r="H6568" s="156">
        <v>0</v>
      </c>
      <c r="I6568" s="156">
        <v>3.3152332480000002</v>
      </c>
      <c r="J6568" s="156" t="s">
        <v>4328</v>
      </c>
      <c r="K6568" s="151" t="str">
        <f>IFERROR(IF(VLOOKUP(B6568,comp!$D:$L,1,FALSE)=B6568,"",""),"Novo")</f>
        <v/>
      </c>
    </row>
    <row r="6569" spans="1:11">
      <c r="A6569" s="151">
        <v>9836</v>
      </c>
      <c r="B6569" s="151">
        <v>3897</v>
      </c>
      <c r="C6569" s="151" t="s">
        <v>4918</v>
      </c>
      <c r="D6569" s="151" t="s">
        <v>727</v>
      </c>
      <c r="E6569" s="151">
        <v>0.1076397</v>
      </c>
      <c r="F6569" s="154" t="s">
        <v>7167</v>
      </c>
      <c r="G6569" s="156">
        <v>0.18836947500000001</v>
      </c>
      <c r="H6569" s="156">
        <v>0</v>
      </c>
      <c r="I6569" s="156">
        <v>3.1651458500000005</v>
      </c>
      <c r="J6569" s="156" t="s">
        <v>4328</v>
      </c>
      <c r="K6569" s="151" t="str">
        <f>IFERROR(IF(VLOOKUP(B6569,comp!$D:$L,1,FALSE)=B6569,"",""),"Novo")</f>
        <v/>
      </c>
    </row>
    <row r="6570" spans="1:11">
      <c r="A6570" s="151">
        <v>9836</v>
      </c>
      <c r="B6570" s="151">
        <v>3898</v>
      </c>
      <c r="C6570" s="151" t="s">
        <v>4919</v>
      </c>
      <c r="D6570" s="151" t="s">
        <v>727</v>
      </c>
      <c r="E6570" s="151">
        <v>0.45043929999999999</v>
      </c>
      <c r="F6570" s="154" t="s">
        <v>7055</v>
      </c>
      <c r="G6570" s="156">
        <v>3.3152332480000002</v>
      </c>
      <c r="H6570" s="156">
        <v>0</v>
      </c>
      <c r="I6570" s="156">
        <v>224.70941803800002</v>
      </c>
      <c r="J6570" s="156" t="s">
        <v>4328</v>
      </c>
      <c r="K6570" s="151" t="str">
        <f>IFERROR(IF(VLOOKUP(B6570,comp!$D:$L,1,FALSE)=B6570,"",""),"Novo")</f>
        <v/>
      </c>
    </row>
    <row r="6571" spans="1:11">
      <c r="A6571" s="151">
        <v>9836</v>
      </c>
      <c r="B6571" s="151">
        <v>3899</v>
      </c>
      <c r="C6571" s="151" t="s">
        <v>1751</v>
      </c>
      <c r="D6571" s="151" t="s">
        <v>727</v>
      </c>
      <c r="E6571" s="151">
        <v>0.44021500000000002</v>
      </c>
      <c r="F6571" s="154" t="s">
        <v>9207</v>
      </c>
      <c r="G6571" s="156">
        <v>3.1651458500000005</v>
      </c>
      <c r="H6571" s="156">
        <v>0</v>
      </c>
      <c r="I6571" s="156">
        <v>33.401749184000003</v>
      </c>
      <c r="J6571" s="156" t="s">
        <v>4328</v>
      </c>
      <c r="K6571" s="151" t="str">
        <f>IFERROR(IF(VLOOKUP(B6571,comp!$D:$L,1,FALSE)=B6571,"",""),"Novo")</f>
        <v/>
      </c>
    </row>
    <row r="6572" spans="1:11">
      <c r="A6572" s="151">
        <v>9836</v>
      </c>
      <c r="B6572" s="151">
        <v>4902</v>
      </c>
      <c r="C6572" s="151" t="s">
        <v>4920</v>
      </c>
      <c r="D6572" s="151" t="s">
        <v>727</v>
      </c>
      <c r="E6572" s="151">
        <v>3.7086882000000001</v>
      </c>
      <c r="F6572" s="154" t="s">
        <v>9208</v>
      </c>
      <c r="G6572" s="156">
        <v>224.70941803800002</v>
      </c>
      <c r="H6572" s="156">
        <v>0</v>
      </c>
      <c r="I6572" s="156">
        <v>3115.6230236849997</v>
      </c>
      <c r="J6572" s="156" t="s">
        <v>4328</v>
      </c>
      <c r="K6572" s="151" t="str">
        <f>IFERROR(IF(VLOOKUP(B6572,comp!$D:$L,1,FALSE)=B6572,"",""),"Novo")</f>
        <v/>
      </c>
    </row>
    <row r="6573" spans="1:11">
      <c r="A6573" s="151">
        <v>9836</v>
      </c>
      <c r="B6573" s="151">
        <v>4907</v>
      </c>
      <c r="C6573" s="151" t="s">
        <v>4921</v>
      </c>
      <c r="D6573" s="151" t="s">
        <v>727</v>
      </c>
      <c r="E6573" s="151">
        <v>1.4298694000000001</v>
      </c>
      <c r="F6573" s="154" t="s">
        <v>9209</v>
      </c>
      <c r="G6573" s="156">
        <v>33.401749184000003</v>
      </c>
      <c r="H6573" s="156">
        <v>0</v>
      </c>
      <c r="I6573" s="156">
        <v>18.83018101</v>
      </c>
      <c r="J6573" s="156" t="s">
        <v>4328</v>
      </c>
      <c r="K6573" s="151" t="str">
        <f>IFERROR(IF(VLOOKUP(B6573,comp!$D:$L,1,FALSE)=B6573,"",""),"Novo")</f>
        <v/>
      </c>
    </row>
    <row r="6574" spans="1:11">
      <c r="A6574" s="151">
        <v>9836</v>
      </c>
      <c r="B6574" s="151">
        <v>7070</v>
      </c>
      <c r="C6574" s="151" t="s">
        <v>4922</v>
      </c>
      <c r="D6574" s="151" t="s">
        <v>727</v>
      </c>
      <c r="E6574" s="151">
        <v>13.8085495</v>
      </c>
      <c r="F6574" s="154" t="s">
        <v>9210</v>
      </c>
      <c r="G6574" s="156">
        <v>3115.6230236849997</v>
      </c>
      <c r="H6574" s="156">
        <v>0</v>
      </c>
      <c r="I6574" s="156">
        <v>4.1562650640000003</v>
      </c>
      <c r="J6574" s="156" t="s">
        <v>4328</v>
      </c>
      <c r="K6574" s="151" t="str">
        <f>IFERROR(IF(VLOOKUP(B6574,comp!$D:$L,1,FALSE)=B6574,"",""),"Novo")</f>
        <v/>
      </c>
    </row>
    <row r="6575" spans="1:11">
      <c r="A6575" s="151">
        <v>9836</v>
      </c>
      <c r="B6575" s="151">
        <v>7091</v>
      </c>
      <c r="C6575" s="151" t="s">
        <v>4923</v>
      </c>
      <c r="D6575" s="151" t="s">
        <v>727</v>
      </c>
      <c r="E6575" s="151">
        <v>1.0735565</v>
      </c>
      <c r="F6575" s="154" t="s">
        <v>9211</v>
      </c>
      <c r="G6575" s="156">
        <v>18.83018101</v>
      </c>
      <c r="H6575" s="156">
        <v>0</v>
      </c>
      <c r="I6575" s="156">
        <v>123.89155442400001</v>
      </c>
      <c r="J6575" s="156" t="s">
        <v>4328</v>
      </c>
      <c r="K6575" s="151" t="str">
        <f>IFERROR(IF(VLOOKUP(B6575,comp!$D:$L,1,FALSE)=B6575,"",""),"Novo")</f>
        <v/>
      </c>
    </row>
    <row r="6576" spans="1:11">
      <c r="A6576" s="151">
        <v>9836</v>
      </c>
      <c r="B6576" s="151">
        <v>7097</v>
      </c>
      <c r="C6576" s="151" t="s">
        <v>4924</v>
      </c>
      <c r="D6576" s="151" t="s">
        <v>727</v>
      </c>
      <c r="E6576" s="151">
        <v>0.50440110000000005</v>
      </c>
      <c r="F6576" s="154" t="s">
        <v>7643</v>
      </c>
      <c r="G6576" s="156">
        <v>4.1562650640000003</v>
      </c>
      <c r="H6576" s="156">
        <v>0</v>
      </c>
      <c r="I6576" s="156">
        <v>0.99576625200000013</v>
      </c>
      <c r="J6576" s="156" t="s">
        <v>4328</v>
      </c>
      <c r="K6576" s="151" t="str">
        <f>IFERROR(IF(VLOOKUP(B6576,comp!$D:$L,1,FALSE)=B6576,"",""),"Novo")</f>
        <v/>
      </c>
    </row>
    <row r="6577" spans="1:11">
      <c r="A6577" s="151">
        <v>9836</v>
      </c>
      <c r="B6577" s="151">
        <v>7105</v>
      </c>
      <c r="C6577" s="151" t="s">
        <v>4925</v>
      </c>
      <c r="D6577" s="151" t="s">
        <v>727</v>
      </c>
      <c r="E6577" s="151">
        <v>2.7537576000000001</v>
      </c>
      <c r="F6577" s="154" t="s">
        <v>9212</v>
      </c>
      <c r="G6577" s="156">
        <v>123.89155442400001</v>
      </c>
      <c r="H6577" s="156">
        <v>0</v>
      </c>
      <c r="I6577" s="156">
        <v>366.07380096600002</v>
      </c>
      <c r="J6577" s="156" t="s">
        <v>4328</v>
      </c>
      <c r="K6577" s="151" t="str">
        <f>IFERROR(IF(VLOOKUP(B6577,comp!$D:$L,1,FALSE)=B6577,"",""),"Novo")</f>
        <v/>
      </c>
    </row>
    <row r="6578" spans="1:11">
      <c r="A6578" s="151">
        <v>9836</v>
      </c>
      <c r="B6578" s="151">
        <v>7116</v>
      </c>
      <c r="C6578" s="151" t="s">
        <v>4926</v>
      </c>
      <c r="D6578" s="151" t="s">
        <v>727</v>
      </c>
      <c r="E6578" s="151">
        <v>0.24708840000000001</v>
      </c>
      <c r="F6578" s="154" t="s">
        <v>7139</v>
      </c>
      <c r="G6578" s="156">
        <v>0.99576625200000013</v>
      </c>
      <c r="H6578" s="156">
        <v>0</v>
      </c>
      <c r="I6578" s="156">
        <v>3.1208911439999998</v>
      </c>
      <c r="J6578" s="156" t="s">
        <v>4328</v>
      </c>
      <c r="K6578" s="151" t="str">
        <f>IFERROR(IF(VLOOKUP(B6578,comp!$D:$L,1,FALSE)=B6578,"",""),"Novo")</f>
        <v/>
      </c>
    </row>
    <row r="6579" spans="1:11">
      <c r="A6579" s="151">
        <v>9836</v>
      </c>
      <c r="B6579" s="151">
        <v>7274</v>
      </c>
      <c r="C6579" s="151" t="s">
        <v>4927</v>
      </c>
      <c r="D6579" s="151" t="s">
        <v>727</v>
      </c>
      <c r="E6579" s="151">
        <v>4.7333049000000003</v>
      </c>
      <c r="F6579" s="154" t="s">
        <v>9213</v>
      </c>
      <c r="G6579" s="156">
        <v>366.07380096600002</v>
      </c>
      <c r="H6579" s="156">
        <v>0</v>
      </c>
      <c r="I6579" s="156">
        <v>14.649854855999999</v>
      </c>
      <c r="J6579" s="156" t="s">
        <v>4328</v>
      </c>
      <c r="K6579" s="151" t="str">
        <f>IFERROR(IF(VLOOKUP(B6579,comp!$D:$L,1,FALSE)=B6579,"",""),"Novo")</f>
        <v/>
      </c>
    </row>
    <row r="6580" spans="1:11">
      <c r="A6580" s="151">
        <v>9836</v>
      </c>
      <c r="B6580" s="151">
        <v>9835</v>
      </c>
      <c r="C6580" s="151" t="s">
        <v>2813</v>
      </c>
      <c r="D6580" s="151" t="s">
        <v>826</v>
      </c>
      <c r="E6580" s="151">
        <v>0.43709959999999998</v>
      </c>
      <c r="F6580" s="154" t="s">
        <v>9214</v>
      </c>
      <c r="G6580" s="156">
        <v>3.1208911439999998</v>
      </c>
      <c r="H6580" s="156">
        <v>0</v>
      </c>
      <c r="I6580" s="156">
        <v>8.5096058130000003</v>
      </c>
      <c r="J6580" s="156" t="s">
        <v>4328</v>
      </c>
      <c r="K6580" s="151" t="str">
        <f>IFERROR(IF(VLOOKUP(B6580,comp!$D:$L,1,FALSE)=B6580,"",""),"Novo")</f>
        <v/>
      </c>
    </row>
    <row r="6581" spans="1:11">
      <c r="A6581" s="151">
        <v>9836</v>
      </c>
      <c r="B6581" s="151">
        <v>9837</v>
      </c>
      <c r="C6581" s="151" t="s">
        <v>1763</v>
      </c>
      <c r="D6581" s="151" t="s">
        <v>826</v>
      </c>
      <c r="E6581" s="151">
        <v>0.94698479999999996</v>
      </c>
      <c r="F6581" s="154" t="s">
        <v>9215</v>
      </c>
      <c r="G6581" s="156">
        <v>14.649854855999999</v>
      </c>
      <c r="H6581" s="156">
        <v>0</v>
      </c>
      <c r="I6581" s="156">
        <v>39.766018615</v>
      </c>
      <c r="J6581" s="156" t="s">
        <v>4328</v>
      </c>
      <c r="K6581" s="151" t="str">
        <f>IFERROR(IF(VLOOKUP(B6581,comp!$D:$L,1,FALSE)=B6581,"",""),"Novo")</f>
        <v/>
      </c>
    </row>
    <row r="6582" spans="1:11">
      <c r="A6582" s="151">
        <v>9836</v>
      </c>
      <c r="B6582" s="151">
        <v>9838</v>
      </c>
      <c r="C6582" s="151" t="s">
        <v>1764</v>
      </c>
      <c r="D6582" s="151" t="s">
        <v>826</v>
      </c>
      <c r="E6582" s="151">
        <v>0.72176470000000004</v>
      </c>
      <c r="F6582" s="154" t="s">
        <v>9216</v>
      </c>
      <c r="G6582" s="156">
        <v>8.5096058130000003</v>
      </c>
      <c r="H6582" s="156">
        <v>0</v>
      </c>
      <c r="I6582" s="156">
        <v>258.58390350000002</v>
      </c>
      <c r="J6582" s="156" t="s">
        <v>4328</v>
      </c>
      <c r="K6582" s="151" t="str">
        <f>IFERROR(IF(VLOOKUP(B6582,comp!$D:$L,1,FALSE)=B6582,"",""),"Novo")</f>
        <v/>
      </c>
    </row>
    <row r="6583" spans="1:11">
      <c r="A6583" s="151">
        <v>9836</v>
      </c>
      <c r="B6583" s="151">
        <v>9839</v>
      </c>
      <c r="C6583" s="151" t="s">
        <v>2806</v>
      </c>
      <c r="D6583" s="151" t="s">
        <v>826</v>
      </c>
      <c r="E6583" s="151">
        <v>1.5600635</v>
      </c>
      <c r="F6583" s="154" t="s">
        <v>9217</v>
      </c>
      <c r="G6583" s="156">
        <v>39.766018615</v>
      </c>
      <c r="H6583" s="156">
        <v>0</v>
      </c>
      <c r="I6583" s="156">
        <v>57.951011815999998</v>
      </c>
      <c r="J6583" s="156" t="s">
        <v>4328</v>
      </c>
      <c r="K6583" s="151" t="str">
        <f>IFERROR(IF(VLOOKUP(B6583,comp!$D:$L,1,FALSE)=B6583,"",""),"Novo")</f>
        <v/>
      </c>
    </row>
    <row r="6584" spans="1:11">
      <c r="A6584" s="151">
        <v>9836</v>
      </c>
      <c r="B6584" s="151">
        <v>9840</v>
      </c>
      <c r="C6584" s="151" t="s">
        <v>2808</v>
      </c>
      <c r="D6584" s="151" t="s">
        <v>826</v>
      </c>
      <c r="E6584" s="151">
        <v>3.9782139000000001</v>
      </c>
      <c r="F6584" s="154" t="s">
        <v>9218</v>
      </c>
      <c r="G6584" s="156">
        <v>258.58390350000002</v>
      </c>
      <c r="H6584" s="156">
        <v>0</v>
      </c>
      <c r="I6584" s="156">
        <v>1125.0339052780002</v>
      </c>
      <c r="J6584" s="156" t="s">
        <v>4328</v>
      </c>
      <c r="K6584" s="151" t="str">
        <f>IFERROR(IF(VLOOKUP(B6584,comp!$D:$L,1,FALSE)=B6584,"",""),"Novo")</f>
        <v/>
      </c>
    </row>
    <row r="6585" spans="1:11">
      <c r="A6585" s="151">
        <v>9836</v>
      </c>
      <c r="B6585" s="151">
        <v>9841</v>
      </c>
      <c r="C6585" s="151" t="s">
        <v>2807</v>
      </c>
      <c r="D6585" s="151" t="s">
        <v>826</v>
      </c>
      <c r="E6585" s="151">
        <v>1.8833607999999999</v>
      </c>
      <c r="F6585" s="154" t="s">
        <v>9219</v>
      </c>
      <c r="G6585" s="156">
        <v>57.951011815999998</v>
      </c>
      <c r="H6585" s="156">
        <v>0</v>
      </c>
      <c r="I6585" s="156">
        <v>1705.0314334130001</v>
      </c>
      <c r="J6585" s="156" t="s">
        <v>4328</v>
      </c>
      <c r="K6585" s="151" t="str">
        <f>IFERROR(IF(VLOOKUP(B6585,comp!$D:$L,1,FALSE)=B6585,"",""),"Novo")</f>
        <v/>
      </c>
    </row>
    <row r="6586" spans="1:11">
      <c r="A6586" s="151">
        <v>9836</v>
      </c>
      <c r="B6586" s="151">
        <v>9877</v>
      </c>
      <c r="C6586" s="151" t="s">
        <v>4928</v>
      </c>
      <c r="D6586" s="151" t="s">
        <v>826</v>
      </c>
      <c r="E6586" s="151">
        <v>8.2979341000000009</v>
      </c>
      <c r="F6586" s="154" t="s">
        <v>9220</v>
      </c>
      <c r="G6586" s="156">
        <v>1125.0339052780002</v>
      </c>
      <c r="H6586" s="156">
        <v>0</v>
      </c>
      <c r="I6586" s="156">
        <v>2.3633577089999998</v>
      </c>
      <c r="J6586" s="156" t="s">
        <v>4328</v>
      </c>
      <c r="K6586" s="151" t="str">
        <f>IFERROR(IF(VLOOKUP(B6586,comp!$D:$L,1,FALSE)=B6586,"",""),"Novo")</f>
        <v/>
      </c>
    </row>
    <row r="6587" spans="1:11">
      <c r="A6587" s="151">
        <v>9836</v>
      </c>
      <c r="B6587" s="151">
        <v>9878</v>
      </c>
      <c r="C6587" s="151" t="s">
        <v>4929</v>
      </c>
      <c r="D6587" s="151" t="s">
        <v>826</v>
      </c>
      <c r="E6587" s="151">
        <v>10.215274300000001</v>
      </c>
      <c r="F6587" s="154" t="s">
        <v>9221</v>
      </c>
      <c r="G6587" s="156">
        <v>1705.0314334130001</v>
      </c>
      <c r="H6587" s="156">
        <v>0</v>
      </c>
      <c r="I6587" s="156">
        <v>30.333218958000003</v>
      </c>
      <c r="J6587" s="156" t="s">
        <v>4328</v>
      </c>
      <c r="K6587" s="151" t="str">
        <f>IFERROR(IF(VLOOKUP(B6587,comp!$D:$L,1,FALSE)=B6587,"",""),"Novo")</f>
        <v/>
      </c>
    </row>
    <row r="6588" spans="1:11">
      <c r="A6588" s="151">
        <v>9836</v>
      </c>
      <c r="B6588" s="151">
        <v>10835</v>
      </c>
      <c r="C6588" s="151" t="s">
        <v>4930</v>
      </c>
      <c r="D6588" s="151" t="s">
        <v>727</v>
      </c>
      <c r="E6588" s="151">
        <v>0.38057289999999999</v>
      </c>
      <c r="F6588" s="154" t="s">
        <v>9222</v>
      </c>
      <c r="G6588" s="156">
        <v>2.3633577089999998</v>
      </c>
      <c r="H6588" s="156">
        <v>0</v>
      </c>
      <c r="I6588" s="156">
        <v>26.784200260000002</v>
      </c>
      <c r="J6588" s="156" t="s">
        <v>4328</v>
      </c>
      <c r="K6588" s="151" t="str">
        <f>IFERROR(IF(VLOOKUP(B6588,comp!$D:$L,1,FALSE)=B6588,"",""),"Novo")</f>
        <v/>
      </c>
    </row>
    <row r="6589" spans="1:11">
      <c r="A6589" s="151">
        <v>9836</v>
      </c>
      <c r="B6589" s="151">
        <v>10836</v>
      </c>
      <c r="C6589" s="151" t="s">
        <v>4931</v>
      </c>
      <c r="D6589" s="151" t="s">
        <v>727</v>
      </c>
      <c r="E6589" s="151">
        <v>1.3626783</v>
      </c>
      <c r="F6589" s="154" t="s">
        <v>9223</v>
      </c>
      <c r="G6589" s="156">
        <v>30.333218958000003</v>
      </c>
      <c r="H6589" s="156">
        <v>0</v>
      </c>
      <c r="I6589" s="156">
        <v>36.235802778</v>
      </c>
      <c r="J6589" s="156" t="s">
        <v>4328</v>
      </c>
      <c r="K6589" s="151" t="str">
        <f>IFERROR(IF(VLOOKUP(B6589,comp!$D:$L,1,FALSE)=B6589,"",""),"Novo")</f>
        <v/>
      </c>
    </row>
    <row r="6590" spans="1:11">
      <c r="A6590" s="151">
        <v>9836</v>
      </c>
      <c r="B6590" s="151">
        <v>10908</v>
      </c>
      <c r="C6590" s="151" t="s">
        <v>4932</v>
      </c>
      <c r="D6590" s="151" t="s">
        <v>727</v>
      </c>
      <c r="E6590" s="151">
        <v>1.2803154999999999</v>
      </c>
      <c r="F6590" s="154" t="s">
        <v>7469</v>
      </c>
      <c r="G6590" s="156">
        <v>26.784200260000002</v>
      </c>
      <c r="H6590" s="156">
        <v>0</v>
      </c>
      <c r="I6590" s="156">
        <v>24.805281072</v>
      </c>
      <c r="J6590" s="156" t="s">
        <v>4328</v>
      </c>
      <c r="K6590" s="151" t="str">
        <f>IFERROR(IF(VLOOKUP(B6590,comp!$D:$L,1,FALSE)=B6590,"",""),"Novo")</f>
        <v/>
      </c>
    </row>
    <row r="6591" spans="1:11">
      <c r="A6591" s="151">
        <v>9836</v>
      </c>
      <c r="B6591" s="151">
        <v>10909</v>
      </c>
      <c r="C6591" s="151" t="s">
        <v>4933</v>
      </c>
      <c r="D6591" s="151" t="s">
        <v>727</v>
      </c>
      <c r="E6591" s="151">
        <v>1.4893466</v>
      </c>
      <c r="F6591" s="154" t="s">
        <v>8092</v>
      </c>
      <c r="G6591" s="156">
        <v>36.235802778</v>
      </c>
      <c r="H6591" s="156">
        <v>0</v>
      </c>
      <c r="I6591" s="156">
        <v>21.287759019999999</v>
      </c>
      <c r="J6591" s="156" t="s">
        <v>4328</v>
      </c>
      <c r="K6591" s="151" t="str">
        <f>IFERROR(IF(VLOOKUP(B6591,comp!$D:$L,1,FALSE)=B6591,"",""),"Novo")</f>
        <v/>
      </c>
    </row>
    <row r="6592" spans="1:11">
      <c r="A6592" s="151">
        <v>9836</v>
      </c>
      <c r="B6592" s="151">
        <v>10911</v>
      </c>
      <c r="C6592" s="151" t="s">
        <v>4934</v>
      </c>
      <c r="D6592" s="151" t="s">
        <v>727</v>
      </c>
      <c r="E6592" s="151">
        <v>1.2322544</v>
      </c>
      <c r="F6592" s="154" t="s">
        <v>7428</v>
      </c>
      <c r="G6592" s="156">
        <v>24.805281072</v>
      </c>
      <c r="H6592" s="156">
        <v>0</v>
      </c>
      <c r="I6592" s="156">
        <v>28.056105046000003</v>
      </c>
      <c r="J6592" s="156" t="s">
        <v>4328</v>
      </c>
      <c r="K6592" s="151" t="str">
        <f>IFERROR(IF(VLOOKUP(B6592,comp!$D:$L,1,FALSE)=B6592,"",""),"Novo")</f>
        <v/>
      </c>
    </row>
    <row r="6593" spans="1:11">
      <c r="A6593" s="151">
        <v>9836</v>
      </c>
      <c r="B6593" s="151">
        <v>11655</v>
      </c>
      <c r="C6593" s="151" t="s">
        <v>4935</v>
      </c>
      <c r="D6593" s="151" t="s">
        <v>727</v>
      </c>
      <c r="E6593" s="151">
        <v>1.1414348000000001</v>
      </c>
      <c r="F6593" s="154" t="s">
        <v>9224</v>
      </c>
      <c r="G6593" s="156">
        <v>21.287759019999999</v>
      </c>
      <c r="H6593" s="156">
        <v>0</v>
      </c>
      <c r="I6593" s="156">
        <v>20.294205519000002</v>
      </c>
      <c r="J6593" s="156" t="s">
        <v>4328</v>
      </c>
      <c r="K6593" s="151" t="str">
        <f>IFERROR(IF(VLOOKUP(B6593,comp!$D:$L,1,FALSE)=B6593,"",""),"Novo")</f>
        <v/>
      </c>
    </row>
    <row r="6594" spans="1:11">
      <c r="A6594" s="151">
        <v>9836</v>
      </c>
      <c r="B6594" s="151">
        <v>11656</v>
      </c>
      <c r="C6594" s="151" t="s">
        <v>4936</v>
      </c>
      <c r="D6594" s="151" t="s">
        <v>727</v>
      </c>
      <c r="E6594" s="151">
        <v>1.3104206</v>
      </c>
      <c r="F6594" s="154" t="s">
        <v>9225</v>
      </c>
      <c r="G6594" s="156">
        <v>28.056105046000003</v>
      </c>
      <c r="H6594" s="156">
        <v>0</v>
      </c>
      <c r="I6594" s="156">
        <v>214.19884311599998</v>
      </c>
      <c r="J6594" s="156" t="s">
        <v>4328</v>
      </c>
      <c r="K6594" s="151" t="str">
        <f>IFERROR(IF(VLOOKUP(B6594,comp!$D:$L,1,FALSE)=B6594,"",""),"Novo")</f>
        <v/>
      </c>
    </row>
    <row r="6595" spans="1:11">
      <c r="A6595" s="151">
        <v>9836</v>
      </c>
      <c r="B6595" s="151">
        <v>11658</v>
      </c>
      <c r="C6595" s="151" t="s">
        <v>4937</v>
      </c>
      <c r="D6595" s="151" t="s">
        <v>727</v>
      </c>
      <c r="E6595" s="151">
        <v>1.1144539</v>
      </c>
      <c r="F6595" s="154" t="s">
        <v>9226</v>
      </c>
      <c r="G6595" s="156">
        <v>20.294205519000002</v>
      </c>
      <c r="H6595" s="156">
        <v>0</v>
      </c>
      <c r="I6595" s="156">
        <v>11.522929964000001</v>
      </c>
      <c r="J6595" s="156" t="s">
        <v>4328</v>
      </c>
      <c r="K6595" s="151" t="str">
        <f>IFERROR(IF(VLOOKUP(B6595,comp!$D:$L,1,FALSE)=B6595,"",""),"Novo")</f>
        <v/>
      </c>
    </row>
    <row r="6596" spans="1:11">
      <c r="A6596" s="151">
        <v>9836</v>
      </c>
      <c r="B6596" s="151">
        <v>12614</v>
      </c>
      <c r="C6596" s="151" t="s">
        <v>1707</v>
      </c>
      <c r="D6596" s="151" t="s">
        <v>727</v>
      </c>
      <c r="E6596" s="151">
        <v>3.6206700999999999</v>
      </c>
      <c r="F6596" s="154" t="s">
        <v>9227</v>
      </c>
      <c r="G6596" s="156">
        <v>214.19884311599998</v>
      </c>
      <c r="H6596" s="156">
        <v>0</v>
      </c>
      <c r="I6596" s="156">
        <v>19.702418424000005</v>
      </c>
      <c r="J6596" s="156" t="s">
        <v>4328</v>
      </c>
      <c r="K6596" s="151" t="str">
        <f>IFERROR(IF(VLOOKUP(B6596,comp!$D:$L,1,FALSE)=B6596,"",""),"Novo")</f>
        <v/>
      </c>
    </row>
    <row r="6597" spans="1:11">
      <c r="A6597" s="151">
        <v>9836</v>
      </c>
      <c r="B6597" s="151">
        <v>12615</v>
      </c>
      <c r="C6597" s="151" t="s">
        <v>4938</v>
      </c>
      <c r="D6597" s="151" t="s">
        <v>727</v>
      </c>
      <c r="E6597" s="151">
        <v>0.83986369999999999</v>
      </c>
      <c r="F6597" s="154" t="s">
        <v>8630</v>
      </c>
      <c r="G6597" s="156">
        <v>11.522929964000001</v>
      </c>
      <c r="H6597" s="156">
        <v>0</v>
      </c>
      <c r="I6597" s="156">
        <v>2051.0909064979996</v>
      </c>
      <c r="J6597" s="156" t="s">
        <v>4328</v>
      </c>
      <c r="K6597" s="151" t="str">
        <f>IFERROR(IF(VLOOKUP(B6597,comp!$D:$L,1,FALSE)=B6597,"",""),"Novo")</f>
        <v/>
      </c>
    </row>
    <row r="6598" spans="1:11">
      <c r="A6598" s="151">
        <v>9836</v>
      </c>
      <c r="B6598" s="151">
        <v>12616</v>
      </c>
      <c r="C6598" s="151" t="s">
        <v>1708</v>
      </c>
      <c r="D6598" s="151" t="s">
        <v>727</v>
      </c>
      <c r="E6598" s="151">
        <v>1.0982396000000001</v>
      </c>
      <c r="F6598" s="154" t="s">
        <v>9228</v>
      </c>
      <c r="G6598" s="156">
        <v>19.702418424000005</v>
      </c>
      <c r="H6598" s="156">
        <v>0</v>
      </c>
      <c r="I6598" s="156">
        <v>142.56020408399999</v>
      </c>
      <c r="J6598" s="156" t="s">
        <v>4328</v>
      </c>
      <c r="K6598" s="151" t="str">
        <f>IFERROR(IF(VLOOKUP(B6598,comp!$D:$L,1,FALSE)=B6598,"",""),"Novo")</f>
        <v/>
      </c>
    </row>
    <row r="6599" spans="1:11">
      <c r="A6599" s="151">
        <v>9836</v>
      </c>
      <c r="B6599" s="151">
        <v>12618</v>
      </c>
      <c r="C6599" s="151" t="s">
        <v>1709</v>
      </c>
      <c r="D6599" s="151" t="s">
        <v>727</v>
      </c>
      <c r="E6599" s="151">
        <v>11.203861399999999</v>
      </c>
      <c r="F6599" s="154" t="s">
        <v>9229</v>
      </c>
      <c r="G6599" s="156">
        <v>2051.0909064979996</v>
      </c>
      <c r="H6599" s="156">
        <v>0</v>
      </c>
      <c r="I6599" s="156">
        <v>75.629386759999988</v>
      </c>
      <c r="J6599" s="156" t="s">
        <v>4328</v>
      </c>
      <c r="K6599" s="151" t="str">
        <f>IFERROR(IF(VLOOKUP(B6599,comp!$D:$L,1,FALSE)=B6599,"",""),"Novo")</f>
        <v/>
      </c>
    </row>
    <row r="6600" spans="1:11">
      <c r="A6600" s="151">
        <v>9836</v>
      </c>
      <c r="B6600" s="151">
        <v>12623</v>
      </c>
      <c r="C6600" s="151" t="s">
        <v>4939</v>
      </c>
      <c r="D6600" s="151" t="s">
        <v>826</v>
      </c>
      <c r="E6600" s="151">
        <v>2.9540033999999999</v>
      </c>
      <c r="F6600" s="154" t="s">
        <v>9230</v>
      </c>
      <c r="G6600" s="156">
        <v>142.56020408399999</v>
      </c>
      <c r="H6600" s="156">
        <v>0</v>
      </c>
      <c r="I6600" s="156">
        <v>122.691665668</v>
      </c>
      <c r="J6600" s="156" t="s">
        <v>4328</v>
      </c>
      <c r="K6600" s="151" t="str">
        <f>IFERROR(IF(VLOOKUP(B6600,comp!$D:$L,1,FALSE)=B6600,"",""),"Novo")</f>
        <v/>
      </c>
    </row>
    <row r="6601" spans="1:11">
      <c r="A6601" s="151">
        <v>9836</v>
      </c>
      <c r="B6601" s="151">
        <v>12624</v>
      </c>
      <c r="C6601" s="151" t="s">
        <v>1710</v>
      </c>
      <c r="D6601" s="151" t="s">
        <v>727</v>
      </c>
      <c r="E6601" s="151">
        <v>2.1516183999999998</v>
      </c>
      <c r="F6601" s="154" t="s">
        <v>7244</v>
      </c>
      <c r="G6601" s="156">
        <v>75.629386759999988</v>
      </c>
      <c r="H6601" s="156">
        <v>0</v>
      </c>
      <c r="I6601" s="156">
        <v>0.121703586</v>
      </c>
      <c r="J6601" s="156" t="s">
        <v>4328</v>
      </c>
      <c r="K6601" s="151" t="str">
        <f>IFERROR(IF(VLOOKUP(B6601,comp!$D:$L,1,FALSE)=B6601,"",""),"Novo")</f>
        <v/>
      </c>
    </row>
    <row r="6602" spans="1:11">
      <c r="A6602" s="151">
        <v>9836</v>
      </c>
      <c r="B6602" s="151">
        <v>12626</v>
      </c>
      <c r="C6602" s="151" t="s">
        <v>1711</v>
      </c>
      <c r="D6602" s="151" t="s">
        <v>727</v>
      </c>
      <c r="E6602" s="151">
        <v>2.7404883999999998</v>
      </c>
      <c r="F6602" s="154" t="s">
        <v>9231</v>
      </c>
      <c r="G6602" s="156">
        <v>122.691665668</v>
      </c>
      <c r="H6602" s="156">
        <v>0</v>
      </c>
      <c r="I6602" s="156">
        <v>1.4767620420000001</v>
      </c>
      <c r="J6602" s="156" t="s">
        <v>4328</v>
      </c>
      <c r="K6602" s="151" t="str">
        <f>IFERROR(IF(VLOOKUP(B6602,comp!$D:$L,1,FALSE)=B6602,"",""),"Novo")</f>
        <v/>
      </c>
    </row>
    <row r="6603" spans="1:11">
      <c r="A6603" s="151">
        <v>9836</v>
      </c>
      <c r="B6603" s="151">
        <v>12627</v>
      </c>
      <c r="C6603" s="151" t="s">
        <v>1712</v>
      </c>
      <c r="D6603" s="151" t="s">
        <v>727</v>
      </c>
      <c r="E6603" s="151">
        <v>8.6314600000000005E-2</v>
      </c>
      <c r="F6603" s="154" t="s">
        <v>8157</v>
      </c>
      <c r="G6603" s="156">
        <v>0.121703586</v>
      </c>
      <c r="H6603" s="156">
        <v>0</v>
      </c>
      <c r="I6603" s="156">
        <v>4.7644440479999997</v>
      </c>
      <c r="J6603" s="156" t="s">
        <v>4328</v>
      </c>
      <c r="K6603" s="151" t="str">
        <f>IFERROR(IF(VLOOKUP(B6603,comp!$D:$L,1,FALSE)=B6603,"",""),"Novo")</f>
        <v/>
      </c>
    </row>
    <row r="6604" spans="1:11">
      <c r="A6604" s="151">
        <v>9836</v>
      </c>
      <c r="B6604" s="151">
        <v>12909</v>
      </c>
      <c r="C6604" s="151" t="s">
        <v>4940</v>
      </c>
      <c r="D6604" s="151" t="s">
        <v>727</v>
      </c>
      <c r="E6604" s="151">
        <v>0.30076619999999998</v>
      </c>
      <c r="F6604" s="154" t="s">
        <v>9232</v>
      </c>
      <c r="G6604" s="156">
        <v>1.4767620420000001</v>
      </c>
      <c r="H6604" s="156">
        <v>0</v>
      </c>
      <c r="I6604" s="156">
        <v>4.4575886339999995</v>
      </c>
      <c r="J6604" s="156" t="s">
        <v>4328</v>
      </c>
      <c r="K6604" s="151" t="str">
        <f>IFERROR(IF(VLOOKUP(B6604,comp!$D:$L,1,FALSE)=B6604,"",""),"Novo")</f>
        <v/>
      </c>
    </row>
    <row r="6605" spans="1:11">
      <c r="A6605" s="151">
        <v>9836</v>
      </c>
      <c r="B6605" s="151">
        <v>12910</v>
      </c>
      <c r="C6605" s="151" t="s">
        <v>4941</v>
      </c>
      <c r="D6605" s="151" t="s">
        <v>727</v>
      </c>
      <c r="E6605" s="151">
        <v>0.54018639999999996</v>
      </c>
      <c r="F6605" s="154" t="s">
        <v>9233</v>
      </c>
      <c r="G6605" s="156">
        <v>4.7644440479999997</v>
      </c>
      <c r="H6605" s="156">
        <v>0</v>
      </c>
      <c r="I6605" s="156">
        <v>5.9274634800000001</v>
      </c>
      <c r="J6605" s="156" t="s">
        <v>4328</v>
      </c>
      <c r="K6605" s="151" t="str">
        <f>IFERROR(IF(VLOOKUP(B6605,comp!$D:$L,1,FALSE)=B6605,"",""),"Novo")</f>
        <v/>
      </c>
    </row>
    <row r="6606" spans="1:11">
      <c r="A6606" s="151">
        <v>9836</v>
      </c>
      <c r="B6606" s="151">
        <v>20042</v>
      </c>
      <c r="C6606" s="151" t="s">
        <v>4942</v>
      </c>
      <c r="D6606" s="151" t="s">
        <v>727</v>
      </c>
      <c r="E6606" s="151">
        <v>0.52257779999999998</v>
      </c>
      <c r="F6606" s="154" t="s">
        <v>9234</v>
      </c>
      <c r="G6606" s="156">
        <v>4.4575886339999995</v>
      </c>
      <c r="H6606" s="156">
        <v>0</v>
      </c>
      <c r="I6606" s="156">
        <v>7.9685123770000006</v>
      </c>
      <c r="J6606" s="156" t="s">
        <v>4328</v>
      </c>
      <c r="K6606" s="151" t="str">
        <f>IFERROR(IF(VLOOKUP(B6606,comp!$D:$L,1,FALSE)=B6606,"",""),"Novo")</f>
        <v/>
      </c>
    </row>
    <row r="6607" spans="1:11">
      <c r="A6607" s="151">
        <v>9836</v>
      </c>
      <c r="B6607" s="151">
        <v>20043</v>
      </c>
      <c r="C6607" s="151" t="s">
        <v>4943</v>
      </c>
      <c r="D6607" s="151" t="s">
        <v>727</v>
      </c>
      <c r="E6607" s="151">
        <v>0.60238449999999999</v>
      </c>
      <c r="F6607" s="154" t="s">
        <v>9235</v>
      </c>
      <c r="G6607" s="156">
        <v>5.9274634800000001</v>
      </c>
      <c r="H6607" s="156">
        <v>0</v>
      </c>
      <c r="I6607" s="156">
        <v>6.3943811259999999</v>
      </c>
      <c r="J6607" s="156" t="s">
        <v>4328</v>
      </c>
      <c r="K6607" s="151" t="str">
        <f>IFERROR(IF(VLOOKUP(B6607,comp!$D:$L,1,FALSE)=B6607,"",""),"Novo")</f>
        <v/>
      </c>
    </row>
    <row r="6608" spans="1:11">
      <c r="A6608" s="151">
        <v>9836</v>
      </c>
      <c r="B6608" s="151">
        <v>20044</v>
      </c>
      <c r="C6608" s="151" t="s">
        <v>4944</v>
      </c>
      <c r="D6608" s="151" t="s">
        <v>727</v>
      </c>
      <c r="E6608" s="151">
        <v>0.69837970000000005</v>
      </c>
      <c r="F6608" s="154" t="s">
        <v>9236</v>
      </c>
      <c r="G6608" s="156">
        <v>7.9685123770000006</v>
      </c>
      <c r="H6608" s="156">
        <v>0</v>
      </c>
      <c r="I6608" s="156">
        <v>24.978875599999999</v>
      </c>
      <c r="J6608" s="156" t="s">
        <v>4328</v>
      </c>
      <c r="K6608" s="151" t="str">
        <f>IFERROR(IF(VLOOKUP(B6608,comp!$D:$L,1,FALSE)=B6608,"",""),"Novo")</f>
        <v/>
      </c>
    </row>
    <row r="6609" spans="1:11">
      <c r="A6609" s="151">
        <v>9836</v>
      </c>
      <c r="B6609" s="151">
        <v>20045</v>
      </c>
      <c r="C6609" s="151" t="s">
        <v>4945</v>
      </c>
      <c r="D6609" s="151" t="s">
        <v>727</v>
      </c>
      <c r="E6609" s="151">
        <v>0.62567329999999999</v>
      </c>
      <c r="F6609" s="154" t="s">
        <v>9237</v>
      </c>
      <c r="G6609" s="156">
        <v>6.3943811259999999</v>
      </c>
      <c r="H6609" s="156">
        <v>0</v>
      </c>
      <c r="I6609" s="156">
        <v>224.56097939699998</v>
      </c>
      <c r="J6609" s="156" t="s">
        <v>4328</v>
      </c>
      <c r="K6609" s="151" t="str">
        <f>IFERROR(IF(VLOOKUP(B6609,comp!$D:$L,1,FALSE)=B6609,"",""),"Novo")</f>
        <v/>
      </c>
    </row>
    <row r="6610" spans="1:11">
      <c r="A6610" s="151">
        <v>9836</v>
      </c>
      <c r="B6610" s="151">
        <v>20046</v>
      </c>
      <c r="C6610" s="151" t="s">
        <v>4946</v>
      </c>
      <c r="D6610" s="151" t="s">
        <v>727</v>
      </c>
      <c r="E6610" s="151">
        <v>1.236578</v>
      </c>
      <c r="F6610" s="154" t="s">
        <v>9238</v>
      </c>
      <c r="G6610" s="156">
        <v>24.978875599999999</v>
      </c>
      <c r="H6610" s="156">
        <v>0</v>
      </c>
      <c r="I6610" s="156">
        <v>111.65127757799999</v>
      </c>
      <c r="J6610" s="156" t="s">
        <v>4328</v>
      </c>
      <c r="K6610" s="151" t="str">
        <f>IFERROR(IF(VLOOKUP(B6610,comp!$D:$L,1,FALSE)=B6610,"",""),"Novo")</f>
        <v/>
      </c>
    </row>
    <row r="6611" spans="1:11">
      <c r="A6611" s="151">
        <v>9836</v>
      </c>
      <c r="B6611" s="151">
        <v>20047</v>
      </c>
      <c r="C6611" s="151" t="s">
        <v>4947</v>
      </c>
      <c r="D6611" s="151" t="s">
        <v>727</v>
      </c>
      <c r="E6611" s="151">
        <v>3.7074620999999999</v>
      </c>
      <c r="F6611" s="154" t="s">
        <v>9239</v>
      </c>
      <c r="G6611" s="156">
        <v>224.56097939699998</v>
      </c>
      <c r="H6611" s="156">
        <v>0</v>
      </c>
      <c r="I6611" s="156">
        <v>6.0977131340000001</v>
      </c>
      <c r="J6611" s="156" t="s">
        <v>4328</v>
      </c>
      <c r="K6611" s="151" t="str">
        <f>IFERROR(IF(VLOOKUP(B6611,comp!$D:$L,1,FALSE)=B6611,"",""),"Novo")</f>
        <v/>
      </c>
    </row>
    <row r="6612" spans="1:11">
      <c r="A6612" s="151">
        <v>9836</v>
      </c>
      <c r="B6612" s="151">
        <v>20065</v>
      </c>
      <c r="C6612" s="151" t="s">
        <v>2817</v>
      </c>
      <c r="D6612" s="151" t="s">
        <v>826</v>
      </c>
      <c r="E6612" s="151">
        <v>2.6141717999999998</v>
      </c>
      <c r="F6612" s="154" t="s">
        <v>9240</v>
      </c>
      <c r="G6612" s="156">
        <v>111.65127757799999</v>
      </c>
      <c r="H6612" s="156">
        <v>0</v>
      </c>
      <c r="I6612" s="156">
        <v>12.087935765000001</v>
      </c>
      <c r="J6612" s="156" t="s">
        <v>4328</v>
      </c>
      <c r="K6612" s="151" t="str">
        <f>IFERROR(IF(VLOOKUP(B6612,comp!$D:$L,1,FALSE)=B6612,"",""),"Novo")</f>
        <v/>
      </c>
    </row>
    <row r="6613" spans="1:11">
      <c r="A6613" s="151">
        <v>9836</v>
      </c>
      <c r="B6613" s="151">
        <v>20067</v>
      </c>
      <c r="C6613" s="151" t="s">
        <v>2804</v>
      </c>
      <c r="D6613" s="151" t="s">
        <v>826</v>
      </c>
      <c r="E6613" s="151">
        <v>0.61099329999999996</v>
      </c>
      <c r="F6613" s="154" t="s">
        <v>7790</v>
      </c>
      <c r="G6613" s="156">
        <v>6.0977131340000001</v>
      </c>
      <c r="H6613" s="156">
        <v>0</v>
      </c>
      <c r="I6613" s="156">
        <v>0.70076526000000006</v>
      </c>
      <c r="J6613" s="156" t="s">
        <v>4328</v>
      </c>
      <c r="K6613" s="151" t="str">
        <f>IFERROR(IF(VLOOKUP(B6613,comp!$D:$L,1,FALSE)=B6613,"",""),"Novo")</f>
        <v/>
      </c>
    </row>
    <row r="6614" spans="1:11">
      <c r="A6614" s="151">
        <v>9836</v>
      </c>
      <c r="B6614" s="151">
        <v>20068</v>
      </c>
      <c r="C6614" s="151" t="s">
        <v>2805</v>
      </c>
      <c r="D6614" s="151" t="s">
        <v>826</v>
      </c>
      <c r="E6614" s="151">
        <v>0.86035130000000004</v>
      </c>
      <c r="F6614" s="154" t="s">
        <v>9241</v>
      </c>
      <c r="G6614" s="156">
        <v>12.087935765000001</v>
      </c>
      <c r="H6614" s="156">
        <v>0</v>
      </c>
      <c r="I6614" s="156">
        <v>8.3114862949999999</v>
      </c>
      <c r="J6614" s="156" t="s">
        <v>4328</v>
      </c>
      <c r="K6614" s="151" t="str">
        <f>IFERROR(IF(VLOOKUP(B6614,comp!$D:$L,1,FALSE)=B6614,"",""),"Novo")</f>
        <v/>
      </c>
    </row>
    <row r="6615" spans="1:11">
      <c r="A6615" s="151">
        <v>9836</v>
      </c>
      <c r="B6615" s="151">
        <v>20086</v>
      </c>
      <c r="C6615" s="151" t="s">
        <v>4948</v>
      </c>
      <c r="D6615" s="151" t="s">
        <v>727</v>
      </c>
      <c r="E6615" s="151">
        <v>0.20732700000000001</v>
      </c>
      <c r="F6615" s="154" t="s">
        <v>9242</v>
      </c>
      <c r="G6615" s="156">
        <v>0.70076526000000006</v>
      </c>
      <c r="H6615" s="156">
        <v>0</v>
      </c>
      <c r="I6615" s="156">
        <v>12.140526464000001</v>
      </c>
      <c r="J6615" s="156" t="s">
        <v>4328</v>
      </c>
      <c r="K6615" s="151" t="str">
        <f>IFERROR(IF(VLOOKUP(B6615,comp!$D:$L,1,FALSE)=B6615,"",""),"Novo")</f>
        <v/>
      </c>
    </row>
    <row r="6616" spans="1:11">
      <c r="A6616" s="151">
        <v>9836</v>
      </c>
      <c r="B6616" s="151">
        <v>20087</v>
      </c>
      <c r="C6616" s="151" t="s">
        <v>4949</v>
      </c>
      <c r="D6616" s="151" t="s">
        <v>727</v>
      </c>
      <c r="E6616" s="151">
        <v>0.71343230000000002</v>
      </c>
      <c r="F6616" s="154" t="s">
        <v>8843</v>
      </c>
      <c r="G6616" s="156">
        <v>8.3114862949999999</v>
      </c>
      <c r="H6616" s="156">
        <v>0</v>
      </c>
      <c r="I6616" s="156">
        <v>291.80969848500001</v>
      </c>
      <c r="J6616" s="156" t="s">
        <v>4328</v>
      </c>
      <c r="K6616" s="151" t="str">
        <f>IFERROR(IF(VLOOKUP(B6616,comp!$D:$L,1,FALSE)=B6616,"",""),"Novo")</f>
        <v/>
      </c>
    </row>
    <row r="6617" spans="1:11">
      <c r="A6617" s="151">
        <v>9836</v>
      </c>
      <c r="B6617" s="151">
        <v>20088</v>
      </c>
      <c r="C6617" s="151" t="s">
        <v>4950</v>
      </c>
      <c r="D6617" s="151" t="s">
        <v>727</v>
      </c>
      <c r="E6617" s="151">
        <v>0.8622533</v>
      </c>
      <c r="F6617" s="154" t="s">
        <v>9243</v>
      </c>
      <c r="G6617" s="156">
        <v>12.140526464000001</v>
      </c>
      <c r="H6617" s="156">
        <v>0</v>
      </c>
      <c r="I6617" s="156">
        <v>48.612605045999999</v>
      </c>
      <c r="J6617" s="156" t="s">
        <v>4328</v>
      </c>
      <c r="K6617" s="151" t="str">
        <f>IFERROR(IF(VLOOKUP(B6617,comp!$D:$L,1,FALSE)=B6617,"",""),"Novo")</f>
        <v/>
      </c>
    </row>
    <row r="6618" spans="1:11">
      <c r="A6618" s="151">
        <v>9836</v>
      </c>
      <c r="B6618" s="151">
        <v>20089</v>
      </c>
      <c r="C6618" s="151" t="s">
        <v>4951</v>
      </c>
      <c r="D6618" s="151" t="s">
        <v>727</v>
      </c>
      <c r="E6618" s="151">
        <v>4.2260637000000001</v>
      </c>
      <c r="F6618" s="154" t="s">
        <v>9244</v>
      </c>
      <c r="G6618" s="156">
        <v>291.80969848500001</v>
      </c>
      <c r="H6618" s="156">
        <v>0</v>
      </c>
      <c r="I6618" s="156">
        <v>45.380665700999998</v>
      </c>
      <c r="J6618" s="156" t="s">
        <v>4328</v>
      </c>
      <c r="K6618" s="151" t="str">
        <f>IFERROR(IF(VLOOKUP(B6618,comp!$D:$L,1,FALSE)=B6618,"",""),"Novo")</f>
        <v/>
      </c>
    </row>
    <row r="6619" spans="1:11">
      <c r="A6619" s="151">
        <v>9836</v>
      </c>
      <c r="B6619" s="151">
        <v>20096</v>
      </c>
      <c r="C6619" s="151" t="s">
        <v>4952</v>
      </c>
      <c r="D6619" s="151" t="s">
        <v>727</v>
      </c>
      <c r="E6619" s="151">
        <v>1.7250747</v>
      </c>
      <c r="F6619" s="154" t="s">
        <v>9245</v>
      </c>
      <c r="G6619" s="156">
        <v>48.612605045999999</v>
      </c>
      <c r="H6619" s="156">
        <v>0</v>
      </c>
      <c r="I6619" s="156">
        <v>757.87818204799999</v>
      </c>
      <c r="J6619" s="156" t="s">
        <v>4328</v>
      </c>
      <c r="K6619" s="151" t="str">
        <f>IFERROR(IF(VLOOKUP(B6619,comp!$D:$L,1,FALSE)=B6619,"",""),"Novo")</f>
        <v/>
      </c>
    </row>
    <row r="6620" spans="1:11">
      <c r="A6620" s="151">
        <v>9836</v>
      </c>
      <c r="B6620" s="151">
        <v>20097</v>
      </c>
      <c r="C6620" s="151" t="s">
        <v>4953</v>
      </c>
      <c r="D6620" s="151" t="s">
        <v>727</v>
      </c>
      <c r="E6620" s="151">
        <v>1.6665687</v>
      </c>
      <c r="F6620" s="154" t="s">
        <v>9246</v>
      </c>
      <c r="G6620" s="156">
        <v>45.380665700999998</v>
      </c>
      <c r="H6620" s="156">
        <v>0</v>
      </c>
      <c r="I6620" s="156">
        <v>1011.384543525</v>
      </c>
      <c r="J6620" s="156" t="s">
        <v>4328</v>
      </c>
      <c r="K6620" s="151" t="str">
        <f>IFERROR(IF(VLOOKUP(B6620,comp!$D:$L,1,FALSE)=B6620,"",""),"Novo")</f>
        <v/>
      </c>
    </row>
    <row r="6621" spans="1:11">
      <c r="A6621" s="151">
        <v>9836</v>
      </c>
      <c r="B6621" s="151">
        <v>20098</v>
      </c>
      <c r="C6621" s="151" t="s">
        <v>4954</v>
      </c>
      <c r="D6621" s="151" t="s">
        <v>727</v>
      </c>
      <c r="E6621" s="151">
        <v>6.8105516000000001</v>
      </c>
      <c r="F6621" s="154" t="s">
        <v>9247</v>
      </c>
      <c r="G6621" s="156">
        <v>757.87818204799999</v>
      </c>
      <c r="H6621" s="156">
        <v>0</v>
      </c>
      <c r="I6621" s="156">
        <v>5.4087938400000004</v>
      </c>
      <c r="J6621" s="156" t="s">
        <v>4328</v>
      </c>
      <c r="K6621" s="151" t="str">
        <f>IFERROR(IF(VLOOKUP(B6621,comp!$D:$L,1,FALSE)=B6621,"",""),"Novo")</f>
        <v/>
      </c>
    </row>
    <row r="6622" spans="1:11">
      <c r="A6622" s="151">
        <v>9836</v>
      </c>
      <c r="B6622" s="151">
        <v>20139</v>
      </c>
      <c r="C6622" s="151" t="s">
        <v>4955</v>
      </c>
      <c r="D6622" s="151" t="s">
        <v>727</v>
      </c>
      <c r="E6622" s="151">
        <v>7.8676354999999996</v>
      </c>
      <c r="F6622" s="154" t="s">
        <v>9248</v>
      </c>
      <c r="G6622" s="156">
        <v>1011.384543525</v>
      </c>
      <c r="H6622" s="156">
        <v>0</v>
      </c>
      <c r="I6622" s="156">
        <v>32.441070818</v>
      </c>
      <c r="J6622" s="156" t="s">
        <v>4328</v>
      </c>
      <c r="K6622" s="151" t="str">
        <f>IFERROR(IF(VLOOKUP(B6622,comp!$D:$L,1,FALSE)=B6622,"",""),"Novo")</f>
        <v/>
      </c>
    </row>
    <row r="6623" spans="1:11">
      <c r="A6623" s="151">
        <v>9836</v>
      </c>
      <c r="B6623" s="151">
        <v>20140</v>
      </c>
      <c r="C6623" s="151" t="s">
        <v>4956</v>
      </c>
      <c r="D6623" s="151" t="s">
        <v>727</v>
      </c>
      <c r="E6623" s="151">
        <v>0.57540360000000002</v>
      </c>
      <c r="F6623" s="154" t="s">
        <v>9249</v>
      </c>
      <c r="G6623" s="156">
        <v>5.4087938400000004</v>
      </c>
      <c r="H6623" s="156">
        <v>0</v>
      </c>
      <c r="I6623" s="156">
        <v>100.39287015000001</v>
      </c>
      <c r="J6623" s="156" t="s">
        <v>4328</v>
      </c>
      <c r="K6623" s="151" t="str">
        <f>IFERROR(IF(VLOOKUP(B6623,comp!$D:$L,1,FALSE)=B6623,"",""),"Novo")</f>
        <v/>
      </c>
    </row>
    <row r="6624" spans="1:11">
      <c r="A6624" s="151">
        <v>9836</v>
      </c>
      <c r="B6624" s="151">
        <v>20141</v>
      </c>
      <c r="C6624" s="151" t="s">
        <v>4957</v>
      </c>
      <c r="D6624" s="151" t="s">
        <v>727</v>
      </c>
      <c r="E6624" s="151">
        <v>1.4092559</v>
      </c>
      <c r="F6624" s="154" t="s">
        <v>9250</v>
      </c>
      <c r="G6624" s="156">
        <v>32.441070818</v>
      </c>
      <c r="H6624" s="156">
        <v>0</v>
      </c>
      <c r="I6624" s="156">
        <v>353.42509017899999</v>
      </c>
      <c r="J6624" s="156" t="s">
        <v>4328</v>
      </c>
      <c r="K6624" s="151" t="str">
        <f>IFERROR(IF(VLOOKUP(B6624,comp!$D:$L,1,FALSE)=B6624,"",""),"Novo")</f>
        <v/>
      </c>
    </row>
    <row r="6625" spans="1:11">
      <c r="A6625" s="151">
        <v>9836</v>
      </c>
      <c r="B6625" s="151">
        <v>20142</v>
      </c>
      <c r="C6625" s="151" t="s">
        <v>4958</v>
      </c>
      <c r="D6625" s="151" t="s">
        <v>727</v>
      </c>
      <c r="E6625" s="151">
        <v>2.4788363000000002</v>
      </c>
      <c r="F6625" s="154" t="s">
        <v>9251</v>
      </c>
      <c r="G6625" s="156">
        <v>100.39287015000001</v>
      </c>
      <c r="H6625" s="156">
        <v>0</v>
      </c>
      <c r="I6625" s="156">
        <v>215.93822183999998</v>
      </c>
      <c r="J6625" s="156" t="s">
        <v>4328</v>
      </c>
      <c r="K6625" s="151" t="str">
        <f>IFERROR(IF(VLOOKUP(B6625,comp!$D:$L,1,FALSE)=B6625,"",""),"Novo")</f>
        <v/>
      </c>
    </row>
    <row r="6626" spans="1:11">
      <c r="A6626" s="151">
        <v>9836</v>
      </c>
      <c r="B6626" s="151">
        <v>20143</v>
      </c>
      <c r="C6626" s="151" t="s">
        <v>4959</v>
      </c>
      <c r="D6626" s="151" t="s">
        <v>727</v>
      </c>
      <c r="E6626" s="151">
        <v>4.6509421</v>
      </c>
      <c r="F6626" s="154" t="s">
        <v>9252</v>
      </c>
      <c r="G6626" s="156">
        <v>353.42509017899999</v>
      </c>
      <c r="H6626" s="156">
        <v>0</v>
      </c>
      <c r="I6626" s="156">
        <v>1315.1024272300001</v>
      </c>
      <c r="J6626" s="156" t="s">
        <v>4328</v>
      </c>
      <c r="K6626" s="151" t="str">
        <f>IFERROR(IF(VLOOKUP(B6626,comp!$D:$L,1,FALSE)=B6626,"",""),"Novo")</f>
        <v/>
      </c>
    </row>
    <row r="6627" spans="1:11">
      <c r="A6627" s="151">
        <v>9836</v>
      </c>
      <c r="B6627" s="151">
        <v>20144</v>
      </c>
      <c r="C6627" s="151" t="s">
        <v>4960</v>
      </c>
      <c r="D6627" s="151" t="s">
        <v>727</v>
      </c>
      <c r="E6627" s="151">
        <v>3.6353236</v>
      </c>
      <c r="F6627" s="154" t="s">
        <v>9253</v>
      </c>
      <c r="G6627" s="156">
        <v>215.93822183999998</v>
      </c>
      <c r="H6627" s="156">
        <v>0</v>
      </c>
      <c r="I6627" s="156">
        <v>2457.36754406</v>
      </c>
      <c r="J6627" s="156" t="s">
        <v>4328</v>
      </c>
      <c r="K6627" s="151" t="str">
        <f>IFERROR(IF(VLOOKUP(B6627,comp!$D:$L,1,FALSE)=B6627,"",""),"Novo")</f>
        <v/>
      </c>
    </row>
    <row r="6628" spans="1:11">
      <c r="A6628" s="151">
        <v>9836</v>
      </c>
      <c r="B6628" s="151">
        <v>20145</v>
      </c>
      <c r="C6628" s="151" t="s">
        <v>4961</v>
      </c>
      <c r="D6628" s="151" t="s">
        <v>727</v>
      </c>
      <c r="E6628" s="151">
        <v>8.9712969999999999</v>
      </c>
      <c r="F6628" s="154" t="s">
        <v>9254</v>
      </c>
      <c r="G6628" s="156">
        <v>1315.1024272300001</v>
      </c>
      <c r="H6628" s="156">
        <v>0</v>
      </c>
      <c r="I6628" s="156">
        <v>1.1871604800000002</v>
      </c>
      <c r="J6628" s="156" t="s">
        <v>4328</v>
      </c>
      <c r="K6628" s="151" t="str">
        <f>IFERROR(IF(VLOOKUP(B6628,comp!$D:$L,1,FALSE)=B6628,"",""),"Novo")</f>
        <v/>
      </c>
    </row>
    <row r="6629" spans="1:11">
      <c r="A6629" s="151">
        <v>9836</v>
      </c>
      <c r="B6629" s="151">
        <v>20146</v>
      </c>
      <c r="C6629" s="151" t="s">
        <v>4962</v>
      </c>
      <c r="D6629" s="151" t="s">
        <v>727</v>
      </c>
      <c r="E6629" s="151">
        <v>12.263536999999999</v>
      </c>
      <c r="F6629" s="154" t="s">
        <v>9255</v>
      </c>
      <c r="G6629" s="156">
        <v>2457.36754406</v>
      </c>
      <c r="H6629" s="156">
        <v>0</v>
      </c>
      <c r="I6629" s="156">
        <v>3.3152332480000002</v>
      </c>
      <c r="J6629" s="156" t="s">
        <v>4328</v>
      </c>
      <c r="K6629" s="151" t="str">
        <f>IFERROR(IF(VLOOKUP(B6629,comp!$D:$L,1,FALSE)=B6629,"",""),"Novo")</f>
        <v/>
      </c>
    </row>
    <row r="6630" spans="1:11">
      <c r="A6630" s="151">
        <v>9836</v>
      </c>
      <c r="B6630" s="151">
        <v>20148</v>
      </c>
      <c r="C6630" s="151" t="s">
        <v>2977</v>
      </c>
      <c r="D6630" s="151" t="s">
        <v>727</v>
      </c>
      <c r="E6630" s="151">
        <v>0.26980920000000003</v>
      </c>
      <c r="F6630" s="154" t="s">
        <v>8885</v>
      </c>
      <c r="G6630" s="156">
        <v>1.1871604800000002</v>
      </c>
      <c r="H6630" s="156">
        <v>0</v>
      </c>
      <c r="I6630" s="156">
        <v>22.002387960000004</v>
      </c>
      <c r="J6630" s="156" t="s">
        <v>4328</v>
      </c>
      <c r="K6630" s="151" t="str">
        <f>IFERROR(IF(VLOOKUP(B6630,comp!$D:$L,1,FALSE)=B6630,"",""),"Novo")</f>
        <v/>
      </c>
    </row>
    <row r="6631" spans="1:11">
      <c r="A6631" s="151">
        <v>9836</v>
      </c>
      <c r="B6631" s="151">
        <v>20149</v>
      </c>
      <c r="C6631" s="151" t="s">
        <v>2982</v>
      </c>
      <c r="D6631" s="151" t="s">
        <v>727</v>
      </c>
      <c r="E6631" s="151">
        <v>0.45043929999999999</v>
      </c>
      <c r="F6631" s="154" t="s">
        <v>7055</v>
      </c>
      <c r="G6631" s="156">
        <v>3.3152332480000002</v>
      </c>
      <c r="H6631" s="156">
        <v>0</v>
      </c>
      <c r="I6631" s="156">
        <v>30.71484864</v>
      </c>
      <c r="J6631" s="156" t="s">
        <v>4328</v>
      </c>
      <c r="K6631" s="151" t="str">
        <f>IFERROR(IF(VLOOKUP(B6631,comp!$D:$L,1,FALSE)=B6631,"",""),"Novo")</f>
        <v/>
      </c>
    </row>
    <row r="6632" spans="1:11">
      <c r="A6632" s="151">
        <v>9836</v>
      </c>
      <c r="B6632" s="151">
        <v>20150</v>
      </c>
      <c r="C6632" s="151" t="s">
        <v>2987</v>
      </c>
      <c r="D6632" s="151" t="s">
        <v>727</v>
      </c>
      <c r="E6632" s="151">
        <v>1.1604635000000001</v>
      </c>
      <c r="F6632" s="154" t="s">
        <v>9256</v>
      </c>
      <c r="G6632" s="156">
        <v>22.002387960000004</v>
      </c>
      <c r="H6632" s="156">
        <v>0</v>
      </c>
      <c r="I6632" s="156">
        <v>402.145201542</v>
      </c>
      <c r="J6632" s="156" t="s">
        <v>4328</v>
      </c>
      <c r="K6632" s="151" t="str">
        <f>IFERROR(IF(VLOOKUP(B6632,comp!$D:$L,1,FALSE)=B6632,"",""),"Novo")</f>
        <v/>
      </c>
    </row>
    <row r="6633" spans="1:11">
      <c r="A6633" s="151">
        <v>9836</v>
      </c>
      <c r="B6633" s="151">
        <v>20151</v>
      </c>
      <c r="C6633" s="151" t="s">
        <v>4963</v>
      </c>
      <c r="D6633" s="151" t="s">
        <v>727</v>
      </c>
      <c r="E6633" s="151">
        <v>1.3711986</v>
      </c>
      <c r="F6633" s="154" t="s">
        <v>9257</v>
      </c>
      <c r="G6633" s="156">
        <v>30.71484864</v>
      </c>
      <c r="H6633" s="156">
        <v>0</v>
      </c>
      <c r="I6633" s="156">
        <v>1.1383959899999998</v>
      </c>
      <c r="J6633" s="156" t="s">
        <v>4328</v>
      </c>
      <c r="K6633" s="151" t="str">
        <f>IFERROR(IF(VLOOKUP(B6633,comp!$D:$L,1,FALSE)=B6633,"",""),"Novo")</f>
        <v/>
      </c>
    </row>
    <row r="6634" spans="1:11">
      <c r="A6634" s="151">
        <v>9836</v>
      </c>
      <c r="B6634" s="151">
        <v>20152</v>
      </c>
      <c r="C6634" s="151" t="s">
        <v>4964</v>
      </c>
      <c r="D6634" s="151" t="s">
        <v>727</v>
      </c>
      <c r="E6634" s="151">
        <v>4.9610807000000001</v>
      </c>
      <c r="F6634" s="154" t="s">
        <v>9258</v>
      </c>
      <c r="G6634" s="156">
        <v>402.145201542</v>
      </c>
      <c r="H6634" s="156">
        <v>0</v>
      </c>
      <c r="I6634" s="156">
        <v>2.6421760890000003</v>
      </c>
      <c r="J6634" s="156" t="s">
        <v>4328</v>
      </c>
      <c r="K6634" s="151" t="str">
        <f>IFERROR(IF(VLOOKUP(B6634,comp!$D:$L,1,FALSE)=B6634,"",""),"Novo")</f>
        <v/>
      </c>
    </row>
    <row r="6635" spans="1:11">
      <c r="A6635" s="151">
        <v>9836</v>
      </c>
      <c r="B6635" s="151">
        <v>20154</v>
      </c>
      <c r="C6635" s="151" t="s">
        <v>2975</v>
      </c>
      <c r="D6635" s="151" t="s">
        <v>727</v>
      </c>
      <c r="E6635" s="151">
        <v>0.264129</v>
      </c>
      <c r="F6635" s="154" t="s">
        <v>7045</v>
      </c>
      <c r="G6635" s="156">
        <v>1.1383959899999998</v>
      </c>
      <c r="H6635" s="156">
        <v>0</v>
      </c>
      <c r="I6635" s="156">
        <v>20.855930784000002</v>
      </c>
      <c r="J6635" s="156" t="s">
        <v>4328</v>
      </c>
      <c r="K6635" s="151" t="str">
        <f>IFERROR(IF(VLOOKUP(B6635,comp!$D:$L,1,FALSE)=B6635,"",""),"Novo")</f>
        <v/>
      </c>
    </row>
    <row r="6636" spans="1:11">
      <c r="A6636" s="151">
        <v>9836</v>
      </c>
      <c r="B6636" s="151">
        <v>20155</v>
      </c>
      <c r="C6636" s="151" t="s">
        <v>2980</v>
      </c>
      <c r="D6636" s="151" t="s">
        <v>727</v>
      </c>
      <c r="E6636" s="151">
        <v>0.40215770000000001</v>
      </c>
      <c r="F6636" s="154" t="s">
        <v>9259</v>
      </c>
      <c r="G6636" s="156">
        <v>2.6421760890000003</v>
      </c>
      <c r="H6636" s="156">
        <v>0</v>
      </c>
      <c r="I6636" s="156">
        <v>27.716525424</v>
      </c>
      <c r="J6636" s="156" t="s">
        <v>4328</v>
      </c>
      <c r="K6636" s="151" t="str">
        <f>IFERROR(IF(VLOOKUP(B6636,comp!$D:$L,1,FALSE)=B6636,"",""),"Novo")</f>
        <v/>
      </c>
    </row>
    <row r="6637" spans="1:11">
      <c r="A6637" s="151">
        <v>9836</v>
      </c>
      <c r="B6637" s="151">
        <v>20156</v>
      </c>
      <c r="C6637" s="151" t="s">
        <v>2985</v>
      </c>
      <c r="D6637" s="151" t="s">
        <v>727</v>
      </c>
      <c r="E6637" s="151">
        <v>1.1297904000000001</v>
      </c>
      <c r="F6637" s="154" t="s">
        <v>9260</v>
      </c>
      <c r="G6637" s="156">
        <v>20.855930784000002</v>
      </c>
      <c r="H6637" s="156">
        <v>0</v>
      </c>
      <c r="I6637" s="156">
        <v>436.99443710000003</v>
      </c>
      <c r="J6637" s="156" t="s">
        <v>4328</v>
      </c>
      <c r="K6637" s="151" t="str">
        <f>IFERROR(IF(VLOOKUP(B6637,comp!$D:$L,1,FALSE)=B6637,"",""),"Novo")</f>
        <v/>
      </c>
    </row>
    <row r="6638" spans="1:11">
      <c r="A6638" s="151">
        <v>9836</v>
      </c>
      <c r="B6638" s="151">
        <v>20157</v>
      </c>
      <c r="C6638" s="151" t="s">
        <v>4965</v>
      </c>
      <c r="D6638" s="151" t="s">
        <v>727</v>
      </c>
      <c r="E6638" s="151">
        <v>1.3024682999999999</v>
      </c>
      <c r="F6638" s="154" t="s">
        <v>9261</v>
      </c>
      <c r="G6638" s="156">
        <v>27.716525424</v>
      </c>
      <c r="H6638" s="156">
        <v>0</v>
      </c>
      <c r="I6638" s="156">
        <v>10.200383359</v>
      </c>
      <c r="J6638" s="156" t="s">
        <v>4328</v>
      </c>
      <c r="K6638" s="151" t="str">
        <f>IFERROR(IF(VLOOKUP(B6638,comp!$D:$L,1,FALSE)=B6638,"",""),"Novo")</f>
        <v/>
      </c>
    </row>
    <row r="6639" spans="1:11">
      <c r="A6639" s="151">
        <v>9836</v>
      </c>
      <c r="B6639" s="151">
        <v>20158</v>
      </c>
      <c r="C6639" s="151" t="s">
        <v>4966</v>
      </c>
      <c r="D6639" s="151" t="s">
        <v>727</v>
      </c>
      <c r="E6639" s="151">
        <v>5.1715318000000003</v>
      </c>
      <c r="F6639" s="154" t="s">
        <v>9262</v>
      </c>
      <c r="G6639" s="156">
        <v>436.99443710000003</v>
      </c>
      <c r="H6639" s="156">
        <v>0</v>
      </c>
      <c r="I6639" s="156">
        <v>44.169011074000004</v>
      </c>
      <c r="J6639" s="156" t="s">
        <v>4328</v>
      </c>
      <c r="K6639" s="151" t="str">
        <f>IFERROR(IF(VLOOKUP(B6639,comp!$D:$L,1,FALSE)=B6639,"",""),"Novo")</f>
        <v/>
      </c>
    </row>
    <row r="6640" spans="1:11">
      <c r="A6640" s="151">
        <v>9836</v>
      </c>
      <c r="B6640" s="151">
        <v>20164</v>
      </c>
      <c r="C6640" s="151" t="s">
        <v>4967</v>
      </c>
      <c r="D6640" s="151" t="s">
        <v>727</v>
      </c>
      <c r="E6640" s="151">
        <v>0.79011489999999995</v>
      </c>
      <c r="F6640" s="154" t="s">
        <v>9263</v>
      </c>
      <c r="G6640" s="156">
        <v>10.200383359</v>
      </c>
      <c r="H6640" s="156">
        <v>0</v>
      </c>
      <c r="I6640" s="156">
        <v>412.04350633500002</v>
      </c>
      <c r="J6640" s="156" t="s">
        <v>4328</v>
      </c>
      <c r="K6640" s="151" t="str">
        <f>IFERROR(IF(VLOOKUP(B6640,comp!$D:$L,1,FALSE)=B6640,"",""),"Novo")</f>
        <v/>
      </c>
    </row>
    <row r="6641" spans="1:11">
      <c r="A6641" s="151">
        <v>9836</v>
      </c>
      <c r="B6641" s="151">
        <v>20165</v>
      </c>
      <c r="C6641" s="151" t="s">
        <v>4968</v>
      </c>
      <c r="D6641" s="151" t="s">
        <v>727</v>
      </c>
      <c r="E6641" s="151">
        <v>1.6444159</v>
      </c>
      <c r="F6641" s="154" t="s">
        <v>9264</v>
      </c>
      <c r="G6641" s="156">
        <v>44.169011074000004</v>
      </c>
      <c r="H6641" s="156">
        <v>0</v>
      </c>
      <c r="I6641" s="156">
        <v>1.7851708800000003</v>
      </c>
      <c r="J6641" s="156" t="s">
        <v>4328</v>
      </c>
      <c r="K6641" s="151" t="str">
        <f>IFERROR(IF(VLOOKUP(B6641,comp!$D:$L,1,FALSE)=B6641,"",""),"Novo")</f>
        <v/>
      </c>
    </row>
    <row r="6642" spans="1:11">
      <c r="A6642" s="151">
        <v>9836</v>
      </c>
      <c r="B6642" s="151">
        <v>20166</v>
      </c>
      <c r="C6642" s="151" t="s">
        <v>4969</v>
      </c>
      <c r="D6642" s="151" t="s">
        <v>727</v>
      </c>
      <c r="E6642" s="151">
        <v>5.0218587000000001</v>
      </c>
      <c r="F6642" s="154" t="s">
        <v>9265</v>
      </c>
      <c r="G6642" s="156">
        <v>412.04350633500002</v>
      </c>
      <c r="H6642" s="156">
        <v>0</v>
      </c>
      <c r="I6642" s="156">
        <v>7.5471020099999997</v>
      </c>
      <c r="J6642" s="156" t="s">
        <v>4328</v>
      </c>
      <c r="K6642" s="151" t="str">
        <f>IFERROR(IF(VLOOKUP(B6642,comp!$D:$L,1,FALSE)=B6642,"",""),"Novo")</f>
        <v/>
      </c>
    </row>
    <row r="6643" spans="1:11">
      <c r="A6643" s="151">
        <v>9836</v>
      </c>
      <c r="B6643" s="151">
        <v>20167</v>
      </c>
      <c r="C6643" s="151" t="s">
        <v>4970</v>
      </c>
      <c r="D6643" s="151" t="s">
        <v>727</v>
      </c>
      <c r="E6643" s="151">
        <v>0.33058720000000003</v>
      </c>
      <c r="F6643" s="154" t="s">
        <v>9266</v>
      </c>
      <c r="G6643" s="156">
        <v>1.7851708800000003</v>
      </c>
      <c r="H6643" s="156">
        <v>0</v>
      </c>
      <c r="I6643" s="156">
        <v>10.284058080000001</v>
      </c>
      <c r="J6643" s="156" t="s">
        <v>4328</v>
      </c>
      <c r="K6643" s="151" t="str">
        <f>IFERROR(IF(VLOOKUP(B6643,comp!$D:$L,1,FALSE)=B6643,"",""),"Novo")</f>
        <v/>
      </c>
    </row>
    <row r="6644" spans="1:11">
      <c r="A6644" s="151">
        <v>9836</v>
      </c>
      <c r="B6644" s="151">
        <v>20168</v>
      </c>
      <c r="C6644" s="151" t="s">
        <v>4971</v>
      </c>
      <c r="D6644" s="151" t="s">
        <v>727</v>
      </c>
      <c r="E6644" s="151">
        <v>0.6799191</v>
      </c>
      <c r="F6644" s="154" t="s">
        <v>9267</v>
      </c>
      <c r="G6644" s="156">
        <v>7.5471020099999997</v>
      </c>
      <c r="H6644" s="156">
        <v>0</v>
      </c>
      <c r="I6644" s="156">
        <v>13.557212640000001</v>
      </c>
      <c r="J6644" s="156" t="s">
        <v>4328</v>
      </c>
      <c r="K6644" s="151" t="str">
        <f>IFERROR(IF(VLOOKUP(B6644,comp!$D:$L,1,FALSE)=B6644,"",""),"Novo")</f>
        <v/>
      </c>
    </row>
    <row r="6645" spans="1:11">
      <c r="A6645" s="151">
        <v>9836</v>
      </c>
      <c r="B6645" s="151">
        <v>20169</v>
      </c>
      <c r="C6645" s="151" t="s">
        <v>4972</v>
      </c>
      <c r="D6645" s="151" t="s">
        <v>727</v>
      </c>
      <c r="E6645" s="151">
        <v>0.79352299999999998</v>
      </c>
      <c r="F6645" s="154" t="s">
        <v>9268</v>
      </c>
      <c r="G6645" s="156">
        <v>10.284058080000001</v>
      </c>
      <c r="H6645" s="156">
        <v>0</v>
      </c>
      <c r="I6645" s="156">
        <v>112.70402898299999</v>
      </c>
      <c r="J6645" s="156" t="s">
        <v>4328</v>
      </c>
      <c r="K6645" s="151" t="str">
        <f>IFERROR(IF(VLOOKUP(B6645,comp!$D:$L,1,FALSE)=B6645,"",""),"Novo")</f>
        <v/>
      </c>
    </row>
    <row r="6646" spans="1:11">
      <c r="A6646" s="151">
        <v>9836</v>
      </c>
      <c r="B6646" s="151">
        <v>20170</v>
      </c>
      <c r="C6646" s="151" t="s">
        <v>4973</v>
      </c>
      <c r="D6646" s="151" t="s">
        <v>727</v>
      </c>
      <c r="E6646" s="151">
        <v>0.911103</v>
      </c>
      <c r="F6646" s="154" t="s">
        <v>9269</v>
      </c>
      <c r="G6646" s="156">
        <v>13.557212640000001</v>
      </c>
      <c r="H6646" s="156">
        <v>0</v>
      </c>
      <c r="I6646" s="156">
        <v>60.504689136000003</v>
      </c>
      <c r="J6646" s="156" t="s">
        <v>4328</v>
      </c>
      <c r="K6646" s="151" t="str">
        <f>IFERROR(IF(VLOOKUP(B6646,comp!$D:$L,1,FALSE)=B6646,"",""),"Novo")</f>
        <v/>
      </c>
    </row>
    <row r="6647" spans="1:11">
      <c r="A6647" s="151">
        <v>9836</v>
      </c>
      <c r="B6647" s="151">
        <v>20171</v>
      </c>
      <c r="C6647" s="151" t="s">
        <v>4974</v>
      </c>
      <c r="D6647" s="151" t="s">
        <v>727</v>
      </c>
      <c r="E6647" s="151">
        <v>2.6265212999999998</v>
      </c>
      <c r="F6647" s="154" t="s">
        <v>9270</v>
      </c>
      <c r="G6647" s="156">
        <v>112.70402898299999</v>
      </c>
      <c r="H6647" s="156">
        <v>0</v>
      </c>
      <c r="I6647" s="156">
        <v>202.50397442400001</v>
      </c>
      <c r="J6647" s="156" t="s">
        <v>4328</v>
      </c>
      <c r="K6647" s="151" t="str">
        <f>IFERROR(IF(VLOOKUP(B6647,comp!$D:$L,1,FALSE)=B6647,"",""),"Novo")</f>
        <v/>
      </c>
    </row>
    <row r="6648" spans="1:11">
      <c r="A6648" s="151">
        <v>9836</v>
      </c>
      <c r="B6648" s="151">
        <v>20177</v>
      </c>
      <c r="C6648" s="151" t="s">
        <v>4975</v>
      </c>
      <c r="D6648" s="151" t="s">
        <v>727</v>
      </c>
      <c r="E6648" s="151">
        <v>1.9244494000000001</v>
      </c>
      <c r="F6648" s="154" t="s">
        <v>9271</v>
      </c>
      <c r="G6648" s="156">
        <v>60.504689136000003</v>
      </c>
      <c r="H6648" s="156">
        <v>0</v>
      </c>
      <c r="I6648" s="156">
        <v>140.95756692099999</v>
      </c>
      <c r="J6648" s="156" t="s">
        <v>4328</v>
      </c>
      <c r="K6648" s="151" t="str">
        <f>IFERROR(IF(VLOOKUP(B6648,comp!$D:$L,1,FALSE)=B6648,"",""),"Novo")</f>
        <v/>
      </c>
    </row>
    <row r="6649" spans="1:11">
      <c r="A6649" s="151">
        <v>9836</v>
      </c>
      <c r="B6649" s="151">
        <v>20178</v>
      </c>
      <c r="C6649" s="151" t="s">
        <v>4976</v>
      </c>
      <c r="D6649" s="151" t="s">
        <v>727</v>
      </c>
      <c r="E6649" s="151">
        <v>3.5205837</v>
      </c>
      <c r="F6649" s="154" t="s">
        <v>9272</v>
      </c>
      <c r="G6649" s="156">
        <v>202.50397442400001</v>
      </c>
      <c r="H6649" s="156">
        <v>0</v>
      </c>
      <c r="I6649" s="156">
        <v>551.56888363500013</v>
      </c>
      <c r="J6649" s="156" t="s">
        <v>4328</v>
      </c>
      <c r="K6649" s="151" t="str">
        <f>IFERROR(IF(VLOOKUP(B6649,comp!$D:$L,1,FALSE)=B6649,"",""),"Novo")</f>
        <v/>
      </c>
    </row>
    <row r="6650" spans="1:11">
      <c r="A6650" s="151">
        <v>9836</v>
      </c>
      <c r="B6650" s="151">
        <v>20179</v>
      </c>
      <c r="C6650" s="151" t="s">
        <v>4977</v>
      </c>
      <c r="D6650" s="151" t="s">
        <v>727</v>
      </c>
      <c r="E6650" s="151">
        <v>2.9372278999999999</v>
      </c>
      <c r="F6650" s="154" t="s">
        <v>9273</v>
      </c>
      <c r="G6650" s="156">
        <v>140.95756692099999</v>
      </c>
      <c r="H6650" s="156">
        <v>0</v>
      </c>
      <c r="I6650" s="156">
        <v>988.86400267499994</v>
      </c>
      <c r="J6650" s="156" t="s">
        <v>4328</v>
      </c>
      <c r="K6650" s="151" t="str">
        <f>IFERROR(IF(VLOOKUP(B6650,comp!$D:$L,1,FALSE)=B6650,"",""),"Novo")</f>
        <v/>
      </c>
    </row>
    <row r="6651" spans="1:11">
      <c r="A6651" s="151">
        <v>9836</v>
      </c>
      <c r="B6651" s="151">
        <v>20180</v>
      </c>
      <c r="C6651" s="151" t="s">
        <v>4978</v>
      </c>
      <c r="D6651" s="151" t="s">
        <v>727</v>
      </c>
      <c r="E6651" s="151">
        <v>5.8102695000000004</v>
      </c>
      <c r="F6651" s="154" t="s">
        <v>9274</v>
      </c>
      <c r="G6651" s="156">
        <v>551.56888363500013</v>
      </c>
      <c r="H6651" s="156">
        <v>0</v>
      </c>
      <c r="I6651" s="156">
        <v>63.581123352999995</v>
      </c>
      <c r="J6651" s="156" t="s">
        <v>4328</v>
      </c>
      <c r="K6651" s="151" t="str">
        <f>IFERROR(IF(VLOOKUP(B6651,comp!$D:$L,1,FALSE)=B6651,"",""),"Novo")</f>
        <v/>
      </c>
    </row>
    <row r="6652" spans="1:11">
      <c r="A6652" s="151">
        <v>9836</v>
      </c>
      <c r="B6652" s="151">
        <v>20181</v>
      </c>
      <c r="C6652" s="151" t="s">
        <v>4979</v>
      </c>
      <c r="D6652" s="151" t="s">
        <v>727</v>
      </c>
      <c r="E6652" s="151">
        <v>7.7795924999999997</v>
      </c>
      <c r="F6652" s="154" t="s">
        <v>9275</v>
      </c>
      <c r="G6652" s="156">
        <v>988.86400267499994</v>
      </c>
      <c r="H6652" s="156">
        <v>0</v>
      </c>
      <c r="I6652" s="156">
        <v>188.06176214199999</v>
      </c>
      <c r="J6652" s="156" t="s">
        <v>4328</v>
      </c>
      <c r="K6652" s="151" t="str">
        <f>IFERROR(IF(VLOOKUP(B6652,comp!$D:$L,1,FALSE)=B6652,"",""),"Novo")</f>
        <v/>
      </c>
    </row>
    <row r="6653" spans="1:11">
      <c r="A6653" s="151">
        <v>9836</v>
      </c>
      <c r="B6653" s="151">
        <v>20182</v>
      </c>
      <c r="C6653" s="151" t="s">
        <v>4980</v>
      </c>
      <c r="D6653" s="151" t="s">
        <v>727</v>
      </c>
      <c r="E6653" s="151">
        <v>1.9727311000000001</v>
      </c>
      <c r="F6653" s="154" t="s">
        <v>9276</v>
      </c>
      <c r="G6653" s="156">
        <v>63.581123352999995</v>
      </c>
      <c r="H6653" s="156">
        <v>0</v>
      </c>
      <c r="I6653" s="156">
        <v>118.5080512</v>
      </c>
      <c r="J6653" s="156" t="s">
        <v>4328</v>
      </c>
      <c r="K6653" s="151" t="str">
        <f>IFERROR(IF(VLOOKUP(B6653,comp!$D:$L,1,FALSE)=B6653,"",""),"Novo")</f>
        <v/>
      </c>
    </row>
    <row r="6654" spans="1:11">
      <c r="A6654" s="151">
        <v>9836</v>
      </c>
      <c r="B6654" s="151">
        <v>20183</v>
      </c>
      <c r="C6654" s="151" t="s">
        <v>4981</v>
      </c>
      <c r="D6654" s="151" t="s">
        <v>727</v>
      </c>
      <c r="E6654" s="151">
        <v>3.3927793999999998</v>
      </c>
      <c r="F6654" s="154" t="s">
        <v>9277</v>
      </c>
      <c r="G6654" s="156">
        <v>188.06176214199999</v>
      </c>
      <c r="H6654" s="156">
        <v>0</v>
      </c>
      <c r="I6654" s="156">
        <v>1.01009755</v>
      </c>
      <c r="J6654" s="156" t="s">
        <v>4328</v>
      </c>
      <c r="K6654" s="151" t="str">
        <f>IFERROR(IF(VLOOKUP(B6654,comp!$D:$L,1,FALSE)=B6654,"",""),"Novo")</f>
        <v/>
      </c>
    </row>
    <row r="6655" spans="1:11">
      <c r="A6655" s="151">
        <v>9836</v>
      </c>
      <c r="B6655" s="151">
        <v>36365</v>
      </c>
      <c r="C6655" s="151" t="s">
        <v>719</v>
      </c>
      <c r="D6655" s="151" t="s">
        <v>826</v>
      </c>
      <c r="E6655" s="151">
        <v>2.6933647999999999</v>
      </c>
      <c r="F6655" s="154" t="s">
        <v>7156</v>
      </c>
      <c r="G6655" s="156">
        <v>118.5080512</v>
      </c>
      <c r="H6655" s="156">
        <v>0</v>
      </c>
      <c r="I6655" s="156">
        <v>0.36450940399999998</v>
      </c>
      <c r="J6655" s="156" t="s">
        <v>4328</v>
      </c>
      <c r="K6655" s="151" t="str">
        <f>IFERROR(IF(VLOOKUP(B6655,comp!$D:$L,1,FALSE)=B6655,"",""),"Novo")</f>
        <v/>
      </c>
    </row>
    <row r="6656" spans="1:11">
      <c r="A6656" s="151">
        <v>9836</v>
      </c>
      <c r="B6656" s="151">
        <v>37948</v>
      </c>
      <c r="C6656" s="151" t="s">
        <v>4982</v>
      </c>
      <c r="D6656" s="151" t="s">
        <v>727</v>
      </c>
      <c r="E6656" s="151">
        <v>0.2487925</v>
      </c>
      <c r="F6656" s="154" t="s">
        <v>9278</v>
      </c>
      <c r="G6656" s="156">
        <v>1.01009755</v>
      </c>
      <c r="H6656" s="156">
        <v>0</v>
      </c>
      <c r="I6656" s="156">
        <v>267.65599040799998</v>
      </c>
      <c r="J6656" s="156" t="s">
        <v>4328</v>
      </c>
      <c r="K6656" s="151" t="str">
        <f>IFERROR(IF(VLOOKUP(B6656,comp!$D:$L,1,FALSE)=B6656,"",""),"Novo")</f>
        <v/>
      </c>
    </row>
    <row r="6657" spans="1:11">
      <c r="A6657" s="151">
        <v>9836</v>
      </c>
      <c r="B6657" s="151">
        <v>37949</v>
      </c>
      <c r="C6657" s="151" t="s">
        <v>4983</v>
      </c>
      <c r="D6657" s="151" t="s">
        <v>727</v>
      </c>
      <c r="E6657" s="151">
        <v>0.1493891</v>
      </c>
      <c r="F6657" s="154" t="s">
        <v>9279</v>
      </c>
      <c r="G6657" s="156">
        <v>0.36450940399999998</v>
      </c>
      <c r="H6657" s="156">
        <v>0</v>
      </c>
      <c r="I6657" s="156">
        <v>0.44705951999999999</v>
      </c>
      <c r="J6657" s="156" t="s">
        <v>4328</v>
      </c>
      <c r="K6657" s="151" t="str">
        <f>IFERROR(IF(VLOOKUP(B6657,comp!$D:$L,1,FALSE)=B6657,"",""),"Novo")</f>
        <v/>
      </c>
    </row>
    <row r="6658" spans="1:11">
      <c r="A6658" s="151">
        <v>9836</v>
      </c>
      <c r="B6658" s="151">
        <v>37950</v>
      </c>
      <c r="C6658" s="151" t="s">
        <v>4984</v>
      </c>
      <c r="D6658" s="151" t="s">
        <v>727</v>
      </c>
      <c r="E6658" s="151">
        <v>4.0474215999999998</v>
      </c>
      <c r="F6658" s="154" t="s">
        <v>9280</v>
      </c>
      <c r="G6658" s="156">
        <v>267.65599040799998</v>
      </c>
      <c r="H6658" s="156">
        <v>0</v>
      </c>
      <c r="I6658" s="156">
        <v>315.79840418500004</v>
      </c>
      <c r="J6658" s="156" t="s">
        <v>4328</v>
      </c>
      <c r="K6658" s="151" t="str">
        <f>IFERROR(IF(VLOOKUP(B6658,comp!$D:$L,1,FALSE)=B6658,"",""),"Novo")</f>
        <v/>
      </c>
    </row>
    <row r="6659" spans="1:11">
      <c r="A6659" s="151">
        <v>9836</v>
      </c>
      <c r="B6659" s="151">
        <v>37951</v>
      </c>
      <c r="C6659" s="151" t="s">
        <v>4985</v>
      </c>
      <c r="D6659" s="151" t="s">
        <v>727</v>
      </c>
      <c r="E6659" s="151">
        <v>0.16557759999999999</v>
      </c>
      <c r="F6659" s="154" t="s">
        <v>8007</v>
      </c>
      <c r="G6659" s="156">
        <v>0.44705951999999999</v>
      </c>
      <c r="H6659" s="156">
        <v>0</v>
      </c>
      <c r="I6659" s="156">
        <v>255.11835614400002</v>
      </c>
      <c r="J6659" s="156" t="s">
        <v>4328</v>
      </c>
      <c r="K6659" s="151" t="str">
        <f>IFERROR(IF(VLOOKUP(B6659,comp!$D:$L,1,FALSE)=B6659,"",""),"Novo")</f>
        <v/>
      </c>
    </row>
    <row r="6660" spans="1:11">
      <c r="A6660" s="151">
        <v>9836</v>
      </c>
      <c r="B6660" s="151">
        <v>37952</v>
      </c>
      <c r="C6660" s="151" t="s">
        <v>4986</v>
      </c>
      <c r="D6660" s="151" t="s">
        <v>727</v>
      </c>
      <c r="E6660" s="151">
        <v>4.3964695000000003</v>
      </c>
      <c r="F6660" s="154" t="s">
        <v>9281</v>
      </c>
      <c r="G6660" s="156">
        <v>315.79840418500004</v>
      </c>
      <c r="H6660" s="156">
        <v>0</v>
      </c>
      <c r="I6660" s="156">
        <v>737.20744297499994</v>
      </c>
      <c r="J6660" s="156" t="s">
        <v>4328</v>
      </c>
      <c r="K6660" s="151" t="str">
        <f>IFERROR(IF(VLOOKUP(B6660,comp!$D:$L,1,FALSE)=B6660,"",""),"Novo")</f>
        <v/>
      </c>
    </row>
    <row r="6661" spans="1:11">
      <c r="A6661" s="151">
        <v>9836</v>
      </c>
      <c r="B6661" s="151">
        <v>38032</v>
      </c>
      <c r="C6661" s="151" t="s">
        <v>728</v>
      </c>
      <c r="D6661" s="151" t="s">
        <v>826</v>
      </c>
      <c r="E6661" s="151">
        <v>3.9516474000000001</v>
      </c>
      <c r="F6661" s="154" t="s">
        <v>9282</v>
      </c>
      <c r="G6661" s="156">
        <v>255.11835614400002</v>
      </c>
      <c r="H6661" s="156">
        <v>0</v>
      </c>
      <c r="I6661" s="156">
        <v>1809.0900126750003</v>
      </c>
      <c r="J6661" s="156" t="s">
        <v>4328</v>
      </c>
      <c r="K6661" s="151" t="str">
        <f>IFERROR(IF(VLOOKUP(B6661,comp!$D:$L,1,FALSE)=B6661,"",""),"Novo")</f>
        <v/>
      </c>
    </row>
    <row r="6662" spans="1:11">
      <c r="A6662" s="151">
        <v>9836</v>
      </c>
      <c r="B6662" s="151">
        <v>38033</v>
      </c>
      <c r="C6662" s="151" t="s">
        <v>730</v>
      </c>
      <c r="D6662" s="151" t="s">
        <v>826</v>
      </c>
      <c r="E6662" s="151">
        <v>6.7171520999999998</v>
      </c>
      <c r="F6662" s="154" t="s">
        <v>9283</v>
      </c>
      <c r="G6662" s="156">
        <v>737.20744297499994</v>
      </c>
      <c r="H6662" s="156">
        <v>0</v>
      </c>
      <c r="I6662" s="156">
        <v>3915.2175920160003</v>
      </c>
      <c r="J6662" s="156" t="s">
        <v>4328</v>
      </c>
      <c r="K6662" s="151" t="str">
        <f>IFERROR(IF(VLOOKUP(B6662,comp!$D:$L,1,FALSE)=B6662,"",""),"Novo")</f>
        <v/>
      </c>
    </row>
    <row r="6663" spans="1:11">
      <c r="A6663" s="151">
        <v>9836</v>
      </c>
      <c r="B6663" s="151">
        <v>38034</v>
      </c>
      <c r="C6663" s="151" t="s">
        <v>732</v>
      </c>
      <c r="D6663" s="151" t="s">
        <v>826</v>
      </c>
      <c r="E6663" s="151">
        <v>10.522247500000001</v>
      </c>
      <c r="F6663" s="154" t="s">
        <v>9284</v>
      </c>
      <c r="G6663" s="156">
        <v>1809.0900126750003</v>
      </c>
      <c r="H6663" s="156">
        <v>0</v>
      </c>
      <c r="I6663" s="156">
        <v>7105.1693308310005</v>
      </c>
      <c r="J6663" s="156" t="s">
        <v>4328</v>
      </c>
      <c r="K6663" s="151" t="str">
        <f>IFERROR(IF(VLOOKUP(B6663,comp!$D:$L,1,FALSE)=B6663,"",""),"Novo")</f>
        <v/>
      </c>
    </row>
    <row r="6664" spans="1:11">
      <c r="A6664" s="151">
        <v>9836</v>
      </c>
      <c r="B6664" s="151">
        <v>38035</v>
      </c>
      <c r="C6664" s="151" t="s">
        <v>734</v>
      </c>
      <c r="D6664" s="151" t="s">
        <v>826</v>
      </c>
      <c r="E6664" s="151">
        <v>15.4794512</v>
      </c>
      <c r="F6664" s="154" t="s">
        <v>9285</v>
      </c>
      <c r="G6664" s="156">
        <v>3915.2175920160003</v>
      </c>
      <c r="H6664" s="156">
        <v>0</v>
      </c>
      <c r="I6664" s="156">
        <v>12396.323337762</v>
      </c>
      <c r="J6664" s="156" t="s">
        <v>4328</v>
      </c>
      <c r="K6664" s="151" t="str">
        <f>IFERROR(IF(VLOOKUP(B6664,comp!$D:$L,1,FALSE)=B6664,"",""),"Novo")</f>
        <v/>
      </c>
    </row>
    <row r="6665" spans="1:11">
      <c r="A6665" s="151">
        <v>9836</v>
      </c>
      <c r="B6665" s="151">
        <v>38036</v>
      </c>
      <c r="C6665" s="151" t="s">
        <v>736</v>
      </c>
      <c r="D6665" s="151" t="s">
        <v>826</v>
      </c>
      <c r="E6665" s="151">
        <v>20.852784700000001</v>
      </c>
      <c r="F6665" s="154" t="s">
        <v>9286</v>
      </c>
      <c r="G6665" s="156">
        <v>7105.1693308310005</v>
      </c>
      <c r="H6665" s="156">
        <v>0</v>
      </c>
      <c r="I6665" s="156">
        <v>2.069220461</v>
      </c>
      <c r="J6665" s="156" t="s">
        <v>4328</v>
      </c>
      <c r="K6665" s="151" t="str">
        <f>IFERROR(IF(VLOOKUP(B6665,comp!$D:$L,1,FALSE)=B6665,"",""),"Novo")</f>
        <v/>
      </c>
    </row>
    <row r="6666" spans="1:11">
      <c r="A6666" s="151">
        <v>9836</v>
      </c>
      <c r="B6666" s="151">
        <v>38037</v>
      </c>
      <c r="C6666" s="151" t="s">
        <v>738</v>
      </c>
      <c r="D6666" s="151" t="s">
        <v>826</v>
      </c>
      <c r="E6666" s="151">
        <v>27.5437127</v>
      </c>
      <c r="F6666" s="154" t="s">
        <v>9287</v>
      </c>
      <c r="G6666" s="156">
        <v>12396.323337762</v>
      </c>
      <c r="H6666" s="156">
        <v>0</v>
      </c>
      <c r="I6666" s="156">
        <v>92.523393072000005</v>
      </c>
      <c r="J6666" s="156" t="s">
        <v>4328</v>
      </c>
      <c r="K6666" s="151" t="str">
        <f>IFERROR(IF(VLOOKUP(B6666,comp!$D:$L,1,FALSE)=B6666,"",""),"Novo")</f>
        <v/>
      </c>
    </row>
    <row r="6667" spans="1:11">
      <c r="A6667" s="151">
        <v>9836</v>
      </c>
      <c r="B6667" s="151">
        <v>38418</v>
      </c>
      <c r="C6667" s="151" t="s">
        <v>4987</v>
      </c>
      <c r="D6667" s="151" t="s">
        <v>727</v>
      </c>
      <c r="E6667" s="151">
        <v>0.35614810000000002</v>
      </c>
      <c r="F6667" s="154" t="s">
        <v>9288</v>
      </c>
      <c r="G6667" s="156">
        <v>2.069220461</v>
      </c>
      <c r="H6667" s="156">
        <v>0</v>
      </c>
      <c r="I6667" s="156">
        <v>3872.5477022700002</v>
      </c>
      <c r="J6667" s="156" t="s">
        <v>4328</v>
      </c>
      <c r="K6667" s="151" t="str">
        <f>IFERROR(IF(VLOOKUP(B6667,comp!$D:$L,1,FALSE)=B6667,"",""),"Novo")</f>
        <v/>
      </c>
    </row>
    <row r="6668" spans="1:11">
      <c r="A6668" s="151">
        <v>9836</v>
      </c>
      <c r="B6668" s="151">
        <v>38423</v>
      </c>
      <c r="C6668" s="151" t="s">
        <v>4988</v>
      </c>
      <c r="D6668" s="151" t="s">
        <v>727</v>
      </c>
      <c r="E6668" s="151">
        <v>2.3797169</v>
      </c>
      <c r="F6668" s="154" t="s">
        <v>9289</v>
      </c>
      <c r="G6668" s="156">
        <v>92.523393072000005</v>
      </c>
      <c r="H6668" s="156">
        <v>0</v>
      </c>
      <c r="I6668" s="156">
        <v>79.150649808000011</v>
      </c>
      <c r="J6668" s="156" t="s">
        <v>4328</v>
      </c>
      <c r="K6668" s="151" t="str">
        <f>IFERROR(IF(VLOOKUP(B6668,comp!$D:$L,1,FALSE)=B6668,"",""),"Novo")</f>
        <v/>
      </c>
    </row>
    <row r="6669" spans="1:11">
      <c r="A6669" s="151">
        <v>9836</v>
      </c>
      <c r="B6669" s="151">
        <v>38448</v>
      </c>
      <c r="C6669" s="151" t="s">
        <v>4989</v>
      </c>
      <c r="D6669" s="151" t="s">
        <v>727</v>
      </c>
      <c r="E6669" s="151">
        <v>15.394743399999999</v>
      </c>
      <c r="F6669" s="154" t="s">
        <v>9290</v>
      </c>
      <c r="G6669" s="156">
        <v>3872.5477022700002</v>
      </c>
      <c r="H6669" s="156">
        <v>0</v>
      </c>
      <c r="I6669" s="156">
        <v>6.1322140879999996</v>
      </c>
      <c r="J6669" s="156" t="s">
        <v>4328</v>
      </c>
      <c r="K6669" s="151" t="str">
        <f>IFERROR(IF(VLOOKUP(B6669,comp!$D:$L,1,FALSE)=B6669,"",""),"Novo")</f>
        <v/>
      </c>
    </row>
    <row r="6670" spans="1:11">
      <c r="A6670" s="151">
        <v>9836</v>
      </c>
      <c r="B6670" s="151">
        <v>38676</v>
      </c>
      <c r="C6670" s="151" t="s">
        <v>4990</v>
      </c>
      <c r="D6670" s="151" t="s">
        <v>727</v>
      </c>
      <c r="E6670" s="151">
        <v>2.2010748000000002</v>
      </c>
      <c r="F6670" s="154" t="s">
        <v>9291</v>
      </c>
      <c r="G6670" s="156">
        <v>79.150649808000011</v>
      </c>
      <c r="H6670" s="156">
        <v>0</v>
      </c>
      <c r="I6670" s="156">
        <v>22.655176959999999</v>
      </c>
      <c r="J6670" s="156" t="s">
        <v>4328</v>
      </c>
      <c r="K6670" s="151" t="str">
        <f>IFERROR(IF(VLOOKUP(B6670,comp!$D:$L,1,FALSE)=B6670,"",""),"Novo")</f>
        <v/>
      </c>
    </row>
    <row r="6671" spans="1:11">
      <c r="A6671" s="151">
        <v>9836</v>
      </c>
      <c r="B6671" s="151">
        <v>39319</v>
      </c>
      <c r="C6671" s="151" t="s">
        <v>4991</v>
      </c>
      <c r="D6671" s="151" t="s">
        <v>727</v>
      </c>
      <c r="E6671" s="151">
        <v>0.61260879999999995</v>
      </c>
      <c r="F6671" s="154" t="s">
        <v>7877</v>
      </c>
      <c r="G6671" s="156">
        <v>6.1322140879999996</v>
      </c>
      <c r="H6671" s="156">
        <v>0</v>
      </c>
      <c r="I6671" s="156">
        <v>35.38058152</v>
      </c>
      <c r="J6671" s="156" t="s">
        <v>4328</v>
      </c>
      <c r="K6671" s="151" t="str">
        <f>IFERROR(IF(VLOOKUP(B6671,comp!$D:$L,1,FALSE)=B6671,"",""),"Novo")</f>
        <v/>
      </c>
    </row>
    <row r="6672" spans="1:11">
      <c r="A6672" s="151">
        <v>9836</v>
      </c>
      <c r="B6672" s="151">
        <v>39320</v>
      </c>
      <c r="C6672" s="151" t="s">
        <v>4992</v>
      </c>
      <c r="D6672" s="151" t="s">
        <v>727</v>
      </c>
      <c r="E6672" s="151">
        <v>1.1775040000000001</v>
      </c>
      <c r="F6672" s="154" t="s">
        <v>7760</v>
      </c>
      <c r="G6672" s="156">
        <v>22.655176959999999</v>
      </c>
      <c r="H6672" s="156">
        <v>0</v>
      </c>
      <c r="I6672" s="156">
        <v>1314.7966726069999</v>
      </c>
      <c r="J6672" s="156" t="s">
        <v>4328</v>
      </c>
      <c r="K6672" s="151" t="str">
        <f>IFERROR(IF(VLOOKUP(B6672,comp!$D:$L,1,FALSE)=B6672,"",""),"Novo")</f>
        <v/>
      </c>
    </row>
    <row r="6673" spans="1:11">
      <c r="A6673" s="151">
        <v>9836</v>
      </c>
      <c r="B6673" s="151">
        <v>39321</v>
      </c>
      <c r="C6673" s="151" t="s">
        <v>4993</v>
      </c>
      <c r="D6673" s="151" t="s">
        <v>727</v>
      </c>
      <c r="E6673" s="151">
        <v>1.471738</v>
      </c>
      <c r="F6673" s="154" t="s">
        <v>9292</v>
      </c>
      <c r="G6673" s="156">
        <v>35.38058152</v>
      </c>
      <c r="H6673" s="156">
        <v>0</v>
      </c>
      <c r="I6673" s="156">
        <v>3225.3829025989999</v>
      </c>
      <c r="J6673" s="156" t="s">
        <v>4328</v>
      </c>
      <c r="K6673" s="151" t="str">
        <f>IFERROR(IF(VLOOKUP(B6673,comp!$D:$L,1,FALSE)=B6673,"",""),"Novo")</f>
        <v/>
      </c>
    </row>
    <row r="6674" spans="1:11">
      <c r="A6674" s="151">
        <v>9836</v>
      </c>
      <c r="B6674" s="151">
        <v>41930</v>
      </c>
      <c r="C6674" s="151" t="s">
        <v>721</v>
      </c>
      <c r="D6674" s="151" t="s">
        <v>826</v>
      </c>
      <c r="E6674" s="151">
        <v>8.9704350999999996</v>
      </c>
      <c r="F6674" s="154" t="s">
        <v>9293</v>
      </c>
      <c r="G6674" s="156">
        <v>1314.7966726069999</v>
      </c>
      <c r="H6674" s="156">
        <v>0</v>
      </c>
      <c r="I6674" s="156">
        <v>7640.9185275539994</v>
      </c>
      <c r="J6674" s="156" t="s">
        <v>4328</v>
      </c>
      <c r="K6674" s="151" t="str">
        <f>IFERROR(IF(VLOOKUP(B6674,comp!$D:$L,1,FALSE)=B6674,"",""),"Novo")</f>
        <v/>
      </c>
    </row>
    <row r="6675" spans="1:11">
      <c r="A6675" s="151">
        <v>9836</v>
      </c>
      <c r="B6675" s="151">
        <v>41931</v>
      </c>
      <c r="C6675" s="151" t="s">
        <v>722</v>
      </c>
      <c r="D6675" s="151" t="s">
        <v>826</v>
      </c>
      <c r="E6675" s="151">
        <v>14.0496707</v>
      </c>
      <c r="F6675" s="154" t="s">
        <v>9294</v>
      </c>
      <c r="G6675" s="156">
        <v>3225.3829025989999</v>
      </c>
      <c r="H6675" s="156">
        <v>0</v>
      </c>
      <c r="I6675" s="156">
        <v>15260.868502863999</v>
      </c>
      <c r="J6675" s="156" t="s">
        <v>4328</v>
      </c>
      <c r="K6675" s="151" t="str">
        <f>IFERROR(IF(VLOOKUP(B6675,comp!$D:$L,1,FALSE)=B6675,"",""),"Novo")</f>
        <v/>
      </c>
    </row>
    <row r="6676" spans="1:11">
      <c r="A6676" s="151">
        <v>9836</v>
      </c>
      <c r="B6676" s="151">
        <v>41932</v>
      </c>
      <c r="C6676" s="151" t="s">
        <v>723</v>
      </c>
      <c r="D6676" s="151" t="s">
        <v>826</v>
      </c>
      <c r="E6676" s="151">
        <v>21.6248331</v>
      </c>
      <c r="F6676" s="154" t="s">
        <v>9295</v>
      </c>
      <c r="G6676" s="156">
        <v>7640.9185275539994</v>
      </c>
      <c r="H6676" s="156">
        <v>0</v>
      </c>
      <c r="I6676" s="156">
        <v>20698.716728591997</v>
      </c>
      <c r="J6676" s="156" t="s">
        <v>4328</v>
      </c>
      <c r="K6676" s="151" t="str">
        <f>IFERROR(IF(VLOOKUP(B6676,comp!$D:$L,1,FALSE)=B6676,"",""),"Novo")</f>
        <v/>
      </c>
    </row>
    <row r="6677" spans="1:11">
      <c r="A6677" s="151">
        <v>9836</v>
      </c>
      <c r="B6677" s="151">
        <v>41933</v>
      </c>
      <c r="C6677" s="151" t="s">
        <v>724</v>
      </c>
      <c r="D6677" s="151" t="s">
        <v>826</v>
      </c>
      <c r="E6677" s="151">
        <v>30.560854899999999</v>
      </c>
      <c r="F6677" s="154" t="s">
        <v>9296</v>
      </c>
      <c r="G6677" s="156">
        <v>15260.868502863999</v>
      </c>
      <c r="H6677" s="156">
        <v>0</v>
      </c>
      <c r="I6677" s="156">
        <v>455.90770908900004</v>
      </c>
      <c r="J6677" s="156" t="s">
        <v>4328</v>
      </c>
      <c r="K6677" s="151" t="str">
        <f>IFERROR(IF(VLOOKUP(B6677,comp!$D:$L,1,FALSE)=B6677,"",""),"Novo")</f>
        <v/>
      </c>
    </row>
    <row r="6678" spans="1:11">
      <c r="A6678" s="151">
        <v>9836</v>
      </c>
      <c r="B6678" s="151">
        <v>41934</v>
      </c>
      <c r="C6678" s="151" t="s">
        <v>725</v>
      </c>
      <c r="D6678" s="151" t="s">
        <v>826</v>
      </c>
      <c r="E6678" s="151">
        <v>35.591713200000001</v>
      </c>
      <c r="F6678" s="154" t="s">
        <v>9297</v>
      </c>
      <c r="G6678" s="156">
        <v>20698.716728591997</v>
      </c>
      <c r="H6678" s="156">
        <v>0</v>
      </c>
      <c r="I6678" s="156">
        <v>313.34813779499996</v>
      </c>
      <c r="J6678" s="156" t="s">
        <v>4328</v>
      </c>
      <c r="K6678" s="151" t="str">
        <f>IFERROR(IF(VLOOKUP(B6678,comp!$D:$L,1,FALSE)=B6678,"",""),"Novo")</f>
        <v/>
      </c>
    </row>
    <row r="6679" spans="1:11">
      <c r="A6679" s="151">
        <v>9836</v>
      </c>
      <c r="B6679" s="151">
        <v>41936</v>
      </c>
      <c r="C6679" s="151" t="s">
        <v>720</v>
      </c>
      <c r="D6679" s="151" t="s">
        <v>826</v>
      </c>
      <c r="E6679" s="151">
        <v>5.2822119000000001</v>
      </c>
      <c r="F6679" s="154" t="s">
        <v>9298</v>
      </c>
      <c r="G6679" s="156">
        <v>455.90770908900004</v>
      </c>
      <c r="H6679" s="156">
        <v>0</v>
      </c>
      <c r="I6679" s="156">
        <v>380.1494922</v>
      </c>
      <c r="J6679" s="156" t="s">
        <v>4328</v>
      </c>
      <c r="K6679" s="151" t="str">
        <f>IFERROR(IF(VLOOKUP(B6679,comp!$D:$L,1,FALSE)=B6679,"",""),"Novo")</f>
        <v/>
      </c>
    </row>
    <row r="6680" spans="1:11">
      <c r="A6680" s="151">
        <v>9836</v>
      </c>
      <c r="B6680" s="151">
        <v>42685</v>
      </c>
      <c r="C6680" s="151" t="s">
        <v>4994</v>
      </c>
      <c r="D6680" s="151" t="s">
        <v>727</v>
      </c>
      <c r="E6680" s="151">
        <v>4.3794288999999997</v>
      </c>
      <c r="F6680" s="154" t="s">
        <v>9299</v>
      </c>
      <c r="G6680" s="156">
        <v>313.34813779499996</v>
      </c>
      <c r="H6680" s="156">
        <v>0</v>
      </c>
      <c r="I6680" s="156">
        <v>13476.081936574999</v>
      </c>
      <c r="J6680" s="156" t="s">
        <v>4328</v>
      </c>
      <c r="K6680" s="151" t="str">
        <f>IFERROR(IF(VLOOKUP(B6680,comp!$D:$L,1,FALSE)=B6680,"",""),"Novo")</f>
        <v/>
      </c>
    </row>
    <row r="6681" spans="1:11">
      <c r="A6681" s="151">
        <v>9836</v>
      </c>
      <c r="B6681" s="151">
        <v>42686</v>
      </c>
      <c r="C6681" s="151" t="s">
        <v>4995</v>
      </c>
      <c r="D6681" s="151" t="s">
        <v>727</v>
      </c>
      <c r="E6681" s="151">
        <v>4.82362</v>
      </c>
      <c r="F6681" s="154" t="s">
        <v>9300</v>
      </c>
      <c r="G6681" s="156">
        <v>380.1494922</v>
      </c>
      <c r="H6681" s="156">
        <v>0</v>
      </c>
      <c r="I6681" s="156">
        <v>24133.133962596003</v>
      </c>
      <c r="J6681" s="156" t="s">
        <v>4328</v>
      </c>
      <c r="K6681" s="151" t="str">
        <f>IFERROR(IF(VLOOKUP(B6681,comp!$D:$L,1,FALSE)=B6681,"",""),"Novo")</f>
        <v/>
      </c>
    </row>
    <row r="6682" spans="1:11">
      <c r="A6682" s="151">
        <v>9836</v>
      </c>
      <c r="B6682" s="151">
        <v>42693</v>
      </c>
      <c r="C6682" s="151" t="s">
        <v>4996</v>
      </c>
      <c r="D6682" s="151" t="s">
        <v>727</v>
      </c>
      <c r="E6682" s="151">
        <v>28.718341899999999</v>
      </c>
      <c r="F6682" s="154" t="s">
        <v>9301</v>
      </c>
      <c r="G6682" s="156">
        <v>13476.081936574999</v>
      </c>
      <c r="H6682" s="156">
        <v>0</v>
      </c>
      <c r="I6682" s="156">
        <v>6577.8368699039993</v>
      </c>
      <c r="J6682" s="156" t="s">
        <v>4328</v>
      </c>
      <c r="K6682" s="151" t="str">
        <f>IFERROR(IF(VLOOKUP(B6682,comp!$D:$L,1,FALSE)=B6682,"",""),"Novo")</f>
        <v/>
      </c>
    </row>
    <row r="6683" spans="1:11">
      <c r="A6683" s="151">
        <v>9836</v>
      </c>
      <c r="B6683" s="151">
        <v>42694</v>
      </c>
      <c r="C6683" s="151" t="s">
        <v>4997</v>
      </c>
      <c r="D6683" s="151" t="s">
        <v>727</v>
      </c>
      <c r="E6683" s="151">
        <v>38.4310051</v>
      </c>
      <c r="F6683" s="154" t="s">
        <v>9302</v>
      </c>
      <c r="G6683" s="156">
        <v>24133.133962596003</v>
      </c>
      <c r="H6683" s="156">
        <v>0</v>
      </c>
      <c r="I6683" s="156">
        <v>1613.5576391349998</v>
      </c>
      <c r="J6683" s="156" t="s">
        <v>4328</v>
      </c>
      <c r="K6683" s="151" t="str">
        <f>IFERROR(IF(VLOOKUP(B6683,comp!$D:$L,1,FALSE)=B6683,"",""),"Novo")</f>
        <v/>
      </c>
    </row>
    <row r="6684" spans="1:11">
      <c r="A6684" s="151">
        <v>9836</v>
      </c>
      <c r="B6684" s="151">
        <v>42695</v>
      </c>
      <c r="C6684" s="151" t="s">
        <v>4998</v>
      </c>
      <c r="D6684" s="151" t="s">
        <v>727</v>
      </c>
      <c r="E6684" s="151">
        <v>20.0641681</v>
      </c>
      <c r="F6684" s="154" t="s">
        <v>9303</v>
      </c>
      <c r="G6684" s="156">
        <v>6577.8368699039993</v>
      </c>
      <c r="H6684" s="156">
        <v>0</v>
      </c>
      <c r="I6684" s="156">
        <v>76.669805523000008</v>
      </c>
      <c r="J6684" s="156" t="s">
        <v>4328</v>
      </c>
      <c r="K6684" s="151" t="str">
        <f>IFERROR(IF(VLOOKUP(B6684,comp!$D:$L,1,FALSE)=B6684,"",""),"Novo")</f>
        <v/>
      </c>
    </row>
    <row r="6685" spans="1:11">
      <c r="A6685" s="151">
        <v>9836</v>
      </c>
      <c r="B6685" s="151">
        <v>42696</v>
      </c>
      <c r="C6685" s="151" t="s">
        <v>4999</v>
      </c>
      <c r="D6685" s="151" t="s">
        <v>727</v>
      </c>
      <c r="E6685" s="151">
        <v>9.9375354999999992</v>
      </c>
      <c r="F6685" s="154" t="s">
        <v>9304</v>
      </c>
      <c r="G6685" s="156">
        <v>1613.5576391349998</v>
      </c>
      <c r="H6685" s="156">
        <v>0</v>
      </c>
      <c r="I6685" s="156">
        <v>1561.8355569</v>
      </c>
      <c r="J6685" s="156" t="s">
        <v>4328</v>
      </c>
      <c r="K6685" s="151" t="str">
        <f>IFERROR(IF(VLOOKUP(B6685,comp!$D:$L,1,FALSE)=B6685,"",""),"Novo")</f>
        <v/>
      </c>
    </row>
    <row r="6686" spans="1:11">
      <c r="A6686" s="151">
        <v>9836</v>
      </c>
      <c r="B6686" s="151">
        <v>42699</v>
      </c>
      <c r="C6686" s="151" t="s">
        <v>5000</v>
      </c>
      <c r="D6686" s="151" t="s">
        <v>727</v>
      </c>
      <c r="E6686" s="151">
        <v>2.1664257</v>
      </c>
      <c r="F6686" s="154" t="s">
        <v>9305</v>
      </c>
      <c r="G6686" s="156">
        <v>76.669805523000008</v>
      </c>
      <c r="H6686" s="156">
        <v>0</v>
      </c>
      <c r="I6686" s="156">
        <v>250.46975644099999</v>
      </c>
      <c r="J6686" s="156" t="s">
        <v>4328</v>
      </c>
      <c r="K6686" s="151" t="str">
        <f>IFERROR(IF(VLOOKUP(B6686,comp!$D:$L,1,FALSE)=B6686,"",""),"Novo")</f>
        <v/>
      </c>
    </row>
    <row r="6687" spans="1:11">
      <c r="A6687" s="151">
        <v>9836</v>
      </c>
      <c r="B6687" s="151">
        <v>44261</v>
      </c>
      <c r="C6687" s="151" t="s">
        <v>5001</v>
      </c>
      <c r="D6687" s="151" t="s">
        <v>727</v>
      </c>
      <c r="E6687" s="151">
        <v>9.7767484000000007</v>
      </c>
      <c r="F6687" s="154" t="s">
        <v>9306</v>
      </c>
      <c r="G6687" s="156">
        <v>1561.8355569</v>
      </c>
      <c r="H6687" s="156">
        <v>0</v>
      </c>
      <c r="I6687" s="156">
        <v>170749.10942762397</v>
      </c>
      <c r="J6687" s="156" t="s">
        <v>4328</v>
      </c>
      <c r="K6687" s="151" t="str">
        <f>IFERROR(IF(VLOOKUP(B6687,comp!$D:$L,1,FALSE)=B6687,"",""),"Novo")</f>
        <v/>
      </c>
    </row>
    <row r="6688" spans="1:11">
      <c r="A6688" s="151">
        <v>9836</v>
      </c>
      <c r="B6688" s="151">
        <v>44315</v>
      </c>
      <c r="C6688" s="151" t="s">
        <v>1752</v>
      </c>
      <c r="D6688" s="151" t="s">
        <v>826</v>
      </c>
      <c r="E6688" s="151">
        <v>3.9154252999999999</v>
      </c>
      <c r="F6688" s="154" t="s">
        <v>9307</v>
      </c>
      <c r="G6688" s="156">
        <v>250.46975644099999</v>
      </c>
      <c r="H6688" s="156">
        <v>0</v>
      </c>
      <c r="I6688" s="156">
        <v>147.75</v>
      </c>
      <c r="J6688" s="156" t="s">
        <v>4328</v>
      </c>
      <c r="K6688" s="151" t="str">
        <f>IFERROR(IF(VLOOKUP(B6688,comp!$D:$L,1,FALSE)=B6688,"",""),"Novo")</f>
        <v/>
      </c>
    </row>
    <row r="6689" spans="1:11">
      <c r="A6689" s="151">
        <v>9836</v>
      </c>
      <c r="B6689" s="151">
        <v>44326</v>
      </c>
      <c r="C6689" s="151" t="s">
        <v>5002</v>
      </c>
      <c r="D6689" s="151" t="s">
        <v>727</v>
      </c>
      <c r="E6689" s="151">
        <v>102.2241636</v>
      </c>
      <c r="F6689" s="154" t="s">
        <v>9308</v>
      </c>
      <c r="G6689" s="156">
        <v>170749.10942762397</v>
      </c>
      <c r="H6689" s="156">
        <v>0</v>
      </c>
      <c r="I6689" s="156">
        <v>269.70823884599997</v>
      </c>
      <c r="J6689" s="156" t="s">
        <v>4328</v>
      </c>
      <c r="K6689" s="151" t="str">
        <f>IFERROR(IF(VLOOKUP(B6689,comp!$D:$L,1,FALSE)=B6689,"",""),"Novo")</f>
        <v/>
      </c>
    </row>
    <row r="6690" spans="1:11">
      <c r="A6690" s="151">
        <v>9850</v>
      </c>
      <c r="B6690" s="151">
        <v>9850</v>
      </c>
      <c r="C6690" s="151" t="s">
        <v>5003</v>
      </c>
      <c r="D6690" s="151" t="s">
        <v>826</v>
      </c>
      <c r="E6690" s="151">
        <v>1</v>
      </c>
      <c r="F6690" s="154" t="s">
        <v>9309</v>
      </c>
      <c r="G6690" s="156">
        <v>147.75</v>
      </c>
      <c r="H6690" s="156">
        <v>0</v>
      </c>
      <c r="I6690" s="156">
        <v>467.23713677400002</v>
      </c>
      <c r="J6690" s="156" t="s">
        <v>4328</v>
      </c>
      <c r="K6690" s="151" t="str">
        <f>IFERROR(IF(VLOOKUP(B6690,comp!$D:$L,1,FALSE)=B6690,"",""),"Novo")</f>
        <v/>
      </c>
    </row>
    <row r="6691" spans="1:11">
      <c r="A6691" s="151">
        <v>9850</v>
      </c>
      <c r="B6691" s="151">
        <v>9851</v>
      </c>
      <c r="C6691" s="151" t="s">
        <v>5004</v>
      </c>
      <c r="D6691" s="151" t="s">
        <v>826</v>
      </c>
      <c r="E6691" s="151">
        <v>1.3511082999999999</v>
      </c>
      <c r="F6691" s="154" t="s">
        <v>9310</v>
      </c>
      <c r="G6691" s="156">
        <v>269.70823884599997</v>
      </c>
      <c r="H6691" s="156">
        <v>0</v>
      </c>
      <c r="I6691" s="156">
        <v>89.700018952000008</v>
      </c>
      <c r="J6691" s="156" t="s">
        <v>4328</v>
      </c>
      <c r="K6691" s="151" t="str">
        <f>IFERROR(IF(VLOOKUP(B6691,comp!$D:$L,1,FALSE)=B6691,"",""),"Novo")</f>
        <v/>
      </c>
    </row>
    <row r="6692" spans="1:11">
      <c r="A6692" s="151">
        <v>9850</v>
      </c>
      <c r="B6692" s="151">
        <v>9853</v>
      </c>
      <c r="C6692" s="151" t="s">
        <v>5005</v>
      </c>
      <c r="D6692" s="151" t="s">
        <v>826</v>
      </c>
      <c r="E6692" s="151">
        <v>1.7783251</v>
      </c>
      <c r="F6692" s="154" t="s">
        <v>9311</v>
      </c>
      <c r="G6692" s="156">
        <v>467.23713677400002</v>
      </c>
      <c r="H6692" s="156">
        <v>0</v>
      </c>
      <c r="I6692" s="156">
        <v>496.81620773399999</v>
      </c>
      <c r="J6692" s="156" t="s">
        <v>4328</v>
      </c>
      <c r="K6692" s="151" t="str">
        <f>IFERROR(IF(VLOOKUP(B6692,comp!$D:$L,1,FALSE)=B6692,"",""),"Novo")</f>
        <v/>
      </c>
    </row>
    <row r="6693" spans="1:11">
      <c r="A6693" s="151">
        <v>9850</v>
      </c>
      <c r="B6693" s="151">
        <v>9854</v>
      </c>
      <c r="C6693" s="151" t="s">
        <v>5006</v>
      </c>
      <c r="D6693" s="151" t="s">
        <v>826</v>
      </c>
      <c r="E6693" s="151">
        <v>0.77918710000000002</v>
      </c>
      <c r="F6693" s="154" t="s">
        <v>9312</v>
      </c>
      <c r="G6693" s="156">
        <v>89.700018952000008</v>
      </c>
      <c r="H6693" s="156">
        <v>0</v>
      </c>
      <c r="I6693" s="156">
        <v>860.48639062399991</v>
      </c>
      <c r="J6693" s="156" t="s">
        <v>4328</v>
      </c>
      <c r="K6693" s="151" t="str">
        <f>IFERROR(IF(VLOOKUP(B6693,comp!$D:$L,1,FALSE)=B6693,"",""),"Novo")</f>
        <v/>
      </c>
    </row>
    <row r="6694" spans="1:11">
      <c r="A6694" s="151">
        <v>9850</v>
      </c>
      <c r="B6694" s="151">
        <v>13109</v>
      </c>
      <c r="C6694" s="151" t="s">
        <v>5007</v>
      </c>
      <c r="D6694" s="151" t="s">
        <v>727</v>
      </c>
      <c r="E6694" s="151">
        <v>1.8337437999999999</v>
      </c>
      <c r="F6694" s="154" t="s">
        <v>9313</v>
      </c>
      <c r="G6694" s="156">
        <v>496.81620773399999</v>
      </c>
      <c r="H6694" s="156">
        <v>0</v>
      </c>
      <c r="I6694" s="156">
        <v>3.99</v>
      </c>
      <c r="J6694" s="156" t="s">
        <v>4328</v>
      </c>
      <c r="K6694" s="151" t="str">
        <f>IFERROR(IF(VLOOKUP(B6694,comp!$D:$L,1,FALSE)=B6694,"",""),"Novo")</f>
        <v/>
      </c>
    </row>
    <row r="6695" spans="1:11">
      <c r="A6695" s="151">
        <v>9850</v>
      </c>
      <c r="B6695" s="151">
        <v>13110</v>
      </c>
      <c r="C6695" s="151" t="s">
        <v>5008</v>
      </c>
      <c r="D6695" s="151" t="s">
        <v>727</v>
      </c>
      <c r="E6695" s="151">
        <v>2.4133003999999998</v>
      </c>
      <c r="F6695" s="154" t="s">
        <v>9314</v>
      </c>
      <c r="G6695" s="156">
        <v>860.48639062399991</v>
      </c>
      <c r="H6695" s="156">
        <v>0</v>
      </c>
      <c r="I6695" s="156">
        <v>0.18307691000000001</v>
      </c>
      <c r="J6695" s="156" t="s">
        <v>4328</v>
      </c>
      <c r="K6695" s="151" t="str">
        <f>IFERROR(IF(VLOOKUP(B6695,comp!$D:$L,1,FALSE)=B6695,"",""),"Novo")</f>
        <v/>
      </c>
    </row>
    <row r="6696" spans="1:11">
      <c r="A6696" s="151">
        <v>9868</v>
      </c>
      <c r="B6696" s="151">
        <v>9868</v>
      </c>
      <c r="C6696" s="151" t="s">
        <v>2797</v>
      </c>
      <c r="D6696" s="151" t="s">
        <v>826</v>
      </c>
      <c r="E6696" s="151">
        <v>1</v>
      </c>
      <c r="F6696" s="154" t="s">
        <v>9315</v>
      </c>
      <c r="G6696" s="156">
        <v>3.99</v>
      </c>
      <c r="H6696" s="156">
        <v>0</v>
      </c>
      <c r="I6696" s="156">
        <v>61.171657865999997</v>
      </c>
      <c r="J6696" s="156" t="s">
        <v>4328</v>
      </c>
      <c r="K6696" s="151" t="str">
        <f>IFERROR(IF(VLOOKUP(B6696,comp!$D:$L,1,FALSE)=B6696,"",""),"Novo")</f>
        <v/>
      </c>
    </row>
    <row r="6697" spans="1:11">
      <c r="A6697" s="151">
        <v>9868</v>
      </c>
      <c r="B6697" s="151">
        <v>65</v>
      </c>
      <c r="C6697" s="151" t="s">
        <v>2943</v>
      </c>
      <c r="D6697" s="151" t="s">
        <v>727</v>
      </c>
      <c r="E6697" s="151">
        <v>0.21538460000000001</v>
      </c>
      <c r="F6697" s="154" t="s">
        <v>9316</v>
      </c>
      <c r="G6697" s="156">
        <v>0.18307691000000001</v>
      </c>
      <c r="H6697" s="156">
        <v>0</v>
      </c>
      <c r="I6697" s="156">
        <v>223.213402296</v>
      </c>
      <c r="J6697" s="156" t="s">
        <v>4328</v>
      </c>
      <c r="K6697" s="151" t="str">
        <f>IFERROR(IF(VLOOKUP(B6697,comp!$D:$L,1,FALSE)=B6697,"",""),"Novo")</f>
        <v/>
      </c>
    </row>
    <row r="6698" spans="1:11">
      <c r="A6698" s="151">
        <v>9868</v>
      </c>
      <c r="B6698" s="151">
        <v>67</v>
      </c>
      <c r="C6698" s="151" t="s">
        <v>5009</v>
      </c>
      <c r="D6698" s="151" t="s">
        <v>727</v>
      </c>
      <c r="E6698" s="151">
        <v>3.9162393</v>
      </c>
      <c r="F6698" s="154" t="s">
        <v>9317</v>
      </c>
      <c r="G6698" s="156">
        <v>61.171657865999997</v>
      </c>
      <c r="H6698" s="156">
        <v>0</v>
      </c>
      <c r="I6698" s="156">
        <v>585.20888835200003</v>
      </c>
      <c r="J6698" s="156" t="s">
        <v>4328</v>
      </c>
      <c r="K6698" s="151" t="str">
        <f>IFERROR(IF(VLOOKUP(B6698,comp!$D:$L,1,FALSE)=B6698,"",""),"Novo")</f>
        <v/>
      </c>
    </row>
    <row r="6699" spans="1:11">
      <c r="A6699" s="151">
        <v>9868</v>
      </c>
      <c r="B6699" s="151">
        <v>71</v>
      </c>
      <c r="C6699" s="151" t="s">
        <v>5010</v>
      </c>
      <c r="D6699" s="151" t="s">
        <v>727</v>
      </c>
      <c r="E6699" s="151">
        <v>7.4803419</v>
      </c>
      <c r="F6699" s="154" t="s">
        <v>9318</v>
      </c>
      <c r="G6699" s="156">
        <v>223.213402296</v>
      </c>
      <c r="H6699" s="156">
        <v>0</v>
      </c>
      <c r="I6699" s="156">
        <v>56.030554839999994</v>
      </c>
      <c r="J6699" s="156" t="s">
        <v>4328</v>
      </c>
      <c r="K6699" s="151" t="str">
        <f>IFERROR(IF(VLOOKUP(B6699,comp!$D:$L,1,FALSE)=B6699,"",""),"Novo")</f>
        <v/>
      </c>
    </row>
    <row r="6700" spans="1:11">
      <c r="A6700" s="151">
        <v>9868</v>
      </c>
      <c r="B6700" s="151">
        <v>72</v>
      </c>
      <c r="C6700" s="151" t="s">
        <v>5011</v>
      </c>
      <c r="D6700" s="151" t="s">
        <v>727</v>
      </c>
      <c r="E6700" s="151">
        <v>12.1111111</v>
      </c>
      <c r="F6700" s="154" t="s">
        <v>9319</v>
      </c>
      <c r="G6700" s="156">
        <v>585.20888835200003</v>
      </c>
      <c r="H6700" s="156">
        <v>0</v>
      </c>
      <c r="I6700" s="156">
        <v>21566.507224752</v>
      </c>
      <c r="J6700" s="156" t="s">
        <v>4328</v>
      </c>
      <c r="K6700" s="151" t="str">
        <f>IFERROR(IF(VLOOKUP(B6700,comp!$D:$L,1,FALSE)=B6700,"",""),"Novo")</f>
        <v/>
      </c>
    </row>
    <row r="6701" spans="1:11">
      <c r="A6701" s="151">
        <v>9868</v>
      </c>
      <c r="B6701" s="151">
        <v>73</v>
      </c>
      <c r="C6701" s="151" t="s">
        <v>5012</v>
      </c>
      <c r="D6701" s="151" t="s">
        <v>727</v>
      </c>
      <c r="E6701" s="151">
        <v>3.7478631999999998</v>
      </c>
      <c r="F6701" s="154" t="s">
        <v>8353</v>
      </c>
      <c r="G6701" s="156">
        <v>56.030554839999994</v>
      </c>
      <c r="H6701" s="156">
        <v>0</v>
      </c>
      <c r="I6701" s="156">
        <v>16507.435755199996</v>
      </c>
      <c r="J6701" s="156" t="s">
        <v>4328</v>
      </c>
      <c r="K6701" s="151" t="str">
        <f>IFERROR(IF(VLOOKUP(B6701,comp!$D:$L,1,FALSE)=B6701,"",""),"Novo")</f>
        <v/>
      </c>
    </row>
    <row r="6702" spans="1:11">
      <c r="A6702" s="151">
        <v>9868</v>
      </c>
      <c r="B6702" s="151">
        <v>74</v>
      </c>
      <c r="C6702" s="151" t="s">
        <v>5013</v>
      </c>
      <c r="D6702" s="151" t="s">
        <v>727</v>
      </c>
      <c r="E6702" s="151">
        <v>73.520512800000006</v>
      </c>
      <c r="F6702" s="154" t="s">
        <v>9320</v>
      </c>
      <c r="G6702" s="156">
        <v>21566.507224752</v>
      </c>
      <c r="H6702" s="156">
        <v>0</v>
      </c>
      <c r="I6702" s="156">
        <v>9550.1182857599997</v>
      </c>
      <c r="J6702" s="156" t="s">
        <v>4328</v>
      </c>
      <c r="K6702" s="151" t="str">
        <f>IFERROR(IF(VLOOKUP(B6702,comp!$D:$L,1,FALSE)=B6702,"",""),"Novo")</f>
        <v/>
      </c>
    </row>
    <row r="6703" spans="1:11">
      <c r="A6703" s="151">
        <v>9868</v>
      </c>
      <c r="B6703" s="151">
        <v>75</v>
      </c>
      <c r="C6703" s="151" t="s">
        <v>5014</v>
      </c>
      <c r="D6703" s="151" t="s">
        <v>727</v>
      </c>
      <c r="E6703" s="151">
        <v>64.321367499999994</v>
      </c>
      <c r="F6703" s="154" t="s">
        <v>9321</v>
      </c>
      <c r="G6703" s="156">
        <v>16507.435755199996</v>
      </c>
      <c r="H6703" s="156">
        <v>0</v>
      </c>
      <c r="I6703" s="156">
        <v>10550.472687572999</v>
      </c>
      <c r="J6703" s="156" t="s">
        <v>4328</v>
      </c>
      <c r="K6703" s="151" t="str">
        <f>IFERROR(IF(VLOOKUP(B6703,comp!$D:$L,1,FALSE)=B6703,"",""),"Novo")</f>
        <v/>
      </c>
    </row>
    <row r="6704" spans="1:11">
      <c r="A6704" s="151">
        <v>9868</v>
      </c>
      <c r="B6704" s="151">
        <v>82</v>
      </c>
      <c r="C6704" s="151" t="s">
        <v>5015</v>
      </c>
      <c r="D6704" s="151" t="s">
        <v>727</v>
      </c>
      <c r="E6704" s="151">
        <v>48.924786300000001</v>
      </c>
      <c r="F6704" s="154" t="s">
        <v>9322</v>
      </c>
      <c r="G6704" s="156">
        <v>9550.1182857599997</v>
      </c>
      <c r="H6704" s="156">
        <v>0</v>
      </c>
      <c r="I6704" s="156">
        <v>27.234495583999998</v>
      </c>
      <c r="J6704" s="156" t="s">
        <v>4328</v>
      </c>
      <c r="K6704" s="151" t="str">
        <f>IFERROR(IF(VLOOKUP(B6704,comp!$D:$L,1,FALSE)=B6704,"",""),"Novo")</f>
        <v/>
      </c>
    </row>
    <row r="6705" spans="1:11">
      <c r="A6705" s="151">
        <v>9868</v>
      </c>
      <c r="B6705" s="151">
        <v>83</v>
      </c>
      <c r="C6705" s="151" t="s">
        <v>5016</v>
      </c>
      <c r="D6705" s="151" t="s">
        <v>727</v>
      </c>
      <c r="E6705" s="151">
        <v>51.423076899999998</v>
      </c>
      <c r="F6705" s="154" t="s">
        <v>9323</v>
      </c>
      <c r="G6705" s="156">
        <v>10550.472687572999</v>
      </c>
      <c r="H6705" s="156">
        <v>0</v>
      </c>
      <c r="I6705" s="156">
        <v>29.682871488</v>
      </c>
      <c r="J6705" s="156" t="s">
        <v>4328</v>
      </c>
      <c r="K6705" s="151" t="str">
        <f>IFERROR(IF(VLOOKUP(B6705,comp!$D:$L,1,FALSE)=B6705,"",""),"Novo")</f>
        <v/>
      </c>
    </row>
    <row r="6706" spans="1:11">
      <c r="A6706" s="151">
        <v>9868</v>
      </c>
      <c r="B6706" s="151">
        <v>88</v>
      </c>
      <c r="C6706" s="151" t="s">
        <v>5017</v>
      </c>
      <c r="D6706" s="151" t="s">
        <v>727</v>
      </c>
      <c r="E6706" s="151">
        <v>2.6136751999999999</v>
      </c>
      <c r="F6706" s="154" t="s">
        <v>7998</v>
      </c>
      <c r="G6706" s="156">
        <v>27.234495583999998</v>
      </c>
      <c r="H6706" s="156">
        <v>0</v>
      </c>
      <c r="I6706" s="156">
        <v>35.135453376000001</v>
      </c>
      <c r="J6706" s="156" t="s">
        <v>4328</v>
      </c>
      <c r="K6706" s="151" t="str">
        <f>IFERROR(IF(VLOOKUP(B6706,comp!$D:$L,1,FALSE)=B6706,"",""),"Novo")</f>
        <v/>
      </c>
    </row>
    <row r="6707" spans="1:11">
      <c r="A6707" s="151">
        <v>9868</v>
      </c>
      <c r="B6707" s="151">
        <v>95</v>
      </c>
      <c r="C6707" s="151" t="s">
        <v>5018</v>
      </c>
      <c r="D6707" s="151" t="s">
        <v>727</v>
      </c>
      <c r="E6707" s="151">
        <v>2.7282050999999998</v>
      </c>
      <c r="F6707" s="154" t="s">
        <v>9324</v>
      </c>
      <c r="G6707" s="156">
        <v>29.682871488</v>
      </c>
      <c r="H6707" s="156">
        <v>0</v>
      </c>
      <c r="I6707" s="156">
        <v>79.505667306000007</v>
      </c>
      <c r="J6707" s="156" t="s">
        <v>4328</v>
      </c>
      <c r="K6707" s="151" t="str">
        <f>IFERROR(IF(VLOOKUP(B6707,comp!$D:$L,1,FALSE)=B6707,"",""),"Novo")</f>
        <v/>
      </c>
    </row>
    <row r="6708" spans="1:11">
      <c r="A6708" s="151">
        <v>9868</v>
      </c>
      <c r="B6708" s="151">
        <v>96</v>
      </c>
      <c r="C6708" s="151" t="s">
        <v>5019</v>
      </c>
      <c r="D6708" s="151" t="s">
        <v>727</v>
      </c>
      <c r="E6708" s="151">
        <v>2.9675213999999999</v>
      </c>
      <c r="F6708" s="154" t="s">
        <v>7237</v>
      </c>
      <c r="G6708" s="156">
        <v>35.135453376000001</v>
      </c>
      <c r="H6708" s="156">
        <v>0</v>
      </c>
      <c r="I6708" s="156">
        <v>178.143487658</v>
      </c>
      <c r="J6708" s="156" t="s">
        <v>4328</v>
      </c>
      <c r="K6708" s="151" t="str">
        <f>IFERROR(IF(VLOOKUP(B6708,comp!$D:$L,1,FALSE)=B6708,"",""),"Novo")</f>
        <v/>
      </c>
    </row>
    <row r="6709" spans="1:11">
      <c r="A6709" s="151">
        <v>9868</v>
      </c>
      <c r="B6709" s="151">
        <v>97</v>
      </c>
      <c r="C6709" s="151" t="s">
        <v>5020</v>
      </c>
      <c r="D6709" s="151" t="s">
        <v>727</v>
      </c>
      <c r="E6709" s="151">
        <v>4.4641026000000004</v>
      </c>
      <c r="F6709" s="154" t="s">
        <v>9325</v>
      </c>
      <c r="G6709" s="156">
        <v>79.505667306000007</v>
      </c>
      <c r="H6709" s="156">
        <v>0</v>
      </c>
      <c r="I6709" s="156">
        <v>159.08453807399999</v>
      </c>
      <c r="J6709" s="156" t="s">
        <v>4328</v>
      </c>
      <c r="K6709" s="151" t="str">
        <f>IFERROR(IF(VLOOKUP(B6709,comp!$D:$L,1,FALSE)=B6709,"",""),"Novo")</f>
        <v/>
      </c>
    </row>
    <row r="6710" spans="1:11">
      <c r="A6710" s="151">
        <v>9868</v>
      </c>
      <c r="B6710" s="151">
        <v>98</v>
      </c>
      <c r="C6710" s="151" t="s">
        <v>5021</v>
      </c>
      <c r="D6710" s="151" t="s">
        <v>727</v>
      </c>
      <c r="E6710" s="151">
        <v>6.6820513000000004</v>
      </c>
      <c r="F6710" s="154" t="s">
        <v>9326</v>
      </c>
      <c r="G6710" s="156">
        <v>178.143487658</v>
      </c>
      <c r="H6710" s="156">
        <v>0</v>
      </c>
      <c r="I6710" s="156">
        <v>485.68733186600008</v>
      </c>
      <c r="J6710" s="156" t="s">
        <v>4328</v>
      </c>
      <c r="K6710" s="151" t="str">
        <f>IFERROR(IF(VLOOKUP(B6710,comp!$D:$L,1,FALSE)=B6710,"",""),"Novo")</f>
        <v/>
      </c>
    </row>
    <row r="6711" spans="1:11">
      <c r="A6711" s="151">
        <v>9868</v>
      </c>
      <c r="B6711" s="151">
        <v>99</v>
      </c>
      <c r="C6711" s="151" t="s">
        <v>5022</v>
      </c>
      <c r="D6711" s="151" t="s">
        <v>727</v>
      </c>
      <c r="E6711" s="151">
        <v>6.3153845999999998</v>
      </c>
      <c r="F6711" s="154" t="s">
        <v>8826</v>
      </c>
      <c r="G6711" s="156">
        <v>159.08453807399999</v>
      </c>
      <c r="H6711" s="156">
        <v>0</v>
      </c>
      <c r="I6711" s="156">
        <v>166.208548175</v>
      </c>
      <c r="J6711" s="156" t="s">
        <v>4328</v>
      </c>
      <c r="K6711" s="151" t="str">
        <f>IFERROR(IF(VLOOKUP(B6711,comp!$D:$L,1,FALSE)=B6711,"",""),"Novo")</f>
        <v/>
      </c>
    </row>
    <row r="6712" spans="1:11">
      <c r="A6712" s="151">
        <v>9868</v>
      </c>
      <c r="B6712" s="151">
        <v>100</v>
      </c>
      <c r="C6712" s="151" t="s">
        <v>5023</v>
      </c>
      <c r="D6712" s="151" t="s">
        <v>727</v>
      </c>
      <c r="E6712" s="151">
        <v>11.033333300000001</v>
      </c>
      <c r="F6712" s="154" t="s">
        <v>9327</v>
      </c>
      <c r="G6712" s="156">
        <v>485.68733186600008</v>
      </c>
      <c r="H6712" s="156">
        <v>0</v>
      </c>
      <c r="I6712" s="156">
        <v>432.89890530800005</v>
      </c>
      <c r="J6712" s="156" t="s">
        <v>4328</v>
      </c>
      <c r="K6712" s="151" t="str">
        <f>IFERROR(IF(VLOOKUP(B6712,comp!$D:$L,1,FALSE)=B6712,"",""),"Novo")</f>
        <v/>
      </c>
    </row>
    <row r="6713" spans="1:11">
      <c r="A6713" s="151">
        <v>9868</v>
      </c>
      <c r="B6713" s="151">
        <v>102</v>
      </c>
      <c r="C6713" s="151" t="s">
        <v>5024</v>
      </c>
      <c r="D6713" s="151" t="s">
        <v>727</v>
      </c>
      <c r="E6713" s="151">
        <v>6.4547008999999997</v>
      </c>
      <c r="F6713" s="154" t="s">
        <v>9328</v>
      </c>
      <c r="G6713" s="156">
        <v>166.208548175</v>
      </c>
      <c r="H6713" s="156">
        <v>0</v>
      </c>
      <c r="I6713" s="156">
        <v>87.460718284000009</v>
      </c>
      <c r="J6713" s="156" t="s">
        <v>4328</v>
      </c>
      <c r="K6713" s="151" t="str">
        <f>IFERROR(IF(VLOOKUP(B6713,comp!$D:$L,1,FALSE)=B6713,"",""),"Novo")</f>
        <v/>
      </c>
    </row>
    <row r="6714" spans="1:11">
      <c r="A6714" s="151">
        <v>9868</v>
      </c>
      <c r="B6714" s="151">
        <v>103</v>
      </c>
      <c r="C6714" s="151" t="s">
        <v>5025</v>
      </c>
      <c r="D6714" s="151" t="s">
        <v>727</v>
      </c>
      <c r="E6714" s="151">
        <v>10.416239300000001</v>
      </c>
      <c r="F6714" s="154" t="s">
        <v>9329</v>
      </c>
      <c r="G6714" s="156">
        <v>432.89890530800005</v>
      </c>
      <c r="H6714" s="156">
        <v>0</v>
      </c>
      <c r="I6714" s="156">
        <v>19175.472300600002</v>
      </c>
      <c r="J6714" s="156" t="s">
        <v>4328</v>
      </c>
      <c r="K6714" s="151" t="str">
        <f>IFERROR(IF(VLOOKUP(B6714,comp!$D:$L,1,FALSE)=B6714,"",""),"Novo")</f>
        <v/>
      </c>
    </row>
    <row r="6715" spans="1:11">
      <c r="A6715" s="151">
        <v>9868</v>
      </c>
      <c r="B6715" s="151">
        <v>104</v>
      </c>
      <c r="C6715" s="151" t="s">
        <v>5026</v>
      </c>
      <c r="D6715" s="151" t="s">
        <v>727</v>
      </c>
      <c r="E6715" s="151">
        <v>4.6820513000000004</v>
      </c>
      <c r="F6715" s="154" t="s">
        <v>9330</v>
      </c>
      <c r="G6715" s="156">
        <v>87.460718284000009</v>
      </c>
      <c r="H6715" s="156">
        <v>0</v>
      </c>
      <c r="I6715" s="156">
        <v>34486.006472952002</v>
      </c>
      <c r="J6715" s="156" t="s">
        <v>4328</v>
      </c>
      <c r="K6715" s="151" t="str">
        <f>IFERROR(IF(VLOOKUP(B6715,comp!$D:$L,1,FALSE)=B6715,"",""),"Novo")</f>
        <v/>
      </c>
    </row>
    <row r="6716" spans="1:11">
      <c r="A6716" s="151">
        <v>9868</v>
      </c>
      <c r="B6716" s="151">
        <v>105</v>
      </c>
      <c r="C6716" s="151" t="s">
        <v>5027</v>
      </c>
      <c r="D6716" s="151" t="s">
        <v>727</v>
      </c>
      <c r="E6716" s="151">
        <v>69.325641000000005</v>
      </c>
      <c r="F6716" s="154" t="s">
        <v>9331</v>
      </c>
      <c r="G6716" s="156">
        <v>19175.472300600002</v>
      </c>
      <c r="H6716" s="156">
        <v>0</v>
      </c>
      <c r="I6716" s="156">
        <v>0.15333333600000001</v>
      </c>
      <c r="J6716" s="156" t="s">
        <v>4328</v>
      </c>
      <c r="K6716" s="151" t="str">
        <f>IFERROR(IF(VLOOKUP(B6716,comp!$D:$L,1,FALSE)=B6716,"",""),"Novo")</f>
        <v/>
      </c>
    </row>
    <row r="6717" spans="1:11">
      <c r="A6717" s="151">
        <v>9868</v>
      </c>
      <c r="B6717" s="151">
        <v>106</v>
      </c>
      <c r="C6717" s="151" t="s">
        <v>5028</v>
      </c>
      <c r="D6717" s="151" t="s">
        <v>727</v>
      </c>
      <c r="E6717" s="151">
        <v>92.969230800000005</v>
      </c>
      <c r="F6717" s="154" t="s">
        <v>9332</v>
      </c>
      <c r="G6717" s="156">
        <v>34486.006472952002</v>
      </c>
      <c r="H6717" s="156">
        <v>0</v>
      </c>
      <c r="I6717" s="156">
        <v>0.74386319199999995</v>
      </c>
      <c r="J6717" s="156" t="s">
        <v>4328</v>
      </c>
      <c r="K6717" s="151" t="str">
        <f>IFERROR(IF(VLOOKUP(B6717,comp!$D:$L,1,FALSE)=B6717,"",""),"Novo")</f>
        <v/>
      </c>
    </row>
    <row r="6718" spans="1:11">
      <c r="A6718" s="151">
        <v>9868</v>
      </c>
      <c r="B6718" s="151">
        <v>107</v>
      </c>
      <c r="C6718" s="151" t="s">
        <v>2937</v>
      </c>
      <c r="D6718" s="151" t="s">
        <v>727</v>
      </c>
      <c r="E6718" s="151">
        <v>0.19658120000000001</v>
      </c>
      <c r="F6718" s="154" t="s">
        <v>9333</v>
      </c>
      <c r="G6718" s="156">
        <v>0.15333333600000001</v>
      </c>
      <c r="H6718" s="156">
        <v>0</v>
      </c>
      <c r="I6718" s="156">
        <v>3.1796581440000002</v>
      </c>
      <c r="J6718" s="156" t="s">
        <v>4328</v>
      </c>
      <c r="K6718" s="151" t="str">
        <f>IFERROR(IF(VLOOKUP(B6718,comp!$D:$L,1,FALSE)=B6718,"",""),"Novo")</f>
        <v/>
      </c>
    </row>
    <row r="6719" spans="1:11">
      <c r="A6719" s="151">
        <v>9868</v>
      </c>
      <c r="B6719" s="151">
        <v>108</v>
      </c>
      <c r="C6719" s="151" t="s">
        <v>2950</v>
      </c>
      <c r="D6719" s="151" t="s">
        <v>727</v>
      </c>
      <c r="E6719" s="151">
        <v>0.43247859999999999</v>
      </c>
      <c r="F6719" s="154" t="s">
        <v>8346</v>
      </c>
      <c r="G6719" s="156">
        <v>0.74386319199999995</v>
      </c>
      <c r="H6719" s="156">
        <v>0</v>
      </c>
      <c r="I6719" s="156">
        <v>8.9648888939999996</v>
      </c>
      <c r="J6719" s="156" t="s">
        <v>4328</v>
      </c>
      <c r="K6719" s="151" t="str">
        <f>IFERROR(IF(VLOOKUP(B6719,comp!$D:$L,1,FALSE)=B6719,"",""),"Novo")</f>
        <v/>
      </c>
    </row>
    <row r="6720" spans="1:11">
      <c r="A6720" s="151">
        <v>9868</v>
      </c>
      <c r="B6720" s="151">
        <v>109</v>
      </c>
      <c r="C6720" s="151" t="s">
        <v>5029</v>
      </c>
      <c r="D6720" s="151" t="s">
        <v>727</v>
      </c>
      <c r="E6720" s="151">
        <v>0.89316240000000002</v>
      </c>
      <c r="F6720" s="154" t="s">
        <v>9334</v>
      </c>
      <c r="G6720" s="156">
        <v>3.1796581440000002</v>
      </c>
      <c r="H6720" s="156">
        <v>0</v>
      </c>
      <c r="I6720" s="156">
        <v>16.408179259000001</v>
      </c>
      <c r="J6720" s="156" t="s">
        <v>4328</v>
      </c>
      <c r="K6720" s="151" t="str">
        <f>IFERROR(IF(VLOOKUP(B6720,comp!$D:$L,1,FALSE)=B6720,"",""),"Novo")</f>
        <v/>
      </c>
    </row>
    <row r="6721" spans="1:11">
      <c r="A6721" s="151">
        <v>9868</v>
      </c>
      <c r="B6721" s="151">
        <v>110</v>
      </c>
      <c r="C6721" s="151" t="s">
        <v>5030</v>
      </c>
      <c r="D6721" s="151" t="s">
        <v>727</v>
      </c>
      <c r="E6721" s="151">
        <v>1.4991452999999999</v>
      </c>
      <c r="F6721" s="154" t="s">
        <v>7914</v>
      </c>
      <c r="G6721" s="156">
        <v>8.9648888939999996</v>
      </c>
      <c r="H6721" s="156">
        <v>0</v>
      </c>
      <c r="I6721" s="156">
        <v>4.6126667729999999</v>
      </c>
      <c r="J6721" s="156" t="s">
        <v>4328</v>
      </c>
      <c r="K6721" s="151" t="str">
        <f>IFERROR(IF(VLOOKUP(B6721,comp!$D:$L,1,FALSE)=B6721,"",""),"Novo")</f>
        <v/>
      </c>
    </row>
    <row r="6722" spans="1:11">
      <c r="A6722" s="151">
        <v>9868</v>
      </c>
      <c r="B6722" s="151">
        <v>111</v>
      </c>
      <c r="C6722" s="151" t="s">
        <v>5031</v>
      </c>
      <c r="D6722" s="151" t="s">
        <v>727</v>
      </c>
      <c r="E6722" s="151">
        <v>2.0282051000000001</v>
      </c>
      <c r="F6722" s="154" t="s">
        <v>9335</v>
      </c>
      <c r="G6722" s="156">
        <v>16.408179259000001</v>
      </c>
      <c r="H6722" s="156">
        <v>0</v>
      </c>
      <c r="I6722" s="156">
        <v>28.870119759000001</v>
      </c>
      <c r="J6722" s="156" t="s">
        <v>4328</v>
      </c>
      <c r="K6722" s="151" t="str">
        <f>IFERROR(IF(VLOOKUP(B6722,comp!$D:$L,1,FALSE)=B6722,"",""),"Novo")</f>
        <v/>
      </c>
    </row>
    <row r="6723" spans="1:11">
      <c r="A6723" s="151">
        <v>9868</v>
      </c>
      <c r="B6723" s="151">
        <v>112</v>
      </c>
      <c r="C6723" s="151" t="s">
        <v>5032</v>
      </c>
      <c r="D6723" s="151" t="s">
        <v>727</v>
      </c>
      <c r="E6723" s="151">
        <v>1.0752136999999999</v>
      </c>
      <c r="F6723" s="154" t="s">
        <v>9336</v>
      </c>
      <c r="G6723" s="156">
        <v>4.6126667729999999</v>
      </c>
      <c r="H6723" s="156">
        <v>0</v>
      </c>
      <c r="I6723" s="156">
        <v>2.6802819869999999</v>
      </c>
      <c r="J6723" s="156" t="s">
        <v>4328</v>
      </c>
      <c r="K6723" s="151" t="str">
        <f>IFERROR(IF(VLOOKUP(B6723,comp!$D:$L,1,FALSE)=B6723,"",""),"Novo")</f>
        <v/>
      </c>
    </row>
    <row r="6724" spans="1:11">
      <c r="A6724" s="151">
        <v>9868</v>
      </c>
      <c r="B6724" s="151">
        <v>113</v>
      </c>
      <c r="C6724" s="151" t="s">
        <v>5033</v>
      </c>
      <c r="D6724" s="151" t="s">
        <v>727</v>
      </c>
      <c r="E6724" s="151">
        <v>2.6905983</v>
      </c>
      <c r="F6724" s="154" t="s">
        <v>9337</v>
      </c>
      <c r="G6724" s="156">
        <v>28.870119759000001</v>
      </c>
      <c r="H6724" s="156">
        <v>0</v>
      </c>
      <c r="I6724" s="156">
        <v>12.188563762999999</v>
      </c>
      <c r="J6724" s="156" t="s">
        <v>4328</v>
      </c>
      <c r="K6724" s="151" t="str">
        <f>IFERROR(IF(VLOOKUP(B6724,comp!$D:$L,1,FALSE)=B6724,"",""),"Novo")</f>
        <v/>
      </c>
    </row>
    <row r="6725" spans="1:11">
      <c r="A6725" s="151">
        <v>9868</v>
      </c>
      <c r="B6725" s="151">
        <v>792</v>
      </c>
      <c r="C6725" s="151" t="s">
        <v>5034</v>
      </c>
      <c r="D6725" s="151" t="s">
        <v>727</v>
      </c>
      <c r="E6725" s="151">
        <v>0.81965809999999995</v>
      </c>
      <c r="F6725" s="154" t="s">
        <v>9338</v>
      </c>
      <c r="G6725" s="156">
        <v>2.6802819869999999</v>
      </c>
      <c r="H6725" s="156">
        <v>0</v>
      </c>
      <c r="I6725" s="156">
        <v>16.897162737000002</v>
      </c>
      <c r="J6725" s="156" t="s">
        <v>4328</v>
      </c>
      <c r="K6725" s="151" t="str">
        <f>IFERROR(IF(VLOOKUP(B6725,comp!$D:$L,1,FALSE)=B6725,"",""),"Novo")</f>
        <v/>
      </c>
    </row>
    <row r="6726" spans="1:11">
      <c r="A6726" s="151">
        <v>9868</v>
      </c>
      <c r="B6726" s="151">
        <v>796</v>
      </c>
      <c r="C6726" s="151" t="s">
        <v>5035</v>
      </c>
      <c r="D6726" s="151" t="s">
        <v>727</v>
      </c>
      <c r="E6726" s="151">
        <v>1.7487178999999999</v>
      </c>
      <c r="F6726" s="154" t="s">
        <v>9339</v>
      </c>
      <c r="G6726" s="156">
        <v>12.188563762999999</v>
      </c>
      <c r="H6726" s="156">
        <v>0</v>
      </c>
      <c r="I6726" s="156">
        <v>0.32064959099999996</v>
      </c>
      <c r="J6726" s="156" t="s">
        <v>4328</v>
      </c>
      <c r="K6726" s="151" t="str">
        <f>IFERROR(IF(VLOOKUP(B6726,comp!$D:$L,1,FALSE)=B6726,"",""),"Novo")</f>
        <v/>
      </c>
    </row>
    <row r="6727" spans="1:11">
      <c r="A6727" s="151">
        <v>9868</v>
      </c>
      <c r="B6727" s="151">
        <v>797</v>
      </c>
      <c r="C6727" s="151" t="s">
        <v>5036</v>
      </c>
      <c r="D6727" s="151" t="s">
        <v>727</v>
      </c>
      <c r="E6727" s="151">
        <v>2.0581197000000002</v>
      </c>
      <c r="F6727" s="154" t="s">
        <v>9340</v>
      </c>
      <c r="G6727" s="156">
        <v>16.897162737000002</v>
      </c>
      <c r="H6727" s="156">
        <v>0</v>
      </c>
      <c r="I6727" s="156">
        <v>2.8515383060000001</v>
      </c>
      <c r="J6727" s="156" t="s">
        <v>4328</v>
      </c>
      <c r="K6727" s="151" t="str">
        <f>IFERROR(IF(VLOOKUP(B6727,comp!$D:$L,1,FALSE)=B6727,"",""),"Novo")</f>
        <v/>
      </c>
    </row>
    <row r="6728" spans="1:11">
      <c r="A6728" s="151">
        <v>9868</v>
      </c>
      <c r="B6728" s="151">
        <v>798</v>
      </c>
      <c r="C6728" s="151" t="s">
        <v>5037</v>
      </c>
      <c r="D6728" s="151" t="s">
        <v>727</v>
      </c>
      <c r="E6728" s="151">
        <v>0.28376069999999998</v>
      </c>
      <c r="F6728" s="154" t="s">
        <v>8882</v>
      </c>
      <c r="G6728" s="156">
        <v>0.32064959099999996</v>
      </c>
      <c r="H6728" s="156">
        <v>0</v>
      </c>
      <c r="I6728" s="156">
        <v>1.0255384459999999</v>
      </c>
      <c r="J6728" s="156" t="s">
        <v>4328</v>
      </c>
      <c r="K6728" s="151" t="str">
        <f>IFERROR(IF(VLOOKUP(B6728,comp!$D:$L,1,FALSE)=B6728,"",""),"Novo")</f>
        <v/>
      </c>
    </row>
    <row r="6729" spans="1:11">
      <c r="A6729" s="151">
        <v>9868</v>
      </c>
      <c r="B6729" s="151">
        <v>799</v>
      </c>
      <c r="C6729" s="151" t="s">
        <v>5038</v>
      </c>
      <c r="D6729" s="151" t="s">
        <v>727</v>
      </c>
      <c r="E6729" s="151">
        <v>0.84615379999999996</v>
      </c>
      <c r="F6729" s="154" t="s">
        <v>7288</v>
      </c>
      <c r="G6729" s="156">
        <v>2.8515383060000001</v>
      </c>
      <c r="H6729" s="156">
        <v>0</v>
      </c>
      <c r="I6729" s="156">
        <v>4.1604443540000009</v>
      </c>
      <c r="J6729" s="156" t="s">
        <v>4328</v>
      </c>
      <c r="K6729" s="151" t="str">
        <f>IFERROR(IF(VLOOKUP(B6729,comp!$D:$L,1,FALSE)=B6729,"",""),"Novo")</f>
        <v/>
      </c>
    </row>
    <row r="6730" spans="1:11">
      <c r="A6730" s="151">
        <v>9868</v>
      </c>
      <c r="B6730" s="151">
        <v>812</v>
      </c>
      <c r="C6730" s="151" t="s">
        <v>5039</v>
      </c>
      <c r="D6730" s="151" t="s">
        <v>727</v>
      </c>
      <c r="E6730" s="151">
        <v>0.50769229999999999</v>
      </c>
      <c r="F6730" s="154" t="s">
        <v>9341</v>
      </c>
      <c r="G6730" s="156">
        <v>1.0255384459999999</v>
      </c>
      <c r="H6730" s="156">
        <v>0</v>
      </c>
      <c r="I6730" s="156">
        <v>36.959555016000003</v>
      </c>
      <c r="J6730" s="156" t="s">
        <v>4328</v>
      </c>
      <c r="K6730" s="151" t="str">
        <f>IFERROR(IF(VLOOKUP(B6730,comp!$D:$L,1,FALSE)=B6730,"",""),"Novo")</f>
        <v/>
      </c>
    </row>
    <row r="6731" spans="1:11">
      <c r="A6731" s="151">
        <v>9868</v>
      </c>
      <c r="B6731" s="151">
        <v>813</v>
      </c>
      <c r="C6731" s="151" t="s">
        <v>5040</v>
      </c>
      <c r="D6731" s="151" t="s">
        <v>727</v>
      </c>
      <c r="E6731" s="151">
        <v>1.0222222000000001</v>
      </c>
      <c r="F6731" s="154" t="s">
        <v>9342</v>
      </c>
      <c r="G6731" s="156">
        <v>4.1604443540000009</v>
      </c>
      <c r="H6731" s="156">
        <v>0</v>
      </c>
      <c r="I6731" s="156">
        <v>23.973538937999997</v>
      </c>
      <c r="J6731" s="156" t="s">
        <v>4328</v>
      </c>
      <c r="K6731" s="151" t="str">
        <f>IFERROR(IF(VLOOKUP(B6731,comp!$D:$L,1,FALSE)=B6731,"",""),"Novo")</f>
        <v/>
      </c>
    </row>
    <row r="6732" spans="1:11">
      <c r="A6732" s="151">
        <v>9868</v>
      </c>
      <c r="B6732" s="151">
        <v>814</v>
      </c>
      <c r="C6732" s="151" t="s">
        <v>2911</v>
      </c>
      <c r="D6732" s="151" t="s">
        <v>727</v>
      </c>
      <c r="E6732" s="151">
        <v>3.0444444000000002</v>
      </c>
      <c r="F6732" s="154" t="s">
        <v>7865</v>
      </c>
      <c r="G6732" s="156">
        <v>36.959555016000003</v>
      </c>
      <c r="H6732" s="156">
        <v>0</v>
      </c>
      <c r="I6732" s="156">
        <v>10.75991425</v>
      </c>
      <c r="J6732" s="156" t="s">
        <v>4328</v>
      </c>
      <c r="K6732" s="151" t="str">
        <f>IFERROR(IF(VLOOKUP(B6732,comp!$D:$L,1,FALSE)=B6732,"",""),"Novo")</f>
        <v/>
      </c>
    </row>
    <row r="6733" spans="1:11">
      <c r="A6733" s="151">
        <v>9868</v>
      </c>
      <c r="B6733" s="151">
        <v>816</v>
      </c>
      <c r="C6733" s="151" t="s">
        <v>2909</v>
      </c>
      <c r="D6733" s="151" t="s">
        <v>727</v>
      </c>
      <c r="E6733" s="151">
        <v>2.4512820999999998</v>
      </c>
      <c r="F6733" s="154" t="s">
        <v>7661</v>
      </c>
      <c r="G6733" s="156">
        <v>23.973538937999997</v>
      </c>
      <c r="H6733" s="156">
        <v>0</v>
      </c>
      <c r="I6733" s="156">
        <v>3.0900000689999998</v>
      </c>
      <c r="J6733" s="156" t="s">
        <v>4328</v>
      </c>
      <c r="K6733" s="151" t="str">
        <f>IFERROR(IF(VLOOKUP(B6733,comp!$D:$L,1,FALSE)=B6733,"",""),"Novo")</f>
        <v/>
      </c>
    </row>
    <row r="6734" spans="1:11">
      <c r="A6734" s="151">
        <v>9868</v>
      </c>
      <c r="B6734" s="151">
        <v>818</v>
      </c>
      <c r="C6734" s="151" t="s">
        <v>5041</v>
      </c>
      <c r="D6734" s="151" t="s">
        <v>727</v>
      </c>
      <c r="E6734" s="151">
        <v>1.6427350000000001</v>
      </c>
      <c r="F6734" s="154" t="s">
        <v>7666</v>
      </c>
      <c r="G6734" s="156">
        <v>10.75991425</v>
      </c>
      <c r="H6734" s="156">
        <v>0</v>
      </c>
      <c r="I6734" s="156">
        <v>7.554615516000001</v>
      </c>
      <c r="J6734" s="156" t="s">
        <v>4328</v>
      </c>
      <c r="K6734" s="151" t="str">
        <f>IFERROR(IF(VLOOKUP(B6734,comp!$D:$L,1,FALSE)=B6734,"",""),"Novo")</f>
        <v/>
      </c>
    </row>
    <row r="6735" spans="1:11">
      <c r="A6735" s="151">
        <v>9868</v>
      </c>
      <c r="B6735" s="151">
        <v>819</v>
      </c>
      <c r="C6735" s="151" t="s">
        <v>5042</v>
      </c>
      <c r="D6735" s="151" t="s">
        <v>727</v>
      </c>
      <c r="E6735" s="151">
        <v>0.88034190000000001</v>
      </c>
      <c r="F6735" s="154" t="s">
        <v>9343</v>
      </c>
      <c r="G6735" s="156">
        <v>3.0900000689999998</v>
      </c>
      <c r="H6735" s="156">
        <v>0</v>
      </c>
      <c r="I6735" s="156">
        <v>82.406272682999997</v>
      </c>
      <c r="J6735" s="156" t="s">
        <v>4328</v>
      </c>
      <c r="K6735" s="151" t="str">
        <f>IFERROR(IF(VLOOKUP(B6735,comp!$D:$L,1,FALSE)=B6735,"",""),"Novo")</f>
        <v/>
      </c>
    </row>
    <row r="6736" spans="1:11">
      <c r="A6736" s="151">
        <v>9868</v>
      </c>
      <c r="B6736" s="151">
        <v>820</v>
      </c>
      <c r="C6736" s="151" t="s">
        <v>5043</v>
      </c>
      <c r="D6736" s="151" t="s">
        <v>727</v>
      </c>
      <c r="E6736" s="151">
        <v>1.3760684000000001</v>
      </c>
      <c r="F6736" s="154" t="s">
        <v>9344</v>
      </c>
      <c r="G6736" s="156">
        <v>7.554615516000001</v>
      </c>
      <c r="H6736" s="156">
        <v>0</v>
      </c>
      <c r="I6736" s="156">
        <v>62.993590150000003</v>
      </c>
      <c r="J6736" s="156" t="s">
        <v>4328</v>
      </c>
      <c r="K6736" s="151" t="str">
        <f>IFERROR(IF(VLOOKUP(B6736,comp!$D:$L,1,FALSE)=B6736,"",""),"Novo")</f>
        <v/>
      </c>
    </row>
    <row r="6737" spans="1:11">
      <c r="A6737" s="151">
        <v>9868</v>
      </c>
      <c r="B6737" s="151">
        <v>821</v>
      </c>
      <c r="C6737" s="151" t="s">
        <v>2913</v>
      </c>
      <c r="D6737" s="151" t="s">
        <v>727</v>
      </c>
      <c r="E6737" s="151">
        <v>4.5452991000000003</v>
      </c>
      <c r="F6737" s="154" t="s">
        <v>9345</v>
      </c>
      <c r="G6737" s="156">
        <v>82.406272682999997</v>
      </c>
      <c r="H6737" s="156">
        <v>0</v>
      </c>
      <c r="I6737" s="156">
        <v>8.184612899999999E-2</v>
      </c>
      <c r="J6737" s="156" t="s">
        <v>4328</v>
      </c>
      <c r="K6737" s="151" t="str">
        <f>IFERROR(IF(VLOOKUP(B6737,comp!$D:$L,1,FALSE)=B6737,"",""),"Novo")</f>
        <v/>
      </c>
    </row>
    <row r="6738" spans="1:11">
      <c r="A6738" s="151">
        <v>9868</v>
      </c>
      <c r="B6738" s="151">
        <v>822</v>
      </c>
      <c r="C6738" s="151" t="s">
        <v>2912</v>
      </c>
      <c r="D6738" s="151" t="s">
        <v>727</v>
      </c>
      <c r="E6738" s="151">
        <v>3.9743590000000002</v>
      </c>
      <c r="F6738" s="154" t="s">
        <v>9346</v>
      </c>
      <c r="G6738" s="156">
        <v>62.993590150000003</v>
      </c>
      <c r="H6738" s="156">
        <v>0</v>
      </c>
      <c r="I6738" s="156">
        <v>0.21230766400000001</v>
      </c>
      <c r="J6738" s="156" t="s">
        <v>4328</v>
      </c>
      <c r="K6738" s="151" t="str">
        <f>IFERROR(IF(VLOOKUP(B6738,comp!$D:$L,1,FALSE)=B6738,"",""),"Novo")</f>
        <v/>
      </c>
    </row>
    <row r="6739" spans="1:11">
      <c r="A6739" s="151">
        <v>9868</v>
      </c>
      <c r="B6739" s="151">
        <v>828</v>
      </c>
      <c r="C6739" s="151" t="s">
        <v>5044</v>
      </c>
      <c r="D6739" s="151" t="s">
        <v>727</v>
      </c>
      <c r="E6739" s="151">
        <v>0.14358969999999999</v>
      </c>
      <c r="F6739" s="154" t="s">
        <v>9347</v>
      </c>
      <c r="G6739" s="156">
        <v>8.184612899999999E-2</v>
      </c>
      <c r="H6739" s="156">
        <v>0</v>
      </c>
      <c r="I6739" s="156">
        <v>1.83230775</v>
      </c>
      <c r="J6739" s="156" t="s">
        <v>4328</v>
      </c>
      <c r="K6739" s="151" t="str">
        <f>IFERROR(IF(VLOOKUP(B6739,comp!$D:$L,1,FALSE)=B6739,"",""),"Novo")</f>
        <v/>
      </c>
    </row>
    <row r="6740" spans="1:11">
      <c r="A6740" s="151">
        <v>9868</v>
      </c>
      <c r="B6740" s="151">
        <v>829</v>
      </c>
      <c r="C6740" s="151" t="s">
        <v>5045</v>
      </c>
      <c r="D6740" s="151" t="s">
        <v>727</v>
      </c>
      <c r="E6740" s="151">
        <v>0.23076920000000001</v>
      </c>
      <c r="F6740" s="154" t="s">
        <v>8894</v>
      </c>
      <c r="G6740" s="156">
        <v>0.21230766400000001</v>
      </c>
      <c r="H6740" s="156">
        <v>0</v>
      </c>
      <c r="I6740" s="156">
        <v>3.0752137500000001</v>
      </c>
      <c r="J6740" s="156" t="s">
        <v>4328</v>
      </c>
      <c r="K6740" s="151" t="str">
        <f>IFERROR(IF(VLOOKUP(B6740,comp!$D:$L,1,FALSE)=B6740,"",""),"Novo")</f>
        <v/>
      </c>
    </row>
    <row r="6741" spans="1:11">
      <c r="A6741" s="151">
        <v>9868</v>
      </c>
      <c r="B6741" s="151">
        <v>832</v>
      </c>
      <c r="C6741" s="151" t="s">
        <v>5046</v>
      </c>
      <c r="D6741" s="151" t="s">
        <v>727</v>
      </c>
      <c r="E6741" s="151">
        <v>0.67863249999999997</v>
      </c>
      <c r="F6741" s="154" t="s">
        <v>8007</v>
      </c>
      <c r="G6741" s="156">
        <v>1.83230775</v>
      </c>
      <c r="H6741" s="156">
        <v>0</v>
      </c>
      <c r="I6741" s="156">
        <v>0.36205128000000003</v>
      </c>
      <c r="J6741" s="156" t="s">
        <v>4328</v>
      </c>
      <c r="K6741" s="151" t="str">
        <f>IFERROR(IF(VLOOKUP(B6741,comp!$D:$L,1,FALSE)=B6741,"",""),"Novo")</f>
        <v/>
      </c>
    </row>
    <row r="6742" spans="1:11">
      <c r="A6742" s="151">
        <v>9868</v>
      </c>
      <c r="B6742" s="151">
        <v>834</v>
      </c>
      <c r="C6742" s="151" t="s">
        <v>5047</v>
      </c>
      <c r="D6742" s="151" t="s">
        <v>727</v>
      </c>
      <c r="E6742" s="151">
        <v>0.87863250000000004</v>
      </c>
      <c r="F6742" s="154" t="s">
        <v>9348</v>
      </c>
      <c r="G6742" s="156">
        <v>3.0752137500000001</v>
      </c>
      <c r="H6742" s="156">
        <v>0</v>
      </c>
      <c r="I6742" s="156">
        <v>0.96659830400000002</v>
      </c>
      <c r="J6742" s="156" t="s">
        <v>4328</v>
      </c>
      <c r="K6742" s="151" t="str">
        <f>IFERROR(IF(VLOOKUP(B6742,comp!$D:$L,1,FALSE)=B6742,"",""),"Novo")</f>
        <v/>
      </c>
    </row>
    <row r="6743" spans="1:11">
      <c r="A6743" s="151">
        <v>9868</v>
      </c>
      <c r="B6743" s="151">
        <v>1185</v>
      </c>
      <c r="C6743" s="151" t="s">
        <v>5048</v>
      </c>
      <c r="D6743" s="151" t="s">
        <v>727</v>
      </c>
      <c r="E6743" s="151">
        <v>0.30170940000000002</v>
      </c>
      <c r="F6743" s="154" t="s">
        <v>9349</v>
      </c>
      <c r="G6743" s="156">
        <v>0.36205128000000003</v>
      </c>
      <c r="H6743" s="156">
        <v>0</v>
      </c>
      <c r="I6743" s="156">
        <v>0.36205128000000003</v>
      </c>
      <c r="J6743" s="156" t="s">
        <v>4328</v>
      </c>
      <c r="K6743" s="151" t="str">
        <f>IFERROR(IF(VLOOKUP(B6743,comp!$D:$L,1,FALSE)=B6743,"",""),"Novo")</f>
        <v/>
      </c>
    </row>
    <row r="6744" spans="1:11">
      <c r="A6744" s="151">
        <v>9868</v>
      </c>
      <c r="B6744" s="151">
        <v>1189</v>
      </c>
      <c r="C6744" s="151" t="s">
        <v>5049</v>
      </c>
      <c r="D6744" s="151" t="s">
        <v>727</v>
      </c>
      <c r="E6744" s="151">
        <v>0.4931624</v>
      </c>
      <c r="F6744" s="154" t="s">
        <v>8897</v>
      </c>
      <c r="G6744" s="156">
        <v>0.96659830400000002</v>
      </c>
      <c r="H6744" s="156">
        <v>0</v>
      </c>
      <c r="I6744" s="156">
        <v>3.570222045</v>
      </c>
      <c r="J6744" s="156" t="s">
        <v>4328</v>
      </c>
      <c r="K6744" s="151" t="str">
        <f>IFERROR(IF(VLOOKUP(B6744,comp!$D:$L,1,FALSE)=B6744,"",""),"Novo")</f>
        <v/>
      </c>
    </row>
    <row r="6745" spans="1:11">
      <c r="A6745" s="151">
        <v>9868</v>
      </c>
      <c r="B6745" s="151">
        <v>1191</v>
      </c>
      <c r="C6745" s="151" t="s">
        <v>5050</v>
      </c>
      <c r="D6745" s="151" t="s">
        <v>727</v>
      </c>
      <c r="E6745" s="151">
        <v>0.30170940000000002</v>
      </c>
      <c r="F6745" s="154" t="s">
        <v>9349</v>
      </c>
      <c r="G6745" s="156">
        <v>0.36205128000000003</v>
      </c>
      <c r="H6745" s="156">
        <v>0</v>
      </c>
      <c r="I6745" s="156">
        <v>11.658119594</v>
      </c>
      <c r="J6745" s="156" t="s">
        <v>4328</v>
      </c>
      <c r="K6745" s="151" t="str">
        <f>IFERROR(IF(VLOOKUP(B6745,comp!$D:$L,1,FALSE)=B6745,"",""),"Novo")</f>
        <v/>
      </c>
    </row>
    <row r="6746" spans="1:11">
      <c r="A6746" s="151">
        <v>9868</v>
      </c>
      <c r="B6746" s="151">
        <v>1193</v>
      </c>
      <c r="C6746" s="151" t="s">
        <v>5051</v>
      </c>
      <c r="D6746" s="151" t="s">
        <v>727</v>
      </c>
      <c r="E6746" s="151">
        <v>0.94700850000000003</v>
      </c>
      <c r="F6746" s="154" t="s">
        <v>9350</v>
      </c>
      <c r="G6746" s="156">
        <v>3.570222045</v>
      </c>
      <c r="H6746" s="156">
        <v>0</v>
      </c>
      <c r="I6746" s="156">
        <v>32.988504548000002</v>
      </c>
      <c r="J6746" s="156" t="s">
        <v>4328</v>
      </c>
      <c r="K6746" s="151" t="str">
        <f>IFERROR(IF(VLOOKUP(B6746,comp!$D:$L,1,FALSE)=B6746,"",""),"Novo")</f>
        <v/>
      </c>
    </row>
    <row r="6747" spans="1:11">
      <c r="A6747" s="151">
        <v>9868</v>
      </c>
      <c r="B6747" s="151">
        <v>1194</v>
      </c>
      <c r="C6747" s="151" t="s">
        <v>5052</v>
      </c>
      <c r="D6747" s="151" t="s">
        <v>727</v>
      </c>
      <c r="E6747" s="151">
        <v>1.7094016999999999</v>
      </c>
      <c r="F6747" s="154" t="s">
        <v>9351</v>
      </c>
      <c r="G6747" s="156">
        <v>11.658119594</v>
      </c>
      <c r="H6747" s="156">
        <v>0</v>
      </c>
      <c r="I6747" s="156">
        <v>0.71076919199999988</v>
      </c>
      <c r="J6747" s="156" t="s">
        <v>4328</v>
      </c>
      <c r="K6747" s="151" t="str">
        <f>IFERROR(IF(VLOOKUP(B6747,comp!$D:$L,1,FALSE)=B6747,"",""),"Novo")</f>
        <v/>
      </c>
    </row>
    <row r="6748" spans="1:11">
      <c r="A6748" s="151">
        <v>9868</v>
      </c>
      <c r="B6748" s="151">
        <v>1195</v>
      </c>
      <c r="C6748" s="151" t="s">
        <v>5053</v>
      </c>
      <c r="D6748" s="151" t="s">
        <v>727</v>
      </c>
      <c r="E6748" s="151">
        <v>2.8760683999999999</v>
      </c>
      <c r="F6748" s="154" t="s">
        <v>8041</v>
      </c>
      <c r="G6748" s="156">
        <v>32.988504548000002</v>
      </c>
      <c r="H6748" s="156">
        <v>0</v>
      </c>
      <c r="I6748" s="156">
        <v>1.2184616399999999</v>
      </c>
      <c r="J6748" s="156" t="s">
        <v>4328</v>
      </c>
      <c r="K6748" s="151" t="str">
        <f>IFERROR(IF(VLOOKUP(B6748,comp!$D:$L,1,FALSE)=B6748,"",""),"Novo")</f>
        <v/>
      </c>
    </row>
    <row r="6749" spans="1:11">
      <c r="A6749" s="151">
        <v>9868</v>
      </c>
      <c r="B6749" s="151">
        <v>1197</v>
      </c>
      <c r="C6749" s="151" t="s">
        <v>5054</v>
      </c>
      <c r="D6749" s="151" t="s">
        <v>727</v>
      </c>
      <c r="E6749" s="151">
        <v>0.42307689999999998</v>
      </c>
      <c r="F6749" s="154" t="s">
        <v>9352</v>
      </c>
      <c r="G6749" s="156">
        <v>0.71076919199999988</v>
      </c>
      <c r="H6749" s="156">
        <v>0</v>
      </c>
      <c r="I6749" s="156">
        <v>5.7278290680000001</v>
      </c>
      <c r="J6749" s="156" t="s">
        <v>4328</v>
      </c>
      <c r="K6749" s="151" t="str">
        <f>IFERROR(IF(VLOOKUP(B6749,comp!$D:$L,1,FALSE)=B6749,"",""),"Novo")</f>
        <v/>
      </c>
    </row>
    <row r="6750" spans="1:11">
      <c r="A6750" s="151">
        <v>9868</v>
      </c>
      <c r="B6750" s="151">
        <v>1198</v>
      </c>
      <c r="C6750" s="151" t="s">
        <v>5055</v>
      </c>
      <c r="D6750" s="151" t="s">
        <v>727</v>
      </c>
      <c r="E6750" s="151">
        <v>0.55384619999999996</v>
      </c>
      <c r="F6750" s="154" t="s">
        <v>7135</v>
      </c>
      <c r="G6750" s="156">
        <v>1.2184616399999999</v>
      </c>
      <c r="H6750" s="156">
        <v>0</v>
      </c>
      <c r="I6750" s="156">
        <v>100.96753784400001</v>
      </c>
      <c r="J6750" s="156" t="s">
        <v>4328</v>
      </c>
      <c r="K6750" s="151" t="str">
        <f>IFERROR(IF(VLOOKUP(B6750,comp!$D:$L,1,FALSE)=B6750,"",""),"Novo")</f>
        <v/>
      </c>
    </row>
    <row r="6751" spans="1:11">
      <c r="A6751" s="151">
        <v>9868</v>
      </c>
      <c r="B6751" s="151">
        <v>1202</v>
      </c>
      <c r="C6751" s="151" t="s">
        <v>5056</v>
      </c>
      <c r="D6751" s="151" t="s">
        <v>727</v>
      </c>
      <c r="E6751" s="151">
        <v>1.1982906</v>
      </c>
      <c r="F6751" s="154" t="s">
        <v>9353</v>
      </c>
      <c r="G6751" s="156">
        <v>5.7278290680000001</v>
      </c>
      <c r="H6751" s="156">
        <v>0</v>
      </c>
      <c r="I6751" s="156">
        <v>221.70280476599999</v>
      </c>
      <c r="J6751" s="156" t="s">
        <v>4328</v>
      </c>
      <c r="K6751" s="151" t="str">
        <f>IFERROR(IF(VLOOKUP(B6751,comp!$D:$L,1,FALSE)=B6751,"",""),"Novo")</f>
        <v/>
      </c>
    </row>
    <row r="6752" spans="1:11">
      <c r="A6752" s="151">
        <v>9868</v>
      </c>
      <c r="B6752" s="151">
        <v>1204</v>
      </c>
      <c r="C6752" s="151" t="s">
        <v>5057</v>
      </c>
      <c r="D6752" s="151" t="s">
        <v>727</v>
      </c>
      <c r="E6752" s="151">
        <v>5.0307691999999999</v>
      </c>
      <c r="F6752" s="154" t="s">
        <v>8964</v>
      </c>
      <c r="G6752" s="156">
        <v>100.96753784400001</v>
      </c>
      <c r="H6752" s="156">
        <v>0</v>
      </c>
      <c r="I6752" s="156">
        <v>4.6200000989999994</v>
      </c>
      <c r="J6752" s="156" t="s">
        <v>4328</v>
      </c>
      <c r="K6752" s="151" t="str">
        <f>IFERROR(IF(VLOOKUP(B6752,comp!$D:$L,1,FALSE)=B6752,"",""),"Novo")</f>
        <v/>
      </c>
    </row>
    <row r="6753" spans="1:11">
      <c r="A6753" s="151">
        <v>9868</v>
      </c>
      <c r="B6753" s="151">
        <v>1922</v>
      </c>
      <c r="C6753" s="151" t="s">
        <v>2981</v>
      </c>
      <c r="D6753" s="151" t="s">
        <v>727</v>
      </c>
      <c r="E6753" s="151">
        <v>7.4547008999999997</v>
      </c>
      <c r="F6753" s="154" t="s">
        <v>9354</v>
      </c>
      <c r="G6753" s="156">
        <v>221.70280476599999</v>
      </c>
      <c r="H6753" s="156">
        <v>0</v>
      </c>
      <c r="I6753" s="156">
        <v>51.841743516000001</v>
      </c>
      <c r="J6753" s="156" t="s">
        <v>4328</v>
      </c>
      <c r="K6753" s="151" t="str">
        <f>IFERROR(IF(VLOOKUP(B6753,comp!$D:$L,1,FALSE)=B6753,"",""),"Novo")</f>
        <v/>
      </c>
    </row>
    <row r="6754" spans="1:11">
      <c r="A6754" s="151">
        <v>9868</v>
      </c>
      <c r="B6754" s="151">
        <v>1923</v>
      </c>
      <c r="C6754" s="151" t="s">
        <v>2931</v>
      </c>
      <c r="D6754" s="151" t="s">
        <v>727</v>
      </c>
      <c r="E6754" s="151">
        <v>1.0769230999999999</v>
      </c>
      <c r="F6754" s="154" t="s">
        <v>9336</v>
      </c>
      <c r="G6754" s="156">
        <v>4.6200000989999994</v>
      </c>
      <c r="H6754" s="156">
        <v>0</v>
      </c>
      <c r="I6754" s="156">
        <v>268.88589710000002</v>
      </c>
      <c r="J6754" s="156" t="s">
        <v>4328</v>
      </c>
      <c r="K6754" s="151" t="str">
        <f>IFERROR(IF(VLOOKUP(B6754,comp!$D:$L,1,FALSE)=B6754,"",""),"Novo")</f>
        <v/>
      </c>
    </row>
    <row r="6755" spans="1:11">
      <c r="A6755" s="151">
        <v>9868</v>
      </c>
      <c r="B6755" s="151">
        <v>1924</v>
      </c>
      <c r="C6755" s="151" t="s">
        <v>2973</v>
      </c>
      <c r="D6755" s="151" t="s">
        <v>727</v>
      </c>
      <c r="E6755" s="151">
        <v>3.6051281999999998</v>
      </c>
      <c r="F6755" s="154" t="s">
        <v>9355</v>
      </c>
      <c r="G6755" s="156">
        <v>51.841743516000001</v>
      </c>
      <c r="H6755" s="156">
        <v>0</v>
      </c>
      <c r="I6755" s="156">
        <v>1.1074358399999999</v>
      </c>
      <c r="J6755" s="156" t="s">
        <v>4328</v>
      </c>
      <c r="K6755" s="151" t="str">
        <f>IFERROR(IF(VLOOKUP(B6755,comp!$D:$L,1,FALSE)=B6755,"",""),"Novo")</f>
        <v/>
      </c>
    </row>
    <row r="6756" spans="1:11">
      <c r="A6756" s="151">
        <v>9868</v>
      </c>
      <c r="B6756" s="151">
        <v>1925</v>
      </c>
      <c r="C6756" s="151" t="s">
        <v>2972</v>
      </c>
      <c r="D6756" s="151" t="s">
        <v>727</v>
      </c>
      <c r="E6756" s="151">
        <v>8.2102564000000005</v>
      </c>
      <c r="F6756" s="154" t="s">
        <v>9356</v>
      </c>
      <c r="G6756" s="156">
        <v>268.88589710000002</v>
      </c>
      <c r="H6756" s="156">
        <v>0</v>
      </c>
      <c r="I6756" s="156">
        <v>1.3899145500000001</v>
      </c>
      <c r="J6756" s="156" t="s">
        <v>4328</v>
      </c>
      <c r="K6756" s="151" t="str">
        <f>IFERROR(IF(VLOOKUP(B6756,comp!$D:$L,1,FALSE)=B6756,"",""),"Novo")</f>
        <v/>
      </c>
    </row>
    <row r="6757" spans="1:11">
      <c r="A6757" s="151">
        <v>9868</v>
      </c>
      <c r="B6757" s="151">
        <v>1926</v>
      </c>
      <c r="C6757" s="151" t="s">
        <v>2922</v>
      </c>
      <c r="D6757" s="151" t="s">
        <v>727</v>
      </c>
      <c r="E6757" s="151">
        <v>0.5273504</v>
      </c>
      <c r="F6757" s="154" t="s">
        <v>7035</v>
      </c>
      <c r="G6757" s="156">
        <v>1.1074358399999999</v>
      </c>
      <c r="H6757" s="156">
        <v>0</v>
      </c>
      <c r="I6757" s="156">
        <v>6.8041709090000007</v>
      </c>
      <c r="J6757" s="156" t="s">
        <v>4328</v>
      </c>
      <c r="K6757" s="151" t="str">
        <f>IFERROR(IF(VLOOKUP(B6757,comp!$D:$L,1,FALSE)=B6757,"",""),"Novo")</f>
        <v/>
      </c>
    </row>
    <row r="6758" spans="1:11">
      <c r="A6758" s="151">
        <v>9868</v>
      </c>
      <c r="B6758" s="151">
        <v>1927</v>
      </c>
      <c r="C6758" s="151" t="s">
        <v>2926</v>
      </c>
      <c r="D6758" s="151" t="s">
        <v>727</v>
      </c>
      <c r="E6758" s="151">
        <v>0.59145300000000001</v>
      </c>
      <c r="F6758" s="154" t="s">
        <v>8348</v>
      </c>
      <c r="G6758" s="156">
        <v>1.3899145500000001</v>
      </c>
      <c r="H6758" s="156">
        <v>0</v>
      </c>
      <c r="I6758" s="156">
        <v>19.906615080000002</v>
      </c>
      <c r="J6758" s="156" t="s">
        <v>4328</v>
      </c>
      <c r="K6758" s="151" t="str">
        <f>IFERROR(IF(VLOOKUP(B6758,comp!$D:$L,1,FALSE)=B6758,"",""),"Novo")</f>
        <v/>
      </c>
    </row>
    <row r="6759" spans="1:11">
      <c r="A6759" s="151">
        <v>9868</v>
      </c>
      <c r="B6759" s="151">
        <v>1929</v>
      </c>
      <c r="C6759" s="151" t="s">
        <v>2965</v>
      </c>
      <c r="D6759" s="151" t="s">
        <v>727</v>
      </c>
      <c r="E6759" s="151">
        <v>1.3059829000000001</v>
      </c>
      <c r="F6759" s="154" t="s">
        <v>9357</v>
      </c>
      <c r="G6759" s="156">
        <v>6.8041709090000007</v>
      </c>
      <c r="H6759" s="156">
        <v>0</v>
      </c>
      <c r="I6759" s="156">
        <v>7.3153848600000009</v>
      </c>
      <c r="J6759" s="156" t="s">
        <v>4328</v>
      </c>
      <c r="K6759" s="151" t="str">
        <f>IFERROR(IF(VLOOKUP(B6759,comp!$D:$L,1,FALSE)=B6759,"",""),"Novo")</f>
        <v/>
      </c>
    </row>
    <row r="6760" spans="1:11">
      <c r="A6760" s="151">
        <v>9868</v>
      </c>
      <c r="B6760" s="151">
        <v>1930</v>
      </c>
      <c r="C6760" s="151" t="s">
        <v>2969</v>
      </c>
      <c r="D6760" s="151" t="s">
        <v>727</v>
      </c>
      <c r="E6760" s="151">
        <v>2.2341880000000001</v>
      </c>
      <c r="F6760" s="154" t="s">
        <v>9358</v>
      </c>
      <c r="G6760" s="156">
        <v>19.906615080000002</v>
      </c>
      <c r="H6760" s="156">
        <v>0</v>
      </c>
      <c r="I6760" s="156">
        <v>9.4566493259999991</v>
      </c>
      <c r="J6760" s="156" t="s">
        <v>4328</v>
      </c>
      <c r="K6760" s="151" t="str">
        <f>IFERROR(IF(VLOOKUP(B6760,comp!$D:$L,1,FALSE)=B6760,"",""),"Novo")</f>
        <v/>
      </c>
    </row>
    <row r="6761" spans="1:11">
      <c r="A6761" s="151">
        <v>9868</v>
      </c>
      <c r="B6761" s="151">
        <v>1937</v>
      </c>
      <c r="C6761" s="151" t="s">
        <v>5058</v>
      </c>
      <c r="D6761" s="151" t="s">
        <v>727</v>
      </c>
      <c r="E6761" s="151">
        <v>1.3547009000000001</v>
      </c>
      <c r="F6761" s="154" t="s">
        <v>9266</v>
      </c>
      <c r="G6761" s="156">
        <v>7.3153848600000009</v>
      </c>
      <c r="H6761" s="156">
        <v>0</v>
      </c>
      <c r="I6761" s="156">
        <v>19.323504265999997</v>
      </c>
      <c r="J6761" s="156" t="s">
        <v>4328</v>
      </c>
      <c r="K6761" s="151" t="str">
        <f>IFERROR(IF(VLOOKUP(B6761,comp!$D:$L,1,FALSE)=B6761,"",""),"Novo")</f>
        <v/>
      </c>
    </row>
    <row r="6762" spans="1:11">
      <c r="A6762" s="151">
        <v>9868</v>
      </c>
      <c r="B6762" s="151">
        <v>1938</v>
      </c>
      <c r="C6762" s="151" t="s">
        <v>5059</v>
      </c>
      <c r="D6762" s="151" t="s">
        <v>727</v>
      </c>
      <c r="E6762" s="151">
        <v>1.5401708999999999</v>
      </c>
      <c r="F6762" s="154" t="s">
        <v>9359</v>
      </c>
      <c r="G6762" s="156">
        <v>9.4566493259999991</v>
      </c>
      <c r="H6762" s="156">
        <v>0</v>
      </c>
      <c r="I6762" s="156">
        <v>256.7111104</v>
      </c>
      <c r="J6762" s="156" t="s">
        <v>4328</v>
      </c>
      <c r="K6762" s="151" t="str">
        <f>IFERROR(IF(VLOOKUP(B6762,comp!$D:$L,1,FALSE)=B6762,"",""),"Novo")</f>
        <v/>
      </c>
    </row>
    <row r="6763" spans="1:11">
      <c r="A6763" s="151">
        <v>9868</v>
      </c>
      <c r="B6763" s="151">
        <v>1939</v>
      </c>
      <c r="C6763" s="151" t="s">
        <v>5060</v>
      </c>
      <c r="D6763" s="151" t="s">
        <v>727</v>
      </c>
      <c r="E6763" s="151">
        <v>2.2008546999999998</v>
      </c>
      <c r="F6763" s="154" t="s">
        <v>9360</v>
      </c>
      <c r="G6763" s="156">
        <v>19.323504265999997</v>
      </c>
      <c r="H6763" s="156">
        <v>0</v>
      </c>
      <c r="I6763" s="156">
        <v>330.33</v>
      </c>
      <c r="J6763" s="156" t="s">
        <v>4328</v>
      </c>
      <c r="K6763" s="151" t="str">
        <f>IFERROR(IF(VLOOKUP(B6763,comp!$D:$L,1,FALSE)=B6763,"",""),"Novo")</f>
        <v/>
      </c>
    </row>
    <row r="6764" spans="1:11">
      <c r="A6764" s="151">
        <v>9868</v>
      </c>
      <c r="B6764" s="151">
        <v>1940</v>
      </c>
      <c r="C6764" s="151" t="s">
        <v>5061</v>
      </c>
      <c r="D6764" s="151" t="s">
        <v>727</v>
      </c>
      <c r="E6764" s="151">
        <v>8.0222221999999999</v>
      </c>
      <c r="F6764" s="154" t="s">
        <v>9361</v>
      </c>
      <c r="G6764" s="156">
        <v>256.7111104</v>
      </c>
      <c r="H6764" s="156">
        <v>0</v>
      </c>
      <c r="I6764" s="156">
        <v>1.0340854509999997</v>
      </c>
      <c r="J6764" s="156" t="s">
        <v>4328</v>
      </c>
      <c r="K6764" s="151" t="str">
        <f>IFERROR(IF(VLOOKUP(B6764,comp!$D:$L,1,FALSE)=B6764,"",""),"Novo")</f>
        <v/>
      </c>
    </row>
    <row r="6765" spans="1:11">
      <c r="A6765" s="151">
        <v>9868</v>
      </c>
      <c r="B6765" s="151">
        <v>1953</v>
      </c>
      <c r="C6765" s="151" t="s">
        <v>5062</v>
      </c>
      <c r="D6765" s="151" t="s">
        <v>727</v>
      </c>
      <c r="E6765" s="151">
        <v>9.1</v>
      </c>
      <c r="F6765" s="154" t="s">
        <v>7441</v>
      </c>
      <c r="G6765" s="156">
        <v>330.33</v>
      </c>
      <c r="H6765" s="156">
        <v>0</v>
      </c>
      <c r="I6765" s="156">
        <v>2.0654187469999998</v>
      </c>
      <c r="J6765" s="156" t="s">
        <v>4328</v>
      </c>
      <c r="K6765" s="151" t="str">
        <f>IFERROR(IF(VLOOKUP(B6765,comp!$D:$L,1,FALSE)=B6765,"",""),"Novo")</f>
        <v/>
      </c>
    </row>
    <row r="6766" spans="1:11">
      <c r="A6766" s="151">
        <v>9868</v>
      </c>
      <c r="B6766" s="151">
        <v>1955</v>
      </c>
      <c r="C6766" s="151" t="s">
        <v>2921</v>
      </c>
      <c r="D6766" s="151" t="s">
        <v>727</v>
      </c>
      <c r="E6766" s="151">
        <v>0.50940169999999996</v>
      </c>
      <c r="F6766" s="154" t="s">
        <v>7986</v>
      </c>
      <c r="G6766" s="156">
        <v>1.0340854509999997</v>
      </c>
      <c r="H6766" s="156">
        <v>0</v>
      </c>
      <c r="I6766" s="156">
        <v>9.6444447199999992</v>
      </c>
      <c r="J6766" s="156" t="s">
        <v>4328</v>
      </c>
      <c r="K6766" s="151" t="str">
        <f>IFERROR(IF(VLOOKUP(B6766,comp!$D:$L,1,FALSE)=B6766,"",""),"Novo")</f>
        <v/>
      </c>
    </row>
    <row r="6767" spans="1:11">
      <c r="A6767" s="151">
        <v>9868</v>
      </c>
      <c r="B6767" s="151">
        <v>1956</v>
      </c>
      <c r="C6767" s="151" t="s">
        <v>2925</v>
      </c>
      <c r="D6767" s="151" t="s">
        <v>727</v>
      </c>
      <c r="E6767" s="151">
        <v>0.71965809999999997</v>
      </c>
      <c r="F6767" s="154" t="s">
        <v>9362</v>
      </c>
      <c r="G6767" s="156">
        <v>2.0654187469999998</v>
      </c>
      <c r="H6767" s="156">
        <v>0</v>
      </c>
      <c r="I6767" s="156">
        <v>33.445641074999997</v>
      </c>
      <c r="J6767" s="156" t="s">
        <v>4328</v>
      </c>
      <c r="K6767" s="151" t="str">
        <f>IFERROR(IF(VLOOKUP(B6767,comp!$D:$L,1,FALSE)=B6767,"",""),"Novo")</f>
        <v/>
      </c>
    </row>
    <row r="6768" spans="1:11">
      <c r="A6768" s="151">
        <v>9868</v>
      </c>
      <c r="B6768" s="151">
        <v>1957</v>
      </c>
      <c r="C6768" s="151" t="s">
        <v>2930</v>
      </c>
      <c r="D6768" s="151" t="s">
        <v>727</v>
      </c>
      <c r="E6768" s="151">
        <v>1.5555555999999999</v>
      </c>
      <c r="F6768" s="154" t="s">
        <v>9363</v>
      </c>
      <c r="G6768" s="156">
        <v>9.6444447199999992</v>
      </c>
      <c r="H6768" s="156">
        <v>0</v>
      </c>
      <c r="I6768" s="156">
        <v>39.367760158999999</v>
      </c>
      <c r="J6768" s="156" t="s">
        <v>4328</v>
      </c>
      <c r="K6768" s="151" t="str">
        <f>IFERROR(IF(VLOOKUP(B6768,comp!$D:$L,1,FALSE)=B6768,"",""),"Novo")</f>
        <v/>
      </c>
    </row>
    <row r="6769" spans="1:11">
      <c r="A6769" s="151">
        <v>9868</v>
      </c>
      <c r="B6769" s="151">
        <v>1958</v>
      </c>
      <c r="C6769" s="151" t="s">
        <v>2964</v>
      </c>
      <c r="D6769" s="151" t="s">
        <v>727</v>
      </c>
      <c r="E6769" s="151">
        <v>2.8957264999999999</v>
      </c>
      <c r="F6769" s="154" t="s">
        <v>9364</v>
      </c>
      <c r="G6769" s="156">
        <v>33.445641074999997</v>
      </c>
      <c r="H6769" s="156">
        <v>0</v>
      </c>
      <c r="I6769" s="156">
        <v>634.12393127999997</v>
      </c>
      <c r="J6769" s="156" t="s">
        <v>4328</v>
      </c>
      <c r="K6769" s="151" t="str">
        <f>IFERROR(IF(VLOOKUP(B6769,comp!$D:$L,1,FALSE)=B6769,"",""),"Novo")</f>
        <v/>
      </c>
    </row>
    <row r="6770" spans="1:11">
      <c r="A6770" s="151">
        <v>9868</v>
      </c>
      <c r="B6770" s="151">
        <v>1959</v>
      </c>
      <c r="C6770" s="151" t="s">
        <v>2968</v>
      </c>
      <c r="D6770" s="151" t="s">
        <v>727</v>
      </c>
      <c r="E6770" s="151">
        <v>3.1418803</v>
      </c>
      <c r="F6770" s="154" t="s">
        <v>9365</v>
      </c>
      <c r="G6770" s="156">
        <v>39.367760158999999</v>
      </c>
      <c r="H6770" s="156">
        <v>0</v>
      </c>
      <c r="I6770" s="156">
        <v>1040.7335416560002</v>
      </c>
      <c r="J6770" s="156" t="s">
        <v>4328</v>
      </c>
      <c r="K6770" s="151" t="str">
        <f>IFERROR(IF(VLOOKUP(B6770,comp!$D:$L,1,FALSE)=B6770,"",""),"Novo")</f>
        <v/>
      </c>
    </row>
    <row r="6771" spans="1:11">
      <c r="A6771" s="151">
        <v>9868</v>
      </c>
      <c r="B6771" s="151">
        <v>1960</v>
      </c>
      <c r="C6771" s="151" t="s">
        <v>2978</v>
      </c>
      <c r="D6771" s="151" t="s">
        <v>727</v>
      </c>
      <c r="E6771" s="151">
        <v>12.6068376</v>
      </c>
      <c r="F6771" s="154" t="s">
        <v>9366</v>
      </c>
      <c r="G6771" s="156">
        <v>634.12393127999997</v>
      </c>
      <c r="H6771" s="156">
        <v>0</v>
      </c>
      <c r="I6771" s="156">
        <v>7797.2020158879996</v>
      </c>
      <c r="J6771" s="156" t="s">
        <v>4328</v>
      </c>
      <c r="K6771" s="151" t="str">
        <f>IFERROR(IF(VLOOKUP(B6771,comp!$D:$L,1,FALSE)=B6771,"",""),"Novo")</f>
        <v/>
      </c>
    </row>
    <row r="6772" spans="1:11">
      <c r="A6772" s="151">
        <v>9868</v>
      </c>
      <c r="B6772" s="151">
        <v>1961</v>
      </c>
      <c r="C6772" s="151" t="s">
        <v>5063</v>
      </c>
      <c r="D6772" s="151" t="s">
        <v>727</v>
      </c>
      <c r="E6772" s="151">
        <v>16.150427400000002</v>
      </c>
      <c r="F6772" s="154" t="s">
        <v>9367</v>
      </c>
      <c r="G6772" s="156">
        <v>1040.7335416560002</v>
      </c>
      <c r="H6772" s="156">
        <v>0</v>
      </c>
      <c r="I6772" s="156">
        <v>5.3271113160000008</v>
      </c>
      <c r="J6772" s="156" t="s">
        <v>4328</v>
      </c>
      <c r="K6772" s="151" t="str">
        <f>IFERROR(IF(VLOOKUP(B6772,comp!$D:$L,1,FALSE)=B6772,"",""),"Novo")</f>
        <v/>
      </c>
    </row>
    <row r="6773" spans="1:11">
      <c r="A6773" s="151">
        <v>9868</v>
      </c>
      <c r="B6773" s="151">
        <v>1962</v>
      </c>
      <c r="C6773" s="151" t="s">
        <v>5064</v>
      </c>
      <c r="D6773" s="151" t="s">
        <v>727</v>
      </c>
      <c r="E6773" s="151">
        <v>44.2068376</v>
      </c>
      <c r="F6773" s="154" t="s">
        <v>9368</v>
      </c>
      <c r="G6773" s="156">
        <v>7797.2020158879996</v>
      </c>
      <c r="H6773" s="156">
        <v>0</v>
      </c>
      <c r="I6773" s="156">
        <v>171.162667962</v>
      </c>
      <c r="J6773" s="156" t="s">
        <v>4328</v>
      </c>
      <c r="K6773" s="151" t="str">
        <f>IFERROR(IF(VLOOKUP(B6773,comp!$D:$L,1,FALSE)=B6773,"",""),"Novo")</f>
        <v/>
      </c>
    </row>
    <row r="6774" spans="1:11">
      <c r="A6774" s="151">
        <v>9868</v>
      </c>
      <c r="B6774" s="151">
        <v>3475</v>
      </c>
      <c r="C6774" s="151" t="s">
        <v>5065</v>
      </c>
      <c r="D6774" s="151" t="s">
        <v>727</v>
      </c>
      <c r="E6774" s="151">
        <v>1.1555556</v>
      </c>
      <c r="F6774" s="154" t="s">
        <v>9369</v>
      </c>
      <c r="G6774" s="156">
        <v>5.3271113160000008</v>
      </c>
      <c r="H6774" s="156">
        <v>0</v>
      </c>
      <c r="I6774" s="156">
        <v>984.02977750999992</v>
      </c>
      <c r="J6774" s="156" t="s">
        <v>4328</v>
      </c>
      <c r="K6774" s="151" t="str">
        <f>IFERROR(IF(VLOOKUP(B6774,comp!$D:$L,1,FALSE)=B6774,"",""),"Novo")</f>
        <v/>
      </c>
    </row>
    <row r="6775" spans="1:11">
      <c r="A6775" s="151">
        <v>9868</v>
      </c>
      <c r="B6775" s="151">
        <v>3477</v>
      </c>
      <c r="C6775" s="151" t="s">
        <v>2971</v>
      </c>
      <c r="D6775" s="151" t="s">
        <v>727</v>
      </c>
      <c r="E6775" s="151">
        <v>6.5504274000000002</v>
      </c>
      <c r="F6775" s="154" t="s">
        <v>9370</v>
      </c>
      <c r="G6775" s="156">
        <v>171.162667962</v>
      </c>
      <c r="H6775" s="156">
        <v>0</v>
      </c>
      <c r="I6775" s="156">
        <v>6.8350768739999994</v>
      </c>
      <c r="J6775" s="156" t="s">
        <v>4328</v>
      </c>
      <c r="K6775" s="151" t="str">
        <f>IFERROR(IF(VLOOKUP(B6775,comp!$D:$L,1,FALSE)=B6775,"",""),"Novo")</f>
        <v/>
      </c>
    </row>
    <row r="6776" spans="1:11">
      <c r="A6776" s="151">
        <v>9868</v>
      </c>
      <c r="B6776" s="151">
        <v>3478</v>
      </c>
      <c r="C6776" s="151" t="s">
        <v>2976</v>
      </c>
      <c r="D6776" s="151" t="s">
        <v>727</v>
      </c>
      <c r="E6776" s="151">
        <v>15.704273499999999</v>
      </c>
      <c r="F6776" s="154" t="s">
        <v>9371</v>
      </c>
      <c r="G6776" s="156">
        <v>984.02977750999992</v>
      </c>
      <c r="H6776" s="156">
        <v>0</v>
      </c>
      <c r="I6776" s="156">
        <v>40.638077021000001</v>
      </c>
      <c r="J6776" s="156" t="s">
        <v>4328</v>
      </c>
      <c r="K6776" s="151" t="str">
        <f>IFERROR(IF(VLOOKUP(B6776,comp!$D:$L,1,FALSE)=B6776,"",""),"Novo")</f>
        <v/>
      </c>
    </row>
    <row r="6777" spans="1:11">
      <c r="A6777" s="151">
        <v>9868</v>
      </c>
      <c r="B6777" s="151">
        <v>3482</v>
      </c>
      <c r="C6777" s="151" t="s">
        <v>5066</v>
      </c>
      <c r="D6777" s="151" t="s">
        <v>727</v>
      </c>
      <c r="E6777" s="151">
        <v>1.3094017</v>
      </c>
      <c r="F6777" s="154" t="s">
        <v>9372</v>
      </c>
      <c r="G6777" s="156">
        <v>6.8350768739999994</v>
      </c>
      <c r="H6777" s="156">
        <v>0</v>
      </c>
      <c r="I6777" s="156">
        <v>2.6171281720000001</v>
      </c>
      <c r="J6777" s="156" t="s">
        <v>4328</v>
      </c>
      <c r="K6777" s="151" t="str">
        <f>IFERROR(IF(VLOOKUP(B6777,comp!$D:$L,1,FALSE)=B6777,"",""),"Novo")</f>
        <v/>
      </c>
    </row>
    <row r="6778" spans="1:11">
      <c r="A6778" s="151">
        <v>9868</v>
      </c>
      <c r="B6778" s="151">
        <v>3485</v>
      </c>
      <c r="C6778" s="151" t="s">
        <v>5067</v>
      </c>
      <c r="D6778" s="151" t="s">
        <v>727</v>
      </c>
      <c r="E6778" s="151">
        <v>3.1923077000000002</v>
      </c>
      <c r="F6778" s="154" t="s">
        <v>9373</v>
      </c>
      <c r="G6778" s="156">
        <v>40.638077021000001</v>
      </c>
      <c r="H6778" s="156">
        <v>0</v>
      </c>
      <c r="I6778" s="156">
        <v>5.8334358480000006</v>
      </c>
      <c r="J6778" s="156" t="s">
        <v>4328</v>
      </c>
      <c r="K6778" s="151" t="str">
        <f>IFERROR(IF(VLOOKUP(B6778,comp!$D:$L,1,FALSE)=B6778,"",""),"Novo")</f>
        <v/>
      </c>
    </row>
    <row r="6779" spans="1:11">
      <c r="A6779" s="151">
        <v>9868</v>
      </c>
      <c r="B6779" s="151">
        <v>3496</v>
      </c>
      <c r="C6779" s="151" t="s">
        <v>5068</v>
      </c>
      <c r="D6779" s="151" t="s">
        <v>727</v>
      </c>
      <c r="E6779" s="151">
        <v>0.81025639999999999</v>
      </c>
      <c r="F6779" s="154" t="s">
        <v>9374</v>
      </c>
      <c r="G6779" s="156">
        <v>2.6171281720000001</v>
      </c>
      <c r="H6779" s="156">
        <v>0</v>
      </c>
      <c r="I6779" s="156">
        <v>0.29811968700000002</v>
      </c>
      <c r="J6779" s="156" t="s">
        <v>4328</v>
      </c>
      <c r="K6779" s="151" t="str">
        <f>IFERROR(IF(VLOOKUP(B6779,comp!$D:$L,1,FALSE)=B6779,"",""),"Novo")</f>
        <v/>
      </c>
    </row>
    <row r="6780" spans="1:11">
      <c r="A6780" s="151">
        <v>9868</v>
      </c>
      <c r="B6780" s="151">
        <v>3498</v>
      </c>
      <c r="C6780" s="151" t="s">
        <v>5069</v>
      </c>
      <c r="D6780" s="151" t="s">
        <v>727</v>
      </c>
      <c r="E6780" s="151">
        <v>1.2102564</v>
      </c>
      <c r="F6780" s="154" t="s">
        <v>8371</v>
      </c>
      <c r="G6780" s="156">
        <v>5.8334358480000006</v>
      </c>
      <c r="H6780" s="156">
        <v>0</v>
      </c>
      <c r="I6780" s="156">
        <v>0.52184620800000003</v>
      </c>
      <c r="J6780" s="156" t="s">
        <v>4328</v>
      </c>
      <c r="K6780" s="151" t="str">
        <f>IFERROR(IF(VLOOKUP(B6780,comp!$D:$L,1,FALSE)=B6780,"",""),"Novo")</f>
        <v/>
      </c>
    </row>
    <row r="6781" spans="1:11">
      <c r="A6781" s="151">
        <v>9868</v>
      </c>
      <c r="B6781" s="151">
        <v>3499</v>
      </c>
      <c r="C6781" s="151" t="s">
        <v>2920</v>
      </c>
      <c r="D6781" s="151" t="s">
        <v>727</v>
      </c>
      <c r="E6781" s="151">
        <v>0.27350429999999998</v>
      </c>
      <c r="F6781" s="154" t="s">
        <v>9375</v>
      </c>
      <c r="G6781" s="156">
        <v>0.29811968700000002</v>
      </c>
      <c r="H6781" s="156">
        <v>0</v>
      </c>
      <c r="I6781" s="156">
        <v>3.973196588</v>
      </c>
      <c r="J6781" s="156" t="s">
        <v>4328</v>
      </c>
      <c r="K6781" s="151" t="str">
        <f>IFERROR(IF(VLOOKUP(B6781,comp!$D:$L,1,FALSE)=B6781,"",""),"Novo")</f>
        <v/>
      </c>
    </row>
    <row r="6782" spans="1:11">
      <c r="A6782" s="151">
        <v>9868</v>
      </c>
      <c r="B6782" s="151">
        <v>3500</v>
      </c>
      <c r="C6782" s="151" t="s">
        <v>2924</v>
      </c>
      <c r="D6782" s="151" t="s">
        <v>727</v>
      </c>
      <c r="E6782" s="151">
        <v>0.36239320000000003</v>
      </c>
      <c r="F6782" s="154" t="s">
        <v>7188</v>
      </c>
      <c r="G6782" s="156">
        <v>0.52184620800000003</v>
      </c>
      <c r="H6782" s="156">
        <v>0</v>
      </c>
      <c r="I6782" s="156">
        <v>8.2133331280000004</v>
      </c>
      <c r="J6782" s="156" t="s">
        <v>4328</v>
      </c>
      <c r="K6782" s="151" t="str">
        <f>IFERROR(IF(VLOOKUP(B6782,comp!$D:$L,1,FALSE)=B6782,"",""),"Novo")</f>
        <v/>
      </c>
    </row>
    <row r="6783" spans="1:11">
      <c r="A6783" s="151">
        <v>9868</v>
      </c>
      <c r="B6783" s="151">
        <v>3501</v>
      </c>
      <c r="C6783" s="151" t="s">
        <v>2929</v>
      </c>
      <c r="D6783" s="151" t="s">
        <v>727</v>
      </c>
      <c r="E6783" s="151">
        <v>0.99829060000000003</v>
      </c>
      <c r="F6783" s="154" t="s">
        <v>9376</v>
      </c>
      <c r="G6783" s="156">
        <v>3.973196588</v>
      </c>
      <c r="H6783" s="156">
        <v>0</v>
      </c>
      <c r="I6783" s="156">
        <v>12.966581172000001</v>
      </c>
      <c r="J6783" s="156" t="s">
        <v>4328</v>
      </c>
      <c r="K6783" s="151" t="str">
        <f>IFERROR(IF(VLOOKUP(B6783,comp!$D:$L,1,FALSE)=B6783,"",""),"Novo")</f>
        <v/>
      </c>
    </row>
    <row r="6784" spans="1:11">
      <c r="A6784" s="151">
        <v>9868</v>
      </c>
      <c r="B6784" s="151">
        <v>3502</v>
      </c>
      <c r="C6784" s="151" t="s">
        <v>2963</v>
      </c>
      <c r="D6784" s="151" t="s">
        <v>727</v>
      </c>
      <c r="E6784" s="151">
        <v>1.4358974</v>
      </c>
      <c r="F6784" s="154" t="s">
        <v>8006</v>
      </c>
      <c r="G6784" s="156">
        <v>8.2133331280000004</v>
      </c>
      <c r="H6784" s="156">
        <v>0</v>
      </c>
      <c r="I6784" s="156">
        <v>1.5938460720000001</v>
      </c>
      <c r="J6784" s="156" t="s">
        <v>4328</v>
      </c>
      <c r="K6784" s="151" t="str">
        <f>IFERROR(IF(VLOOKUP(B6784,comp!$D:$L,1,FALSE)=B6784,"",""),"Novo")</f>
        <v/>
      </c>
    </row>
    <row r="6785" spans="1:11">
      <c r="A6785" s="151">
        <v>9868</v>
      </c>
      <c r="B6785" s="151">
        <v>3503</v>
      </c>
      <c r="C6785" s="151" t="s">
        <v>2967</v>
      </c>
      <c r="D6785" s="151" t="s">
        <v>727</v>
      </c>
      <c r="E6785" s="151">
        <v>1.8034188</v>
      </c>
      <c r="F6785" s="154" t="s">
        <v>9207</v>
      </c>
      <c r="G6785" s="156">
        <v>12.966581172000001</v>
      </c>
      <c r="H6785" s="156">
        <v>0</v>
      </c>
      <c r="I6785" s="156">
        <v>36.764717513999997</v>
      </c>
      <c r="J6785" s="156" t="s">
        <v>4328</v>
      </c>
      <c r="K6785" s="151" t="str">
        <f>IFERROR(IF(VLOOKUP(B6785,comp!$D:$L,1,FALSE)=B6785,"",""),"Novo")</f>
        <v/>
      </c>
    </row>
    <row r="6786" spans="1:11">
      <c r="A6786" s="151">
        <v>9868</v>
      </c>
      <c r="B6786" s="151">
        <v>3505</v>
      </c>
      <c r="C6786" s="151" t="s">
        <v>5070</v>
      </c>
      <c r="D6786" s="151" t="s">
        <v>727</v>
      </c>
      <c r="E6786" s="151">
        <v>0.6324786</v>
      </c>
      <c r="F6786" s="154" t="s">
        <v>9377</v>
      </c>
      <c r="G6786" s="156">
        <v>1.5938460720000001</v>
      </c>
      <c r="H6786" s="156">
        <v>0</v>
      </c>
      <c r="I6786" s="156">
        <v>1686.1068753</v>
      </c>
      <c r="J6786" s="156" t="s">
        <v>4328</v>
      </c>
      <c r="K6786" s="151" t="str">
        <f>IFERROR(IF(VLOOKUP(B6786,comp!$D:$L,1,FALSE)=B6786,"",""),"Novo")</f>
        <v/>
      </c>
    </row>
    <row r="6787" spans="1:11">
      <c r="A6787" s="151">
        <v>9868</v>
      </c>
      <c r="B6787" s="151">
        <v>3510</v>
      </c>
      <c r="C6787" s="151" t="s">
        <v>5071</v>
      </c>
      <c r="D6787" s="151" t="s">
        <v>727</v>
      </c>
      <c r="E6787" s="151">
        <v>3.0358974000000001</v>
      </c>
      <c r="F6787" s="154" t="s">
        <v>7665</v>
      </c>
      <c r="G6787" s="156">
        <v>36.764717513999997</v>
      </c>
      <c r="H6787" s="156">
        <v>0</v>
      </c>
      <c r="I6787" s="156">
        <v>2410.0968910679999</v>
      </c>
      <c r="J6787" s="156" t="s">
        <v>4328</v>
      </c>
      <c r="K6787" s="151" t="str">
        <f>IFERROR(IF(VLOOKUP(B6787,comp!$D:$L,1,FALSE)=B6787,"",""),"Novo")</f>
        <v/>
      </c>
    </row>
    <row r="6788" spans="1:11">
      <c r="A6788" s="151">
        <v>9868</v>
      </c>
      <c r="B6788" s="151">
        <v>3511</v>
      </c>
      <c r="C6788" s="151" t="s">
        <v>2974</v>
      </c>
      <c r="D6788" s="151" t="s">
        <v>727</v>
      </c>
      <c r="E6788" s="151">
        <v>20.557265000000001</v>
      </c>
      <c r="F6788" s="154" t="s">
        <v>9378</v>
      </c>
      <c r="G6788" s="156">
        <v>1686.1068753</v>
      </c>
      <c r="H6788" s="156">
        <v>0</v>
      </c>
      <c r="I6788" s="156">
        <v>9.8233848079999984</v>
      </c>
      <c r="J6788" s="156" t="s">
        <v>4328</v>
      </c>
      <c r="K6788" s="151" t="str">
        <f>IFERROR(IF(VLOOKUP(B6788,comp!$D:$L,1,FALSE)=B6788,"",""),"Novo")</f>
        <v/>
      </c>
    </row>
    <row r="6789" spans="1:11">
      <c r="A6789" s="151">
        <v>9868</v>
      </c>
      <c r="B6789" s="151">
        <v>3513</v>
      </c>
      <c r="C6789" s="151" t="s">
        <v>2983</v>
      </c>
      <c r="D6789" s="151" t="s">
        <v>727</v>
      </c>
      <c r="E6789" s="151">
        <v>24.5777778</v>
      </c>
      <c r="F6789" s="154" t="s">
        <v>9379</v>
      </c>
      <c r="G6789" s="156">
        <v>2410.0968910679999</v>
      </c>
      <c r="H6789" s="156">
        <v>0</v>
      </c>
      <c r="I6789" s="156">
        <v>0.90615388999999991</v>
      </c>
      <c r="J6789" s="156" t="s">
        <v>4328</v>
      </c>
      <c r="K6789" s="151" t="str">
        <f>IFERROR(IF(VLOOKUP(B6789,comp!$D:$L,1,FALSE)=B6789,"",""),"Novo")</f>
        <v/>
      </c>
    </row>
    <row r="6790" spans="1:11">
      <c r="A6790" s="151">
        <v>9868</v>
      </c>
      <c r="B6790" s="151">
        <v>3515</v>
      </c>
      <c r="C6790" s="151" t="s">
        <v>5072</v>
      </c>
      <c r="D6790" s="151" t="s">
        <v>727</v>
      </c>
      <c r="E6790" s="151">
        <v>1.5692307999999999</v>
      </c>
      <c r="F6790" s="154" t="s">
        <v>7961</v>
      </c>
      <c r="G6790" s="156">
        <v>9.8233848079999984</v>
      </c>
      <c r="H6790" s="156">
        <v>0</v>
      </c>
      <c r="I6790" s="156">
        <v>1.364145333</v>
      </c>
      <c r="J6790" s="156" t="s">
        <v>4328</v>
      </c>
      <c r="K6790" s="151" t="str">
        <f>IFERROR(IF(VLOOKUP(B6790,comp!$D:$L,1,FALSE)=B6790,"",""),"Novo")</f>
        <v/>
      </c>
    </row>
    <row r="6791" spans="1:11">
      <c r="A6791" s="151">
        <v>9868</v>
      </c>
      <c r="B6791" s="151">
        <v>3521</v>
      </c>
      <c r="C6791" s="151" t="s">
        <v>5073</v>
      </c>
      <c r="D6791" s="151" t="s">
        <v>727</v>
      </c>
      <c r="E6791" s="151">
        <v>0.47692309999999999</v>
      </c>
      <c r="F6791" s="154" t="s">
        <v>9380</v>
      </c>
      <c r="G6791" s="156">
        <v>0.90615388999999991</v>
      </c>
      <c r="H6791" s="156">
        <v>0</v>
      </c>
      <c r="I6791" s="156">
        <v>15.030153522000001</v>
      </c>
      <c r="J6791" s="156" t="s">
        <v>4328</v>
      </c>
      <c r="K6791" s="151" t="str">
        <f>IFERROR(IF(VLOOKUP(B6791,comp!$D:$L,1,FALSE)=B6791,"",""),"Novo")</f>
        <v/>
      </c>
    </row>
    <row r="6792" spans="1:11">
      <c r="A6792" s="151">
        <v>9868</v>
      </c>
      <c r="B6792" s="151">
        <v>3522</v>
      </c>
      <c r="C6792" s="151" t="s">
        <v>2960</v>
      </c>
      <c r="D6792" s="151" t="s">
        <v>727</v>
      </c>
      <c r="E6792" s="151">
        <v>0.58547009999999999</v>
      </c>
      <c r="F6792" s="154" t="s">
        <v>9381</v>
      </c>
      <c r="G6792" s="156">
        <v>1.364145333</v>
      </c>
      <c r="H6792" s="156">
        <v>0</v>
      </c>
      <c r="I6792" s="156">
        <v>1498.747933078</v>
      </c>
      <c r="J6792" s="156" t="s">
        <v>4328</v>
      </c>
      <c r="K6792" s="151" t="str">
        <f>IFERROR(IF(VLOOKUP(B6792,comp!$D:$L,1,FALSE)=B6792,"",""),"Novo")</f>
        <v/>
      </c>
    </row>
    <row r="6793" spans="1:11">
      <c r="A6793" s="151">
        <v>9868</v>
      </c>
      <c r="B6793" s="151">
        <v>3524</v>
      </c>
      <c r="C6793" s="151" t="s">
        <v>2927</v>
      </c>
      <c r="D6793" s="151" t="s">
        <v>727</v>
      </c>
      <c r="E6793" s="151">
        <v>1.9418803</v>
      </c>
      <c r="F6793" s="154" t="s">
        <v>7439</v>
      </c>
      <c r="G6793" s="156">
        <v>15.030153522000001</v>
      </c>
      <c r="H6793" s="156">
        <v>0</v>
      </c>
      <c r="I6793" s="156">
        <v>37.743359267999999</v>
      </c>
      <c r="J6793" s="156" t="s">
        <v>4328</v>
      </c>
      <c r="K6793" s="151" t="str">
        <f>IFERROR(IF(VLOOKUP(B6793,comp!$D:$L,1,FALSE)=B6793,"",""),"Novo")</f>
        <v/>
      </c>
    </row>
    <row r="6794" spans="1:11">
      <c r="A6794" s="151">
        <v>9868</v>
      </c>
      <c r="B6794" s="151">
        <v>3525</v>
      </c>
      <c r="C6794" s="151" t="s">
        <v>2986</v>
      </c>
      <c r="D6794" s="151" t="s">
        <v>727</v>
      </c>
      <c r="E6794" s="151">
        <v>19.381196599999999</v>
      </c>
      <c r="F6794" s="154" t="s">
        <v>7737</v>
      </c>
      <c r="G6794" s="156">
        <v>1498.747933078</v>
      </c>
      <c r="H6794" s="156">
        <v>0</v>
      </c>
      <c r="I6794" s="156">
        <v>0.12324788</v>
      </c>
      <c r="J6794" s="156" t="s">
        <v>4328</v>
      </c>
      <c r="K6794" s="151" t="str">
        <f>IFERROR(IF(VLOOKUP(B6794,comp!$D:$L,1,FALSE)=B6794,"",""),"Novo")</f>
        <v/>
      </c>
    </row>
    <row r="6795" spans="1:11">
      <c r="A6795" s="151">
        <v>9868</v>
      </c>
      <c r="B6795" s="151">
        <v>3527</v>
      </c>
      <c r="C6795" s="151" t="s">
        <v>5074</v>
      </c>
      <c r="D6795" s="151" t="s">
        <v>727</v>
      </c>
      <c r="E6795" s="151">
        <v>3.0760684</v>
      </c>
      <c r="F6795" s="154" t="s">
        <v>9382</v>
      </c>
      <c r="G6795" s="156">
        <v>37.743359267999999</v>
      </c>
      <c r="H6795" s="156">
        <v>0</v>
      </c>
      <c r="I6795" s="156">
        <v>9895.2599999999984</v>
      </c>
      <c r="J6795" s="156" t="s">
        <v>4328</v>
      </c>
      <c r="K6795" s="151" t="str">
        <f>IFERROR(IF(VLOOKUP(B6795,comp!$D:$L,1,FALSE)=B6795,"",""),"Novo")</f>
        <v/>
      </c>
    </row>
    <row r="6796" spans="1:11">
      <c r="A6796" s="151">
        <v>9868</v>
      </c>
      <c r="B6796" s="151">
        <v>3529</v>
      </c>
      <c r="C6796" s="151" t="s">
        <v>2923</v>
      </c>
      <c r="D6796" s="151" t="s">
        <v>727</v>
      </c>
      <c r="E6796" s="151">
        <v>0.17606840000000001</v>
      </c>
      <c r="F6796" s="154" t="s">
        <v>9383</v>
      </c>
      <c r="G6796" s="156">
        <v>0.12324788</v>
      </c>
      <c r="H6796" s="156">
        <v>0</v>
      </c>
      <c r="I6796" s="156">
        <v>3.285846126</v>
      </c>
      <c r="J6796" s="156" t="s">
        <v>4328</v>
      </c>
      <c r="K6796" s="151" t="str">
        <f>IFERROR(IF(VLOOKUP(B6796,comp!$D:$L,1,FALSE)=B6796,"",""),"Novo")</f>
        <v/>
      </c>
    </row>
    <row r="6797" spans="1:11">
      <c r="A6797" s="151">
        <v>9868</v>
      </c>
      <c r="B6797" s="151">
        <v>3530</v>
      </c>
      <c r="C6797" s="151" t="s">
        <v>5075</v>
      </c>
      <c r="D6797" s="151" t="s">
        <v>727</v>
      </c>
      <c r="E6797" s="151">
        <v>49.8</v>
      </c>
      <c r="F6797" s="154" t="s">
        <v>9384</v>
      </c>
      <c r="G6797" s="156">
        <v>9895.2599999999984</v>
      </c>
      <c r="H6797" s="156">
        <v>0</v>
      </c>
      <c r="I6797" s="156">
        <v>80.30521392</v>
      </c>
      <c r="J6797" s="156" t="s">
        <v>4328</v>
      </c>
      <c r="K6797" s="151" t="str">
        <f>IFERROR(IF(VLOOKUP(B6797,comp!$D:$L,1,FALSE)=B6797,"",""),"Novo")</f>
        <v/>
      </c>
    </row>
    <row r="6798" spans="1:11">
      <c r="A6798" s="151">
        <v>9868</v>
      </c>
      <c r="B6798" s="151">
        <v>3531</v>
      </c>
      <c r="C6798" s="151" t="s">
        <v>5076</v>
      </c>
      <c r="D6798" s="151" t="s">
        <v>727</v>
      </c>
      <c r="E6798" s="151">
        <v>0.90769230000000001</v>
      </c>
      <c r="F6798" s="154" t="s">
        <v>9206</v>
      </c>
      <c r="G6798" s="156">
        <v>3.285846126</v>
      </c>
      <c r="H6798" s="156">
        <v>0</v>
      </c>
      <c r="I6798" s="156">
        <v>1.7353505329999999</v>
      </c>
      <c r="J6798" s="156" t="s">
        <v>4328</v>
      </c>
      <c r="K6798" s="151" t="str">
        <f>IFERROR(IF(VLOOKUP(B6798,comp!$D:$L,1,FALSE)=B6798,"",""),"Novo")</f>
        <v/>
      </c>
    </row>
    <row r="6799" spans="1:11">
      <c r="A6799" s="151">
        <v>9868</v>
      </c>
      <c r="B6799" s="151">
        <v>3532</v>
      </c>
      <c r="C6799" s="151" t="s">
        <v>5077</v>
      </c>
      <c r="D6799" s="151" t="s">
        <v>727</v>
      </c>
      <c r="E6799" s="151">
        <v>4.4863248000000002</v>
      </c>
      <c r="F6799" s="154" t="s">
        <v>9385</v>
      </c>
      <c r="G6799" s="156">
        <v>80.30521392</v>
      </c>
      <c r="H6799" s="156">
        <v>0</v>
      </c>
      <c r="I6799" s="156">
        <v>13.36461516</v>
      </c>
      <c r="J6799" s="156" t="s">
        <v>4328</v>
      </c>
      <c r="K6799" s="151" t="str">
        <f>IFERROR(IF(VLOOKUP(B6799,comp!$D:$L,1,FALSE)=B6799,"",""),"Novo")</f>
        <v/>
      </c>
    </row>
    <row r="6800" spans="1:11">
      <c r="A6800" s="151">
        <v>9868</v>
      </c>
      <c r="B6800" s="151">
        <v>3533</v>
      </c>
      <c r="C6800" s="151" t="s">
        <v>5078</v>
      </c>
      <c r="D6800" s="151" t="s">
        <v>727</v>
      </c>
      <c r="E6800" s="151">
        <v>0.65982909999999995</v>
      </c>
      <c r="F6800" s="154" t="s">
        <v>7707</v>
      </c>
      <c r="G6800" s="156">
        <v>1.7353505329999999</v>
      </c>
      <c r="H6800" s="156">
        <v>0</v>
      </c>
      <c r="I6800" s="156">
        <v>8.0639998740000003</v>
      </c>
      <c r="J6800" s="156" t="s">
        <v>4328</v>
      </c>
      <c r="K6800" s="151" t="str">
        <f>IFERROR(IF(VLOOKUP(B6800,comp!$D:$L,1,FALSE)=B6800,"",""),"Novo")</f>
        <v/>
      </c>
    </row>
    <row r="6801" spans="1:11">
      <c r="A6801" s="151">
        <v>9868</v>
      </c>
      <c r="B6801" s="151">
        <v>3534</v>
      </c>
      <c r="C6801" s="151" t="s">
        <v>5079</v>
      </c>
      <c r="D6801" s="151" t="s">
        <v>727</v>
      </c>
      <c r="E6801" s="151">
        <v>1.8307692</v>
      </c>
      <c r="F6801" s="154" t="s">
        <v>9386</v>
      </c>
      <c r="G6801" s="156">
        <v>13.36461516</v>
      </c>
      <c r="H6801" s="156">
        <v>0</v>
      </c>
      <c r="I6801" s="156">
        <v>1.3621538820000001</v>
      </c>
      <c r="J6801" s="156" t="s">
        <v>4328</v>
      </c>
      <c r="K6801" s="151" t="str">
        <f>IFERROR(IF(VLOOKUP(B6801,comp!$D:$L,1,FALSE)=B6801,"",""),"Novo")</f>
        <v/>
      </c>
    </row>
    <row r="6802" spans="1:11">
      <c r="A6802" s="151">
        <v>9868</v>
      </c>
      <c r="B6802" s="151">
        <v>3535</v>
      </c>
      <c r="C6802" s="151" t="s">
        <v>2962</v>
      </c>
      <c r="D6802" s="151" t="s">
        <v>727</v>
      </c>
      <c r="E6802" s="151">
        <v>1.4222222</v>
      </c>
      <c r="F6802" s="154" t="s">
        <v>8400</v>
      </c>
      <c r="G6802" s="156">
        <v>8.0639998740000003</v>
      </c>
      <c r="H6802" s="156">
        <v>0</v>
      </c>
      <c r="I6802" s="156">
        <v>6.2018801039999998</v>
      </c>
      <c r="J6802" s="156" t="s">
        <v>4328</v>
      </c>
      <c r="K6802" s="151" t="str">
        <f>IFERROR(IF(VLOOKUP(B6802,comp!$D:$L,1,FALSE)=B6802,"",""),"Novo")</f>
        <v/>
      </c>
    </row>
    <row r="6803" spans="1:11">
      <c r="A6803" s="151">
        <v>9868</v>
      </c>
      <c r="B6803" s="151">
        <v>3536</v>
      </c>
      <c r="C6803" s="151" t="s">
        <v>2928</v>
      </c>
      <c r="D6803" s="151" t="s">
        <v>727</v>
      </c>
      <c r="E6803" s="151">
        <v>0.58461540000000001</v>
      </c>
      <c r="F6803" s="154" t="s">
        <v>9381</v>
      </c>
      <c r="G6803" s="156">
        <v>1.3621538820000001</v>
      </c>
      <c r="H6803" s="156">
        <v>0</v>
      </c>
      <c r="I6803" s="156">
        <v>193.86184696199999</v>
      </c>
      <c r="J6803" s="156" t="s">
        <v>4328</v>
      </c>
      <c r="K6803" s="151" t="str">
        <f>IFERROR(IF(VLOOKUP(B6803,comp!$D:$L,1,FALSE)=B6803,"",""),"Novo")</f>
        <v/>
      </c>
    </row>
    <row r="6804" spans="1:11">
      <c r="A6804" s="151">
        <v>9868</v>
      </c>
      <c r="B6804" s="151">
        <v>3538</v>
      </c>
      <c r="C6804" s="151" t="s">
        <v>5080</v>
      </c>
      <c r="D6804" s="151" t="s">
        <v>727</v>
      </c>
      <c r="E6804" s="151">
        <v>1.2478632000000001</v>
      </c>
      <c r="F6804" s="154" t="s">
        <v>9387</v>
      </c>
      <c r="G6804" s="156">
        <v>6.2018801039999998</v>
      </c>
      <c r="H6804" s="156">
        <v>0</v>
      </c>
      <c r="I6804" s="156">
        <v>5.7764102399999997</v>
      </c>
      <c r="J6804" s="156" t="s">
        <v>4328</v>
      </c>
      <c r="K6804" s="151" t="str">
        <f>IFERROR(IF(VLOOKUP(B6804,comp!$D:$L,1,FALSE)=B6804,"",""),"Novo")</f>
        <v/>
      </c>
    </row>
    <row r="6805" spans="1:11">
      <c r="A6805" s="151">
        <v>9868</v>
      </c>
      <c r="B6805" s="151">
        <v>3539</v>
      </c>
      <c r="C6805" s="151" t="s">
        <v>2970</v>
      </c>
      <c r="D6805" s="151" t="s">
        <v>727</v>
      </c>
      <c r="E6805" s="151">
        <v>6.9709402000000003</v>
      </c>
      <c r="F6805" s="154" t="s">
        <v>9388</v>
      </c>
      <c r="G6805" s="156">
        <v>193.86184696199999</v>
      </c>
      <c r="H6805" s="156">
        <v>0</v>
      </c>
      <c r="I6805" s="156">
        <v>8.184612899999999E-2</v>
      </c>
      <c r="J6805" s="156" t="s">
        <v>4328</v>
      </c>
      <c r="K6805" s="151" t="str">
        <f>IFERROR(IF(VLOOKUP(B6805,comp!$D:$L,1,FALSE)=B6805,"",""),"Novo")</f>
        <v/>
      </c>
    </row>
    <row r="6806" spans="1:11">
      <c r="A6806" s="151">
        <v>9868</v>
      </c>
      <c r="B6806" s="151">
        <v>3540</v>
      </c>
      <c r="C6806" s="151" t="s">
        <v>2966</v>
      </c>
      <c r="D6806" s="151" t="s">
        <v>727</v>
      </c>
      <c r="E6806" s="151">
        <v>1.2034187999999999</v>
      </c>
      <c r="F6806" s="154" t="s">
        <v>9389</v>
      </c>
      <c r="G6806" s="156">
        <v>5.7764102399999997</v>
      </c>
      <c r="H6806" s="156">
        <v>0</v>
      </c>
      <c r="I6806" s="156">
        <v>0.71933329000000001</v>
      </c>
      <c r="J6806" s="156" t="s">
        <v>4328</v>
      </c>
      <c r="K6806" s="151" t="str">
        <f>IFERROR(IF(VLOOKUP(B6806,comp!$D:$L,1,FALSE)=B6806,"",""),"Novo")</f>
        <v/>
      </c>
    </row>
    <row r="6807" spans="1:11">
      <c r="A6807" s="151">
        <v>9868</v>
      </c>
      <c r="B6807" s="151">
        <v>3542</v>
      </c>
      <c r="C6807" s="151" t="s">
        <v>2919</v>
      </c>
      <c r="D6807" s="151" t="s">
        <v>727</v>
      </c>
      <c r="E6807" s="151">
        <v>0.14358969999999999</v>
      </c>
      <c r="F6807" s="154" t="s">
        <v>9347</v>
      </c>
      <c r="G6807" s="156">
        <v>8.184612899999999E-2</v>
      </c>
      <c r="H6807" s="156">
        <v>0</v>
      </c>
      <c r="I6807" s="156">
        <v>4448.8571548709997</v>
      </c>
      <c r="J6807" s="156" t="s">
        <v>4328</v>
      </c>
      <c r="K6807" s="151" t="str">
        <f>IFERROR(IF(VLOOKUP(B6807,comp!$D:$L,1,FALSE)=B6807,"",""),"Novo")</f>
        <v/>
      </c>
    </row>
    <row r="6808" spans="1:11">
      <c r="A6808" s="151">
        <v>9868</v>
      </c>
      <c r="B6808" s="151">
        <v>3543</v>
      </c>
      <c r="C6808" s="151" t="s">
        <v>5081</v>
      </c>
      <c r="D6808" s="151" t="s">
        <v>727</v>
      </c>
      <c r="E6808" s="151">
        <v>0.42564099999999999</v>
      </c>
      <c r="F6808" s="154" t="s">
        <v>8889</v>
      </c>
      <c r="G6808" s="156">
        <v>0.71933329000000001</v>
      </c>
      <c r="H6808" s="156">
        <v>0</v>
      </c>
      <c r="I6808" s="156">
        <v>45.418872140000005</v>
      </c>
      <c r="J6808" s="156" t="s">
        <v>4328</v>
      </c>
      <c r="K6808" s="151" t="str">
        <f>IFERROR(IF(VLOOKUP(B6808,comp!$D:$L,1,FALSE)=B6808,"",""),"Novo")</f>
        <v/>
      </c>
    </row>
    <row r="6809" spans="1:11">
      <c r="A6809" s="151">
        <v>9868</v>
      </c>
      <c r="B6809" s="151">
        <v>3729</v>
      </c>
      <c r="C6809" s="151" t="s">
        <v>5082</v>
      </c>
      <c r="D6809" s="151" t="s">
        <v>727</v>
      </c>
      <c r="E6809" s="151">
        <v>33.392307700000003</v>
      </c>
      <c r="F6809" s="154" t="s">
        <v>9390</v>
      </c>
      <c r="G6809" s="156">
        <v>4448.8571548709997</v>
      </c>
      <c r="H6809" s="156">
        <v>0</v>
      </c>
      <c r="I6809" s="156">
        <v>188.72622283199999</v>
      </c>
      <c r="J6809" s="156" t="s">
        <v>4328</v>
      </c>
      <c r="K6809" s="151" t="str">
        <f>IFERROR(IF(VLOOKUP(B6809,comp!$D:$L,1,FALSE)=B6809,"",""),"Novo")</f>
        <v/>
      </c>
    </row>
    <row r="6810" spans="1:11">
      <c r="A6810" s="151">
        <v>9868</v>
      </c>
      <c r="B6810" s="151">
        <v>3846</v>
      </c>
      <c r="C6810" s="151" t="s">
        <v>5083</v>
      </c>
      <c r="D6810" s="151" t="s">
        <v>727</v>
      </c>
      <c r="E6810" s="151">
        <v>3.3743590000000001</v>
      </c>
      <c r="F6810" s="154" t="s">
        <v>9391</v>
      </c>
      <c r="G6810" s="156">
        <v>45.418872140000005</v>
      </c>
      <c r="H6810" s="156">
        <v>0</v>
      </c>
      <c r="I6810" s="156">
        <v>34.607264425000004</v>
      </c>
      <c r="J6810" s="156" t="s">
        <v>4328</v>
      </c>
      <c r="K6810" s="151" t="str">
        <f>IFERROR(IF(VLOOKUP(B6810,comp!$D:$L,1,FALSE)=B6810,"",""),"Novo")</f>
        <v/>
      </c>
    </row>
    <row r="6811" spans="1:11">
      <c r="A6811" s="151">
        <v>9868</v>
      </c>
      <c r="B6811" s="151">
        <v>3847</v>
      </c>
      <c r="C6811" s="151" t="s">
        <v>5084</v>
      </c>
      <c r="D6811" s="151" t="s">
        <v>727</v>
      </c>
      <c r="E6811" s="151">
        <v>6.8777777999999996</v>
      </c>
      <c r="F6811" s="154" t="s">
        <v>9392</v>
      </c>
      <c r="G6811" s="156">
        <v>188.72622283199999</v>
      </c>
      <c r="H6811" s="156">
        <v>0</v>
      </c>
      <c r="I6811" s="156">
        <v>25.998154316000001</v>
      </c>
      <c r="J6811" s="156" t="s">
        <v>4328</v>
      </c>
      <c r="K6811" s="151" t="str">
        <f>IFERROR(IF(VLOOKUP(B6811,comp!$D:$L,1,FALSE)=B6811,"",""),"Novo")</f>
        <v/>
      </c>
    </row>
    <row r="6812" spans="1:11">
      <c r="A6812" s="151">
        <v>9868</v>
      </c>
      <c r="B6812" s="151">
        <v>3850</v>
      </c>
      <c r="C6812" s="151" t="s">
        <v>2916</v>
      </c>
      <c r="D6812" s="151" t="s">
        <v>727</v>
      </c>
      <c r="E6812" s="151">
        <v>2.9452991000000002</v>
      </c>
      <c r="F6812" s="154" t="s">
        <v>9393</v>
      </c>
      <c r="G6812" s="156">
        <v>34.607264425000004</v>
      </c>
      <c r="H6812" s="156">
        <v>0</v>
      </c>
      <c r="I6812" s="156">
        <v>6.1724442239999995</v>
      </c>
      <c r="J6812" s="156" t="s">
        <v>4328</v>
      </c>
      <c r="K6812" s="151" t="str">
        <f>IFERROR(IF(VLOOKUP(B6812,comp!$D:$L,1,FALSE)=B6812,"",""),"Novo")</f>
        <v/>
      </c>
    </row>
    <row r="6813" spans="1:11">
      <c r="A6813" s="151">
        <v>9868</v>
      </c>
      <c r="B6813" s="151">
        <v>3854</v>
      </c>
      <c r="C6813" s="151" t="s">
        <v>2933</v>
      </c>
      <c r="D6813" s="151" t="s">
        <v>727</v>
      </c>
      <c r="E6813" s="151">
        <v>2.5538462000000002</v>
      </c>
      <c r="F6813" s="154" t="s">
        <v>7106</v>
      </c>
      <c r="G6813" s="156">
        <v>25.998154316000001</v>
      </c>
      <c r="H6813" s="156">
        <v>0</v>
      </c>
      <c r="I6813" s="156">
        <v>0.77921359999999995</v>
      </c>
      <c r="J6813" s="156" t="s">
        <v>4328</v>
      </c>
      <c r="K6813" s="151" t="str">
        <f>IFERROR(IF(VLOOKUP(B6813,comp!$D:$L,1,FALSE)=B6813,"",""),"Novo")</f>
        <v/>
      </c>
    </row>
    <row r="6814" spans="1:11">
      <c r="A6814" s="151">
        <v>9868</v>
      </c>
      <c r="B6814" s="151">
        <v>3855</v>
      </c>
      <c r="C6814" s="151" t="s">
        <v>2935</v>
      </c>
      <c r="D6814" s="151" t="s">
        <v>727</v>
      </c>
      <c r="E6814" s="151">
        <v>1.2444443999999999</v>
      </c>
      <c r="F6814" s="154" t="s">
        <v>9394</v>
      </c>
      <c r="G6814" s="156">
        <v>6.1724442239999995</v>
      </c>
      <c r="H6814" s="156">
        <v>0</v>
      </c>
      <c r="I6814" s="156">
        <v>0.40596578700000002</v>
      </c>
      <c r="J6814" s="156" t="s">
        <v>4328</v>
      </c>
      <c r="K6814" s="151" t="str">
        <f>IFERROR(IF(VLOOKUP(B6814,comp!$D:$L,1,FALSE)=B6814,"",""),"Novo")</f>
        <v/>
      </c>
    </row>
    <row r="6815" spans="1:11">
      <c r="A6815" s="151">
        <v>9868</v>
      </c>
      <c r="B6815" s="151">
        <v>3856</v>
      </c>
      <c r="C6815" s="151" t="s">
        <v>5085</v>
      </c>
      <c r="D6815" s="151" t="s">
        <v>727</v>
      </c>
      <c r="E6815" s="151">
        <v>0.44273499999999999</v>
      </c>
      <c r="F6815" s="154" t="s">
        <v>9395</v>
      </c>
      <c r="G6815" s="156">
        <v>0.77921359999999995</v>
      </c>
      <c r="H6815" s="156">
        <v>0</v>
      </c>
      <c r="I6815" s="156">
        <v>4.7000855330000002</v>
      </c>
      <c r="J6815" s="156" t="s">
        <v>4328</v>
      </c>
      <c r="K6815" s="151" t="str">
        <f>IFERROR(IF(VLOOKUP(B6815,comp!$D:$L,1,FALSE)=B6815,"",""),"Novo")</f>
        <v/>
      </c>
    </row>
    <row r="6816" spans="1:11">
      <c r="A6816" s="151">
        <v>9868</v>
      </c>
      <c r="B6816" s="151">
        <v>3859</v>
      </c>
      <c r="C6816" s="151" t="s">
        <v>5086</v>
      </c>
      <c r="D6816" s="151" t="s">
        <v>727</v>
      </c>
      <c r="E6816" s="151">
        <v>0.3196581</v>
      </c>
      <c r="F6816" s="154" t="s">
        <v>7956</v>
      </c>
      <c r="G6816" s="156">
        <v>0.40596578700000002</v>
      </c>
      <c r="H6816" s="156">
        <v>0</v>
      </c>
      <c r="I6816" s="156">
        <v>0.13788035200000001</v>
      </c>
      <c r="J6816" s="156" t="s">
        <v>4328</v>
      </c>
      <c r="K6816" s="151" t="str">
        <f>IFERROR(IF(VLOOKUP(B6816,comp!$D:$L,1,FALSE)=B6816,"",""),"Novo")</f>
        <v/>
      </c>
    </row>
    <row r="6817" spans="1:11">
      <c r="A6817" s="151">
        <v>9868</v>
      </c>
      <c r="B6817" s="151">
        <v>3860</v>
      </c>
      <c r="C6817" s="151" t="s">
        <v>2948</v>
      </c>
      <c r="D6817" s="151" t="s">
        <v>727</v>
      </c>
      <c r="E6817" s="151">
        <v>1.0854701</v>
      </c>
      <c r="F6817" s="154" t="s">
        <v>9396</v>
      </c>
      <c r="G6817" s="156">
        <v>4.7000855330000002</v>
      </c>
      <c r="H6817" s="156">
        <v>0</v>
      </c>
      <c r="I6817" s="156">
        <v>4.1948716900000003</v>
      </c>
      <c r="J6817" s="156" t="s">
        <v>4328</v>
      </c>
      <c r="K6817" s="151" t="str">
        <f>IFERROR(IF(VLOOKUP(B6817,comp!$D:$L,1,FALSE)=B6817,"",""),"Novo")</f>
        <v/>
      </c>
    </row>
    <row r="6818" spans="1:11">
      <c r="A6818" s="151">
        <v>9868</v>
      </c>
      <c r="B6818" s="151">
        <v>3861</v>
      </c>
      <c r="C6818" s="151" t="s">
        <v>2932</v>
      </c>
      <c r="D6818" s="151" t="s">
        <v>727</v>
      </c>
      <c r="E6818" s="151">
        <v>0.18632480000000001</v>
      </c>
      <c r="F6818" s="154" t="s">
        <v>8690</v>
      </c>
      <c r="G6818" s="156">
        <v>0.13788035200000001</v>
      </c>
      <c r="H6818" s="156">
        <v>0</v>
      </c>
      <c r="I6818" s="156">
        <v>4.4048719990000009</v>
      </c>
      <c r="J6818" s="156" t="s">
        <v>4328</v>
      </c>
      <c r="K6818" s="151" t="str">
        <f>IFERROR(IF(VLOOKUP(B6818,comp!$D:$L,1,FALSE)=B6818,"",""),"Novo")</f>
        <v/>
      </c>
    </row>
    <row r="6819" spans="1:11">
      <c r="A6819" s="151">
        <v>9868</v>
      </c>
      <c r="B6819" s="151">
        <v>3862</v>
      </c>
      <c r="C6819" s="151" t="s">
        <v>5087</v>
      </c>
      <c r="D6819" s="151" t="s">
        <v>727</v>
      </c>
      <c r="E6819" s="151">
        <v>1.025641</v>
      </c>
      <c r="F6819" s="154" t="s">
        <v>9397</v>
      </c>
      <c r="G6819" s="156">
        <v>4.1948716900000003</v>
      </c>
      <c r="H6819" s="156">
        <v>0</v>
      </c>
      <c r="I6819" s="156">
        <v>41.275316019999998</v>
      </c>
      <c r="J6819" s="156" t="s">
        <v>4328</v>
      </c>
      <c r="K6819" s="151" t="str">
        <f>IFERROR(IF(VLOOKUP(B6819,comp!$D:$L,1,FALSE)=B6819,"",""),"Novo")</f>
        <v/>
      </c>
    </row>
    <row r="6820" spans="1:11">
      <c r="A6820" s="151">
        <v>9868</v>
      </c>
      <c r="B6820" s="151">
        <v>3863</v>
      </c>
      <c r="C6820" s="151" t="s">
        <v>5088</v>
      </c>
      <c r="D6820" s="151" t="s">
        <v>727</v>
      </c>
      <c r="E6820" s="151">
        <v>1.0512821000000001</v>
      </c>
      <c r="F6820" s="154" t="s">
        <v>9398</v>
      </c>
      <c r="G6820" s="156">
        <v>4.4048719990000009</v>
      </c>
      <c r="H6820" s="156">
        <v>0</v>
      </c>
      <c r="I6820" s="156">
        <v>88.299213594999998</v>
      </c>
      <c r="J6820" s="156" t="s">
        <v>4328</v>
      </c>
      <c r="K6820" s="151" t="str">
        <f>IFERROR(IF(VLOOKUP(B6820,comp!$D:$L,1,FALSE)=B6820,"",""),"Novo")</f>
        <v/>
      </c>
    </row>
    <row r="6821" spans="1:11">
      <c r="A6821" s="151">
        <v>9868</v>
      </c>
      <c r="B6821" s="151">
        <v>3864</v>
      </c>
      <c r="C6821" s="151" t="s">
        <v>5089</v>
      </c>
      <c r="D6821" s="151" t="s">
        <v>727</v>
      </c>
      <c r="E6821" s="151">
        <v>3.2170939999999999</v>
      </c>
      <c r="F6821" s="154" t="s">
        <v>9399</v>
      </c>
      <c r="G6821" s="156">
        <v>41.275316019999998</v>
      </c>
      <c r="H6821" s="156">
        <v>0</v>
      </c>
      <c r="I6821" s="156">
        <v>444.921608494</v>
      </c>
      <c r="J6821" s="156" t="s">
        <v>4328</v>
      </c>
      <c r="K6821" s="151" t="str">
        <f>IFERROR(IF(VLOOKUP(B6821,comp!$D:$L,1,FALSE)=B6821,"",""),"Novo")</f>
        <v/>
      </c>
    </row>
    <row r="6822" spans="1:11">
      <c r="A6822" s="151">
        <v>9868</v>
      </c>
      <c r="B6822" s="151">
        <v>3865</v>
      </c>
      <c r="C6822" s="151" t="s">
        <v>5090</v>
      </c>
      <c r="D6822" s="151" t="s">
        <v>727</v>
      </c>
      <c r="E6822" s="151">
        <v>4.7042735000000002</v>
      </c>
      <c r="F6822" s="154" t="s">
        <v>9400</v>
      </c>
      <c r="G6822" s="156">
        <v>88.299213594999998</v>
      </c>
      <c r="H6822" s="156">
        <v>0</v>
      </c>
      <c r="I6822" s="156">
        <v>1282.8283738060002</v>
      </c>
      <c r="J6822" s="156" t="s">
        <v>4328</v>
      </c>
      <c r="K6822" s="151" t="str">
        <f>IFERROR(IF(VLOOKUP(B6822,comp!$D:$L,1,FALSE)=B6822,"",""),"Novo")</f>
        <v/>
      </c>
    </row>
    <row r="6823" spans="1:11">
      <c r="A6823" s="151">
        <v>9868</v>
      </c>
      <c r="B6823" s="151">
        <v>3866</v>
      </c>
      <c r="C6823" s="151" t="s">
        <v>5091</v>
      </c>
      <c r="D6823" s="151" t="s">
        <v>727</v>
      </c>
      <c r="E6823" s="151">
        <v>10.5606838</v>
      </c>
      <c r="F6823" s="154" t="s">
        <v>9401</v>
      </c>
      <c r="G6823" s="156">
        <v>444.921608494</v>
      </c>
      <c r="H6823" s="156">
        <v>0</v>
      </c>
      <c r="I6823" s="156">
        <v>0.45692302500000004</v>
      </c>
      <c r="J6823" s="156" t="s">
        <v>4328</v>
      </c>
      <c r="K6823" s="151" t="str">
        <f>IFERROR(IF(VLOOKUP(B6823,comp!$D:$L,1,FALSE)=B6823,"",""),"Novo")</f>
        <v/>
      </c>
    </row>
    <row r="6824" spans="1:11">
      <c r="A6824" s="151">
        <v>9868</v>
      </c>
      <c r="B6824" s="151">
        <v>3867</v>
      </c>
      <c r="C6824" s="151" t="s">
        <v>5092</v>
      </c>
      <c r="D6824" s="151" t="s">
        <v>727</v>
      </c>
      <c r="E6824" s="151">
        <v>17.931623900000002</v>
      </c>
      <c r="F6824" s="154" t="s">
        <v>9169</v>
      </c>
      <c r="G6824" s="156">
        <v>1282.8283738060002</v>
      </c>
      <c r="H6824" s="156">
        <v>0</v>
      </c>
      <c r="I6824" s="156">
        <v>2.2311793420000003</v>
      </c>
      <c r="J6824" s="156" t="s">
        <v>4328</v>
      </c>
      <c r="K6824" s="151" t="str">
        <f>IFERROR(IF(VLOOKUP(B6824,comp!$D:$L,1,FALSE)=B6824,"",""),"Novo")</f>
        <v/>
      </c>
    </row>
    <row r="6825" spans="1:11">
      <c r="A6825" s="151">
        <v>9868</v>
      </c>
      <c r="B6825" s="151">
        <v>3868</v>
      </c>
      <c r="C6825" s="151" t="s">
        <v>2934</v>
      </c>
      <c r="D6825" s="151" t="s">
        <v>727</v>
      </c>
      <c r="E6825" s="151">
        <v>0.33846150000000003</v>
      </c>
      <c r="F6825" s="154" t="s">
        <v>7767</v>
      </c>
      <c r="G6825" s="156">
        <v>0.45692302500000004</v>
      </c>
      <c r="H6825" s="156">
        <v>0</v>
      </c>
      <c r="I6825" s="156">
        <v>9.9827437030000006</v>
      </c>
      <c r="J6825" s="156" t="s">
        <v>4328</v>
      </c>
      <c r="K6825" s="151" t="str">
        <f>IFERROR(IF(VLOOKUP(B6825,comp!$D:$L,1,FALSE)=B6825,"",""),"Novo")</f>
        <v/>
      </c>
    </row>
    <row r="6826" spans="1:11">
      <c r="A6826" s="151">
        <v>9868</v>
      </c>
      <c r="B6826" s="151">
        <v>3869</v>
      </c>
      <c r="C6826" s="151" t="s">
        <v>2914</v>
      </c>
      <c r="D6826" s="151" t="s">
        <v>727</v>
      </c>
      <c r="E6826" s="151">
        <v>0.74871790000000005</v>
      </c>
      <c r="F6826" s="154" t="s">
        <v>9402</v>
      </c>
      <c r="G6826" s="156">
        <v>2.2311793420000003</v>
      </c>
      <c r="H6826" s="156">
        <v>0</v>
      </c>
      <c r="I6826" s="156">
        <v>77.220000000000013</v>
      </c>
      <c r="J6826" s="156" t="s">
        <v>4328</v>
      </c>
      <c r="K6826" s="151" t="str">
        <f>IFERROR(IF(VLOOKUP(B6826,comp!$D:$L,1,FALSE)=B6826,"",""),"Novo")</f>
        <v/>
      </c>
    </row>
    <row r="6827" spans="1:11">
      <c r="A6827" s="151">
        <v>9868</v>
      </c>
      <c r="B6827" s="151">
        <v>3870</v>
      </c>
      <c r="C6827" s="151" t="s">
        <v>2941</v>
      </c>
      <c r="D6827" s="151" t="s">
        <v>727</v>
      </c>
      <c r="E6827" s="151">
        <v>1.5820513</v>
      </c>
      <c r="F6827" s="154" t="s">
        <v>9403</v>
      </c>
      <c r="G6827" s="156">
        <v>9.9827437030000006</v>
      </c>
      <c r="H6827" s="156">
        <v>0</v>
      </c>
      <c r="I6827" s="156">
        <v>6.4995385790000002</v>
      </c>
      <c r="J6827" s="156" t="s">
        <v>4328</v>
      </c>
      <c r="K6827" s="151" t="str">
        <f>IFERROR(IF(VLOOKUP(B6827,comp!$D:$L,1,FALSE)=B6827,"",""),"Novo")</f>
        <v/>
      </c>
    </row>
    <row r="6828" spans="1:11">
      <c r="A6828" s="151">
        <v>9868</v>
      </c>
      <c r="B6828" s="151">
        <v>3871</v>
      </c>
      <c r="C6828" s="151" t="s">
        <v>5093</v>
      </c>
      <c r="D6828" s="151" t="s">
        <v>727</v>
      </c>
      <c r="E6828" s="151">
        <v>4.4000000000000004</v>
      </c>
      <c r="F6828" s="154" t="s">
        <v>9404</v>
      </c>
      <c r="G6828" s="156">
        <v>77.220000000000013</v>
      </c>
      <c r="H6828" s="156">
        <v>0</v>
      </c>
      <c r="I6828" s="156">
        <v>35.255624255999997</v>
      </c>
      <c r="J6828" s="156" t="s">
        <v>4328</v>
      </c>
      <c r="K6828" s="151" t="str">
        <f>IFERROR(IF(VLOOKUP(B6828,comp!$D:$L,1,FALSE)=B6828,"",""),"Novo")</f>
        <v/>
      </c>
    </row>
    <row r="6829" spans="1:11">
      <c r="A6829" s="151">
        <v>9868</v>
      </c>
      <c r="B6829" s="151">
        <v>3872</v>
      </c>
      <c r="C6829" s="151" t="s">
        <v>2915</v>
      </c>
      <c r="D6829" s="151" t="s">
        <v>727</v>
      </c>
      <c r="E6829" s="151">
        <v>1.2769231000000001</v>
      </c>
      <c r="F6829" s="154" t="s">
        <v>9405</v>
      </c>
      <c r="G6829" s="156">
        <v>6.4995385790000002</v>
      </c>
      <c r="H6829" s="156">
        <v>0</v>
      </c>
      <c r="I6829" s="156">
        <v>8.2908117249999993</v>
      </c>
      <c r="J6829" s="156" t="s">
        <v>4328</v>
      </c>
      <c r="K6829" s="151" t="str">
        <f>IFERROR(IF(VLOOKUP(B6829,comp!$D:$L,1,FALSE)=B6829,"",""),"Novo")</f>
        <v/>
      </c>
    </row>
    <row r="6830" spans="1:11">
      <c r="A6830" s="151">
        <v>9868</v>
      </c>
      <c r="B6830" s="151">
        <v>3873</v>
      </c>
      <c r="C6830" s="151" t="s">
        <v>2940</v>
      </c>
      <c r="D6830" s="151" t="s">
        <v>727</v>
      </c>
      <c r="E6830" s="151">
        <v>2.9726496</v>
      </c>
      <c r="F6830" s="154" t="s">
        <v>9406</v>
      </c>
      <c r="G6830" s="156">
        <v>35.255624255999997</v>
      </c>
      <c r="H6830" s="156">
        <v>0</v>
      </c>
      <c r="I6830" s="156">
        <v>5.2418288450000006</v>
      </c>
      <c r="J6830" s="156" t="s">
        <v>4328</v>
      </c>
      <c r="K6830" s="151" t="str">
        <f>IFERROR(IF(VLOOKUP(B6830,comp!$D:$L,1,FALSE)=B6830,"",""),"Novo")</f>
        <v/>
      </c>
    </row>
    <row r="6831" spans="1:11">
      <c r="A6831" s="151">
        <v>9868</v>
      </c>
      <c r="B6831" s="151">
        <v>3874</v>
      </c>
      <c r="C6831" s="151" t="s">
        <v>5094</v>
      </c>
      <c r="D6831" s="151" t="s">
        <v>727</v>
      </c>
      <c r="E6831" s="151">
        <v>1.4418803</v>
      </c>
      <c r="F6831" s="154" t="s">
        <v>7590</v>
      </c>
      <c r="G6831" s="156">
        <v>8.2908117249999993</v>
      </c>
      <c r="H6831" s="156">
        <v>0</v>
      </c>
      <c r="I6831" s="156">
        <v>33.095128430999999</v>
      </c>
      <c r="J6831" s="156" t="s">
        <v>4328</v>
      </c>
      <c r="K6831" s="151" t="str">
        <f>IFERROR(IF(VLOOKUP(B6831,comp!$D:$L,1,FALSE)=B6831,"",""),"Novo")</f>
        <v/>
      </c>
    </row>
    <row r="6832" spans="1:11">
      <c r="A6832" s="151">
        <v>9868</v>
      </c>
      <c r="B6832" s="151">
        <v>3876</v>
      </c>
      <c r="C6832" s="151" t="s">
        <v>5095</v>
      </c>
      <c r="D6832" s="151" t="s">
        <v>727</v>
      </c>
      <c r="E6832" s="151">
        <v>1.1470085000000001</v>
      </c>
      <c r="F6832" s="154" t="s">
        <v>9407</v>
      </c>
      <c r="G6832" s="156">
        <v>5.2418288450000006</v>
      </c>
      <c r="H6832" s="156">
        <v>0</v>
      </c>
      <c r="I6832" s="156">
        <v>0.54276927600000002</v>
      </c>
      <c r="J6832" s="156" t="s">
        <v>4328</v>
      </c>
      <c r="K6832" s="151" t="str">
        <f>IFERROR(IF(VLOOKUP(B6832,comp!$D:$L,1,FALSE)=B6832,"",""),"Novo")</f>
        <v/>
      </c>
    </row>
    <row r="6833" spans="1:11">
      <c r="A6833" s="151">
        <v>9868</v>
      </c>
      <c r="B6833" s="151">
        <v>3878</v>
      </c>
      <c r="C6833" s="151" t="s">
        <v>5096</v>
      </c>
      <c r="D6833" s="151" t="s">
        <v>727</v>
      </c>
      <c r="E6833" s="151">
        <v>2.8803418999999999</v>
      </c>
      <c r="F6833" s="154" t="s">
        <v>9408</v>
      </c>
      <c r="G6833" s="156">
        <v>33.095128430999999</v>
      </c>
      <c r="H6833" s="156">
        <v>0</v>
      </c>
      <c r="I6833" s="156">
        <v>1.3543248239999999</v>
      </c>
      <c r="J6833" s="156" t="s">
        <v>4328</v>
      </c>
      <c r="K6833" s="151" t="str">
        <f>IFERROR(IF(VLOOKUP(B6833,comp!$D:$L,1,FALSE)=B6833,"",""),"Novo")</f>
        <v/>
      </c>
    </row>
    <row r="6834" spans="1:11">
      <c r="A6834" s="151">
        <v>9868</v>
      </c>
      <c r="B6834" s="151">
        <v>3883</v>
      </c>
      <c r="C6834" s="151" t="s">
        <v>5097</v>
      </c>
      <c r="D6834" s="151" t="s">
        <v>727</v>
      </c>
      <c r="E6834" s="151">
        <v>0.36923080000000003</v>
      </c>
      <c r="F6834" s="154" t="s">
        <v>7704</v>
      </c>
      <c r="G6834" s="156">
        <v>0.54276927600000002</v>
      </c>
      <c r="H6834" s="156">
        <v>0</v>
      </c>
      <c r="I6834" s="156">
        <v>80.048436264000017</v>
      </c>
      <c r="J6834" s="156" t="s">
        <v>4328</v>
      </c>
      <c r="K6834" s="151" t="str">
        <f>IFERROR(IF(VLOOKUP(B6834,comp!$D:$L,1,FALSE)=B6834,"",""),"Novo")</f>
        <v/>
      </c>
    </row>
    <row r="6835" spans="1:11">
      <c r="A6835" s="151">
        <v>9868</v>
      </c>
      <c r="B6835" s="151">
        <v>3884</v>
      </c>
      <c r="C6835" s="151" t="s">
        <v>5098</v>
      </c>
      <c r="D6835" s="151" t="s">
        <v>727</v>
      </c>
      <c r="E6835" s="151">
        <v>0.58376070000000002</v>
      </c>
      <c r="F6835" s="154" t="s">
        <v>7654</v>
      </c>
      <c r="G6835" s="156">
        <v>1.3543248239999999</v>
      </c>
      <c r="H6835" s="156">
        <v>0</v>
      </c>
      <c r="I6835" s="156">
        <v>3.3782819759999998</v>
      </c>
      <c r="J6835" s="156" t="s">
        <v>4328</v>
      </c>
      <c r="K6835" s="151" t="str">
        <f>IFERROR(IF(VLOOKUP(B6835,comp!$D:$L,1,FALSE)=B6835,"",""),"Novo")</f>
        <v/>
      </c>
    </row>
    <row r="6836" spans="1:11">
      <c r="A6836" s="151">
        <v>9868</v>
      </c>
      <c r="B6836" s="151">
        <v>3886</v>
      </c>
      <c r="C6836" s="151" t="s">
        <v>5099</v>
      </c>
      <c r="D6836" s="151" t="s">
        <v>727</v>
      </c>
      <c r="E6836" s="151">
        <v>4.4794872000000003</v>
      </c>
      <c r="F6836" s="154" t="s">
        <v>9409</v>
      </c>
      <c r="G6836" s="156">
        <v>80.048436264000017</v>
      </c>
      <c r="H6836" s="156">
        <v>0</v>
      </c>
      <c r="I6836" s="156">
        <v>503.02358848</v>
      </c>
      <c r="J6836" s="156" t="s">
        <v>4328</v>
      </c>
      <c r="K6836" s="151" t="str">
        <f>IFERROR(IF(VLOOKUP(B6836,comp!$D:$L,1,FALSE)=B6836,"",""),"Novo")</f>
        <v/>
      </c>
    </row>
    <row r="6837" spans="1:11">
      <c r="A6837" s="151">
        <v>9868</v>
      </c>
      <c r="B6837" s="151">
        <v>3889</v>
      </c>
      <c r="C6837" s="151" t="s">
        <v>5100</v>
      </c>
      <c r="D6837" s="151" t="s">
        <v>727</v>
      </c>
      <c r="E6837" s="151">
        <v>0.92051280000000002</v>
      </c>
      <c r="F6837" s="154" t="s">
        <v>9410</v>
      </c>
      <c r="G6837" s="156">
        <v>3.3782819759999998</v>
      </c>
      <c r="H6837" s="156">
        <v>0</v>
      </c>
      <c r="I6837" s="156">
        <v>0.92553849600000004</v>
      </c>
      <c r="J6837" s="156" t="s">
        <v>4328</v>
      </c>
      <c r="K6837" s="151" t="str">
        <f>IFERROR(IF(VLOOKUP(B6837,comp!$D:$L,1,FALSE)=B6837,"",""),"Novo")</f>
        <v/>
      </c>
    </row>
    <row r="6838" spans="1:11">
      <c r="A6838" s="151">
        <v>9868</v>
      </c>
      <c r="B6838" s="151">
        <v>3900</v>
      </c>
      <c r="C6838" s="151" t="s">
        <v>5101</v>
      </c>
      <c r="D6838" s="151" t="s">
        <v>727</v>
      </c>
      <c r="E6838" s="151">
        <v>11.2282051</v>
      </c>
      <c r="F6838" s="154" t="s">
        <v>9411</v>
      </c>
      <c r="G6838" s="156">
        <v>503.02358848</v>
      </c>
      <c r="H6838" s="156">
        <v>0</v>
      </c>
      <c r="I6838" s="156">
        <v>0.15664957400000001</v>
      </c>
      <c r="J6838" s="156" t="s">
        <v>4328</v>
      </c>
      <c r="K6838" s="151" t="str">
        <f>IFERROR(IF(VLOOKUP(B6838,comp!$D:$L,1,FALSE)=B6838,"",""),"Novo")</f>
        <v/>
      </c>
    </row>
    <row r="6839" spans="1:11">
      <c r="A6839" s="151">
        <v>9868</v>
      </c>
      <c r="B6839" s="151">
        <v>3903</v>
      </c>
      <c r="C6839" s="151" t="s">
        <v>2946</v>
      </c>
      <c r="D6839" s="151" t="s">
        <v>727</v>
      </c>
      <c r="E6839" s="151">
        <v>0.48205130000000002</v>
      </c>
      <c r="F6839" s="154" t="s">
        <v>8327</v>
      </c>
      <c r="G6839" s="156">
        <v>0.92553849600000004</v>
      </c>
      <c r="H6839" s="156">
        <v>0</v>
      </c>
      <c r="I6839" s="156">
        <v>24.672820639999998</v>
      </c>
      <c r="J6839" s="156" t="s">
        <v>4328</v>
      </c>
      <c r="K6839" s="151" t="str">
        <f>IFERROR(IF(VLOOKUP(B6839,comp!$D:$L,1,FALSE)=B6839,"",""),"Novo")</f>
        <v/>
      </c>
    </row>
    <row r="6840" spans="1:11">
      <c r="A6840" s="151">
        <v>9868</v>
      </c>
      <c r="B6840" s="151">
        <v>3904</v>
      </c>
      <c r="C6840" s="151" t="s">
        <v>2939</v>
      </c>
      <c r="D6840" s="151" t="s">
        <v>727</v>
      </c>
      <c r="E6840" s="151">
        <v>0.19829060000000001</v>
      </c>
      <c r="F6840" s="154" t="s">
        <v>7702</v>
      </c>
      <c r="G6840" s="156">
        <v>0.15664957400000001</v>
      </c>
      <c r="H6840" s="156">
        <v>0</v>
      </c>
      <c r="I6840" s="156">
        <v>0.53042739999999999</v>
      </c>
      <c r="J6840" s="156" t="s">
        <v>4328</v>
      </c>
      <c r="K6840" s="151" t="str">
        <f>IFERROR(IF(VLOOKUP(B6840,comp!$D:$L,1,FALSE)=B6840,"",""),"Novo")</f>
        <v/>
      </c>
    </row>
    <row r="6841" spans="1:11">
      <c r="A6841" s="151">
        <v>9868</v>
      </c>
      <c r="B6841" s="151">
        <v>3905</v>
      </c>
      <c r="C6841" s="151" t="s">
        <v>5102</v>
      </c>
      <c r="D6841" s="151" t="s">
        <v>727</v>
      </c>
      <c r="E6841" s="151">
        <v>2.4871794999999999</v>
      </c>
      <c r="F6841" s="154" t="s">
        <v>9412</v>
      </c>
      <c r="G6841" s="156">
        <v>24.672820639999998</v>
      </c>
      <c r="H6841" s="156">
        <v>0</v>
      </c>
      <c r="I6841" s="156">
        <v>6.6771282360000006</v>
      </c>
      <c r="J6841" s="156" t="s">
        <v>4328</v>
      </c>
      <c r="K6841" s="151" t="str">
        <f>IFERROR(IF(VLOOKUP(B6841,comp!$D:$L,1,FALSE)=B6841,"",""),"Novo")</f>
        <v/>
      </c>
    </row>
    <row r="6842" spans="1:11">
      <c r="A6842" s="151">
        <v>9868</v>
      </c>
      <c r="B6842" s="151">
        <v>3906</v>
      </c>
      <c r="C6842" s="151" t="s">
        <v>2945</v>
      </c>
      <c r="D6842" s="151" t="s">
        <v>727</v>
      </c>
      <c r="E6842" s="151">
        <v>0.36581200000000003</v>
      </c>
      <c r="F6842" s="154" t="s">
        <v>9413</v>
      </c>
      <c r="G6842" s="156">
        <v>0.53042739999999999</v>
      </c>
      <c r="H6842" s="156">
        <v>0</v>
      </c>
      <c r="I6842" s="156">
        <v>36.336102347999997</v>
      </c>
      <c r="J6842" s="156" t="s">
        <v>4328</v>
      </c>
      <c r="K6842" s="151" t="str">
        <f>IFERROR(IF(VLOOKUP(B6842,comp!$D:$L,1,FALSE)=B6842,"",""),"Novo")</f>
        <v/>
      </c>
    </row>
    <row r="6843" spans="1:11">
      <c r="A6843" s="151">
        <v>9868</v>
      </c>
      <c r="B6843" s="151">
        <v>3907</v>
      </c>
      <c r="C6843" s="151" t="s">
        <v>5103</v>
      </c>
      <c r="D6843" s="151" t="s">
        <v>727</v>
      </c>
      <c r="E6843" s="151">
        <v>1.2940171</v>
      </c>
      <c r="F6843" s="154" t="s">
        <v>9414</v>
      </c>
      <c r="G6843" s="156">
        <v>6.6771282360000006</v>
      </c>
      <c r="H6843" s="156">
        <v>0</v>
      </c>
      <c r="I6843" s="156">
        <v>3.3969229919999999</v>
      </c>
      <c r="J6843" s="156" t="s">
        <v>4328</v>
      </c>
      <c r="K6843" s="151" t="str">
        <f>IFERROR(IF(VLOOKUP(B6843,comp!$D:$L,1,FALSE)=B6843,"",""),"Novo")</f>
        <v/>
      </c>
    </row>
    <row r="6844" spans="1:11">
      <c r="A6844" s="151">
        <v>9868</v>
      </c>
      <c r="B6844" s="151">
        <v>7094</v>
      </c>
      <c r="C6844" s="151" t="s">
        <v>5104</v>
      </c>
      <c r="D6844" s="151" t="s">
        <v>727</v>
      </c>
      <c r="E6844" s="151">
        <v>3.0179486999999998</v>
      </c>
      <c r="F6844" s="154" t="s">
        <v>9415</v>
      </c>
      <c r="G6844" s="156">
        <v>36.336102347999997</v>
      </c>
      <c r="H6844" s="156">
        <v>0</v>
      </c>
      <c r="I6844" s="156">
        <v>43.896461301000002</v>
      </c>
      <c r="J6844" s="156" t="s">
        <v>4328</v>
      </c>
      <c r="K6844" s="151" t="str">
        <f>IFERROR(IF(VLOOKUP(B6844,comp!$D:$L,1,FALSE)=B6844,"",""),"Novo")</f>
        <v/>
      </c>
    </row>
    <row r="6845" spans="1:11">
      <c r="A6845" s="151">
        <v>9868</v>
      </c>
      <c r="B6845" s="151">
        <v>7098</v>
      </c>
      <c r="C6845" s="151" t="s">
        <v>5105</v>
      </c>
      <c r="D6845" s="151" t="s">
        <v>727</v>
      </c>
      <c r="E6845" s="151">
        <v>0.92307689999999998</v>
      </c>
      <c r="F6845" s="154" t="s">
        <v>7885</v>
      </c>
      <c r="G6845" s="156">
        <v>3.3969229919999999</v>
      </c>
      <c r="H6845" s="156">
        <v>0</v>
      </c>
      <c r="I6845" s="156">
        <v>3.403213584</v>
      </c>
      <c r="J6845" s="156" t="s">
        <v>4328</v>
      </c>
      <c r="K6845" s="151" t="str">
        <f>IFERROR(IF(VLOOKUP(B6845,comp!$D:$L,1,FALSE)=B6845,"",""),"Novo")</f>
        <v/>
      </c>
    </row>
    <row r="6846" spans="1:11">
      <c r="A6846" s="151">
        <v>9868</v>
      </c>
      <c r="B6846" s="151">
        <v>7103</v>
      </c>
      <c r="C6846" s="151" t="s">
        <v>5106</v>
      </c>
      <c r="D6846" s="151" t="s">
        <v>727</v>
      </c>
      <c r="E6846" s="151">
        <v>3.3179487000000001</v>
      </c>
      <c r="F6846" s="154" t="s">
        <v>9416</v>
      </c>
      <c r="G6846" s="156">
        <v>43.896461301000002</v>
      </c>
      <c r="H6846" s="156">
        <v>0</v>
      </c>
      <c r="I6846" s="156">
        <v>4690.3692326400005</v>
      </c>
      <c r="J6846" s="156" t="s">
        <v>4328</v>
      </c>
      <c r="K6846" s="151" t="str">
        <f>IFERROR(IF(VLOOKUP(B6846,comp!$D:$L,1,FALSE)=B6846,"",""),"Novo")</f>
        <v/>
      </c>
    </row>
    <row r="6847" spans="1:11">
      <c r="A6847" s="151">
        <v>9868</v>
      </c>
      <c r="B6847" s="151">
        <v>7104</v>
      </c>
      <c r="C6847" s="151" t="s">
        <v>2956</v>
      </c>
      <c r="D6847" s="151" t="s">
        <v>727</v>
      </c>
      <c r="E6847" s="151">
        <v>0.92478629999999995</v>
      </c>
      <c r="F6847" s="154" t="s">
        <v>7885</v>
      </c>
      <c r="G6847" s="156">
        <v>3.403213584</v>
      </c>
      <c r="H6847" s="156">
        <v>0</v>
      </c>
      <c r="I6847" s="156">
        <v>17.316051417000001</v>
      </c>
      <c r="J6847" s="156" t="s">
        <v>4328</v>
      </c>
      <c r="K6847" s="151" t="str">
        <f>IFERROR(IF(VLOOKUP(B6847,comp!$D:$L,1,FALSE)=B6847,"",""),"Novo")</f>
        <v/>
      </c>
    </row>
    <row r="6848" spans="1:11">
      <c r="A6848" s="151">
        <v>9868</v>
      </c>
      <c r="B6848" s="151">
        <v>7106</v>
      </c>
      <c r="C6848" s="151" t="s">
        <v>5107</v>
      </c>
      <c r="D6848" s="151" t="s">
        <v>727</v>
      </c>
      <c r="E6848" s="151">
        <v>34.286324800000003</v>
      </c>
      <c r="F6848" s="154" t="s">
        <v>9417</v>
      </c>
      <c r="G6848" s="156">
        <v>4690.3692326400005</v>
      </c>
      <c r="H6848" s="156">
        <v>0</v>
      </c>
      <c r="I6848" s="156">
        <v>1.4931965519999999</v>
      </c>
      <c r="J6848" s="156" t="s">
        <v>4328</v>
      </c>
      <c r="K6848" s="151" t="str">
        <f>IFERROR(IF(VLOOKUP(B6848,comp!$D:$L,1,FALSE)=B6848,"",""),"Novo")</f>
        <v/>
      </c>
    </row>
    <row r="6849" spans="1:11">
      <c r="A6849" s="151">
        <v>9868</v>
      </c>
      <c r="B6849" s="151">
        <v>7108</v>
      </c>
      <c r="C6849" s="151" t="s">
        <v>5108</v>
      </c>
      <c r="D6849" s="151" t="s">
        <v>727</v>
      </c>
      <c r="E6849" s="151">
        <v>2.0837607</v>
      </c>
      <c r="F6849" s="154" t="s">
        <v>9418</v>
      </c>
      <c r="G6849" s="156">
        <v>17.316051417000001</v>
      </c>
      <c r="H6849" s="156">
        <v>0</v>
      </c>
      <c r="I6849" s="156">
        <v>555.14711127200007</v>
      </c>
      <c r="J6849" s="156" t="s">
        <v>4328</v>
      </c>
      <c r="K6849" s="151" t="str">
        <f>IFERROR(IF(VLOOKUP(B6849,comp!$D:$L,1,FALSE)=B6849,"",""),"Novo")</f>
        <v/>
      </c>
    </row>
    <row r="6850" spans="1:11">
      <c r="A6850" s="151">
        <v>9868</v>
      </c>
      <c r="B6850" s="151">
        <v>7109</v>
      </c>
      <c r="C6850" s="151" t="s">
        <v>2961</v>
      </c>
      <c r="D6850" s="151" t="s">
        <v>727</v>
      </c>
      <c r="E6850" s="151">
        <v>0.6119658</v>
      </c>
      <c r="F6850" s="154" t="s">
        <v>9279</v>
      </c>
      <c r="G6850" s="156">
        <v>1.4931965519999999</v>
      </c>
      <c r="H6850" s="156">
        <v>0</v>
      </c>
      <c r="I6850" s="156">
        <v>37.982136931000007</v>
      </c>
      <c r="J6850" s="156" t="s">
        <v>4328</v>
      </c>
      <c r="K6850" s="151" t="str">
        <f>IFERROR(IF(VLOOKUP(B6850,comp!$D:$L,1,FALSE)=B6850,"",""),"Novo")</f>
        <v/>
      </c>
    </row>
    <row r="6851" spans="1:11">
      <c r="A6851" s="151">
        <v>9868</v>
      </c>
      <c r="B6851" s="151">
        <v>7110</v>
      </c>
      <c r="C6851" s="151" t="s">
        <v>5109</v>
      </c>
      <c r="D6851" s="151" t="s">
        <v>727</v>
      </c>
      <c r="E6851" s="151">
        <v>11.7965812</v>
      </c>
      <c r="F6851" s="154" t="s">
        <v>9419</v>
      </c>
      <c r="G6851" s="156">
        <v>555.14711127200007</v>
      </c>
      <c r="H6851" s="156">
        <v>0</v>
      </c>
      <c r="I6851" s="156">
        <v>153.57692295000001</v>
      </c>
      <c r="J6851" s="156" t="s">
        <v>4328</v>
      </c>
      <c r="K6851" s="151" t="str">
        <f>IFERROR(IF(VLOOKUP(B6851,comp!$D:$L,1,FALSE)=B6851,"",""),"Novo")</f>
        <v/>
      </c>
    </row>
    <row r="6852" spans="1:11">
      <c r="A6852" s="151">
        <v>9868</v>
      </c>
      <c r="B6852" s="151">
        <v>7114</v>
      </c>
      <c r="C6852" s="151" t="s">
        <v>2958</v>
      </c>
      <c r="D6852" s="151" t="s">
        <v>727</v>
      </c>
      <c r="E6852" s="151">
        <v>3.0854701000000002</v>
      </c>
      <c r="F6852" s="154" t="s">
        <v>9420</v>
      </c>
      <c r="G6852" s="156">
        <v>37.982136931000007</v>
      </c>
      <c r="H6852" s="156">
        <v>0</v>
      </c>
      <c r="I6852" s="156">
        <v>29.416871618999998</v>
      </c>
      <c r="J6852" s="156" t="s">
        <v>4328</v>
      </c>
      <c r="K6852" s="151" t="str">
        <f>IFERROR(IF(VLOOKUP(B6852,comp!$D:$L,1,FALSE)=B6852,"",""),"Novo")</f>
        <v/>
      </c>
    </row>
    <row r="6853" spans="1:11">
      <c r="A6853" s="151">
        <v>9868</v>
      </c>
      <c r="B6853" s="151">
        <v>7118</v>
      </c>
      <c r="C6853" s="151" t="s">
        <v>5110</v>
      </c>
      <c r="D6853" s="151" t="s">
        <v>727</v>
      </c>
      <c r="E6853" s="151">
        <v>6.2051281999999999</v>
      </c>
      <c r="F6853" s="154" t="s">
        <v>7146</v>
      </c>
      <c r="G6853" s="156">
        <v>153.57692295000001</v>
      </c>
      <c r="H6853" s="156">
        <v>0</v>
      </c>
      <c r="I6853" s="156">
        <v>17.316051417000001</v>
      </c>
      <c r="J6853" s="156" t="s">
        <v>4328</v>
      </c>
      <c r="K6853" s="151" t="str">
        <f>IFERROR(IF(VLOOKUP(B6853,comp!$D:$L,1,FALSE)=B6853,"",""),"Novo")</f>
        <v/>
      </c>
    </row>
    <row r="6854" spans="1:11">
      <c r="A6854" s="151">
        <v>9868</v>
      </c>
      <c r="B6854" s="151">
        <v>7119</v>
      </c>
      <c r="C6854" s="151" t="s">
        <v>5111</v>
      </c>
      <c r="D6854" s="151" t="s">
        <v>727</v>
      </c>
      <c r="E6854" s="151">
        <v>2.7162392999999998</v>
      </c>
      <c r="F6854" s="154" t="s">
        <v>9421</v>
      </c>
      <c r="G6854" s="156">
        <v>29.416871618999998</v>
      </c>
      <c r="H6854" s="156">
        <v>0</v>
      </c>
      <c r="I6854" s="156">
        <v>19.420170880000001</v>
      </c>
      <c r="J6854" s="156" t="s">
        <v>4328</v>
      </c>
      <c r="K6854" s="151" t="str">
        <f>IFERROR(IF(VLOOKUP(B6854,comp!$D:$L,1,FALSE)=B6854,"",""),"Novo")</f>
        <v/>
      </c>
    </row>
    <row r="6855" spans="1:11">
      <c r="A6855" s="151">
        <v>9868</v>
      </c>
      <c r="B6855" s="151">
        <v>7120</v>
      </c>
      <c r="C6855" s="151" t="s">
        <v>5112</v>
      </c>
      <c r="D6855" s="151" t="s">
        <v>727</v>
      </c>
      <c r="E6855" s="151">
        <v>2.0837607</v>
      </c>
      <c r="F6855" s="154" t="s">
        <v>9418</v>
      </c>
      <c r="G6855" s="156">
        <v>17.316051417000001</v>
      </c>
      <c r="H6855" s="156">
        <v>0</v>
      </c>
      <c r="I6855" s="156">
        <v>28.06865007</v>
      </c>
      <c r="J6855" s="156" t="s">
        <v>4328</v>
      </c>
      <c r="K6855" s="151" t="str">
        <f>IFERROR(IF(VLOOKUP(B6855,comp!$D:$L,1,FALSE)=B6855,"",""),"Novo")</f>
        <v/>
      </c>
    </row>
    <row r="6856" spans="1:11">
      <c r="A6856" s="151">
        <v>9868</v>
      </c>
      <c r="B6856" s="151">
        <v>7121</v>
      </c>
      <c r="C6856" s="151" t="s">
        <v>2953</v>
      </c>
      <c r="D6856" s="151" t="s">
        <v>727</v>
      </c>
      <c r="E6856" s="151">
        <v>2.2068376000000001</v>
      </c>
      <c r="F6856" s="154" t="s">
        <v>9422</v>
      </c>
      <c r="G6856" s="156">
        <v>19.420170880000001</v>
      </c>
      <c r="H6856" s="156">
        <v>0</v>
      </c>
      <c r="I6856" s="156">
        <v>4.9672648849999996</v>
      </c>
      <c r="J6856" s="156" t="s">
        <v>4328</v>
      </c>
      <c r="K6856" s="151" t="str">
        <f>IFERROR(IF(VLOOKUP(B6856,comp!$D:$L,1,FALSE)=B6856,"",""),"Novo")</f>
        <v/>
      </c>
    </row>
    <row r="6857" spans="1:11">
      <c r="A6857" s="151">
        <v>9868</v>
      </c>
      <c r="B6857" s="151">
        <v>7122</v>
      </c>
      <c r="C6857" s="151" t="s">
        <v>5113</v>
      </c>
      <c r="D6857" s="151" t="s">
        <v>727</v>
      </c>
      <c r="E6857" s="151">
        <v>2.6529915000000002</v>
      </c>
      <c r="F6857" s="154" t="s">
        <v>8405</v>
      </c>
      <c r="G6857" s="156">
        <v>28.06865007</v>
      </c>
      <c r="H6857" s="156">
        <v>0</v>
      </c>
      <c r="I6857" s="156">
        <v>122.530973433</v>
      </c>
      <c r="J6857" s="156" t="s">
        <v>4328</v>
      </c>
      <c r="K6857" s="151" t="str">
        <f>IFERROR(IF(VLOOKUP(B6857,comp!$D:$L,1,FALSE)=B6857,"",""),"Novo")</f>
        <v/>
      </c>
    </row>
    <row r="6858" spans="1:11">
      <c r="A6858" s="151">
        <v>9868</v>
      </c>
      <c r="B6858" s="151">
        <v>7123</v>
      </c>
      <c r="C6858" s="151" t="s">
        <v>5114</v>
      </c>
      <c r="D6858" s="151" t="s">
        <v>727</v>
      </c>
      <c r="E6858" s="151">
        <v>1.1162392999999999</v>
      </c>
      <c r="F6858" s="154" t="s">
        <v>8349</v>
      </c>
      <c r="G6858" s="156">
        <v>4.9672648849999996</v>
      </c>
      <c r="H6858" s="156">
        <v>0</v>
      </c>
      <c r="I6858" s="156">
        <v>17.400444537000002</v>
      </c>
      <c r="J6858" s="156" t="s">
        <v>4328</v>
      </c>
      <c r="K6858" s="151" t="str">
        <f>IFERROR(IF(VLOOKUP(B6858,comp!$D:$L,1,FALSE)=B6858,"",""),"Novo")</f>
        <v/>
      </c>
    </row>
    <row r="6859" spans="1:11">
      <c r="A6859" s="151">
        <v>9868</v>
      </c>
      <c r="B6859" s="151">
        <v>7126</v>
      </c>
      <c r="C6859" s="151" t="s">
        <v>5115</v>
      </c>
      <c r="D6859" s="151" t="s">
        <v>727</v>
      </c>
      <c r="E6859" s="151">
        <v>5.5418802999999999</v>
      </c>
      <c r="F6859" s="154" t="s">
        <v>8689</v>
      </c>
      <c r="G6859" s="156">
        <v>122.530973433</v>
      </c>
      <c r="H6859" s="156">
        <v>0</v>
      </c>
      <c r="I6859" s="156">
        <v>23.981897903999997</v>
      </c>
      <c r="J6859" s="156" t="s">
        <v>4328</v>
      </c>
      <c r="K6859" s="151" t="str">
        <f>IFERROR(IF(VLOOKUP(B6859,comp!$D:$L,1,FALSE)=B6859,"",""),"Novo")</f>
        <v/>
      </c>
    </row>
    <row r="6860" spans="1:11">
      <c r="A6860" s="151">
        <v>9868</v>
      </c>
      <c r="B6860" s="151">
        <v>7128</v>
      </c>
      <c r="C6860" s="151" t="s">
        <v>5116</v>
      </c>
      <c r="D6860" s="151" t="s">
        <v>727</v>
      </c>
      <c r="E6860" s="151">
        <v>2.0888889000000002</v>
      </c>
      <c r="F6860" s="154" t="s">
        <v>9423</v>
      </c>
      <c r="G6860" s="156">
        <v>17.400444537000002</v>
      </c>
      <c r="H6860" s="156">
        <v>0</v>
      </c>
      <c r="I6860" s="156">
        <v>50.621607372</v>
      </c>
      <c r="J6860" s="156" t="s">
        <v>4328</v>
      </c>
      <c r="K6860" s="151" t="str">
        <f>IFERROR(IF(VLOOKUP(B6860,comp!$D:$L,1,FALSE)=B6860,"",""),"Novo")</f>
        <v/>
      </c>
    </row>
    <row r="6861" spans="1:11">
      <c r="A6861" s="151">
        <v>9868</v>
      </c>
      <c r="B6861" s="151">
        <v>7129</v>
      </c>
      <c r="C6861" s="151" t="s">
        <v>5117</v>
      </c>
      <c r="D6861" s="151" t="s">
        <v>727</v>
      </c>
      <c r="E6861" s="151">
        <v>2.4521367999999999</v>
      </c>
      <c r="F6861" s="154" t="s">
        <v>7661</v>
      </c>
      <c r="G6861" s="156">
        <v>23.981897903999997</v>
      </c>
      <c r="H6861" s="156">
        <v>0</v>
      </c>
      <c r="I6861" s="156">
        <v>75.714411014000007</v>
      </c>
      <c r="J6861" s="156" t="s">
        <v>4328</v>
      </c>
      <c r="K6861" s="151" t="str">
        <f>IFERROR(IF(VLOOKUP(B6861,comp!$D:$L,1,FALSE)=B6861,"",""),"Novo")</f>
        <v/>
      </c>
    </row>
    <row r="6862" spans="1:11">
      <c r="A6862" s="151">
        <v>9868</v>
      </c>
      <c r="B6862" s="151">
        <v>7130</v>
      </c>
      <c r="C6862" s="151" t="s">
        <v>5118</v>
      </c>
      <c r="D6862" s="151" t="s">
        <v>727</v>
      </c>
      <c r="E6862" s="151">
        <v>3.5623931999999998</v>
      </c>
      <c r="F6862" s="154" t="s">
        <v>9424</v>
      </c>
      <c r="G6862" s="156">
        <v>50.621607372</v>
      </c>
      <c r="H6862" s="156">
        <v>0</v>
      </c>
      <c r="I6862" s="156">
        <v>419.69230947600005</v>
      </c>
      <c r="J6862" s="156" t="s">
        <v>4328</v>
      </c>
      <c r="K6862" s="151" t="str">
        <f>IFERROR(IF(VLOOKUP(B6862,comp!$D:$L,1,FALSE)=B6862,"",""),"Novo")</f>
        <v/>
      </c>
    </row>
    <row r="6863" spans="1:11">
      <c r="A6863" s="151">
        <v>9868</v>
      </c>
      <c r="B6863" s="151">
        <v>7131</v>
      </c>
      <c r="C6863" s="151" t="s">
        <v>5119</v>
      </c>
      <c r="D6863" s="151" t="s">
        <v>727</v>
      </c>
      <c r="E6863" s="151">
        <v>4.3564103000000003</v>
      </c>
      <c r="F6863" s="154" t="s">
        <v>7065</v>
      </c>
      <c r="G6863" s="156">
        <v>75.714411014000007</v>
      </c>
      <c r="H6863" s="156">
        <v>0</v>
      </c>
      <c r="I6863" s="156">
        <v>2240.754188115</v>
      </c>
      <c r="J6863" s="156" t="s">
        <v>4328</v>
      </c>
      <c r="K6863" s="151" t="str">
        <f>IFERROR(IF(VLOOKUP(B6863,comp!$D:$L,1,FALSE)=B6863,"",""),"Novo")</f>
        <v/>
      </c>
    </row>
    <row r="6864" spans="1:11">
      <c r="A6864" s="151">
        <v>9868</v>
      </c>
      <c r="B6864" s="151">
        <v>7132</v>
      </c>
      <c r="C6864" s="151" t="s">
        <v>5120</v>
      </c>
      <c r="D6864" s="151" t="s">
        <v>727</v>
      </c>
      <c r="E6864" s="151">
        <v>10.256410300000001</v>
      </c>
      <c r="F6864" s="154" t="s">
        <v>9425</v>
      </c>
      <c r="G6864" s="156">
        <v>419.69230947600005</v>
      </c>
      <c r="H6864" s="156">
        <v>0</v>
      </c>
      <c r="I6864" s="156">
        <v>6.2524275850000004</v>
      </c>
      <c r="J6864" s="156" t="s">
        <v>4328</v>
      </c>
      <c r="K6864" s="151" t="str">
        <f>IFERROR(IF(VLOOKUP(B6864,comp!$D:$L,1,FALSE)=B6864,"",""),"Novo")</f>
        <v/>
      </c>
    </row>
    <row r="6865" spans="1:11">
      <c r="A6865" s="151">
        <v>9868</v>
      </c>
      <c r="B6865" s="151">
        <v>7133</v>
      </c>
      <c r="C6865" s="151" t="s">
        <v>5121</v>
      </c>
      <c r="D6865" s="151" t="s">
        <v>727</v>
      </c>
      <c r="E6865" s="151">
        <v>23.699145300000001</v>
      </c>
      <c r="F6865" s="154" t="s">
        <v>9426</v>
      </c>
      <c r="G6865" s="156">
        <v>2240.754188115</v>
      </c>
      <c r="H6865" s="156">
        <v>0</v>
      </c>
      <c r="I6865" s="156">
        <v>10.337846087999999</v>
      </c>
      <c r="J6865" s="156" t="s">
        <v>4328</v>
      </c>
      <c r="K6865" s="151" t="str">
        <f>IFERROR(IF(VLOOKUP(B6865,comp!$D:$L,1,FALSE)=B6865,"",""),"Novo")</f>
        <v/>
      </c>
    </row>
    <row r="6866" spans="1:11">
      <c r="A6866" s="151">
        <v>9868</v>
      </c>
      <c r="B6866" s="151">
        <v>7135</v>
      </c>
      <c r="C6866" s="151" t="s">
        <v>5122</v>
      </c>
      <c r="D6866" s="151" t="s">
        <v>727</v>
      </c>
      <c r="E6866" s="151">
        <v>1.2529915</v>
      </c>
      <c r="F6866" s="154" t="s">
        <v>7777</v>
      </c>
      <c r="G6866" s="156">
        <v>6.2524275850000004</v>
      </c>
      <c r="H6866" s="156">
        <v>0</v>
      </c>
      <c r="I6866" s="156">
        <v>23.162564004</v>
      </c>
      <c r="J6866" s="156" t="s">
        <v>4328</v>
      </c>
      <c r="K6866" s="151" t="str">
        <f>IFERROR(IF(VLOOKUP(B6866,comp!$D:$L,1,FALSE)=B6866,"",""),"Novo")</f>
        <v/>
      </c>
    </row>
    <row r="6867" spans="1:11">
      <c r="A6867" s="151">
        <v>9868</v>
      </c>
      <c r="B6867" s="151">
        <v>7136</v>
      </c>
      <c r="C6867" s="151" t="s">
        <v>2959</v>
      </c>
      <c r="D6867" s="151" t="s">
        <v>727</v>
      </c>
      <c r="E6867" s="151">
        <v>1.6102563999999999</v>
      </c>
      <c r="F6867" s="154" t="s">
        <v>9427</v>
      </c>
      <c r="G6867" s="156">
        <v>10.337846087999999</v>
      </c>
      <c r="H6867" s="156">
        <v>0</v>
      </c>
      <c r="I6867" s="156">
        <v>0.261538506</v>
      </c>
      <c r="J6867" s="156" t="s">
        <v>4328</v>
      </c>
      <c r="K6867" s="151" t="str">
        <f>IFERROR(IF(VLOOKUP(B6867,comp!$D:$L,1,FALSE)=B6867,"",""),"Novo")</f>
        <v/>
      </c>
    </row>
    <row r="6868" spans="1:11">
      <c r="A6868" s="151">
        <v>9868</v>
      </c>
      <c r="B6868" s="151">
        <v>7137</v>
      </c>
      <c r="C6868" s="151" t="s">
        <v>2955</v>
      </c>
      <c r="D6868" s="151" t="s">
        <v>727</v>
      </c>
      <c r="E6868" s="151">
        <v>2.4102564000000002</v>
      </c>
      <c r="F6868" s="154" t="s">
        <v>9428</v>
      </c>
      <c r="G6868" s="156">
        <v>23.162564004</v>
      </c>
      <c r="H6868" s="156">
        <v>0</v>
      </c>
      <c r="I6868" s="156">
        <v>0.33418804499999993</v>
      </c>
      <c r="J6868" s="156" t="s">
        <v>4328</v>
      </c>
      <c r="K6868" s="151" t="str">
        <f>IFERROR(IF(VLOOKUP(B6868,comp!$D:$L,1,FALSE)=B6868,"",""),"Novo")</f>
        <v/>
      </c>
    </row>
    <row r="6869" spans="1:11">
      <c r="A6869" s="151">
        <v>9868</v>
      </c>
      <c r="B6869" s="151">
        <v>7138</v>
      </c>
      <c r="C6869" s="151" t="s">
        <v>2952</v>
      </c>
      <c r="D6869" s="151" t="s">
        <v>727</v>
      </c>
      <c r="E6869" s="151">
        <v>0.25641029999999998</v>
      </c>
      <c r="F6869" s="154" t="s">
        <v>7983</v>
      </c>
      <c r="G6869" s="156">
        <v>0.261538506</v>
      </c>
      <c r="H6869" s="156">
        <v>0</v>
      </c>
      <c r="I6869" s="156">
        <v>3.292034154</v>
      </c>
      <c r="J6869" s="156" t="s">
        <v>4328</v>
      </c>
      <c r="K6869" s="151" t="str">
        <f>IFERROR(IF(VLOOKUP(B6869,comp!$D:$L,1,FALSE)=B6869,"",""),"Novo")</f>
        <v/>
      </c>
    </row>
    <row r="6870" spans="1:11">
      <c r="A6870" s="151">
        <v>9868</v>
      </c>
      <c r="B6870" s="151">
        <v>7139</v>
      </c>
      <c r="C6870" s="151" t="s">
        <v>2954</v>
      </c>
      <c r="D6870" s="151" t="s">
        <v>727</v>
      </c>
      <c r="E6870" s="151">
        <v>0.29059829999999998</v>
      </c>
      <c r="F6870" s="154" t="s">
        <v>8183</v>
      </c>
      <c r="G6870" s="156">
        <v>0.33418804499999993</v>
      </c>
      <c r="H6870" s="156">
        <v>0</v>
      </c>
      <c r="I6870" s="156">
        <v>19.688888691999999</v>
      </c>
      <c r="J6870" s="156" t="s">
        <v>4328</v>
      </c>
      <c r="K6870" s="151" t="str">
        <f>IFERROR(IF(VLOOKUP(B6870,comp!$D:$L,1,FALSE)=B6870,"",""),"Novo")</f>
        <v/>
      </c>
    </row>
    <row r="6871" spans="1:11">
      <c r="A6871" s="151">
        <v>9868</v>
      </c>
      <c r="B6871" s="151">
        <v>7140</v>
      </c>
      <c r="C6871" s="151" t="s">
        <v>2957</v>
      </c>
      <c r="D6871" s="151" t="s">
        <v>727</v>
      </c>
      <c r="E6871" s="151">
        <v>0.90940169999999998</v>
      </c>
      <c r="F6871" s="154" t="s">
        <v>9206</v>
      </c>
      <c r="G6871" s="156">
        <v>3.292034154</v>
      </c>
      <c r="H6871" s="156">
        <v>0</v>
      </c>
      <c r="I6871" s="156">
        <v>21.511692093999997</v>
      </c>
      <c r="J6871" s="156" t="s">
        <v>4328</v>
      </c>
      <c r="K6871" s="151" t="str">
        <f>IFERROR(IF(VLOOKUP(B6871,comp!$D:$L,1,FALSE)=B6871,"",""),"Novo")</f>
        <v/>
      </c>
    </row>
    <row r="6872" spans="1:11">
      <c r="A6872" s="151">
        <v>9868</v>
      </c>
      <c r="B6872" s="151">
        <v>7141</v>
      </c>
      <c r="C6872" s="151" t="s">
        <v>5123</v>
      </c>
      <c r="D6872" s="151" t="s">
        <v>727</v>
      </c>
      <c r="E6872" s="151">
        <v>2.2222222</v>
      </c>
      <c r="F6872" s="154" t="s">
        <v>9429</v>
      </c>
      <c r="G6872" s="156">
        <v>19.688888691999999</v>
      </c>
      <c r="H6872" s="156">
        <v>0</v>
      </c>
      <c r="I6872" s="156">
        <v>221.70280476599999</v>
      </c>
      <c r="J6872" s="156" t="s">
        <v>4328</v>
      </c>
      <c r="K6872" s="151" t="str">
        <f>IFERROR(IF(VLOOKUP(B6872,comp!$D:$L,1,FALSE)=B6872,"",""),"Novo")</f>
        <v/>
      </c>
    </row>
    <row r="6873" spans="1:11">
      <c r="A6873" s="151">
        <v>9868</v>
      </c>
      <c r="B6873" s="151">
        <v>7142</v>
      </c>
      <c r="C6873" s="151" t="s">
        <v>5124</v>
      </c>
      <c r="D6873" s="151" t="s">
        <v>727</v>
      </c>
      <c r="E6873" s="151">
        <v>2.3230768999999998</v>
      </c>
      <c r="F6873" s="154" t="s">
        <v>9430</v>
      </c>
      <c r="G6873" s="156">
        <v>21.511692093999997</v>
      </c>
      <c r="H6873" s="156">
        <v>0</v>
      </c>
      <c r="I6873" s="156">
        <v>762.94922916600001</v>
      </c>
      <c r="J6873" s="156" t="s">
        <v>4328</v>
      </c>
      <c r="K6873" s="151" t="str">
        <f>IFERROR(IF(VLOOKUP(B6873,comp!$D:$L,1,FALSE)=B6873,"",""),"Novo")</f>
        <v/>
      </c>
    </row>
    <row r="6874" spans="1:11">
      <c r="A6874" s="151">
        <v>9868</v>
      </c>
      <c r="B6874" s="151">
        <v>7143</v>
      </c>
      <c r="C6874" s="151" t="s">
        <v>5125</v>
      </c>
      <c r="D6874" s="151" t="s">
        <v>727</v>
      </c>
      <c r="E6874" s="151">
        <v>7.4547008999999997</v>
      </c>
      <c r="F6874" s="154" t="s">
        <v>9354</v>
      </c>
      <c r="G6874" s="156">
        <v>221.70280476599999</v>
      </c>
      <c r="H6874" s="156">
        <v>0</v>
      </c>
      <c r="I6874" s="156">
        <v>1410.6324783759999</v>
      </c>
      <c r="J6874" s="156" t="s">
        <v>4328</v>
      </c>
      <c r="K6874" s="151" t="str">
        <f>IFERROR(IF(VLOOKUP(B6874,comp!$D:$L,1,FALSE)=B6874,"",""),"Novo")</f>
        <v/>
      </c>
    </row>
    <row r="6875" spans="1:11">
      <c r="A6875" s="151">
        <v>9868</v>
      </c>
      <c r="B6875" s="151">
        <v>7144</v>
      </c>
      <c r="C6875" s="151" t="s">
        <v>5126</v>
      </c>
      <c r="D6875" s="151" t="s">
        <v>727</v>
      </c>
      <c r="E6875" s="151">
        <v>13.8290598</v>
      </c>
      <c r="F6875" s="154" t="s">
        <v>9431</v>
      </c>
      <c r="G6875" s="156">
        <v>762.94922916600001</v>
      </c>
      <c r="H6875" s="156">
        <v>0</v>
      </c>
      <c r="I6875" s="156">
        <v>6503.9054913099999</v>
      </c>
      <c r="J6875" s="156" t="s">
        <v>4328</v>
      </c>
      <c r="K6875" s="151" t="str">
        <f>IFERROR(IF(VLOOKUP(B6875,comp!$D:$L,1,FALSE)=B6875,"",""),"Novo")</f>
        <v/>
      </c>
    </row>
    <row r="6876" spans="1:11">
      <c r="A6876" s="151">
        <v>9868</v>
      </c>
      <c r="B6876" s="151">
        <v>7145</v>
      </c>
      <c r="C6876" s="151" t="s">
        <v>5127</v>
      </c>
      <c r="D6876" s="151" t="s">
        <v>727</v>
      </c>
      <c r="E6876" s="151">
        <v>18.803418799999999</v>
      </c>
      <c r="F6876" s="154" t="s">
        <v>9432</v>
      </c>
      <c r="G6876" s="156">
        <v>1410.6324783759999</v>
      </c>
      <c r="H6876" s="156">
        <v>0</v>
      </c>
      <c r="I6876" s="156">
        <v>14.569179395999999</v>
      </c>
      <c r="J6876" s="156" t="s">
        <v>4328</v>
      </c>
      <c r="K6876" s="151" t="str">
        <f>IFERROR(IF(VLOOKUP(B6876,comp!$D:$L,1,FALSE)=B6876,"",""),"Novo")</f>
        <v/>
      </c>
    </row>
    <row r="6877" spans="1:11">
      <c r="A6877" s="151">
        <v>9868</v>
      </c>
      <c r="B6877" s="151">
        <v>7146</v>
      </c>
      <c r="C6877" s="151" t="s">
        <v>5128</v>
      </c>
      <c r="D6877" s="151" t="s">
        <v>727</v>
      </c>
      <c r="E6877" s="151">
        <v>40.374358999999998</v>
      </c>
      <c r="F6877" s="154" t="s">
        <v>9433</v>
      </c>
      <c r="G6877" s="156">
        <v>6503.9054913099999</v>
      </c>
      <c r="H6877" s="156">
        <v>0</v>
      </c>
      <c r="I6877" s="156">
        <v>23.923973882999999</v>
      </c>
      <c r="J6877" s="156" t="s">
        <v>4328</v>
      </c>
      <c r="K6877" s="151" t="str">
        <f>IFERROR(IF(VLOOKUP(B6877,comp!$D:$L,1,FALSE)=B6877,"",""),"Novo")</f>
        <v/>
      </c>
    </row>
    <row r="6878" spans="1:11">
      <c r="A6878" s="151">
        <v>9868</v>
      </c>
      <c r="B6878" s="151">
        <v>9856</v>
      </c>
      <c r="C6878" s="151" t="s">
        <v>5129</v>
      </c>
      <c r="D6878" s="151" t="s">
        <v>826</v>
      </c>
      <c r="E6878" s="151">
        <v>1.9119657999999999</v>
      </c>
      <c r="F6878" s="154" t="s">
        <v>9195</v>
      </c>
      <c r="G6878" s="156">
        <v>14.569179395999999</v>
      </c>
      <c r="H6878" s="156">
        <v>0</v>
      </c>
      <c r="I6878" s="156">
        <v>465.19035904799995</v>
      </c>
      <c r="J6878" s="156" t="s">
        <v>4328</v>
      </c>
      <c r="K6878" s="151" t="str">
        <f>IFERROR(IF(VLOOKUP(B6878,comp!$D:$L,1,FALSE)=B6878,"",""),"Novo")</f>
        <v/>
      </c>
    </row>
    <row r="6879" spans="1:11">
      <c r="A6879" s="151">
        <v>9868</v>
      </c>
      <c r="B6879" s="151">
        <v>9859</v>
      </c>
      <c r="C6879" s="151" t="s">
        <v>5130</v>
      </c>
      <c r="D6879" s="151" t="s">
        <v>826</v>
      </c>
      <c r="E6879" s="151">
        <v>2.4487179000000001</v>
      </c>
      <c r="F6879" s="154" t="s">
        <v>9434</v>
      </c>
      <c r="G6879" s="156">
        <v>23.923973882999999</v>
      </c>
      <c r="H6879" s="156">
        <v>0</v>
      </c>
      <c r="I6879" s="156">
        <v>140.102358348</v>
      </c>
      <c r="J6879" s="156" t="s">
        <v>4328</v>
      </c>
      <c r="K6879" s="151" t="str">
        <f>IFERROR(IF(VLOOKUP(B6879,comp!$D:$L,1,FALSE)=B6879,"",""),"Novo")</f>
        <v/>
      </c>
    </row>
    <row r="6880" spans="1:11">
      <c r="A6880" s="151">
        <v>9868</v>
      </c>
      <c r="B6880" s="151">
        <v>9860</v>
      </c>
      <c r="C6880" s="151" t="s">
        <v>5131</v>
      </c>
      <c r="D6880" s="151" t="s">
        <v>826</v>
      </c>
      <c r="E6880" s="151">
        <v>10.7982906</v>
      </c>
      <c r="F6880" s="154" t="s">
        <v>9435</v>
      </c>
      <c r="G6880" s="156">
        <v>465.19035904799995</v>
      </c>
      <c r="H6880" s="156">
        <v>0</v>
      </c>
      <c r="I6880" s="156">
        <v>227.13922938000002</v>
      </c>
      <c r="J6880" s="156" t="s">
        <v>4328</v>
      </c>
      <c r="K6880" s="151" t="str">
        <f>IFERROR(IF(VLOOKUP(B6880,comp!$D:$L,1,FALSE)=B6880,"",""),"Novo")</f>
        <v/>
      </c>
    </row>
    <row r="6881" spans="1:11">
      <c r="A6881" s="151">
        <v>9868</v>
      </c>
      <c r="B6881" s="151">
        <v>9861</v>
      </c>
      <c r="C6881" s="151" t="s">
        <v>5132</v>
      </c>
      <c r="D6881" s="151" t="s">
        <v>826</v>
      </c>
      <c r="E6881" s="151">
        <v>5.9264957000000003</v>
      </c>
      <c r="F6881" s="154" t="s">
        <v>9436</v>
      </c>
      <c r="G6881" s="156">
        <v>140.102358348</v>
      </c>
      <c r="H6881" s="156">
        <v>0</v>
      </c>
      <c r="I6881" s="156">
        <v>873.09244484800001</v>
      </c>
      <c r="J6881" s="156" t="s">
        <v>4328</v>
      </c>
      <c r="K6881" s="151" t="str">
        <f>IFERROR(IF(VLOOKUP(B6881,comp!$D:$L,1,FALSE)=B6881,"",""),"Novo")</f>
        <v/>
      </c>
    </row>
    <row r="6882" spans="1:11">
      <c r="A6882" s="151">
        <v>9868</v>
      </c>
      <c r="B6882" s="151">
        <v>9862</v>
      </c>
      <c r="C6882" s="151" t="s">
        <v>5133</v>
      </c>
      <c r="D6882" s="151" t="s">
        <v>826</v>
      </c>
      <c r="E6882" s="151">
        <v>7.5461537999999999</v>
      </c>
      <c r="F6882" s="154" t="s">
        <v>9437</v>
      </c>
      <c r="G6882" s="156">
        <v>227.13922938000002</v>
      </c>
      <c r="H6882" s="156">
        <v>0</v>
      </c>
      <c r="I6882" s="156">
        <v>104.33640996</v>
      </c>
      <c r="J6882" s="156" t="s">
        <v>4328</v>
      </c>
      <c r="K6882" s="151" t="str">
        <f>IFERROR(IF(VLOOKUP(B6882,comp!$D:$L,1,FALSE)=B6882,"",""),"Novo")</f>
        <v/>
      </c>
    </row>
    <row r="6883" spans="1:11">
      <c r="A6883" s="151">
        <v>9868</v>
      </c>
      <c r="B6883" s="151">
        <v>9863</v>
      </c>
      <c r="C6883" s="151" t="s">
        <v>5134</v>
      </c>
      <c r="D6883" s="151" t="s">
        <v>826</v>
      </c>
      <c r="E6883" s="151">
        <v>14.7931624</v>
      </c>
      <c r="F6883" s="154" t="s">
        <v>9438</v>
      </c>
      <c r="G6883" s="156">
        <v>873.09244484800001</v>
      </c>
      <c r="H6883" s="156">
        <v>0</v>
      </c>
      <c r="I6883" s="156">
        <v>3.1317436349999999</v>
      </c>
      <c r="J6883" s="156" t="s">
        <v>4328</v>
      </c>
      <c r="K6883" s="151" t="str">
        <f>IFERROR(IF(VLOOKUP(B6883,comp!$D:$L,1,FALSE)=B6883,"",""),"Novo")</f>
        <v/>
      </c>
    </row>
    <row r="6884" spans="1:11">
      <c r="A6884" s="151">
        <v>9868</v>
      </c>
      <c r="B6884" s="151">
        <v>9866</v>
      </c>
      <c r="C6884" s="151" t="s">
        <v>5135</v>
      </c>
      <c r="D6884" s="151" t="s">
        <v>826</v>
      </c>
      <c r="E6884" s="151">
        <v>5.1145299</v>
      </c>
      <c r="F6884" s="154" t="s">
        <v>9439</v>
      </c>
      <c r="G6884" s="156">
        <v>104.33640996</v>
      </c>
      <c r="H6884" s="156">
        <v>0</v>
      </c>
      <c r="I6884" s="156">
        <v>18.588769583999998</v>
      </c>
      <c r="J6884" s="156" t="s">
        <v>4328</v>
      </c>
      <c r="K6884" s="151" t="str">
        <f>IFERROR(IF(VLOOKUP(B6884,comp!$D:$L,1,FALSE)=B6884,"",""),"Novo")</f>
        <v/>
      </c>
    </row>
    <row r="6885" spans="1:11">
      <c r="A6885" s="151">
        <v>9868</v>
      </c>
      <c r="B6885" s="151">
        <v>9867</v>
      </c>
      <c r="C6885" s="151" t="s">
        <v>2795</v>
      </c>
      <c r="D6885" s="151" t="s">
        <v>826</v>
      </c>
      <c r="E6885" s="151">
        <v>0.88717950000000001</v>
      </c>
      <c r="F6885" s="154" t="s">
        <v>8370</v>
      </c>
      <c r="G6885" s="156">
        <v>3.1317436349999999</v>
      </c>
      <c r="H6885" s="156">
        <v>0</v>
      </c>
      <c r="I6885" s="156">
        <v>1941.8566187700001</v>
      </c>
      <c r="J6885" s="156" t="s">
        <v>4328</v>
      </c>
      <c r="K6885" s="151" t="str">
        <f>IFERROR(IF(VLOOKUP(B6885,comp!$D:$L,1,FALSE)=B6885,"",""),"Novo")</f>
        <v/>
      </c>
    </row>
    <row r="6886" spans="1:11">
      <c r="A6886" s="151">
        <v>9868</v>
      </c>
      <c r="B6886" s="151">
        <v>9869</v>
      </c>
      <c r="C6886" s="151" t="s">
        <v>2798</v>
      </c>
      <c r="D6886" s="151" t="s">
        <v>826</v>
      </c>
      <c r="E6886" s="151">
        <v>2.1589744</v>
      </c>
      <c r="F6886" s="154" t="s">
        <v>7038</v>
      </c>
      <c r="G6886" s="156">
        <v>18.588769583999998</v>
      </c>
      <c r="H6886" s="156">
        <v>0</v>
      </c>
      <c r="I6886" s="156">
        <v>409.72522084000002</v>
      </c>
      <c r="J6886" s="156" t="s">
        <v>4328</v>
      </c>
      <c r="K6886" s="151" t="str">
        <f>IFERROR(IF(VLOOKUP(B6886,comp!$D:$L,1,FALSE)=B6886,"",""),"Novo")</f>
        <v/>
      </c>
    </row>
    <row r="6887" spans="1:11">
      <c r="A6887" s="151">
        <v>9868</v>
      </c>
      <c r="B6887" s="151">
        <v>9870</v>
      </c>
      <c r="C6887" s="151" t="s">
        <v>2846</v>
      </c>
      <c r="D6887" s="151" t="s">
        <v>826</v>
      </c>
      <c r="E6887" s="151">
        <v>22.061538500000001</v>
      </c>
      <c r="F6887" s="154" t="s">
        <v>9440</v>
      </c>
      <c r="G6887" s="156">
        <v>1941.8566187700001</v>
      </c>
      <c r="H6887" s="156">
        <v>0</v>
      </c>
      <c r="I6887" s="156">
        <v>793.02884625000002</v>
      </c>
      <c r="J6887" s="156" t="s">
        <v>4328</v>
      </c>
      <c r="K6887" s="151" t="str">
        <f>IFERROR(IF(VLOOKUP(B6887,comp!$D:$L,1,FALSE)=B6887,"",""),"Novo")</f>
        <v/>
      </c>
    </row>
    <row r="6888" spans="1:11">
      <c r="A6888" s="151">
        <v>9868</v>
      </c>
      <c r="B6888" s="151">
        <v>9871</v>
      </c>
      <c r="C6888" s="151" t="s">
        <v>2802</v>
      </c>
      <c r="D6888" s="151" t="s">
        <v>826</v>
      </c>
      <c r="E6888" s="151">
        <v>10.134188</v>
      </c>
      <c r="F6888" s="154" t="s">
        <v>9441</v>
      </c>
      <c r="G6888" s="156">
        <v>409.72522084000002</v>
      </c>
      <c r="H6888" s="156">
        <v>0</v>
      </c>
      <c r="I6888" s="156">
        <v>149.23623892000001</v>
      </c>
      <c r="J6888" s="156" t="s">
        <v>4328</v>
      </c>
      <c r="K6888" s="151" t="str">
        <f>IFERROR(IF(VLOOKUP(B6888,comp!$D:$L,1,FALSE)=B6888,"",""),"Novo")</f>
        <v/>
      </c>
    </row>
    <row r="6889" spans="1:11">
      <c r="A6889" s="151">
        <v>9868</v>
      </c>
      <c r="B6889" s="151">
        <v>9872</v>
      </c>
      <c r="C6889" s="151" t="s">
        <v>2803</v>
      </c>
      <c r="D6889" s="151" t="s">
        <v>826</v>
      </c>
      <c r="E6889" s="151">
        <v>14.0982906</v>
      </c>
      <c r="F6889" s="154" t="s">
        <v>9442</v>
      </c>
      <c r="G6889" s="156">
        <v>793.02884625000002</v>
      </c>
      <c r="H6889" s="156">
        <v>0</v>
      </c>
      <c r="I6889" s="156">
        <v>45.829333472000002</v>
      </c>
      <c r="J6889" s="156" t="s">
        <v>4328</v>
      </c>
      <c r="K6889" s="151" t="str">
        <f>IFERROR(IF(VLOOKUP(B6889,comp!$D:$L,1,FALSE)=B6889,"",""),"Novo")</f>
        <v/>
      </c>
    </row>
    <row r="6890" spans="1:11">
      <c r="A6890" s="151">
        <v>9868</v>
      </c>
      <c r="B6890" s="151">
        <v>9873</v>
      </c>
      <c r="C6890" s="151" t="s">
        <v>2801</v>
      </c>
      <c r="D6890" s="151" t="s">
        <v>826</v>
      </c>
      <c r="E6890" s="151">
        <v>6.1162393000000002</v>
      </c>
      <c r="F6890" s="154" t="s">
        <v>9443</v>
      </c>
      <c r="G6890" s="156">
        <v>149.23623892000001</v>
      </c>
      <c r="H6890" s="156">
        <v>0</v>
      </c>
      <c r="I6890" s="156">
        <v>55.137179220999997</v>
      </c>
      <c r="J6890" s="156" t="s">
        <v>4328</v>
      </c>
      <c r="K6890" s="151" t="str">
        <f>IFERROR(IF(VLOOKUP(B6890,comp!$D:$L,1,FALSE)=B6890,"",""),"Novo")</f>
        <v/>
      </c>
    </row>
    <row r="6891" spans="1:11">
      <c r="A6891" s="151">
        <v>9868</v>
      </c>
      <c r="B6891" s="151">
        <v>9874</v>
      </c>
      <c r="C6891" s="151" t="s">
        <v>2799</v>
      </c>
      <c r="D6891" s="151" t="s">
        <v>826</v>
      </c>
      <c r="E6891" s="151">
        <v>3.3897436000000001</v>
      </c>
      <c r="F6891" s="154" t="s">
        <v>9444</v>
      </c>
      <c r="G6891" s="156">
        <v>45.829333472000002</v>
      </c>
      <c r="H6891" s="156">
        <v>0</v>
      </c>
      <c r="I6891" s="156">
        <v>10.506837451999999</v>
      </c>
      <c r="J6891" s="156" t="s">
        <v>4328</v>
      </c>
      <c r="K6891" s="151" t="str">
        <f>IFERROR(IF(VLOOKUP(B6891,comp!$D:$L,1,FALSE)=B6891,"",""),"Novo")</f>
        <v/>
      </c>
    </row>
    <row r="6892" spans="1:11">
      <c r="A6892" s="151">
        <v>9868</v>
      </c>
      <c r="B6892" s="151">
        <v>9875</v>
      </c>
      <c r="C6892" s="151" t="s">
        <v>2800</v>
      </c>
      <c r="D6892" s="151" t="s">
        <v>826</v>
      </c>
      <c r="E6892" s="151">
        <v>3.7179487</v>
      </c>
      <c r="F6892" s="154" t="s">
        <v>9445</v>
      </c>
      <c r="G6892" s="156">
        <v>55.137179220999997</v>
      </c>
      <c r="H6892" s="156">
        <v>0</v>
      </c>
      <c r="I6892" s="156">
        <v>154.939417996</v>
      </c>
      <c r="J6892" s="156" t="s">
        <v>4328</v>
      </c>
      <c r="K6892" s="151" t="str">
        <f>IFERROR(IF(VLOOKUP(B6892,comp!$D:$L,1,FALSE)=B6892,"",""),"Novo")</f>
        <v/>
      </c>
    </row>
    <row r="6893" spans="1:11">
      <c r="A6893" s="151">
        <v>9868</v>
      </c>
      <c r="B6893" s="151">
        <v>9892</v>
      </c>
      <c r="C6893" s="151" t="s">
        <v>5136</v>
      </c>
      <c r="D6893" s="151" t="s">
        <v>727</v>
      </c>
      <c r="E6893" s="151">
        <v>1.6239315999999999</v>
      </c>
      <c r="F6893" s="154" t="s">
        <v>9446</v>
      </c>
      <c r="G6893" s="156">
        <v>10.506837451999999</v>
      </c>
      <c r="H6893" s="156">
        <v>0</v>
      </c>
      <c r="I6893" s="156">
        <v>41.906461008000001</v>
      </c>
      <c r="J6893" s="156" t="s">
        <v>4328</v>
      </c>
      <c r="K6893" s="151" t="str">
        <f>IFERROR(IF(VLOOKUP(B6893,comp!$D:$L,1,FALSE)=B6893,"",""),"Novo")</f>
        <v/>
      </c>
    </row>
    <row r="6894" spans="1:11">
      <c r="A6894" s="151">
        <v>9868</v>
      </c>
      <c r="B6894" s="151">
        <v>9894</v>
      </c>
      <c r="C6894" s="151" t="s">
        <v>5137</v>
      </c>
      <c r="D6894" s="151" t="s">
        <v>727</v>
      </c>
      <c r="E6894" s="151">
        <v>6.2324786000000003</v>
      </c>
      <c r="F6894" s="154" t="s">
        <v>9447</v>
      </c>
      <c r="G6894" s="156">
        <v>154.939417996</v>
      </c>
      <c r="H6894" s="156">
        <v>0</v>
      </c>
      <c r="I6894" s="156">
        <v>176.68230889500001</v>
      </c>
      <c r="J6894" s="156" t="s">
        <v>4328</v>
      </c>
      <c r="K6894" s="151" t="str">
        <f>IFERROR(IF(VLOOKUP(B6894,comp!$D:$L,1,FALSE)=B6894,"",""),"Novo")</f>
        <v/>
      </c>
    </row>
    <row r="6895" spans="1:11">
      <c r="A6895" s="151">
        <v>9868</v>
      </c>
      <c r="B6895" s="151">
        <v>9895</v>
      </c>
      <c r="C6895" s="151" t="s">
        <v>2949</v>
      </c>
      <c r="D6895" s="151" t="s">
        <v>727</v>
      </c>
      <c r="E6895" s="151">
        <v>3.2410256</v>
      </c>
      <c r="F6895" s="154" t="s">
        <v>9448</v>
      </c>
      <c r="G6895" s="156">
        <v>41.906461008000001</v>
      </c>
      <c r="H6895" s="156">
        <v>0</v>
      </c>
      <c r="I6895" s="156">
        <v>16.613948384000004</v>
      </c>
      <c r="J6895" s="156" t="s">
        <v>4328</v>
      </c>
      <c r="K6895" s="151" t="str">
        <f>IFERROR(IF(VLOOKUP(B6895,comp!$D:$L,1,FALSE)=B6895,"",""),"Novo")</f>
        <v/>
      </c>
    </row>
    <row r="6896" spans="1:11">
      <c r="A6896" s="151">
        <v>9868</v>
      </c>
      <c r="B6896" s="151">
        <v>9897</v>
      </c>
      <c r="C6896" s="151" t="s">
        <v>5138</v>
      </c>
      <c r="D6896" s="151" t="s">
        <v>727</v>
      </c>
      <c r="E6896" s="151">
        <v>6.6547008999999999</v>
      </c>
      <c r="F6896" s="154" t="s">
        <v>9145</v>
      </c>
      <c r="G6896" s="156">
        <v>176.68230889500001</v>
      </c>
      <c r="H6896" s="156">
        <v>0</v>
      </c>
      <c r="I6896" s="156">
        <v>82.590257309999998</v>
      </c>
      <c r="J6896" s="156" t="s">
        <v>4328</v>
      </c>
      <c r="K6896" s="151" t="str">
        <f>IFERROR(IF(VLOOKUP(B6896,comp!$D:$L,1,FALSE)=B6896,"",""),"Novo")</f>
        <v/>
      </c>
    </row>
    <row r="6897" spans="1:11">
      <c r="A6897" s="151">
        <v>9868</v>
      </c>
      <c r="B6897" s="151">
        <v>9899</v>
      </c>
      <c r="C6897" s="151" t="s">
        <v>5139</v>
      </c>
      <c r="D6897" s="151" t="s">
        <v>727</v>
      </c>
      <c r="E6897" s="151">
        <v>2.0410256000000002</v>
      </c>
      <c r="F6897" s="154" t="s">
        <v>8314</v>
      </c>
      <c r="G6897" s="156">
        <v>16.613948384000004</v>
      </c>
      <c r="H6897" s="156">
        <v>0</v>
      </c>
      <c r="I6897" s="156">
        <v>246.03422369499998</v>
      </c>
      <c r="J6897" s="156" t="s">
        <v>4328</v>
      </c>
      <c r="K6897" s="151" t="str">
        <f>IFERROR(IF(VLOOKUP(B6897,comp!$D:$L,1,FALSE)=B6897,"",""),"Novo")</f>
        <v/>
      </c>
    </row>
    <row r="6898" spans="1:11">
      <c r="A6898" s="151">
        <v>9868</v>
      </c>
      <c r="B6898" s="151">
        <v>9900</v>
      </c>
      <c r="C6898" s="151" t="s">
        <v>5140</v>
      </c>
      <c r="D6898" s="151" t="s">
        <v>727</v>
      </c>
      <c r="E6898" s="151">
        <v>4.5504274000000002</v>
      </c>
      <c r="F6898" s="154" t="s">
        <v>7340</v>
      </c>
      <c r="G6898" s="156">
        <v>82.590257309999998</v>
      </c>
      <c r="H6898" s="156">
        <v>0</v>
      </c>
      <c r="I6898" s="156">
        <v>10.170222244</v>
      </c>
      <c r="J6898" s="156" t="s">
        <v>4328</v>
      </c>
      <c r="K6898" s="151" t="str">
        <f>IFERROR(IF(VLOOKUP(B6898,comp!$D:$L,1,FALSE)=B6898,"",""),"Novo")</f>
        <v/>
      </c>
    </row>
    <row r="6899" spans="1:11">
      <c r="A6899" s="151">
        <v>9868</v>
      </c>
      <c r="B6899" s="151">
        <v>9901</v>
      </c>
      <c r="C6899" s="151" t="s">
        <v>5141</v>
      </c>
      <c r="D6899" s="151" t="s">
        <v>727</v>
      </c>
      <c r="E6899" s="151">
        <v>7.8529914999999999</v>
      </c>
      <c r="F6899" s="154" t="s">
        <v>9449</v>
      </c>
      <c r="G6899" s="156">
        <v>246.03422369499998</v>
      </c>
      <c r="H6899" s="156">
        <v>0</v>
      </c>
      <c r="I6899" s="156">
        <v>14.763110921000001</v>
      </c>
      <c r="J6899" s="156" t="s">
        <v>4328</v>
      </c>
      <c r="K6899" s="151" t="str">
        <f>IFERROR(IF(VLOOKUP(B6899,comp!$D:$L,1,FALSE)=B6899,"",""),"Novo")</f>
        <v/>
      </c>
    </row>
    <row r="6900" spans="1:11">
      <c r="A6900" s="151">
        <v>9868</v>
      </c>
      <c r="B6900" s="151">
        <v>9905</v>
      </c>
      <c r="C6900" s="151" t="s">
        <v>2936</v>
      </c>
      <c r="D6900" s="151" t="s">
        <v>727</v>
      </c>
      <c r="E6900" s="151">
        <v>1.5965811999999999</v>
      </c>
      <c r="F6900" s="154" t="s">
        <v>9450</v>
      </c>
      <c r="G6900" s="156">
        <v>10.170222244</v>
      </c>
      <c r="H6900" s="156">
        <v>0</v>
      </c>
      <c r="I6900" s="156">
        <v>6914.1705421819997</v>
      </c>
      <c r="J6900" s="156" t="s">
        <v>4328</v>
      </c>
      <c r="K6900" s="151" t="str">
        <f>IFERROR(IF(VLOOKUP(B6900,comp!$D:$L,1,FALSE)=B6900,"",""),"Novo")</f>
        <v/>
      </c>
    </row>
    <row r="6901" spans="1:11">
      <c r="A6901" s="151">
        <v>9868</v>
      </c>
      <c r="B6901" s="151">
        <v>9906</v>
      </c>
      <c r="C6901" s="151" t="s">
        <v>2942</v>
      </c>
      <c r="D6901" s="151" t="s">
        <v>727</v>
      </c>
      <c r="E6901" s="151">
        <v>1.9247863000000001</v>
      </c>
      <c r="F6901" s="154" t="s">
        <v>9451</v>
      </c>
      <c r="G6901" s="156">
        <v>14.763110921000001</v>
      </c>
      <c r="H6901" s="156">
        <v>0</v>
      </c>
      <c r="I6901" s="156">
        <v>33562.327840523998</v>
      </c>
      <c r="J6901" s="156" t="s">
        <v>4328</v>
      </c>
      <c r="K6901" s="151" t="str">
        <f>IFERROR(IF(VLOOKUP(B6901,comp!$D:$L,1,FALSE)=B6901,"",""),"Novo")</f>
        <v/>
      </c>
    </row>
    <row r="6902" spans="1:11">
      <c r="A6902" s="151">
        <v>9868</v>
      </c>
      <c r="B6902" s="151">
        <v>9907</v>
      </c>
      <c r="C6902" s="151" t="s">
        <v>5142</v>
      </c>
      <c r="D6902" s="151" t="s">
        <v>727</v>
      </c>
      <c r="E6902" s="151">
        <v>41.6290598</v>
      </c>
      <c r="F6902" s="154" t="s">
        <v>9452</v>
      </c>
      <c r="G6902" s="156">
        <v>6914.1705421819997</v>
      </c>
      <c r="H6902" s="156">
        <v>0</v>
      </c>
      <c r="I6902" s="156">
        <v>4959.759698199</v>
      </c>
      <c r="J6902" s="156" t="s">
        <v>4328</v>
      </c>
      <c r="K6902" s="151" t="str">
        <f>IFERROR(IF(VLOOKUP(B6902,comp!$D:$L,1,FALSE)=B6902,"",""),"Novo")</f>
        <v/>
      </c>
    </row>
    <row r="6903" spans="1:11">
      <c r="A6903" s="151">
        <v>9868</v>
      </c>
      <c r="B6903" s="151">
        <v>9908</v>
      </c>
      <c r="C6903" s="151" t="s">
        <v>5143</v>
      </c>
      <c r="D6903" s="151" t="s">
        <v>727</v>
      </c>
      <c r="E6903" s="151">
        <v>91.715384599999993</v>
      </c>
      <c r="F6903" s="154" t="s">
        <v>9453</v>
      </c>
      <c r="G6903" s="156">
        <v>33562.327840523998</v>
      </c>
      <c r="H6903" s="156">
        <v>0</v>
      </c>
      <c r="I6903" s="156">
        <v>1195.7965119349999</v>
      </c>
      <c r="J6903" s="156" t="s">
        <v>4328</v>
      </c>
      <c r="K6903" s="151" t="str">
        <f>IFERROR(IF(VLOOKUP(B6903,comp!$D:$L,1,FALSE)=B6903,"",""),"Novo")</f>
        <v/>
      </c>
    </row>
    <row r="6904" spans="1:11">
      <c r="A6904" s="151">
        <v>9868</v>
      </c>
      <c r="B6904" s="151">
        <v>9909</v>
      </c>
      <c r="C6904" s="151" t="s">
        <v>5144</v>
      </c>
      <c r="D6904" s="151" t="s">
        <v>727</v>
      </c>
      <c r="E6904" s="151">
        <v>35.258119700000002</v>
      </c>
      <c r="F6904" s="154" t="s">
        <v>9454</v>
      </c>
      <c r="G6904" s="156">
        <v>4959.759698199</v>
      </c>
      <c r="H6904" s="156">
        <v>0</v>
      </c>
      <c r="I6904" s="156">
        <v>6.6336752619999997</v>
      </c>
      <c r="J6904" s="156" t="s">
        <v>4328</v>
      </c>
      <c r="K6904" s="151" t="str">
        <f>IFERROR(IF(VLOOKUP(B6904,comp!$D:$L,1,FALSE)=B6904,"",""),"Novo")</f>
        <v/>
      </c>
    </row>
    <row r="6905" spans="1:11">
      <c r="A6905" s="151">
        <v>9868</v>
      </c>
      <c r="B6905" s="151">
        <v>9910</v>
      </c>
      <c r="C6905" s="151" t="s">
        <v>5145</v>
      </c>
      <c r="D6905" s="151" t="s">
        <v>727</v>
      </c>
      <c r="E6905" s="151">
        <v>17.312820500000001</v>
      </c>
      <c r="F6905" s="154" t="s">
        <v>9455</v>
      </c>
      <c r="G6905" s="156">
        <v>1195.7965119349999</v>
      </c>
      <c r="H6905" s="156">
        <v>0</v>
      </c>
      <c r="I6905" s="156">
        <v>4.1363418039999988</v>
      </c>
      <c r="J6905" s="156" t="s">
        <v>4328</v>
      </c>
      <c r="K6905" s="151" t="str">
        <f>IFERROR(IF(VLOOKUP(B6905,comp!$D:$L,1,FALSE)=B6905,"",""),"Novo")</f>
        <v/>
      </c>
    </row>
    <row r="6906" spans="1:11">
      <c r="A6906" s="151">
        <v>9868</v>
      </c>
      <c r="B6906" s="151">
        <v>20147</v>
      </c>
      <c r="C6906" s="151" t="s">
        <v>5146</v>
      </c>
      <c r="D6906" s="151" t="s">
        <v>727</v>
      </c>
      <c r="E6906" s="151">
        <v>1.2905983000000001</v>
      </c>
      <c r="F6906" s="154" t="s">
        <v>9456</v>
      </c>
      <c r="G6906" s="156">
        <v>6.6336752619999997</v>
      </c>
      <c r="H6906" s="156">
        <v>0</v>
      </c>
      <c r="I6906" s="156">
        <v>111.07923125500001</v>
      </c>
      <c r="J6906" s="156" t="s">
        <v>4328</v>
      </c>
      <c r="K6906" s="151" t="str">
        <f>IFERROR(IF(VLOOKUP(B6906,comp!$D:$L,1,FALSE)=B6906,"",""),"Novo")</f>
        <v/>
      </c>
    </row>
    <row r="6907" spans="1:11">
      <c r="A6907" s="151">
        <v>9868</v>
      </c>
      <c r="B6907" s="151">
        <v>37947</v>
      </c>
      <c r="C6907" s="151" t="s">
        <v>5147</v>
      </c>
      <c r="D6907" s="151" t="s">
        <v>727</v>
      </c>
      <c r="E6907" s="151">
        <v>1.0188033999999999</v>
      </c>
      <c r="F6907" s="154" t="s">
        <v>9278</v>
      </c>
      <c r="G6907" s="156">
        <v>4.1363418039999988</v>
      </c>
      <c r="H6907" s="156">
        <v>0</v>
      </c>
      <c r="I6907" s="156">
        <v>356.47230946499997</v>
      </c>
      <c r="J6907" s="156" t="s">
        <v>4328</v>
      </c>
      <c r="K6907" s="151" t="str">
        <f>IFERROR(IF(VLOOKUP(B6907,comp!$D:$L,1,FALSE)=B6907,"",""),"Novo")</f>
        <v/>
      </c>
    </row>
    <row r="6908" spans="1:11">
      <c r="A6908" s="151">
        <v>9868</v>
      </c>
      <c r="B6908" s="151">
        <v>38021</v>
      </c>
      <c r="C6908" s="151" t="s">
        <v>2947</v>
      </c>
      <c r="D6908" s="151" t="s">
        <v>727</v>
      </c>
      <c r="E6908" s="151">
        <v>5.2769231000000003</v>
      </c>
      <c r="F6908" s="154" t="s">
        <v>9457</v>
      </c>
      <c r="G6908" s="156">
        <v>111.07923125500001</v>
      </c>
      <c r="H6908" s="156">
        <v>0</v>
      </c>
      <c r="I6908" s="156">
        <v>8.9648888939999996</v>
      </c>
      <c r="J6908" s="156" t="s">
        <v>4328</v>
      </c>
      <c r="K6908" s="151" t="str">
        <f>IFERROR(IF(VLOOKUP(B6908,comp!$D:$L,1,FALSE)=B6908,"",""),"Novo")</f>
        <v/>
      </c>
    </row>
    <row r="6909" spans="1:11">
      <c r="A6909" s="151">
        <v>9868</v>
      </c>
      <c r="B6909" s="151">
        <v>38022</v>
      </c>
      <c r="C6909" s="151" t="s">
        <v>5148</v>
      </c>
      <c r="D6909" s="151" t="s">
        <v>727</v>
      </c>
      <c r="E6909" s="151">
        <v>9.4529914999999995</v>
      </c>
      <c r="F6909" s="154" t="s">
        <v>8123</v>
      </c>
      <c r="G6909" s="156">
        <v>356.47230946499997</v>
      </c>
      <c r="H6909" s="156">
        <v>0</v>
      </c>
      <c r="I6909" s="156">
        <v>10.337846087999999</v>
      </c>
      <c r="J6909" s="156" t="s">
        <v>4328</v>
      </c>
      <c r="K6909" s="151" t="str">
        <f>IFERROR(IF(VLOOKUP(B6909,comp!$D:$L,1,FALSE)=B6909,"",""),"Novo")</f>
        <v/>
      </c>
    </row>
    <row r="6910" spans="1:11">
      <c r="A6910" s="151">
        <v>9868</v>
      </c>
      <c r="B6910" s="151">
        <v>38023</v>
      </c>
      <c r="C6910" s="151" t="s">
        <v>2917</v>
      </c>
      <c r="D6910" s="151" t="s">
        <v>727</v>
      </c>
      <c r="E6910" s="151">
        <v>1.4991452999999999</v>
      </c>
      <c r="F6910" s="154" t="s">
        <v>7914</v>
      </c>
      <c r="G6910" s="156">
        <v>8.9648888939999996</v>
      </c>
      <c r="H6910" s="156">
        <v>0</v>
      </c>
      <c r="I6910" s="156">
        <v>62.980043154999997</v>
      </c>
      <c r="J6910" s="156" t="s">
        <v>4328</v>
      </c>
      <c r="K6910" s="151" t="str">
        <f>IFERROR(IF(VLOOKUP(B6910,comp!$D:$L,1,FALSE)=B6910,"",""),"Novo")</f>
        <v/>
      </c>
    </row>
    <row r="6911" spans="1:11">
      <c r="A6911" s="151">
        <v>9868</v>
      </c>
      <c r="B6911" s="151">
        <v>38025</v>
      </c>
      <c r="C6911" s="151" t="s">
        <v>2944</v>
      </c>
      <c r="D6911" s="151" t="s">
        <v>727</v>
      </c>
      <c r="E6911" s="151">
        <v>1.6102563999999999</v>
      </c>
      <c r="F6911" s="154" t="s">
        <v>9427</v>
      </c>
      <c r="G6911" s="156">
        <v>10.337846087999999</v>
      </c>
      <c r="H6911" s="156">
        <v>0</v>
      </c>
      <c r="I6911" s="156">
        <v>5.6113163040000007</v>
      </c>
      <c r="J6911" s="156" t="s">
        <v>4328</v>
      </c>
      <c r="K6911" s="151" t="str">
        <f>IFERROR(IF(VLOOKUP(B6911,comp!$D:$L,1,FALSE)=B6911,"",""),"Novo")</f>
        <v/>
      </c>
    </row>
    <row r="6912" spans="1:11">
      <c r="A6912" s="151">
        <v>9868</v>
      </c>
      <c r="B6912" s="151">
        <v>38026</v>
      </c>
      <c r="C6912" s="151" t="s">
        <v>2951</v>
      </c>
      <c r="D6912" s="151" t="s">
        <v>727</v>
      </c>
      <c r="E6912" s="151">
        <v>3.9735043000000001</v>
      </c>
      <c r="F6912" s="154" t="s">
        <v>9346</v>
      </c>
      <c r="G6912" s="156">
        <v>62.980043154999997</v>
      </c>
      <c r="H6912" s="156">
        <v>0</v>
      </c>
      <c r="I6912" s="156">
        <v>69.841231026000003</v>
      </c>
      <c r="J6912" s="156" t="s">
        <v>4328</v>
      </c>
      <c r="K6912" s="151" t="str">
        <f>IFERROR(IF(VLOOKUP(B6912,comp!$D:$L,1,FALSE)=B6912,"",""),"Novo")</f>
        <v/>
      </c>
    </row>
    <row r="6913" spans="1:11">
      <c r="A6913" s="151">
        <v>9868</v>
      </c>
      <c r="B6913" s="151">
        <v>38129</v>
      </c>
      <c r="C6913" s="151" t="s">
        <v>2938</v>
      </c>
      <c r="D6913" s="151" t="s">
        <v>727</v>
      </c>
      <c r="E6913" s="151">
        <v>1.1863248</v>
      </c>
      <c r="F6913" s="154" t="s">
        <v>9458</v>
      </c>
      <c r="G6913" s="156">
        <v>5.6113163040000007</v>
      </c>
      <c r="H6913" s="156">
        <v>0</v>
      </c>
      <c r="I6913" s="156">
        <v>185.58615328800002</v>
      </c>
      <c r="J6913" s="156" t="s">
        <v>4328</v>
      </c>
      <c r="K6913" s="151" t="str">
        <f>IFERROR(IF(VLOOKUP(B6913,comp!$D:$L,1,FALSE)=B6913,"",""),"Novo")</f>
        <v/>
      </c>
    </row>
    <row r="6914" spans="1:11">
      <c r="A6914" s="151">
        <v>9868</v>
      </c>
      <c r="B6914" s="151">
        <v>38678</v>
      </c>
      <c r="C6914" s="151" t="s">
        <v>5149</v>
      </c>
      <c r="D6914" s="151" t="s">
        <v>727</v>
      </c>
      <c r="E6914" s="151">
        <v>4.1846154000000002</v>
      </c>
      <c r="F6914" s="154" t="s">
        <v>7410</v>
      </c>
      <c r="G6914" s="156">
        <v>69.841231026000003</v>
      </c>
      <c r="H6914" s="156">
        <v>0</v>
      </c>
      <c r="I6914" s="156">
        <v>3060802.5</v>
      </c>
      <c r="J6914" s="156" t="s">
        <v>4328</v>
      </c>
      <c r="K6914" s="151" t="str">
        <f>IFERROR(IF(VLOOKUP(B6914,comp!$D:$L,1,FALSE)=B6914,"",""),"Novo")</f>
        <v/>
      </c>
    </row>
    <row r="6915" spans="1:11">
      <c r="A6915" s="151">
        <v>9868</v>
      </c>
      <c r="B6915" s="151">
        <v>43838</v>
      </c>
      <c r="C6915" s="151" t="s">
        <v>5150</v>
      </c>
      <c r="D6915" s="151" t="s">
        <v>727</v>
      </c>
      <c r="E6915" s="151">
        <v>6.8205128000000004</v>
      </c>
      <c r="F6915" s="154" t="s">
        <v>9459</v>
      </c>
      <c r="G6915" s="156">
        <v>185.58615328800002</v>
      </c>
      <c r="H6915" s="156">
        <v>0</v>
      </c>
      <c r="I6915" s="156">
        <v>814474.75814691</v>
      </c>
      <c r="J6915" s="156" t="s">
        <v>4328</v>
      </c>
      <c r="K6915" s="151" t="str">
        <f>IFERROR(IF(VLOOKUP(B6915,comp!$D:$L,1,FALSE)=B6915,"",""),"Novo")</f>
        <v/>
      </c>
    </row>
    <row r="6916" spans="1:11">
      <c r="A6916" s="151">
        <v>9912</v>
      </c>
      <c r="B6916" s="151">
        <v>9912</v>
      </c>
      <c r="C6916" s="151" t="s">
        <v>1618</v>
      </c>
      <c r="D6916" s="151" t="s">
        <v>727</v>
      </c>
      <c r="E6916" s="151">
        <v>1</v>
      </c>
      <c r="F6916" s="154" t="s">
        <v>9460</v>
      </c>
      <c r="G6916" s="156">
        <v>3060802.5</v>
      </c>
      <c r="H6916" s="156">
        <v>0</v>
      </c>
      <c r="I6916" s="156">
        <v>4618131.26335104</v>
      </c>
      <c r="J6916" s="156" t="s">
        <v>4328</v>
      </c>
      <c r="K6916" s="151" t="str">
        <f>IFERROR(IF(VLOOKUP(B6916,comp!$D:$L,1,FALSE)=B6916,"",""),"Novo")</f>
        <v/>
      </c>
    </row>
    <row r="6917" spans="1:11">
      <c r="A6917" s="151">
        <v>9912</v>
      </c>
      <c r="B6917" s="151">
        <v>9921</v>
      </c>
      <c r="C6917" s="151" t="s">
        <v>1509</v>
      </c>
      <c r="D6917" s="151" t="s">
        <v>727</v>
      </c>
      <c r="E6917" s="151">
        <v>0.51584730000000001</v>
      </c>
      <c r="F6917" s="154" t="s">
        <v>9461</v>
      </c>
      <c r="G6917" s="156">
        <v>814474.75814691</v>
      </c>
      <c r="H6917" s="156">
        <v>0</v>
      </c>
      <c r="I6917" s="156">
        <v>7867.9170391050002</v>
      </c>
      <c r="J6917" s="156" t="s">
        <v>4328</v>
      </c>
      <c r="K6917" s="151" t="str">
        <f>IFERROR(IF(VLOOKUP(B6917,comp!$D:$L,1,FALSE)=B6917,"",""),"Novo")</f>
        <v/>
      </c>
    </row>
    <row r="6918" spans="1:11">
      <c r="A6918" s="151">
        <v>9912</v>
      </c>
      <c r="B6918" s="151">
        <v>10601</v>
      </c>
      <c r="C6918" s="151" t="s">
        <v>1639</v>
      </c>
      <c r="D6918" s="151" t="s">
        <v>727</v>
      </c>
      <c r="E6918" s="151">
        <v>1.2283312</v>
      </c>
      <c r="F6918" s="154" t="s">
        <v>9462</v>
      </c>
      <c r="G6918" s="156">
        <v>4618131.26335104</v>
      </c>
      <c r="H6918" s="156">
        <v>0</v>
      </c>
      <c r="I6918" s="156">
        <v>12205.005926384001</v>
      </c>
      <c r="J6918" s="156" t="s">
        <v>4328</v>
      </c>
      <c r="K6918" s="151" t="str">
        <f>IFERROR(IF(VLOOKUP(B6918,comp!$D:$L,1,FALSE)=B6918,"",""),"Novo")</f>
        <v/>
      </c>
    </row>
    <row r="6919" spans="1:11">
      <c r="A6919" s="151">
        <v>9912</v>
      </c>
      <c r="B6919" s="151">
        <v>13883</v>
      </c>
      <c r="C6919" s="151" t="s">
        <v>5151</v>
      </c>
      <c r="D6919" s="151" t="s">
        <v>727</v>
      </c>
      <c r="E6919" s="151">
        <v>5.0700500000000003E-2</v>
      </c>
      <c r="F6919" s="154" t="s">
        <v>9463</v>
      </c>
      <c r="G6919" s="156">
        <v>7867.9170391050002</v>
      </c>
      <c r="H6919" s="156">
        <v>0</v>
      </c>
      <c r="I6919" s="156">
        <v>32015209.595416185</v>
      </c>
      <c r="J6919" s="156" t="s">
        <v>4328</v>
      </c>
      <c r="K6919" s="151" t="str">
        <f>IFERROR(IF(VLOOKUP(B6919,comp!$D:$L,1,FALSE)=B6919,"",""),"Novo")</f>
        <v/>
      </c>
    </row>
    <row r="6920" spans="1:11">
      <c r="A6920" s="151">
        <v>9912</v>
      </c>
      <c r="B6920" s="151">
        <v>38604</v>
      </c>
      <c r="C6920" s="151" t="s">
        <v>1619</v>
      </c>
      <c r="D6920" s="151" t="s">
        <v>727</v>
      </c>
      <c r="E6920" s="151">
        <v>6.3146800000000003E-2</v>
      </c>
      <c r="F6920" s="154" t="s">
        <v>9464</v>
      </c>
      <c r="G6920" s="156">
        <v>12205.005926384001</v>
      </c>
      <c r="H6920" s="156">
        <v>0</v>
      </c>
      <c r="I6920" s="156">
        <v>712400</v>
      </c>
      <c r="J6920" s="156" t="s">
        <v>4328</v>
      </c>
      <c r="K6920" s="151" t="str">
        <f>IFERROR(IF(VLOOKUP(B6920,comp!$D:$L,1,FALSE)=B6920,"",""),"Novo")</f>
        <v/>
      </c>
    </row>
    <row r="6921" spans="1:11">
      <c r="A6921" s="151">
        <v>9912</v>
      </c>
      <c r="B6921" s="151">
        <v>44469</v>
      </c>
      <c r="C6921" s="151" t="s">
        <v>1640</v>
      </c>
      <c r="D6921" s="151" t="s">
        <v>727</v>
      </c>
      <c r="E6921" s="151">
        <v>3.2341527000000001</v>
      </c>
      <c r="F6921" s="154" t="s">
        <v>9465</v>
      </c>
      <c r="G6921" s="156">
        <v>32015209.595416185</v>
      </c>
      <c r="H6921" s="156">
        <v>0</v>
      </c>
      <c r="I6921" s="156">
        <v>608661.64826913597</v>
      </c>
      <c r="J6921" s="156" t="s">
        <v>4328</v>
      </c>
      <c r="K6921" s="151" t="str">
        <f>IFERROR(IF(VLOOKUP(B6921,comp!$D:$L,1,FALSE)=B6921,"",""),"Novo")</f>
        <v/>
      </c>
    </row>
    <row r="6922" spans="1:11">
      <c r="A6922" s="151">
        <v>9914</v>
      </c>
      <c r="B6922" s="151">
        <v>9914</v>
      </c>
      <c r="C6922" s="151" t="s">
        <v>1530</v>
      </c>
      <c r="D6922" s="151" t="s">
        <v>727</v>
      </c>
      <c r="E6922" s="151">
        <v>1</v>
      </c>
      <c r="F6922" s="154" t="s">
        <v>9466</v>
      </c>
      <c r="G6922" s="156">
        <v>712400</v>
      </c>
      <c r="H6922" s="156">
        <v>0</v>
      </c>
      <c r="I6922" s="156">
        <v>224149.29340562501</v>
      </c>
      <c r="J6922" s="156" t="s">
        <v>4328</v>
      </c>
      <c r="K6922" s="151" t="str">
        <f>IFERROR(IF(VLOOKUP(B6922,comp!$D:$L,1,FALSE)=B6922,"",""),"Novo")</f>
        <v/>
      </c>
    </row>
    <row r="6923" spans="1:11">
      <c r="A6923" s="151">
        <v>9914</v>
      </c>
      <c r="B6923" s="151">
        <v>13892</v>
      </c>
      <c r="C6923" s="151" t="s">
        <v>5152</v>
      </c>
      <c r="D6923" s="151" t="s">
        <v>727</v>
      </c>
      <c r="E6923" s="151">
        <v>0.92432780000000003</v>
      </c>
      <c r="F6923" s="154" t="s">
        <v>9467</v>
      </c>
      <c r="G6923" s="156">
        <v>608661.64826913597</v>
      </c>
      <c r="H6923" s="156">
        <v>0</v>
      </c>
      <c r="I6923" s="156">
        <v>405290.70153439004</v>
      </c>
      <c r="J6923" s="156" t="s">
        <v>4328</v>
      </c>
      <c r="K6923" s="151" t="str">
        <f>IFERROR(IF(VLOOKUP(B6923,comp!$D:$L,1,FALSE)=B6923,"",""),"Novo")</f>
        <v/>
      </c>
    </row>
    <row r="6924" spans="1:11">
      <c r="A6924" s="151">
        <v>9914</v>
      </c>
      <c r="B6924" s="151">
        <v>13894</v>
      </c>
      <c r="C6924" s="151" t="s">
        <v>5153</v>
      </c>
      <c r="D6924" s="151" t="s">
        <v>727</v>
      </c>
      <c r="E6924" s="151">
        <v>0.56092750000000002</v>
      </c>
      <c r="F6924" s="154" t="s">
        <v>9468</v>
      </c>
      <c r="G6924" s="156">
        <v>224149.29340562501</v>
      </c>
      <c r="H6924" s="156">
        <v>0</v>
      </c>
      <c r="I6924" s="156">
        <v>399</v>
      </c>
      <c r="J6924" s="156" t="s">
        <v>4328</v>
      </c>
      <c r="K6924" s="151" t="str">
        <f>IFERROR(IF(VLOOKUP(B6924,comp!$D:$L,1,FALSE)=B6924,"",""),"Novo")</f>
        <v/>
      </c>
    </row>
    <row r="6925" spans="1:11">
      <c r="A6925" s="151">
        <v>9914</v>
      </c>
      <c r="B6925" s="151">
        <v>13895</v>
      </c>
      <c r="C6925" s="151" t="s">
        <v>5154</v>
      </c>
      <c r="D6925" s="151" t="s">
        <v>727</v>
      </c>
      <c r="E6925" s="151">
        <v>0.7542605</v>
      </c>
      <c r="F6925" s="154" t="s">
        <v>9469</v>
      </c>
      <c r="G6925" s="156">
        <v>405290.70153439004</v>
      </c>
      <c r="H6925" s="156">
        <v>0</v>
      </c>
      <c r="I6925" s="156">
        <v>261.86677676400001</v>
      </c>
      <c r="J6925" s="156" t="s">
        <v>4328</v>
      </c>
      <c r="K6925" s="151" t="str">
        <f>IFERROR(IF(VLOOKUP(B6925,comp!$D:$L,1,FALSE)=B6925,"",""),"Novo")</f>
        <v/>
      </c>
    </row>
    <row r="6926" spans="1:11">
      <c r="A6926" s="151">
        <v>10228</v>
      </c>
      <c r="B6926" s="151">
        <v>10228</v>
      </c>
      <c r="C6926" s="151" t="s">
        <v>5155</v>
      </c>
      <c r="D6926" s="151" t="s">
        <v>727</v>
      </c>
      <c r="E6926" s="151">
        <v>1</v>
      </c>
      <c r="F6926" s="154" t="s">
        <v>9470</v>
      </c>
      <c r="G6926" s="156">
        <v>399</v>
      </c>
      <c r="H6926" s="156">
        <v>0</v>
      </c>
      <c r="I6926" s="156">
        <v>295.65600074399998</v>
      </c>
      <c r="J6926" s="156" t="s">
        <v>4328</v>
      </c>
      <c r="K6926" s="151" t="str">
        <f>IFERROR(IF(VLOOKUP(B6926,comp!$D:$L,1,FALSE)=B6926,"",""),"Novo")</f>
        <v/>
      </c>
    </row>
    <row r="6927" spans="1:11">
      <c r="A6927" s="151">
        <v>10228</v>
      </c>
      <c r="B6927" s="151">
        <v>11781</v>
      </c>
      <c r="C6927" s="151" t="s">
        <v>5156</v>
      </c>
      <c r="D6927" s="151" t="s">
        <v>727</v>
      </c>
      <c r="E6927" s="151">
        <v>0.81013109999999999</v>
      </c>
      <c r="F6927" s="154" t="s">
        <v>9471</v>
      </c>
      <c r="G6927" s="156">
        <v>261.86677676400001</v>
      </c>
      <c r="H6927" s="156">
        <v>0</v>
      </c>
      <c r="I6927" s="156">
        <v>73.19</v>
      </c>
      <c r="J6927" s="156" t="s">
        <v>4328</v>
      </c>
      <c r="K6927" s="151" t="str">
        <f>IFERROR(IF(VLOOKUP(B6927,comp!$D:$L,1,FALSE)=B6927,"",""),"Novo")</f>
        <v/>
      </c>
    </row>
    <row r="6928" spans="1:11">
      <c r="A6928" s="151">
        <v>10228</v>
      </c>
      <c r="B6928" s="151">
        <v>21112</v>
      </c>
      <c r="C6928" s="151" t="s">
        <v>5157</v>
      </c>
      <c r="D6928" s="151" t="s">
        <v>727</v>
      </c>
      <c r="E6928" s="151">
        <v>0.86081640000000004</v>
      </c>
      <c r="F6928" s="154" t="s">
        <v>9472</v>
      </c>
      <c r="G6928" s="156">
        <v>295.65600074399998</v>
      </c>
      <c r="H6928" s="156">
        <v>0</v>
      </c>
      <c r="I6928" s="156">
        <v>10953.384590208001</v>
      </c>
      <c r="J6928" s="156" t="s">
        <v>4328</v>
      </c>
      <c r="K6928" s="151" t="str">
        <f>IFERROR(IF(VLOOKUP(B6928,comp!$D:$L,1,FALSE)=B6928,"",""),"Novo")</f>
        <v/>
      </c>
    </row>
    <row r="6929" spans="1:11">
      <c r="A6929" s="151">
        <v>10229</v>
      </c>
      <c r="B6929" s="151">
        <v>10229</v>
      </c>
      <c r="C6929" s="151" t="s">
        <v>5158</v>
      </c>
      <c r="D6929" s="151" t="s">
        <v>727</v>
      </c>
      <c r="E6929" s="151">
        <v>1</v>
      </c>
      <c r="F6929" s="154" t="s">
        <v>9473</v>
      </c>
      <c r="G6929" s="156">
        <v>73.19</v>
      </c>
      <c r="H6929" s="156">
        <v>0</v>
      </c>
      <c r="I6929" s="156">
        <v>1881.763503294</v>
      </c>
      <c r="J6929" s="156" t="s">
        <v>4328</v>
      </c>
      <c r="K6929" s="151" t="str">
        <f>IFERROR(IF(VLOOKUP(B6929,comp!$D:$L,1,FALSE)=B6929,"",""),"Novo")</f>
        <v/>
      </c>
    </row>
    <row r="6930" spans="1:11">
      <c r="A6930" s="151">
        <v>10229</v>
      </c>
      <c r="B6930" s="151">
        <v>10230</v>
      </c>
      <c r="C6930" s="151" t="s">
        <v>5159</v>
      </c>
      <c r="D6930" s="151" t="s">
        <v>727</v>
      </c>
      <c r="E6930" s="151">
        <v>12.2334978</v>
      </c>
      <c r="F6930" s="154" t="s">
        <v>9474</v>
      </c>
      <c r="G6930" s="156">
        <v>10953.384590208001</v>
      </c>
      <c r="H6930" s="156">
        <v>0</v>
      </c>
      <c r="I6930" s="156">
        <v>589.25241081999991</v>
      </c>
      <c r="J6930" s="156" t="s">
        <v>4328</v>
      </c>
      <c r="K6930" s="151" t="str">
        <f>IFERROR(IF(VLOOKUP(B6930,comp!$D:$L,1,FALSE)=B6930,"",""),"Novo")</f>
        <v/>
      </c>
    </row>
    <row r="6931" spans="1:11">
      <c r="A6931" s="151">
        <v>10229</v>
      </c>
      <c r="B6931" s="151">
        <v>10231</v>
      </c>
      <c r="C6931" s="151" t="s">
        <v>5160</v>
      </c>
      <c r="D6931" s="151" t="s">
        <v>727</v>
      </c>
      <c r="E6931" s="151">
        <v>5.0706353999999996</v>
      </c>
      <c r="F6931" s="154" t="s">
        <v>9475</v>
      </c>
      <c r="G6931" s="156">
        <v>1881.763503294</v>
      </c>
      <c r="H6931" s="156">
        <v>0</v>
      </c>
      <c r="I6931" s="156">
        <v>225.51596821299998</v>
      </c>
      <c r="J6931" s="156" t="s">
        <v>4328</v>
      </c>
      <c r="K6931" s="151" t="str">
        <f>IFERROR(IF(VLOOKUP(B6931,comp!$D:$L,1,FALSE)=B6931,"",""),"Novo")</f>
        <v/>
      </c>
    </row>
    <row r="6932" spans="1:11">
      <c r="A6932" s="151">
        <v>10229</v>
      </c>
      <c r="B6932" s="151">
        <v>10232</v>
      </c>
      <c r="C6932" s="151" t="s">
        <v>5161</v>
      </c>
      <c r="D6932" s="151" t="s">
        <v>727</v>
      </c>
      <c r="E6932" s="151">
        <v>2.8374459999999999</v>
      </c>
      <c r="F6932" s="154" t="s">
        <v>9476</v>
      </c>
      <c r="G6932" s="156">
        <v>589.25241081999991</v>
      </c>
      <c r="H6932" s="156">
        <v>0</v>
      </c>
      <c r="I6932" s="156">
        <v>89.492304977000003</v>
      </c>
      <c r="J6932" s="156" t="s">
        <v>4328</v>
      </c>
      <c r="K6932" s="151" t="str">
        <f>IFERROR(IF(VLOOKUP(B6932,comp!$D:$L,1,FALSE)=B6932,"",""),"Novo")</f>
        <v/>
      </c>
    </row>
    <row r="6933" spans="1:11">
      <c r="A6933" s="151">
        <v>10229</v>
      </c>
      <c r="B6933" s="151">
        <v>10233</v>
      </c>
      <c r="C6933" s="151" t="s">
        <v>5162</v>
      </c>
      <c r="D6933" s="151" t="s">
        <v>727</v>
      </c>
      <c r="E6933" s="151">
        <v>1.7553979</v>
      </c>
      <c r="F6933" s="154" t="s">
        <v>9477</v>
      </c>
      <c r="G6933" s="156">
        <v>225.51596821299998</v>
      </c>
      <c r="H6933" s="156">
        <v>0</v>
      </c>
      <c r="I6933" s="156">
        <v>3536.5254287719999</v>
      </c>
      <c r="J6933" s="156" t="s">
        <v>4328</v>
      </c>
      <c r="K6933" s="151" t="str">
        <f>IFERROR(IF(VLOOKUP(B6933,comp!$D:$L,1,FALSE)=B6933,"",""),"Novo")</f>
        <v/>
      </c>
    </row>
    <row r="6934" spans="1:11">
      <c r="A6934" s="151">
        <v>10229</v>
      </c>
      <c r="B6934" s="151">
        <v>10234</v>
      </c>
      <c r="C6934" s="151" t="s">
        <v>5163</v>
      </c>
      <c r="D6934" s="151" t="s">
        <v>727</v>
      </c>
      <c r="E6934" s="151">
        <v>1.1057988999999999</v>
      </c>
      <c r="F6934" s="154" t="s">
        <v>9478</v>
      </c>
      <c r="G6934" s="156">
        <v>89.492304977000003</v>
      </c>
      <c r="H6934" s="156">
        <v>0</v>
      </c>
      <c r="I6934" s="156">
        <v>256.81933944000002</v>
      </c>
      <c r="J6934" s="156" t="s">
        <v>4328</v>
      </c>
      <c r="K6934" s="151" t="str">
        <f>IFERROR(IF(VLOOKUP(B6934,comp!$D:$L,1,FALSE)=B6934,"",""),"Novo")</f>
        <v/>
      </c>
    </row>
    <row r="6935" spans="1:11">
      <c r="A6935" s="151">
        <v>10229</v>
      </c>
      <c r="B6935" s="151">
        <v>10235</v>
      </c>
      <c r="C6935" s="151" t="s">
        <v>5164</v>
      </c>
      <c r="D6935" s="151" t="s">
        <v>727</v>
      </c>
      <c r="E6935" s="151">
        <v>6.9512647000000003</v>
      </c>
      <c r="F6935" s="154" t="s">
        <v>9479</v>
      </c>
      <c r="G6935" s="156">
        <v>3536.5254287719999</v>
      </c>
      <c r="H6935" s="156">
        <v>0</v>
      </c>
      <c r="I6935" s="156">
        <v>127.317172017</v>
      </c>
      <c r="J6935" s="156" t="s">
        <v>4328</v>
      </c>
      <c r="K6935" s="151" t="str">
        <f>IFERROR(IF(VLOOKUP(B6935,comp!$D:$L,1,FALSE)=B6935,"",""),"Novo")</f>
        <v/>
      </c>
    </row>
    <row r="6936" spans="1:11">
      <c r="A6936" s="151">
        <v>10229</v>
      </c>
      <c r="B6936" s="151">
        <v>10236</v>
      </c>
      <c r="C6936" s="151" t="s">
        <v>5165</v>
      </c>
      <c r="D6936" s="151" t="s">
        <v>727</v>
      </c>
      <c r="E6936" s="151">
        <v>1.8732264000000001</v>
      </c>
      <c r="F6936" s="154" t="s">
        <v>9480</v>
      </c>
      <c r="G6936" s="156">
        <v>256.81933944000002</v>
      </c>
      <c r="H6936" s="156">
        <v>0</v>
      </c>
      <c r="I6936" s="156">
        <v>3880.6645909220001</v>
      </c>
      <c r="J6936" s="156" t="s">
        <v>4328</v>
      </c>
      <c r="K6936" s="151" t="str">
        <f>IFERROR(IF(VLOOKUP(B6936,comp!$D:$L,1,FALSE)=B6936,"",""),"Novo")</f>
        <v/>
      </c>
    </row>
    <row r="6937" spans="1:11">
      <c r="A6937" s="151">
        <v>10229</v>
      </c>
      <c r="B6937" s="151">
        <v>10404</v>
      </c>
      <c r="C6937" s="151" t="s">
        <v>5166</v>
      </c>
      <c r="D6937" s="151" t="s">
        <v>727</v>
      </c>
      <c r="E6937" s="151">
        <v>1.3189389</v>
      </c>
      <c r="F6937" s="154" t="s">
        <v>9481</v>
      </c>
      <c r="G6937" s="156">
        <v>127.317172017</v>
      </c>
      <c r="H6937" s="156">
        <v>0</v>
      </c>
      <c r="I6937" s="156">
        <v>7403.1309554800009</v>
      </c>
      <c r="J6937" s="156" t="s">
        <v>4328</v>
      </c>
      <c r="K6937" s="151" t="str">
        <f>IFERROR(IF(VLOOKUP(B6937,comp!$D:$L,1,FALSE)=B6937,"",""),"Novo")</f>
        <v/>
      </c>
    </row>
    <row r="6938" spans="1:11">
      <c r="A6938" s="151">
        <v>10229</v>
      </c>
      <c r="B6938" s="151">
        <v>10405</v>
      </c>
      <c r="C6938" s="151" t="s">
        <v>5167</v>
      </c>
      <c r="D6938" s="151" t="s">
        <v>727</v>
      </c>
      <c r="E6938" s="151">
        <v>7.2816162999999996</v>
      </c>
      <c r="F6938" s="154" t="s">
        <v>9482</v>
      </c>
      <c r="G6938" s="156">
        <v>3880.6645909220001</v>
      </c>
      <c r="H6938" s="156">
        <v>0</v>
      </c>
      <c r="I6938" s="156">
        <v>17809.237151969999</v>
      </c>
      <c r="J6938" s="156" t="s">
        <v>4328</v>
      </c>
      <c r="K6938" s="151" t="str">
        <f>IFERROR(IF(VLOOKUP(B6938,comp!$D:$L,1,FALSE)=B6938,"",""),"Novo")</f>
        <v/>
      </c>
    </row>
    <row r="6939" spans="1:11">
      <c r="A6939" s="151">
        <v>10229</v>
      </c>
      <c r="B6939" s="151">
        <v>10406</v>
      </c>
      <c r="C6939" s="151" t="s">
        <v>5168</v>
      </c>
      <c r="D6939" s="151" t="s">
        <v>727</v>
      </c>
      <c r="E6939" s="151">
        <v>10.057372000000001</v>
      </c>
      <c r="F6939" s="154" t="s">
        <v>9483</v>
      </c>
      <c r="G6939" s="156">
        <v>7403.1309554800009</v>
      </c>
      <c r="H6939" s="156">
        <v>0</v>
      </c>
      <c r="I6939" s="156">
        <v>1897.605304662</v>
      </c>
      <c r="J6939" s="156" t="s">
        <v>4328</v>
      </c>
      <c r="K6939" s="151" t="str">
        <f>IFERROR(IF(VLOOKUP(B6939,comp!$D:$L,1,FALSE)=B6939,"",""),"Novo")</f>
        <v/>
      </c>
    </row>
    <row r="6940" spans="1:11">
      <c r="A6940" s="151">
        <v>10229</v>
      </c>
      <c r="B6940" s="151">
        <v>10407</v>
      </c>
      <c r="C6940" s="151" t="s">
        <v>5169</v>
      </c>
      <c r="D6940" s="151" t="s">
        <v>727</v>
      </c>
      <c r="E6940" s="151">
        <v>15.599012999999999</v>
      </c>
      <c r="F6940" s="154" t="s">
        <v>9484</v>
      </c>
      <c r="G6940" s="156">
        <v>17809.237151969999</v>
      </c>
      <c r="H6940" s="156">
        <v>0</v>
      </c>
      <c r="I6940" s="156">
        <v>966.77298339999993</v>
      </c>
      <c r="J6940" s="156" t="s">
        <v>4328</v>
      </c>
      <c r="K6940" s="151" t="str">
        <f>IFERROR(IF(VLOOKUP(B6940,comp!$D:$L,1,FALSE)=B6940,"",""),"Novo")</f>
        <v/>
      </c>
    </row>
    <row r="6941" spans="1:11">
      <c r="A6941" s="151">
        <v>10229</v>
      </c>
      <c r="B6941" s="151">
        <v>10408</v>
      </c>
      <c r="C6941" s="151" t="s">
        <v>5170</v>
      </c>
      <c r="D6941" s="151" t="s">
        <v>727</v>
      </c>
      <c r="E6941" s="151">
        <v>5.0919185999999996</v>
      </c>
      <c r="F6941" s="154" t="s">
        <v>9485</v>
      </c>
      <c r="G6941" s="156">
        <v>1897.605304662</v>
      </c>
      <c r="H6941" s="156">
        <v>0</v>
      </c>
      <c r="I6941" s="156">
        <v>345.39375535600004</v>
      </c>
      <c r="J6941" s="156" t="s">
        <v>4328</v>
      </c>
      <c r="K6941" s="151" t="str">
        <f>IFERROR(IF(VLOOKUP(B6941,comp!$D:$L,1,FALSE)=B6941,"",""),"Novo")</f>
        <v/>
      </c>
    </row>
    <row r="6942" spans="1:11">
      <c r="A6942" s="151">
        <v>10229</v>
      </c>
      <c r="B6942" s="151">
        <v>10409</v>
      </c>
      <c r="C6942" s="151" t="s">
        <v>5171</v>
      </c>
      <c r="D6942" s="151" t="s">
        <v>727</v>
      </c>
      <c r="E6942" s="151">
        <v>3.6344848999999999</v>
      </c>
      <c r="F6942" s="154" t="s">
        <v>9486</v>
      </c>
      <c r="G6942" s="156">
        <v>966.77298339999993</v>
      </c>
      <c r="H6942" s="156">
        <v>0</v>
      </c>
      <c r="I6942" s="156">
        <v>774.07893278400002</v>
      </c>
      <c r="J6942" s="156" t="s">
        <v>4328</v>
      </c>
      <c r="K6942" s="151" t="str">
        <f>IFERROR(IF(VLOOKUP(B6942,comp!$D:$L,1,FALSE)=B6942,"",""),"Novo")</f>
        <v/>
      </c>
    </row>
    <row r="6943" spans="1:11">
      <c r="A6943" s="151">
        <v>10229</v>
      </c>
      <c r="B6943" s="151">
        <v>10410</v>
      </c>
      <c r="C6943" s="151" t="s">
        <v>5172</v>
      </c>
      <c r="D6943" s="151" t="s">
        <v>727</v>
      </c>
      <c r="E6943" s="151">
        <v>2.1724244000000001</v>
      </c>
      <c r="F6943" s="154" t="s">
        <v>9487</v>
      </c>
      <c r="G6943" s="156">
        <v>345.39375535600004</v>
      </c>
      <c r="H6943" s="156">
        <v>0</v>
      </c>
      <c r="I6943" s="156">
        <v>186.980375778</v>
      </c>
      <c r="J6943" s="156" t="s">
        <v>4328</v>
      </c>
      <c r="K6943" s="151" t="str">
        <f>IFERROR(IF(VLOOKUP(B6943,comp!$D:$L,1,FALSE)=B6943,"",""),"Novo")</f>
        <v/>
      </c>
    </row>
    <row r="6944" spans="1:11">
      <c r="A6944" s="151">
        <v>10229</v>
      </c>
      <c r="B6944" s="151">
        <v>10411</v>
      </c>
      <c r="C6944" s="151" t="s">
        <v>5173</v>
      </c>
      <c r="D6944" s="151" t="s">
        <v>727</v>
      </c>
      <c r="E6944" s="151">
        <v>3.2521591999999999</v>
      </c>
      <c r="F6944" s="154" t="s">
        <v>9488</v>
      </c>
      <c r="G6944" s="156">
        <v>774.07893278400002</v>
      </c>
      <c r="H6944" s="156">
        <v>0</v>
      </c>
      <c r="I6944" s="156">
        <v>76.840460738999994</v>
      </c>
      <c r="J6944" s="156" t="s">
        <v>4328</v>
      </c>
      <c r="K6944" s="151" t="str">
        <f>IFERROR(IF(VLOOKUP(B6944,comp!$D:$L,1,FALSE)=B6944,"",""),"Novo")</f>
        <v/>
      </c>
    </row>
    <row r="6945" spans="1:11">
      <c r="A6945" s="151">
        <v>10229</v>
      </c>
      <c r="B6945" s="151">
        <v>10412</v>
      </c>
      <c r="C6945" s="151" t="s">
        <v>5174</v>
      </c>
      <c r="D6945" s="151" t="s">
        <v>727</v>
      </c>
      <c r="E6945" s="151">
        <v>1.5983961</v>
      </c>
      <c r="F6945" s="154" t="s">
        <v>9489</v>
      </c>
      <c r="G6945" s="156">
        <v>186.980375778</v>
      </c>
      <c r="H6945" s="156">
        <v>0</v>
      </c>
      <c r="I6945" s="156">
        <v>2785.3794125650002</v>
      </c>
      <c r="J6945" s="156" t="s">
        <v>4328</v>
      </c>
      <c r="K6945" s="151" t="str">
        <f>IFERROR(IF(VLOOKUP(B6945,comp!$D:$L,1,FALSE)=B6945,"",""),"Novo")</f>
        <v/>
      </c>
    </row>
    <row r="6946" spans="1:11">
      <c r="A6946" s="151">
        <v>10229</v>
      </c>
      <c r="B6946" s="151">
        <v>10413</v>
      </c>
      <c r="C6946" s="151" t="s">
        <v>5175</v>
      </c>
      <c r="D6946" s="151" t="s">
        <v>727</v>
      </c>
      <c r="E6946" s="151">
        <v>1.0246761</v>
      </c>
      <c r="F6946" s="154" t="s">
        <v>9490</v>
      </c>
      <c r="G6946" s="156">
        <v>76.840460738999994</v>
      </c>
      <c r="H6946" s="156">
        <v>0</v>
      </c>
      <c r="I6946" s="156">
        <v>8389.9549466119988</v>
      </c>
      <c r="J6946" s="156" t="s">
        <v>4328</v>
      </c>
      <c r="K6946" s="151" t="str">
        <f>IFERROR(IF(VLOOKUP(B6946,comp!$D:$L,1,FALSE)=B6946,"",""),"Novo")</f>
        <v/>
      </c>
    </row>
    <row r="6947" spans="1:11">
      <c r="A6947" s="151">
        <v>10229</v>
      </c>
      <c r="B6947" s="151">
        <v>10414</v>
      </c>
      <c r="C6947" s="151" t="s">
        <v>5176</v>
      </c>
      <c r="D6947" s="151" t="s">
        <v>727</v>
      </c>
      <c r="E6947" s="151">
        <v>6.1690315</v>
      </c>
      <c r="F6947" s="154" t="s">
        <v>9491</v>
      </c>
      <c r="G6947" s="156">
        <v>2785.3794125650002</v>
      </c>
      <c r="H6947" s="156">
        <v>0</v>
      </c>
      <c r="I6947" s="156">
        <v>274.00355388700001</v>
      </c>
      <c r="J6947" s="156" t="s">
        <v>4328</v>
      </c>
      <c r="K6947" s="151" t="str">
        <f>IFERROR(IF(VLOOKUP(B6947,comp!$D:$L,1,FALSE)=B6947,"",""),"Novo")</f>
        <v/>
      </c>
    </row>
    <row r="6948" spans="1:11">
      <c r="A6948" s="151">
        <v>10229</v>
      </c>
      <c r="B6948" s="151">
        <v>10415</v>
      </c>
      <c r="C6948" s="151" t="s">
        <v>5177</v>
      </c>
      <c r="D6948" s="151" t="s">
        <v>727</v>
      </c>
      <c r="E6948" s="151">
        <v>10.7066626</v>
      </c>
      <c r="F6948" s="154" t="s">
        <v>9492</v>
      </c>
      <c r="G6948" s="156">
        <v>8389.9549466119988</v>
      </c>
      <c r="H6948" s="156">
        <v>0</v>
      </c>
      <c r="I6948" s="156">
        <v>581.72350851600004</v>
      </c>
      <c r="J6948" s="156" t="s">
        <v>4328</v>
      </c>
      <c r="K6948" s="151" t="str">
        <f>IFERROR(IF(VLOOKUP(B6948,comp!$D:$L,1,FALSE)=B6948,"",""),"Novo")</f>
        <v/>
      </c>
    </row>
    <row r="6949" spans="1:11">
      <c r="A6949" s="151">
        <v>10229</v>
      </c>
      <c r="B6949" s="151">
        <v>10416</v>
      </c>
      <c r="C6949" s="151" t="s">
        <v>5178</v>
      </c>
      <c r="D6949" s="151" t="s">
        <v>727</v>
      </c>
      <c r="E6949" s="151">
        <v>1.9349167</v>
      </c>
      <c r="F6949" s="154" t="s">
        <v>9493</v>
      </c>
      <c r="G6949" s="156">
        <v>274.00355388700001</v>
      </c>
      <c r="H6949" s="156">
        <v>0</v>
      </c>
      <c r="I6949" s="156">
        <v>91.722683250000017</v>
      </c>
      <c r="J6949" s="156" t="s">
        <v>4328</v>
      </c>
      <c r="K6949" s="151" t="str">
        <f>IFERROR(IF(VLOOKUP(B6949,comp!$D:$L,1,FALSE)=B6949,"",""),"Novo")</f>
        <v/>
      </c>
    </row>
    <row r="6950" spans="1:11">
      <c r="A6950" s="151">
        <v>10229</v>
      </c>
      <c r="B6950" s="151">
        <v>10417</v>
      </c>
      <c r="C6950" s="151" t="s">
        <v>5179</v>
      </c>
      <c r="D6950" s="151" t="s">
        <v>727</v>
      </c>
      <c r="E6950" s="151">
        <v>2.8192474000000001</v>
      </c>
      <c r="F6950" s="154" t="s">
        <v>9494</v>
      </c>
      <c r="G6950" s="156">
        <v>581.72350851600004</v>
      </c>
      <c r="H6950" s="156">
        <v>0</v>
      </c>
      <c r="I6950" s="156">
        <v>206.44645089600002</v>
      </c>
      <c r="J6950" s="156" t="s">
        <v>4328</v>
      </c>
      <c r="K6950" s="151" t="str">
        <f>IFERROR(IF(VLOOKUP(B6950,comp!$D:$L,1,FALSE)=B6950,"",""),"Novo")</f>
        <v/>
      </c>
    </row>
    <row r="6951" spans="1:11">
      <c r="A6951" s="151">
        <v>10229</v>
      </c>
      <c r="B6951" s="151">
        <v>10418</v>
      </c>
      <c r="C6951" s="151" t="s">
        <v>5180</v>
      </c>
      <c r="D6951" s="151" t="s">
        <v>727</v>
      </c>
      <c r="E6951" s="151">
        <v>1.1195250000000001</v>
      </c>
      <c r="F6951" s="154" t="s">
        <v>9495</v>
      </c>
      <c r="G6951" s="156">
        <v>91.722683250000017</v>
      </c>
      <c r="H6951" s="156">
        <v>0</v>
      </c>
      <c r="I6951" s="156">
        <v>1493.6932132879999</v>
      </c>
      <c r="J6951" s="156" t="s">
        <v>4328</v>
      </c>
      <c r="K6951" s="151" t="str">
        <f>IFERROR(IF(VLOOKUP(B6951,comp!$D:$L,1,FALSE)=B6951,"",""),"Novo")</f>
        <v/>
      </c>
    </row>
    <row r="6952" spans="1:11">
      <c r="A6952" s="151">
        <v>10229</v>
      </c>
      <c r="B6952" s="151">
        <v>10419</v>
      </c>
      <c r="C6952" s="151" t="s">
        <v>5181</v>
      </c>
      <c r="D6952" s="151" t="s">
        <v>727</v>
      </c>
      <c r="E6952" s="151">
        <v>1.6795188000000001</v>
      </c>
      <c r="F6952" s="154" t="s">
        <v>8389</v>
      </c>
      <c r="G6952" s="156">
        <v>206.44645089600002</v>
      </c>
      <c r="H6952" s="156">
        <v>0</v>
      </c>
      <c r="I6952" s="156">
        <v>67.473935619000002</v>
      </c>
      <c r="J6952" s="156" t="s">
        <v>4328</v>
      </c>
      <c r="K6952" s="151" t="str">
        <f>IFERROR(IF(VLOOKUP(B6952,comp!$D:$L,1,FALSE)=B6952,"",""),"Novo")</f>
        <v/>
      </c>
    </row>
    <row r="6953" spans="1:11">
      <c r="A6953" s="151">
        <v>10229</v>
      </c>
      <c r="B6953" s="151">
        <v>12657</v>
      </c>
      <c r="C6953" s="151" t="s">
        <v>5182</v>
      </c>
      <c r="D6953" s="151" t="s">
        <v>727</v>
      </c>
      <c r="E6953" s="151">
        <v>4.5175817</v>
      </c>
      <c r="F6953" s="154" t="s">
        <v>9496</v>
      </c>
      <c r="G6953" s="156">
        <v>1493.6932132879999</v>
      </c>
      <c r="H6953" s="156">
        <v>0</v>
      </c>
      <c r="I6953" s="156">
        <v>195.6</v>
      </c>
      <c r="J6953" s="156" t="s">
        <v>4328</v>
      </c>
      <c r="K6953" s="151" t="str">
        <f>IFERROR(IF(VLOOKUP(B6953,comp!$D:$L,1,FALSE)=B6953,"",""),"Novo")</f>
        <v/>
      </c>
    </row>
    <row r="6954" spans="1:11">
      <c r="A6954" s="151">
        <v>10229</v>
      </c>
      <c r="B6954" s="151">
        <v>21092</v>
      </c>
      <c r="C6954" s="151" t="s">
        <v>5183</v>
      </c>
      <c r="D6954" s="151" t="s">
        <v>727</v>
      </c>
      <c r="E6954" s="151">
        <v>0.96020970000000005</v>
      </c>
      <c r="F6954" s="154" t="s">
        <v>9497</v>
      </c>
      <c r="G6954" s="156">
        <v>67.473935619000002</v>
      </c>
      <c r="H6954" s="156">
        <v>0</v>
      </c>
      <c r="I6954" s="156">
        <v>236.19627636000001</v>
      </c>
      <c r="J6954" s="156" t="s">
        <v>4328</v>
      </c>
      <c r="K6954" s="151" t="str">
        <f>IFERROR(IF(VLOOKUP(B6954,comp!$D:$L,1,FALSE)=B6954,"",""),"Novo")</f>
        <v/>
      </c>
    </row>
    <row r="6955" spans="1:11">
      <c r="A6955" s="151">
        <v>10420</v>
      </c>
      <c r="B6955" s="151">
        <v>10420</v>
      </c>
      <c r="C6955" s="151" t="s">
        <v>5184</v>
      </c>
      <c r="D6955" s="151" t="s">
        <v>727</v>
      </c>
      <c r="E6955" s="151">
        <v>1</v>
      </c>
      <c r="F6955" s="154" t="s">
        <v>9498</v>
      </c>
      <c r="G6955" s="156">
        <v>195.6</v>
      </c>
      <c r="H6955" s="156">
        <v>0</v>
      </c>
      <c r="I6955" s="156">
        <v>683.40526827300005</v>
      </c>
      <c r="J6955" s="156" t="s">
        <v>4328</v>
      </c>
      <c r="K6955" s="151" t="str">
        <f>IFERROR(IF(VLOOKUP(B6955,comp!$D:$L,1,FALSE)=B6955,"",""),"Novo")</f>
        <v/>
      </c>
    </row>
    <row r="6956" spans="1:11">
      <c r="A6956" s="151">
        <v>10420</v>
      </c>
      <c r="B6956" s="151">
        <v>10421</v>
      </c>
      <c r="C6956" s="151" t="s">
        <v>5185</v>
      </c>
      <c r="D6956" s="151" t="s">
        <v>727</v>
      </c>
      <c r="E6956" s="151">
        <v>1.098894</v>
      </c>
      <c r="F6956" s="154" t="s">
        <v>9499</v>
      </c>
      <c r="G6956" s="156">
        <v>236.19627636000001</v>
      </c>
      <c r="H6956" s="156">
        <v>0</v>
      </c>
      <c r="I6956" s="156">
        <v>717.54210090200002</v>
      </c>
      <c r="J6956" s="156" t="s">
        <v>4328</v>
      </c>
      <c r="K6956" s="151" t="str">
        <f>IFERROR(IF(VLOOKUP(B6956,comp!$D:$L,1,FALSE)=B6956,"",""),"Novo")</f>
        <v/>
      </c>
    </row>
    <row r="6957" spans="1:11">
      <c r="A6957" s="151">
        <v>10420</v>
      </c>
      <c r="B6957" s="151">
        <v>10422</v>
      </c>
      <c r="C6957" s="151" t="s">
        <v>5186</v>
      </c>
      <c r="D6957" s="151" t="s">
        <v>727</v>
      </c>
      <c r="E6957" s="151">
        <v>1.8692192999999999</v>
      </c>
      <c r="F6957" s="154" t="s">
        <v>9500</v>
      </c>
      <c r="G6957" s="156">
        <v>683.40526827300005</v>
      </c>
      <c r="H6957" s="156">
        <v>0</v>
      </c>
      <c r="I6957" s="156">
        <v>40.091198454999997</v>
      </c>
      <c r="J6957" s="156" t="s">
        <v>4328</v>
      </c>
      <c r="K6957" s="151" t="str">
        <f>IFERROR(IF(VLOOKUP(B6957,comp!$D:$L,1,FALSE)=B6957,"",""),"Novo")</f>
        <v/>
      </c>
    </row>
    <row r="6958" spans="1:11">
      <c r="A6958" s="151">
        <v>10420</v>
      </c>
      <c r="B6958" s="151">
        <v>10423</v>
      </c>
      <c r="C6958" s="151" t="s">
        <v>5187</v>
      </c>
      <c r="D6958" s="151" t="s">
        <v>727</v>
      </c>
      <c r="E6958" s="151">
        <v>1.9153354</v>
      </c>
      <c r="F6958" s="154" t="s">
        <v>9501</v>
      </c>
      <c r="G6958" s="156">
        <v>717.54210090200002</v>
      </c>
      <c r="H6958" s="156">
        <v>0</v>
      </c>
      <c r="I6958" s="156">
        <v>155.78415183999999</v>
      </c>
      <c r="J6958" s="156" t="s">
        <v>4328</v>
      </c>
      <c r="K6958" s="151" t="str">
        <f>IFERROR(IF(VLOOKUP(B6958,comp!$D:$L,1,FALSE)=B6958,"",""),"Novo")</f>
        <v/>
      </c>
    </row>
    <row r="6959" spans="1:11">
      <c r="A6959" s="151">
        <v>10420</v>
      </c>
      <c r="B6959" s="151">
        <v>10425</v>
      </c>
      <c r="C6959" s="151" t="s">
        <v>5188</v>
      </c>
      <c r="D6959" s="151" t="s">
        <v>727</v>
      </c>
      <c r="E6959" s="151">
        <v>0.45275209999999999</v>
      </c>
      <c r="F6959" s="154" t="s">
        <v>9502</v>
      </c>
      <c r="G6959" s="156">
        <v>40.091198454999997</v>
      </c>
      <c r="H6959" s="156">
        <v>0</v>
      </c>
      <c r="I6959" s="156">
        <v>1060.6986520200001</v>
      </c>
      <c r="J6959" s="156" t="s">
        <v>4328</v>
      </c>
      <c r="K6959" s="151" t="str">
        <f>IFERROR(IF(VLOOKUP(B6959,comp!$D:$L,1,FALSE)=B6959,"",""),"Novo")</f>
        <v/>
      </c>
    </row>
    <row r="6960" spans="1:11">
      <c r="A6960" s="151">
        <v>10420</v>
      </c>
      <c r="B6960" s="151">
        <v>10426</v>
      </c>
      <c r="C6960" s="151" t="s">
        <v>5189</v>
      </c>
      <c r="D6960" s="151" t="s">
        <v>727</v>
      </c>
      <c r="E6960" s="151">
        <v>0.89243899999999998</v>
      </c>
      <c r="F6960" s="154" t="s">
        <v>9503</v>
      </c>
      <c r="G6960" s="156">
        <v>155.78415183999999</v>
      </c>
      <c r="H6960" s="156">
        <v>0</v>
      </c>
      <c r="I6960" s="156">
        <v>1125.9891435</v>
      </c>
      <c r="J6960" s="156" t="s">
        <v>4328</v>
      </c>
      <c r="K6960" s="151" t="str">
        <f>IFERROR(IF(VLOOKUP(B6960,comp!$D:$L,1,FALSE)=B6960,"",""),"Novo")</f>
        <v/>
      </c>
    </row>
    <row r="6961" spans="1:11">
      <c r="A6961" s="151">
        <v>10420</v>
      </c>
      <c r="B6961" s="151">
        <v>10427</v>
      </c>
      <c r="C6961" s="151" t="s">
        <v>5190</v>
      </c>
      <c r="D6961" s="151" t="s">
        <v>727</v>
      </c>
      <c r="E6961" s="151">
        <v>2.3286980000000002</v>
      </c>
      <c r="F6961" s="154" t="s">
        <v>9504</v>
      </c>
      <c r="G6961" s="156">
        <v>1060.6986520200001</v>
      </c>
      <c r="H6961" s="156">
        <v>0</v>
      </c>
      <c r="I6961" s="156">
        <v>114.363432004</v>
      </c>
      <c r="J6961" s="156" t="s">
        <v>4328</v>
      </c>
      <c r="K6961" s="151" t="str">
        <f>IFERROR(IF(VLOOKUP(B6961,comp!$D:$L,1,FALSE)=B6961,"",""),"Novo")</f>
        <v/>
      </c>
    </row>
    <row r="6962" spans="1:11">
      <c r="A6962" s="151">
        <v>10420</v>
      </c>
      <c r="B6962" s="151">
        <v>10428</v>
      </c>
      <c r="C6962" s="151" t="s">
        <v>5191</v>
      </c>
      <c r="D6962" s="151" t="s">
        <v>727</v>
      </c>
      <c r="E6962" s="151">
        <v>2.399295</v>
      </c>
      <c r="F6962" s="154" t="s">
        <v>9505</v>
      </c>
      <c r="G6962" s="156">
        <v>1125.9891435</v>
      </c>
      <c r="H6962" s="156">
        <v>0</v>
      </c>
      <c r="I6962" s="156">
        <v>469.93782253799998</v>
      </c>
      <c r="J6962" s="156" t="s">
        <v>4328</v>
      </c>
      <c r="K6962" s="151" t="str">
        <f>IFERROR(IF(VLOOKUP(B6962,comp!$D:$L,1,FALSE)=B6962,"",""),"Novo")</f>
        <v/>
      </c>
    </row>
    <row r="6963" spans="1:11">
      <c r="A6963" s="151">
        <v>10420</v>
      </c>
      <c r="B6963" s="151">
        <v>10429</v>
      </c>
      <c r="C6963" s="151" t="s">
        <v>5192</v>
      </c>
      <c r="D6963" s="151" t="s">
        <v>727</v>
      </c>
      <c r="E6963" s="151">
        <v>0.76466590000000001</v>
      </c>
      <c r="F6963" s="154" t="s">
        <v>9506</v>
      </c>
      <c r="G6963" s="156">
        <v>114.363432004</v>
      </c>
      <c r="H6963" s="156">
        <v>0</v>
      </c>
      <c r="I6963" s="156">
        <v>592.92836977500008</v>
      </c>
      <c r="J6963" s="156" t="s">
        <v>4328</v>
      </c>
      <c r="K6963" s="151" t="str">
        <f>IFERROR(IF(VLOOKUP(B6963,comp!$D:$L,1,FALSE)=B6963,"",""),"Novo")</f>
        <v/>
      </c>
    </row>
    <row r="6964" spans="1:11">
      <c r="A6964" s="151">
        <v>10420</v>
      </c>
      <c r="B6964" s="151">
        <v>10431</v>
      </c>
      <c r="C6964" s="151" t="s">
        <v>5193</v>
      </c>
      <c r="D6964" s="151" t="s">
        <v>727</v>
      </c>
      <c r="E6964" s="151">
        <v>1.5500290999999999</v>
      </c>
      <c r="F6964" s="154" t="s">
        <v>9507</v>
      </c>
      <c r="G6964" s="156">
        <v>469.93782253799998</v>
      </c>
      <c r="H6964" s="156">
        <v>0</v>
      </c>
      <c r="I6964" s="156">
        <v>135.45040649100002</v>
      </c>
      <c r="J6964" s="156" t="s">
        <v>4328</v>
      </c>
      <c r="K6964" s="151" t="str">
        <f>IFERROR(IF(VLOOKUP(B6964,comp!$D:$L,1,FALSE)=B6964,"",""),"Novo")</f>
        <v/>
      </c>
    </row>
    <row r="6965" spans="1:11">
      <c r="A6965" s="151">
        <v>10420</v>
      </c>
      <c r="B6965" s="151">
        <v>10432</v>
      </c>
      <c r="C6965" s="151" t="s">
        <v>5194</v>
      </c>
      <c r="D6965" s="151" t="s">
        <v>727</v>
      </c>
      <c r="E6965" s="151">
        <v>1.7410905000000001</v>
      </c>
      <c r="F6965" s="154" t="s">
        <v>9508</v>
      </c>
      <c r="G6965" s="156">
        <v>592.92836977500008</v>
      </c>
      <c r="H6965" s="156">
        <v>0</v>
      </c>
      <c r="I6965" s="156">
        <v>960.31415457999992</v>
      </c>
      <c r="J6965" s="156" t="s">
        <v>4328</v>
      </c>
      <c r="K6965" s="151" t="str">
        <f>IFERROR(IF(VLOOKUP(B6965,comp!$D:$L,1,FALSE)=B6965,"",""),"Novo")</f>
        <v/>
      </c>
    </row>
    <row r="6966" spans="1:11">
      <c r="A6966" s="151">
        <v>10420</v>
      </c>
      <c r="B6966" s="151">
        <v>11696</v>
      </c>
      <c r="C6966" s="151" t="s">
        <v>5195</v>
      </c>
      <c r="D6966" s="151" t="s">
        <v>727</v>
      </c>
      <c r="E6966" s="151">
        <v>0.83215830000000002</v>
      </c>
      <c r="F6966" s="154" t="s">
        <v>9509</v>
      </c>
      <c r="G6966" s="156">
        <v>135.45040649100002</v>
      </c>
      <c r="H6966" s="156">
        <v>0</v>
      </c>
      <c r="I6966" s="156">
        <v>43.293026681999997</v>
      </c>
      <c r="J6966" s="156" t="s">
        <v>4328</v>
      </c>
      <c r="K6966" s="151" t="str">
        <f>IFERROR(IF(VLOOKUP(B6966,comp!$D:$L,1,FALSE)=B6966,"",""),"Novo")</f>
        <v/>
      </c>
    </row>
    <row r="6967" spans="1:11">
      <c r="A6967" s="151">
        <v>10420</v>
      </c>
      <c r="B6967" s="151">
        <v>11786</v>
      </c>
      <c r="C6967" s="151" t="s">
        <v>5196</v>
      </c>
      <c r="D6967" s="151" t="s">
        <v>727</v>
      </c>
      <c r="E6967" s="151">
        <v>2.2157686999999999</v>
      </c>
      <c r="F6967" s="154" t="s">
        <v>9510</v>
      </c>
      <c r="G6967" s="156">
        <v>960.31415457999992</v>
      </c>
      <c r="H6967" s="156">
        <v>0</v>
      </c>
      <c r="I6967" s="156">
        <v>52.858998752000005</v>
      </c>
      <c r="J6967" s="156" t="s">
        <v>4328</v>
      </c>
      <c r="K6967" s="151" t="str">
        <f>IFERROR(IF(VLOOKUP(B6967,comp!$D:$L,1,FALSE)=B6967,"",""),"Novo")</f>
        <v/>
      </c>
    </row>
    <row r="6968" spans="1:11">
      <c r="A6968" s="151">
        <v>10420</v>
      </c>
      <c r="B6968" s="151">
        <v>20269</v>
      </c>
      <c r="C6968" s="151" t="s">
        <v>5197</v>
      </c>
      <c r="D6968" s="151" t="s">
        <v>727</v>
      </c>
      <c r="E6968" s="151">
        <v>0.47047410000000001</v>
      </c>
      <c r="F6968" s="154" t="s">
        <v>9511</v>
      </c>
      <c r="G6968" s="156">
        <v>43.293026681999997</v>
      </c>
      <c r="H6968" s="156">
        <v>0</v>
      </c>
      <c r="I6968" s="156">
        <v>1331.0264527680001</v>
      </c>
      <c r="J6968" s="156" t="s">
        <v>4328</v>
      </c>
      <c r="K6968" s="151" t="str">
        <f>IFERROR(IF(VLOOKUP(B6968,comp!$D:$L,1,FALSE)=B6968,"",""),"Novo")</f>
        <v/>
      </c>
    </row>
    <row r="6969" spans="1:11">
      <c r="A6969" s="151">
        <v>10420</v>
      </c>
      <c r="B6969" s="151">
        <v>20270</v>
      </c>
      <c r="C6969" s="151" t="s">
        <v>5198</v>
      </c>
      <c r="D6969" s="151" t="s">
        <v>727</v>
      </c>
      <c r="E6969" s="151">
        <v>0.5198564</v>
      </c>
      <c r="F6969" s="154" t="s">
        <v>9512</v>
      </c>
      <c r="G6969" s="156">
        <v>52.858998752000005</v>
      </c>
      <c r="H6969" s="156">
        <v>0</v>
      </c>
      <c r="I6969" s="156">
        <v>1935.9501896640002</v>
      </c>
      <c r="J6969" s="156" t="s">
        <v>4328</v>
      </c>
      <c r="K6969" s="151" t="str">
        <f>IFERROR(IF(VLOOKUP(B6969,comp!$D:$L,1,FALSE)=B6969,"",""),"Novo")</f>
        <v/>
      </c>
    </row>
    <row r="6970" spans="1:11">
      <c r="A6970" s="151">
        <v>10420</v>
      </c>
      <c r="B6970" s="151">
        <v>20271</v>
      </c>
      <c r="C6970" s="151" t="s">
        <v>5199</v>
      </c>
      <c r="D6970" s="151" t="s">
        <v>727</v>
      </c>
      <c r="E6970" s="151">
        <v>2.6086282000000001</v>
      </c>
      <c r="F6970" s="154" t="s">
        <v>9513</v>
      </c>
      <c r="G6970" s="156">
        <v>1331.0264527680001</v>
      </c>
      <c r="H6970" s="156">
        <v>0</v>
      </c>
      <c r="I6970" s="156">
        <v>109.62124660800001</v>
      </c>
      <c r="J6970" s="156" t="s">
        <v>4328</v>
      </c>
      <c r="K6970" s="151" t="str">
        <f>IFERROR(IF(VLOOKUP(B6970,comp!$D:$L,1,FALSE)=B6970,"",""),"Novo")</f>
        <v/>
      </c>
    </row>
    <row r="6971" spans="1:11">
      <c r="A6971" s="151">
        <v>10420</v>
      </c>
      <c r="B6971" s="151">
        <v>36520</v>
      </c>
      <c r="C6971" s="151" t="s">
        <v>5200</v>
      </c>
      <c r="D6971" s="151" t="s">
        <v>727</v>
      </c>
      <c r="E6971" s="151">
        <v>3.1460449000000001</v>
      </c>
      <c r="F6971" s="154" t="s">
        <v>9514</v>
      </c>
      <c r="G6971" s="156">
        <v>1935.9501896640002</v>
      </c>
      <c r="H6971" s="156">
        <v>0</v>
      </c>
      <c r="I6971" s="156">
        <v>124.23215124000001</v>
      </c>
      <c r="J6971" s="156" t="s">
        <v>4328</v>
      </c>
      <c r="K6971" s="151" t="str">
        <f>IFERROR(IF(VLOOKUP(B6971,comp!$D:$L,1,FALSE)=B6971,"",""),"Novo")</f>
        <v/>
      </c>
    </row>
    <row r="6972" spans="1:11">
      <c r="A6972" s="151">
        <v>10420</v>
      </c>
      <c r="B6972" s="151">
        <v>36521</v>
      </c>
      <c r="C6972" s="151" t="s">
        <v>5201</v>
      </c>
      <c r="D6972" s="151" t="s">
        <v>727</v>
      </c>
      <c r="E6972" s="151">
        <v>0.7486256</v>
      </c>
      <c r="F6972" s="154" t="s">
        <v>9515</v>
      </c>
      <c r="G6972" s="156">
        <v>109.62124660800001</v>
      </c>
      <c r="H6972" s="156">
        <v>0</v>
      </c>
      <c r="I6972" s="156">
        <v>1554.4123149</v>
      </c>
      <c r="J6972" s="156" t="s">
        <v>4328</v>
      </c>
      <c r="K6972" s="151" t="str">
        <f>IFERROR(IF(VLOOKUP(B6972,comp!$D:$L,1,FALSE)=B6972,"",""),"Novo")</f>
        <v/>
      </c>
    </row>
    <row r="6973" spans="1:11">
      <c r="A6973" s="151">
        <v>10420</v>
      </c>
      <c r="B6973" s="151">
        <v>36794</v>
      </c>
      <c r="C6973" s="151" t="s">
        <v>5202</v>
      </c>
      <c r="D6973" s="151" t="s">
        <v>727</v>
      </c>
      <c r="E6973" s="151">
        <v>0.79697300000000004</v>
      </c>
      <c r="F6973" s="154" t="s">
        <v>9516</v>
      </c>
      <c r="G6973" s="156">
        <v>124.23215124000001</v>
      </c>
      <c r="H6973" s="156">
        <v>0</v>
      </c>
      <c r="I6973" s="156">
        <v>1309.5063193799999</v>
      </c>
      <c r="J6973" s="156" t="s">
        <v>4328</v>
      </c>
      <c r="K6973" s="151" t="str">
        <f>IFERROR(IF(VLOOKUP(B6973,comp!$D:$L,1,FALSE)=B6973,"",""),"Novo")</f>
        <v/>
      </c>
    </row>
    <row r="6974" spans="1:11">
      <c r="A6974" s="151">
        <v>10420</v>
      </c>
      <c r="B6974" s="151">
        <v>42319</v>
      </c>
      <c r="C6974" s="151" t="s">
        <v>5203</v>
      </c>
      <c r="D6974" s="151" t="s">
        <v>727</v>
      </c>
      <c r="E6974" s="151">
        <v>2.8190284999999999</v>
      </c>
      <c r="F6974" s="154" t="s">
        <v>9517</v>
      </c>
      <c r="G6974" s="156">
        <v>1554.4123149</v>
      </c>
      <c r="H6974" s="156">
        <v>0</v>
      </c>
      <c r="I6974" s="156">
        <v>3608.996740089</v>
      </c>
      <c r="J6974" s="156" t="s">
        <v>4328</v>
      </c>
      <c r="K6974" s="151" t="str">
        <f>IFERROR(IF(VLOOKUP(B6974,comp!$D:$L,1,FALSE)=B6974,"",""),"Novo")</f>
        <v/>
      </c>
    </row>
    <row r="6975" spans="1:11">
      <c r="A6975" s="151">
        <v>10420</v>
      </c>
      <c r="B6975" s="151">
        <v>44019</v>
      </c>
      <c r="C6975" s="151" t="s">
        <v>5204</v>
      </c>
      <c r="D6975" s="151" t="s">
        <v>727</v>
      </c>
      <c r="E6975" s="151">
        <v>2.5874457999999998</v>
      </c>
      <c r="F6975" s="154" t="s">
        <v>9518</v>
      </c>
      <c r="G6975" s="156">
        <v>1309.5063193799999</v>
      </c>
      <c r="H6975" s="156">
        <v>0</v>
      </c>
      <c r="I6975" s="156">
        <v>40.11</v>
      </c>
      <c r="J6975" s="156" t="s">
        <v>4328</v>
      </c>
      <c r="K6975" s="151" t="str">
        <f>IFERROR(IF(VLOOKUP(B6975,comp!$D:$L,1,FALSE)=B6975,"",""),"Novo")</f>
        <v/>
      </c>
    </row>
    <row r="6976" spans="1:11">
      <c r="A6976" s="151">
        <v>10420</v>
      </c>
      <c r="B6976" s="151">
        <v>44020</v>
      </c>
      <c r="C6976" s="151" t="s">
        <v>5205</v>
      </c>
      <c r="D6976" s="151" t="s">
        <v>727</v>
      </c>
      <c r="E6976" s="151">
        <v>4.2954530999999996</v>
      </c>
      <c r="F6976" s="154" t="s">
        <v>9519</v>
      </c>
      <c r="G6976" s="156">
        <v>3608.996740089</v>
      </c>
      <c r="H6976" s="156">
        <v>0</v>
      </c>
      <c r="I6976" s="156">
        <v>29.700230867999998</v>
      </c>
      <c r="J6976" s="156" t="s">
        <v>4328</v>
      </c>
      <c r="K6976" s="151" t="str">
        <f>IFERROR(IF(VLOOKUP(B6976,comp!$D:$L,1,FALSE)=B6976,"",""),"Novo")</f>
        <v/>
      </c>
    </row>
    <row r="6977" spans="1:11">
      <c r="A6977" s="151">
        <v>10478</v>
      </c>
      <c r="B6977" s="151">
        <v>10478</v>
      </c>
      <c r="C6977" s="151" t="s">
        <v>5206</v>
      </c>
      <c r="D6977" s="151" t="s">
        <v>1496</v>
      </c>
      <c r="E6977" s="151">
        <v>1</v>
      </c>
      <c r="F6977" s="154" t="s">
        <v>9520</v>
      </c>
      <c r="G6977" s="156">
        <v>40.11</v>
      </c>
      <c r="H6977" s="156">
        <v>0</v>
      </c>
      <c r="I6977" s="156">
        <v>31.724412888000003</v>
      </c>
      <c r="J6977" s="156" t="s">
        <v>4328</v>
      </c>
      <c r="K6977" s="151" t="str">
        <f>IFERROR(IF(VLOOKUP(B6977,comp!$D:$L,1,FALSE)=B6977,"",""),"Novo")</f>
        <v/>
      </c>
    </row>
    <row r="6978" spans="1:11">
      <c r="A6978" s="151">
        <v>10478</v>
      </c>
      <c r="B6978" s="151">
        <v>10475</v>
      </c>
      <c r="C6978" s="151" t="s">
        <v>5207</v>
      </c>
      <c r="D6978" s="151" t="s">
        <v>1496</v>
      </c>
      <c r="E6978" s="151">
        <v>0.86062680000000003</v>
      </c>
      <c r="F6978" s="154" t="s">
        <v>9521</v>
      </c>
      <c r="G6978" s="156">
        <v>29.700230867999998</v>
      </c>
      <c r="H6978" s="156">
        <v>0</v>
      </c>
      <c r="I6978" s="156">
        <v>2152752</v>
      </c>
      <c r="J6978" s="156" t="s">
        <v>4328</v>
      </c>
      <c r="K6978" s="151" t="str">
        <f>IFERROR(IF(VLOOKUP(B6978,comp!$D:$L,1,FALSE)=B6978,"",""),"Novo")</f>
        <v/>
      </c>
    </row>
    <row r="6979" spans="1:11">
      <c r="A6979" s="151">
        <v>10478</v>
      </c>
      <c r="B6979" s="151">
        <v>10481</v>
      </c>
      <c r="C6979" s="151" t="s">
        <v>5208</v>
      </c>
      <c r="D6979" s="151" t="s">
        <v>1496</v>
      </c>
      <c r="E6979" s="151">
        <v>0.88938640000000002</v>
      </c>
      <c r="F6979" s="154" t="s">
        <v>9522</v>
      </c>
      <c r="G6979" s="156">
        <v>31.724412888000003</v>
      </c>
      <c r="H6979" s="156">
        <v>0</v>
      </c>
      <c r="I6979" s="156">
        <v>1466693.777936053</v>
      </c>
      <c r="J6979" s="156" t="s">
        <v>4328</v>
      </c>
      <c r="K6979" s="151" t="str">
        <f>IFERROR(IF(VLOOKUP(B6979,comp!$D:$L,1,FALSE)=B6979,"",""),"Novo")</f>
        <v/>
      </c>
    </row>
    <row r="6980" spans="1:11">
      <c r="A6980" s="151">
        <v>10488</v>
      </c>
      <c r="B6980" s="151">
        <v>10488</v>
      </c>
      <c r="C6980" s="151" t="s">
        <v>1510</v>
      </c>
      <c r="D6980" s="151" t="s">
        <v>727</v>
      </c>
      <c r="E6980" s="151">
        <v>1</v>
      </c>
      <c r="F6980" s="154" t="s">
        <v>9523</v>
      </c>
      <c r="G6980" s="156">
        <v>2152752</v>
      </c>
      <c r="H6980" s="156">
        <v>0</v>
      </c>
      <c r="I6980" s="156">
        <v>1689847.152783036</v>
      </c>
      <c r="J6980" s="156" t="s">
        <v>4328</v>
      </c>
      <c r="K6980" s="151" t="str">
        <f>IFERROR(IF(VLOOKUP(B6980,comp!$D:$L,1,FALSE)=B6980,"",""),"Novo")</f>
        <v/>
      </c>
    </row>
    <row r="6981" spans="1:11">
      <c r="A6981" s="151">
        <v>10488</v>
      </c>
      <c r="B6981" s="151">
        <v>13476</v>
      </c>
      <c r="C6981" s="151" t="s">
        <v>5209</v>
      </c>
      <c r="D6981" s="151" t="s">
        <v>727</v>
      </c>
      <c r="E6981" s="151">
        <v>0.82541569999999997</v>
      </c>
      <c r="F6981" s="154" t="s">
        <v>9524</v>
      </c>
      <c r="G6981" s="156">
        <v>1466693.777936053</v>
      </c>
      <c r="H6981" s="156">
        <v>0</v>
      </c>
      <c r="I6981" s="156">
        <v>3073022.5358920675</v>
      </c>
      <c r="J6981" s="156" t="s">
        <v>4328</v>
      </c>
      <c r="K6981" s="151" t="str">
        <f>IFERROR(IF(VLOOKUP(B6981,comp!$D:$L,1,FALSE)=B6981,"",""),"Novo")</f>
        <v/>
      </c>
    </row>
    <row r="6982" spans="1:11">
      <c r="A6982" s="151">
        <v>10488</v>
      </c>
      <c r="B6982" s="151">
        <v>13606</v>
      </c>
      <c r="C6982" s="151" t="s">
        <v>5210</v>
      </c>
      <c r="D6982" s="151" t="s">
        <v>727</v>
      </c>
      <c r="E6982" s="151">
        <v>0.88598569999999999</v>
      </c>
      <c r="F6982" s="154" t="s">
        <v>9525</v>
      </c>
      <c r="G6982" s="156">
        <v>1689847.152783036</v>
      </c>
      <c r="H6982" s="156">
        <v>0</v>
      </c>
      <c r="I6982" s="156">
        <v>12661386.800726701</v>
      </c>
      <c r="J6982" s="156" t="s">
        <v>4328</v>
      </c>
      <c r="K6982" s="151" t="str">
        <f>IFERROR(IF(VLOOKUP(B6982,comp!$D:$L,1,FALSE)=B6982,"",""),"Novo")</f>
        <v/>
      </c>
    </row>
    <row r="6983" spans="1:11">
      <c r="A6983" s="151">
        <v>10488</v>
      </c>
      <c r="B6983" s="151">
        <v>13877</v>
      </c>
      <c r="C6983" s="151" t="s">
        <v>1558</v>
      </c>
      <c r="D6983" s="151" t="s">
        <v>727</v>
      </c>
      <c r="E6983" s="151">
        <v>1.1947743</v>
      </c>
      <c r="F6983" s="154" t="s">
        <v>9526</v>
      </c>
      <c r="G6983" s="156">
        <v>3073022.5358920675</v>
      </c>
      <c r="H6983" s="156">
        <v>0</v>
      </c>
      <c r="I6983" s="156">
        <v>16768937.704271896</v>
      </c>
      <c r="J6983" s="156" t="s">
        <v>4328</v>
      </c>
      <c r="K6983" s="151" t="str">
        <f>IFERROR(IF(VLOOKUP(B6983,comp!$D:$L,1,FALSE)=B6983,"",""),"Novo")</f>
        <v/>
      </c>
    </row>
    <row r="6984" spans="1:11">
      <c r="A6984" s="151">
        <v>10488</v>
      </c>
      <c r="B6984" s="151">
        <v>14575</v>
      </c>
      <c r="C6984" s="151" t="s">
        <v>1560</v>
      </c>
      <c r="D6984" s="151" t="s">
        <v>727</v>
      </c>
      <c r="E6984" s="151">
        <v>2.4251781000000001</v>
      </c>
      <c r="F6984" s="154" t="s">
        <v>9527</v>
      </c>
      <c r="G6984" s="156">
        <v>12661386.800726701</v>
      </c>
      <c r="H6984" s="156">
        <v>0</v>
      </c>
      <c r="I6984" s="156">
        <v>1445665.9850206142</v>
      </c>
      <c r="J6984" s="156" t="s">
        <v>4328</v>
      </c>
      <c r="K6984" s="151" t="str">
        <f>IFERROR(IF(VLOOKUP(B6984,comp!$D:$L,1,FALSE)=B6984,"",""),"Novo")</f>
        <v/>
      </c>
    </row>
    <row r="6985" spans="1:11">
      <c r="A6985" s="151">
        <v>10488</v>
      </c>
      <c r="B6985" s="151">
        <v>14576</v>
      </c>
      <c r="C6985" s="151" t="s">
        <v>1559</v>
      </c>
      <c r="D6985" s="151" t="s">
        <v>727</v>
      </c>
      <c r="E6985" s="151">
        <v>2.7909739</v>
      </c>
      <c r="F6985" s="154" t="s">
        <v>9528</v>
      </c>
      <c r="G6985" s="156">
        <v>16768937.704271896</v>
      </c>
      <c r="H6985" s="156">
        <v>0</v>
      </c>
      <c r="I6985" s="156">
        <v>0.12410048700000001</v>
      </c>
      <c r="J6985" s="156" t="s">
        <v>4328</v>
      </c>
      <c r="K6985" s="151" t="str">
        <f>IFERROR(IF(VLOOKUP(B6985,comp!$D:$L,1,FALSE)=B6985,"",""),"Novo")</f>
        <v/>
      </c>
    </row>
    <row r="6986" spans="1:11">
      <c r="A6986" s="151">
        <v>10488</v>
      </c>
      <c r="B6986" s="151">
        <v>44470</v>
      </c>
      <c r="C6986" s="151" t="s">
        <v>1561</v>
      </c>
      <c r="D6986" s="151" t="s">
        <v>727</v>
      </c>
      <c r="E6986" s="151">
        <v>0.81947740000000002</v>
      </c>
      <c r="F6986" s="154" t="s">
        <v>9529</v>
      </c>
      <c r="G6986" s="156">
        <v>1445665.9850206142</v>
      </c>
      <c r="H6986" s="156">
        <v>0</v>
      </c>
      <c r="I6986" s="156">
        <v>1.3996950000000001E-3</v>
      </c>
      <c r="J6986" s="156" t="s">
        <v>4328</v>
      </c>
      <c r="K6986" s="151" t="str">
        <f>IFERROR(IF(VLOOKUP(B6986,comp!$D:$L,1,FALSE)=B6986,"",""),"Novo")</f>
        <v/>
      </c>
    </row>
    <row r="6987" spans="1:11">
      <c r="A6987" s="151">
        <v>10488</v>
      </c>
      <c r="B6987" s="151">
        <v>44471</v>
      </c>
      <c r="C6987" s="151" t="s">
        <v>5211</v>
      </c>
      <c r="D6987" s="151" t="s">
        <v>727</v>
      </c>
      <c r="E6987" s="151">
        <v>2.4010000000000001E-4</v>
      </c>
      <c r="F6987" s="154" t="s">
        <v>9530</v>
      </c>
      <c r="G6987" s="156">
        <v>0.12410048700000001</v>
      </c>
      <c r="H6987" s="156">
        <v>0</v>
      </c>
      <c r="I6987" s="156">
        <v>2.738631432</v>
      </c>
      <c r="J6987" s="156" t="s">
        <v>4328</v>
      </c>
      <c r="K6987" s="151" t="str">
        <f>IFERROR(IF(VLOOKUP(B6987,comp!$D:$L,1,FALSE)=B6987,"",""),"Novo")</f>
        <v/>
      </c>
    </row>
    <row r="6988" spans="1:11">
      <c r="A6988" s="151">
        <v>10488</v>
      </c>
      <c r="B6988" s="151">
        <v>44472</v>
      </c>
      <c r="C6988" s="151" t="s">
        <v>5212</v>
      </c>
      <c r="D6988" s="151" t="s">
        <v>727</v>
      </c>
      <c r="E6988" s="151">
        <v>2.55E-5</v>
      </c>
      <c r="F6988" s="154" t="s">
        <v>9531</v>
      </c>
      <c r="G6988" s="156">
        <v>1.3996950000000001E-3</v>
      </c>
      <c r="H6988" s="156">
        <v>0</v>
      </c>
      <c r="I6988" s="156">
        <v>8156948.4311004626</v>
      </c>
      <c r="J6988" s="156" t="s">
        <v>4328</v>
      </c>
      <c r="K6988" s="151" t="str">
        <f>IFERROR(IF(VLOOKUP(B6988,comp!$D:$L,1,FALSE)=B6988,"",""),"Novo")</f>
        <v/>
      </c>
    </row>
    <row r="6989" spans="1:11">
      <c r="A6989" s="151">
        <v>10488</v>
      </c>
      <c r="B6989" s="151">
        <v>44473</v>
      </c>
      <c r="C6989" s="151" t="s">
        <v>5213</v>
      </c>
      <c r="D6989" s="151" t="s">
        <v>727</v>
      </c>
      <c r="E6989" s="151">
        <v>1.1279E-3</v>
      </c>
      <c r="F6989" s="154" t="s">
        <v>9532</v>
      </c>
      <c r="G6989" s="156">
        <v>2.738631432</v>
      </c>
      <c r="H6989" s="156">
        <v>0</v>
      </c>
      <c r="I6989" s="156">
        <v>180</v>
      </c>
      <c r="J6989" s="156" t="s">
        <v>4328</v>
      </c>
      <c r="K6989" s="151" t="str">
        <f>IFERROR(IF(VLOOKUP(B6989,comp!$D:$L,1,FALSE)=B6989,"",""),"Novo")</f>
        <v/>
      </c>
    </row>
    <row r="6990" spans="1:11">
      <c r="A6990" s="151">
        <v>10488</v>
      </c>
      <c r="B6990" s="151">
        <v>44491</v>
      </c>
      <c r="C6990" s="151" t="s">
        <v>5214</v>
      </c>
      <c r="D6990" s="151" t="s">
        <v>727</v>
      </c>
      <c r="E6990" s="151">
        <v>1.9465558000000001</v>
      </c>
      <c r="F6990" s="154" t="s">
        <v>9533</v>
      </c>
      <c r="G6990" s="156">
        <v>8156948.4311004626</v>
      </c>
      <c r="H6990" s="156">
        <v>0</v>
      </c>
      <c r="I6990" s="156">
        <v>137.8125</v>
      </c>
      <c r="J6990" s="156" t="s">
        <v>4328</v>
      </c>
      <c r="K6990" s="151" t="str">
        <f>IFERROR(IF(VLOOKUP(B6990,comp!$D:$L,1,FALSE)=B6990,"",""),"Novo")</f>
        <v/>
      </c>
    </row>
    <row r="6991" spans="1:11">
      <c r="A6991" s="151">
        <v>10492</v>
      </c>
      <c r="B6991" s="151">
        <v>10492</v>
      </c>
      <c r="C6991" s="151" t="s">
        <v>2068</v>
      </c>
      <c r="D6991" s="151" t="s">
        <v>838</v>
      </c>
      <c r="E6991" s="151">
        <v>1</v>
      </c>
      <c r="F6991" s="154" t="s">
        <v>9534</v>
      </c>
      <c r="G6991" s="156">
        <v>180</v>
      </c>
      <c r="H6991" s="156">
        <v>0</v>
      </c>
      <c r="I6991" s="156">
        <v>361.25000849999998</v>
      </c>
      <c r="J6991" s="156" t="s">
        <v>4328</v>
      </c>
      <c r="K6991" s="151" t="str">
        <f>IFERROR(IF(VLOOKUP(B6991,comp!$D:$L,1,FALSE)=B6991,"",""),"Novo")</f>
        <v/>
      </c>
    </row>
    <row r="6992" spans="1:11">
      <c r="A6992" s="151">
        <v>10492</v>
      </c>
      <c r="B6992" s="151">
        <v>10490</v>
      </c>
      <c r="C6992" s="151" t="s">
        <v>2067</v>
      </c>
      <c r="D6992" s="151" t="s">
        <v>838</v>
      </c>
      <c r="E6992" s="151">
        <v>0.875</v>
      </c>
      <c r="F6992" s="154" t="s">
        <v>9535</v>
      </c>
      <c r="G6992" s="156">
        <v>137.8125</v>
      </c>
      <c r="H6992" s="156">
        <v>0</v>
      </c>
      <c r="I6992" s="156">
        <v>245.00000699999998</v>
      </c>
      <c r="J6992" s="156" t="s">
        <v>4328</v>
      </c>
      <c r="K6992" s="151" t="str">
        <f>IFERROR(IF(VLOOKUP(B6992,comp!$D:$L,1,FALSE)=B6992,"",""),"Novo")</f>
        <v/>
      </c>
    </row>
    <row r="6993" spans="1:11">
      <c r="A6993" s="151">
        <v>10492</v>
      </c>
      <c r="B6993" s="151">
        <v>10491</v>
      </c>
      <c r="C6993" s="151" t="s">
        <v>2072</v>
      </c>
      <c r="D6993" s="151" t="s">
        <v>838</v>
      </c>
      <c r="E6993" s="151">
        <v>1.4166666999999999</v>
      </c>
      <c r="F6993" s="154" t="s">
        <v>9536</v>
      </c>
      <c r="G6993" s="156">
        <v>361.25000849999998</v>
      </c>
      <c r="H6993" s="156">
        <v>0</v>
      </c>
      <c r="I6993" s="156">
        <v>3125.0000250000003</v>
      </c>
      <c r="J6993" s="156" t="s">
        <v>4328</v>
      </c>
      <c r="K6993" s="151" t="str">
        <f>IFERROR(IF(VLOOKUP(B6993,comp!$D:$L,1,FALSE)=B6993,"",""),"Novo")</f>
        <v/>
      </c>
    </row>
    <row r="6994" spans="1:11">
      <c r="A6994" s="151">
        <v>10492</v>
      </c>
      <c r="B6994" s="151">
        <v>10493</v>
      </c>
      <c r="C6994" s="151" t="s">
        <v>2070</v>
      </c>
      <c r="D6994" s="151" t="s">
        <v>838</v>
      </c>
      <c r="E6994" s="151">
        <v>1.1666666999999999</v>
      </c>
      <c r="F6994" s="154" t="s">
        <v>8189</v>
      </c>
      <c r="G6994" s="156">
        <v>245.00000699999998</v>
      </c>
      <c r="H6994" s="156">
        <v>0</v>
      </c>
      <c r="I6994" s="156">
        <v>21124.891601667001</v>
      </c>
      <c r="J6994" s="156" t="s">
        <v>4328</v>
      </c>
      <c r="K6994" s="151" t="str">
        <f>IFERROR(IF(VLOOKUP(B6994,comp!$D:$L,1,FALSE)=B6994,"",""),"Novo")</f>
        <v/>
      </c>
    </row>
    <row r="6995" spans="1:11">
      <c r="A6995" s="151">
        <v>10492</v>
      </c>
      <c r="B6995" s="151">
        <v>10496</v>
      </c>
      <c r="C6995" s="151" t="s">
        <v>5215</v>
      </c>
      <c r="D6995" s="151" t="s">
        <v>838</v>
      </c>
      <c r="E6995" s="151">
        <v>4.1666667000000004</v>
      </c>
      <c r="F6995" s="154" t="s">
        <v>9537</v>
      </c>
      <c r="G6995" s="156">
        <v>3125.0000250000003</v>
      </c>
      <c r="H6995" s="156">
        <v>0</v>
      </c>
      <c r="I6995" s="156">
        <v>0.72962038200000012</v>
      </c>
      <c r="J6995" s="156" t="s">
        <v>4328</v>
      </c>
      <c r="K6995" s="151" t="str">
        <f>IFERROR(IF(VLOOKUP(B6995,comp!$D:$L,1,FALSE)=B6995,"",""),"Novo")</f>
        <v/>
      </c>
    </row>
    <row r="6996" spans="1:11">
      <c r="A6996" s="151">
        <v>10492</v>
      </c>
      <c r="B6996" s="151">
        <v>10497</v>
      </c>
      <c r="C6996" s="151" t="s">
        <v>2080</v>
      </c>
      <c r="D6996" s="151" t="s">
        <v>838</v>
      </c>
      <c r="E6996" s="151">
        <v>10.8333333</v>
      </c>
      <c r="F6996" s="154" t="s">
        <v>9538</v>
      </c>
      <c r="G6996" s="156">
        <v>21124.891601667001</v>
      </c>
      <c r="H6996" s="156">
        <v>0</v>
      </c>
      <c r="I6996" s="156">
        <v>124.99166166700002</v>
      </c>
      <c r="J6996" s="156" t="s">
        <v>4328</v>
      </c>
      <c r="K6996" s="151" t="str">
        <f>IFERROR(IF(VLOOKUP(B6996,comp!$D:$L,1,FALSE)=B6996,"",""),"Novo")</f>
        <v/>
      </c>
    </row>
    <row r="6997" spans="1:11">
      <c r="A6997" s="151">
        <v>10492</v>
      </c>
      <c r="B6997" s="151">
        <v>10498</v>
      </c>
      <c r="C6997" s="151" t="s">
        <v>5216</v>
      </c>
      <c r="D6997" s="151" t="s">
        <v>828</v>
      </c>
      <c r="E6997" s="151">
        <v>6.3666700000000007E-2</v>
      </c>
      <c r="F6997" s="154" t="s">
        <v>8881</v>
      </c>
      <c r="G6997" s="156">
        <v>0.72962038200000012</v>
      </c>
      <c r="H6997" s="156">
        <v>0</v>
      </c>
      <c r="I6997" s="156">
        <v>28880.000076</v>
      </c>
      <c r="J6997" s="156" t="s">
        <v>4328</v>
      </c>
      <c r="K6997" s="151" t="str">
        <f>IFERROR(IF(VLOOKUP(B6997,comp!$D:$L,1,FALSE)=B6997,"",""),"Novo")</f>
        <v/>
      </c>
    </row>
    <row r="6998" spans="1:11">
      <c r="A6998" s="151">
        <v>10492</v>
      </c>
      <c r="B6998" s="151">
        <v>10499</v>
      </c>
      <c r="C6998" s="151" t="s">
        <v>2076</v>
      </c>
      <c r="D6998" s="151" t="s">
        <v>838</v>
      </c>
      <c r="E6998" s="151">
        <v>0.83333330000000005</v>
      </c>
      <c r="F6998" s="154" t="s">
        <v>9539</v>
      </c>
      <c r="G6998" s="156">
        <v>124.99166166700002</v>
      </c>
      <c r="H6998" s="156">
        <v>0</v>
      </c>
      <c r="I6998" s="156">
        <v>1201.2241511669999</v>
      </c>
      <c r="J6998" s="156" t="s">
        <v>4328</v>
      </c>
      <c r="K6998" s="151" t="str">
        <f>IFERROR(IF(VLOOKUP(B6998,comp!$D:$L,1,FALSE)=B6998,"",""),"Novo")</f>
        <v/>
      </c>
    </row>
    <row r="6999" spans="1:11">
      <c r="A6999" s="151">
        <v>10492</v>
      </c>
      <c r="B6999" s="151">
        <v>10504</v>
      </c>
      <c r="C6999" s="151" t="s">
        <v>2081</v>
      </c>
      <c r="D6999" s="151" t="s">
        <v>838</v>
      </c>
      <c r="E6999" s="151">
        <v>12.6666667</v>
      </c>
      <c r="F6999" s="154" t="s">
        <v>9540</v>
      </c>
      <c r="G6999" s="156">
        <v>28880.000076</v>
      </c>
      <c r="H6999" s="156">
        <v>0</v>
      </c>
      <c r="I6999" s="156">
        <v>1479.2000172</v>
      </c>
      <c r="J6999" s="156" t="s">
        <v>4328</v>
      </c>
      <c r="K6999" s="151" t="str">
        <f>IFERROR(IF(VLOOKUP(B6999,comp!$D:$L,1,FALSE)=B6999,"",""),"Novo")</f>
        <v/>
      </c>
    </row>
    <row r="7000" spans="1:11">
      <c r="A7000" s="151">
        <v>10492</v>
      </c>
      <c r="B7000" s="151">
        <v>11185</v>
      </c>
      <c r="C7000" s="151" t="s">
        <v>2079</v>
      </c>
      <c r="D7000" s="151" t="s">
        <v>838</v>
      </c>
      <c r="E7000" s="151">
        <v>2.5833333000000001</v>
      </c>
      <c r="F7000" s="154" t="s">
        <v>9541</v>
      </c>
      <c r="G7000" s="156">
        <v>1201.2241511669999</v>
      </c>
      <c r="H7000" s="156">
        <v>0</v>
      </c>
      <c r="I7000" s="156">
        <v>319.98665866700003</v>
      </c>
      <c r="J7000" s="156" t="s">
        <v>4328</v>
      </c>
      <c r="K7000" s="151" t="str">
        <f>IFERROR(IF(VLOOKUP(B7000,comp!$D:$L,1,FALSE)=B7000,"",""),"Novo")</f>
        <v/>
      </c>
    </row>
    <row r="7001" spans="1:11">
      <c r="A7001" s="151">
        <v>10492</v>
      </c>
      <c r="B7001" s="151">
        <v>11186</v>
      </c>
      <c r="C7001" s="151" t="s">
        <v>5217</v>
      </c>
      <c r="D7001" s="151" t="s">
        <v>838</v>
      </c>
      <c r="E7001" s="151">
        <v>2.8666667000000001</v>
      </c>
      <c r="F7001" s="154" t="s">
        <v>9542</v>
      </c>
      <c r="G7001" s="156">
        <v>1479.2000172</v>
      </c>
      <c r="H7001" s="156">
        <v>0</v>
      </c>
      <c r="I7001" s="156">
        <v>720</v>
      </c>
      <c r="J7001" s="156" t="s">
        <v>4328</v>
      </c>
      <c r="K7001" s="151" t="str">
        <f>IFERROR(IF(VLOOKUP(B7001,comp!$D:$L,1,FALSE)=B7001,"",""),"Novo")</f>
        <v/>
      </c>
    </row>
    <row r="7002" spans="1:11">
      <c r="A7002" s="151">
        <v>10492</v>
      </c>
      <c r="B7002" s="151">
        <v>11188</v>
      </c>
      <c r="C7002" s="151" t="s">
        <v>2069</v>
      </c>
      <c r="D7002" s="151" t="s">
        <v>838</v>
      </c>
      <c r="E7002" s="151">
        <v>1.3333333000000001</v>
      </c>
      <c r="F7002" s="154" t="s">
        <v>9543</v>
      </c>
      <c r="G7002" s="156">
        <v>319.98665866700003</v>
      </c>
      <c r="H7002" s="156">
        <v>0</v>
      </c>
      <c r="I7002" s="156">
        <v>372.88807803099996</v>
      </c>
      <c r="J7002" s="156" t="s">
        <v>4328</v>
      </c>
      <c r="K7002" s="151" t="str">
        <f>IFERROR(IF(VLOOKUP(B7002,comp!$D:$L,1,FALSE)=B7002,"",""),"Novo")</f>
        <v/>
      </c>
    </row>
    <row r="7003" spans="1:11">
      <c r="A7003" s="151">
        <v>10492</v>
      </c>
      <c r="B7003" s="151">
        <v>11189</v>
      </c>
      <c r="C7003" s="151" t="s">
        <v>2073</v>
      </c>
      <c r="D7003" s="151" t="s">
        <v>838</v>
      </c>
      <c r="E7003" s="151">
        <v>2</v>
      </c>
      <c r="F7003" s="154" t="s">
        <v>9544</v>
      </c>
      <c r="G7003" s="156">
        <v>720</v>
      </c>
      <c r="H7003" s="156">
        <v>0</v>
      </c>
      <c r="I7003" s="156">
        <v>1125</v>
      </c>
      <c r="J7003" s="156" t="s">
        <v>4328</v>
      </c>
      <c r="K7003" s="151" t="str">
        <f>IFERROR(IF(VLOOKUP(B7003,comp!$D:$L,1,FALSE)=B7003,"",""),"Novo")</f>
        <v/>
      </c>
    </row>
    <row r="7004" spans="1:11">
      <c r="A7004" s="151">
        <v>10492</v>
      </c>
      <c r="B7004" s="151">
        <v>21107</v>
      </c>
      <c r="C7004" s="151" t="s">
        <v>2071</v>
      </c>
      <c r="D7004" s="151" t="s">
        <v>838</v>
      </c>
      <c r="E7004" s="151">
        <v>1.4393332999999999</v>
      </c>
      <c r="F7004" s="154" t="s">
        <v>9545</v>
      </c>
      <c r="G7004" s="156">
        <v>372.88807803099996</v>
      </c>
      <c r="H7004" s="156">
        <v>0</v>
      </c>
      <c r="I7004" s="156">
        <v>768.8000123999999</v>
      </c>
      <c r="J7004" s="156" t="s">
        <v>4328</v>
      </c>
      <c r="K7004" s="151" t="str">
        <f>IFERROR(IF(VLOOKUP(B7004,comp!$D:$L,1,FALSE)=B7004,"",""),"Novo")</f>
        <v/>
      </c>
    </row>
    <row r="7005" spans="1:11">
      <c r="A7005" s="151">
        <v>10492</v>
      </c>
      <c r="B7005" s="151">
        <v>34384</v>
      </c>
      <c r="C7005" s="151" t="s">
        <v>2078</v>
      </c>
      <c r="D7005" s="151" t="s">
        <v>838</v>
      </c>
      <c r="E7005" s="151">
        <v>2.5</v>
      </c>
      <c r="F7005" s="154" t="s">
        <v>9546</v>
      </c>
      <c r="G7005" s="156">
        <v>1125</v>
      </c>
      <c r="H7005" s="156">
        <v>0</v>
      </c>
      <c r="I7005" s="156">
        <v>1125</v>
      </c>
      <c r="J7005" s="156" t="s">
        <v>4328</v>
      </c>
      <c r="K7005" s="151" t="str">
        <f>IFERROR(IF(VLOOKUP(B7005,comp!$D:$L,1,FALSE)=B7005,"",""),"Novo")</f>
        <v/>
      </c>
    </row>
    <row r="7006" spans="1:11">
      <c r="A7006" s="151">
        <v>10492</v>
      </c>
      <c r="B7006" s="151">
        <v>34385</v>
      </c>
      <c r="C7006" s="151" t="s">
        <v>2074</v>
      </c>
      <c r="D7006" s="151" t="s">
        <v>838</v>
      </c>
      <c r="E7006" s="151">
        <v>2.0666666999999999</v>
      </c>
      <c r="F7006" s="154" t="s">
        <v>9547</v>
      </c>
      <c r="G7006" s="156">
        <v>768.8000123999999</v>
      </c>
      <c r="H7006" s="156">
        <v>0</v>
      </c>
      <c r="I7006" s="156">
        <v>1304.1125161499999</v>
      </c>
      <c r="J7006" s="156" t="s">
        <v>4328</v>
      </c>
      <c r="K7006" s="151" t="str">
        <f>IFERROR(IF(VLOOKUP(B7006,comp!$D:$L,1,FALSE)=B7006,"",""),"Novo")</f>
        <v/>
      </c>
    </row>
    <row r="7007" spans="1:11">
      <c r="A7007" s="151">
        <v>10492</v>
      </c>
      <c r="B7007" s="151">
        <v>34386</v>
      </c>
      <c r="C7007" s="151" t="s">
        <v>2075</v>
      </c>
      <c r="D7007" s="151" t="s">
        <v>838</v>
      </c>
      <c r="E7007" s="151">
        <v>2.5</v>
      </c>
      <c r="F7007" s="154" t="s">
        <v>9546</v>
      </c>
      <c r="G7007" s="156">
        <v>1125</v>
      </c>
      <c r="H7007" s="156">
        <v>0</v>
      </c>
      <c r="I7007" s="156">
        <v>494.91301494900006</v>
      </c>
      <c r="J7007" s="156" t="s">
        <v>4328</v>
      </c>
      <c r="K7007" s="151" t="str">
        <f>IFERROR(IF(VLOOKUP(B7007,comp!$D:$L,1,FALSE)=B7007,"",""),"Novo")</f>
        <v/>
      </c>
    </row>
    <row r="7008" spans="1:11">
      <c r="A7008" s="151">
        <v>10492</v>
      </c>
      <c r="B7008" s="151">
        <v>34387</v>
      </c>
      <c r="C7008" s="151" t="s">
        <v>5218</v>
      </c>
      <c r="D7008" s="151" t="s">
        <v>838</v>
      </c>
      <c r="E7008" s="151">
        <v>2.6916666999999999</v>
      </c>
      <c r="F7008" s="154" t="s">
        <v>9548</v>
      </c>
      <c r="G7008" s="156">
        <v>1304.1125161499999</v>
      </c>
      <c r="H7008" s="156">
        <v>0</v>
      </c>
      <c r="I7008" s="156">
        <v>245.00000699999998</v>
      </c>
      <c r="J7008" s="156" t="s">
        <v>4328</v>
      </c>
      <c r="K7008" s="151" t="str">
        <f>IFERROR(IF(VLOOKUP(B7008,comp!$D:$L,1,FALSE)=B7008,"",""),"Novo")</f>
        <v/>
      </c>
    </row>
    <row r="7009" spans="1:11">
      <c r="A7009" s="151">
        <v>10492</v>
      </c>
      <c r="B7009" s="151">
        <v>34388</v>
      </c>
      <c r="C7009" s="151" t="s">
        <v>5219</v>
      </c>
      <c r="D7009" s="151" t="s">
        <v>838</v>
      </c>
      <c r="E7009" s="151">
        <v>1.6581667</v>
      </c>
      <c r="F7009" s="154" t="s">
        <v>9549</v>
      </c>
      <c r="G7009" s="156">
        <v>494.91301494900006</v>
      </c>
      <c r="H7009" s="156">
        <v>0</v>
      </c>
      <c r="I7009" s="156">
        <v>2508.7626442669998</v>
      </c>
      <c r="J7009" s="156" t="s">
        <v>4328</v>
      </c>
      <c r="K7009" s="151" t="str">
        <f>IFERROR(IF(VLOOKUP(B7009,comp!$D:$L,1,FALSE)=B7009,"",""),"Novo")</f>
        <v/>
      </c>
    </row>
    <row r="7010" spans="1:11">
      <c r="A7010" s="151">
        <v>10492</v>
      </c>
      <c r="B7010" s="151">
        <v>34389</v>
      </c>
      <c r="C7010" s="151" t="s">
        <v>5220</v>
      </c>
      <c r="D7010" s="151" t="s">
        <v>838</v>
      </c>
      <c r="E7010" s="151">
        <v>1.1666666999999999</v>
      </c>
      <c r="F7010" s="154" t="s">
        <v>8189</v>
      </c>
      <c r="G7010" s="156">
        <v>245.00000699999998</v>
      </c>
      <c r="H7010" s="156">
        <v>0</v>
      </c>
      <c r="I7010" s="156">
        <v>4125.6281249999993</v>
      </c>
      <c r="J7010" s="156" t="s">
        <v>4328</v>
      </c>
      <c r="K7010" s="151" t="str">
        <f>IFERROR(IF(VLOOKUP(B7010,comp!$D:$L,1,FALSE)=B7010,"",""),"Novo")</f>
        <v/>
      </c>
    </row>
    <row r="7011" spans="1:11">
      <c r="A7011" s="151">
        <v>10492</v>
      </c>
      <c r="B7011" s="151">
        <v>34390</v>
      </c>
      <c r="C7011" s="151" t="s">
        <v>5221</v>
      </c>
      <c r="D7011" s="151" t="s">
        <v>838</v>
      </c>
      <c r="E7011" s="151">
        <v>3.7333333</v>
      </c>
      <c r="F7011" s="154" t="s">
        <v>9550</v>
      </c>
      <c r="G7011" s="156">
        <v>2508.7626442669998</v>
      </c>
      <c r="H7011" s="156">
        <v>0</v>
      </c>
      <c r="I7011" s="156">
        <v>1.249166167</v>
      </c>
      <c r="J7011" s="156" t="s">
        <v>4328</v>
      </c>
      <c r="K7011" s="151" t="str">
        <f>IFERROR(IF(VLOOKUP(B7011,comp!$D:$L,1,FALSE)=B7011,"",""),"Novo")</f>
        <v/>
      </c>
    </row>
    <row r="7012" spans="1:11">
      <c r="A7012" s="151">
        <v>10492</v>
      </c>
      <c r="B7012" s="151">
        <v>34391</v>
      </c>
      <c r="C7012" s="151" t="s">
        <v>2044</v>
      </c>
      <c r="D7012" s="151" t="s">
        <v>838</v>
      </c>
      <c r="E7012" s="151">
        <v>4.7874999999999996</v>
      </c>
      <c r="F7012" s="154" t="s">
        <v>9551</v>
      </c>
      <c r="G7012" s="156">
        <v>4125.6281249999993</v>
      </c>
      <c r="H7012" s="156">
        <v>0</v>
      </c>
      <c r="I7012" s="156">
        <v>1.249166167</v>
      </c>
      <c r="J7012" s="156" t="s">
        <v>4328</v>
      </c>
      <c r="K7012" s="151" t="str">
        <f>IFERROR(IF(VLOOKUP(B7012,comp!$D:$L,1,FALSE)=B7012,"",""),"Novo")</f>
        <v/>
      </c>
    </row>
    <row r="7013" spans="1:11">
      <c r="A7013" s="151">
        <v>10492</v>
      </c>
      <c r="B7013" s="151">
        <v>44477</v>
      </c>
      <c r="C7013" s="151" t="s">
        <v>5222</v>
      </c>
      <c r="D7013" s="151" t="s">
        <v>828</v>
      </c>
      <c r="E7013" s="151">
        <v>8.3333299999999999E-2</v>
      </c>
      <c r="F7013" s="154" t="s">
        <v>7215</v>
      </c>
      <c r="G7013" s="156">
        <v>1.249166167</v>
      </c>
      <c r="H7013" s="156">
        <v>0</v>
      </c>
      <c r="I7013" s="156">
        <v>28</v>
      </c>
      <c r="J7013" s="156" t="s">
        <v>4328</v>
      </c>
      <c r="K7013" s="151" t="str">
        <f>IFERROR(IF(VLOOKUP(B7013,comp!$D:$L,1,FALSE)=B7013,"",""),"Novo")</f>
        <v/>
      </c>
    </row>
    <row r="7014" spans="1:11">
      <c r="A7014" s="151">
        <v>10492</v>
      </c>
      <c r="B7014" s="151">
        <v>44478</v>
      </c>
      <c r="C7014" s="151" t="s">
        <v>5223</v>
      </c>
      <c r="D7014" s="151" t="s">
        <v>828</v>
      </c>
      <c r="E7014" s="151">
        <v>8.3333299999999999E-2</v>
      </c>
      <c r="F7014" s="154" t="s">
        <v>7215</v>
      </c>
      <c r="G7014" s="156">
        <v>1.249166167</v>
      </c>
      <c r="H7014" s="156">
        <v>0</v>
      </c>
      <c r="I7014" s="156">
        <v>22.054375</v>
      </c>
      <c r="J7014" s="156" t="s">
        <v>4328</v>
      </c>
      <c r="K7014" s="151" t="str">
        <f>IFERROR(IF(VLOOKUP(B7014,comp!$D:$L,1,FALSE)=B7014,"",""),"Novo")</f>
        <v/>
      </c>
    </row>
    <row r="7015" spans="1:11">
      <c r="A7015" s="151">
        <v>10527</v>
      </c>
      <c r="B7015" s="151">
        <v>10527</v>
      </c>
      <c r="C7015" s="151" t="s">
        <v>2292</v>
      </c>
      <c r="D7015" s="151" t="s">
        <v>5224</v>
      </c>
      <c r="E7015" s="151">
        <v>1</v>
      </c>
      <c r="F7015" s="154" t="s">
        <v>8728</v>
      </c>
      <c r="G7015" s="156">
        <v>28</v>
      </c>
      <c r="H7015" s="156">
        <v>0</v>
      </c>
      <c r="I7015" s="156">
        <v>15.75</v>
      </c>
      <c r="J7015" s="156" t="s">
        <v>4328</v>
      </c>
      <c r="K7015" s="151" t="str">
        <f>IFERROR(IF(VLOOKUP(B7015,comp!$D:$L,1,FALSE)=B7015,"",""),"Novo")</f>
        <v/>
      </c>
    </row>
    <row r="7016" spans="1:11">
      <c r="A7016" s="151">
        <v>10527</v>
      </c>
      <c r="B7016" s="151">
        <v>10749</v>
      </c>
      <c r="C7016" s="151" t="s">
        <v>2155</v>
      </c>
      <c r="D7016" s="151" t="s">
        <v>5225</v>
      </c>
      <c r="E7016" s="151">
        <v>0.88749999999999996</v>
      </c>
      <c r="F7016" s="154" t="s">
        <v>8000</v>
      </c>
      <c r="G7016" s="156">
        <v>22.054375</v>
      </c>
      <c r="H7016" s="156">
        <v>0</v>
      </c>
      <c r="I7016" s="156">
        <v>16.404664999999998</v>
      </c>
      <c r="J7016" s="156" t="s">
        <v>4328</v>
      </c>
      <c r="K7016" s="151" t="str">
        <f>IFERROR(IF(VLOOKUP(B7016,comp!$D:$L,1,FALSE)=B7016,"",""),"Novo")</f>
        <v/>
      </c>
    </row>
    <row r="7017" spans="1:11">
      <c r="A7017" s="151">
        <v>10527</v>
      </c>
      <c r="B7017" s="151">
        <v>20193</v>
      </c>
      <c r="C7017" s="151" t="s">
        <v>5226</v>
      </c>
      <c r="D7017" s="151" t="s">
        <v>5227</v>
      </c>
      <c r="E7017" s="151">
        <v>0.75</v>
      </c>
      <c r="F7017" s="154" t="s">
        <v>9552</v>
      </c>
      <c r="G7017" s="156">
        <v>15.75</v>
      </c>
      <c r="H7017" s="156">
        <v>0</v>
      </c>
      <c r="I7017" s="156">
        <v>17.919999999999998</v>
      </c>
      <c r="J7017" s="156" t="s">
        <v>4328</v>
      </c>
      <c r="K7017" s="151" t="str">
        <f>IFERROR(IF(VLOOKUP(B7017,comp!$D:$L,1,FALSE)=B7017,"",""),"Novo")</f>
        <v/>
      </c>
    </row>
    <row r="7018" spans="1:11">
      <c r="A7018" s="151">
        <v>10527</v>
      </c>
      <c r="B7018" s="151">
        <v>40271</v>
      </c>
      <c r="C7018" s="151" t="s">
        <v>1819</v>
      </c>
      <c r="D7018" s="151" t="s">
        <v>5225</v>
      </c>
      <c r="E7018" s="151">
        <v>0.76549999999999996</v>
      </c>
      <c r="F7018" s="154" t="s">
        <v>9553</v>
      </c>
      <c r="G7018" s="156">
        <v>16.404664999999998</v>
      </c>
      <c r="H7018" s="156">
        <v>0</v>
      </c>
      <c r="I7018" s="156">
        <v>2.4316875000000002</v>
      </c>
      <c r="J7018" s="156" t="s">
        <v>4328</v>
      </c>
      <c r="K7018" s="151" t="str">
        <f>IFERROR(IF(VLOOKUP(B7018,comp!$D:$L,1,FALSE)=B7018,"",""),"Novo")</f>
        <v/>
      </c>
    </row>
    <row r="7019" spans="1:11">
      <c r="A7019" s="151">
        <v>10527</v>
      </c>
      <c r="B7019" s="151">
        <v>40275</v>
      </c>
      <c r="C7019" s="151" t="s">
        <v>1820</v>
      </c>
      <c r="D7019" s="151" t="s">
        <v>5225</v>
      </c>
      <c r="E7019" s="151">
        <v>0.8</v>
      </c>
      <c r="F7019" s="154" t="s">
        <v>9257</v>
      </c>
      <c r="G7019" s="156">
        <v>17.919999999999998</v>
      </c>
      <c r="H7019" s="156">
        <v>0</v>
      </c>
      <c r="I7019" s="156">
        <v>6.4511999999999992</v>
      </c>
      <c r="J7019" s="156" t="s">
        <v>4328</v>
      </c>
      <c r="K7019" s="151" t="str">
        <f>IFERROR(IF(VLOOKUP(B7019,comp!$D:$L,1,FALSE)=B7019,"",""),"Novo")</f>
        <v/>
      </c>
    </row>
    <row r="7020" spans="1:11">
      <c r="A7020" s="151">
        <v>10527</v>
      </c>
      <c r="B7020" s="151">
        <v>40287</v>
      </c>
      <c r="C7020" s="151" t="s">
        <v>1821</v>
      </c>
      <c r="D7020" s="151" t="s">
        <v>3050</v>
      </c>
      <c r="E7020" s="151">
        <v>0.29475000000000001</v>
      </c>
      <c r="F7020" s="154" t="s">
        <v>8953</v>
      </c>
      <c r="G7020" s="156">
        <v>2.4316875000000002</v>
      </c>
      <c r="H7020" s="156">
        <v>0</v>
      </c>
      <c r="I7020" s="156">
        <v>17500</v>
      </c>
      <c r="J7020" s="156" t="s">
        <v>4328</v>
      </c>
      <c r="K7020" s="151" t="str">
        <f>IFERROR(IF(VLOOKUP(B7020,comp!$D:$L,1,FALSE)=B7020,"",""),"Novo")</f>
        <v/>
      </c>
    </row>
    <row r="7021" spans="1:11">
      <c r="A7021" s="151">
        <v>10527</v>
      </c>
      <c r="B7021" s="151">
        <v>40290</v>
      </c>
      <c r="C7021" s="151" t="s">
        <v>2160</v>
      </c>
      <c r="D7021" s="151" t="s">
        <v>5225</v>
      </c>
      <c r="E7021" s="151">
        <v>0.48</v>
      </c>
      <c r="F7021" s="154" t="s">
        <v>9554</v>
      </c>
      <c r="G7021" s="156">
        <v>6.4511999999999992</v>
      </c>
      <c r="H7021" s="156">
        <v>0</v>
      </c>
      <c r="I7021" s="156">
        <v>2.016435</v>
      </c>
      <c r="J7021" s="156" t="s">
        <v>4328</v>
      </c>
      <c r="K7021" s="151" t="str">
        <f>IFERROR(IF(VLOOKUP(B7021,comp!$D:$L,1,FALSE)=B7021,"",""),"Novo")</f>
        <v/>
      </c>
    </row>
    <row r="7022" spans="1:11">
      <c r="A7022" s="151">
        <v>10527</v>
      </c>
      <c r="B7022" s="151">
        <v>40291</v>
      </c>
      <c r="C7022" s="151" t="s">
        <v>2154</v>
      </c>
      <c r="D7022" s="151" t="s">
        <v>5225</v>
      </c>
      <c r="E7022" s="151">
        <v>25</v>
      </c>
      <c r="F7022" s="154" t="s">
        <v>9555</v>
      </c>
      <c r="G7022" s="156">
        <v>17500</v>
      </c>
      <c r="H7022" s="156">
        <v>0</v>
      </c>
      <c r="I7022" s="156">
        <v>23143.75</v>
      </c>
      <c r="J7022" s="156" t="s">
        <v>4328</v>
      </c>
      <c r="K7022" s="151" t="str">
        <f>IFERROR(IF(VLOOKUP(B7022,comp!$D:$L,1,FALSE)=B7022,"",""),"Novo")</f>
        <v/>
      </c>
    </row>
    <row r="7023" spans="1:11">
      <c r="A7023" s="151">
        <v>10527</v>
      </c>
      <c r="B7023" s="151">
        <v>40339</v>
      </c>
      <c r="C7023" s="151" t="s">
        <v>2156</v>
      </c>
      <c r="D7023" s="151" t="s">
        <v>5225</v>
      </c>
      <c r="E7023" s="151">
        <v>0.26850000000000002</v>
      </c>
      <c r="F7023" s="154" t="s">
        <v>9556</v>
      </c>
      <c r="G7023" s="156">
        <v>2.016435</v>
      </c>
      <c r="H7023" s="156">
        <v>0</v>
      </c>
      <c r="I7023" s="156">
        <v>4800</v>
      </c>
      <c r="J7023" s="156" t="s">
        <v>4328</v>
      </c>
      <c r="K7023" s="151" t="str">
        <f>IFERROR(IF(VLOOKUP(B7023,comp!$D:$L,1,FALSE)=B7023,"",""),"Novo")</f>
        <v/>
      </c>
    </row>
    <row r="7024" spans="1:11">
      <c r="A7024" s="151">
        <v>10527</v>
      </c>
      <c r="B7024" s="151">
        <v>41805</v>
      </c>
      <c r="C7024" s="151" t="s">
        <v>5228</v>
      </c>
      <c r="D7024" s="151" t="s">
        <v>3050</v>
      </c>
      <c r="E7024" s="151">
        <v>28.75</v>
      </c>
      <c r="F7024" s="154" t="s">
        <v>9557</v>
      </c>
      <c r="G7024" s="156">
        <v>23143.75</v>
      </c>
      <c r="H7024" s="156">
        <v>0</v>
      </c>
      <c r="I7024" s="156">
        <v>8926.8187146320015</v>
      </c>
      <c r="J7024" s="156" t="s">
        <v>4328</v>
      </c>
      <c r="K7024" s="151" t="str">
        <f>IFERROR(IF(VLOOKUP(B7024,comp!$D:$L,1,FALSE)=B7024,"",""),"Novo")</f>
        <v/>
      </c>
    </row>
    <row r="7025" spans="1:11">
      <c r="A7025" s="151">
        <v>10535</v>
      </c>
      <c r="B7025" s="151">
        <v>10535</v>
      </c>
      <c r="C7025" s="151" t="s">
        <v>1552</v>
      </c>
      <c r="D7025" s="151" t="s">
        <v>727</v>
      </c>
      <c r="E7025" s="151">
        <v>1</v>
      </c>
      <c r="F7025" s="154" t="s">
        <v>9558</v>
      </c>
      <c r="G7025" s="156">
        <v>4800</v>
      </c>
      <c r="H7025" s="156">
        <v>0</v>
      </c>
      <c r="I7025" s="156">
        <v>7510.1628404440007</v>
      </c>
      <c r="J7025" s="156" t="s">
        <v>4328</v>
      </c>
      <c r="K7025" s="151" t="str">
        <f>IFERROR(IF(VLOOKUP(B7025,comp!$D:$L,1,FALSE)=B7025,"",""),"Novo")</f>
        <v/>
      </c>
    </row>
    <row r="7026" spans="1:11">
      <c r="A7026" s="151">
        <v>10535</v>
      </c>
      <c r="B7026" s="151">
        <v>10537</v>
      </c>
      <c r="C7026" s="151" t="s">
        <v>1546</v>
      </c>
      <c r="D7026" s="151" t="s">
        <v>727</v>
      </c>
      <c r="E7026" s="151">
        <v>1.3637288000000001</v>
      </c>
      <c r="F7026" s="154" t="s">
        <v>9559</v>
      </c>
      <c r="G7026" s="156">
        <v>8926.8187146320015</v>
      </c>
      <c r="H7026" s="156">
        <v>0</v>
      </c>
      <c r="I7026" s="156">
        <v>6282.6706559040003</v>
      </c>
      <c r="J7026" s="156" t="s">
        <v>4328</v>
      </c>
      <c r="K7026" s="151" t="str">
        <f>IFERROR(IF(VLOOKUP(B7026,comp!$D:$L,1,FALSE)=B7026,"",""),"Novo")</f>
        <v/>
      </c>
    </row>
    <row r="7027" spans="1:11">
      <c r="A7027" s="151">
        <v>10535</v>
      </c>
      <c r="B7027" s="151">
        <v>13891</v>
      </c>
      <c r="C7027" s="151" t="s">
        <v>1610</v>
      </c>
      <c r="D7027" s="151" t="s">
        <v>727</v>
      </c>
      <c r="E7027" s="151">
        <v>1.2508474000000001</v>
      </c>
      <c r="F7027" s="154" t="s">
        <v>9560</v>
      </c>
      <c r="G7027" s="156">
        <v>7510.1628404440007</v>
      </c>
      <c r="H7027" s="156">
        <v>0</v>
      </c>
      <c r="I7027" s="156">
        <v>79425.437089572006</v>
      </c>
      <c r="J7027" s="156" t="s">
        <v>4328</v>
      </c>
      <c r="K7027" s="151" t="str">
        <f>IFERROR(IF(VLOOKUP(B7027,comp!$D:$L,1,FALSE)=B7027,"",""),"Novo")</f>
        <v/>
      </c>
    </row>
    <row r="7028" spans="1:11">
      <c r="A7028" s="151">
        <v>10535</v>
      </c>
      <c r="B7028" s="151">
        <v>36396</v>
      </c>
      <c r="C7028" s="151" t="s">
        <v>5229</v>
      </c>
      <c r="D7028" s="151" t="s">
        <v>727</v>
      </c>
      <c r="E7028" s="151">
        <v>1.1440676999999999</v>
      </c>
      <c r="F7028" s="154" t="s">
        <v>9561</v>
      </c>
      <c r="G7028" s="156">
        <v>6282.6706559040003</v>
      </c>
      <c r="H7028" s="156">
        <v>0</v>
      </c>
      <c r="I7028" s="156">
        <v>117330.24150390399</v>
      </c>
      <c r="J7028" s="156" t="s">
        <v>4328</v>
      </c>
      <c r="K7028" s="151" t="str">
        <f>IFERROR(IF(VLOOKUP(B7028,comp!$D:$L,1,FALSE)=B7028,"",""),"Novo")</f>
        <v/>
      </c>
    </row>
    <row r="7029" spans="1:11">
      <c r="A7029" s="151">
        <v>10535</v>
      </c>
      <c r="B7029" s="151">
        <v>36397</v>
      </c>
      <c r="C7029" s="151" t="s">
        <v>1557</v>
      </c>
      <c r="D7029" s="151" t="s">
        <v>727</v>
      </c>
      <c r="E7029" s="151">
        <v>4.0677966000000003</v>
      </c>
      <c r="F7029" s="154" t="s">
        <v>9562</v>
      </c>
      <c r="G7029" s="156">
        <v>79425.437089572006</v>
      </c>
      <c r="H7029" s="156">
        <v>0</v>
      </c>
      <c r="I7029" s="156">
        <v>1276147.691811074</v>
      </c>
      <c r="J7029" s="156" t="s">
        <v>4328</v>
      </c>
      <c r="K7029" s="151" t="str">
        <f>IFERROR(IF(VLOOKUP(B7029,comp!$D:$L,1,FALSE)=B7029,"",""),"Novo")</f>
        <v/>
      </c>
    </row>
    <row r="7030" spans="1:11">
      <c r="A7030" s="151">
        <v>10535</v>
      </c>
      <c r="B7030" s="151">
        <v>36398</v>
      </c>
      <c r="C7030" s="151" t="s">
        <v>1564</v>
      </c>
      <c r="D7030" s="151" t="s">
        <v>727</v>
      </c>
      <c r="E7030" s="151">
        <v>4.9440676999999997</v>
      </c>
      <c r="F7030" s="154" t="s">
        <v>9563</v>
      </c>
      <c r="G7030" s="156">
        <v>117330.24150390399</v>
      </c>
      <c r="H7030" s="156">
        <v>0</v>
      </c>
      <c r="I7030" s="156">
        <v>33720.323414127997</v>
      </c>
      <c r="J7030" s="156" t="s">
        <v>4328</v>
      </c>
      <c r="K7030" s="151" t="str">
        <f>IFERROR(IF(VLOOKUP(B7030,comp!$D:$L,1,FALSE)=B7030,"",""),"Novo")</f>
        <v/>
      </c>
    </row>
    <row r="7031" spans="1:11">
      <c r="A7031" s="151">
        <v>10535</v>
      </c>
      <c r="B7031" s="151">
        <v>37540</v>
      </c>
      <c r="C7031" s="151" t="s">
        <v>1550</v>
      </c>
      <c r="D7031" s="151" t="s">
        <v>727</v>
      </c>
      <c r="E7031" s="151">
        <v>16.305339799999999</v>
      </c>
      <c r="F7031" s="154" t="s">
        <v>9564</v>
      </c>
      <c r="G7031" s="156">
        <v>1276147.691811074</v>
      </c>
      <c r="H7031" s="156">
        <v>0</v>
      </c>
      <c r="I7031" s="156">
        <v>47740.596059775999</v>
      </c>
      <c r="J7031" s="156" t="s">
        <v>4328</v>
      </c>
      <c r="K7031" s="151" t="str">
        <f>IFERROR(IF(VLOOKUP(B7031,comp!$D:$L,1,FALSE)=B7031,"",""),"Novo")</f>
        <v/>
      </c>
    </row>
    <row r="7032" spans="1:11">
      <c r="A7032" s="151">
        <v>10535</v>
      </c>
      <c r="B7032" s="151">
        <v>37544</v>
      </c>
      <c r="C7032" s="151" t="s">
        <v>1547</v>
      </c>
      <c r="D7032" s="151" t="s">
        <v>727</v>
      </c>
      <c r="E7032" s="151">
        <v>2.6504854</v>
      </c>
      <c r="F7032" s="154" t="s">
        <v>9565</v>
      </c>
      <c r="G7032" s="156">
        <v>33720.323414127997</v>
      </c>
      <c r="H7032" s="156">
        <v>0</v>
      </c>
      <c r="I7032" s="156">
        <v>30143.44566342</v>
      </c>
      <c r="J7032" s="156" t="s">
        <v>4328</v>
      </c>
      <c r="K7032" s="151" t="str">
        <f>IFERROR(IF(VLOOKUP(B7032,comp!$D:$L,1,FALSE)=B7032,"",""),"Novo")</f>
        <v/>
      </c>
    </row>
    <row r="7033" spans="1:11">
      <c r="A7033" s="151">
        <v>10535</v>
      </c>
      <c r="B7033" s="151">
        <v>37545</v>
      </c>
      <c r="C7033" s="151" t="s">
        <v>1548</v>
      </c>
      <c r="D7033" s="151" t="s">
        <v>727</v>
      </c>
      <c r="E7033" s="151">
        <v>3.1537215999999999</v>
      </c>
      <c r="F7033" s="154" t="s">
        <v>9566</v>
      </c>
      <c r="G7033" s="156">
        <v>47740.596059775999</v>
      </c>
      <c r="H7033" s="156">
        <v>0</v>
      </c>
      <c r="I7033" s="156">
        <v>2242110.7672694642</v>
      </c>
      <c r="J7033" s="156" t="s">
        <v>4328</v>
      </c>
      <c r="K7033" s="151" t="str">
        <f>IFERROR(IF(VLOOKUP(B7033,comp!$D:$L,1,FALSE)=B7033,"",""),"Novo")</f>
        <v/>
      </c>
    </row>
    <row r="7034" spans="1:11">
      <c r="A7034" s="151">
        <v>10535</v>
      </c>
      <c r="B7034" s="151">
        <v>37546</v>
      </c>
      <c r="C7034" s="151" t="s">
        <v>1549</v>
      </c>
      <c r="D7034" s="151" t="s">
        <v>727</v>
      </c>
      <c r="E7034" s="151">
        <v>2.5059708000000001</v>
      </c>
      <c r="F7034" s="154" t="s">
        <v>9567</v>
      </c>
      <c r="G7034" s="156">
        <v>30143.44566342</v>
      </c>
      <c r="H7034" s="156">
        <v>0</v>
      </c>
      <c r="I7034" s="156">
        <v>41332.930670356</v>
      </c>
      <c r="J7034" s="156" t="s">
        <v>4328</v>
      </c>
      <c r="K7034" s="151" t="str">
        <f>IFERROR(IF(VLOOKUP(B7034,comp!$D:$L,1,FALSE)=B7034,"",""),"Novo")</f>
        <v/>
      </c>
    </row>
    <row r="7035" spans="1:11">
      <c r="A7035" s="151">
        <v>10535</v>
      </c>
      <c r="B7035" s="151">
        <v>37548</v>
      </c>
      <c r="C7035" s="151" t="s">
        <v>1551</v>
      </c>
      <c r="D7035" s="151" t="s">
        <v>727</v>
      </c>
      <c r="E7035" s="151">
        <v>21.6126456</v>
      </c>
      <c r="F7035" s="154" t="s">
        <v>9568</v>
      </c>
      <c r="G7035" s="156">
        <v>2242110.7672694642</v>
      </c>
      <c r="H7035" s="156">
        <v>0</v>
      </c>
      <c r="I7035" s="156">
        <v>526.87503068799992</v>
      </c>
      <c r="J7035" s="156" t="s">
        <v>4328</v>
      </c>
      <c r="K7035" s="151" t="str">
        <f>IFERROR(IF(VLOOKUP(B7035,comp!$D:$L,1,FALSE)=B7035,"",""),"Novo")</f>
        <v/>
      </c>
    </row>
    <row r="7036" spans="1:11">
      <c r="A7036" s="151">
        <v>10535</v>
      </c>
      <c r="B7036" s="151">
        <v>38410</v>
      </c>
      <c r="C7036" s="151" t="s">
        <v>1599</v>
      </c>
      <c r="D7036" s="151" t="s">
        <v>727</v>
      </c>
      <c r="E7036" s="151">
        <v>2.9344562000000001</v>
      </c>
      <c r="F7036" s="154" t="s">
        <v>9569</v>
      </c>
      <c r="G7036" s="156">
        <v>41332.930670356</v>
      </c>
      <c r="H7036" s="156">
        <v>0</v>
      </c>
      <c r="I7036" s="156">
        <v>713296.95911337598</v>
      </c>
      <c r="J7036" s="156" t="s">
        <v>4328</v>
      </c>
      <c r="K7036" s="151" t="str">
        <f>IFERROR(IF(VLOOKUP(B7036,comp!$D:$L,1,FALSE)=B7036,"",""),"Novo")</f>
        <v/>
      </c>
    </row>
    <row r="7037" spans="1:11">
      <c r="A7037" s="151">
        <v>10535</v>
      </c>
      <c r="B7037" s="151">
        <v>38411</v>
      </c>
      <c r="C7037" s="151" t="s">
        <v>1600</v>
      </c>
      <c r="D7037" s="151" t="s">
        <v>727</v>
      </c>
      <c r="E7037" s="151">
        <v>0.33130959999999998</v>
      </c>
      <c r="F7037" s="154" t="s">
        <v>9570</v>
      </c>
      <c r="G7037" s="156">
        <v>526.87503068799992</v>
      </c>
      <c r="H7037" s="156">
        <v>0</v>
      </c>
      <c r="I7037" s="156">
        <v>818755.55027884804</v>
      </c>
      <c r="J7037" s="156" t="s">
        <v>4328</v>
      </c>
      <c r="K7037" s="151" t="str">
        <f>IFERROR(IF(VLOOKUP(B7037,comp!$D:$L,1,FALSE)=B7037,"",""),"Novo")</f>
        <v/>
      </c>
    </row>
    <row r="7038" spans="1:11">
      <c r="A7038" s="151">
        <v>10535</v>
      </c>
      <c r="B7038" s="151">
        <v>39008</v>
      </c>
      <c r="C7038" s="151" t="s">
        <v>1575</v>
      </c>
      <c r="D7038" s="151" t="s">
        <v>727</v>
      </c>
      <c r="E7038" s="151">
        <v>12.1903056</v>
      </c>
      <c r="F7038" s="154" t="s">
        <v>9571</v>
      </c>
      <c r="G7038" s="156">
        <v>713296.95911337598</v>
      </c>
      <c r="H7038" s="156">
        <v>0</v>
      </c>
      <c r="I7038" s="156">
        <v>80.68967940200001</v>
      </c>
      <c r="J7038" s="156" t="s">
        <v>4328</v>
      </c>
      <c r="K7038" s="151" t="str">
        <f>IFERROR(IF(VLOOKUP(B7038,comp!$D:$L,1,FALSE)=B7038,"",""),"Novo")</f>
        <v/>
      </c>
    </row>
    <row r="7039" spans="1:11">
      <c r="A7039" s="151">
        <v>10535</v>
      </c>
      <c r="B7039" s="151">
        <v>39009</v>
      </c>
      <c r="C7039" s="151" t="s">
        <v>1576</v>
      </c>
      <c r="D7039" s="151" t="s">
        <v>727</v>
      </c>
      <c r="E7039" s="151">
        <v>13.0604019</v>
      </c>
      <c r="F7039" s="154" t="s">
        <v>9572</v>
      </c>
      <c r="G7039" s="156">
        <v>818755.55027884804</v>
      </c>
      <c r="H7039" s="156">
        <v>0</v>
      </c>
      <c r="I7039" s="156">
        <v>1683036.8220139199</v>
      </c>
      <c r="J7039" s="156" t="s">
        <v>4328</v>
      </c>
      <c r="K7039" s="151" t="str">
        <f>IFERROR(IF(VLOOKUP(B7039,comp!$D:$L,1,FALSE)=B7039,"",""),"Novo")</f>
        <v/>
      </c>
    </row>
    <row r="7040" spans="1:11">
      <c r="A7040" s="151">
        <v>10535</v>
      </c>
      <c r="B7040" s="151">
        <v>39828</v>
      </c>
      <c r="C7040" s="151" t="s">
        <v>1578</v>
      </c>
      <c r="D7040" s="151" t="s">
        <v>727</v>
      </c>
      <c r="E7040" s="151">
        <v>0.1296553</v>
      </c>
      <c r="F7040" s="154" t="s">
        <v>9573</v>
      </c>
      <c r="G7040" s="156">
        <v>80.68967940200001</v>
      </c>
      <c r="H7040" s="156">
        <v>0</v>
      </c>
      <c r="I7040" s="156">
        <v>755261.23865539208</v>
      </c>
      <c r="J7040" s="156" t="s">
        <v>4328</v>
      </c>
      <c r="K7040" s="151" t="str">
        <f>IFERROR(IF(VLOOKUP(B7040,comp!$D:$L,1,FALSE)=B7040,"",""),"Novo")</f>
        <v/>
      </c>
    </row>
    <row r="7041" spans="1:11">
      <c r="A7041" s="151">
        <v>10535</v>
      </c>
      <c r="B7041" s="151">
        <v>39917</v>
      </c>
      <c r="C7041" s="151" t="s">
        <v>1573</v>
      </c>
      <c r="D7041" s="151" t="s">
        <v>727</v>
      </c>
      <c r="E7041" s="151">
        <v>18.725188800000002</v>
      </c>
      <c r="F7041" s="154" t="s">
        <v>9574</v>
      </c>
      <c r="G7041" s="156">
        <v>1683036.8220139199</v>
      </c>
      <c r="H7041" s="156">
        <v>0</v>
      </c>
      <c r="I7041" s="156">
        <v>142084.663527975</v>
      </c>
      <c r="J7041" s="156" t="s">
        <v>4328</v>
      </c>
      <c r="K7041" s="151" t="str">
        <f>IFERROR(IF(VLOOKUP(B7041,comp!$D:$L,1,FALSE)=B7041,"",""),"Novo")</f>
        <v/>
      </c>
    </row>
    <row r="7042" spans="1:11">
      <c r="A7042" s="151">
        <v>10535</v>
      </c>
      <c r="B7042" s="151">
        <v>39919</v>
      </c>
      <c r="C7042" s="151" t="s">
        <v>1572</v>
      </c>
      <c r="D7042" s="151" t="s">
        <v>727</v>
      </c>
      <c r="E7042" s="151">
        <v>12.5437674</v>
      </c>
      <c r="F7042" s="154" t="s">
        <v>9575</v>
      </c>
      <c r="G7042" s="156">
        <v>755261.23865539208</v>
      </c>
      <c r="H7042" s="156">
        <v>0</v>
      </c>
      <c r="I7042" s="156">
        <v>5150</v>
      </c>
      <c r="J7042" s="156" t="s">
        <v>4328</v>
      </c>
      <c r="K7042" s="151" t="str">
        <f>IFERROR(IF(VLOOKUP(B7042,comp!$D:$L,1,FALSE)=B7042,"",""),"Novo")</f>
        <v/>
      </c>
    </row>
    <row r="7043" spans="1:11">
      <c r="A7043" s="151">
        <v>10535</v>
      </c>
      <c r="B7043" s="151">
        <v>44492</v>
      </c>
      <c r="C7043" s="151" t="s">
        <v>5230</v>
      </c>
      <c r="D7043" s="151" t="s">
        <v>727</v>
      </c>
      <c r="E7043" s="151">
        <v>5.4406778999999998</v>
      </c>
      <c r="F7043" s="154" t="s">
        <v>9576</v>
      </c>
      <c r="G7043" s="156">
        <v>142084.663527975</v>
      </c>
      <c r="H7043" s="156">
        <v>0</v>
      </c>
      <c r="I7043" s="156">
        <v>39944.558750000004</v>
      </c>
      <c r="J7043" s="156" t="s">
        <v>4328</v>
      </c>
      <c r="K7043" s="151" t="str">
        <f>IFERROR(IF(VLOOKUP(B7043,comp!$D:$L,1,FALSE)=B7043,"",""),"Novo")</f>
        <v/>
      </c>
    </row>
    <row r="7044" spans="1:11">
      <c r="A7044" s="151">
        <v>10592</v>
      </c>
      <c r="B7044" s="151">
        <v>10592</v>
      </c>
      <c r="C7044" s="151" t="s">
        <v>5231</v>
      </c>
      <c r="D7044" s="151" t="s">
        <v>727</v>
      </c>
      <c r="E7044" s="151">
        <v>1</v>
      </c>
      <c r="F7044" s="154" t="s">
        <v>9577</v>
      </c>
      <c r="G7044" s="156">
        <v>5150</v>
      </c>
      <c r="H7044" s="156">
        <v>0</v>
      </c>
      <c r="I7044" s="156">
        <v>17537.423907035998</v>
      </c>
      <c r="J7044" s="156" t="s">
        <v>4328</v>
      </c>
      <c r="K7044" s="151" t="str">
        <f>IFERROR(IF(VLOOKUP(B7044,comp!$D:$L,1,FALSE)=B7044,"",""),"Novo")</f>
        <v/>
      </c>
    </row>
    <row r="7045" spans="1:11">
      <c r="A7045" s="151">
        <v>10592</v>
      </c>
      <c r="B7045" s="151">
        <v>749</v>
      </c>
      <c r="C7045" s="151" t="s">
        <v>5232</v>
      </c>
      <c r="D7045" s="151" t="s">
        <v>727</v>
      </c>
      <c r="E7045" s="151">
        <v>2.7850000000000001</v>
      </c>
      <c r="F7045" s="154" t="s">
        <v>9578</v>
      </c>
      <c r="G7045" s="156">
        <v>39944.558750000004</v>
      </c>
      <c r="H7045" s="156">
        <v>0</v>
      </c>
      <c r="I7045" s="156">
        <v>7186.0516874999994</v>
      </c>
      <c r="J7045" s="156" t="s">
        <v>4328</v>
      </c>
      <c r="K7045" s="151" t="str">
        <f>IFERROR(IF(VLOOKUP(B7045,comp!$D:$L,1,FALSE)=B7045,"",""),"Novo")</f>
        <v/>
      </c>
    </row>
    <row r="7046" spans="1:11">
      <c r="A7046" s="151">
        <v>10592</v>
      </c>
      <c r="B7046" s="151">
        <v>750</v>
      </c>
      <c r="C7046" s="151" t="s">
        <v>5233</v>
      </c>
      <c r="D7046" s="151" t="s">
        <v>727</v>
      </c>
      <c r="E7046" s="151">
        <v>1.8453531000000001</v>
      </c>
      <c r="F7046" s="154" t="s">
        <v>9579</v>
      </c>
      <c r="G7046" s="156">
        <v>17537.423907035998</v>
      </c>
      <c r="H7046" s="156">
        <v>0</v>
      </c>
      <c r="I7046" s="156">
        <v>18105.46875</v>
      </c>
      <c r="J7046" s="156" t="s">
        <v>4328</v>
      </c>
      <c r="K7046" s="151" t="str">
        <f>IFERROR(IF(VLOOKUP(B7046,comp!$D:$L,1,FALSE)=B7046,"",""),"Novo")</f>
        <v/>
      </c>
    </row>
    <row r="7047" spans="1:11">
      <c r="A7047" s="151">
        <v>10592</v>
      </c>
      <c r="B7047" s="151">
        <v>751</v>
      </c>
      <c r="C7047" s="151" t="s">
        <v>1524</v>
      </c>
      <c r="D7047" s="151" t="s">
        <v>727</v>
      </c>
      <c r="E7047" s="151">
        <v>1.1812499999999999</v>
      </c>
      <c r="F7047" s="154" t="s">
        <v>9580</v>
      </c>
      <c r="G7047" s="156">
        <v>7186.0516874999994</v>
      </c>
      <c r="H7047" s="156">
        <v>0</v>
      </c>
      <c r="I7047" s="156">
        <v>295309.82728602597</v>
      </c>
      <c r="J7047" s="156" t="s">
        <v>4328</v>
      </c>
      <c r="K7047" s="151" t="str">
        <f>IFERROR(IF(VLOOKUP(B7047,comp!$D:$L,1,FALSE)=B7047,"",""),"Novo")</f>
        <v/>
      </c>
    </row>
    <row r="7048" spans="1:11">
      <c r="A7048" s="151">
        <v>10592</v>
      </c>
      <c r="B7048" s="151">
        <v>754</v>
      </c>
      <c r="C7048" s="151" t="s">
        <v>5234</v>
      </c>
      <c r="D7048" s="151" t="s">
        <v>727</v>
      </c>
      <c r="E7048" s="151">
        <v>1.875</v>
      </c>
      <c r="F7048" s="154" t="s">
        <v>9581</v>
      </c>
      <c r="G7048" s="156">
        <v>18105.46875</v>
      </c>
      <c r="H7048" s="156">
        <v>0</v>
      </c>
      <c r="I7048" s="156">
        <v>351265.77989999996</v>
      </c>
      <c r="J7048" s="156" t="s">
        <v>4328</v>
      </c>
      <c r="K7048" s="151" t="str">
        <f>IFERROR(IF(VLOOKUP(B7048,comp!$D:$L,1,FALSE)=B7048,"",""),"Novo")</f>
        <v/>
      </c>
    </row>
    <row r="7049" spans="1:11">
      <c r="A7049" s="151">
        <v>10592</v>
      </c>
      <c r="B7049" s="151">
        <v>755</v>
      </c>
      <c r="C7049" s="151" t="s">
        <v>5235</v>
      </c>
      <c r="D7049" s="151" t="s">
        <v>727</v>
      </c>
      <c r="E7049" s="151">
        <v>7.5724312999999999</v>
      </c>
      <c r="F7049" s="154" t="s">
        <v>9582</v>
      </c>
      <c r="G7049" s="156">
        <v>295309.82728602597</v>
      </c>
      <c r="H7049" s="156">
        <v>0</v>
      </c>
      <c r="I7049" s="156">
        <v>72421.875</v>
      </c>
      <c r="J7049" s="156" t="s">
        <v>4328</v>
      </c>
      <c r="K7049" s="151" t="str">
        <f>IFERROR(IF(VLOOKUP(B7049,comp!$D:$L,1,FALSE)=B7049,"",""),"Novo")</f>
        <v/>
      </c>
    </row>
    <row r="7050" spans="1:11">
      <c r="A7050" s="151">
        <v>10592</v>
      </c>
      <c r="B7050" s="151">
        <v>756</v>
      </c>
      <c r="C7050" s="151" t="s">
        <v>5236</v>
      </c>
      <c r="D7050" s="151" t="s">
        <v>727</v>
      </c>
      <c r="E7050" s="151">
        <v>8.2587499999999991</v>
      </c>
      <c r="F7050" s="154" t="s">
        <v>9583</v>
      </c>
      <c r="G7050" s="156">
        <v>351265.77989999996</v>
      </c>
      <c r="H7050" s="156">
        <v>0</v>
      </c>
      <c r="I7050" s="156">
        <v>6771.2136732869994</v>
      </c>
      <c r="J7050" s="156" t="s">
        <v>4328</v>
      </c>
      <c r="K7050" s="151" t="str">
        <f>IFERROR(IF(VLOOKUP(B7050,comp!$D:$L,1,FALSE)=B7050,"",""),"Novo")</f>
        <v/>
      </c>
    </row>
    <row r="7051" spans="1:11">
      <c r="A7051" s="151">
        <v>10592</v>
      </c>
      <c r="B7051" s="151">
        <v>757</v>
      </c>
      <c r="C7051" s="151" t="s">
        <v>5237</v>
      </c>
      <c r="D7051" s="151" t="s">
        <v>727</v>
      </c>
      <c r="E7051" s="151">
        <v>3.75</v>
      </c>
      <c r="F7051" s="154" t="s">
        <v>9584</v>
      </c>
      <c r="G7051" s="156">
        <v>72421.875</v>
      </c>
      <c r="H7051" s="156">
        <v>0</v>
      </c>
      <c r="I7051" s="156">
        <v>289687.5</v>
      </c>
      <c r="J7051" s="156" t="s">
        <v>4328</v>
      </c>
      <c r="K7051" s="151" t="str">
        <f>IFERROR(IF(VLOOKUP(B7051,comp!$D:$L,1,FALSE)=B7051,"",""),"Novo")</f>
        <v/>
      </c>
    </row>
    <row r="7052" spans="1:11">
      <c r="A7052" s="151">
        <v>10592</v>
      </c>
      <c r="B7052" s="151">
        <v>759</v>
      </c>
      <c r="C7052" s="151" t="s">
        <v>5238</v>
      </c>
      <c r="D7052" s="151" t="s">
        <v>727</v>
      </c>
      <c r="E7052" s="151">
        <v>1.1466468999999999</v>
      </c>
      <c r="F7052" s="154" t="s">
        <v>9585</v>
      </c>
      <c r="G7052" s="156">
        <v>6771.2136732869994</v>
      </c>
      <c r="H7052" s="156">
        <v>0</v>
      </c>
      <c r="I7052" s="156">
        <v>19455.789512250001</v>
      </c>
      <c r="J7052" s="156" t="s">
        <v>4328</v>
      </c>
      <c r="K7052" s="151" t="str">
        <f>IFERROR(IF(VLOOKUP(B7052,comp!$D:$L,1,FALSE)=B7052,"",""),"Novo")</f>
        <v/>
      </c>
    </row>
    <row r="7053" spans="1:11">
      <c r="A7053" s="151">
        <v>10592</v>
      </c>
      <c r="B7053" s="151">
        <v>760</v>
      </c>
      <c r="C7053" s="151" t="s">
        <v>5239</v>
      </c>
      <c r="D7053" s="151" t="s">
        <v>727</v>
      </c>
      <c r="E7053" s="151">
        <v>7.5</v>
      </c>
      <c r="F7053" s="154" t="s">
        <v>9586</v>
      </c>
      <c r="G7053" s="156">
        <v>289687.5</v>
      </c>
      <c r="H7053" s="156">
        <v>0</v>
      </c>
      <c r="I7053" s="156">
        <v>3275.4281999999998</v>
      </c>
      <c r="J7053" s="156" t="s">
        <v>4328</v>
      </c>
      <c r="K7053" s="151" t="str">
        <f>IFERROR(IF(VLOOKUP(B7053,comp!$D:$L,1,FALSE)=B7053,"",""),"Novo")</f>
        <v/>
      </c>
    </row>
    <row r="7054" spans="1:11">
      <c r="A7054" s="151">
        <v>10592</v>
      </c>
      <c r="B7054" s="151">
        <v>761</v>
      </c>
      <c r="C7054" s="151" t="s">
        <v>5240</v>
      </c>
      <c r="D7054" s="151" t="s">
        <v>727</v>
      </c>
      <c r="E7054" s="151">
        <v>1.9436625000000001</v>
      </c>
      <c r="F7054" s="154" t="s">
        <v>9587</v>
      </c>
      <c r="G7054" s="156">
        <v>19455.789512250001</v>
      </c>
      <c r="H7054" s="156">
        <v>0</v>
      </c>
      <c r="I7054" s="156">
        <v>3529.9523703730001</v>
      </c>
      <c r="J7054" s="156" t="s">
        <v>4328</v>
      </c>
      <c r="K7054" s="151" t="str">
        <f>IFERROR(IF(VLOOKUP(B7054,comp!$D:$L,1,FALSE)=B7054,"",""),"Novo")</f>
        <v/>
      </c>
    </row>
    <row r="7055" spans="1:11">
      <c r="A7055" s="151">
        <v>10592</v>
      </c>
      <c r="B7055" s="151">
        <v>10587</v>
      </c>
      <c r="C7055" s="151" t="s">
        <v>5241</v>
      </c>
      <c r="D7055" s="151" t="s">
        <v>727</v>
      </c>
      <c r="E7055" s="151">
        <v>0.79749999999999999</v>
      </c>
      <c r="F7055" s="154" t="s">
        <v>9588</v>
      </c>
      <c r="G7055" s="156">
        <v>3275.4281999999998</v>
      </c>
      <c r="H7055" s="156">
        <v>0</v>
      </c>
      <c r="I7055" s="156">
        <v>9294.84103125</v>
      </c>
      <c r="J7055" s="156" t="s">
        <v>4328</v>
      </c>
      <c r="K7055" s="151" t="str">
        <f>IFERROR(IF(VLOOKUP(B7055,comp!$D:$L,1,FALSE)=B7055,"",""),"Novo")</f>
        <v/>
      </c>
    </row>
    <row r="7056" spans="1:11">
      <c r="A7056" s="151">
        <v>10592</v>
      </c>
      <c r="B7056" s="151">
        <v>10588</v>
      </c>
      <c r="C7056" s="151" t="s">
        <v>5242</v>
      </c>
      <c r="D7056" s="151" t="s">
        <v>727</v>
      </c>
      <c r="E7056" s="151">
        <v>0.82790629999999998</v>
      </c>
      <c r="F7056" s="154" t="s">
        <v>9589</v>
      </c>
      <c r="G7056" s="156">
        <v>3529.9523703730001</v>
      </c>
      <c r="H7056" s="156">
        <v>0</v>
      </c>
      <c r="I7056" s="156">
        <v>9614.7999999999993</v>
      </c>
      <c r="J7056" s="156" t="s">
        <v>4328</v>
      </c>
      <c r="K7056" s="151" t="str">
        <f>IFERROR(IF(VLOOKUP(B7056,comp!$D:$L,1,FALSE)=B7056,"",""),"Novo")</f>
        <v/>
      </c>
    </row>
    <row r="7057" spans="1:11">
      <c r="A7057" s="151">
        <v>10592</v>
      </c>
      <c r="B7057" s="151">
        <v>10589</v>
      </c>
      <c r="C7057" s="151" t="s">
        <v>5243</v>
      </c>
      <c r="D7057" s="151" t="s">
        <v>727</v>
      </c>
      <c r="E7057" s="151">
        <v>1.3434375000000001</v>
      </c>
      <c r="F7057" s="154" t="s">
        <v>9590</v>
      </c>
      <c r="G7057" s="156">
        <v>9294.84103125</v>
      </c>
      <c r="H7057" s="156">
        <v>0</v>
      </c>
      <c r="I7057" s="156">
        <v>469827.77797638602</v>
      </c>
      <c r="J7057" s="156" t="s">
        <v>4328</v>
      </c>
      <c r="K7057" s="151" t="str">
        <f>IFERROR(IF(VLOOKUP(B7057,comp!$D:$L,1,FALSE)=B7057,"",""),"Novo")</f>
        <v/>
      </c>
    </row>
    <row r="7058" spans="1:11">
      <c r="A7058" s="151">
        <v>10608</v>
      </c>
      <c r="B7058" s="151">
        <v>10608</v>
      </c>
      <c r="C7058" s="151" t="s">
        <v>5244</v>
      </c>
      <c r="D7058" s="151" t="s">
        <v>727</v>
      </c>
      <c r="E7058" s="151">
        <v>1</v>
      </c>
      <c r="F7058" s="154" t="s">
        <v>9591</v>
      </c>
      <c r="G7058" s="156">
        <v>9614.7999999999993</v>
      </c>
      <c r="H7058" s="156">
        <v>0</v>
      </c>
      <c r="I7058" s="156">
        <v>82336.458914999996</v>
      </c>
      <c r="J7058" s="156" t="s">
        <v>4328</v>
      </c>
      <c r="K7058" s="151" t="str">
        <f>IFERROR(IF(VLOOKUP(B7058,comp!$D:$L,1,FALSE)=B7058,"",""),"Novo")</f>
        <v/>
      </c>
    </row>
    <row r="7059" spans="1:11">
      <c r="A7059" s="151">
        <v>10608</v>
      </c>
      <c r="B7059" s="151">
        <v>13836</v>
      </c>
      <c r="C7059" s="151" t="s">
        <v>1607</v>
      </c>
      <c r="D7059" s="151" t="s">
        <v>727</v>
      </c>
      <c r="E7059" s="151">
        <v>6.9903551000000004</v>
      </c>
      <c r="F7059" s="154" t="s">
        <v>9592</v>
      </c>
      <c r="G7059" s="156">
        <v>469827.77797638602</v>
      </c>
      <c r="H7059" s="156">
        <v>0</v>
      </c>
      <c r="I7059" s="156">
        <v>8110758.043194484</v>
      </c>
      <c r="J7059" s="156" t="s">
        <v>4328</v>
      </c>
      <c r="K7059" s="151" t="str">
        <f>IFERROR(IF(VLOOKUP(B7059,comp!$D:$L,1,FALSE)=B7059,"",""),"Novo")</f>
        <v/>
      </c>
    </row>
    <row r="7060" spans="1:11">
      <c r="A7060" s="151">
        <v>10608</v>
      </c>
      <c r="B7060" s="151">
        <v>14534</v>
      </c>
      <c r="C7060" s="151" t="s">
        <v>5245</v>
      </c>
      <c r="D7060" s="151" t="s">
        <v>727</v>
      </c>
      <c r="E7060" s="151">
        <v>2.9263479999999999</v>
      </c>
      <c r="F7060" s="154" t="s">
        <v>9593</v>
      </c>
      <c r="G7060" s="156">
        <v>82336.458914999996</v>
      </c>
      <c r="H7060" s="156">
        <v>0</v>
      </c>
      <c r="I7060" s="156">
        <v>940000</v>
      </c>
      <c r="J7060" s="156" t="s">
        <v>4328</v>
      </c>
      <c r="K7060" s="151" t="str">
        <f>IFERROR(IF(VLOOKUP(B7060,comp!$D:$L,1,FALSE)=B7060,"",""),"Novo")</f>
        <v/>
      </c>
    </row>
    <row r="7061" spans="1:11">
      <c r="A7061" s="151">
        <v>10608</v>
      </c>
      <c r="B7061" s="151">
        <v>14535</v>
      </c>
      <c r="C7061" s="151" t="s">
        <v>5246</v>
      </c>
      <c r="D7061" s="151" t="s">
        <v>727</v>
      </c>
      <c r="E7061" s="151">
        <v>29.044278800000001</v>
      </c>
      <c r="F7061" s="154" t="s">
        <v>9594</v>
      </c>
      <c r="G7061" s="156">
        <v>8110758.043194484</v>
      </c>
      <c r="H7061" s="156">
        <v>0</v>
      </c>
      <c r="I7061" s="156">
        <v>580306.14197959192</v>
      </c>
      <c r="J7061" s="156" t="s">
        <v>4328</v>
      </c>
      <c r="K7061" s="151" t="str">
        <f>IFERROR(IF(VLOOKUP(B7061,comp!$D:$L,1,FALSE)=B7061,"",""),"Novo")</f>
        <v/>
      </c>
    </row>
    <row r="7062" spans="1:11">
      <c r="A7062" s="151">
        <v>10642</v>
      </c>
      <c r="B7062" s="151">
        <v>10642</v>
      </c>
      <c r="C7062" s="151" t="s">
        <v>1526</v>
      </c>
      <c r="D7062" s="151" t="s">
        <v>727</v>
      </c>
      <c r="E7062" s="151">
        <v>1</v>
      </c>
      <c r="F7062" s="154" t="s">
        <v>9595</v>
      </c>
      <c r="G7062" s="156">
        <v>940000</v>
      </c>
      <c r="H7062" s="156">
        <v>0</v>
      </c>
      <c r="I7062" s="156">
        <v>35065.927872328</v>
      </c>
      <c r="J7062" s="156" t="s">
        <v>4328</v>
      </c>
      <c r="K7062" s="151" t="str">
        <f>IFERROR(IF(VLOOKUP(B7062,comp!$D:$L,1,FALSE)=B7062,"",""),"Novo")</f>
        <v/>
      </c>
    </row>
    <row r="7063" spans="1:11">
      <c r="A7063" s="151">
        <v>10642</v>
      </c>
      <c r="B7063" s="151">
        <v>6067</v>
      </c>
      <c r="C7063" s="151" t="s">
        <v>1514</v>
      </c>
      <c r="D7063" s="151" t="s">
        <v>727</v>
      </c>
      <c r="E7063" s="151">
        <v>0.78571429999999998</v>
      </c>
      <c r="F7063" s="154" t="s">
        <v>9596</v>
      </c>
      <c r="G7063" s="156">
        <v>580306.14197959192</v>
      </c>
      <c r="H7063" s="156">
        <v>0</v>
      </c>
      <c r="I7063" s="156">
        <v>718512.94911673514</v>
      </c>
      <c r="J7063" s="156" t="s">
        <v>4328</v>
      </c>
      <c r="K7063" s="151" t="str">
        <f>IFERROR(IF(VLOOKUP(B7063,comp!$D:$L,1,FALSE)=B7063,"",""),"Novo")</f>
        <v/>
      </c>
    </row>
    <row r="7064" spans="1:11">
      <c r="A7064" s="151">
        <v>10642</v>
      </c>
      <c r="B7064" s="151">
        <v>6069</v>
      </c>
      <c r="C7064" s="151" t="s">
        <v>1513</v>
      </c>
      <c r="D7064" s="151" t="s">
        <v>727</v>
      </c>
      <c r="E7064" s="151">
        <v>0.19314290000000001</v>
      </c>
      <c r="F7064" s="154" t="s">
        <v>9597</v>
      </c>
      <c r="G7064" s="156">
        <v>35065.927872328</v>
      </c>
      <c r="H7064" s="156">
        <v>0</v>
      </c>
      <c r="I7064" s="156">
        <v>384851.83748981194</v>
      </c>
      <c r="J7064" s="156" t="s">
        <v>4328</v>
      </c>
      <c r="K7064" s="151" t="str">
        <f>IFERROR(IF(VLOOKUP(B7064,comp!$D:$L,1,FALSE)=B7064,"",""),"Novo")</f>
        <v/>
      </c>
    </row>
    <row r="7065" spans="1:11">
      <c r="A7065" s="151">
        <v>10642</v>
      </c>
      <c r="B7065" s="151">
        <v>6070</v>
      </c>
      <c r="C7065" s="151" t="s">
        <v>1516</v>
      </c>
      <c r="D7065" s="151" t="s">
        <v>727</v>
      </c>
      <c r="E7065" s="151">
        <v>0.87428570000000005</v>
      </c>
      <c r="F7065" s="154" t="s">
        <v>9598</v>
      </c>
      <c r="G7065" s="156">
        <v>718512.94911673514</v>
      </c>
      <c r="H7065" s="156">
        <v>0</v>
      </c>
      <c r="I7065" s="156">
        <v>692589.49975134002</v>
      </c>
      <c r="J7065" s="156" t="s">
        <v>4328</v>
      </c>
      <c r="K7065" s="151" t="str">
        <f>IFERROR(IF(VLOOKUP(B7065,comp!$D:$L,1,FALSE)=B7065,"",""),"Novo")</f>
        <v/>
      </c>
    </row>
    <row r="7066" spans="1:11">
      <c r="A7066" s="151">
        <v>10642</v>
      </c>
      <c r="B7066" s="151">
        <v>10646</v>
      </c>
      <c r="C7066" s="151" t="s">
        <v>1500</v>
      </c>
      <c r="D7066" s="151" t="s">
        <v>727</v>
      </c>
      <c r="E7066" s="151">
        <v>0.63985689999999995</v>
      </c>
      <c r="F7066" s="154" t="s">
        <v>9599</v>
      </c>
      <c r="G7066" s="156">
        <v>384851.83748981194</v>
      </c>
      <c r="H7066" s="156">
        <v>0</v>
      </c>
      <c r="I7066" s="156">
        <v>739531.838387314</v>
      </c>
      <c r="J7066" s="156" t="s">
        <v>4328</v>
      </c>
      <c r="K7066" s="151" t="str">
        <f>IFERROR(IF(VLOOKUP(B7066,comp!$D:$L,1,FALSE)=B7066,"",""),"Novo")</f>
        <v/>
      </c>
    </row>
    <row r="7067" spans="1:11">
      <c r="A7067" s="151">
        <v>10642</v>
      </c>
      <c r="B7067" s="151">
        <v>13600</v>
      </c>
      <c r="C7067" s="151" t="s">
        <v>5247</v>
      </c>
      <c r="D7067" s="151" t="s">
        <v>727</v>
      </c>
      <c r="E7067" s="151">
        <v>0.85836900000000005</v>
      </c>
      <c r="F7067" s="154" t="s">
        <v>9600</v>
      </c>
      <c r="G7067" s="156">
        <v>692589.49975134002</v>
      </c>
      <c r="H7067" s="156">
        <v>0</v>
      </c>
      <c r="I7067" s="156">
        <v>1059208.037051724</v>
      </c>
      <c r="J7067" s="156" t="s">
        <v>4328</v>
      </c>
      <c r="K7067" s="151" t="str">
        <f>IFERROR(IF(VLOOKUP(B7067,comp!$D:$L,1,FALSE)=B7067,"",""),"Novo")</f>
        <v/>
      </c>
    </row>
    <row r="7068" spans="1:11">
      <c r="A7068" s="151">
        <v>10642</v>
      </c>
      <c r="B7068" s="151">
        <v>14489</v>
      </c>
      <c r="C7068" s="151" t="s">
        <v>1528</v>
      </c>
      <c r="D7068" s="151" t="s">
        <v>727</v>
      </c>
      <c r="E7068" s="151">
        <v>0.88698140000000003</v>
      </c>
      <c r="F7068" s="154" t="s">
        <v>9601</v>
      </c>
      <c r="G7068" s="156">
        <v>739531.838387314</v>
      </c>
      <c r="H7068" s="156">
        <v>0</v>
      </c>
      <c r="I7068" s="156">
        <v>416012.98589335708</v>
      </c>
      <c r="J7068" s="156" t="s">
        <v>4328</v>
      </c>
      <c r="K7068" s="151" t="str">
        <f>IFERROR(IF(VLOOKUP(B7068,comp!$D:$L,1,FALSE)=B7068,"",""),"Novo")</f>
        <v/>
      </c>
    </row>
    <row r="7069" spans="1:11">
      <c r="A7069" s="151">
        <v>10642</v>
      </c>
      <c r="B7069" s="151">
        <v>14511</v>
      </c>
      <c r="C7069" s="151" t="s">
        <v>1636</v>
      </c>
      <c r="D7069" s="151" t="s">
        <v>727</v>
      </c>
      <c r="E7069" s="151">
        <v>1.0615163999999999</v>
      </c>
      <c r="F7069" s="154" t="s">
        <v>9602</v>
      </c>
      <c r="G7069" s="156">
        <v>1059208.037051724</v>
      </c>
      <c r="H7069" s="156">
        <v>0</v>
      </c>
      <c r="I7069" s="156">
        <v>861155.17341632792</v>
      </c>
      <c r="J7069" s="156" t="s">
        <v>4328</v>
      </c>
      <c r="K7069" s="151" t="str">
        <f>IFERROR(IF(VLOOKUP(B7069,comp!$D:$L,1,FALSE)=B7069,"",""),"Novo")</f>
        <v/>
      </c>
    </row>
    <row r="7070" spans="1:11">
      <c r="A7070" s="151">
        <v>10642</v>
      </c>
      <c r="B7070" s="151">
        <v>14513</v>
      </c>
      <c r="C7070" s="151" t="s">
        <v>1493</v>
      </c>
      <c r="D7070" s="151" t="s">
        <v>727</v>
      </c>
      <c r="E7070" s="151">
        <v>0.66525710000000005</v>
      </c>
      <c r="F7070" s="154" t="s">
        <v>9603</v>
      </c>
      <c r="G7070" s="156">
        <v>416012.98589335708</v>
      </c>
      <c r="H7070" s="156">
        <v>0</v>
      </c>
      <c r="I7070" s="156">
        <v>8337.56</v>
      </c>
      <c r="J7070" s="156" t="s">
        <v>4328</v>
      </c>
      <c r="K7070" s="151" t="str">
        <f>IFERROR(IF(VLOOKUP(B7070,comp!$D:$L,1,FALSE)=B7070,"",""),"Novo")</f>
        <v/>
      </c>
    </row>
    <row r="7071" spans="1:11">
      <c r="A7071" s="151">
        <v>10642</v>
      </c>
      <c r="B7071" s="151">
        <v>14626</v>
      </c>
      <c r="C7071" s="151" t="s">
        <v>1630</v>
      </c>
      <c r="D7071" s="151" t="s">
        <v>727</v>
      </c>
      <c r="E7071" s="151">
        <v>0.95714290000000002</v>
      </c>
      <c r="F7071" s="154" t="s">
        <v>9604</v>
      </c>
      <c r="G7071" s="156">
        <v>861155.17341632792</v>
      </c>
      <c r="H7071" s="156">
        <v>0</v>
      </c>
      <c r="I7071" s="156">
        <v>27519.593271960002</v>
      </c>
      <c r="J7071" s="156" t="s">
        <v>4328</v>
      </c>
      <c r="K7071" s="151" t="str">
        <f>IFERROR(IF(VLOOKUP(B7071,comp!$D:$L,1,FALSE)=B7071,"",""),"Novo")</f>
        <v/>
      </c>
    </row>
    <row r="7072" spans="1:11">
      <c r="A7072" s="151">
        <v>10658</v>
      </c>
      <c r="B7072" s="151">
        <v>10658</v>
      </c>
      <c r="C7072" s="151" t="s">
        <v>1628</v>
      </c>
      <c r="D7072" s="151" t="s">
        <v>727</v>
      </c>
      <c r="E7072" s="151">
        <v>1</v>
      </c>
      <c r="F7072" s="154" t="s">
        <v>9605</v>
      </c>
      <c r="G7072" s="156">
        <v>8337.56</v>
      </c>
      <c r="H7072" s="156">
        <v>0</v>
      </c>
      <c r="I7072" s="156">
        <v>5866.9057224400003</v>
      </c>
      <c r="J7072" s="156" t="s">
        <v>4328</v>
      </c>
      <c r="K7072" s="151" t="str">
        <f>IFERROR(IF(VLOOKUP(B7072,comp!$D:$L,1,FALSE)=B7072,"",""),"Novo")</f>
        <v/>
      </c>
    </row>
    <row r="7073" spans="1:11">
      <c r="A7073" s="151">
        <v>10658</v>
      </c>
      <c r="B7073" s="151">
        <v>10640</v>
      </c>
      <c r="C7073" s="151" t="s">
        <v>5248</v>
      </c>
      <c r="D7073" s="151" t="s">
        <v>727</v>
      </c>
      <c r="E7073" s="151">
        <v>1.8167770000000001</v>
      </c>
      <c r="F7073" s="154" t="s">
        <v>9606</v>
      </c>
      <c r="G7073" s="156">
        <v>27519.593271960002</v>
      </c>
      <c r="H7073" s="156">
        <v>0</v>
      </c>
      <c r="I7073" s="156">
        <v>7053.7430541370004</v>
      </c>
      <c r="J7073" s="156" t="s">
        <v>4328</v>
      </c>
      <c r="K7073" s="151" t="str">
        <f>IFERROR(IF(VLOOKUP(B7073,comp!$D:$L,1,FALSE)=B7073,"",""),"Novo")</f>
        <v/>
      </c>
    </row>
    <row r="7074" spans="1:11">
      <c r="A7074" s="151">
        <v>10658</v>
      </c>
      <c r="B7074" s="151">
        <v>13897</v>
      </c>
      <c r="C7074" s="151" t="s">
        <v>1626</v>
      </c>
      <c r="D7074" s="151" t="s">
        <v>727</v>
      </c>
      <c r="E7074" s="151">
        <v>0.83885200000000004</v>
      </c>
      <c r="F7074" s="154" t="s">
        <v>9607</v>
      </c>
      <c r="G7074" s="156">
        <v>5866.9057224400003</v>
      </c>
      <c r="H7074" s="156">
        <v>0</v>
      </c>
      <c r="I7074" s="156">
        <v>19404</v>
      </c>
      <c r="J7074" s="156" t="s">
        <v>4328</v>
      </c>
      <c r="K7074" s="151" t="str">
        <f>IFERROR(IF(VLOOKUP(B7074,comp!$D:$L,1,FALSE)=B7074,"",""),"Novo")</f>
        <v/>
      </c>
    </row>
    <row r="7075" spans="1:11">
      <c r="A7075" s="151">
        <v>10658</v>
      </c>
      <c r="B7075" s="151">
        <v>13954</v>
      </c>
      <c r="C7075" s="151" t="s">
        <v>1627</v>
      </c>
      <c r="D7075" s="151" t="s">
        <v>727</v>
      </c>
      <c r="E7075" s="151">
        <v>0.91979390000000005</v>
      </c>
      <c r="F7075" s="154" t="s">
        <v>9608</v>
      </c>
      <c r="G7075" s="156">
        <v>7053.7430541370004</v>
      </c>
      <c r="H7075" s="156">
        <v>0</v>
      </c>
      <c r="I7075" s="156">
        <v>827794.72</v>
      </c>
      <c r="J7075" s="156" t="s">
        <v>4328</v>
      </c>
      <c r="K7075" s="151" t="str">
        <f>IFERROR(IF(VLOOKUP(B7075,comp!$D:$L,1,FALSE)=B7075,"",""),"Novo")</f>
        <v/>
      </c>
    </row>
    <row r="7076" spans="1:11">
      <c r="A7076" s="151">
        <v>10667</v>
      </c>
      <c r="B7076" s="151">
        <v>10667</v>
      </c>
      <c r="C7076" s="151" t="s">
        <v>5249</v>
      </c>
      <c r="D7076" s="151" t="s">
        <v>727</v>
      </c>
      <c r="E7076" s="151">
        <v>1</v>
      </c>
      <c r="F7076" s="154" t="s">
        <v>9609</v>
      </c>
      <c r="G7076" s="156">
        <v>19404</v>
      </c>
      <c r="H7076" s="156">
        <v>0</v>
      </c>
      <c r="I7076" s="156">
        <v>585261.83223365596</v>
      </c>
      <c r="J7076" s="156" t="s">
        <v>4328</v>
      </c>
      <c r="K7076" s="151" t="str">
        <f>IFERROR(IF(VLOOKUP(B7076,comp!$D:$L,1,FALSE)=B7076,"",""),"Novo")</f>
        <v/>
      </c>
    </row>
    <row r="7077" spans="1:11">
      <c r="A7077" s="151">
        <v>10685</v>
      </c>
      <c r="B7077" s="151">
        <v>10685</v>
      </c>
      <c r="C7077" s="151" t="s">
        <v>1494</v>
      </c>
      <c r="D7077" s="151" t="s">
        <v>727</v>
      </c>
      <c r="E7077" s="151">
        <v>1</v>
      </c>
      <c r="F7077" s="154" t="s">
        <v>9610</v>
      </c>
      <c r="G7077" s="156">
        <v>827794.72</v>
      </c>
      <c r="H7077" s="156">
        <v>0</v>
      </c>
      <c r="I7077" s="156">
        <v>1059878.1729877</v>
      </c>
      <c r="J7077" s="156" t="s">
        <v>4328</v>
      </c>
      <c r="K7077" s="151" t="str">
        <f>IFERROR(IF(VLOOKUP(B7077,comp!$D:$L,1,FALSE)=B7077,"",""),"Novo")</f>
        <v/>
      </c>
    </row>
    <row r="7078" spans="1:11">
      <c r="A7078" s="151">
        <v>10685</v>
      </c>
      <c r="B7078" s="151">
        <v>2723</v>
      </c>
      <c r="C7078" s="151" t="s">
        <v>5250</v>
      </c>
      <c r="D7078" s="151" t="s">
        <v>727</v>
      </c>
      <c r="E7078" s="151">
        <v>0.84084080000000005</v>
      </c>
      <c r="F7078" s="154" t="s">
        <v>9611</v>
      </c>
      <c r="G7078" s="156">
        <v>585261.83223365596</v>
      </c>
      <c r="H7078" s="156">
        <v>0</v>
      </c>
      <c r="I7078" s="156">
        <v>1579609.934803908</v>
      </c>
      <c r="J7078" s="156" t="s">
        <v>4328</v>
      </c>
      <c r="K7078" s="151" t="str">
        <f>IFERROR(IF(VLOOKUP(B7078,comp!$D:$L,1,FALSE)=B7078,"",""),"Novo")</f>
        <v/>
      </c>
    </row>
    <row r="7079" spans="1:11">
      <c r="A7079" s="151">
        <v>10685</v>
      </c>
      <c r="B7079" s="151">
        <v>14525</v>
      </c>
      <c r="C7079" s="151" t="s">
        <v>1554</v>
      </c>
      <c r="D7079" s="151" t="s">
        <v>727</v>
      </c>
      <c r="E7079" s="151">
        <v>1.1315314999999999</v>
      </c>
      <c r="F7079" s="154" t="s">
        <v>9612</v>
      </c>
      <c r="G7079" s="156">
        <v>1059878.1729877</v>
      </c>
      <c r="H7079" s="156">
        <v>0</v>
      </c>
      <c r="I7079" s="156">
        <v>24186843.435272619</v>
      </c>
      <c r="J7079" s="156" t="s">
        <v>4328</v>
      </c>
      <c r="K7079" s="151" t="str">
        <f>IFERROR(IF(VLOOKUP(B7079,comp!$D:$L,1,FALSE)=B7079,"",""),"Novo")</f>
        <v/>
      </c>
    </row>
    <row r="7080" spans="1:11">
      <c r="A7080" s="151">
        <v>10685</v>
      </c>
      <c r="B7080" s="151">
        <v>36408</v>
      </c>
      <c r="C7080" s="151" t="s">
        <v>5251</v>
      </c>
      <c r="D7080" s="151" t="s">
        <v>727</v>
      </c>
      <c r="E7080" s="151">
        <v>1.3813814</v>
      </c>
      <c r="F7080" s="154" t="s">
        <v>9613</v>
      </c>
      <c r="G7080" s="156">
        <v>1579609.934803908</v>
      </c>
      <c r="H7080" s="156">
        <v>0</v>
      </c>
      <c r="I7080" s="156">
        <v>56865956.718191907</v>
      </c>
      <c r="J7080" s="156" t="s">
        <v>4328</v>
      </c>
      <c r="K7080" s="151" t="str">
        <f>IFERROR(IF(VLOOKUP(B7080,comp!$D:$L,1,FALSE)=B7080,"",""),"Novo")</f>
        <v/>
      </c>
    </row>
    <row r="7081" spans="1:11">
      <c r="A7081" s="151">
        <v>10685</v>
      </c>
      <c r="B7081" s="151">
        <v>38541</v>
      </c>
      <c r="C7081" s="151" t="s">
        <v>1579</v>
      </c>
      <c r="D7081" s="151" t="s">
        <v>727</v>
      </c>
      <c r="E7081" s="151">
        <v>5.4054054000000002</v>
      </c>
      <c r="F7081" s="154" t="s">
        <v>9614</v>
      </c>
      <c r="G7081" s="156">
        <v>24186843.435272619</v>
      </c>
      <c r="H7081" s="156">
        <v>0</v>
      </c>
      <c r="I7081" s="156">
        <v>2357818.4994097818</v>
      </c>
      <c r="J7081" s="156" t="s">
        <v>4328</v>
      </c>
      <c r="K7081" s="151" t="str">
        <f>IFERROR(IF(VLOOKUP(B7081,comp!$D:$L,1,FALSE)=B7081,"",""),"Novo")</f>
        <v/>
      </c>
    </row>
    <row r="7082" spans="1:11">
      <c r="A7082" s="151">
        <v>10685</v>
      </c>
      <c r="B7082" s="151">
        <v>38542</v>
      </c>
      <c r="C7082" s="151" t="s">
        <v>1609</v>
      </c>
      <c r="D7082" s="151" t="s">
        <v>727</v>
      </c>
      <c r="E7082" s="151">
        <v>8.2882882999999996</v>
      </c>
      <c r="F7082" s="154" t="s">
        <v>9615</v>
      </c>
      <c r="G7082" s="156">
        <v>56865956.718191907</v>
      </c>
      <c r="H7082" s="156">
        <v>0</v>
      </c>
      <c r="I7082" s="156">
        <v>1188447.430796148</v>
      </c>
      <c r="J7082" s="156" t="s">
        <v>4328</v>
      </c>
      <c r="K7082" s="151" t="str">
        <f>IFERROR(IF(VLOOKUP(B7082,comp!$D:$L,1,FALSE)=B7082,"",""),"Novo")</f>
        <v/>
      </c>
    </row>
    <row r="7083" spans="1:11">
      <c r="A7083" s="151">
        <v>10685</v>
      </c>
      <c r="B7083" s="151">
        <v>38543</v>
      </c>
      <c r="C7083" s="151" t="s">
        <v>1580</v>
      </c>
      <c r="D7083" s="151" t="s">
        <v>727</v>
      </c>
      <c r="E7083" s="151">
        <v>1.6876945999999999</v>
      </c>
      <c r="F7083" s="154" t="s">
        <v>9616</v>
      </c>
      <c r="G7083" s="156">
        <v>2357818.4994097818</v>
      </c>
      <c r="H7083" s="156">
        <v>0</v>
      </c>
      <c r="I7083" s="156">
        <v>1211808.1762289579</v>
      </c>
      <c r="J7083" s="156" t="s">
        <v>4328</v>
      </c>
      <c r="K7083" s="151" t="str">
        <f>IFERROR(IF(VLOOKUP(B7083,comp!$D:$L,1,FALSE)=B7083,"",""),"Novo")</f>
        <v/>
      </c>
    </row>
    <row r="7084" spans="1:11">
      <c r="A7084" s="151">
        <v>10685</v>
      </c>
      <c r="B7084" s="151">
        <v>39012</v>
      </c>
      <c r="C7084" s="151" t="s">
        <v>1571</v>
      </c>
      <c r="D7084" s="151" t="s">
        <v>727</v>
      </c>
      <c r="E7084" s="151">
        <v>1.1981982</v>
      </c>
      <c r="F7084" s="154" t="s">
        <v>9617</v>
      </c>
      <c r="G7084" s="156">
        <v>1188447.430796148</v>
      </c>
      <c r="H7084" s="156">
        <v>0</v>
      </c>
      <c r="I7084" s="156">
        <v>1587320.3470110421</v>
      </c>
      <c r="J7084" s="156" t="s">
        <v>4328</v>
      </c>
      <c r="K7084" s="151" t="str">
        <f>IFERROR(IF(VLOOKUP(B7084,comp!$D:$L,1,FALSE)=B7084,"",""),"Novo")</f>
        <v/>
      </c>
    </row>
    <row r="7085" spans="1:11">
      <c r="A7085" s="151">
        <v>10685</v>
      </c>
      <c r="B7085" s="151">
        <v>40435</v>
      </c>
      <c r="C7085" s="151" t="s">
        <v>1632</v>
      </c>
      <c r="D7085" s="151" t="s">
        <v>727</v>
      </c>
      <c r="E7085" s="151">
        <v>1.2099171</v>
      </c>
      <c r="F7085" s="154" t="s">
        <v>9618</v>
      </c>
      <c r="G7085" s="156">
        <v>1211808.1762289579</v>
      </c>
      <c r="H7085" s="156">
        <v>0</v>
      </c>
      <c r="I7085" s="156">
        <v>3451850.60280636</v>
      </c>
      <c r="J7085" s="156" t="s">
        <v>4328</v>
      </c>
      <c r="K7085" s="151" t="str">
        <f>IFERROR(IF(VLOOKUP(B7085,comp!$D:$L,1,FALSE)=B7085,"",""),"Novo")</f>
        <v/>
      </c>
    </row>
    <row r="7086" spans="1:11">
      <c r="A7086" s="151">
        <v>10685</v>
      </c>
      <c r="B7086" s="151">
        <v>40636</v>
      </c>
      <c r="C7086" s="151" t="s">
        <v>1633</v>
      </c>
      <c r="D7086" s="151" t="s">
        <v>727</v>
      </c>
      <c r="E7086" s="151">
        <v>1.3847487000000001</v>
      </c>
      <c r="F7086" s="154" t="s">
        <v>9619</v>
      </c>
      <c r="G7086" s="156">
        <v>1587320.3470110421</v>
      </c>
      <c r="H7086" s="156">
        <v>0</v>
      </c>
      <c r="I7086" s="156">
        <v>12116406.951186279</v>
      </c>
      <c r="J7086" s="156" t="s">
        <v>4328</v>
      </c>
      <c r="K7086" s="151" t="str">
        <f>IFERROR(IF(VLOOKUP(B7086,comp!$D:$L,1,FALSE)=B7086,"",""),"Novo")</f>
        <v/>
      </c>
    </row>
    <row r="7087" spans="1:11">
      <c r="A7087" s="151">
        <v>10685</v>
      </c>
      <c r="B7087" s="151">
        <v>41982</v>
      </c>
      <c r="C7087" s="151" t="s">
        <v>1646</v>
      </c>
      <c r="D7087" s="151" t="s">
        <v>727</v>
      </c>
      <c r="E7087" s="151">
        <v>2.0420419999999999</v>
      </c>
      <c r="F7087" s="154" t="s">
        <v>9620</v>
      </c>
      <c r="G7087" s="156">
        <v>3451850.60280636</v>
      </c>
      <c r="H7087" s="156">
        <v>0</v>
      </c>
      <c r="I7087" s="156">
        <v>51442168.564914174</v>
      </c>
      <c r="J7087" s="156" t="s">
        <v>4328</v>
      </c>
      <c r="K7087" s="151" t="str">
        <f>IFERROR(IF(VLOOKUP(B7087,comp!$D:$L,1,FALSE)=B7087,"",""),"Novo")</f>
        <v/>
      </c>
    </row>
    <row r="7088" spans="1:11">
      <c r="A7088" s="151">
        <v>10685</v>
      </c>
      <c r="B7088" s="151">
        <v>43886</v>
      </c>
      <c r="C7088" s="151" t="s">
        <v>1645</v>
      </c>
      <c r="D7088" s="151" t="s">
        <v>727</v>
      </c>
      <c r="E7088" s="151">
        <v>3.8258293999999999</v>
      </c>
      <c r="F7088" s="154" t="s">
        <v>9621</v>
      </c>
      <c r="G7088" s="156">
        <v>12116406.951186279</v>
      </c>
      <c r="H7088" s="156">
        <v>0</v>
      </c>
      <c r="I7088" s="156">
        <v>99344504.3940745</v>
      </c>
      <c r="J7088" s="156" t="s">
        <v>4328</v>
      </c>
      <c r="K7088" s="151" t="str">
        <f>IFERROR(IF(VLOOKUP(B7088,comp!$D:$L,1,FALSE)=B7088,"",""),"Novo")</f>
        <v/>
      </c>
    </row>
    <row r="7089" spans="1:11">
      <c r="A7089" s="151">
        <v>10685</v>
      </c>
      <c r="B7089" s="151">
        <v>44002</v>
      </c>
      <c r="C7089" s="151" t="s">
        <v>1643</v>
      </c>
      <c r="D7089" s="151" t="s">
        <v>727</v>
      </c>
      <c r="E7089" s="151">
        <v>7.8831230999999997</v>
      </c>
      <c r="F7089" s="154" t="s">
        <v>9622</v>
      </c>
      <c r="G7089" s="156">
        <v>51442168.564914174</v>
      </c>
      <c r="H7089" s="156">
        <v>0</v>
      </c>
      <c r="I7089" s="156">
        <v>0.56492022399999997</v>
      </c>
      <c r="J7089" s="156" t="s">
        <v>4328</v>
      </c>
      <c r="K7089" s="151" t="str">
        <f>IFERROR(IF(VLOOKUP(B7089,comp!$D:$L,1,FALSE)=B7089,"",""),"Novo")</f>
        <v/>
      </c>
    </row>
    <row r="7090" spans="1:11">
      <c r="A7090" s="151">
        <v>10685</v>
      </c>
      <c r="B7090" s="151">
        <v>44003</v>
      </c>
      <c r="C7090" s="151" t="s">
        <v>1644</v>
      </c>
      <c r="D7090" s="151" t="s">
        <v>727</v>
      </c>
      <c r="E7090" s="151">
        <v>10.954955</v>
      </c>
      <c r="F7090" s="154" t="s">
        <v>9623</v>
      </c>
      <c r="G7090" s="156">
        <v>99344504.3940745</v>
      </c>
      <c r="H7090" s="156">
        <v>0</v>
      </c>
      <c r="I7090" s="156">
        <v>8.4976488000000003E-2</v>
      </c>
      <c r="J7090" s="156" t="s">
        <v>4328</v>
      </c>
      <c r="K7090" s="151" t="str">
        <f>IFERROR(IF(VLOOKUP(B7090,comp!$D:$L,1,FALSE)=B7090,"",""),"Novo")</f>
        <v/>
      </c>
    </row>
    <row r="7091" spans="1:11">
      <c r="A7091" s="151">
        <v>10685</v>
      </c>
      <c r="B7091" s="151">
        <v>44274</v>
      </c>
      <c r="C7091" s="151" t="s">
        <v>5252</v>
      </c>
      <c r="D7091" s="151" t="s">
        <v>727</v>
      </c>
      <c r="E7091" s="151">
        <v>8.2609999999999997E-4</v>
      </c>
      <c r="F7091" s="154" t="s">
        <v>9624</v>
      </c>
      <c r="G7091" s="156">
        <v>0.56492022399999997</v>
      </c>
      <c r="H7091" s="156">
        <v>0</v>
      </c>
      <c r="I7091" s="156">
        <v>4.1858651020000002</v>
      </c>
      <c r="J7091" s="156" t="s">
        <v>4328</v>
      </c>
      <c r="K7091" s="151" t="str">
        <f>IFERROR(IF(VLOOKUP(B7091,comp!$D:$L,1,FALSE)=B7091,"",""),"Novo")</f>
        <v/>
      </c>
    </row>
    <row r="7092" spans="1:11">
      <c r="A7092" s="151">
        <v>10685</v>
      </c>
      <c r="B7092" s="151">
        <v>44281</v>
      </c>
      <c r="C7092" s="151" t="s">
        <v>5253</v>
      </c>
      <c r="D7092" s="151" t="s">
        <v>727</v>
      </c>
      <c r="E7092" s="151">
        <v>3.2039999999999998E-4</v>
      </c>
      <c r="F7092" s="154" t="s">
        <v>9625</v>
      </c>
      <c r="G7092" s="156">
        <v>8.4976488000000003E-2</v>
      </c>
      <c r="H7092" s="156">
        <v>0</v>
      </c>
      <c r="I7092" s="156">
        <v>1.0922758559999999</v>
      </c>
      <c r="J7092" s="156" t="s">
        <v>4328</v>
      </c>
      <c r="K7092" s="151" t="str">
        <f>IFERROR(IF(VLOOKUP(B7092,comp!$D:$L,1,FALSE)=B7092,"",""),"Novo")</f>
        <v/>
      </c>
    </row>
    <row r="7093" spans="1:11">
      <c r="A7093" s="151">
        <v>10685</v>
      </c>
      <c r="B7093" s="151">
        <v>44305</v>
      </c>
      <c r="C7093" s="151" t="s">
        <v>5254</v>
      </c>
      <c r="D7093" s="151" t="s">
        <v>727</v>
      </c>
      <c r="E7093" s="151">
        <v>2.2487000000000002E-3</v>
      </c>
      <c r="F7093" s="154" t="s">
        <v>9626</v>
      </c>
      <c r="G7093" s="156">
        <v>4.1858651020000002</v>
      </c>
      <c r="H7093" s="156">
        <v>0</v>
      </c>
      <c r="I7093" s="156">
        <v>9291491.9820729773</v>
      </c>
      <c r="J7093" s="156" t="s">
        <v>4328</v>
      </c>
      <c r="K7093" s="151" t="str">
        <f>IFERROR(IF(VLOOKUP(B7093,comp!$D:$L,1,FALSE)=B7093,"",""),"Novo")</f>
        <v/>
      </c>
    </row>
    <row r="7094" spans="1:11">
      <c r="A7094" s="151">
        <v>10685</v>
      </c>
      <c r="B7094" s="151">
        <v>44313</v>
      </c>
      <c r="C7094" s="151" t="s">
        <v>5255</v>
      </c>
      <c r="D7094" s="151" t="s">
        <v>727</v>
      </c>
      <c r="E7094" s="151">
        <v>1.1486999999999999E-3</v>
      </c>
      <c r="F7094" s="154" t="s">
        <v>9627</v>
      </c>
      <c r="G7094" s="156">
        <v>1.0922758559999999</v>
      </c>
      <c r="H7094" s="156">
        <v>0</v>
      </c>
      <c r="I7094" s="156">
        <v>48903702.601238661</v>
      </c>
      <c r="J7094" s="156" t="s">
        <v>4328</v>
      </c>
      <c r="K7094" s="151" t="str">
        <f>IFERROR(IF(VLOOKUP(B7094,comp!$D:$L,1,FALSE)=B7094,"",""),"Novo")</f>
        <v/>
      </c>
    </row>
    <row r="7095" spans="1:11">
      <c r="A7095" s="151">
        <v>10685</v>
      </c>
      <c r="B7095" s="151">
        <v>44548</v>
      </c>
      <c r="C7095" s="151" t="s">
        <v>1647</v>
      </c>
      <c r="D7095" s="151" t="s">
        <v>727</v>
      </c>
      <c r="E7095" s="151">
        <v>3.3502822999999999</v>
      </c>
      <c r="F7095" s="154" t="s">
        <v>9628</v>
      </c>
      <c r="G7095" s="156">
        <v>9291491.9820729773</v>
      </c>
      <c r="H7095" s="156">
        <v>0</v>
      </c>
      <c r="I7095" s="156">
        <v>91455531.987864345</v>
      </c>
      <c r="J7095" s="156" t="s">
        <v>4328</v>
      </c>
      <c r="K7095" s="151" t="str">
        <f>IFERROR(IF(VLOOKUP(B7095,comp!$D:$L,1,FALSE)=B7095,"",""),"Novo")</f>
        <v/>
      </c>
    </row>
    <row r="7096" spans="1:11">
      <c r="A7096" s="151">
        <v>10685</v>
      </c>
      <c r="B7096" s="151">
        <v>44549</v>
      </c>
      <c r="C7096" s="151" t="s">
        <v>1648</v>
      </c>
      <c r="D7096" s="151" t="s">
        <v>727</v>
      </c>
      <c r="E7096" s="151">
        <v>7.6861622000000001</v>
      </c>
      <c r="F7096" s="154" t="s">
        <v>9629</v>
      </c>
      <c r="G7096" s="156">
        <v>48903702.601238661</v>
      </c>
      <c r="H7096" s="156">
        <v>0</v>
      </c>
      <c r="I7096" s="156">
        <v>266.71141125199995</v>
      </c>
      <c r="J7096" s="156" t="s">
        <v>4328</v>
      </c>
      <c r="K7096" s="151" t="str">
        <f>IFERROR(IF(VLOOKUP(B7096,comp!$D:$L,1,FALSE)=B7096,"",""),"Novo")</f>
        <v/>
      </c>
    </row>
    <row r="7097" spans="1:11">
      <c r="A7097" s="151">
        <v>10685</v>
      </c>
      <c r="B7097" s="151">
        <v>44550</v>
      </c>
      <c r="C7097" s="151" t="s">
        <v>1649</v>
      </c>
      <c r="D7097" s="151" t="s">
        <v>727</v>
      </c>
      <c r="E7097" s="151">
        <v>10.510991000000001</v>
      </c>
      <c r="F7097" s="154" t="s">
        <v>9630</v>
      </c>
      <c r="G7097" s="156">
        <v>91455531.987864345</v>
      </c>
      <c r="H7097" s="156">
        <v>0</v>
      </c>
      <c r="I7097" s="156">
        <v>1402206.5581540901</v>
      </c>
      <c r="J7097" s="156" t="s">
        <v>4328</v>
      </c>
      <c r="K7097" s="151" t="str">
        <f>IFERROR(IF(VLOOKUP(B7097,comp!$D:$L,1,FALSE)=B7097,"",""),"Novo")</f>
        <v/>
      </c>
    </row>
    <row r="7098" spans="1:11">
      <c r="A7098" s="151">
        <v>10685</v>
      </c>
      <c r="B7098" s="151">
        <v>45080</v>
      </c>
      <c r="C7098" s="151" t="s">
        <v>1652</v>
      </c>
      <c r="D7098" s="151" t="s">
        <v>727</v>
      </c>
      <c r="E7098" s="151">
        <v>1.7949799999999998E-2</v>
      </c>
      <c r="F7098" s="154" t="s">
        <v>9631</v>
      </c>
      <c r="G7098" s="156">
        <v>266.71141125199995</v>
      </c>
      <c r="H7098" s="156">
        <v>165.02</v>
      </c>
      <c r="I7098" s="156">
        <v>165.02</v>
      </c>
      <c r="J7098" s="156" t="s">
        <v>4328</v>
      </c>
      <c r="K7098" s="151" t="str">
        <f>IFERROR(IF(VLOOKUP(B7098,comp!$D:$L,1,FALSE)=B7098,"",""),"Novo")</f>
        <v/>
      </c>
    </row>
    <row r="7099" spans="1:11">
      <c r="A7099" s="151">
        <v>10685</v>
      </c>
      <c r="B7099" s="151">
        <v>45112</v>
      </c>
      <c r="C7099" s="151" t="s">
        <v>1653</v>
      </c>
      <c r="D7099" s="151" t="s">
        <v>727</v>
      </c>
      <c r="E7099" s="151">
        <v>1.3015015000000001</v>
      </c>
      <c r="F7099" s="154" t="s">
        <v>9632</v>
      </c>
      <c r="G7099" s="156">
        <v>1402206.5581540901</v>
      </c>
      <c r="H7099" s="156">
        <v>24.730682064</v>
      </c>
      <c r="I7099" s="156">
        <v>24.730682064</v>
      </c>
      <c r="J7099" s="156" t="s">
        <v>4328</v>
      </c>
      <c r="K7099" s="151" t="str">
        <f>IFERROR(IF(VLOOKUP(B7099,comp!$D:$L,1,FALSE)=B7099,"",""),"Novo")</f>
        <v/>
      </c>
    </row>
    <row r="7100" spans="1:11">
      <c r="A7100" s="151">
        <v>10710</v>
      </c>
      <c r="B7100" s="151">
        <v>10710</v>
      </c>
      <c r="C7100" s="151" t="s">
        <v>5256</v>
      </c>
      <c r="D7100" s="151" t="s">
        <v>838</v>
      </c>
      <c r="E7100" s="151">
        <v>1</v>
      </c>
      <c r="F7100" s="154" t="s">
        <v>9633</v>
      </c>
      <c r="G7100" s="156">
        <v>0</v>
      </c>
      <c r="H7100" s="156">
        <v>249.06827992200002</v>
      </c>
      <c r="I7100" s="156">
        <v>249.06827992200002</v>
      </c>
      <c r="J7100" s="156" t="s">
        <v>704</v>
      </c>
      <c r="K7100" s="151" t="str">
        <f>IFERROR(IF(VLOOKUP(B7100,comp!$D:$L,1,FALSE)=B7100,"",""),"Novo")</f>
        <v/>
      </c>
    </row>
    <row r="7101" spans="1:11">
      <c r="A7101" s="151">
        <v>10710</v>
      </c>
      <c r="B7101" s="151">
        <v>10708</v>
      </c>
      <c r="C7101" s="151" t="s">
        <v>5257</v>
      </c>
      <c r="D7101" s="151" t="s">
        <v>838</v>
      </c>
      <c r="E7101" s="151">
        <v>0.38714280000000001</v>
      </c>
      <c r="F7101" s="154" t="s">
        <v>9634</v>
      </c>
      <c r="G7101" s="156">
        <v>0</v>
      </c>
      <c r="H7101" s="156">
        <v>71.682726284000012</v>
      </c>
      <c r="I7101" s="156">
        <v>71.682726284000012</v>
      </c>
      <c r="J7101" s="156" t="s">
        <v>704</v>
      </c>
      <c r="K7101" s="151" t="str">
        <f>IFERROR(IF(VLOOKUP(B7101,comp!$D:$L,1,FALSE)=B7101,"",""),"Novo")</f>
        <v/>
      </c>
    </row>
    <row r="7102" spans="1:11">
      <c r="A7102" s="151">
        <v>10710</v>
      </c>
      <c r="B7102" s="151">
        <v>10709</v>
      </c>
      <c r="C7102" s="151" t="s">
        <v>5258</v>
      </c>
      <c r="D7102" s="151" t="s">
        <v>838</v>
      </c>
      <c r="E7102" s="151">
        <v>1.2285714000000001</v>
      </c>
      <c r="F7102" s="154" t="s">
        <v>9635</v>
      </c>
      <c r="G7102" s="156">
        <v>0</v>
      </c>
      <c r="H7102" s="156">
        <v>259.71600941000003</v>
      </c>
      <c r="I7102" s="156">
        <v>259.71600941000003</v>
      </c>
      <c r="J7102" s="156" t="s">
        <v>704</v>
      </c>
      <c r="K7102" s="151" t="str">
        <f>IFERROR(IF(VLOOKUP(B7102,comp!$D:$L,1,FALSE)=B7102,"",""),"Novo")</f>
        <v/>
      </c>
    </row>
    <row r="7103" spans="1:11">
      <c r="A7103" s="151">
        <v>10710</v>
      </c>
      <c r="B7103" s="151">
        <v>39635</v>
      </c>
      <c r="C7103" s="151" t="s">
        <v>5259</v>
      </c>
      <c r="D7103" s="151" t="s">
        <v>838</v>
      </c>
      <c r="E7103" s="151">
        <v>0.65909090000000004</v>
      </c>
      <c r="F7103" s="154" t="s">
        <v>9636</v>
      </c>
      <c r="G7103" s="156">
        <v>0</v>
      </c>
      <c r="H7103" s="156">
        <v>0</v>
      </c>
      <c r="I7103" s="156">
        <v>45</v>
      </c>
      <c r="J7103" s="156" t="s">
        <v>704</v>
      </c>
      <c r="K7103" s="151" t="str">
        <f>IFERROR(IF(VLOOKUP(B7103,comp!$D:$L,1,FALSE)=B7103,"",""),"Novo")</f>
        <v/>
      </c>
    </row>
    <row r="7104" spans="1:11">
      <c r="A7104" s="151">
        <v>10710</v>
      </c>
      <c r="B7104" s="151">
        <v>39636</v>
      </c>
      <c r="C7104" s="151" t="s">
        <v>5260</v>
      </c>
      <c r="D7104" s="151" t="s">
        <v>838</v>
      </c>
      <c r="E7104" s="151">
        <v>1.2545455000000001</v>
      </c>
      <c r="F7104" s="154" t="s">
        <v>9637</v>
      </c>
      <c r="G7104" s="156">
        <v>0</v>
      </c>
      <c r="H7104" s="156">
        <v>0</v>
      </c>
      <c r="I7104" s="156">
        <v>36.650443780000003</v>
      </c>
      <c r="J7104" s="156" t="s">
        <v>704</v>
      </c>
      <c r="K7104" s="151" t="str">
        <f>IFERROR(IF(VLOOKUP(B7104,comp!$D:$L,1,FALSE)=B7104,"",""),"Novo")</f>
        <v/>
      </c>
    </row>
    <row r="7105" spans="1:11">
      <c r="A7105" s="151">
        <v>10731</v>
      </c>
      <c r="B7105" s="151">
        <v>10731</v>
      </c>
      <c r="C7105" s="151" t="s">
        <v>5261</v>
      </c>
      <c r="D7105" s="151" t="s">
        <v>838</v>
      </c>
      <c r="E7105" s="151">
        <v>1</v>
      </c>
      <c r="F7105" s="154" t="s">
        <v>8921</v>
      </c>
      <c r="G7105" s="156">
        <v>45</v>
      </c>
      <c r="H7105" s="156">
        <v>0</v>
      </c>
      <c r="I7105" s="156">
        <v>591.67204235999998</v>
      </c>
      <c r="J7105" s="156" t="s">
        <v>4328</v>
      </c>
      <c r="K7105" s="151" t="str">
        <f>IFERROR(IF(VLOOKUP(B7105,comp!$D:$L,1,FALSE)=B7105,"",""),"Novo")</f>
        <v/>
      </c>
    </row>
    <row r="7106" spans="1:11">
      <c r="A7106" s="151">
        <v>10731</v>
      </c>
      <c r="B7106" s="151">
        <v>4704</v>
      </c>
      <c r="C7106" s="151" t="s">
        <v>5262</v>
      </c>
      <c r="D7106" s="151" t="s">
        <v>838</v>
      </c>
      <c r="E7106" s="151">
        <v>0.90249800000000002</v>
      </c>
      <c r="F7106" s="154" t="s">
        <v>9638</v>
      </c>
      <c r="G7106" s="156">
        <v>36.650443780000003</v>
      </c>
      <c r="H7106" s="156">
        <v>0</v>
      </c>
      <c r="I7106" s="156">
        <v>1454.3191763300001</v>
      </c>
      <c r="J7106" s="156" t="s">
        <v>4328</v>
      </c>
      <c r="K7106" s="151" t="str">
        <f>IFERROR(IF(VLOOKUP(B7106,comp!$D:$L,1,FALSE)=B7106,"",""),"Novo")</f>
        <v/>
      </c>
    </row>
    <row r="7107" spans="1:11">
      <c r="A7107" s="151">
        <v>10731</v>
      </c>
      <c r="B7107" s="151">
        <v>4708</v>
      </c>
      <c r="C7107" s="151" t="s">
        <v>5263</v>
      </c>
      <c r="D7107" s="151" t="s">
        <v>838</v>
      </c>
      <c r="E7107" s="151">
        <v>3.6261079999999999</v>
      </c>
      <c r="F7107" s="154" t="s">
        <v>9639</v>
      </c>
      <c r="G7107" s="156">
        <v>591.67204235999998</v>
      </c>
      <c r="H7107" s="156">
        <v>0</v>
      </c>
      <c r="I7107" s="156">
        <v>141.41337630299998</v>
      </c>
      <c r="J7107" s="156" t="s">
        <v>4328</v>
      </c>
      <c r="K7107" s="151" t="str">
        <f>IFERROR(IF(VLOOKUP(B7107,comp!$D:$L,1,FALSE)=B7107,"",""),"Novo")</f>
        <v/>
      </c>
    </row>
    <row r="7108" spans="1:11">
      <c r="A7108" s="151">
        <v>10731</v>
      </c>
      <c r="B7108" s="151">
        <v>4710</v>
      </c>
      <c r="C7108" s="151" t="s">
        <v>5264</v>
      </c>
      <c r="D7108" s="151" t="s">
        <v>838</v>
      </c>
      <c r="E7108" s="151">
        <v>5.6849315000000002</v>
      </c>
      <c r="F7108" s="154" t="s">
        <v>9640</v>
      </c>
      <c r="G7108" s="156">
        <v>1454.3191763300001</v>
      </c>
      <c r="H7108" s="156">
        <v>0</v>
      </c>
      <c r="I7108" s="156">
        <v>42.072520971000003</v>
      </c>
      <c r="J7108" s="156" t="s">
        <v>4328</v>
      </c>
      <c r="K7108" s="151" t="str">
        <f>IFERROR(IF(VLOOKUP(B7108,comp!$D:$L,1,FALSE)=B7108,"",""),"Novo")</f>
        <v/>
      </c>
    </row>
    <row r="7109" spans="1:11">
      <c r="A7109" s="151">
        <v>10731</v>
      </c>
      <c r="B7109" s="151">
        <v>4712</v>
      </c>
      <c r="C7109" s="151" t="s">
        <v>5265</v>
      </c>
      <c r="D7109" s="151" t="s">
        <v>838</v>
      </c>
      <c r="E7109" s="151">
        <v>1.7727638999999999</v>
      </c>
      <c r="F7109" s="154" t="s">
        <v>9641</v>
      </c>
      <c r="G7109" s="156">
        <v>141.41337630299998</v>
      </c>
      <c r="H7109" s="156">
        <v>0</v>
      </c>
      <c r="I7109" s="156">
        <v>157.25898361200001</v>
      </c>
      <c r="J7109" s="156" t="s">
        <v>4328</v>
      </c>
      <c r="K7109" s="151" t="str">
        <f>IFERROR(IF(VLOOKUP(B7109,comp!$D:$L,1,FALSE)=B7109,"",""),"Novo")</f>
        <v/>
      </c>
    </row>
    <row r="7110" spans="1:11">
      <c r="A7110" s="151">
        <v>10731</v>
      </c>
      <c r="B7110" s="151">
        <v>10730</v>
      </c>
      <c r="C7110" s="151" t="s">
        <v>5266</v>
      </c>
      <c r="D7110" s="151" t="s">
        <v>838</v>
      </c>
      <c r="E7110" s="151">
        <v>0.96696210000000005</v>
      </c>
      <c r="F7110" s="154" t="s">
        <v>9642</v>
      </c>
      <c r="G7110" s="156">
        <v>42.072520971000003</v>
      </c>
      <c r="H7110" s="156">
        <v>0</v>
      </c>
      <c r="I7110" s="156">
        <v>444.39886992899994</v>
      </c>
      <c r="J7110" s="156" t="s">
        <v>4328</v>
      </c>
      <c r="K7110" s="151" t="str">
        <f>IFERROR(IF(VLOOKUP(B7110,comp!$D:$L,1,FALSE)=B7110,"",""),"Novo")</f>
        <v/>
      </c>
    </row>
    <row r="7111" spans="1:11">
      <c r="A7111" s="151">
        <v>10731</v>
      </c>
      <c r="B7111" s="151">
        <v>10734</v>
      </c>
      <c r="C7111" s="151" t="s">
        <v>5267</v>
      </c>
      <c r="D7111" s="151" t="s">
        <v>838</v>
      </c>
      <c r="E7111" s="151">
        <v>1.8694601</v>
      </c>
      <c r="F7111" s="154" t="s">
        <v>9643</v>
      </c>
      <c r="G7111" s="156">
        <v>157.25898361200001</v>
      </c>
      <c r="H7111" s="156">
        <v>0</v>
      </c>
      <c r="I7111" s="156">
        <v>6.8297791559999999</v>
      </c>
      <c r="J7111" s="156" t="s">
        <v>4328</v>
      </c>
      <c r="K7111" s="151" t="str">
        <f>IFERROR(IF(VLOOKUP(B7111,comp!$D:$L,1,FALSE)=B7111,"",""),"Novo")</f>
        <v/>
      </c>
    </row>
    <row r="7112" spans="1:11">
      <c r="A7112" s="151">
        <v>10731</v>
      </c>
      <c r="B7112" s="151">
        <v>10737</v>
      </c>
      <c r="C7112" s="151" t="s">
        <v>5268</v>
      </c>
      <c r="D7112" s="151" t="s">
        <v>838</v>
      </c>
      <c r="E7112" s="151">
        <v>3.1426268999999998</v>
      </c>
      <c r="F7112" s="154" t="s">
        <v>9644</v>
      </c>
      <c r="G7112" s="156">
        <v>444.39886992899994</v>
      </c>
      <c r="H7112" s="156">
        <v>0</v>
      </c>
      <c r="I7112" s="156">
        <v>1051.76</v>
      </c>
      <c r="J7112" s="156" t="s">
        <v>4328</v>
      </c>
      <c r="K7112" s="151" t="str">
        <f>IFERROR(IF(VLOOKUP(B7112,comp!$D:$L,1,FALSE)=B7112,"",""),"Novo")</f>
        <v/>
      </c>
    </row>
    <row r="7113" spans="1:11">
      <c r="A7113" s="151">
        <v>10731</v>
      </c>
      <c r="B7113" s="151">
        <v>10857</v>
      </c>
      <c r="C7113" s="151" t="s">
        <v>5269</v>
      </c>
      <c r="D7113" s="151" t="s">
        <v>826</v>
      </c>
      <c r="E7113" s="151">
        <v>0.38960519999999998</v>
      </c>
      <c r="F7113" s="154" t="s">
        <v>9645</v>
      </c>
      <c r="G7113" s="156">
        <v>6.8297791559999999</v>
      </c>
      <c r="H7113" s="156">
        <v>0</v>
      </c>
      <c r="I7113" s="156">
        <v>94443.768314664994</v>
      </c>
      <c r="J7113" s="156" t="s">
        <v>4328</v>
      </c>
      <c r="K7113" s="151" t="str">
        <f>IFERROR(IF(VLOOKUP(B7113,comp!$D:$L,1,FALSE)=B7113,"",""),"Novo")</f>
        <v/>
      </c>
    </row>
    <row r="7114" spans="1:11">
      <c r="A7114" s="151">
        <v>10742</v>
      </c>
      <c r="B7114" s="151">
        <v>10742</v>
      </c>
      <c r="C7114" s="151" t="s">
        <v>1622</v>
      </c>
      <c r="D7114" s="151" t="s">
        <v>727</v>
      </c>
      <c r="E7114" s="151">
        <v>1</v>
      </c>
      <c r="F7114" s="154" t="s">
        <v>9646</v>
      </c>
      <c r="G7114" s="156">
        <v>1051.76</v>
      </c>
      <c r="H7114" s="156">
        <v>0</v>
      </c>
      <c r="I7114" s="156">
        <v>322.345773764</v>
      </c>
      <c r="J7114" s="156" t="s">
        <v>4328</v>
      </c>
      <c r="K7114" s="151" t="str">
        <f>IFERROR(IF(VLOOKUP(B7114,comp!$D:$L,1,FALSE)=B7114,"",""),"Novo")</f>
        <v/>
      </c>
    </row>
    <row r="7115" spans="1:11">
      <c r="A7115" s="151">
        <v>10742</v>
      </c>
      <c r="B7115" s="151">
        <v>10740</v>
      </c>
      <c r="C7115" s="151" t="s">
        <v>5270</v>
      </c>
      <c r="D7115" s="151" t="s">
        <v>727</v>
      </c>
      <c r="E7115" s="151">
        <v>9.4760743000000005</v>
      </c>
      <c r="F7115" s="154" t="s">
        <v>9647</v>
      </c>
      <c r="G7115" s="156">
        <v>94443.768314664994</v>
      </c>
      <c r="H7115" s="156">
        <v>0</v>
      </c>
      <c r="I7115" s="156">
        <v>494.42381318400004</v>
      </c>
      <c r="J7115" s="156" t="s">
        <v>4328</v>
      </c>
      <c r="K7115" s="151" t="str">
        <f>IFERROR(IF(VLOOKUP(B7115,comp!$D:$L,1,FALSE)=B7115,"",""),"Novo")</f>
        <v/>
      </c>
    </row>
    <row r="7116" spans="1:11">
      <c r="A7116" s="151">
        <v>10742</v>
      </c>
      <c r="B7116" s="151">
        <v>10743</v>
      </c>
      <c r="C7116" s="151" t="s">
        <v>5271</v>
      </c>
      <c r="D7116" s="151" t="s">
        <v>727</v>
      </c>
      <c r="E7116" s="151">
        <v>0.55361139999999998</v>
      </c>
      <c r="F7116" s="154" t="s">
        <v>9648</v>
      </c>
      <c r="G7116" s="156">
        <v>322.345773764</v>
      </c>
      <c r="H7116" s="156">
        <v>0</v>
      </c>
      <c r="I7116" s="156">
        <v>11285.166659056</v>
      </c>
      <c r="J7116" s="156" t="s">
        <v>4328</v>
      </c>
      <c r="K7116" s="151" t="str">
        <f>IFERROR(IF(VLOOKUP(B7116,comp!$D:$L,1,FALSE)=B7116,"",""),"Novo")</f>
        <v/>
      </c>
    </row>
    <row r="7117" spans="1:11">
      <c r="A7117" s="151">
        <v>10742</v>
      </c>
      <c r="B7117" s="151">
        <v>13914</v>
      </c>
      <c r="C7117" s="151" t="s">
        <v>5272</v>
      </c>
      <c r="D7117" s="151" t="s">
        <v>727</v>
      </c>
      <c r="E7117" s="151">
        <v>0.68563320000000005</v>
      </c>
      <c r="F7117" s="154" t="s">
        <v>9649</v>
      </c>
      <c r="G7117" s="156">
        <v>494.42381318400004</v>
      </c>
      <c r="H7117" s="156">
        <v>0</v>
      </c>
      <c r="I7117" s="156">
        <v>18995.754628885996</v>
      </c>
      <c r="J7117" s="156" t="s">
        <v>4328</v>
      </c>
      <c r="K7117" s="151" t="str">
        <f>IFERROR(IF(VLOOKUP(B7117,comp!$D:$L,1,FALSE)=B7117,"",""),"Novo")</f>
        <v/>
      </c>
    </row>
    <row r="7118" spans="1:11">
      <c r="A7118" s="151">
        <v>10742</v>
      </c>
      <c r="B7118" s="151">
        <v>14615</v>
      </c>
      <c r="C7118" s="151" t="s">
        <v>5273</v>
      </c>
      <c r="D7118" s="151" t="s">
        <v>727</v>
      </c>
      <c r="E7118" s="151">
        <v>3.2756392000000001</v>
      </c>
      <c r="F7118" s="154" t="s">
        <v>9650</v>
      </c>
      <c r="G7118" s="156">
        <v>11285.166659056</v>
      </c>
      <c r="H7118" s="156">
        <v>0</v>
      </c>
      <c r="I7118" s="156">
        <v>72748.968725325001</v>
      </c>
      <c r="J7118" s="156" t="s">
        <v>4328</v>
      </c>
      <c r="K7118" s="151" t="str">
        <f>IFERROR(IF(VLOOKUP(B7118,comp!$D:$L,1,FALSE)=B7118,"",""),"Novo")</f>
        <v/>
      </c>
    </row>
    <row r="7119" spans="1:11">
      <c r="A7119" s="151">
        <v>10742</v>
      </c>
      <c r="B7119" s="151">
        <v>36487</v>
      </c>
      <c r="C7119" s="151" t="s">
        <v>1612</v>
      </c>
      <c r="D7119" s="151" t="s">
        <v>727</v>
      </c>
      <c r="E7119" s="151">
        <v>4.2498186999999996</v>
      </c>
      <c r="F7119" s="154" t="s">
        <v>9651</v>
      </c>
      <c r="G7119" s="156">
        <v>18995.754628885996</v>
      </c>
      <c r="H7119" s="156">
        <v>0</v>
      </c>
      <c r="I7119" s="156">
        <v>6265.8966192620001</v>
      </c>
      <c r="J7119" s="156" t="s">
        <v>4328</v>
      </c>
      <c r="K7119" s="151" t="str">
        <f>IFERROR(IF(VLOOKUP(B7119,comp!$D:$L,1,FALSE)=B7119,"",""),"Novo")</f>
        <v/>
      </c>
    </row>
    <row r="7120" spans="1:11">
      <c r="A7120" s="151">
        <v>10742</v>
      </c>
      <c r="B7120" s="151">
        <v>36496</v>
      </c>
      <c r="C7120" s="151" t="s">
        <v>5274</v>
      </c>
      <c r="D7120" s="151" t="s">
        <v>727</v>
      </c>
      <c r="E7120" s="151">
        <v>8.3167816999999999</v>
      </c>
      <c r="F7120" s="154" t="s">
        <v>9652</v>
      </c>
      <c r="G7120" s="156">
        <v>72748.968725325001</v>
      </c>
      <c r="H7120" s="156">
        <v>0</v>
      </c>
      <c r="I7120" s="156">
        <v>4807.8184184499996</v>
      </c>
      <c r="J7120" s="156" t="s">
        <v>4328</v>
      </c>
      <c r="K7120" s="151" t="str">
        <f>IFERROR(IF(VLOOKUP(B7120,comp!$D:$L,1,FALSE)=B7120,"",""),"Novo")</f>
        <v/>
      </c>
    </row>
    <row r="7121" spans="1:11">
      <c r="A7121" s="151">
        <v>10742</v>
      </c>
      <c r="B7121" s="151">
        <v>36497</v>
      </c>
      <c r="C7121" s="151" t="s">
        <v>5275</v>
      </c>
      <c r="D7121" s="151" t="s">
        <v>727</v>
      </c>
      <c r="E7121" s="151">
        <v>2.4408083</v>
      </c>
      <c r="F7121" s="154" t="s">
        <v>9653</v>
      </c>
      <c r="G7121" s="156">
        <v>6265.8966192620001</v>
      </c>
      <c r="H7121" s="156">
        <v>0</v>
      </c>
      <c r="I7121" s="156">
        <v>832.5</v>
      </c>
      <c r="J7121" s="156" t="s">
        <v>4328</v>
      </c>
      <c r="K7121" s="151" t="str">
        <f>IFERROR(IF(VLOOKUP(B7121,comp!$D:$L,1,FALSE)=B7121,"",""),"Novo")</f>
        <v/>
      </c>
    </row>
    <row r="7122" spans="1:11">
      <c r="A7122" s="151">
        <v>10742</v>
      </c>
      <c r="B7122" s="151">
        <v>40527</v>
      </c>
      <c r="C7122" s="151" t="s">
        <v>5276</v>
      </c>
      <c r="D7122" s="151" t="s">
        <v>727</v>
      </c>
      <c r="E7122" s="151">
        <v>2.1380435000000002</v>
      </c>
      <c r="F7122" s="154" t="s">
        <v>9654</v>
      </c>
      <c r="G7122" s="156">
        <v>4807.8184184499996</v>
      </c>
      <c r="H7122" s="156">
        <v>0</v>
      </c>
      <c r="I7122" s="156">
        <v>508.1171875</v>
      </c>
      <c r="J7122" s="156" t="s">
        <v>4328</v>
      </c>
      <c r="K7122" s="151" t="str">
        <f>IFERROR(IF(VLOOKUP(B7122,comp!$D:$L,1,FALSE)=B7122,"",""),"Novo")</f>
        <v/>
      </c>
    </row>
    <row r="7123" spans="1:11">
      <c r="A7123" s="151">
        <v>10775</v>
      </c>
      <c r="B7123" s="151">
        <v>10775</v>
      </c>
      <c r="C7123" s="151" t="s">
        <v>5277</v>
      </c>
      <c r="D7123" s="151" t="s">
        <v>3050</v>
      </c>
      <c r="E7123" s="151">
        <v>1</v>
      </c>
      <c r="F7123" s="154" t="s">
        <v>9655</v>
      </c>
      <c r="G7123" s="156">
        <v>832.5</v>
      </c>
      <c r="H7123" s="156">
        <v>0</v>
      </c>
      <c r="I7123" s="156">
        <v>1073.2299273409999</v>
      </c>
      <c r="J7123" s="156" t="s">
        <v>4328</v>
      </c>
      <c r="K7123" s="151" t="str">
        <f>IFERROR(IF(VLOOKUP(B7123,comp!$D:$L,1,FALSE)=B7123,"",""),"Novo")</f>
        <v/>
      </c>
    </row>
    <row r="7124" spans="1:11">
      <c r="A7124" s="151">
        <v>10775</v>
      </c>
      <c r="B7124" s="151">
        <v>10776</v>
      </c>
      <c r="C7124" s="151" t="s">
        <v>5278</v>
      </c>
      <c r="D7124" s="151" t="s">
        <v>3050</v>
      </c>
      <c r="E7124" s="151">
        <v>0.78125</v>
      </c>
      <c r="F7124" s="154" t="s">
        <v>9656</v>
      </c>
      <c r="G7124" s="156">
        <v>508.1171875</v>
      </c>
      <c r="H7124" s="156">
        <v>0</v>
      </c>
      <c r="I7124" s="156">
        <v>1300.7749999999999</v>
      </c>
      <c r="J7124" s="156" t="s">
        <v>4328</v>
      </c>
      <c r="K7124" s="151" t="str">
        <f>IFERROR(IF(VLOOKUP(B7124,comp!$D:$L,1,FALSE)=B7124,"",""),"Novo")</f>
        <v/>
      </c>
    </row>
    <row r="7125" spans="1:11">
      <c r="A7125" s="151">
        <v>10775</v>
      </c>
      <c r="B7125" s="151">
        <v>10777</v>
      </c>
      <c r="C7125" s="151" t="s">
        <v>5279</v>
      </c>
      <c r="D7125" s="151" t="s">
        <v>3050</v>
      </c>
      <c r="E7125" s="151">
        <v>1.1354166999999999</v>
      </c>
      <c r="F7125" s="154" t="s">
        <v>9657</v>
      </c>
      <c r="G7125" s="156">
        <v>1073.2299273409999</v>
      </c>
      <c r="H7125" s="156">
        <v>0</v>
      </c>
      <c r="I7125" s="156">
        <v>1300.7749999999999</v>
      </c>
      <c r="J7125" s="156" t="s">
        <v>4328</v>
      </c>
      <c r="K7125" s="151" t="str">
        <f>IFERROR(IF(VLOOKUP(B7125,comp!$D:$L,1,FALSE)=B7125,"",""),"Novo")</f>
        <v/>
      </c>
    </row>
    <row r="7126" spans="1:11">
      <c r="A7126" s="151">
        <v>10775</v>
      </c>
      <c r="B7126" s="151">
        <v>10778</v>
      </c>
      <c r="C7126" s="151" t="s">
        <v>5280</v>
      </c>
      <c r="D7126" s="151" t="s">
        <v>3050</v>
      </c>
      <c r="E7126" s="151">
        <v>1.25</v>
      </c>
      <c r="F7126" s="154" t="s">
        <v>9658</v>
      </c>
      <c r="G7126" s="156">
        <v>1300.7749999999999</v>
      </c>
      <c r="H7126" s="156">
        <v>0</v>
      </c>
      <c r="I7126" s="156">
        <v>465</v>
      </c>
      <c r="J7126" s="156" t="s">
        <v>4328</v>
      </c>
      <c r="K7126" s="151" t="str">
        <f>IFERROR(IF(VLOOKUP(B7126,comp!$D:$L,1,FALSE)=B7126,"",""),"Novo")</f>
        <v/>
      </c>
    </row>
    <row r="7127" spans="1:11">
      <c r="A7127" s="151">
        <v>10775</v>
      </c>
      <c r="B7127" s="151">
        <v>10779</v>
      </c>
      <c r="C7127" s="151" t="s">
        <v>5281</v>
      </c>
      <c r="D7127" s="151" t="s">
        <v>3050</v>
      </c>
      <c r="E7127" s="151">
        <v>1.25</v>
      </c>
      <c r="F7127" s="154" t="s">
        <v>9658</v>
      </c>
      <c r="G7127" s="156">
        <v>1300.7749999999999</v>
      </c>
      <c r="H7127" s="156">
        <v>0</v>
      </c>
      <c r="I7127" s="156">
        <v>264.86038397999999</v>
      </c>
      <c r="J7127" s="156" t="s">
        <v>4328</v>
      </c>
      <c r="K7127" s="151" t="str">
        <f>IFERROR(IF(VLOOKUP(B7127,comp!$D:$L,1,FALSE)=B7127,"",""),"Novo")</f>
        <v/>
      </c>
    </row>
    <row r="7128" spans="1:11">
      <c r="A7128" s="151">
        <v>10840</v>
      </c>
      <c r="B7128" s="151">
        <v>10840</v>
      </c>
      <c r="C7128" s="151" t="s">
        <v>5282</v>
      </c>
      <c r="D7128" s="151" t="s">
        <v>838</v>
      </c>
      <c r="E7128" s="151">
        <v>1</v>
      </c>
      <c r="F7128" s="154" t="s">
        <v>9659</v>
      </c>
      <c r="G7128" s="156">
        <v>465</v>
      </c>
      <c r="H7128" s="156">
        <v>0</v>
      </c>
      <c r="I7128" s="156">
        <v>552.6063143880001</v>
      </c>
      <c r="J7128" s="156" t="s">
        <v>4328</v>
      </c>
      <c r="K7128" s="151" t="str">
        <f>IFERROR(IF(VLOOKUP(B7128,comp!$D:$L,1,FALSE)=B7128,"",""),"Novo")</f>
        <v/>
      </c>
    </row>
    <row r="7129" spans="1:11">
      <c r="A7129" s="151">
        <v>10840</v>
      </c>
      <c r="B7129" s="151">
        <v>10841</v>
      </c>
      <c r="C7129" s="151" t="s">
        <v>5283</v>
      </c>
      <c r="D7129" s="151" t="s">
        <v>838</v>
      </c>
      <c r="E7129" s="151">
        <v>0.75471699999999997</v>
      </c>
      <c r="F7129" s="154" t="s">
        <v>9660</v>
      </c>
      <c r="G7129" s="156">
        <v>264.86038397999999</v>
      </c>
      <c r="H7129" s="156">
        <v>0</v>
      </c>
      <c r="I7129" s="156">
        <v>1059.44153592</v>
      </c>
      <c r="J7129" s="156" t="s">
        <v>4328</v>
      </c>
      <c r="K7129" s="151" t="str">
        <f>IFERROR(IF(VLOOKUP(B7129,comp!$D:$L,1,FALSE)=B7129,"",""),"Novo")</f>
        <v/>
      </c>
    </row>
    <row r="7130" spans="1:11">
      <c r="A7130" s="151">
        <v>10840</v>
      </c>
      <c r="B7130" s="151">
        <v>10842</v>
      </c>
      <c r="C7130" s="151" t="s">
        <v>5284</v>
      </c>
      <c r="D7130" s="151" t="s">
        <v>838</v>
      </c>
      <c r="E7130" s="151">
        <v>1.0901468000000001</v>
      </c>
      <c r="F7130" s="154" t="s">
        <v>9661</v>
      </c>
      <c r="G7130" s="156">
        <v>552.6063143880001</v>
      </c>
      <c r="H7130" s="156">
        <v>0</v>
      </c>
      <c r="I7130" s="156">
        <v>10.301700869999999</v>
      </c>
      <c r="J7130" s="156" t="s">
        <v>4328</v>
      </c>
      <c r="K7130" s="151" t="str">
        <f>IFERROR(IF(VLOOKUP(B7130,comp!$D:$L,1,FALSE)=B7130,"",""),"Novo")</f>
        <v/>
      </c>
    </row>
    <row r="7131" spans="1:11">
      <c r="A7131" s="151">
        <v>10840</v>
      </c>
      <c r="B7131" s="151">
        <v>11795</v>
      </c>
      <c r="C7131" s="151" t="s">
        <v>5285</v>
      </c>
      <c r="D7131" s="151" t="s">
        <v>838</v>
      </c>
      <c r="E7131" s="151">
        <v>1.5094339999999999</v>
      </c>
      <c r="F7131" s="154" t="s">
        <v>9662</v>
      </c>
      <c r="G7131" s="156">
        <v>1059.44153592</v>
      </c>
      <c r="H7131" s="156">
        <v>0</v>
      </c>
      <c r="I7131" s="156">
        <v>20.641475646</v>
      </c>
      <c r="J7131" s="156" t="s">
        <v>4328</v>
      </c>
      <c r="K7131" s="151" t="str">
        <f>IFERROR(IF(VLOOKUP(B7131,comp!$D:$L,1,FALSE)=B7131,"",""),"Novo")</f>
        <v/>
      </c>
    </row>
    <row r="7132" spans="1:11">
      <c r="A7132" s="151">
        <v>10840</v>
      </c>
      <c r="B7132" s="151">
        <v>20231</v>
      </c>
      <c r="C7132" s="151" t="s">
        <v>5286</v>
      </c>
      <c r="D7132" s="151" t="s">
        <v>826</v>
      </c>
      <c r="E7132" s="151">
        <v>0.14884700000000001</v>
      </c>
      <c r="F7132" s="154" t="s">
        <v>9663</v>
      </c>
      <c r="G7132" s="156">
        <v>10.301700869999999</v>
      </c>
      <c r="H7132" s="156">
        <v>0</v>
      </c>
      <c r="I7132" s="156">
        <v>2043.6897677240001</v>
      </c>
      <c r="J7132" s="156" t="s">
        <v>4328</v>
      </c>
      <c r="K7132" s="151" t="str">
        <f>IFERROR(IF(VLOOKUP(B7132,comp!$D:$L,1,FALSE)=B7132,"",""),"Novo")</f>
        <v/>
      </c>
    </row>
    <row r="7133" spans="1:11">
      <c r="A7133" s="151">
        <v>10840</v>
      </c>
      <c r="B7133" s="151">
        <v>20232</v>
      </c>
      <c r="C7133" s="151" t="s">
        <v>5287</v>
      </c>
      <c r="D7133" s="151" t="s">
        <v>826</v>
      </c>
      <c r="E7133" s="151">
        <v>0.21069180000000001</v>
      </c>
      <c r="F7133" s="154" t="s">
        <v>9664</v>
      </c>
      <c r="G7133" s="156">
        <v>20.641475646</v>
      </c>
      <c r="H7133" s="156">
        <v>0</v>
      </c>
      <c r="I7133" s="156">
        <v>1301.4259315199999</v>
      </c>
      <c r="J7133" s="156" t="s">
        <v>4328</v>
      </c>
      <c r="K7133" s="151" t="str">
        <f>IFERROR(IF(VLOOKUP(B7133,comp!$D:$L,1,FALSE)=B7133,"",""),"Novo")</f>
        <v/>
      </c>
    </row>
    <row r="7134" spans="1:11">
      <c r="A7134" s="151">
        <v>10840</v>
      </c>
      <c r="B7134" s="151">
        <v>38364</v>
      </c>
      <c r="C7134" s="151" t="s">
        <v>5288</v>
      </c>
      <c r="D7134" s="151" t="s">
        <v>727</v>
      </c>
      <c r="E7134" s="151">
        <v>2.0964361</v>
      </c>
      <c r="F7134" s="154" t="s">
        <v>9665</v>
      </c>
      <c r="G7134" s="156">
        <v>2043.6897677240001</v>
      </c>
      <c r="H7134" s="156">
        <v>0</v>
      </c>
      <c r="I7134" s="156">
        <v>432.43858025200001</v>
      </c>
      <c r="J7134" s="156" t="s">
        <v>4328</v>
      </c>
      <c r="K7134" s="151" t="str">
        <f>IFERROR(IF(VLOOKUP(B7134,comp!$D:$L,1,FALSE)=B7134,"",""),"Novo")</f>
        <v/>
      </c>
    </row>
    <row r="7135" spans="1:11">
      <c r="A7135" s="151">
        <v>10840</v>
      </c>
      <c r="B7135" s="151">
        <v>44476</v>
      </c>
      <c r="C7135" s="151" t="s">
        <v>5289</v>
      </c>
      <c r="D7135" s="151" t="s">
        <v>838</v>
      </c>
      <c r="E7135" s="151">
        <v>1.6729560000000001</v>
      </c>
      <c r="F7135" s="154" t="s">
        <v>9666</v>
      </c>
      <c r="G7135" s="156">
        <v>1301.4259315199999</v>
      </c>
      <c r="H7135" s="156">
        <v>0</v>
      </c>
      <c r="I7135" s="156">
        <v>295.10943310800002</v>
      </c>
      <c r="J7135" s="156" t="s">
        <v>4328</v>
      </c>
      <c r="K7135" s="151" t="str">
        <f>IFERROR(IF(VLOOKUP(B7135,comp!$D:$L,1,FALSE)=B7135,"",""),"Novo")</f>
        <v/>
      </c>
    </row>
    <row r="7136" spans="1:11">
      <c r="A7136" s="151">
        <v>10840</v>
      </c>
      <c r="B7136" s="151">
        <v>44540</v>
      </c>
      <c r="C7136" s="151" t="s">
        <v>5290</v>
      </c>
      <c r="D7136" s="151" t="s">
        <v>838</v>
      </c>
      <c r="E7136" s="151">
        <v>0.96436060000000001</v>
      </c>
      <c r="F7136" s="154" t="s">
        <v>9667</v>
      </c>
      <c r="G7136" s="156">
        <v>432.43858025200001</v>
      </c>
      <c r="H7136" s="156">
        <v>0</v>
      </c>
      <c r="I7136" s="156">
        <v>229</v>
      </c>
      <c r="J7136" s="156" t="s">
        <v>4328</v>
      </c>
      <c r="K7136" s="151" t="str">
        <f>IFERROR(IF(VLOOKUP(B7136,comp!$D:$L,1,FALSE)=B7136,"",""),"Novo")</f>
        <v/>
      </c>
    </row>
    <row r="7137" spans="1:11">
      <c r="A7137" s="151">
        <v>10840</v>
      </c>
      <c r="B7137" s="151">
        <v>44541</v>
      </c>
      <c r="C7137" s="151" t="s">
        <v>5291</v>
      </c>
      <c r="D7137" s="151" t="s">
        <v>838</v>
      </c>
      <c r="E7137" s="151">
        <v>0.79664570000000001</v>
      </c>
      <c r="F7137" s="154" t="s">
        <v>9668</v>
      </c>
      <c r="G7137" s="156">
        <v>295.10943310800002</v>
      </c>
      <c r="H7137" s="156">
        <v>0</v>
      </c>
      <c r="I7137" s="156">
        <v>175.32375000000002</v>
      </c>
      <c r="J7137" s="156" t="s">
        <v>4328</v>
      </c>
      <c r="K7137" s="151" t="str">
        <f>IFERROR(IF(VLOOKUP(B7137,comp!$D:$L,1,FALSE)=B7137,"",""),"Novo")</f>
        <v/>
      </c>
    </row>
    <row r="7138" spans="1:11">
      <c r="A7138" s="151">
        <v>10892</v>
      </c>
      <c r="B7138" s="151">
        <v>10892</v>
      </c>
      <c r="C7138" s="151" t="s">
        <v>2681</v>
      </c>
      <c r="D7138" s="151" t="s">
        <v>727</v>
      </c>
      <c r="E7138" s="151">
        <v>1</v>
      </c>
      <c r="F7138" s="154" t="s">
        <v>9669</v>
      </c>
      <c r="G7138" s="156">
        <v>229</v>
      </c>
      <c r="H7138" s="156">
        <v>0</v>
      </c>
      <c r="I7138" s="156">
        <v>1756.107648405</v>
      </c>
      <c r="J7138" s="156" t="s">
        <v>4328</v>
      </c>
      <c r="K7138" s="151" t="str">
        <f>IFERROR(IF(VLOOKUP(B7138,comp!$D:$L,1,FALSE)=B7138,"",""),"Novo")</f>
        <v/>
      </c>
    </row>
    <row r="7139" spans="1:11">
      <c r="A7139" s="151">
        <v>10892</v>
      </c>
      <c r="B7139" s="151">
        <v>10886</v>
      </c>
      <c r="C7139" s="151" t="s">
        <v>2677</v>
      </c>
      <c r="D7139" s="151" t="s">
        <v>727</v>
      </c>
      <c r="E7139" s="151">
        <v>0.875</v>
      </c>
      <c r="F7139" s="154" t="s">
        <v>9670</v>
      </c>
      <c r="G7139" s="156">
        <v>175.32375000000002</v>
      </c>
      <c r="H7139" s="156">
        <v>0</v>
      </c>
      <c r="I7139" s="156">
        <v>2061</v>
      </c>
      <c r="J7139" s="156" t="s">
        <v>4328</v>
      </c>
      <c r="K7139" s="151" t="str">
        <f>IFERROR(IF(VLOOKUP(B7139,comp!$D:$L,1,FALSE)=B7139,"",""),"Novo")</f>
        <v/>
      </c>
    </row>
    <row r="7140" spans="1:11">
      <c r="A7140" s="151">
        <v>10892</v>
      </c>
      <c r="B7140" s="151">
        <v>10888</v>
      </c>
      <c r="C7140" s="151" t="s">
        <v>2678</v>
      </c>
      <c r="D7140" s="151" t="s">
        <v>727</v>
      </c>
      <c r="E7140" s="151">
        <v>2.7692307</v>
      </c>
      <c r="F7140" s="154" t="s">
        <v>9671</v>
      </c>
      <c r="G7140" s="156">
        <v>1756.107648405</v>
      </c>
      <c r="H7140" s="156">
        <v>0</v>
      </c>
      <c r="I7140" s="156">
        <v>439.019973171</v>
      </c>
      <c r="J7140" s="156" t="s">
        <v>4328</v>
      </c>
      <c r="K7140" s="151" t="str">
        <f>IFERROR(IF(VLOOKUP(B7140,comp!$D:$L,1,FALSE)=B7140,"",""),"Novo")</f>
        <v/>
      </c>
    </row>
    <row r="7141" spans="1:11">
      <c r="A7141" s="151">
        <v>10892</v>
      </c>
      <c r="B7141" s="151">
        <v>10889</v>
      </c>
      <c r="C7141" s="151" t="s">
        <v>2679</v>
      </c>
      <c r="D7141" s="151" t="s">
        <v>727</v>
      </c>
      <c r="E7141" s="151">
        <v>3</v>
      </c>
      <c r="F7141" s="154" t="s">
        <v>9672</v>
      </c>
      <c r="G7141" s="156">
        <v>2061</v>
      </c>
      <c r="H7141" s="156">
        <v>0</v>
      </c>
      <c r="I7141" s="156">
        <v>163.950760288</v>
      </c>
      <c r="J7141" s="156" t="s">
        <v>4328</v>
      </c>
      <c r="K7141" s="151" t="str">
        <f>IFERROR(IF(VLOOKUP(B7141,comp!$D:$L,1,FALSE)=B7141,"",""),"Novo")</f>
        <v/>
      </c>
    </row>
    <row r="7142" spans="1:11">
      <c r="A7142" s="151">
        <v>10892</v>
      </c>
      <c r="B7142" s="151">
        <v>10890</v>
      </c>
      <c r="C7142" s="151" t="s">
        <v>2683</v>
      </c>
      <c r="D7142" s="151" t="s">
        <v>727</v>
      </c>
      <c r="E7142" s="151">
        <v>1.3846153000000001</v>
      </c>
      <c r="F7142" s="154" t="s">
        <v>9673</v>
      </c>
      <c r="G7142" s="156">
        <v>439.019973171</v>
      </c>
      <c r="H7142" s="156">
        <v>0</v>
      </c>
      <c r="I7142" s="156">
        <v>325.53574402799995</v>
      </c>
      <c r="J7142" s="156" t="s">
        <v>4328</v>
      </c>
      <c r="K7142" s="151" t="str">
        <f>IFERROR(IF(VLOOKUP(B7142,comp!$D:$L,1,FALSE)=B7142,"",""),"Novo")</f>
        <v/>
      </c>
    </row>
    <row r="7143" spans="1:11">
      <c r="A7143" s="151">
        <v>10892</v>
      </c>
      <c r="B7143" s="151">
        <v>10891</v>
      </c>
      <c r="C7143" s="151" t="s">
        <v>2680</v>
      </c>
      <c r="D7143" s="151" t="s">
        <v>727</v>
      </c>
      <c r="E7143" s="151">
        <v>0.84615379999999996</v>
      </c>
      <c r="F7143" s="154" t="s">
        <v>9674</v>
      </c>
      <c r="G7143" s="156">
        <v>163.950760288</v>
      </c>
      <c r="H7143" s="156">
        <v>0</v>
      </c>
      <c r="I7143" s="156">
        <v>330.75</v>
      </c>
      <c r="J7143" s="156" t="s">
        <v>4328</v>
      </c>
      <c r="K7143" s="151" t="str">
        <f>IFERROR(IF(VLOOKUP(B7143,comp!$D:$L,1,FALSE)=B7143,"",""),"Novo")</f>
        <v/>
      </c>
    </row>
    <row r="7144" spans="1:11">
      <c r="A7144" s="151">
        <v>10892</v>
      </c>
      <c r="B7144" s="151">
        <v>20977</v>
      </c>
      <c r="C7144" s="151" t="s">
        <v>2682</v>
      </c>
      <c r="D7144" s="151" t="s">
        <v>727</v>
      </c>
      <c r="E7144" s="151">
        <v>1.1923075999999999</v>
      </c>
      <c r="F7144" s="154" t="s">
        <v>9675</v>
      </c>
      <c r="G7144" s="156">
        <v>325.53574402799995</v>
      </c>
      <c r="H7144" s="156">
        <v>0</v>
      </c>
      <c r="I7144" s="156">
        <v>63.475613527999997</v>
      </c>
      <c r="J7144" s="156" t="s">
        <v>4328</v>
      </c>
      <c r="K7144" s="151" t="str">
        <f>IFERROR(IF(VLOOKUP(B7144,comp!$D:$L,1,FALSE)=B7144,"",""),"Novo")</f>
        <v/>
      </c>
    </row>
    <row r="7145" spans="1:11">
      <c r="A7145" s="151">
        <v>10904</v>
      </c>
      <c r="B7145" s="151">
        <v>10904</v>
      </c>
      <c r="C7145" s="151" t="s">
        <v>2672</v>
      </c>
      <c r="D7145" s="151" t="s">
        <v>727</v>
      </c>
      <c r="E7145" s="151">
        <v>1</v>
      </c>
      <c r="F7145" s="154" t="s">
        <v>9676</v>
      </c>
      <c r="G7145" s="156">
        <v>330.75</v>
      </c>
      <c r="H7145" s="156">
        <v>0</v>
      </c>
      <c r="I7145" s="156">
        <v>38.876566569000005</v>
      </c>
      <c r="J7145" s="156" t="s">
        <v>4328</v>
      </c>
      <c r="K7145" s="151" t="str">
        <f>IFERROR(IF(VLOOKUP(B7145,comp!$D:$L,1,FALSE)=B7145,"",""),"Novo")</f>
        <v/>
      </c>
    </row>
    <row r="7146" spans="1:11">
      <c r="A7146" s="151">
        <v>10904</v>
      </c>
      <c r="B7146" s="151">
        <v>10899</v>
      </c>
      <c r="C7146" s="151" t="s">
        <v>2685</v>
      </c>
      <c r="D7146" s="151" t="s">
        <v>727</v>
      </c>
      <c r="E7146" s="151">
        <v>0.43809520000000002</v>
      </c>
      <c r="F7146" s="154" t="s">
        <v>9677</v>
      </c>
      <c r="G7146" s="156">
        <v>63.475613527999997</v>
      </c>
      <c r="H7146" s="156">
        <v>0</v>
      </c>
      <c r="I7146" s="156">
        <v>42.500926416000006</v>
      </c>
      <c r="J7146" s="156" t="s">
        <v>4328</v>
      </c>
      <c r="K7146" s="151" t="str">
        <f>IFERROR(IF(VLOOKUP(B7146,comp!$D:$L,1,FALSE)=B7146,"",""),"Novo")</f>
        <v/>
      </c>
    </row>
    <row r="7147" spans="1:11">
      <c r="A7147" s="151">
        <v>10904</v>
      </c>
      <c r="B7147" s="151">
        <v>10900</v>
      </c>
      <c r="C7147" s="151" t="s">
        <v>2671</v>
      </c>
      <c r="D7147" s="151" t="s">
        <v>727</v>
      </c>
      <c r="E7147" s="151">
        <v>0.34285710000000003</v>
      </c>
      <c r="F7147" s="154" t="s">
        <v>9678</v>
      </c>
      <c r="G7147" s="156">
        <v>38.876566569000005</v>
      </c>
      <c r="H7147" s="156">
        <v>0</v>
      </c>
      <c r="I7147" s="156">
        <v>115.31407756899999</v>
      </c>
      <c r="J7147" s="156" t="s">
        <v>4328</v>
      </c>
      <c r="K7147" s="151" t="str">
        <f>IFERROR(IF(VLOOKUP(B7147,comp!$D:$L,1,FALSE)=B7147,"",""),"Novo")</f>
        <v/>
      </c>
    </row>
    <row r="7148" spans="1:11">
      <c r="A7148" s="151">
        <v>10904</v>
      </c>
      <c r="B7148" s="151">
        <v>10902</v>
      </c>
      <c r="C7148" s="151" t="s">
        <v>5292</v>
      </c>
      <c r="D7148" s="151" t="s">
        <v>727</v>
      </c>
      <c r="E7148" s="151">
        <v>0.35847610000000002</v>
      </c>
      <c r="F7148" s="154" t="s">
        <v>9679</v>
      </c>
      <c r="G7148" s="156">
        <v>42.500926416000006</v>
      </c>
      <c r="H7148" s="156">
        <v>0</v>
      </c>
      <c r="I7148" s="156">
        <v>90.744757780000015</v>
      </c>
      <c r="J7148" s="156" t="s">
        <v>4328</v>
      </c>
      <c r="K7148" s="151" t="str">
        <f>IFERROR(IF(VLOOKUP(B7148,comp!$D:$L,1,FALSE)=B7148,"",""),"Novo")</f>
        <v/>
      </c>
    </row>
    <row r="7149" spans="1:11">
      <c r="A7149" s="151">
        <v>10904</v>
      </c>
      <c r="B7149" s="151">
        <v>10903</v>
      </c>
      <c r="C7149" s="151" t="s">
        <v>5293</v>
      </c>
      <c r="D7149" s="151" t="s">
        <v>727</v>
      </c>
      <c r="E7149" s="151">
        <v>0.59047609999999995</v>
      </c>
      <c r="F7149" s="154" t="s">
        <v>9680</v>
      </c>
      <c r="G7149" s="156">
        <v>115.31407756899999</v>
      </c>
      <c r="H7149" s="156">
        <v>0</v>
      </c>
      <c r="I7149" s="156">
        <v>50.426083553999995</v>
      </c>
      <c r="J7149" s="156" t="s">
        <v>4328</v>
      </c>
      <c r="K7149" s="151" t="str">
        <f>IFERROR(IF(VLOOKUP(B7149,comp!$D:$L,1,FALSE)=B7149,"",""),"Novo")</f>
        <v/>
      </c>
    </row>
    <row r="7150" spans="1:11">
      <c r="A7150" s="151">
        <v>10904</v>
      </c>
      <c r="B7150" s="151">
        <v>10905</v>
      </c>
      <c r="C7150" s="151" t="s">
        <v>5294</v>
      </c>
      <c r="D7150" s="151" t="s">
        <v>727</v>
      </c>
      <c r="E7150" s="151">
        <v>0.52380950000000004</v>
      </c>
      <c r="F7150" s="154" t="s">
        <v>9681</v>
      </c>
      <c r="G7150" s="156">
        <v>90.744757780000015</v>
      </c>
      <c r="H7150" s="156">
        <v>0</v>
      </c>
      <c r="I7150" s="156">
        <v>43.294124769999996</v>
      </c>
      <c r="J7150" s="156" t="s">
        <v>4328</v>
      </c>
      <c r="K7150" s="151" t="str">
        <f>IFERROR(IF(VLOOKUP(B7150,comp!$D:$L,1,FALSE)=B7150,"",""),"Novo")</f>
        <v/>
      </c>
    </row>
    <row r="7151" spans="1:11">
      <c r="A7151" s="151">
        <v>10904</v>
      </c>
      <c r="B7151" s="151">
        <v>20964</v>
      </c>
      <c r="C7151" s="151" t="s">
        <v>5295</v>
      </c>
      <c r="D7151" s="151" t="s">
        <v>727</v>
      </c>
      <c r="E7151" s="151">
        <v>0.39047609999999999</v>
      </c>
      <c r="F7151" s="154" t="s">
        <v>9682</v>
      </c>
      <c r="G7151" s="156">
        <v>50.426083553999995</v>
      </c>
      <c r="H7151" s="156">
        <v>0</v>
      </c>
      <c r="I7151" s="156">
        <v>50.196274889999998</v>
      </c>
      <c r="J7151" s="156" t="s">
        <v>4328</v>
      </c>
      <c r="K7151" s="151" t="str">
        <f>IFERROR(IF(VLOOKUP(B7151,comp!$D:$L,1,FALSE)=B7151,"",""),"Novo")</f>
        <v/>
      </c>
    </row>
    <row r="7152" spans="1:11">
      <c r="A7152" s="151">
        <v>10904</v>
      </c>
      <c r="B7152" s="151">
        <v>20965</v>
      </c>
      <c r="C7152" s="151" t="s">
        <v>5296</v>
      </c>
      <c r="D7152" s="151" t="s">
        <v>727</v>
      </c>
      <c r="E7152" s="151">
        <v>0.36180950000000001</v>
      </c>
      <c r="F7152" s="154" t="s">
        <v>9683</v>
      </c>
      <c r="G7152" s="156">
        <v>43.294124769999996</v>
      </c>
      <c r="H7152" s="156">
        <v>0</v>
      </c>
      <c r="I7152" s="156">
        <v>115.31407756899999</v>
      </c>
      <c r="J7152" s="156" t="s">
        <v>4328</v>
      </c>
      <c r="K7152" s="151" t="str">
        <f>IFERROR(IF(VLOOKUP(B7152,comp!$D:$L,1,FALSE)=B7152,"",""),"Novo")</f>
        <v/>
      </c>
    </row>
    <row r="7153" spans="1:11">
      <c r="A7153" s="151">
        <v>10904</v>
      </c>
      <c r="B7153" s="151">
        <v>20966</v>
      </c>
      <c r="C7153" s="151" t="s">
        <v>5297</v>
      </c>
      <c r="D7153" s="151" t="s">
        <v>727</v>
      </c>
      <c r="E7153" s="151">
        <v>0.38957140000000001</v>
      </c>
      <c r="F7153" s="154" t="s">
        <v>9684</v>
      </c>
      <c r="G7153" s="156">
        <v>50.196274889999998</v>
      </c>
      <c r="H7153" s="156">
        <v>0</v>
      </c>
      <c r="I7153" s="156">
        <v>138.71351360999998</v>
      </c>
      <c r="J7153" s="156" t="s">
        <v>4328</v>
      </c>
      <c r="K7153" s="151" t="str">
        <f>IFERROR(IF(VLOOKUP(B7153,comp!$D:$L,1,FALSE)=B7153,"",""),"Novo")</f>
        <v/>
      </c>
    </row>
    <row r="7154" spans="1:11">
      <c r="A7154" s="151">
        <v>10904</v>
      </c>
      <c r="B7154" s="151">
        <v>20967</v>
      </c>
      <c r="C7154" s="151" t="s">
        <v>5298</v>
      </c>
      <c r="D7154" s="151" t="s">
        <v>727</v>
      </c>
      <c r="E7154" s="151">
        <v>0.59047609999999995</v>
      </c>
      <c r="F7154" s="154" t="s">
        <v>9680</v>
      </c>
      <c r="G7154" s="156">
        <v>115.31407756899999</v>
      </c>
      <c r="H7154" s="156">
        <v>0</v>
      </c>
      <c r="I7154" s="156">
        <v>2.9990446199999998</v>
      </c>
      <c r="J7154" s="156" t="s">
        <v>4328</v>
      </c>
      <c r="K7154" s="151" t="str">
        <f>IFERROR(IF(VLOOKUP(B7154,comp!$D:$L,1,FALSE)=B7154,"",""),"Novo")</f>
        <v/>
      </c>
    </row>
    <row r="7155" spans="1:11">
      <c r="A7155" s="151">
        <v>10904</v>
      </c>
      <c r="B7155" s="151">
        <v>20968</v>
      </c>
      <c r="C7155" s="151" t="s">
        <v>5299</v>
      </c>
      <c r="D7155" s="151" t="s">
        <v>727</v>
      </c>
      <c r="E7155" s="151">
        <v>0.64761899999999994</v>
      </c>
      <c r="F7155" s="154" t="s">
        <v>9685</v>
      </c>
      <c r="G7155" s="156">
        <v>138.71351360999998</v>
      </c>
      <c r="H7155" s="156">
        <v>0</v>
      </c>
      <c r="I7155" s="156">
        <v>168.742853768</v>
      </c>
      <c r="J7155" s="156" t="s">
        <v>4328</v>
      </c>
      <c r="K7155" s="151" t="str">
        <f>IFERROR(IF(VLOOKUP(B7155,comp!$D:$L,1,FALSE)=B7155,"",""),"Novo")</f>
        <v/>
      </c>
    </row>
    <row r="7156" spans="1:11">
      <c r="A7156" s="151">
        <v>10904</v>
      </c>
      <c r="B7156" s="151">
        <v>20971</v>
      </c>
      <c r="C7156" s="151" t="s">
        <v>2674</v>
      </c>
      <c r="D7156" s="151" t="s">
        <v>727</v>
      </c>
      <c r="E7156" s="151">
        <v>9.5238000000000003E-2</v>
      </c>
      <c r="F7156" s="154" t="s">
        <v>9686</v>
      </c>
      <c r="G7156" s="156">
        <v>2.9990446199999998</v>
      </c>
      <c r="H7156" s="156">
        <v>0</v>
      </c>
      <c r="I7156" s="156">
        <v>124.05351696000001</v>
      </c>
      <c r="J7156" s="156" t="s">
        <v>4328</v>
      </c>
      <c r="K7156" s="151" t="str">
        <f>IFERROR(IF(VLOOKUP(B7156,comp!$D:$L,1,FALSE)=B7156,"",""),"Novo")</f>
        <v/>
      </c>
    </row>
    <row r="7157" spans="1:11">
      <c r="A7157" s="151">
        <v>10904</v>
      </c>
      <c r="B7157" s="151">
        <v>20972</v>
      </c>
      <c r="C7157" s="151" t="s">
        <v>5300</v>
      </c>
      <c r="D7157" s="151" t="s">
        <v>727</v>
      </c>
      <c r="E7157" s="151">
        <v>0.71428570000000002</v>
      </c>
      <c r="F7157" s="154" t="s">
        <v>9687</v>
      </c>
      <c r="G7157" s="156">
        <v>168.742853768</v>
      </c>
      <c r="H7157" s="156">
        <v>0</v>
      </c>
      <c r="I7157" s="156">
        <v>253.91121601600003</v>
      </c>
      <c r="J7157" s="156" t="s">
        <v>4328</v>
      </c>
      <c r="K7157" s="151" t="str">
        <f>IFERROR(IF(VLOOKUP(B7157,comp!$D:$L,1,FALSE)=B7157,"",""),"Novo")</f>
        <v/>
      </c>
    </row>
    <row r="7158" spans="1:11">
      <c r="A7158" s="151">
        <v>10904</v>
      </c>
      <c r="B7158" s="151">
        <v>20973</v>
      </c>
      <c r="C7158" s="151" t="s">
        <v>5301</v>
      </c>
      <c r="D7158" s="151" t="s">
        <v>727</v>
      </c>
      <c r="E7158" s="151">
        <v>0.61242850000000004</v>
      </c>
      <c r="F7158" s="154" t="s">
        <v>9688</v>
      </c>
      <c r="G7158" s="156">
        <v>124.05351696000001</v>
      </c>
      <c r="H7158" s="156">
        <v>0</v>
      </c>
      <c r="I7158" s="156">
        <v>1.5611866240000001</v>
      </c>
      <c r="J7158" s="156" t="s">
        <v>4328</v>
      </c>
      <c r="K7158" s="151" t="str">
        <f>IFERROR(IF(VLOOKUP(B7158,comp!$D:$L,1,FALSE)=B7158,"",""),"Novo")</f>
        <v/>
      </c>
    </row>
    <row r="7159" spans="1:11">
      <c r="A7159" s="151">
        <v>10904</v>
      </c>
      <c r="B7159" s="151">
        <v>20974</v>
      </c>
      <c r="C7159" s="151" t="s">
        <v>5302</v>
      </c>
      <c r="D7159" s="151" t="s">
        <v>727</v>
      </c>
      <c r="E7159" s="151">
        <v>0.87619040000000004</v>
      </c>
      <c r="F7159" s="154" t="s">
        <v>9689</v>
      </c>
      <c r="G7159" s="156">
        <v>253.91121601600003</v>
      </c>
      <c r="H7159" s="156">
        <v>0</v>
      </c>
      <c r="I7159" s="156">
        <v>3.5637801349999996</v>
      </c>
      <c r="J7159" s="156" t="s">
        <v>4328</v>
      </c>
      <c r="K7159" s="151" t="str">
        <f>IFERROR(IF(VLOOKUP(B7159,comp!$D:$L,1,FALSE)=B7159,"",""),"Novo")</f>
        <v/>
      </c>
    </row>
    <row r="7160" spans="1:11">
      <c r="A7160" s="151">
        <v>10904</v>
      </c>
      <c r="B7160" s="151">
        <v>20975</v>
      </c>
      <c r="C7160" s="151" t="s">
        <v>5303</v>
      </c>
      <c r="D7160" s="151" t="s">
        <v>727</v>
      </c>
      <c r="E7160" s="151">
        <v>6.8714200000000003E-2</v>
      </c>
      <c r="F7160" s="154" t="s">
        <v>9690</v>
      </c>
      <c r="G7160" s="156">
        <v>1.5611866240000001</v>
      </c>
      <c r="H7160" s="156">
        <v>0</v>
      </c>
      <c r="I7160" s="156">
        <v>456.15302917800005</v>
      </c>
      <c r="J7160" s="156" t="s">
        <v>4328</v>
      </c>
      <c r="K7160" s="151" t="str">
        <f>IFERROR(IF(VLOOKUP(B7160,comp!$D:$L,1,FALSE)=B7160,"",""),"Novo")</f>
        <v/>
      </c>
    </row>
    <row r="7161" spans="1:11">
      <c r="A7161" s="151">
        <v>10904</v>
      </c>
      <c r="B7161" s="151">
        <v>20976</v>
      </c>
      <c r="C7161" s="151" t="s">
        <v>5304</v>
      </c>
      <c r="D7161" s="151" t="s">
        <v>727</v>
      </c>
      <c r="E7161" s="151">
        <v>0.1038095</v>
      </c>
      <c r="F7161" s="154" t="s">
        <v>9691</v>
      </c>
      <c r="G7161" s="156">
        <v>3.5637801349999996</v>
      </c>
      <c r="H7161" s="156">
        <v>0</v>
      </c>
      <c r="I7161" s="156">
        <v>674.98570078600005</v>
      </c>
      <c r="J7161" s="156" t="s">
        <v>4328</v>
      </c>
      <c r="K7161" s="151" t="str">
        <f>IFERROR(IF(VLOOKUP(B7161,comp!$D:$L,1,FALSE)=B7161,"",""),"Novo")</f>
        <v/>
      </c>
    </row>
    <row r="7162" spans="1:11">
      <c r="A7162" s="151">
        <v>10904</v>
      </c>
      <c r="B7162" s="151">
        <v>37554</v>
      </c>
      <c r="C7162" s="151" t="s">
        <v>2676</v>
      </c>
      <c r="D7162" s="151" t="s">
        <v>727</v>
      </c>
      <c r="E7162" s="151">
        <v>1.1743809000000001</v>
      </c>
      <c r="F7162" s="154" t="s">
        <v>9692</v>
      </c>
      <c r="G7162" s="156">
        <v>456.15302917800005</v>
      </c>
      <c r="H7162" s="156">
        <v>0</v>
      </c>
      <c r="I7162" s="156">
        <v>5608</v>
      </c>
      <c r="J7162" s="156" t="s">
        <v>4328</v>
      </c>
      <c r="K7162" s="151" t="str">
        <f>IFERROR(IF(VLOOKUP(B7162,comp!$D:$L,1,FALSE)=B7162,"",""),"Novo")</f>
        <v/>
      </c>
    </row>
    <row r="7163" spans="1:11">
      <c r="A7163" s="151">
        <v>10904</v>
      </c>
      <c r="B7163" s="151">
        <v>37555</v>
      </c>
      <c r="C7163" s="151" t="s">
        <v>2687</v>
      </c>
      <c r="D7163" s="151" t="s">
        <v>727</v>
      </c>
      <c r="E7163" s="151">
        <v>1.4285714</v>
      </c>
      <c r="F7163" s="154" t="s">
        <v>9693</v>
      </c>
      <c r="G7163" s="156">
        <v>674.98570078600005</v>
      </c>
      <c r="H7163" s="156">
        <v>0</v>
      </c>
      <c r="I7163" s="156">
        <v>4600.9565745</v>
      </c>
      <c r="J7163" s="156" t="s">
        <v>4328</v>
      </c>
      <c r="K7163" s="151" t="str">
        <f>IFERROR(IF(VLOOKUP(B7163,comp!$D:$L,1,FALSE)=B7163,"",""),"Novo")</f>
        <v/>
      </c>
    </row>
    <row r="7164" spans="1:11">
      <c r="A7164" s="151">
        <v>10921</v>
      </c>
      <c r="B7164" s="151">
        <v>10921</v>
      </c>
      <c r="C7164" s="151" t="s">
        <v>5305</v>
      </c>
      <c r="D7164" s="151" t="s">
        <v>727</v>
      </c>
      <c r="E7164" s="151">
        <v>1</v>
      </c>
      <c r="F7164" s="154" t="s">
        <v>9694</v>
      </c>
      <c r="G7164" s="156">
        <v>5608</v>
      </c>
      <c r="H7164" s="156">
        <v>0</v>
      </c>
      <c r="I7164" s="156">
        <v>1607.262043125</v>
      </c>
      <c r="J7164" s="156" t="s">
        <v>4328</v>
      </c>
      <c r="K7164" s="151" t="str">
        <f>IFERROR(IF(VLOOKUP(B7164,comp!$D:$L,1,FALSE)=B7164,"",""),"Novo")</f>
        <v/>
      </c>
    </row>
    <row r="7165" spans="1:11">
      <c r="A7165" s="151">
        <v>10921</v>
      </c>
      <c r="B7165" s="151">
        <v>10922</v>
      </c>
      <c r="C7165" s="151" t="s">
        <v>5306</v>
      </c>
      <c r="D7165" s="151" t="s">
        <v>727</v>
      </c>
      <c r="E7165" s="151">
        <v>0.905775</v>
      </c>
      <c r="F7165" s="154" t="s">
        <v>9695</v>
      </c>
      <c r="G7165" s="156">
        <v>4600.9565745</v>
      </c>
      <c r="H7165" s="156">
        <v>0</v>
      </c>
      <c r="I7165" s="156">
        <v>1782.8013199149998</v>
      </c>
      <c r="J7165" s="156" t="s">
        <v>4328</v>
      </c>
      <c r="K7165" s="151" t="str">
        <f>IFERROR(IF(VLOOKUP(B7165,comp!$D:$L,1,FALSE)=B7165,"",""),"Novo")</f>
        <v/>
      </c>
    </row>
    <row r="7166" spans="1:11">
      <c r="A7166" s="151">
        <v>10921</v>
      </c>
      <c r="B7166" s="151">
        <v>10923</v>
      </c>
      <c r="C7166" s="151" t="s">
        <v>5307</v>
      </c>
      <c r="D7166" s="151" t="s">
        <v>727</v>
      </c>
      <c r="E7166" s="151">
        <v>0.53535250000000001</v>
      </c>
      <c r="F7166" s="154" t="s">
        <v>9696</v>
      </c>
      <c r="G7166" s="156">
        <v>1607.262043125</v>
      </c>
      <c r="H7166" s="156">
        <v>0</v>
      </c>
      <c r="I7166" s="156">
        <v>51.84</v>
      </c>
      <c r="J7166" s="156" t="s">
        <v>4328</v>
      </c>
      <c r="K7166" s="151" t="str">
        <f>IFERROR(IF(VLOOKUP(B7166,comp!$D:$L,1,FALSE)=B7166,"",""),"Novo")</f>
        <v/>
      </c>
    </row>
    <row r="7167" spans="1:11">
      <c r="A7167" s="151">
        <v>10921</v>
      </c>
      <c r="B7167" s="151">
        <v>10924</v>
      </c>
      <c r="C7167" s="151" t="s">
        <v>2692</v>
      </c>
      <c r="D7167" s="151" t="s">
        <v>727</v>
      </c>
      <c r="E7167" s="151">
        <v>0.56382969999999999</v>
      </c>
      <c r="F7167" s="154" t="s">
        <v>9697</v>
      </c>
      <c r="G7167" s="156">
        <v>1782.8013199149998</v>
      </c>
      <c r="H7167" s="156">
        <v>0</v>
      </c>
      <c r="I7167" s="156">
        <v>56.964100336000001</v>
      </c>
      <c r="J7167" s="156" t="s">
        <v>4328</v>
      </c>
      <c r="K7167" s="151" t="str">
        <f>IFERROR(IF(VLOOKUP(B7167,comp!$D:$L,1,FALSE)=B7167,"",""),"Novo")</f>
        <v/>
      </c>
    </row>
    <row r="7168" spans="1:11">
      <c r="A7168" s="151">
        <v>10997</v>
      </c>
      <c r="B7168" s="151">
        <v>10997</v>
      </c>
      <c r="C7168" s="151" t="s">
        <v>715</v>
      </c>
      <c r="D7168" s="151" t="s">
        <v>828</v>
      </c>
      <c r="E7168" s="151">
        <v>1</v>
      </c>
      <c r="F7168" s="154" t="s">
        <v>9698</v>
      </c>
      <c r="G7168" s="156">
        <v>51.84</v>
      </c>
      <c r="H7168" s="156">
        <v>0</v>
      </c>
      <c r="I7168" s="156">
        <v>44.133534978</v>
      </c>
      <c r="J7168" s="156" t="s">
        <v>4328</v>
      </c>
      <c r="K7168" s="151" t="str">
        <f>IFERROR(IF(VLOOKUP(B7168,comp!$D:$L,1,FALSE)=B7168,"",""),"Novo")</f>
        <v/>
      </c>
    </row>
    <row r="7169" spans="1:11">
      <c r="A7169" s="151">
        <v>10997</v>
      </c>
      <c r="B7169" s="151">
        <v>10998</v>
      </c>
      <c r="C7169" s="151" t="s">
        <v>1844</v>
      </c>
      <c r="D7169" s="151" t="s">
        <v>828</v>
      </c>
      <c r="E7169" s="151">
        <v>1.0482904</v>
      </c>
      <c r="F7169" s="154" t="s">
        <v>9699</v>
      </c>
      <c r="G7169" s="156">
        <v>56.964100336000001</v>
      </c>
      <c r="H7169" s="156">
        <v>0</v>
      </c>
      <c r="I7169" s="156">
        <v>47.807452566000002</v>
      </c>
      <c r="J7169" s="156" t="s">
        <v>4328</v>
      </c>
      <c r="K7169" s="151" t="str">
        <f>IFERROR(IF(VLOOKUP(B7169,comp!$D:$L,1,FALSE)=B7169,"",""),"Novo")</f>
        <v/>
      </c>
    </row>
    <row r="7170" spans="1:11">
      <c r="A7170" s="151">
        <v>10997</v>
      </c>
      <c r="B7170" s="151">
        <v>10999</v>
      </c>
      <c r="C7170" s="151" t="s">
        <v>5308</v>
      </c>
      <c r="D7170" s="151" t="s">
        <v>828</v>
      </c>
      <c r="E7170" s="151">
        <v>0.9227166</v>
      </c>
      <c r="F7170" s="154" t="s">
        <v>9700</v>
      </c>
      <c r="G7170" s="156">
        <v>44.133534978</v>
      </c>
      <c r="H7170" s="156">
        <v>0</v>
      </c>
      <c r="I7170" s="156">
        <v>1227.6746038350002</v>
      </c>
      <c r="J7170" s="156" t="s">
        <v>4328</v>
      </c>
      <c r="K7170" s="151" t="str">
        <f>IFERROR(IF(VLOOKUP(B7170,comp!$D:$L,1,FALSE)=B7170,"",""),"Novo")</f>
        <v/>
      </c>
    </row>
    <row r="7171" spans="1:11">
      <c r="A7171" s="151">
        <v>10997</v>
      </c>
      <c r="B7171" s="151">
        <v>11002</v>
      </c>
      <c r="C7171" s="151" t="s">
        <v>2032</v>
      </c>
      <c r="D7171" s="151" t="s">
        <v>828</v>
      </c>
      <c r="E7171" s="151">
        <v>0.96037470000000003</v>
      </c>
      <c r="F7171" s="154" t="s">
        <v>9701</v>
      </c>
      <c r="G7171" s="156">
        <v>47.807452566000002</v>
      </c>
      <c r="H7171" s="156">
        <v>0</v>
      </c>
      <c r="I7171" s="156">
        <v>10.81</v>
      </c>
      <c r="J7171" s="156" t="s">
        <v>4328</v>
      </c>
      <c r="K7171" s="151" t="str">
        <f>IFERROR(IF(VLOOKUP(B7171,comp!$D:$L,1,FALSE)=B7171,"",""),"Novo")</f>
        <v/>
      </c>
    </row>
    <row r="7172" spans="1:11">
      <c r="A7172" s="151">
        <v>10997</v>
      </c>
      <c r="B7172" s="151">
        <v>13388</v>
      </c>
      <c r="C7172" s="151" t="s">
        <v>1705</v>
      </c>
      <c r="D7172" s="151" t="s">
        <v>828</v>
      </c>
      <c r="E7172" s="151">
        <v>4.8665105000000004</v>
      </c>
      <c r="F7172" s="154" t="s">
        <v>9702</v>
      </c>
      <c r="G7172" s="156">
        <v>1227.6746038350002</v>
      </c>
      <c r="H7172" s="156">
        <v>0</v>
      </c>
      <c r="I7172" s="156">
        <v>5108.8999999999996</v>
      </c>
      <c r="J7172" s="156" t="s">
        <v>4328</v>
      </c>
      <c r="K7172" s="151" t="str">
        <f>IFERROR(IF(VLOOKUP(B7172,comp!$D:$L,1,FALSE)=B7172,"",""),"Novo")</f>
        <v/>
      </c>
    </row>
    <row r="7173" spans="1:11">
      <c r="A7173" s="151">
        <v>11049</v>
      </c>
      <c r="B7173" s="151">
        <v>11049</v>
      </c>
      <c r="C7173" s="151" t="s">
        <v>5309</v>
      </c>
      <c r="D7173" s="151" t="s">
        <v>828</v>
      </c>
      <c r="E7173" s="151">
        <v>1</v>
      </c>
      <c r="F7173" s="154" t="s">
        <v>9201</v>
      </c>
      <c r="G7173" s="156">
        <v>10.81</v>
      </c>
      <c r="H7173" s="156">
        <v>0</v>
      </c>
      <c r="I7173" s="156">
        <v>222280.23793714598</v>
      </c>
      <c r="J7173" s="156" t="s">
        <v>4328</v>
      </c>
      <c r="K7173" s="151" t="str">
        <f>IFERROR(IF(VLOOKUP(B7173,comp!$D:$L,1,FALSE)=B7173,"",""),"Novo")</f>
        <v/>
      </c>
    </row>
    <row r="7174" spans="1:11">
      <c r="A7174" s="151">
        <v>11049</v>
      </c>
      <c r="B7174" s="151">
        <v>1062</v>
      </c>
      <c r="C7174" s="151" t="s">
        <v>2594</v>
      </c>
      <c r="D7174" s="151" t="s">
        <v>727</v>
      </c>
      <c r="E7174" s="151">
        <v>21.74</v>
      </c>
      <c r="F7174" s="154" t="s">
        <v>9703</v>
      </c>
      <c r="G7174" s="156">
        <v>5108.8999999999996</v>
      </c>
      <c r="H7174" s="156">
        <v>0</v>
      </c>
      <c r="I7174" s="156">
        <v>59.120268096000004</v>
      </c>
      <c r="J7174" s="156" t="s">
        <v>4328</v>
      </c>
      <c r="K7174" s="151" t="str">
        <f>IFERROR(IF(VLOOKUP(B7174,comp!$D:$L,1,FALSE)=B7174,"",""),"Novo")</f>
        <v/>
      </c>
    </row>
    <row r="7175" spans="1:11">
      <c r="A7175" s="151">
        <v>11049</v>
      </c>
      <c r="B7175" s="151">
        <v>1068</v>
      </c>
      <c r="C7175" s="151" t="s">
        <v>2466</v>
      </c>
      <c r="D7175" s="151" t="s">
        <v>727</v>
      </c>
      <c r="E7175" s="151">
        <v>143.39642860000001</v>
      </c>
      <c r="F7175" s="154" t="s">
        <v>9704</v>
      </c>
      <c r="G7175" s="156">
        <v>222280.23793714598</v>
      </c>
      <c r="H7175" s="156">
        <v>0</v>
      </c>
      <c r="I7175" s="156">
        <v>59.120268096000004</v>
      </c>
      <c r="J7175" s="156" t="s">
        <v>4328</v>
      </c>
      <c r="K7175" s="151" t="str">
        <f>IFERROR(IF(VLOOKUP(B7175,comp!$D:$L,1,FALSE)=B7175,"",""),"Novo")</f>
        <v/>
      </c>
    </row>
    <row r="7176" spans="1:11">
      <c r="A7176" s="151">
        <v>11049</v>
      </c>
      <c r="B7176" s="151">
        <v>1108</v>
      </c>
      <c r="C7176" s="151" t="s">
        <v>5310</v>
      </c>
      <c r="D7176" s="151" t="s">
        <v>826</v>
      </c>
      <c r="E7176" s="151">
        <v>2.3386182</v>
      </c>
      <c r="F7176" s="154" t="s">
        <v>9705</v>
      </c>
      <c r="G7176" s="156">
        <v>59.120268096000004</v>
      </c>
      <c r="H7176" s="156">
        <v>0</v>
      </c>
      <c r="I7176" s="156">
        <v>83.879534699999994</v>
      </c>
      <c r="J7176" s="156" t="s">
        <v>4328</v>
      </c>
      <c r="K7176" s="151" t="str">
        <f>IFERROR(IF(VLOOKUP(B7176,comp!$D:$L,1,FALSE)=B7176,"",""),"Novo")</f>
        <v/>
      </c>
    </row>
    <row r="7177" spans="1:11">
      <c r="A7177" s="151">
        <v>11049</v>
      </c>
      <c r="B7177" s="151">
        <v>1109</v>
      </c>
      <c r="C7177" s="151" t="s">
        <v>5311</v>
      </c>
      <c r="D7177" s="151" t="s">
        <v>826</v>
      </c>
      <c r="E7177" s="151">
        <v>2.3386182</v>
      </c>
      <c r="F7177" s="154" t="s">
        <v>9705</v>
      </c>
      <c r="G7177" s="156">
        <v>59.120268096000004</v>
      </c>
      <c r="H7177" s="156">
        <v>0</v>
      </c>
      <c r="I7177" s="156">
        <v>59.120268096000004</v>
      </c>
      <c r="J7177" s="156" t="s">
        <v>4328</v>
      </c>
      <c r="K7177" s="151" t="str">
        <f>IFERROR(IF(VLOOKUP(B7177,comp!$D:$L,1,FALSE)=B7177,"",""),"Novo")</f>
        <v/>
      </c>
    </row>
    <row r="7178" spans="1:11">
      <c r="A7178" s="151">
        <v>11049</v>
      </c>
      <c r="B7178" s="151">
        <v>1110</v>
      </c>
      <c r="C7178" s="151" t="s">
        <v>5312</v>
      </c>
      <c r="D7178" s="151" t="s">
        <v>826</v>
      </c>
      <c r="E7178" s="151">
        <v>2.7857699999999999</v>
      </c>
      <c r="F7178" s="154" t="s">
        <v>9706</v>
      </c>
      <c r="G7178" s="156">
        <v>83.879534699999994</v>
      </c>
      <c r="H7178" s="156">
        <v>0</v>
      </c>
      <c r="I7178" s="156">
        <v>83.879534699999994</v>
      </c>
      <c r="J7178" s="156" t="s">
        <v>4328</v>
      </c>
      <c r="K7178" s="151" t="str">
        <f>IFERROR(IF(VLOOKUP(B7178,comp!$D:$L,1,FALSE)=B7178,"",""),"Novo")</f>
        <v/>
      </c>
    </row>
    <row r="7179" spans="1:11">
      <c r="A7179" s="151">
        <v>11049</v>
      </c>
      <c r="B7179" s="151">
        <v>1113</v>
      </c>
      <c r="C7179" s="151" t="s">
        <v>1703</v>
      </c>
      <c r="D7179" s="151" t="s">
        <v>826</v>
      </c>
      <c r="E7179" s="151">
        <v>2.3386182</v>
      </c>
      <c r="F7179" s="154" t="s">
        <v>9705</v>
      </c>
      <c r="G7179" s="156">
        <v>59.120268096000004</v>
      </c>
      <c r="H7179" s="156">
        <v>0</v>
      </c>
      <c r="I7179" s="156">
        <v>43.240864799999997</v>
      </c>
      <c r="J7179" s="156" t="s">
        <v>4328</v>
      </c>
      <c r="K7179" s="151" t="str">
        <f>IFERROR(IF(VLOOKUP(B7179,comp!$D:$L,1,FALSE)=B7179,"",""),"Novo")</f>
        <v/>
      </c>
    </row>
    <row r="7180" spans="1:11">
      <c r="A7180" s="151">
        <v>11049</v>
      </c>
      <c r="B7180" s="151">
        <v>1114</v>
      </c>
      <c r="C7180" s="151" t="s">
        <v>5313</v>
      </c>
      <c r="D7180" s="151" t="s">
        <v>826</v>
      </c>
      <c r="E7180" s="151">
        <v>2.7857699999999999</v>
      </c>
      <c r="F7180" s="154" t="s">
        <v>9706</v>
      </c>
      <c r="G7180" s="156">
        <v>83.879534699999994</v>
      </c>
      <c r="H7180" s="156">
        <v>0</v>
      </c>
      <c r="I7180" s="156">
        <v>30.118811888</v>
      </c>
      <c r="J7180" s="156" t="s">
        <v>4328</v>
      </c>
      <c r="K7180" s="151" t="str">
        <f>IFERROR(IF(VLOOKUP(B7180,comp!$D:$L,1,FALSE)=B7180,"",""),"Novo")</f>
        <v/>
      </c>
    </row>
    <row r="7181" spans="1:11">
      <c r="A7181" s="151">
        <v>11049</v>
      </c>
      <c r="B7181" s="151">
        <v>1115</v>
      </c>
      <c r="C7181" s="151" t="s">
        <v>5314</v>
      </c>
      <c r="D7181" s="151" t="s">
        <v>826</v>
      </c>
      <c r="E7181" s="151">
        <v>2.0000399999999998</v>
      </c>
      <c r="F7181" s="154" t="s">
        <v>9707</v>
      </c>
      <c r="G7181" s="156">
        <v>43.240864799999997</v>
      </c>
      <c r="H7181" s="156">
        <v>0</v>
      </c>
      <c r="I7181" s="156">
        <v>60.061201200000006</v>
      </c>
      <c r="J7181" s="156" t="s">
        <v>4328</v>
      </c>
      <c r="K7181" s="151" t="str">
        <f>IFERROR(IF(VLOOKUP(B7181,comp!$D:$L,1,FALSE)=B7181,"",""),"Novo")</f>
        <v/>
      </c>
    </row>
    <row r="7182" spans="1:11">
      <c r="A7182" s="151">
        <v>11049</v>
      </c>
      <c r="B7182" s="151">
        <v>1116</v>
      </c>
      <c r="C7182" s="151" t="s">
        <v>5315</v>
      </c>
      <c r="D7182" s="151" t="s">
        <v>826</v>
      </c>
      <c r="E7182" s="151">
        <v>1.6695572000000001</v>
      </c>
      <c r="F7182" s="154" t="s">
        <v>9708</v>
      </c>
      <c r="G7182" s="156">
        <v>30.118811888</v>
      </c>
      <c r="H7182" s="156">
        <v>0</v>
      </c>
      <c r="I7182" s="156">
        <v>83.879534699999994</v>
      </c>
      <c r="J7182" s="156" t="s">
        <v>4328</v>
      </c>
      <c r="K7182" s="151" t="str">
        <f>IFERROR(IF(VLOOKUP(B7182,comp!$D:$L,1,FALSE)=B7182,"",""),"Novo")</f>
        <v/>
      </c>
    </row>
    <row r="7183" spans="1:11">
      <c r="A7183" s="151">
        <v>11049</v>
      </c>
      <c r="B7183" s="151">
        <v>1117</v>
      </c>
      <c r="C7183" s="151" t="s">
        <v>5316</v>
      </c>
      <c r="D7183" s="151" t="s">
        <v>826</v>
      </c>
      <c r="E7183" s="151">
        <v>2.3571900000000001</v>
      </c>
      <c r="F7183" s="154" t="s">
        <v>9709</v>
      </c>
      <c r="G7183" s="156">
        <v>60.061201200000006</v>
      </c>
      <c r="H7183" s="156">
        <v>0</v>
      </c>
      <c r="I7183" s="156">
        <v>24.559605467999997</v>
      </c>
      <c r="J7183" s="156" t="s">
        <v>4328</v>
      </c>
      <c r="K7183" s="151" t="str">
        <f>IFERROR(IF(VLOOKUP(B7183,comp!$D:$L,1,FALSE)=B7183,"",""),"Novo")</f>
        <v/>
      </c>
    </row>
    <row r="7184" spans="1:11">
      <c r="A7184" s="151">
        <v>11049</v>
      </c>
      <c r="B7184" s="151">
        <v>1118</v>
      </c>
      <c r="C7184" s="151" t="s">
        <v>5317</v>
      </c>
      <c r="D7184" s="151" t="s">
        <v>826</v>
      </c>
      <c r="E7184" s="151">
        <v>2.7857699999999999</v>
      </c>
      <c r="F7184" s="154" t="s">
        <v>9706</v>
      </c>
      <c r="G7184" s="156">
        <v>83.879534699999994</v>
      </c>
      <c r="H7184" s="156">
        <v>0</v>
      </c>
      <c r="I7184" s="156">
        <v>6.6846431000000006</v>
      </c>
      <c r="J7184" s="156" t="s">
        <v>4328</v>
      </c>
      <c r="K7184" s="151" t="str">
        <f>IFERROR(IF(VLOOKUP(B7184,comp!$D:$L,1,FALSE)=B7184,"",""),"Novo")</f>
        <v/>
      </c>
    </row>
    <row r="7185" spans="1:11">
      <c r="A7185" s="151">
        <v>11049</v>
      </c>
      <c r="B7185" s="151">
        <v>1119</v>
      </c>
      <c r="C7185" s="151" t="s">
        <v>5318</v>
      </c>
      <c r="D7185" s="151" t="s">
        <v>826</v>
      </c>
      <c r="E7185" s="151">
        <v>1.5076491999999999</v>
      </c>
      <c r="F7185" s="154" t="s">
        <v>9710</v>
      </c>
      <c r="G7185" s="156">
        <v>24.559605467999997</v>
      </c>
      <c r="H7185" s="156">
        <v>0</v>
      </c>
      <c r="I7185" s="156">
        <v>5.2919999999999998</v>
      </c>
      <c r="J7185" s="156" t="s">
        <v>4328</v>
      </c>
      <c r="K7185" s="151" t="str">
        <f>IFERROR(IF(VLOOKUP(B7185,comp!$D:$L,1,FALSE)=B7185,"",""),"Novo")</f>
        <v/>
      </c>
    </row>
    <row r="7186" spans="1:11">
      <c r="A7186" s="151">
        <v>11049</v>
      </c>
      <c r="B7186" s="151">
        <v>1318</v>
      </c>
      <c r="C7186" s="151" t="s">
        <v>5319</v>
      </c>
      <c r="D7186" s="151" t="s">
        <v>828</v>
      </c>
      <c r="E7186" s="151">
        <v>0.78642860000000003</v>
      </c>
      <c r="F7186" s="154" t="s">
        <v>9711</v>
      </c>
      <c r="G7186" s="156">
        <v>6.6846431000000006</v>
      </c>
      <c r="H7186" s="156">
        <v>0</v>
      </c>
      <c r="I7186" s="156">
        <v>6.6707144070000002</v>
      </c>
      <c r="J7186" s="156" t="s">
        <v>4328</v>
      </c>
      <c r="K7186" s="151" t="str">
        <f>IFERROR(IF(VLOOKUP(B7186,comp!$D:$L,1,FALSE)=B7186,"",""),"Novo")</f>
        <v/>
      </c>
    </row>
    <row r="7187" spans="1:11">
      <c r="A7187" s="151">
        <v>11049</v>
      </c>
      <c r="B7187" s="151">
        <v>1319</v>
      </c>
      <c r="C7187" s="151" t="s">
        <v>5320</v>
      </c>
      <c r="D7187" s="151" t="s">
        <v>828</v>
      </c>
      <c r="E7187" s="151">
        <v>0.7</v>
      </c>
      <c r="F7187" s="154" t="s">
        <v>7897</v>
      </c>
      <c r="G7187" s="156">
        <v>5.2919999999999998</v>
      </c>
      <c r="H7187" s="156">
        <v>0</v>
      </c>
      <c r="I7187" s="156">
        <v>7.4598144140000002</v>
      </c>
      <c r="J7187" s="156" t="s">
        <v>4328</v>
      </c>
      <c r="K7187" s="151" t="str">
        <f>IFERROR(IF(VLOOKUP(B7187,comp!$D:$L,1,FALSE)=B7187,"",""),"Novo")</f>
        <v/>
      </c>
    </row>
    <row r="7188" spans="1:11">
      <c r="A7188" s="151">
        <v>11049</v>
      </c>
      <c r="B7188" s="151">
        <v>1321</v>
      </c>
      <c r="C7188" s="151" t="s">
        <v>5321</v>
      </c>
      <c r="D7188" s="151" t="s">
        <v>828</v>
      </c>
      <c r="E7188" s="151">
        <v>0.78571429999999998</v>
      </c>
      <c r="F7188" s="154" t="s">
        <v>7787</v>
      </c>
      <c r="G7188" s="156">
        <v>6.6707144070000002</v>
      </c>
      <c r="H7188" s="156">
        <v>0</v>
      </c>
      <c r="I7188" s="156">
        <v>7.4598144140000002</v>
      </c>
      <c r="J7188" s="156" t="s">
        <v>4328</v>
      </c>
      <c r="K7188" s="151" t="str">
        <f>IFERROR(IF(VLOOKUP(B7188,comp!$D:$L,1,FALSE)=B7188,"",""),"Novo")</f>
        <v/>
      </c>
    </row>
    <row r="7189" spans="1:11">
      <c r="A7189" s="151">
        <v>11049</v>
      </c>
      <c r="B7189" s="151">
        <v>1322</v>
      </c>
      <c r="C7189" s="151" t="s">
        <v>5322</v>
      </c>
      <c r="D7189" s="151" t="s">
        <v>828</v>
      </c>
      <c r="E7189" s="151">
        <v>0.83071430000000002</v>
      </c>
      <c r="F7189" s="154" t="s">
        <v>9712</v>
      </c>
      <c r="G7189" s="156">
        <v>7.4598144140000002</v>
      </c>
      <c r="H7189" s="156">
        <v>0</v>
      </c>
      <c r="I7189" s="156">
        <v>7.7363574040000005</v>
      </c>
      <c r="J7189" s="156" t="s">
        <v>4328</v>
      </c>
      <c r="K7189" s="151" t="str">
        <f>IFERROR(IF(VLOOKUP(B7189,comp!$D:$L,1,FALSE)=B7189,"",""),"Novo")</f>
        <v/>
      </c>
    </row>
    <row r="7190" spans="1:11">
      <c r="A7190" s="151">
        <v>11049</v>
      </c>
      <c r="B7190" s="151">
        <v>1323</v>
      </c>
      <c r="C7190" s="151" t="s">
        <v>5323</v>
      </c>
      <c r="D7190" s="151" t="s">
        <v>828</v>
      </c>
      <c r="E7190" s="151">
        <v>0.83071430000000002</v>
      </c>
      <c r="F7190" s="154" t="s">
        <v>9712</v>
      </c>
      <c r="G7190" s="156">
        <v>7.4598144140000002</v>
      </c>
      <c r="H7190" s="156">
        <v>0</v>
      </c>
      <c r="I7190" s="156">
        <v>8.7799145640000003</v>
      </c>
      <c r="J7190" s="156" t="s">
        <v>4328</v>
      </c>
      <c r="K7190" s="151" t="str">
        <f>IFERROR(IF(VLOOKUP(B7190,comp!$D:$L,1,FALSE)=B7190,"",""),"Novo")</f>
        <v/>
      </c>
    </row>
    <row r="7191" spans="1:11">
      <c r="A7191" s="151">
        <v>11049</v>
      </c>
      <c r="B7191" s="151">
        <v>1325</v>
      </c>
      <c r="C7191" s="151" t="s">
        <v>5324</v>
      </c>
      <c r="D7191" s="151" t="s">
        <v>828</v>
      </c>
      <c r="E7191" s="151">
        <v>0.84642859999999998</v>
      </c>
      <c r="F7191" s="154" t="s">
        <v>8674</v>
      </c>
      <c r="G7191" s="156">
        <v>7.7363574040000005</v>
      </c>
      <c r="H7191" s="156">
        <v>0</v>
      </c>
      <c r="I7191" s="156">
        <v>7.7813997379999993</v>
      </c>
      <c r="J7191" s="156" t="s">
        <v>4328</v>
      </c>
      <c r="K7191" s="151" t="str">
        <f>IFERROR(IF(VLOOKUP(B7191,comp!$D:$L,1,FALSE)=B7191,"",""),"Novo")</f>
        <v/>
      </c>
    </row>
    <row r="7192" spans="1:11">
      <c r="A7192" s="151">
        <v>11049</v>
      </c>
      <c r="B7192" s="151">
        <v>1327</v>
      </c>
      <c r="C7192" s="151" t="s">
        <v>5325</v>
      </c>
      <c r="D7192" s="151" t="s">
        <v>828</v>
      </c>
      <c r="E7192" s="151">
        <v>0.90142860000000002</v>
      </c>
      <c r="F7192" s="154" t="s">
        <v>9713</v>
      </c>
      <c r="G7192" s="156">
        <v>8.7799145640000003</v>
      </c>
      <c r="H7192" s="156">
        <v>0</v>
      </c>
      <c r="I7192" s="156">
        <v>6.1666286879999994</v>
      </c>
      <c r="J7192" s="156" t="s">
        <v>4328</v>
      </c>
      <c r="K7192" s="151" t="str">
        <f>IFERROR(IF(VLOOKUP(B7192,comp!$D:$L,1,FALSE)=B7192,"",""),"Novo")</f>
        <v/>
      </c>
    </row>
    <row r="7193" spans="1:11">
      <c r="A7193" s="151">
        <v>11049</v>
      </c>
      <c r="B7193" s="151">
        <v>1328</v>
      </c>
      <c r="C7193" s="151" t="s">
        <v>5326</v>
      </c>
      <c r="D7193" s="151" t="s">
        <v>828</v>
      </c>
      <c r="E7193" s="151">
        <v>0.84857139999999998</v>
      </c>
      <c r="F7193" s="154" t="s">
        <v>8834</v>
      </c>
      <c r="G7193" s="156">
        <v>7.7813997379999993</v>
      </c>
      <c r="H7193" s="156">
        <v>0</v>
      </c>
      <c r="I7193" s="156">
        <v>6.4867499999999998</v>
      </c>
      <c r="J7193" s="156" t="s">
        <v>4328</v>
      </c>
      <c r="K7193" s="151" t="str">
        <f>IFERROR(IF(VLOOKUP(B7193,comp!$D:$L,1,FALSE)=B7193,"",""),"Novo")</f>
        <v/>
      </c>
    </row>
    <row r="7194" spans="1:11">
      <c r="A7194" s="151">
        <v>11049</v>
      </c>
      <c r="B7194" s="151">
        <v>1330</v>
      </c>
      <c r="C7194" s="151" t="s">
        <v>1721</v>
      </c>
      <c r="D7194" s="151" t="s">
        <v>828</v>
      </c>
      <c r="E7194" s="151">
        <v>0.75571429999999995</v>
      </c>
      <c r="F7194" s="154" t="s">
        <v>8401</v>
      </c>
      <c r="G7194" s="156">
        <v>6.1666286879999994</v>
      </c>
      <c r="H7194" s="156">
        <v>0</v>
      </c>
      <c r="I7194" s="156">
        <v>6.2859425039999994</v>
      </c>
      <c r="J7194" s="156" t="s">
        <v>4328</v>
      </c>
      <c r="K7194" s="151" t="str">
        <f>IFERROR(IF(VLOOKUP(B7194,comp!$D:$L,1,FALSE)=B7194,"",""),"Novo")</f>
        <v/>
      </c>
    </row>
    <row r="7195" spans="1:11">
      <c r="A7195" s="151">
        <v>11049</v>
      </c>
      <c r="B7195" s="151">
        <v>1332</v>
      </c>
      <c r="C7195" s="151" t="s">
        <v>2031</v>
      </c>
      <c r="D7195" s="151" t="s">
        <v>828</v>
      </c>
      <c r="E7195" s="151">
        <v>0.77500000000000002</v>
      </c>
      <c r="F7195" s="154" t="s">
        <v>9714</v>
      </c>
      <c r="G7195" s="156">
        <v>6.4867499999999998</v>
      </c>
      <c r="H7195" s="156">
        <v>0</v>
      </c>
      <c r="I7195" s="156">
        <v>7.9741712959999997</v>
      </c>
      <c r="J7195" s="156" t="s">
        <v>4328</v>
      </c>
      <c r="K7195" s="151" t="str">
        <f>IFERROR(IF(VLOOKUP(B7195,comp!$D:$L,1,FALSE)=B7195,"",""),"Novo")</f>
        <v/>
      </c>
    </row>
    <row r="7196" spans="1:11">
      <c r="A7196" s="151">
        <v>11049</v>
      </c>
      <c r="B7196" s="151">
        <v>1333</v>
      </c>
      <c r="C7196" s="151" t="s">
        <v>2276</v>
      </c>
      <c r="D7196" s="151" t="s">
        <v>828</v>
      </c>
      <c r="E7196" s="151">
        <v>0.76285709999999995</v>
      </c>
      <c r="F7196" s="154" t="s">
        <v>7643</v>
      </c>
      <c r="G7196" s="156">
        <v>6.2859425039999994</v>
      </c>
      <c r="H7196" s="156">
        <v>0</v>
      </c>
      <c r="I7196" s="156">
        <v>8.5145495889999996</v>
      </c>
      <c r="J7196" s="156" t="s">
        <v>4328</v>
      </c>
      <c r="K7196" s="151" t="str">
        <f>IFERROR(IF(VLOOKUP(B7196,comp!$D:$L,1,FALSE)=B7196,"",""),"Novo")</f>
        <v/>
      </c>
    </row>
    <row r="7197" spans="1:11">
      <c r="A7197" s="151">
        <v>11049</v>
      </c>
      <c r="B7197" s="151">
        <v>1334</v>
      </c>
      <c r="C7197" s="151" t="s">
        <v>2279</v>
      </c>
      <c r="D7197" s="151" t="s">
        <v>828</v>
      </c>
      <c r="E7197" s="151">
        <v>0.85928570000000004</v>
      </c>
      <c r="F7197" s="154" t="s">
        <v>9715</v>
      </c>
      <c r="G7197" s="156">
        <v>7.9741712959999997</v>
      </c>
      <c r="H7197" s="156">
        <v>0</v>
      </c>
      <c r="I7197" s="156">
        <v>8.2088574120000004</v>
      </c>
      <c r="J7197" s="156" t="s">
        <v>4328</v>
      </c>
      <c r="K7197" s="151" t="str">
        <f>IFERROR(IF(VLOOKUP(B7197,comp!$D:$L,1,FALSE)=B7197,"",""),"Novo")</f>
        <v/>
      </c>
    </row>
    <row r="7198" spans="1:11">
      <c r="A7198" s="151">
        <v>11049</v>
      </c>
      <c r="B7198" s="151">
        <v>1335</v>
      </c>
      <c r="C7198" s="151" t="s">
        <v>5327</v>
      </c>
      <c r="D7198" s="151" t="s">
        <v>828</v>
      </c>
      <c r="E7198" s="151">
        <v>0.88785709999999995</v>
      </c>
      <c r="F7198" s="154" t="s">
        <v>9716</v>
      </c>
      <c r="G7198" s="156">
        <v>8.5145495889999996</v>
      </c>
      <c r="H7198" s="156">
        <v>0</v>
      </c>
      <c r="I7198" s="156">
        <v>0.166542838</v>
      </c>
      <c r="J7198" s="156" t="s">
        <v>4328</v>
      </c>
      <c r="K7198" s="151" t="str">
        <f>IFERROR(IF(VLOOKUP(B7198,comp!$D:$L,1,FALSE)=B7198,"",""),"Novo")</f>
        <v/>
      </c>
    </row>
    <row r="7199" spans="1:11">
      <c r="A7199" s="151">
        <v>11049</v>
      </c>
      <c r="B7199" s="151">
        <v>1337</v>
      </c>
      <c r="C7199" s="151" t="s">
        <v>5328</v>
      </c>
      <c r="D7199" s="151" t="s">
        <v>828</v>
      </c>
      <c r="E7199" s="151">
        <v>0.8714286</v>
      </c>
      <c r="F7199" s="154" t="s">
        <v>9717</v>
      </c>
      <c r="G7199" s="156">
        <v>8.2088574120000004</v>
      </c>
      <c r="H7199" s="156">
        <v>0</v>
      </c>
      <c r="I7199" s="156">
        <v>0.177428532</v>
      </c>
      <c r="J7199" s="156" t="s">
        <v>4328</v>
      </c>
      <c r="K7199" s="151" t="str">
        <f>IFERROR(IF(VLOOKUP(B7199,comp!$D:$L,1,FALSE)=B7199,"",""),"Novo")</f>
        <v/>
      </c>
    </row>
    <row r="7200" spans="1:11">
      <c r="A7200" s="151">
        <v>11049</v>
      </c>
      <c r="B7200" s="151">
        <v>2555</v>
      </c>
      <c r="C7200" s="151" t="s">
        <v>2407</v>
      </c>
      <c r="D7200" s="151" t="s">
        <v>727</v>
      </c>
      <c r="E7200" s="151">
        <v>0.1242857</v>
      </c>
      <c r="F7200" s="154" t="s">
        <v>9718</v>
      </c>
      <c r="G7200" s="156">
        <v>0.166542838</v>
      </c>
      <c r="H7200" s="156">
        <v>0</v>
      </c>
      <c r="I7200" s="156">
        <v>0.7952857980000001</v>
      </c>
      <c r="J7200" s="156" t="s">
        <v>4328</v>
      </c>
      <c r="K7200" s="151" t="str">
        <f>IFERROR(IF(VLOOKUP(B7200,comp!$D:$L,1,FALSE)=B7200,"",""),"Novo")</f>
        <v/>
      </c>
    </row>
    <row r="7201" spans="1:11">
      <c r="A7201" s="151">
        <v>11049</v>
      </c>
      <c r="B7201" s="151">
        <v>2556</v>
      </c>
      <c r="C7201" s="151" t="s">
        <v>2408</v>
      </c>
      <c r="D7201" s="151" t="s">
        <v>727</v>
      </c>
      <c r="E7201" s="151">
        <v>0.1285714</v>
      </c>
      <c r="F7201" s="154" t="s">
        <v>9719</v>
      </c>
      <c r="G7201" s="156">
        <v>0.177428532</v>
      </c>
      <c r="H7201" s="156">
        <v>0</v>
      </c>
      <c r="I7201" s="156">
        <v>15904.405732055999</v>
      </c>
      <c r="J7201" s="156" t="s">
        <v>4328</v>
      </c>
      <c r="K7201" s="151" t="str">
        <f>IFERROR(IF(VLOOKUP(B7201,comp!$D:$L,1,FALSE)=B7201,"",""),"Novo")</f>
        <v/>
      </c>
    </row>
    <row r="7202" spans="1:11">
      <c r="A7202" s="151">
        <v>11049</v>
      </c>
      <c r="B7202" s="151">
        <v>2557</v>
      </c>
      <c r="C7202" s="151" t="s">
        <v>2409</v>
      </c>
      <c r="D7202" s="151" t="s">
        <v>727</v>
      </c>
      <c r="E7202" s="151">
        <v>0.27142860000000002</v>
      </c>
      <c r="F7202" s="154" t="s">
        <v>9720</v>
      </c>
      <c r="G7202" s="156">
        <v>0.7952857980000001</v>
      </c>
      <c r="H7202" s="156">
        <v>0</v>
      </c>
      <c r="I7202" s="156">
        <v>8475.0400000000009</v>
      </c>
      <c r="J7202" s="156" t="s">
        <v>4328</v>
      </c>
      <c r="K7202" s="151" t="str">
        <f>IFERROR(IF(VLOOKUP(B7202,comp!$D:$L,1,FALSE)=B7202,"",""),"Novo")</f>
        <v/>
      </c>
    </row>
    <row r="7203" spans="1:11">
      <c r="A7203" s="151">
        <v>11049</v>
      </c>
      <c r="B7203" s="151">
        <v>4910</v>
      </c>
      <c r="C7203" s="151" t="s">
        <v>5329</v>
      </c>
      <c r="D7203" s="151" t="s">
        <v>838</v>
      </c>
      <c r="E7203" s="151">
        <v>38.357142899999999</v>
      </c>
      <c r="F7203" s="154" t="s">
        <v>9721</v>
      </c>
      <c r="G7203" s="156">
        <v>15904.405732055999</v>
      </c>
      <c r="H7203" s="156">
        <v>0</v>
      </c>
      <c r="I7203" s="156">
        <v>35297.714259241002</v>
      </c>
      <c r="J7203" s="156" t="s">
        <v>4328</v>
      </c>
      <c r="K7203" s="151" t="str">
        <f>IFERROR(IF(VLOOKUP(B7203,comp!$D:$L,1,FALSE)=B7203,"",""),"Novo")</f>
        <v/>
      </c>
    </row>
    <row r="7204" spans="1:11">
      <c r="A7204" s="151">
        <v>11049</v>
      </c>
      <c r="B7204" s="151">
        <v>4911</v>
      </c>
      <c r="C7204" s="151" t="s">
        <v>5330</v>
      </c>
      <c r="D7204" s="151" t="s">
        <v>838</v>
      </c>
      <c r="E7204" s="151">
        <v>28</v>
      </c>
      <c r="F7204" s="154" t="s">
        <v>9722</v>
      </c>
      <c r="G7204" s="156">
        <v>8475.0400000000009</v>
      </c>
      <c r="H7204" s="156">
        <v>0</v>
      </c>
      <c r="I7204" s="156">
        <v>78891.577116471992</v>
      </c>
      <c r="J7204" s="156" t="s">
        <v>4328</v>
      </c>
      <c r="K7204" s="151" t="str">
        <f>IFERROR(IF(VLOOKUP(B7204,comp!$D:$L,1,FALSE)=B7204,"",""),"Novo")</f>
        <v/>
      </c>
    </row>
    <row r="7205" spans="1:11">
      <c r="A7205" s="151">
        <v>11049</v>
      </c>
      <c r="B7205" s="151">
        <v>4943</v>
      </c>
      <c r="C7205" s="151" t="s">
        <v>5331</v>
      </c>
      <c r="D7205" s="151" t="s">
        <v>838</v>
      </c>
      <c r="E7205" s="151">
        <v>57.142857100000001</v>
      </c>
      <c r="F7205" s="154" t="s">
        <v>9723</v>
      </c>
      <c r="G7205" s="156">
        <v>35297.714259241002</v>
      </c>
      <c r="H7205" s="156">
        <v>0</v>
      </c>
      <c r="I7205" s="156">
        <v>0.7952857980000001</v>
      </c>
      <c r="J7205" s="156" t="s">
        <v>4328</v>
      </c>
      <c r="K7205" s="151" t="str">
        <f>IFERROR(IF(VLOOKUP(B7205,comp!$D:$L,1,FALSE)=B7205,"",""),"Novo")</f>
        <v/>
      </c>
    </row>
    <row r="7206" spans="1:11">
      <c r="A7206" s="151">
        <v>11049</v>
      </c>
      <c r="B7206" s="151">
        <v>4944</v>
      </c>
      <c r="C7206" s="151" t="s">
        <v>5332</v>
      </c>
      <c r="D7206" s="151" t="s">
        <v>838</v>
      </c>
      <c r="E7206" s="151">
        <v>85.428571399999996</v>
      </c>
      <c r="F7206" s="154" t="s">
        <v>9724</v>
      </c>
      <c r="G7206" s="156">
        <v>78891.577116471992</v>
      </c>
      <c r="H7206" s="156">
        <v>0</v>
      </c>
      <c r="I7206" s="156">
        <v>8.2088574120000004</v>
      </c>
      <c r="J7206" s="156" t="s">
        <v>4328</v>
      </c>
      <c r="K7206" s="151" t="str">
        <f>IFERROR(IF(VLOOKUP(B7206,comp!$D:$L,1,FALSE)=B7206,"",""),"Novo")</f>
        <v/>
      </c>
    </row>
    <row r="7207" spans="1:11">
      <c r="A7207" s="151">
        <v>11049</v>
      </c>
      <c r="B7207" s="151">
        <v>10569</v>
      </c>
      <c r="C7207" s="151" t="s">
        <v>2406</v>
      </c>
      <c r="D7207" s="151" t="s">
        <v>727</v>
      </c>
      <c r="E7207" s="151">
        <v>0.27142860000000002</v>
      </c>
      <c r="F7207" s="154" t="s">
        <v>9720</v>
      </c>
      <c r="G7207" s="156">
        <v>0.7952857980000001</v>
      </c>
      <c r="H7207" s="156">
        <v>0</v>
      </c>
      <c r="I7207" s="156">
        <v>10.013713840000001</v>
      </c>
      <c r="J7207" s="156" t="s">
        <v>4328</v>
      </c>
      <c r="K7207" s="151" t="str">
        <f>IFERROR(IF(VLOOKUP(B7207,comp!$D:$L,1,FALSE)=B7207,"",""),"Novo")</f>
        <v/>
      </c>
    </row>
    <row r="7208" spans="1:11">
      <c r="A7208" s="151">
        <v>11049</v>
      </c>
      <c r="B7208" s="151">
        <v>10957</v>
      </c>
      <c r="C7208" s="151" t="s">
        <v>5333</v>
      </c>
      <c r="D7208" s="151" t="s">
        <v>828</v>
      </c>
      <c r="E7208" s="151">
        <v>0.8714286</v>
      </c>
      <c r="F7208" s="154" t="s">
        <v>9717</v>
      </c>
      <c r="G7208" s="156">
        <v>8.2088574120000004</v>
      </c>
      <c r="H7208" s="156">
        <v>0</v>
      </c>
      <c r="I7208" s="156">
        <v>10.853207607</v>
      </c>
      <c r="J7208" s="156" t="s">
        <v>4328</v>
      </c>
      <c r="K7208" s="151" t="str">
        <f>IFERROR(IF(VLOOKUP(B7208,comp!$D:$L,1,FALSE)=B7208,"",""),"Novo")</f>
        <v/>
      </c>
    </row>
    <row r="7209" spans="1:11">
      <c r="A7209" s="151">
        <v>11049</v>
      </c>
      <c r="B7209" s="151">
        <v>11026</v>
      </c>
      <c r="C7209" s="151" t="s">
        <v>5334</v>
      </c>
      <c r="D7209" s="151" t="s">
        <v>828</v>
      </c>
      <c r="E7209" s="151">
        <v>0.96285710000000002</v>
      </c>
      <c r="F7209" s="154" t="s">
        <v>9725</v>
      </c>
      <c r="G7209" s="156">
        <v>10.013713840000001</v>
      </c>
      <c r="H7209" s="156">
        <v>0</v>
      </c>
      <c r="I7209" s="156">
        <v>9.9551999999999996</v>
      </c>
      <c r="J7209" s="156" t="s">
        <v>4328</v>
      </c>
      <c r="K7209" s="151" t="str">
        <f>IFERROR(IF(VLOOKUP(B7209,comp!$D:$L,1,FALSE)=B7209,"",""),"Novo")</f>
        <v/>
      </c>
    </row>
    <row r="7210" spans="1:11">
      <c r="A7210" s="151">
        <v>11049</v>
      </c>
      <c r="B7210" s="151">
        <v>11027</v>
      </c>
      <c r="C7210" s="151" t="s">
        <v>5335</v>
      </c>
      <c r="D7210" s="151" t="s">
        <v>828</v>
      </c>
      <c r="E7210" s="151">
        <v>1.0021428999999999</v>
      </c>
      <c r="F7210" s="154" t="s">
        <v>9421</v>
      </c>
      <c r="G7210" s="156">
        <v>10.853207607</v>
      </c>
      <c r="H7210" s="156">
        <v>0</v>
      </c>
      <c r="I7210" s="156">
        <v>11.835107466</v>
      </c>
      <c r="J7210" s="156" t="s">
        <v>4328</v>
      </c>
      <c r="K7210" s="151" t="str">
        <f>IFERROR(IF(VLOOKUP(B7210,comp!$D:$L,1,FALSE)=B7210,"",""),"Novo")</f>
        <v/>
      </c>
    </row>
    <row r="7211" spans="1:11">
      <c r="A7211" s="151">
        <v>11049</v>
      </c>
      <c r="B7211" s="151">
        <v>11046</v>
      </c>
      <c r="C7211" s="151" t="s">
        <v>5336</v>
      </c>
      <c r="D7211" s="151" t="s">
        <v>828</v>
      </c>
      <c r="E7211" s="151">
        <v>0.96</v>
      </c>
      <c r="F7211" s="154" t="s">
        <v>9726</v>
      </c>
      <c r="G7211" s="156">
        <v>9.9551999999999996</v>
      </c>
      <c r="H7211" s="156">
        <v>0</v>
      </c>
      <c r="I7211" s="156">
        <v>11.9175</v>
      </c>
      <c r="J7211" s="156" t="s">
        <v>4328</v>
      </c>
      <c r="K7211" s="151" t="str">
        <f>IFERROR(IF(VLOOKUP(B7211,comp!$D:$L,1,FALSE)=B7211,"",""),"Novo")</f>
        <v/>
      </c>
    </row>
    <row r="7212" spans="1:11">
      <c r="A7212" s="151">
        <v>11049</v>
      </c>
      <c r="B7212" s="151">
        <v>11047</v>
      </c>
      <c r="C7212" s="151" t="s">
        <v>5337</v>
      </c>
      <c r="D7212" s="151" t="s">
        <v>828</v>
      </c>
      <c r="E7212" s="151">
        <v>1.0464286</v>
      </c>
      <c r="F7212" s="154" t="s">
        <v>9727</v>
      </c>
      <c r="G7212" s="156">
        <v>11.835107466</v>
      </c>
      <c r="H7212" s="156">
        <v>0</v>
      </c>
      <c r="I7212" s="156">
        <v>17.161200000000001</v>
      </c>
      <c r="J7212" s="156" t="s">
        <v>4328</v>
      </c>
      <c r="K7212" s="151" t="str">
        <f>IFERROR(IF(VLOOKUP(B7212,comp!$D:$L,1,FALSE)=B7212,"",""),"Novo")</f>
        <v/>
      </c>
    </row>
    <row r="7213" spans="1:11">
      <c r="A7213" s="151">
        <v>11049</v>
      </c>
      <c r="B7213" s="151">
        <v>11051</v>
      </c>
      <c r="C7213" s="151" t="s">
        <v>5338</v>
      </c>
      <c r="D7213" s="151" t="s">
        <v>828</v>
      </c>
      <c r="E7213" s="151">
        <v>1.05</v>
      </c>
      <c r="F7213" s="154" t="s">
        <v>9728</v>
      </c>
      <c r="G7213" s="156">
        <v>11.9175</v>
      </c>
      <c r="H7213" s="156">
        <v>0</v>
      </c>
      <c r="I7213" s="156">
        <v>143840.398689416</v>
      </c>
      <c r="J7213" s="156" t="s">
        <v>4328</v>
      </c>
      <c r="K7213" s="151" t="str">
        <f>IFERROR(IF(VLOOKUP(B7213,comp!$D:$L,1,FALSE)=B7213,"",""),"Novo")</f>
        <v/>
      </c>
    </row>
    <row r="7214" spans="1:11">
      <c r="A7214" s="151">
        <v>11049</v>
      </c>
      <c r="B7214" s="151">
        <v>11061</v>
      </c>
      <c r="C7214" s="151" t="s">
        <v>5339</v>
      </c>
      <c r="D7214" s="151" t="s">
        <v>828</v>
      </c>
      <c r="E7214" s="151">
        <v>1.26</v>
      </c>
      <c r="F7214" s="154" t="s">
        <v>8627</v>
      </c>
      <c r="G7214" s="156">
        <v>17.161200000000001</v>
      </c>
      <c r="H7214" s="156">
        <v>0</v>
      </c>
      <c r="I7214" s="156">
        <v>548833.62889377493</v>
      </c>
      <c r="J7214" s="156" t="s">
        <v>4328</v>
      </c>
      <c r="K7214" s="151" t="str">
        <f>IFERROR(IF(VLOOKUP(B7214,comp!$D:$L,1,FALSE)=B7214,"",""),"Novo")</f>
        <v/>
      </c>
    </row>
    <row r="7215" spans="1:11">
      <c r="A7215" s="151">
        <v>11049</v>
      </c>
      <c r="B7215" s="151">
        <v>11247</v>
      </c>
      <c r="C7215" s="151" t="s">
        <v>5340</v>
      </c>
      <c r="D7215" s="151" t="s">
        <v>727</v>
      </c>
      <c r="E7215" s="151">
        <v>115.35285709999999</v>
      </c>
      <c r="F7215" s="154" t="s">
        <v>9729</v>
      </c>
      <c r="G7215" s="156">
        <v>143840.398689416</v>
      </c>
      <c r="H7215" s="156">
        <v>0</v>
      </c>
      <c r="I7215" s="156">
        <v>266.59788724800001</v>
      </c>
      <c r="J7215" s="156" t="s">
        <v>4328</v>
      </c>
      <c r="K7215" s="151" t="str">
        <f>IFERROR(IF(VLOOKUP(B7215,comp!$D:$L,1,FALSE)=B7215,"",""),"Novo")</f>
        <v/>
      </c>
    </row>
    <row r="7216" spans="1:11">
      <c r="A7216" s="151">
        <v>11049</v>
      </c>
      <c r="B7216" s="151">
        <v>11249</v>
      </c>
      <c r="C7216" s="151" t="s">
        <v>5341</v>
      </c>
      <c r="D7216" s="151" t="s">
        <v>727</v>
      </c>
      <c r="E7216" s="151">
        <v>225.32428569999999</v>
      </c>
      <c r="F7216" s="154" t="s">
        <v>9730</v>
      </c>
      <c r="G7216" s="156">
        <v>548833.62889377493</v>
      </c>
      <c r="H7216" s="156">
        <v>0</v>
      </c>
      <c r="I7216" s="156">
        <v>1308.01</v>
      </c>
      <c r="J7216" s="156" t="s">
        <v>4328</v>
      </c>
      <c r="K7216" s="151" t="str">
        <f>IFERROR(IF(VLOOKUP(B7216,comp!$D:$L,1,FALSE)=B7216,"",""),"Novo")</f>
        <v/>
      </c>
    </row>
    <row r="7217" spans="1:11">
      <c r="A7217" s="151">
        <v>11049</v>
      </c>
      <c r="B7217" s="151">
        <v>11250</v>
      </c>
      <c r="C7217" s="151" t="s">
        <v>2712</v>
      </c>
      <c r="D7217" s="151" t="s">
        <v>727</v>
      </c>
      <c r="E7217" s="151">
        <v>4.9664286000000004</v>
      </c>
      <c r="F7217" s="154" t="s">
        <v>9731</v>
      </c>
      <c r="G7217" s="156">
        <v>266.59788724800001</v>
      </c>
      <c r="H7217" s="156">
        <v>0</v>
      </c>
      <c r="I7217" s="156">
        <v>3591.93999437</v>
      </c>
      <c r="J7217" s="156" t="s">
        <v>4328</v>
      </c>
      <c r="K7217" s="151" t="str">
        <f>IFERROR(IF(VLOOKUP(B7217,comp!$D:$L,1,FALSE)=B7217,"",""),"Novo")</f>
        <v/>
      </c>
    </row>
    <row r="7218" spans="1:11">
      <c r="A7218" s="151">
        <v>11049</v>
      </c>
      <c r="B7218" s="151">
        <v>11251</v>
      </c>
      <c r="C7218" s="151" t="s">
        <v>2713</v>
      </c>
      <c r="D7218" s="151" t="s">
        <v>727</v>
      </c>
      <c r="E7218" s="151">
        <v>11</v>
      </c>
      <c r="F7218" s="154" t="s">
        <v>9732</v>
      </c>
      <c r="G7218" s="156">
        <v>1308.01</v>
      </c>
      <c r="H7218" s="156">
        <v>0</v>
      </c>
      <c r="I7218" s="156">
        <v>8027.7258369880001</v>
      </c>
      <c r="J7218" s="156" t="s">
        <v>4328</v>
      </c>
      <c r="K7218" s="151" t="str">
        <f>IFERROR(IF(VLOOKUP(B7218,comp!$D:$L,1,FALSE)=B7218,"",""),"Novo")</f>
        <v/>
      </c>
    </row>
    <row r="7219" spans="1:11">
      <c r="A7219" s="151">
        <v>11049</v>
      </c>
      <c r="B7219" s="151">
        <v>11253</v>
      </c>
      <c r="C7219" s="151" t="s">
        <v>2714</v>
      </c>
      <c r="D7219" s="151" t="s">
        <v>727</v>
      </c>
      <c r="E7219" s="151">
        <v>18.2285714</v>
      </c>
      <c r="F7219" s="154" t="s">
        <v>9733</v>
      </c>
      <c r="G7219" s="156">
        <v>3591.93999437</v>
      </c>
      <c r="H7219" s="156">
        <v>0</v>
      </c>
      <c r="I7219" s="156">
        <v>12595.47365</v>
      </c>
      <c r="J7219" s="156" t="s">
        <v>4328</v>
      </c>
      <c r="K7219" s="151" t="str">
        <f>IFERROR(IF(VLOOKUP(B7219,comp!$D:$L,1,FALSE)=B7219,"",""),"Novo")</f>
        <v/>
      </c>
    </row>
    <row r="7220" spans="1:11">
      <c r="A7220" s="151">
        <v>11049</v>
      </c>
      <c r="B7220" s="151">
        <v>11255</v>
      </c>
      <c r="C7220" s="151" t="s">
        <v>2715</v>
      </c>
      <c r="D7220" s="151" t="s">
        <v>727</v>
      </c>
      <c r="E7220" s="151">
        <v>27.251428600000001</v>
      </c>
      <c r="F7220" s="154" t="s">
        <v>9734</v>
      </c>
      <c r="G7220" s="156">
        <v>8027.7258369880001</v>
      </c>
      <c r="H7220" s="156">
        <v>0</v>
      </c>
      <c r="I7220" s="156">
        <v>15349.444088886001</v>
      </c>
      <c r="J7220" s="156" t="s">
        <v>4328</v>
      </c>
      <c r="K7220" s="151" t="str">
        <f>IFERROR(IF(VLOOKUP(B7220,comp!$D:$L,1,FALSE)=B7220,"",""),"Novo")</f>
        <v/>
      </c>
    </row>
    <row r="7221" spans="1:11">
      <c r="A7221" s="151">
        <v>11049</v>
      </c>
      <c r="B7221" s="151">
        <v>11256</v>
      </c>
      <c r="C7221" s="151" t="s">
        <v>2711</v>
      </c>
      <c r="D7221" s="151" t="s">
        <v>727</v>
      </c>
      <c r="E7221" s="151">
        <v>34.134999999999998</v>
      </c>
      <c r="F7221" s="154" t="s">
        <v>9735</v>
      </c>
      <c r="G7221" s="156">
        <v>12595.47365</v>
      </c>
      <c r="H7221" s="156">
        <v>0</v>
      </c>
      <c r="I7221" s="156">
        <v>19789.578956072</v>
      </c>
      <c r="J7221" s="156" t="s">
        <v>4328</v>
      </c>
      <c r="K7221" s="151" t="str">
        <f>IFERROR(IF(VLOOKUP(B7221,comp!$D:$L,1,FALSE)=B7221,"",""),"Novo")</f>
        <v/>
      </c>
    </row>
    <row r="7222" spans="1:11">
      <c r="A7222" s="151">
        <v>11049</v>
      </c>
      <c r="B7222" s="151">
        <v>12038</v>
      </c>
      <c r="C7222" s="151" t="s">
        <v>2471</v>
      </c>
      <c r="D7222" s="151" t="s">
        <v>727</v>
      </c>
      <c r="E7222" s="151">
        <v>37.682142900000002</v>
      </c>
      <c r="F7222" s="154" t="s">
        <v>9736</v>
      </c>
      <c r="G7222" s="156">
        <v>15349.444088886001</v>
      </c>
      <c r="H7222" s="156">
        <v>0</v>
      </c>
      <c r="I7222" s="156">
        <v>26026.572762981996</v>
      </c>
      <c r="J7222" s="156" t="s">
        <v>4328</v>
      </c>
      <c r="K7222" s="151" t="str">
        <f>IFERROR(IF(VLOOKUP(B7222,comp!$D:$L,1,FALSE)=B7222,"",""),"Novo")</f>
        <v/>
      </c>
    </row>
    <row r="7223" spans="1:11">
      <c r="A7223" s="151">
        <v>11049</v>
      </c>
      <c r="B7223" s="151">
        <v>12039</v>
      </c>
      <c r="C7223" s="151" t="s">
        <v>2472</v>
      </c>
      <c r="D7223" s="151" t="s">
        <v>727</v>
      </c>
      <c r="E7223" s="151">
        <v>42.786428600000001</v>
      </c>
      <c r="F7223" s="154" t="s">
        <v>9737</v>
      </c>
      <c r="G7223" s="156">
        <v>19789.578956072</v>
      </c>
      <c r="H7223" s="156">
        <v>0</v>
      </c>
      <c r="I7223" s="156">
        <v>56037.764053166997</v>
      </c>
      <c r="J7223" s="156" t="s">
        <v>4328</v>
      </c>
      <c r="K7223" s="151" t="str">
        <f>IFERROR(IF(VLOOKUP(B7223,comp!$D:$L,1,FALSE)=B7223,"",""),"Novo")</f>
        <v/>
      </c>
    </row>
    <row r="7224" spans="1:11">
      <c r="A7224" s="151">
        <v>11049</v>
      </c>
      <c r="B7224" s="151">
        <v>12041</v>
      </c>
      <c r="C7224" s="151" t="s">
        <v>2473</v>
      </c>
      <c r="D7224" s="151" t="s">
        <v>727</v>
      </c>
      <c r="E7224" s="151">
        <v>49.067857099999998</v>
      </c>
      <c r="F7224" s="154" t="s">
        <v>9738</v>
      </c>
      <c r="G7224" s="156">
        <v>26026.572762981996</v>
      </c>
      <c r="H7224" s="156">
        <v>0</v>
      </c>
      <c r="I7224" s="156">
        <v>116020.04011086001</v>
      </c>
      <c r="J7224" s="156" t="s">
        <v>4328</v>
      </c>
      <c r="K7224" s="151" t="str">
        <f>IFERROR(IF(VLOOKUP(B7224,comp!$D:$L,1,FALSE)=B7224,"",""),"Novo")</f>
        <v/>
      </c>
    </row>
    <row r="7225" spans="1:11">
      <c r="A7225" s="151">
        <v>11049</v>
      </c>
      <c r="B7225" s="151">
        <v>12042</v>
      </c>
      <c r="C7225" s="151" t="s">
        <v>2474</v>
      </c>
      <c r="D7225" s="151" t="s">
        <v>727</v>
      </c>
      <c r="E7225" s="151">
        <v>71.999285700000001</v>
      </c>
      <c r="F7225" s="154" t="s">
        <v>9739</v>
      </c>
      <c r="G7225" s="156">
        <v>56037.764053166997</v>
      </c>
      <c r="H7225" s="156">
        <v>0</v>
      </c>
      <c r="I7225" s="156">
        <v>9124.3403008260011</v>
      </c>
      <c r="J7225" s="156" t="s">
        <v>4328</v>
      </c>
      <c r="K7225" s="151" t="str">
        <f>IFERROR(IF(VLOOKUP(B7225,comp!$D:$L,1,FALSE)=B7225,"",""),"Novo")</f>
        <v/>
      </c>
    </row>
    <row r="7226" spans="1:11">
      <c r="A7226" s="151">
        <v>11049</v>
      </c>
      <c r="B7226" s="151">
        <v>12043</v>
      </c>
      <c r="C7226" s="151" t="s">
        <v>2475</v>
      </c>
      <c r="D7226" s="151" t="s">
        <v>727</v>
      </c>
      <c r="E7226" s="151">
        <v>103.5985714</v>
      </c>
      <c r="F7226" s="154" t="s">
        <v>9740</v>
      </c>
      <c r="G7226" s="156">
        <v>116020.04011086001</v>
      </c>
      <c r="H7226" s="156">
        <v>0</v>
      </c>
      <c r="I7226" s="156">
        <v>17919.171422283998</v>
      </c>
      <c r="J7226" s="156" t="s">
        <v>4328</v>
      </c>
      <c r="K7226" s="151" t="str">
        <f>IFERROR(IF(VLOOKUP(B7226,comp!$D:$L,1,FALSE)=B7226,"",""),"Novo")</f>
        <v/>
      </c>
    </row>
    <row r="7227" spans="1:11">
      <c r="A7227" s="151">
        <v>11049</v>
      </c>
      <c r="B7227" s="151">
        <v>13393</v>
      </c>
      <c r="C7227" s="151" t="s">
        <v>2467</v>
      </c>
      <c r="D7227" s="151" t="s">
        <v>727</v>
      </c>
      <c r="E7227" s="151">
        <v>29.052857100000001</v>
      </c>
      <c r="F7227" s="154" t="s">
        <v>9741</v>
      </c>
      <c r="G7227" s="156">
        <v>9124.3403008260011</v>
      </c>
      <c r="H7227" s="156">
        <v>0</v>
      </c>
      <c r="I7227" s="156">
        <v>39033.726194994</v>
      </c>
      <c r="J7227" s="156" t="s">
        <v>4328</v>
      </c>
      <c r="K7227" s="151" t="str">
        <f>IFERROR(IF(VLOOKUP(B7227,comp!$D:$L,1,FALSE)=B7227,"",""),"Novo")</f>
        <v/>
      </c>
    </row>
    <row r="7228" spans="1:11">
      <c r="A7228" s="151">
        <v>11049</v>
      </c>
      <c r="B7228" s="151">
        <v>13395</v>
      </c>
      <c r="C7228" s="151" t="s">
        <v>2476</v>
      </c>
      <c r="D7228" s="151" t="s">
        <v>727</v>
      </c>
      <c r="E7228" s="151">
        <v>40.714285699999998</v>
      </c>
      <c r="F7228" s="154" t="s">
        <v>9742</v>
      </c>
      <c r="G7228" s="156">
        <v>17919.171422283998</v>
      </c>
      <c r="H7228" s="156">
        <v>0</v>
      </c>
      <c r="I7228" s="156">
        <v>32486.332000000002</v>
      </c>
      <c r="J7228" s="156" t="s">
        <v>4328</v>
      </c>
      <c r="K7228" s="151" t="str">
        <f>IFERROR(IF(VLOOKUP(B7228,comp!$D:$L,1,FALSE)=B7228,"",""),"Novo")</f>
        <v/>
      </c>
    </row>
    <row r="7229" spans="1:11">
      <c r="A7229" s="151">
        <v>11049</v>
      </c>
      <c r="B7229" s="151">
        <v>13396</v>
      </c>
      <c r="C7229" s="151" t="s">
        <v>5342</v>
      </c>
      <c r="D7229" s="151" t="s">
        <v>727</v>
      </c>
      <c r="E7229" s="151">
        <v>60.090714300000002</v>
      </c>
      <c r="F7229" s="154" t="s">
        <v>9743</v>
      </c>
      <c r="G7229" s="156">
        <v>39033.726194994</v>
      </c>
      <c r="H7229" s="156">
        <v>0</v>
      </c>
      <c r="I7229" s="156">
        <v>389.05367764499994</v>
      </c>
      <c r="J7229" s="156" t="s">
        <v>4328</v>
      </c>
      <c r="K7229" s="151" t="str">
        <f>IFERROR(IF(VLOOKUP(B7229,comp!$D:$L,1,FALSE)=B7229,"",""),"Novo")</f>
        <v/>
      </c>
    </row>
    <row r="7230" spans="1:11">
      <c r="A7230" s="151">
        <v>11049</v>
      </c>
      <c r="B7230" s="151">
        <v>14055</v>
      </c>
      <c r="C7230" s="151" t="s">
        <v>5343</v>
      </c>
      <c r="D7230" s="151" t="s">
        <v>727</v>
      </c>
      <c r="E7230" s="151">
        <v>54.82</v>
      </c>
      <c r="F7230" s="154" t="s">
        <v>9744</v>
      </c>
      <c r="G7230" s="156">
        <v>32486.332000000002</v>
      </c>
      <c r="H7230" s="156">
        <v>0</v>
      </c>
      <c r="I7230" s="156">
        <v>36.086072274999999</v>
      </c>
      <c r="J7230" s="156" t="s">
        <v>4328</v>
      </c>
      <c r="K7230" s="151" t="str">
        <f>IFERROR(IF(VLOOKUP(B7230,comp!$D:$L,1,FALSE)=B7230,"",""),"Novo")</f>
        <v/>
      </c>
    </row>
    <row r="7231" spans="1:11">
      <c r="A7231" s="151">
        <v>11049</v>
      </c>
      <c r="B7231" s="151">
        <v>20253</v>
      </c>
      <c r="C7231" s="151" t="s">
        <v>5344</v>
      </c>
      <c r="D7231" s="151" t="s">
        <v>727</v>
      </c>
      <c r="E7231" s="151">
        <v>5.9992856999999997</v>
      </c>
      <c r="F7231" s="154" t="s">
        <v>9745</v>
      </c>
      <c r="G7231" s="156">
        <v>389.05367764499994</v>
      </c>
      <c r="H7231" s="156">
        <v>0</v>
      </c>
      <c r="I7231" s="156">
        <v>22379.174999999999</v>
      </c>
      <c r="J7231" s="156" t="s">
        <v>4328</v>
      </c>
      <c r="K7231" s="151" t="str">
        <f>IFERROR(IF(VLOOKUP(B7231,comp!$D:$L,1,FALSE)=B7231,"",""),"Novo")</f>
        <v/>
      </c>
    </row>
    <row r="7232" spans="1:11">
      <c r="A7232" s="151">
        <v>11049</v>
      </c>
      <c r="B7232" s="151">
        <v>20254</v>
      </c>
      <c r="C7232" s="151" t="s">
        <v>2710</v>
      </c>
      <c r="D7232" s="151" t="s">
        <v>727</v>
      </c>
      <c r="E7232" s="151">
        <v>1.8271428999999999</v>
      </c>
      <c r="F7232" s="154" t="s">
        <v>9158</v>
      </c>
      <c r="G7232" s="156">
        <v>36.086072274999999</v>
      </c>
      <c r="H7232" s="156">
        <v>0</v>
      </c>
      <c r="I7232" s="156">
        <v>13394.847610871999</v>
      </c>
      <c r="J7232" s="156" t="s">
        <v>4328</v>
      </c>
      <c r="K7232" s="151" t="str">
        <f>IFERROR(IF(VLOOKUP(B7232,comp!$D:$L,1,FALSE)=B7232,"",""),"Novo")</f>
        <v/>
      </c>
    </row>
    <row r="7233" spans="1:11">
      <c r="A7233" s="151">
        <v>11049</v>
      </c>
      <c r="B7233" s="151">
        <v>37518</v>
      </c>
      <c r="C7233" s="151" t="s">
        <v>5345</v>
      </c>
      <c r="D7233" s="151" t="s">
        <v>838</v>
      </c>
      <c r="E7233" s="151">
        <v>45.5</v>
      </c>
      <c r="F7233" s="154" t="s">
        <v>9746</v>
      </c>
      <c r="G7233" s="156">
        <v>22379.174999999999</v>
      </c>
      <c r="H7233" s="156">
        <v>0</v>
      </c>
      <c r="I7233" s="156">
        <v>625622.84007430205</v>
      </c>
      <c r="J7233" s="156" t="s">
        <v>4328</v>
      </c>
      <c r="K7233" s="151" t="str">
        <f>IFERROR(IF(VLOOKUP(B7233,comp!$D:$L,1,FALSE)=B7233,"",""),"Novo")</f>
        <v/>
      </c>
    </row>
    <row r="7234" spans="1:11">
      <c r="A7234" s="151">
        <v>11049</v>
      </c>
      <c r="B7234" s="151">
        <v>39686</v>
      </c>
      <c r="C7234" s="151" t="s">
        <v>5346</v>
      </c>
      <c r="D7234" s="151" t="s">
        <v>727</v>
      </c>
      <c r="E7234" s="151">
        <v>35.2014286</v>
      </c>
      <c r="F7234" s="154" t="s">
        <v>9747</v>
      </c>
      <c r="G7234" s="156">
        <v>13394.847610871999</v>
      </c>
      <c r="H7234" s="156">
        <v>0</v>
      </c>
      <c r="I7234" s="156">
        <v>989647.60295059392</v>
      </c>
      <c r="J7234" s="156" t="s">
        <v>4328</v>
      </c>
      <c r="K7234" s="151" t="str">
        <f>IFERROR(IF(VLOOKUP(B7234,comp!$D:$L,1,FALSE)=B7234,"",""),"Novo")</f>
        <v/>
      </c>
    </row>
    <row r="7235" spans="1:11">
      <c r="A7235" s="151">
        <v>11049</v>
      </c>
      <c r="B7235" s="151">
        <v>39690</v>
      </c>
      <c r="C7235" s="151" t="s">
        <v>5347</v>
      </c>
      <c r="D7235" s="151" t="s">
        <v>727</v>
      </c>
      <c r="E7235" s="151">
        <v>240.57142859999999</v>
      </c>
      <c r="F7235" s="154" t="s">
        <v>9748</v>
      </c>
      <c r="G7235" s="156">
        <v>625622.84007430205</v>
      </c>
      <c r="H7235" s="156">
        <v>0</v>
      </c>
      <c r="I7235" s="156">
        <v>50868.054953933999</v>
      </c>
      <c r="J7235" s="156" t="s">
        <v>4328</v>
      </c>
      <c r="K7235" s="151" t="str">
        <f>IFERROR(IF(VLOOKUP(B7235,comp!$D:$L,1,FALSE)=B7235,"",""),"Novo")</f>
        <v/>
      </c>
    </row>
    <row r="7236" spans="1:11">
      <c r="A7236" s="151">
        <v>11049</v>
      </c>
      <c r="B7236" s="151">
        <v>39691</v>
      </c>
      <c r="C7236" s="151" t="s">
        <v>5348</v>
      </c>
      <c r="D7236" s="151" t="s">
        <v>727</v>
      </c>
      <c r="E7236" s="151">
        <v>302.57142859999999</v>
      </c>
      <c r="F7236" s="154" t="s">
        <v>9749</v>
      </c>
      <c r="G7236" s="156">
        <v>989647.60295059392</v>
      </c>
      <c r="H7236" s="156">
        <v>0</v>
      </c>
      <c r="I7236" s="156">
        <v>496825.83984353696</v>
      </c>
      <c r="J7236" s="156" t="s">
        <v>4328</v>
      </c>
      <c r="K7236" s="151" t="str">
        <f>IFERROR(IF(VLOOKUP(B7236,comp!$D:$L,1,FALSE)=B7236,"",""),"Novo")</f>
        <v/>
      </c>
    </row>
    <row r="7237" spans="1:11">
      <c r="A7237" s="151">
        <v>11049</v>
      </c>
      <c r="B7237" s="151">
        <v>39692</v>
      </c>
      <c r="C7237" s="151" t="s">
        <v>5349</v>
      </c>
      <c r="D7237" s="151" t="s">
        <v>727</v>
      </c>
      <c r="E7237" s="151">
        <v>68.597857099999999</v>
      </c>
      <c r="F7237" s="154" t="s">
        <v>9750</v>
      </c>
      <c r="G7237" s="156">
        <v>50868.054953933999</v>
      </c>
      <c r="H7237" s="156">
        <v>0</v>
      </c>
      <c r="I7237" s="156">
        <v>9830.9270139710006</v>
      </c>
      <c r="J7237" s="156" t="s">
        <v>4328</v>
      </c>
      <c r="K7237" s="151" t="str">
        <f>IFERROR(IF(VLOOKUP(B7237,comp!$D:$L,1,FALSE)=B7237,"",""),"Novo")</f>
        <v/>
      </c>
    </row>
    <row r="7238" spans="1:11">
      <c r="A7238" s="151">
        <v>11049</v>
      </c>
      <c r="B7238" s="151">
        <v>39693</v>
      </c>
      <c r="C7238" s="151" t="s">
        <v>5350</v>
      </c>
      <c r="D7238" s="151" t="s">
        <v>727</v>
      </c>
      <c r="E7238" s="151">
        <v>214.3828571</v>
      </c>
      <c r="F7238" s="154" t="s">
        <v>9751</v>
      </c>
      <c r="G7238" s="156">
        <v>496825.83984353696</v>
      </c>
      <c r="H7238" s="156">
        <v>0</v>
      </c>
      <c r="I7238" s="156">
        <v>13124.448651762001</v>
      </c>
      <c r="J7238" s="156" t="s">
        <v>4328</v>
      </c>
      <c r="K7238" s="151" t="str">
        <f>IFERROR(IF(VLOOKUP(B7238,comp!$D:$L,1,FALSE)=B7238,"",""),"Novo")</f>
        <v/>
      </c>
    </row>
    <row r="7239" spans="1:11">
      <c r="A7239" s="151">
        <v>11049</v>
      </c>
      <c r="B7239" s="151">
        <v>39756</v>
      </c>
      <c r="C7239" s="151" t="s">
        <v>5351</v>
      </c>
      <c r="D7239" s="151" t="s">
        <v>727</v>
      </c>
      <c r="E7239" s="151">
        <v>30.1571429</v>
      </c>
      <c r="F7239" s="154" t="s">
        <v>9752</v>
      </c>
      <c r="G7239" s="156">
        <v>9830.9270139710006</v>
      </c>
      <c r="H7239" s="156">
        <v>0</v>
      </c>
      <c r="I7239" s="156">
        <v>27875.057500698997</v>
      </c>
      <c r="J7239" s="156" t="s">
        <v>4328</v>
      </c>
      <c r="K7239" s="151" t="str">
        <f>IFERROR(IF(VLOOKUP(B7239,comp!$D:$L,1,FALSE)=B7239,"",""),"Novo")</f>
        <v/>
      </c>
    </row>
    <row r="7240" spans="1:11">
      <c r="A7240" s="151">
        <v>11049</v>
      </c>
      <c r="B7240" s="151">
        <v>39757</v>
      </c>
      <c r="C7240" s="151" t="s">
        <v>5352</v>
      </c>
      <c r="D7240" s="151" t="s">
        <v>727</v>
      </c>
      <c r="E7240" s="151">
        <v>34.8442857</v>
      </c>
      <c r="F7240" s="154" t="s">
        <v>9753</v>
      </c>
      <c r="G7240" s="156">
        <v>13124.448651762001</v>
      </c>
      <c r="H7240" s="156">
        <v>0</v>
      </c>
      <c r="I7240" s="156">
        <v>42516.522847458</v>
      </c>
      <c r="J7240" s="156" t="s">
        <v>4328</v>
      </c>
      <c r="K7240" s="151" t="str">
        <f>IFERROR(IF(VLOOKUP(B7240,comp!$D:$L,1,FALSE)=B7240,"",""),"Novo")</f>
        <v/>
      </c>
    </row>
    <row r="7241" spans="1:11">
      <c r="A7241" s="151">
        <v>11049</v>
      </c>
      <c r="B7241" s="151">
        <v>39758</v>
      </c>
      <c r="C7241" s="151" t="s">
        <v>5353</v>
      </c>
      <c r="D7241" s="151" t="s">
        <v>727</v>
      </c>
      <c r="E7241" s="151">
        <v>50.7807143</v>
      </c>
      <c r="F7241" s="154" t="s">
        <v>9754</v>
      </c>
      <c r="G7241" s="156">
        <v>27875.057500698997</v>
      </c>
      <c r="H7241" s="156">
        <v>0</v>
      </c>
      <c r="I7241" s="156">
        <v>76254.063859773989</v>
      </c>
      <c r="J7241" s="156" t="s">
        <v>4328</v>
      </c>
      <c r="K7241" s="151" t="str">
        <f>IFERROR(IF(VLOOKUP(B7241,comp!$D:$L,1,FALSE)=B7241,"",""),"Novo")</f>
        <v/>
      </c>
    </row>
    <row r="7242" spans="1:11">
      <c r="A7242" s="151">
        <v>11049</v>
      </c>
      <c r="B7242" s="151">
        <v>39759</v>
      </c>
      <c r="C7242" s="151" t="s">
        <v>5354</v>
      </c>
      <c r="D7242" s="151" t="s">
        <v>727</v>
      </c>
      <c r="E7242" s="151">
        <v>62.714285699999998</v>
      </c>
      <c r="F7242" s="154" t="s">
        <v>9755</v>
      </c>
      <c r="G7242" s="156">
        <v>42516.522847458</v>
      </c>
      <c r="H7242" s="156">
        <v>0</v>
      </c>
      <c r="I7242" s="156">
        <v>61430.654416930003</v>
      </c>
      <c r="J7242" s="156" t="s">
        <v>4328</v>
      </c>
      <c r="K7242" s="151" t="str">
        <f>IFERROR(IF(VLOOKUP(B7242,comp!$D:$L,1,FALSE)=B7242,"",""),"Novo")</f>
        <v/>
      </c>
    </row>
    <row r="7243" spans="1:11">
      <c r="A7243" s="151">
        <v>11049</v>
      </c>
      <c r="B7243" s="151">
        <v>39760</v>
      </c>
      <c r="C7243" s="151" t="s">
        <v>5355</v>
      </c>
      <c r="D7243" s="151" t="s">
        <v>727</v>
      </c>
      <c r="E7243" s="151">
        <v>83.988571399999998</v>
      </c>
      <c r="F7243" s="154" t="s">
        <v>9756</v>
      </c>
      <c r="G7243" s="156">
        <v>76254.063859773989</v>
      </c>
      <c r="H7243" s="156">
        <v>0</v>
      </c>
      <c r="I7243" s="156">
        <v>26290.207293330004</v>
      </c>
      <c r="J7243" s="156" t="s">
        <v>4328</v>
      </c>
      <c r="K7243" s="151" t="str">
        <f>IFERROR(IF(VLOOKUP(B7243,comp!$D:$L,1,FALSE)=B7243,"",""),"Novo")</f>
        <v/>
      </c>
    </row>
    <row r="7244" spans="1:11">
      <c r="A7244" s="151">
        <v>11049</v>
      </c>
      <c r="B7244" s="151">
        <v>39761</v>
      </c>
      <c r="C7244" s="151" t="s">
        <v>5356</v>
      </c>
      <c r="D7244" s="151" t="s">
        <v>727</v>
      </c>
      <c r="E7244" s="151">
        <v>75.384285700000007</v>
      </c>
      <c r="F7244" s="154" t="s">
        <v>9757</v>
      </c>
      <c r="G7244" s="156">
        <v>61430.654416930003</v>
      </c>
      <c r="H7244" s="156">
        <v>0</v>
      </c>
      <c r="I7244" s="156">
        <v>76758.481813013001</v>
      </c>
      <c r="J7244" s="156" t="s">
        <v>4328</v>
      </c>
      <c r="K7244" s="151" t="str">
        <f>IFERROR(IF(VLOOKUP(B7244,comp!$D:$L,1,FALSE)=B7244,"",""),"Novo")</f>
        <v/>
      </c>
    </row>
    <row r="7245" spans="1:11">
      <c r="A7245" s="151">
        <v>11049</v>
      </c>
      <c r="B7245" s="151">
        <v>39762</v>
      </c>
      <c r="C7245" s="151" t="s">
        <v>5357</v>
      </c>
      <c r="D7245" s="151" t="s">
        <v>727</v>
      </c>
      <c r="E7245" s="151">
        <v>49.315714300000003</v>
      </c>
      <c r="F7245" s="154" t="s">
        <v>9758</v>
      </c>
      <c r="G7245" s="156">
        <v>26290.207293330004</v>
      </c>
      <c r="H7245" s="156">
        <v>0</v>
      </c>
      <c r="I7245" s="156">
        <v>73.376914687999999</v>
      </c>
      <c r="J7245" s="156" t="s">
        <v>4328</v>
      </c>
      <c r="K7245" s="151" t="str">
        <f>IFERROR(IF(VLOOKUP(B7245,comp!$D:$L,1,FALSE)=B7245,"",""),"Novo")</f>
        <v/>
      </c>
    </row>
    <row r="7246" spans="1:11">
      <c r="A7246" s="151">
        <v>11049</v>
      </c>
      <c r="B7246" s="151">
        <v>39763</v>
      </c>
      <c r="C7246" s="151" t="s">
        <v>5358</v>
      </c>
      <c r="D7246" s="151" t="s">
        <v>727</v>
      </c>
      <c r="E7246" s="151">
        <v>84.265714299999999</v>
      </c>
      <c r="F7246" s="154" t="s">
        <v>9759</v>
      </c>
      <c r="G7246" s="156">
        <v>76758.481813013001</v>
      </c>
      <c r="H7246" s="156">
        <v>0</v>
      </c>
      <c r="I7246" s="156">
        <v>283.522287296</v>
      </c>
      <c r="J7246" s="156" t="s">
        <v>4328</v>
      </c>
      <c r="K7246" s="151" t="str">
        <f>IFERROR(IF(VLOOKUP(B7246,comp!$D:$L,1,FALSE)=B7246,"",""),"Novo")</f>
        <v/>
      </c>
    </row>
    <row r="7247" spans="1:11">
      <c r="A7247" s="151">
        <v>11049</v>
      </c>
      <c r="B7247" s="151">
        <v>39771</v>
      </c>
      <c r="C7247" s="151" t="s">
        <v>5359</v>
      </c>
      <c r="D7247" s="151" t="s">
        <v>727</v>
      </c>
      <c r="E7247" s="151">
        <v>2.6057142999999998</v>
      </c>
      <c r="F7247" s="154" t="s">
        <v>9760</v>
      </c>
      <c r="G7247" s="156">
        <v>73.376914687999999</v>
      </c>
      <c r="H7247" s="156">
        <v>0</v>
      </c>
      <c r="I7247" s="156">
        <v>732.43251682799996</v>
      </c>
      <c r="J7247" s="156" t="s">
        <v>4328</v>
      </c>
      <c r="K7247" s="151" t="str">
        <f>IFERROR(IF(VLOOKUP(B7247,comp!$D:$L,1,FALSE)=B7247,"",""),"Novo")</f>
        <v/>
      </c>
    </row>
    <row r="7248" spans="1:11">
      <c r="A7248" s="151">
        <v>11049</v>
      </c>
      <c r="B7248" s="151">
        <v>39772</v>
      </c>
      <c r="C7248" s="151" t="s">
        <v>5360</v>
      </c>
      <c r="D7248" s="151" t="s">
        <v>727</v>
      </c>
      <c r="E7248" s="151">
        <v>5.1214285999999998</v>
      </c>
      <c r="F7248" s="154" t="s">
        <v>9761</v>
      </c>
      <c r="G7248" s="156">
        <v>283.522287296</v>
      </c>
      <c r="H7248" s="156">
        <v>0</v>
      </c>
      <c r="I7248" s="156">
        <v>1638.623098561</v>
      </c>
      <c r="J7248" s="156" t="s">
        <v>4328</v>
      </c>
      <c r="K7248" s="151" t="str">
        <f>IFERROR(IF(VLOOKUP(B7248,comp!$D:$L,1,FALSE)=B7248,"",""),"Novo")</f>
        <v/>
      </c>
    </row>
    <row r="7249" spans="1:11">
      <c r="A7249" s="151">
        <v>11049</v>
      </c>
      <c r="B7249" s="151">
        <v>39773</v>
      </c>
      <c r="C7249" s="151" t="s">
        <v>5361</v>
      </c>
      <c r="D7249" s="151" t="s">
        <v>727</v>
      </c>
      <c r="E7249" s="151">
        <v>8.2314285999999992</v>
      </c>
      <c r="F7249" s="154" t="s">
        <v>9762</v>
      </c>
      <c r="G7249" s="156">
        <v>732.43251682799996</v>
      </c>
      <c r="H7249" s="156">
        <v>0</v>
      </c>
      <c r="I7249" s="156">
        <v>2918.8415433269997</v>
      </c>
      <c r="J7249" s="156" t="s">
        <v>4328</v>
      </c>
      <c r="K7249" s="151" t="str">
        <f>IFERROR(IF(VLOOKUP(B7249,comp!$D:$L,1,FALSE)=B7249,"",""),"Novo")</f>
        <v/>
      </c>
    </row>
    <row r="7250" spans="1:11">
      <c r="A7250" s="151">
        <v>11049</v>
      </c>
      <c r="B7250" s="151">
        <v>39774</v>
      </c>
      <c r="C7250" s="151" t="s">
        <v>5362</v>
      </c>
      <c r="D7250" s="151" t="s">
        <v>727</v>
      </c>
      <c r="E7250" s="151">
        <v>12.3121429</v>
      </c>
      <c r="F7250" s="154" t="s">
        <v>9763</v>
      </c>
      <c r="G7250" s="156">
        <v>1638.623098561</v>
      </c>
      <c r="H7250" s="156">
        <v>0</v>
      </c>
      <c r="I7250" s="156">
        <v>4263.0395224379999</v>
      </c>
      <c r="J7250" s="156" t="s">
        <v>4328</v>
      </c>
      <c r="K7250" s="151" t="str">
        <f>IFERROR(IF(VLOOKUP(B7250,comp!$D:$L,1,FALSE)=B7250,"",""),"Novo")</f>
        <v/>
      </c>
    </row>
    <row r="7251" spans="1:11">
      <c r="A7251" s="151">
        <v>11049</v>
      </c>
      <c r="B7251" s="151">
        <v>39775</v>
      </c>
      <c r="C7251" s="151" t="s">
        <v>5363</v>
      </c>
      <c r="D7251" s="151" t="s">
        <v>727</v>
      </c>
      <c r="E7251" s="151">
        <v>16.432142899999999</v>
      </c>
      <c r="F7251" s="154" t="s">
        <v>9764</v>
      </c>
      <c r="G7251" s="156">
        <v>2918.8415433269997</v>
      </c>
      <c r="H7251" s="156">
        <v>0</v>
      </c>
      <c r="I7251" s="156">
        <v>6848.2536</v>
      </c>
      <c r="J7251" s="156" t="s">
        <v>4328</v>
      </c>
      <c r="K7251" s="151" t="str">
        <f>IFERROR(IF(VLOOKUP(B7251,comp!$D:$L,1,FALSE)=B7251,"",""),"Novo")</f>
        <v/>
      </c>
    </row>
    <row r="7252" spans="1:11">
      <c r="A7252" s="151">
        <v>11049</v>
      </c>
      <c r="B7252" s="151">
        <v>39776</v>
      </c>
      <c r="C7252" s="151" t="s">
        <v>5364</v>
      </c>
      <c r="D7252" s="151" t="s">
        <v>727</v>
      </c>
      <c r="E7252" s="151">
        <v>19.858571399999999</v>
      </c>
      <c r="F7252" s="154" t="s">
        <v>9765</v>
      </c>
      <c r="G7252" s="156">
        <v>4263.0395224379999</v>
      </c>
      <c r="H7252" s="156">
        <v>0</v>
      </c>
      <c r="I7252" s="156">
        <v>6.4533567849999995</v>
      </c>
      <c r="J7252" s="156" t="s">
        <v>4328</v>
      </c>
      <c r="K7252" s="151" t="str">
        <f>IFERROR(IF(VLOOKUP(B7252,comp!$D:$L,1,FALSE)=B7252,"",""),"Novo")</f>
        <v/>
      </c>
    </row>
    <row r="7253" spans="1:11">
      <c r="A7253" s="151">
        <v>11049</v>
      </c>
      <c r="B7253" s="151">
        <v>39777</v>
      </c>
      <c r="C7253" s="151" t="s">
        <v>5365</v>
      </c>
      <c r="D7253" s="151" t="s">
        <v>727</v>
      </c>
      <c r="E7253" s="151">
        <v>25.17</v>
      </c>
      <c r="F7253" s="154" t="s">
        <v>9766</v>
      </c>
      <c r="G7253" s="156">
        <v>6848.2536</v>
      </c>
      <c r="H7253" s="156">
        <v>0</v>
      </c>
      <c r="I7253" s="156">
        <v>6.2396000000000011</v>
      </c>
      <c r="J7253" s="156" t="s">
        <v>4328</v>
      </c>
      <c r="K7253" s="151" t="str">
        <f>IFERROR(IF(VLOOKUP(B7253,comp!$D:$L,1,FALSE)=B7253,"",""),"Novo")</f>
        <v/>
      </c>
    </row>
    <row r="7254" spans="1:11">
      <c r="A7254" s="151">
        <v>11049</v>
      </c>
      <c r="B7254" s="151">
        <v>40424</v>
      </c>
      <c r="C7254" s="151" t="s">
        <v>1722</v>
      </c>
      <c r="D7254" s="151" t="s">
        <v>828</v>
      </c>
      <c r="E7254" s="151">
        <v>0.77285709999999996</v>
      </c>
      <c r="F7254" s="154" t="s">
        <v>8254</v>
      </c>
      <c r="G7254" s="156">
        <v>6.4533567849999995</v>
      </c>
      <c r="H7254" s="156">
        <v>0</v>
      </c>
      <c r="I7254" s="156">
        <v>777.72768250099989</v>
      </c>
      <c r="J7254" s="156" t="s">
        <v>4328</v>
      </c>
      <c r="K7254" s="151" t="str">
        <f>IFERROR(IF(VLOOKUP(B7254,comp!$D:$L,1,FALSE)=B7254,"",""),"Novo")</f>
        <v/>
      </c>
    </row>
    <row r="7255" spans="1:11">
      <c r="A7255" s="151">
        <v>11049</v>
      </c>
      <c r="B7255" s="151">
        <v>40425</v>
      </c>
      <c r="C7255" s="151" t="s">
        <v>5366</v>
      </c>
      <c r="D7255" s="151" t="s">
        <v>828</v>
      </c>
      <c r="E7255" s="151">
        <v>0.76</v>
      </c>
      <c r="F7255" s="154" t="s">
        <v>9340</v>
      </c>
      <c r="G7255" s="156">
        <v>6.2396000000000011</v>
      </c>
      <c r="H7255" s="156">
        <v>0</v>
      </c>
      <c r="I7255" s="156">
        <v>98.268574856000001</v>
      </c>
      <c r="J7255" s="156" t="s">
        <v>4328</v>
      </c>
      <c r="K7255" s="151" t="str">
        <f>IFERROR(IF(VLOOKUP(B7255,comp!$D:$L,1,FALSE)=B7255,"",""),"Novo")</f>
        <v/>
      </c>
    </row>
    <row r="7256" spans="1:11">
      <c r="A7256" s="151">
        <v>11049</v>
      </c>
      <c r="B7256" s="151">
        <v>40623</v>
      </c>
      <c r="C7256" s="151" t="s">
        <v>1674</v>
      </c>
      <c r="D7256" s="151" t="s">
        <v>3904</v>
      </c>
      <c r="E7256" s="151">
        <v>8.4821428999999995</v>
      </c>
      <c r="F7256" s="154" t="s">
        <v>9767</v>
      </c>
      <c r="G7256" s="156">
        <v>777.72768250099989</v>
      </c>
      <c r="H7256" s="156">
        <v>0</v>
      </c>
      <c r="I7256" s="156">
        <v>166.73581891500001</v>
      </c>
      <c r="J7256" s="156" t="s">
        <v>4328</v>
      </c>
      <c r="K7256" s="151" t="str">
        <f>IFERROR(IF(VLOOKUP(B7256,comp!$D:$L,1,FALSE)=B7256,"",""),"Novo")</f>
        <v/>
      </c>
    </row>
    <row r="7257" spans="1:11">
      <c r="A7257" s="151">
        <v>11049</v>
      </c>
      <c r="B7257" s="151">
        <v>40782</v>
      </c>
      <c r="C7257" s="151" t="s">
        <v>1714</v>
      </c>
      <c r="D7257" s="151" t="s">
        <v>826</v>
      </c>
      <c r="E7257" s="151">
        <v>3.0152983999999998</v>
      </c>
      <c r="F7257" s="154" t="s">
        <v>9768</v>
      </c>
      <c r="G7257" s="156">
        <v>98.268574856000001</v>
      </c>
      <c r="H7257" s="156">
        <v>0</v>
      </c>
      <c r="I7257" s="156">
        <v>638.11359534999997</v>
      </c>
      <c r="J7257" s="156" t="s">
        <v>4328</v>
      </c>
      <c r="K7257" s="151" t="str">
        <f>IFERROR(IF(VLOOKUP(B7257,comp!$D:$L,1,FALSE)=B7257,"",""),"Novo")</f>
        <v/>
      </c>
    </row>
    <row r="7258" spans="1:11">
      <c r="A7258" s="151">
        <v>11049</v>
      </c>
      <c r="B7258" s="151">
        <v>40783</v>
      </c>
      <c r="C7258" s="151" t="s">
        <v>1715</v>
      </c>
      <c r="D7258" s="151" t="s">
        <v>826</v>
      </c>
      <c r="E7258" s="151">
        <v>3.9278167000000002</v>
      </c>
      <c r="F7258" s="154" t="s">
        <v>9769</v>
      </c>
      <c r="G7258" s="156">
        <v>166.73581891500001</v>
      </c>
      <c r="H7258" s="156">
        <v>0</v>
      </c>
      <c r="I7258" s="156">
        <v>51.360799999999998</v>
      </c>
      <c r="J7258" s="156" t="s">
        <v>4328</v>
      </c>
      <c r="K7258" s="151" t="str">
        <f>IFERROR(IF(VLOOKUP(B7258,comp!$D:$L,1,FALSE)=B7258,"",""),"Novo")</f>
        <v/>
      </c>
    </row>
    <row r="7259" spans="1:11">
      <c r="A7259" s="151">
        <v>11049</v>
      </c>
      <c r="B7259" s="151">
        <v>40784</v>
      </c>
      <c r="C7259" s="151" t="s">
        <v>1716</v>
      </c>
      <c r="D7259" s="151" t="s">
        <v>826</v>
      </c>
      <c r="E7259" s="151">
        <v>7.6834870000000004</v>
      </c>
      <c r="F7259" s="154" t="s">
        <v>9770</v>
      </c>
      <c r="G7259" s="156">
        <v>638.11359534999997</v>
      </c>
      <c r="H7259" s="156">
        <v>0</v>
      </c>
      <c r="I7259" s="156">
        <v>99.971758081999994</v>
      </c>
      <c r="J7259" s="156" t="s">
        <v>4328</v>
      </c>
      <c r="K7259" s="151" t="str">
        <f>IFERROR(IF(VLOOKUP(B7259,comp!$D:$L,1,FALSE)=B7259,"",""),"Novo")</f>
        <v/>
      </c>
    </row>
    <row r="7260" spans="1:11">
      <c r="A7260" s="151">
        <v>11049</v>
      </c>
      <c r="B7260" s="151">
        <v>40873</v>
      </c>
      <c r="C7260" s="151" t="s">
        <v>1717</v>
      </c>
      <c r="D7260" s="151" t="s">
        <v>826</v>
      </c>
      <c r="E7260" s="151">
        <v>2.1800000000000002</v>
      </c>
      <c r="F7260" s="154" t="s">
        <v>9771</v>
      </c>
      <c r="G7260" s="156">
        <v>51.360799999999998</v>
      </c>
      <c r="H7260" s="156">
        <v>0</v>
      </c>
      <c r="I7260" s="156">
        <v>10.939878881999999</v>
      </c>
      <c r="J7260" s="156" t="s">
        <v>4328</v>
      </c>
      <c r="K7260" s="151" t="str">
        <f>IFERROR(IF(VLOOKUP(B7260,comp!$D:$L,1,FALSE)=B7260,"",""),"Novo")</f>
        <v/>
      </c>
    </row>
    <row r="7261" spans="1:11">
      <c r="A7261" s="151">
        <v>11049</v>
      </c>
      <c r="B7261" s="151">
        <v>43105</v>
      </c>
      <c r="C7261" s="151" t="s">
        <v>5367</v>
      </c>
      <c r="D7261" s="151" t="s">
        <v>828</v>
      </c>
      <c r="E7261" s="151">
        <v>3.0414286000000001</v>
      </c>
      <c r="F7261" s="154" t="s">
        <v>9772</v>
      </c>
      <c r="G7261" s="156">
        <v>99.971758081999994</v>
      </c>
      <c r="H7261" s="156">
        <v>0</v>
      </c>
      <c r="I7261" s="156">
        <v>9.0563719000000003</v>
      </c>
      <c r="J7261" s="156" t="s">
        <v>4328</v>
      </c>
      <c r="K7261" s="151" t="str">
        <f>IFERROR(IF(VLOOKUP(B7261,comp!$D:$L,1,FALSE)=B7261,"",""),"Novo")</f>
        <v/>
      </c>
    </row>
    <row r="7262" spans="1:11">
      <c r="A7262" s="151">
        <v>11049</v>
      </c>
      <c r="B7262" s="151">
        <v>43106</v>
      </c>
      <c r="C7262" s="151" t="s">
        <v>5368</v>
      </c>
      <c r="D7262" s="151" t="s">
        <v>828</v>
      </c>
      <c r="E7262" s="151">
        <v>1.0064286</v>
      </c>
      <c r="F7262" s="154" t="s">
        <v>9773</v>
      </c>
      <c r="G7262" s="156">
        <v>10.939878881999999</v>
      </c>
      <c r="H7262" s="156">
        <v>0</v>
      </c>
      <c r="I7262" s="156">
        <v>9.217242572</v>
      </c>
      <c r="J7262" s="156" t="s">
        <v>4328</v>
      </c>
      <c r="K7262" s="151" t="str">
        <f>IFERROR(IF(VLOOKUP(B7262,comp!$D:$L,1,FALSE)=B7262,"",""),"Novo")</f>
        <v/>
      </c>
    </row>
    <row r="7263" spans="1:11">
      <c r="A7263" s="151">
        <v>11049</v>
      </c>
      <c r="B7263" s="151">
        <v>43667</v>
      </c>
      <c r="C7263" s="151" t="s">
        <v>5369</v>
      </c>
      <c r="D7263" s="151" t="s">
        <v>828</v>
      </c>
      <c r="E7263" s="151">
        <v>0.91571000000000002</v>
      </c>
      <c r="F7263" s="154" t="s">
        <v>7582</v>
      </c>
      <c r="G7263" s="156">
        <v>9.0563719000000003</v>
      </c>
      <c r="H7263" s="156">
        <v>0</v>
      </c>
      <c r="I7263" s="156">
        <v>174.93</v>
      </c>
      <c r="J7263" s="156" t="s">
        <v>4328</v>
      </c>
      <c r="K7263" s="151" t="str">
        <f>IFERROR(IF(VLOOKUP(B7263,comp!$D:$L,1,FALSE)=B7263,"",""),"Novo")</f>
        <v/>
      </c>
    </row>
    <row r="7264" spans="1:11">
      <c r="A7264" s="151">
        <v>11049</v>
      </c>
      <c r="B7264" s="151">
        <v>43668</v>
      </c>
      <c r="C7264" s="151" t="s">
        <v>5370</v>
      </c>
      <c r="D7264" s="151" t="s">
        <v>828</v>
      </c>
      <c r="E7264" s="151">
        <v>0.92357140000000004</v>
      </c>
      <c r="F7264" s="154" t="s">
        <v>7790</v>
      </c>
      <c r="G7264" s="156">
        <v>9.217242572</v>
      </c>
      <c r="H7264" s="156">
        <v>0</v>
      </c>
      <c r="I7264" s="156">
        <v>5335.6062562199995</v>
      </c>
      <c r="J7264" s="156" t="s">
        <v>4328</v>
      </c>
      <c r="K7264" s="151" t="str">
        <f>IFERROR(IF(VLOOKUP(B7264,comp!$D:$L,1,FALSE)=B7264,"",""),"Novo")</f>
        <v/>
      </c>
    </row>
    <row r="7265" spans="1:11">
      <c r="A7265" s="151">
        <v>11190</v>
      </c>
      <c r="B7265" s="151">
        <v>11190</v>
      </c>
      <c r="C7265" s="151" t="s">
        <v>2027</v>
      </c>
      <c r="D7265" s="151" t="s">
        <v>727</v>
      </c>
      <c r="E7265" s="151">
        <v>1</v>
      </c>
      <c r="F7265" s="154" t="s">
        <v>9774</v>
      </c>
      <c r="G7265" s="156">
        <v>174.93</v>
      </c>
      <c r="H7265" s="156">
        <v>0</v>
      </c>
      <c r="I7265" s="156">
        <v>829.92922915200006</v>
      </c>
      <c r="J7265" s="156" t="s">
        <v>4328</v>
      </c>
      <c r="K7265" s="151" t="str">
        <f>IFERROR(IF(VLOOKUP(B7265,comp!$D:$L,1,FALSE)=B7265,"",""),"Novo")</f>
        <v/>
      </c>
    </row>
    <row r="7266" spans="1:11">
      <c r="A7266" s="151">
        <v>11190</v>
      </c>
      <c r="B7266" s="151">
        <v>11199</v>
      </c>
      <c r="C7266" s="151" t="s">
        <v>2028</v>
      </c>
      <c r="D7266" s="151" t="s">
        <v>727</v>
      </c>
      <c r="E7266" s="151">
        <v>5.5228301999999996</v>
      </c>
      <c r="F7266" s="154" t="s">
        <v>9775</v>
      </c>
      <c r="G7266" s="156">
        <v>5335.6062562199995</v>
      </c>
      <c r="H7266" s="156">
        <v>0</v>
      </c>
      <c r="I7266" s="156">
        <v>13450</v>
      </c>
      <c r="J7266" s="156" t="s">
        <v>4328</v>
      </c>
      <c r="K7266" s="151" t="str">
        <f>IFERROR(IF(VLOOKUP(B7266,comp!$D:$L,1,FALSE)=B7266,"",""),"Novo")</f>
        <v/>
      </c>
    </row>
    <row r="7267" spans="1:11">
      <c r="A7267" s="151">
        <v>11190</v>
      </c>
      <c r="B7267" s="151">
        <v>34797</v>
      </c>
      <c r="C7267" s="151" t="s">
        <v>2030</v>
      </c>
      <c r="D7267" s="151" t="s">
        <v>727</v>
      </c>
      <c r="E7267" s="151">
        <v>2.1781776000000002</v>
      </c>
      <c r="F7267" s="154" t="s">
        <v>9776</v>
      </c>
      <c r="G7267" s="156">
        <v>829.92922915200006</v>
      </c>
      <c r="H7267" s="156">
        <v>0</v>
      </c>
      <c r="I7267" s="156">
        <v>9478.8547894589992</v>
      </c>
      <c r="J7267" s="156" t="s">
        <v>4328</v>
      </c>
      <c r="K7267" s="151" t="str">
        <f>IFERROR(IF(VLOOKUP(B7267,comp!$D:$L,1,FALSE)=B7267,"",""),"Novo")</f>
        <v/>
      </c>
    </row>
    <row r="7268" spans="1:11">
      <c r="A7268" s="151">
        <v>11281</v>
      </c>
      <c r="B7268" s="151">
        <v>11281</v>
      </c>
      <c r="C7268" s="151" t="s">
        <v>1625</v>
      </c>
      <c r="D7268" s="151" t="s">
        <v>727</v>
      </c>
      <c r="E7268" s="151">
        <v>1</v>
      </c>
      <c r="F7268" s="154" t="s">
        <v>9777</v>
      </c>
      <c r="G7268" s="156">
        <v>13450</v>
      </c>
      <c r="H7268" s="156">
        <v>0</v>
      </c>
      <c r="I7268" s="156">
        <v>7062.5861655120007</v>
      </c>
      <c r="J7268" s="156" t="s">
        <v>4328</v>
      </c>
      <c r="K7268" s="151" t="str">
        <f>IFERROR(IF(VLOOKUP(B7268,comp!$D:$L,1,FALSE)=B7268,"",""),"Novo")</f>
        <v/>
      </c>
    </row>
    <row r="7269" spans="1:11">
      <c r="A7269" s="151">
        <v>11281</v>
      </c>
      <c r="B7269" s="151">
        <v>1442</v>
      </c>
      <c r="C7269" s="151" t="s">
        <v>1587</v>
      </c>
      <c r="D7269" s="151" t="s">
        <v>727</v>
      </c>
      <c r="E7269" s="151">
        <v>0.83949269999999998</v>
      </c>
      <c r="F7269" s="154" t="s">
        <v>9778</v>
      </c>
      <c r="G7269" s="156">
        <v>9478.8547894589992</v>
      </c>
      <c r="H7269" s="156">
        <v>0</v>
      </c>
      <c r="I7269" s="156">
        <v>20651.718985520001</v>
      </c>
      <c r="J7269" s="156" t="s">
        <v>4328</v>
      </c>
      <c r="K7269" s="151" t="str">
        <f>IFERROR(IF(VLOOKUP(B7269,comp!$D:$L,1,FALSE)=B7269,"",""),"Novo")</f>
        <v/>
      </c>
    </row>
    <row r="7270" spans="1:11">
      <c r="A7270" s="151">
        <v>11281</v>
      </c>
      <c r="B7270" s="151">
        <v>13457</v>
      </c>
      <c r="C7270" s="151" t="s">
        <v>5371</v>
      </c>
      <c r="D7270" s="151" t="s">
        <v>727</v>
      </c>
      <c r="E7270" s="151">
        <v>0.72463759999999999</v>
      </c>
      <c r="F7270" s="154" t="s">
        <v>9779</v>
      </c>
      <c r="G7270" s="156">
        <v>7062.5861655120007</v>
      </c>
      <c r="H7270" s="156">
        <v>0</v>
      </c>
      <c r="I7270" s="156">
        <v>4220.5196236319998</v>
      </c>
      <c r="J7270" s="156" t="s">
        <v>4328</v>
      </c>
      <c r="K7270" s="151" t="str">
        <f>IFERROR(IF(VLOOKUP(B7270,comp!$D:$L,1,FALSE)=B7270,"",""),"Novo")</f>
        <v/>
      </c>
    </row>
    <row r="7271" spans="1:11">
      <c r="A7271" s="151">
        <v>11281</v>
      </c>
      <c r="B7271" s="151">
        <v>13458</v>
      </c>
      <c r="C7271" s="151" t="s">
        <v>1591</v>
      </c>
      <c r="D7271" s="151" t="s">
        <v>727</v>
      </c>
      <c r="E7271" s="151">
        <v>1.2391304000000001</v>
      </c>
      <c r="F7271" s="154" t="s">
        <v>9780</v>
      </c>
      <c r="G7271" s="156">
        <v>20651.718985520001</v>
      </c>
      <c r="H7271" s="156">
        <v>0</v>
      </c>
      <c r="I7271" s="156">
        <v>22870.885966844002</v>
      </c>
      <c r="J7271" s="156" t="s">
        <v>4328</v>
      </c>
      <c r="K7271" s="151" t="str">
        <f>IFERROR(IF(VLOOKUP(B7271,comp!$D:$L,1,FALSE)=B7271,"",""),"Novo")</f>
        <v/>
      </c>
    </row>
    <row r="7272" spans="1:11">
      <c r="A7272" s="151">
        <v>11281</v>
      </c>
      <c r="B7272" s="151">
        <v>40699</v>
      </c>
      <c r="C7272" s="151" t="s">
        <v>5372</v>
      </c>
      <c r="D7272" s="151" t="s">
        <v>727</v>
      </c>
      <c r="E7272" s="151">
        <v>0.56017260000000002</v>
      </c>
      <c r="F7272" s="154" t="s">
        <v>9781</v>
      </c>
      <c r="G7272" s="156">
        <v>4220.5196236319998</v>
      </c>
      <c r="H7272" s="156">
        <v>0</v>
      </c>
      <c r="I7272" s="156">
        <v>1319463.8563865852</v>
      </c>
      <c r="J7272" s="156" t="s">
        <v>4328</v>
      </c>
      <c r="K7272" s="151" t="str">
        <f>IFERROR(IF(VLOOKUP(B7272,comp!$D:$L,1,FALSE)=B7272,"",""),"Novo")</f>
        <v/>
      </c>
    </row>
    <row r="7273" spans="1:11">
      <c r="A7273" s="151">
        <v>11281</v>
      </c>
      <c r="B7273" s="151">
        <v>40700</v>
      </c>
      <c r="C7273" s="151" t="s">
        <v>5373</v>
      </c>
      <c r="D7273" s="151" t="s">
        <v>727</v>
      </c>
      <c r="E7273" s="151">
        <v>1.3040084000000001</v>
      </c>
      <c r="F7273" s="154" t="s">
        <v>9782</v>
      </c>
      <c r="G7273" s="156">
        <v>22870.885966844002</v>
      </c>
      <c r="H7273" s="156">
        <v>0</v>
      </c>
      <c r="I7273" s="156">
        <v>850</v>
      </c>
      <c r="J7273" s="156" t="s">
        <v>4328</v>
      </c>
      <c r="K7273" s="151" t="str">
        <f>IFERROR(IF(VLOOKUP(B7273,comp!$D:$L,1,FALSE)=B7273,"",""),"Novo")</f>
        <v/>
      </c>
    </row>
    <row r="7274" spans="1:11">
      <c r="A7274" s="151">
        <v>11281</v>
      </c>
      <c r="B7274" s="151">
        <v>40701</v>
      </c>
      <c r="C7274" s="151" t="s">
        <v>5374</v>
      </c>
      <c r="D7274" s="151" t="s">
        <v>727</v>
      </c>
      <c r="E7274" s="151">
        <v>9.9046155000000002</v>
      </c>
      <c r="F7274" s="154" t="s">
        <v>9783</v>
      </c>
      <c r="G7274" s="156">
        <v>1319463.8563865852</v>
      </c>
      <c r="H7274" s="156">
        <v>0</v>
      </c>
      <c r="I7274" s="156">
        <v>162239.19690718199</v>
      </c>
      <c r="J7274" s="156" t="s">
        <v>4328</v>
      </c>
      <c r="K7274" s="151" t="str">
        <f>IFERROR(IF(VLOOKUP(B7274,comp!$D:$L,1,FALSE)=B7274,"",""),"Novo")</f>
        <v/>
      </c>
    </row>
    <row r="7275" spans="1:11">
      <c r="A7275" s="151">
        <v>11359</v>
      </c>
      <c r="B7275" s="151">
        <v>11359</v>
      </c>
      <c r="C7275" s="151" t="s">
        <v>5375</v>
      </c>
      <c r="D7275" s="151" t="s">
        <v>727</v>
      </c>
      <c r="E7275" s="151">
        <v>1</v>
      </c>
      <c r="F7275" s="154" t="s">
        <v>9784</v>
      </c>
      <c r="G7275" s="156">
        <v>850</v>
      </c>
      <c r="H7275" s="156">
        <v>0</v>
      </c>
      <c r="I7275" s="156">
        <v>33032.009877741002</v>
      </c>
      <c r="J7275" s="156" t="s">
        <v>4328</v>
      </c>
      <c r="K7275" s="151" t="str">
        <f>IFERROR(IF(VLOOKUP(B7275,comp!$D:$L,1,FALSE)=B7275,"",""),"Novo")</f>
        <v/>
      </c>
    </row>
    <row r="7276" spans="1:11">
      <c r="A7276" s="151">
        <v>11359</v>
      </c>
      <c r="B7276" s="151">
        <v>11280</v>
      </c>
      <c r="C7276" s="151" t="s">
        <v>1588</v>
      </c>
      <c r="D7276" s="151" t="s">
        <v>727</v>
      </c>
      <c r="E7276" s="151">
        <v>13.8155631</v>
      </c>
      <c r="F7276" s="154" t="s">
        <v>9785</v>
      </c>
      <c r="G7276" s="156">
        <v>162239.19690718199</v>
      </c>
      <c r="H7276" s="156">
        <v>0</v>
      </c>
      <c r="I7276" s="156">
        <v>1924.5635661910001</v>
      </c>
      <c r="J7276" s="156" t="s">
        <v>4328</v>
      </c>
      <c r="K7276" s="151" t="str">
        <f>IFERROR(IF(VLOOKUP(B7276,comp!$D:$L,1,FALSE)=B7276,"",""),"Novo")</f>
        <v/>
      </c>
    </row>
    <row r="7277" spans="1:11">
      <c r="A7277" s="151">
        <v>11359</v>
      </c>
      <c r="B7277" s="151">
        <v>13192</v>
      </c>
      <c r="C7277" s="151" t="s">
        <v>5376</v>
      </c>
      <c r="D7277" s="151" t="s">
        <v>727</v>
      </c>
      <c r="E7277" s="151">
        <v>6.2338779000000004</v>
      </c>
      <c r="F7277" s="154" t="s">
        <v>9786</v>
      </c>
      <c r="G7277" s="156">
        <v>33032.009877741002</v>
      </c>
      <c r="H7277" s="156">
        <v>0</v>
      </c>
      <c r="I7277" s="156">
        <v>263938.177466013</v>
      </c>
      <c r="J7277" s="156" t="s">
        <v>4328</v>
      </c>
      <c r="K7277" s="151" t="str">
        <f>IFERROR(IF(VLOOKUP(B7277,comp!$D:$L,1,FALSE)=B7277,"",""),"Novo")</f>
        <v/>
      </c>
    </row>
    <row r="7278" spans="1:11">
      <c r="A7278" s="151">
        <v>11359</v>
      </c>
      <c r="B7278" s="151">
        <v>14618</v>
      </c>
      <c r="C7278" s="151" t="s">
        <v>1595</v>
      </c>
      <c r="D7278" s="151" t="s">
        <v>727</v>
      </c>
      <c r="E7278" s="151">
        <v>1.5047291</v>
      </c>
      <c r="F7278" s="154" t="s">
        <v>9787</v>
      </c>
      <c r="G7278" s="156">
        <v>1924.5635661910001</v>
      </c>
      <c r="H7278" s="156">
        <v>0</v>
      </c>
      <c r="I7278" s="156">
        <v>903.50224593400003</v>
      </c>
      <c r="J7278" s="156" t="s">
        <v>4328</v>
      </c>
      <c r="K7278" s="151" t="str">
        <f>IFERROR(IF(VLOOKUP(B7278,comp!$D:$L,1,FALSE)=B7278,"",""),"Novo")</f>
        <v/>
      </c>
    </row>
    <row r="7279" spans="1:11">
      <c r="A7279" s="151">
        <v>11359</v>
      </c>
      <c r="B7279" s="151">
        <v>14619</v>
      </c>
      <c r="C7279" s="151" t="s">
        <v>5377</v>
      </c>
      <c r="D7279" s="151" t="s">
        <v>727</v>
      </c>
      <c r="E7279" s="151">
        <v>17.6214531</v>
      </c>
      <c r="F7279" s="154" t="s">
        <v>9788</v>
      </c>
      <c r="G7279" s="156">
        <v>263938.177466013</v>
      </c>
      <c r="H7279" s="156">
        <v>0</v>
      </c>
      <c r="I7279" s="156">
        <v>2084.6720837750004</v>
      </c>
      <c r="J7279" s="156" t="s">
        <v>4328</v>
      </c>
      <c r="K7279" s="151" t="str">
        <f>IFERROR(IF(VLOOKUP(B7279,comp!$D:$L,1,FALSE)=B7279,"",""),"Novo")</f>
        <v/>
      </c>
    </row>
    <row r="7280" spans="1:11">
      <c r="A7280" s="151">
        <v>11359</v>
      </c>
      <c r="B7280" s="151">
        <v>38413</v>
      </c>
      <c r="C7280" s="151" t="s">
        <v>5378</v>
      </c>
      <c r="D7280" s="151" t="s">
        <v>727</v>
      </c>
      <c r="E7280" s="151">
        <v>1.0309950999999999</v>
      </c>
      <c r="F7280" s="154" t="s">
        <v>9789</v>
      </c>
      <c r="G7280" s="156">
        <v>903.50224593400003</v>
      </c>
      <c r="H7280" s="156">
        <v>0</v>
      </c>
      <c r="I7280" s="156">
        <v>1058.30308311</v>
      </c>
      <c r="J7280" s="156" t="s">
        <v>4328</v>
      </c>
      <c r="K7280" s="151" t="str">
        <f>IFERROR(IF(VLOOKUP(B7280,comp!$D:$L,1,FALSE)=B7280,"",""),"Novo")</f>
        <v/>
      </c>
    </row>
    <row r="7281" spans="1:11">
      <c r="A7281" s="151">
        <v>11359</v>
      </c>
      <c r="B7281" s="151">
        <v>38414</v>
      </c>
      <c r="C7281" s="151" t="s">
        <v>1651</v>
      </c>
      <c r="D7281" s="151" t="s">
        <v>727</v>
      </c>
      <c r="E7281" s="151">
        <v>1.5660685000000001</v>
      </c>
      <c r="F7281" s="154" t="s">
        <v>9790</v>
      </c>
      <c r="G7281" s="156">
        <v>2084.6720837750004</v>
      </c>
      <c r="H7281" s="156">
        <v>0</v>
      </c>
      <c r="I7281" s="156">
        <v>31240.162231589999</v>
      </c>
      <c r="J7281" s="156" t="s">
        <v>4328</v>
      </c>
      <c r="K7281" s="151" t="str">
        <f>IFERROR(IF(VLOOKUP(B7281,comp!$D:$L,1,FALSE)=B7281,"",""),"Novo")</f>
        <v/>
      </c>
    </row>
    <row r="7282" spans="1:11">
      <c r="A7282" s="151">
        <v>11359</v>
      </c>
      <c r="B7282" s="151">
        <v>38415</v>
      </c>
      <c r="C7282" s="151" t="s">
        <v>1650</v>
      </c>
      <c r="D7282" s="151" t="s">
        <v>727</v>
      </c>
      <c r="E7282" s="151">
        <v>1.1158238</v>
      </c>
      <c r="F7282" s="154" t="s">
        <v>9791</v>
      </c>
      <c r="G7282" s="156">
        <v>1058.30308311</v>
      </c>
      <c r="H7282" s="156">
        <v>0</v>
      </c>
      <c r="I7282" s="156">
        <v>11025438.389839983</v>
      </c>
      <c r="J7282" s="156" t="s">
        <v>4328</v>
      </c>
      <c r="K7282" s="151" t="str">
        <f>IFERROR(IF(VLOOKUP(B7282,comp!$D:$L,1,FALSE)=B7282,"",""),"Novo")</f>
        <v/>
      </c>
    </row>
    <row r="7283" spans="1:11">
      <c r="A7283" s="151">
        <v>11359</v>
      </c>
      <c r="B7283" s="151">
        <v>40269</v>
      </c>
      <c r="C7283" s="151" t="s">
        <v>5379</v>
      </c>
      <c r="D7283" s="151" t="s">
        <v>727</v>
      </c>
      <c r="E7283" s="151">
        <v>6.0624370000000001</v>
      </c>
      <c r="F7283" s="154" t="s">
        <v>9792</v>
      </c>
      <c r="G7283" s="156">
        <v>31240.162231589999</v>
      </c>
      <c r="H7283" s="156">
        <v>0</v>
      </c>
      <c r="I7283" s="156">
        <v>12384423.53424</v>
      </c>
      <c r="J7283" s="156" t="s">
        <v>4328</v>
      </c>
      <c r="K7283" s="151" t="str">
        <f>IFERROR(IF(VLOOKUP(B7283,comp!$D:$L,1,FALSE)=B7283,"",""),"Novo")</f>
        <v/>
      </c>
    </row>
    <row r="7284" spans="1:11">
      <c r="A7284" s="151">
        <v>11359</v>
      </c>
      <c r="B7284" s="151">
        <v>40519</v>
      </c>
      <c r="C7284" s="151" t="s">
        <v>5380</v>
      </c>
      <c r="D7284" s="151" t="s">
        <v>727</v>
      </c>
      <c r="E7284" s="151">
        <v>113.89075630000001</v>
      </c>
      <c r="F7284" s="154" t="s">
        <v>9793</v>
      </c>
      <c r="G7284" s="156">
        <v>11025438.389839983</v>
      </c>
      <c r="H7284" s="156">
        <v>0</v>
      </c>
      <c r="I7284" s="156">
        <v>3780</v>
      </c>
      <c r="J7284" s="156" t="s">
        <v>4328</v>
      </c>
      <c r="K7284" s="151" t="str">
        <f>IFERROR(IF(VLOOKUP(B7284,comp!$D:$L,1,FALSE)=B7284,"",""),"Novo")</f>
        <v/>
      </c>
    </row>
    <row r="7285" spans="1:11">
      <c r="A7285" s="151">
        <v>11359</v>
      </c>
      <c r="B7285" s="151">
        <v>40521</v>
      </c>
      <c r="C7285" s="151" t="s">
        <v>5381</v>
      </c>
      <c r="D7285" s="151" t="s">
        <v>727</v>
      </c>
      <c r="E7285" s="151">
        <v>120.70588239999999</v>
      </c>
      <c r="F7285" s="154" t="s">
        <v>9794</v>
      </c>
      <c r="G7285" s="156">
        <v>12384423.53424</v>
      </c>
      <c r="H7285" s="156">
        <v>0</v>
      </c>
      <c r="I7285" s="156">
        <v>4513.7921955560005</v>
      </c>
      <c r="J7285" s="156" t="s">
        <v>4328</v>
      </c>
      <c r="K7285" s="151" t="str">
        <f>IFERROR(IF(VLOOKUP(B7285,comp!$D:$L,1,FALSE)=B7285,"",""),"Novo")</f>
        <v/>
      </c>
    </row>
    <row r="7286" spans="1:11">
      <c r="A7286" s="151">
        <v>11652</v>
      </c>
      <c r="B7286" s="151">
        <v>11652</v>
      </c>
      <c r="C7286" s="151" t="s">
        <v>5382</v>
      </c>
      <c r="D7286" s="151" t="s">
        <v>727</v>
      </c>
      <c r="E7286" s="151">
        <v>1</v>
      </c>
      <c r="F7286" s="154" t="s">
        <v>9795</v>
      </c>
      <c r="G7286" s="156">
        <v>3780</v>
      </c>
      <c r="H7286" s="156">
        <v>0</v>
      </c>
      <c r="I7286" s="156">
        <v>3042.0154198229998</v>
      </c>
      <c r="J7286" s="156" t="s">
        <v>4328</v>
      </c>
      <c r="K7286" s="151" t="str">
        <f>IFERROR(IF(VLOOKUP(B7286,comp!$D:$L,1,FALSE)=B7286,"",""),"Novo")</f>
        <v/>
      </c>
    </row>
    <row r="7287" spans="1:11">
      <c r="A7287" s="151">
        <v>11652</v>
      </c>
      <c r="B7287" s="151">
        <v>13475</v>
      </c>
      <c r="C7287" s="151" t="s">
        <v>5383</v>
      </c>
      <c r="D7287" s="151" t="s">
        <v>727</v>
      </c>
      <c r="E7287" s="151">
        <v>1.0927612</v>
      </c>
      <c r="F7287" s="154" t="s">
        <v>9796</v>
      </c>
      <c r="G7287" s="156">
        <v>4513.7921955560005</v>
      </c>
      <c r="H7287" s="156">
        <v>0</v>
      </c>
      <c r="I7287" s="156">
        <v>549.32772334499998</v>
      </c>
      <c r="J7287" s="156" t="s">
        <v>4328</v>
      </c>
      <c r="K7287" s="151" t="str">
        <f>IFERROR(IF(VLOOKUP(B7287,comp!$D:$L,1,FALSE)=B7287,"",""),"Novo")</f>
        <v/>
      </c>
    </row>
    <row r="7288" spans="1:11">
      <c r="A7288" s="151">
        <v>11652</v>
      </c>
      <c r="B7288" s="151">
        <v>13896</v>
      </c>
      <c r="C7288" s="151" t="s">
        <v>1569</v>
      </c>
      <c r="D7288" s="151" t="s">
        <v>727</v>
      </c>
      <c r="E7288" s="151">
        <v>0.89708770000000004</v>
      </c>
      <c r="F7288" s="154" t="s">
        <v>9797</v>
      </c>
      <c r="G7288" s="156">
        <v>3042.0154198229998</v>
      </c>
      <c r="H7288" s="156">
        <v>0</v>
      </c>
      <c r="I7288" s="156">
        <v>649.01512933399999</v>
      </c>
      <c r="J7288" s="156" t="s">
        <v>4328</v>
      </c>
      <c r="K7288" s="151" t="str">
        <f>IFERROR(IF(VLOOKUP(B7288,comp!$D:$L,1,FALSE)=B7288,"",""),"Novo")</f>
        <v/>
      </c>
    </row>
    <row r="7289" spans="1:11">
      <c r="A7289" s="151">
        <v>11652</v>
      </c>
      <c r="B7289" s="151">
        <v>39399</v>
      </c>
      <c r="C7289" s="151" t="s">
        <v>5384</v>
      </c>
      <c r="D7289" s="151" t="s">
        <v>727</v>
      </c>
      <c r="E7289" s="151">
        <v>0.38121549999999998</v>
      </c>
      <c r="F7289" s="154" t="s">
        <v>9798</v>
      </c>
      <c r="G7289" s="156">
        <v>549.32772334499998</v>
      </c>
      <c r="H7289" s="156">
        <v>0</v>
      </c>
      <c r="I7289" s="156">
        <v>816.68934707699998</v>
      </c>
      <c r="J7289" s="156" t="s">
        <v>4328</v>
      </c>
      <c r="K7289" s="151" t="str">
        <f>IFERROR(IF(VLOOKUP(B7289,comp!$D:$L,1,FALSE)=B7289,"",""),"Novo")</f>
        <v/>
      </c>
    </row>
    <row r="7290" spans="1:11">
      <c r="A7290" s="151">
        <v>11652</v>
      </c>
      <c r="B7290" s="151">
        <v>39400</v>
      </c>
      <c r="C7290" s="151" t="s">
        <v>5385</v>
      </c>
      <c r="D7290" s="151" t="s">
        <v>727</v>
      </c>
      <c r="E7290" s="151">
        <v>0.41436460000000003</v>
      </c>
      <c r="F7290" s="154" t="s">
        <v>9799</v>
      </c>
      <c r="G7290" s="156">
        <v>649.01512933399999</v>
      </c>
      <c r="H7290" s="156">
        <v>0</v>
      </c>
      <c r="I7290" s="156">
        <v>863.30831787600005</v>
      </c>
      <c r="J7290" s="156" t="s">
        <v>4328</v>
      </c>
      <c r="K7290" s="151" t="str">
        <f>IFERROR(IF(VLOOKUP(B7290,comp!$D:$L,1,FALSE)=B7290,"",""),"Novo")</f>
        <v/>
      </c>
    </row>
    <row r="7291" spans="1:11">
      <c r="A7291" s="151">
        <v>11652</v>
      </c>
      <c r="B7291" s="151">
        <v>39401</v>
      </c>
      <c r="C7291" s="151" t="s">
        <v>5386</v>
      </c>
      <c r="D7291" s="151" t="s">
        <v>727</v>
      </c>
      <c r="E7291" s="151">
        <v>0.4648177</v>
      </c>
      <c r="F7291" s="154" t="s">
        <v>9800</v>
      </c>
      <c r="G7291" s="156">
        <v>816.68934707699998</v>
      </c>
      <c r="H7291" s="156">
        <v>0</v>
      </c>
      <c r="I7291" s="156">
        <v>826.16169443500007</v>
      </c>
      <c r="J7291" s="156" t="s">
        <v>4328</v>
      </c>
      <c r="K7291" s="151" t="str">
        <f>IFERROR(IF(VLOOKUP(B7291,comp!$D:$L,1,FALSE)=B7291,"",""),"Novo")</f>
        <v/>
      </c>
    </row>
    <row r="7292" spans="1:11">
      <c r="A7292" s="151">
        <v>11652</v>
      </c>
      <c r="B7292" s="151">
        <v>39402</v>
      </c>
      <c r="C7292" s="151" t="s">
        <v>5387</v>
      </c>
      <c r="D7292" s="151" t="s">
        <v>727</v>
      </c>
      <c r="E7292" s="151">
        <v>0.47790060000000001</v>
      </c>
      <c r="F7292" s="154" t="s">
        <v>9801</v>
      </c>
      <c r="G7292" s="156">
        <v>863.30831787600005</v>
      </c>
      <c r="H7292" s="156">
        <v>0</v>
      </c>
      <c r="I7292" s="156">
        <v>1272.0721055049999</v>
      </c>
      <c r="J7292" s="156" t="s">
        <v>4328</v>
      </c>
      <c r="K7292" s="151" t="str">
        <f>IFERROR(IF(VLOOKUP(B7292,comp!$D:$L,1,FALSE)=B7292,"",""),"Novo")</f>
        <v/>
      </c>
    </row>
    <row r="7293" spans="1:11">
      <c r="A7293" s="151">
        <v>11652</v>
      </c>
      <c r="B7293" s="151">
        <v>39403</v>
      </c>
      <c r="C7293" s="151" t="s">
        <v>5388</v>
      </c>
      <c r="D7293" s="151" t="s">
        <v>727</v>
      </c>
      <c r="E7293" s="151">
        <v>0.46750550000000002</v>
      </c>
      <c r="F7293" s="154" t="s">
        <v>9802</v>
      </c>
      <c r="G7293" s="156">
        <v>826.16169443500007</v>
      </c>
      <c r="H7293" s="156">
        <v>0</v>
      </c>
      <c r="I7293" s="156">
        <v>5173.4619491100002</v>
      </c>
      <c r="J7293" s="156" t="s">
        <v>4328</v>
      </c>
      <c r="K7293" s="151" t="str">
        <f>IFERROR(IF(VLOOKUP(B7293,comp!$D:$L,1,FALSE)=B7293,"",""),"Novo")</f>
        <v/>
      </c>
    </row>
    <row r="7294" spans="1:11">
      <c r="A7294" s="151">
        <v>11652</v>
      </c>
      <c r="B7294" s="151">
        <v>39404</v>
      </c>
      <c r="C7294" s="151" t="s">
        <v>5389</v>
      </c>
      <c r="D7294" s="151" t="s">
        <v>727</v>
      </c>
      <c r="E7294" s="151">
        <v>0.58011049999999997</v>
      </c>
      <c r="F7294" s="154" t="s">
        <v>9803</v>
      </c>
      <c r="G7294" s="156">
        <v>1272.0721055049999</v>
      </c>
      <c r="H7294" s="156">
        <v>0</v>
      </c>
      <c r="I7294" s="156">
        <v>44.99</v>
      </c>
      <c r="J7294" s="156" t="s">
        <v>4328</v>
      </c>
      <c r="K7294" s="151" t="str">
        <f>IFERROR(IF(VLOOKUP(B7294,comp!$D:$L,1,FALSE)=B7294,"",""),"Novo")</f>
        <v/>
      </c>
    </row>
    <row r="7295" spans="1:11">
      <c r="A7295" s="151">
        <v>11652</v>
      </c>
      <c r="B7295" s="151">
        <v>39628</v>
      </c>
      <c r="C7295" s="151" t="s">
        <v>5390</v>
      </c>
      <c r="D7295" s="151" t="s">
        <v>727</v>
      </c>
      <c r="E7295" s="151">
        <v>1.1698895</v>
      </c>
      <c r="F7295" s="154" t="s">
        <v>9804</v>
      </c>
      <c r="G7295" s="156">
        <v>5173.4619491100002</v>
      </c>
      <c r="H7295" s="156">
        <v>0</v>
      </c>
      <c r="I7295" s="156">
        <v>3.9276667949999999</v>
      </c>
      <c r="J7295" s="156" t="s">
        <v>4328</v>
      </c>
      <c r="K7295" s="151" t="str">
        <f>IFERROR(IF(VLOOKUP(B7295,comp!$D:$L,1,FALSE)=B7295,"",""),"Novo")</f>
        <v/>
      </c>
    </row>
    <row r="7296" spans="1:11">
      <c r="A7296" s="151">
        <v>11712</v>
      </c>
      <c r="B7296" s="151">
        <v>11712</v>
      </c>
      <c r="C7296" s="151" t="s">
        <v>5391</v>
      </c>
      <c r="D7296" s="151" t="s">
        <v>727</v>
      </c>
      <c r="E7296" s="151">
        <v>1</v>
      </c>
      <c r="F7296" s="154" t="s">
        <v>9212</v>
      </c>
      <c r="G7296" s="156">
        <v>44.99</v>
      </c>
      <c r="H7296" s="156">
        <v>0</v>
      </c>
      <c r="I7296" s="156">
        <v>12.849646844</v>
      </c>
      <c r="J7296" s="156" t="s">
        <v>4328</v>
      </c>
      <c r="K7296" s="151" t="str">
        <f>IFERROR(IF(VLOOKUP(B7296,comp!$D:$L,1,FALSE)=B7296,"",""),"Novo")</f>
        <v/>
      </c>
    </row>
    <row r="7297" spans="1:11">
      <c r="A7297" s="151">
        <v>11712</v>
      </c>
      <c r="B7297" s="151">
        <v>5102</v>
      </c>
      <c r="C7297" s="151" t="s">
        <v>5392</v>
      </c>
      <c r="D7297" s="151" t="s">
        <v>727</v>
      </c>
      <c r="E7297" s="151">
        <v>0.29553550000000001</v>
      </c>
      <c r="F7297" s="154" t="s">
        <v>9805</v>
      </c>
      <c r="G7297" s="156">
        <v>3.9276667949999999</v>
      </c>
      <c r="H7297" s="156">
        <v>0</v>
      </c>
      <c r="I7297" s="156">
        <v>2.9772710760000005</v>
      </c>
      <c r="J7297" s="156" t="s">
        <v>4328</v>
      </c>
      <c r="K7297" s="151" t="str">
        <f>IFERROR(IF(VLOOKUP(B7297,comp!$D:$L,1,FALSE)=B7297,"",""),"Novo")</f>
        <v/>
      </c>
    </row>
    <row r="7298" spans="1:11">
      <c r="A7298" s="151">
        <v>11712</v>
      </c>
      <c r="B7298" s="151">
        <v>5103</v>
      </c>
      <c r="C7298" s="151" t="s">
        <v>5393</v>
      </c>
      <c r="D7298" s="151" t="s">
        <v>727</v>
      </c>
      <c r="E7298" s="151">
        <v>0.53451110000000002</v>
      </c>
      <c r="F7298" s="154" t="s">
        <v>9292</v>
      </c>
      <c r="G7298" s="156">
        <v>12.849646844</v>
      </c>
      <c r="H7298" s="156">
        <v>0</v>
      </c>
      <c r="I7298" s="156">
        <v>3.3683077470000002</v>
      </c>
      <c r="J7298" s="156" t="s">
        <v>4328</v>
      </c>
      <c r="K7298" s="151" t="str">
        <f>IFERROR(IF(VLOOKUP(B7298,comp!$D:$L,1,FALSE)=B7298,"",""),"Novo")</f>
        <v/>
      </c>
    </row>
    <row r="7299" spans="1:11">
      <c r="A7299" s="151">
        <v>11712</v>
      </c>
      <c r="B7299" s="151">
        <v>6138</v>
      </c>
      <c r="C7299" s="151" t="s">
        <v>5394</v>
      </c>
      <c r="D7299" s="151" t="s">
        <v>727</v>
      </c>
      <c r="E7299" s="151">
        <v>0.25732680000000002</v>
      </c>
      <c r="F7299" s="154" t="s">
        <v>9806</v>
      </c>
      <c r="G7299" s="156">
        <v>2.9772710760000005</v>
      </c>
      <c r="H7299" s="156">
        <v>0</v>
      </c>
      <c r="I7299" s="156">
        <v>12.817169463000001</v>
      </c>
      <c r="J7299" s="156" t="s">
        <v>4328</v>
      </c>
      <c r="K7299" s="151" t="str">
        <f>IFERROR(IF(VLOOKUP(B7299,comp!$D:$L,1,FALSE)=B7299,"",""),"Novo")</f>
        <v/>
      </c>
    </row>
    <row r="7300" spans="1:11">
      <c r="A7300" s="151">
        <v>11712</v>
      </c>
      <c r="B7300" s="151">
        <v>7608</v>
      </c>
      <c r="C7300" s="151" t="s">
        <v>5395</v>
      </c>
      <c r="D7300" s="151" t="s">
        <v>727</v>
      </c>
      <c r="E7300" s="151">
        <v>0.27362370000000003</v>
      </c>
      <c r="F7300" s="154" t="s">
        <v>9420</v>
      </c>
      <c r="G7300" s="156">
        <v>3.3683077470000002</v>
      </c>
      <c r="H7300" s="156">
        <v>0</v>
      </c>
      <c r="I7300" s="156">
        <v>6.9729175670000005</v>
      </c>
      <c r="J7300" s="156" t="s">
        <v>4328</v>
      </c>
      <c r="K7300" s="151" t="str">
        <f>IFERROR(IF(VLOOKUP(B7300,comp!$D:$L,1,FALSE)=B7300,"",""),"Novo")</f>
        <v/>
      </c>
    </row>
    <row r="7301" spans="1:11">
      <c r="A7301" s="151">
        <v>11712</v>
      </c>
      <c r="B7301" s="151">
        <v>11679</v>
      </c>
      <c r="C7301" s="151" t="s">
        <v>5396</v>
      </c>
      <c r="D7301" s="151" t="s">
        <v>727</v>
      </c>
      <c r="E7301" s="151">
        <v>0.53382629999999998</v>
      </c>
      <c r="F7301" s="154" t="s">
        <v>7362</v>
      </c>
      <c r="G7301" s="156">
        <v>12.817169463000001</v>
      </c>
      <c r="H7301" s="156">
        <v>0</v>
      </c>
      <c r="I7301" s="156">
        <v>2.7258092730000003</v>
      </c>
      <c r="J7301" s="156" t="s">
        <v>4328</v>
      </c>
      <c r="K7301" s="151" t="str">
        <f>IFERROR(IF(VLOOKUP(B7301,comp!$D:$L,1,FALSE)=B7301,"",""),"Novo")</f>
        <v/>
      </c>
    </row>
    <row r="7302" spans="1:11">
      <c r="A7302" s="151">
        <v>11712</v>
      </c>
      <c r="B7302" s="151">
        <v>11680</v>
      </c>
      <c r="C7302" s="151" t="s">
        <v>5397</v>
      </c>
      <c r="D7302" s="151" t="s">
        <v>727</v>
      </c>
      <c r="E7302" s="151">
        <v>0.39372770000000001</v>
      </c>
      <c r="F7302" s="154" t="s">
        <v>9807</v>
      </c>
      <c r="G7302" s="156">
        <v>6.9729175670000005</v>
      </c>
      <c r="H7302" s="156">
        <v>0</v>
      </c>
      <c r="I7302" s="156">
        <v>105.52022598000001</v>
      </c>
      <c r="J7302" s="156" t="s">
        <v>4328</v>
      </c>
      <c r="K7302" s="151" t="str">
        <f>IFERROR(IF(VLOOKUP(B7302,comp!$D:$L,1,FALSE)=B7302,"",""),"Novo")</f>
        <v/>
      </c>
    </row>
    <row r="7303" spans="1:11">
      <c r="A7303" s="151">
        <v>11712</v>
      </c>
      <c r="B7303" s="151">
        <v>11711</v>
      </c>
      <c r="C7303" s="151" t="s">
        <v>5398</v>
      </c>
      <c r="D7303" s="151" t="s">
        <v>727</v>
      </c>
      <c r="E7303" s="151">
        <v>0.24623390000000001</v>
      </c>
      <c r="F7303" s="154" t="s">
        <v>8315</v>
      </c>
      <c r="G7303" s="156">
        <v>2.7258092730000003</v>
      </c>
      <c r="H7303" s="156">
        <v>0</v>
      </c>
      <c r="I7303" s="156">
        <v>65.377524222999995</v>
      </c>
      <c r="J7303" s="156" t="s">
        <v>4328</v>
      </c>
      <c r="K7303" s="151" t="str">
        <f>IFERROR(IF(VLOOKUP(B7303,comp!$D:$L,1,FALSE)=B7303,"",""),"Novo")</f>
        <v/>
      </c>
    </row>
    <row r="7304" spans="1:11">
      <c r="A7304" s="151">
        <v>11712</v>
      </c>
      <c r="B7304" s="151">
        <v>11714</v>
      </c>
      <c r="C7304" s="151" t="s">
        <v>5399</v>
      </c>
      <c r="D7304" s="151" t="s">
        <v>727</v>
      </c>
      <c r="E7304" s="151">
        <v>1.5314981999999999</v>
      </c>
      <c r="F7304" s="154" t="s">
        <v>9808</v>
      </c>
      <c r="G7304" s="156">
        <v>105.52022598000001</v>
      </c>
      <c r="H7304" s="156">
        <v>0</v>
      </c>
      <c r="I7304" s="156">
        <v>2.3459822620000002</v>
      </c>
      <c r="J7304" s="156" t="s">
        <v>4328</v>
      </c>
      <c r="K7304" s="151" t="str">
        <f>IFERROR(IF(VLOOKUP(B7304,comp!$D:$L,1,FALSE)=B7304,"",""),"Novo")</f>
        <v/>
      </c>
    </row>
    <row r="7305" spans="1:11">
      <c r="A7305" s="151">
        <v>11712</v>
      </c>
      <c r="B7305" s="151">
        <v>11717</v>
      </c>
      <c r="C7305" s="151" t="s">
        <v>5400</v>
      </c>
      <c r="D7305" s="151" t="s">
        <v>727</v>
      </c>
      <c r="E7305" s="151">
        <v>1.2055601</v>
      </c>
      <c r="F7305" s="154" t="s">
        <v>9809</v>
      </c>
      <c r="G7305" s="156">
        <v>65.377524222999995</v>
      </c>
      <c r="H7305" s="156">
        <v>0</v>
      </c>
      <c r="I7305" s="156">
        <v>16.120381483000003</v>
      </c>
      <c r="J7305" s="156" t="s">
        <v>4328</v>
      </c>
      <c r="K7305" s="151" t="str">
        <f>IFERROR(IF(VLOOKUP(B7305,comp!$D:$L,1,FALSE)=B7305,"",""),"Novo")</f>
        <v/>
      </c>
    </row>
    <row r="7306" spans="1:11">
      <c r="A7306" s="151">
        <v>11712</v>
      </c>
      <c r="B7306" s="151">
        <v>11731</v>
      </c>
      <c r="C7306" s="151" t="s">
        <v>5401</v>
      </c>
      <c r="D7306" s="151" t="s">
        <v>727</v>
      </c>
      <c r="E7306" s="151">
        <v>0.22843060000000001</v>
      </c>
      <c r="F7306" s="154" t="s">
        <v>8372</v>
      </c>
      <c r="G7306" s="156">
        <v>2.3459822620000002</v>
      </c>
      <c r="H7306" s="156">
        <v>0</v>
      </c>
      <c r="I7306" s="156">
        <v>1.9899422180000002</v>
      </c>
      <c r="J7306" s="156" t="s">
        <v>4328</v>
      </c>
      <c r="K7306" s="151" t="str">
        <f>IFERROR(IF(VLOOKUP(B7306,comp!$D:$L,1,FALSE)=B7306,"",""),"Novo")</f>
        <v/>
      </c>
    </row>
    <row r="7307" spans="1:11">
      <c r="A7307" s="151">
        <v>11712</v>
      </c>
      <c r="B7307" s="151">
        <v>11732</v>
      </c>
      <c r="C7307" s="151" t="s">
        <v>5402</v>
      </c>
      <c r="D7307" s="151" t="s">
        <v>727</v>
      </c>
      <c r="E7307" s="151">
        <v>0.59860310000000005</v>
      </c>
      <c r="F7307" s="154" t="s">
        <v>9810</v>
      </c>
      <c r="G7307" s="156">
        <v>16.120381483000003</v>
      </c>
      <c r="H7307" s="156">
        <v>0</v>
      </c>
      <c r="I7307" s="156">
        <v>3.9998597039999999</v>
      </c>
      <c r="J7307" s="156" t="s">
        <v>4328</v>
      </c>
      <c r="K7307" s="151" t="str">
        <f>IFERROR(IF(VLOOKUP(B7307,comp!$D:$L,1,FALSE)=B7307,"",""),"Novo")</f>
        <v/>
      </c>
    </row>
    <row r="7308" spans="1:11">
      <c r="A7308" s="151">
        <v>11712</v>
      </c>
      <c r="B7308" s="151">
        <v>11735</v>
      </c>
      <c r="C7308" s="151" t="s">
        <v>5403</v>
      </c>
      <c r="D7308" s="151" t="s">
        <v>727</v>
      </c>
      <c r="E7308" s="151">
        <v>0.21035329999999999</v>
      </c>
      <c r="F7308" s="154" t="s">
        <v>9811</v>
      </c>
      <c r="G7308" s="156">
        <v>1.9899422180000002</v>
      </c>
      <c r="H7308" s="156">
        <v>0</v>
      </c>
      <c r="I7308" s="156">
        <v>6.3591982739999997</v>
      </c>
      <c r="J7308" s="156" t="s">
        <v>4328</v>
      </c>
      <c r="K7308" s="151" t="str">
        <f>IFERROR(IF(VLOOKUP(B7308,comp!$D:$L,1,FALSE)=B7308,"",""),"Novo")</f>
        <v/>
      </c>
    </row>
    <row r="7309" spans="1:11">
      <c r="A7309" s="151">
        <v>11712</v>
      </c>
      <c r="B7309" s="151">
        <v>11737</v>
      </c>
      <c r="C7309" s="151" t="s">
        <v>5404</v>
      </c>
      <c r="D7309" s="151" t="s">
        <v>727</v>
      </c>
      <c r="E7309" s="151">
        <v>0.2982744</v>
      </c>
      <c r="F7309" s="154" t="s">
        <v>9812</v>
      </c>
      <c r="G7309" s="156">
        <v>3.9998597039999999</v>
      </c>
      <c r="H7309" s="156">
        <v>0</v>
      </c>
      <c r="I7309" s="156">
        <v>1.994639584</v>
      </c>
      <c r="J7309" s="156" t="s">
        <v>4328</v>
      </c>
      <c r="K7309" s="151" t="str">
        <f>IFERROR(IF(VLOOKUP(B7309,comp!$D:$L,1,FALSE)=B7309,"",""),"Novo")</f>
        <v/>
      </c>
    </row>
    <row r="7310" spans="1:11">
      <c r="A7310" s="151">
        <v>11712</v>
      </c>
      <c r="B7310" s="151">
        <v>11738</v>
      </c>
      <c r="C7310" s="151" t="s">
        <v>5405</v>
      </c>
      <c r="D7310" s="151" t="s">
        <v>727</v>
      </c>
      <c r="E7310" s="151">
        <v>0.37606139999999999</v>
      </c>
      <c r="F7310" s="154" t="s">
        <v>9813</v>
      </c>
      <c r="G7310" s="156">
        <v>6.3591982739999997</v>
      </c>
      <c r="H7310" s="156">
        <v>0</v>
      </c>
      <c r="I7310" s="156">
        <v>3.2338371420000001</v>
      </c>
      <c r="J7310" s="156" t="s">
        <v>4328</v>
      </c>
      <c r="K7310" s="151" t="str">
        <f>IFERROR(IF(VLOOKUP(B7310,comp!$D:$L,1,FALSE)=B7310,"",""),"Novo")</f>
        <v/>
      </c>
    </row>
    <row r="7311" spans="1:11">
      <c r="A7311" s="151">
        <v>11712</v>
      </c>
      <c r="B7311" s="151">
        <v>11739</v>
      </c>
      <c r="C7311" s="151" t="s">
        <v>5406</v>
      </c>
      <c r="D7311" s="151" t="s">
        <v>727</v>
      </c>
      <c r="E7311" s="151">
        <v>0.21062719999999999</v>
      </c>
      <c r="F7311" s="154" t="s">
        <v>9814</v>
      </c>
      <c r="G7311" s="156">
        <v>1.994639584</v>
      </c>
      <c r="H7311" s="156">
        <v>0</v>
      </c>
      <c r="I7311" s="156">
        <v>2.278455256</v>
      </c>
      <c r="J7311" s="156" t="s">
        <v>4328</v>
      </c>
      <c r="K7311" s="151" t="str">
        <f>IFERROR(IF(VLOOKUP(B7311,comp!$D:$L,1,FALSE)=B7311,"",""),"Novo")</f>
        <v/>
      </c>
    </row>
    <row r="7312" spans="1:11">
      <c r="A7312" s="151">
        <v>11712</v>
      </c>
      <c r="B7312" s="151">
        <v>11741</v>
      </c>
      <c r="C7312" s="151" t="s">
        <v>5407</v>
      </c>
      <c r="D7312" s="151" t="s">
        <v>727</v>
      </c>
      <c r="E7312" s="151">
        <v>0.26814569999999999</v>
      </c>
      <c r="F7312" s="154" t="s">
        <v>8208</v>
      </c>
      <c r="G7312" s="156">
        <v>3.2338371420000001</v>
      </c>
      <c r="H7312" s="156">
        <v>0</v>
      </c>
      <c r="I7312" s="156">
        <v>5.6143803309999996</v>
      </c>
      <c r="J7312" s="156" t="s">
        <v>4328</v>
      </c>
      <c r="K7312" s="151" t="str">
        <f>IFERROR(IF(VLOOKUP(B7312,comp!$D:$L,1,FALSE)=B7312,"",""),"Novo")</f>
        <v/>
      </c>
    </row>
    <row r="7313" spans="1:11">
      <c r="A7313" s="151">
        <v>11712</v>
      </c>
      <c r="B7313" s="151">
        <v>11743</v>
      </c>
      <c r="C7313" s="151" t="s">
        <v>5408</v>
      </c>
      <c r="D7313" s="151" t="s">
        <v>727</v>
      </c>
      <c r="E7313" s="151">
        <v>0.22514380000000001</v>
      </c>
      <c r="F7313" s="154" t="s">
        <v>9815</v>
      </c>
      <c r="G7313" s="156">
        <v>2.278455256</v>
      </c>
      <c r="H7313" s="156">
        <v>0</v>
      </c>
      <c r="I7313" s="156">
        <v>227.341676046</v>
      </c>
      <c r="J7313" s="156" t="s">
        <v>4328</v>
      </c>
      <c r="K7313" s="151" t="str">
        <f>IFERROR(IF(VLOOKUP(B7313,comp!$D:$L,1,FALSE)=B7313,"",""),"Novo")</f>
        <v/>
      </c>
    </row>
    <row r="7314" spans="1:11">
      <c r="A7314" s="151">
        <v>11712</v>
      </c>
      <c r="B7314" s="151">
        <v>11745</v>
      </c>
      <c r="C7314" s="151" t="s">
        <v>5409</v>
      </c>
      <c r="D7314" s="151" t="s">
        <v>727</v>
      </c>
      <c r="E7314" s="151">
        <v>0.35332789999999997</v>
      </c>
      <c r="F7314" s="154" t="s">
        <v>9816</v>
      </c>
      <c r="G7314" s="156">
        <v>5.6143803309999996</v>
      </c>
      <c r="H7314" s="156">
        <v>0</v>
      </c>
      <c r="I7314" s="156">
        <v>9.0882004979999991</v>
      </c>
      <c r="J7314" s="156" t="s">
        <v>4328</v>
      </c>
      <c r="K7314" s="151" t="str">
        <f>IFERROR(IF(VLOOKUP(B7314,comp!$D:$L,1,FALSE)=B7314,"",""),"Novo")</f>
        <v/>
      </c>
    </row>
    <row r="7315" spans="1:11">
      <c r="A7315" s="151">
        <v>11712</v>
      </c>
      <c r="B7315" s="151">
        <v>11880</v>
      </c>
      <c r="C7315" s="151" t="s">
        <v>5410</v>
      </c>
      <c r="D7315" s="151" t="s">
        <v>727</v>
      </c>
      <c r="E7315" s="151">
        <v>2.2480142000000001</v>
      </c>
      <c r="F7315" s="154" t="s">
        <v>9817</v>
      </c>
      <c r="G7315" s="156">
        <v>227.341676046</v>
      </c>
      <c r="H7315" s="156">
        <v>0</v>
      </c>
      <c r="I7315" s="156">
        <v>42.529989762000007</v>
      </c>
      <c r="J7315" s="156" t="s">
        <v>4328</v>
      </c>
      <c r="K7315" s="151" t="str">
        <f>IFERROR(IF(VLOOKUP(B7315,comp!$D:$L,1,FALSE)=B7315,"",""),"Novo")</f>
        <v/>
      </c>
    </row>
    <row r="7316" spans="1:11">
      <c r="A7316" s="151">
        <v>11712</v>
      </c>
      <c r="B7316" s="151">
        <v>12613</v>
      </c>
      <c r="C7316" s="151" t="s">
        <v>5411</v>
      </c>
      <c r="D7316" s="151" t="s">
        <v>727</v>
      </c>
      <c r="E7316" s="151">
        <v>0.44946589999999997</v>
      </c>
      <c r="F7316" s="154" t="s">
        <v>9818</v>
      </c>
      <c r="G7316" s="156">
        <v>9.0882004979999991</v>
      </c>
      <c r="H7316" s="156">
        <v>0</v>
      </c>
      <c r="I7316" s="156">
        <v>3206.5713259720001</v>
      </c>
      <c r="J7316" s="156" t="s">
        <v>4328</v>
      </c>
      <c r="K7316" s="151" t="str">
        <f>IFERROR(IF(VLOOKUP(B7316,comp!$D:$L,1,FALSE)=B7316,"",""),"Novo")</f>
        <v/>
      </c>
    </row>
    <row r="7317" spans="1:11">
      <c r="A7317" s="151">
        <v>11712</v>
      </c>
      <c r="B7317" s="151">
        <v>34643</v>
      </c>
      <c r="C7317" s="151" t="s">
        <v>2571</v>
      </c>
      <c r="D7317" s="151" t="s">
        <v>727</v>
      </c>
      <c r="E7317" s="151">
        <v>0.97233630000000004</v>
      </c>
      <c r="F7317" s="154" t="s">
        <v>9819</v>
      </c>
      <c r="G7317" s="156">
        <v>42.529989762000007</v>
      </c>
      <c r="H7317" s="156">
        <v>0</v>
      </c>
      <c r="I7317" s="156">
        <v>145.90701403</v>
      </c>
      <c r="J7317" s="156" t="s">
        <v>4328</v>
      </c>
      <c r="K7317" s="151" t="str">
        <f>IFERROR(IF(VLOOKUP(B7317,comp!$D:$L,1,FALSE)=B7317,"",""),"Novo")</f>
        <v/>
      </c>
    </row>
    <row r="7318" spans="1:11">
      <c r="A7318" s="151">
        <v>11712</v>
      </c>
      <c r="B7318" s="151">
        <v>35277</v>
      </c>
      <c r="C7318" s="151" t="s">
        <v>5412</v>
      </c>
      <c r="D7318" s="151" t="s">
        <v>727</v>
      </c>
      <c r="E7318" s="151">
        <v>8.4423446000000002</v>
      </c>
      <c r="F7318" s="154" t="s">
        <v>9820</v>
      </c>
      <c r="G7318" s="156">
        <v>3206.5713259720001</v>
      </c>
      <c r="H7318" s="156">
        <v>0</v>
      </c>
      <c r="I7318" s="156">
        <v>106.22275918899999</v>
      </c>
      <c r="J7318" s="156" t="s">
        <v>4328</v>
      </c>
      <c r="K7318" s="151" t="str">
        <f>IFERROR(IF(VLOOKUP(B7318,comp!$D:$L,1,FALSE)=B7318,"",""),"Novo")</f>
        <v/>
      </c>
    </row>
    <row r="7319" spans="1:11">
      <c r="A7319" s="151">
        <v>11712</v>
      </c>
      <c r="B7319" s="151">
        <v>41474</v>
      </c>
      <c r="C7319" s="151" t="s">
        <v>5413</v>
      </c>
      <c r="D7319" s="151" t="s">
        <v>727</v>
      </c>
      <c r="E7319" s="151">
        <v>1.8008765</v>
      </c>
      <c r="F7319" s="154" t="s">
        <v>9821</v>
      </c>
      <c r="G7319" s="156">
        <v>145.90701403</v>
      </c>
      <c r="H7319" s="156">
        <v>0</v>
      </c>
      <c r="I7319" s="156">
        <v>509.23871715200005</v>
      </c>
      <c r="J7319" s="156" t="s">
        <v>4328</v>
      </c>
      <c r="K7319" s="151" t="str">
        <f>IFERROR(IF(VLOOKUP(B7319,comp!$D:$L,1,FALSE)=B7319,"",""),"Novo")</f>
        <v/>
      </c>
    </row>
    <row r="7320" spans="1:11">
      <c r="A7320" s="151">
        <v>11712</v>
      </c>
      <c r="B7320" s="151">
        <v>41475</v>
      </c>
      <c r="C7320" s="151" t="s">
        <v>5414</v>
      </c>
      <c r="D7320" s="151" t="s">
        <v>727</v>
      </c>
      <c r="E7320" s="151">
        <v>1.5365652999999999</v>
      </c>
      <c r="F7320" s="154" t="s">
        <v>9822</v>
      </c>
      <c r="G7320" s="156">
        <v>106.22275918899999</v>
      </c>
      <c r="H7320" s="156">
        <v>0</v>
      </c>
      <c r="I7320" s="156">
        <v>57.179820927999998</v>
      </c>
      <c r="J7320" s="156" t="s">
        <v>4328</v>
      </c>
      <c r="K7320" s="151" t="str">
        <f>IFERROR(IF(VLOOKUP(B7320,comp!$D:$L,1,FALSE)=B7320,"",""),"Novo")</f>
        <v/>
      </c>
    </row>
    <row r="7321" spans="1:11">
      <c r="A7321" s="151">
        <v>11712</v>
      </c>
      <c r="B7321" s="151">
        <v>41476</v>
      </c>
      <c r="C7321" s="151" t="s">
        <v>5415</v>
      </c>
      <c r="D7321" s="151" t="s">
        <v>727</v>
      </c>
      <c r="E7321" s="151">
        <v>3.3644207000000002</v>
      </c>
      <c r="F7321" s="154" t="s">
        <v>9823</v>
      </c>
      <c r="G7321" s="156">
        <v>509.23871715200005</v>
      </c>
      <c r="H7321" s="156">
        <v>0</v>
      </c>
      <c r="I7321" s="156">
        <v>46</v>
      </c>
      <c r="J7321" s="156" t="s">
        <v>4328</v>
      </c>
      <c r="K7321" s="151" t="str">
        <f>IFERROR(IF(VLOOKUP(B7321,comp!$D:$L,1,FALSE)=B7321,"",""),"Novo")</f>
        <v/>
      </c>
    </row>
    <row r="7322" spans="1:11">
      <c r="A7322" s="151">
        <v>11712</v>
      </c>
      <c r="B7322" s="151">
        <v>41480</v>
      </c>
      <c r="C7322" s="151" t="s">
        <v>5416</v>
      </c>
      <c r="D7322" s="151" t="s">
        <v>727</v>
      </c>
      <c r="E7322" s="151">
        <v>1.1273624</v>
      </c>
      <c r="F7322" s="154" t="s">
        <v>9824</v>
      </c>
      <c r="G7322" s="156">
        <v>57.179820927999998</v>
      </c>
      <c r="H7322" s="156">
        <v>0</v>
      </c>
      <c r="I7322" s="156">
        <v>48.412419198000002</v>
      </c>
      <c r="J7322" s="156" t="s">
        <v>4328</v>
      </c>
      <c r="K7322" s="151" t="str">
        <f>IFERROR(IF(VLOOKUP(B7322,comp!$D:$L,1,FALSE)=B7322,"",""),"Novo")</f>
        <v/>
      </c>
    </row>
    <row r="7323" spans="1:11">
      <c r="A7323" s="151">
        <v>11757</v>
      </c>
      <c r="B7323" s="151">
        <v>11757</v>
      </c>
      <c r="C7323" s="151" t="s">
        <v>5417</v>
      </c>
      <c r="D7323" s="151" t="s">
        <v>727</v>
      </c>
      <c r="E7323" s="151">
        <v>1</v>
      </c>
      <c r="F7323" s="154" t="s">
        <v>9825</v>
      </c>
      <c r="G7323" s="156">
        <v>46</v>
      </c>
      <c r="H7323" s="156">
        <v>0</v>
      </c>
      <c r="I7323" s="156">
        <v>28.253261015</v>
      </c>
      <c r="J7323" s="156" t="s">
        <v>4328</v>
      </c>
      <c r="K7323" s="151" t="str">
        <f>IFERROR(IF(VLOOKUP(B7323,comp!$D:$L,1,FALSE)=B7323,"",""),"Novo")</f>
        <v/>
      </c>
    </row>
    <row r="7324" spans="1:11">
      <c r="A7324" s="151">
        <v>11757</v>
      </c>
      <c r="B7324" s="151">
        <v>11703</v>
      </c>
      <c r="C7324" s="151" t="s">
        <v>5418</v>
      </c>
      <c r="D7324" s="151" t="s">
        <v>727</v>
      </c>
      <c r="E7324" s="151">
        <v>1.0259042</v>
      </c>
      <c r="F7324" s="154" t="s">
        <v>9826</v>
      </c>
      <c r="G7324" s="156">
        <v>48.412419198000002</v>
      </c>
      <c r="H7324" s="156">
        <v>0</v>
      </c>
      <c r="I7324" s="156">
        <v>68.502741513000004</v>
      </c>
      <c r="J7324" s="156" t="s">
        <v>4328</v>
      </c>
      <c r="K7324" s="151" t="str">
        <f>IFERROR(IF(VLOOKUP(B7324,comp!$D:$L,1,FALSE)=B7324,"",""),"Novo")</f>
        <v/>
      </c>
    </row>
    <row r="7325" spans="1:11">
      <c r="A7325" s="151">
        <v>11757</v>
      </c>
      <c r="B7325" s="151">
        <v>21101</v>
      </c>
      <c r="C7325" s="151" t="s">
        <v>5419</v>
      </c>
      <c r="D7325" s="151" t="s">
        <v>727</v>
      </c>
      <c r="E7325" s="151">
        <v>0.78372430000000004</v>
      </c>
      <c r="F7325" s="154" t="s">
        <v>9827</v>
      </c>
      <c r="G7325" s="156">
        <v>28.253261015</v>
      </c>
      <c r="H7325" s="156">
        <v>0</v>
      </c>
      <c r="I7325" s="156">
        <v>21.230446874999998</v>
      </c>
      <c r="J7325" s="156" t="s">
        <v>4328</v>
      </c>
      <c r="K7325" s="151" t="str">
        <f>IFERROR(IF(VLOOKUP(B7325,comp!$D:$L,1,FALSE)=B7325,"",""),"Novo")</f>
        <v/>
      </c>
    </row>
    <row r="7326" spans="1:11">
      <c r="A7326" s="151">
        <v>11757</v>
      </c>
      <c r="B7326" s="151">
        <v>21102</v>
      </c>
      <c r="C7326" s="151" t="s">
        <v>5420</v>
      </c>
      <c r="D7326" s="151" t="s">
        <v>727</v>
      </c>
      <c r="E7326" s="151">
        <v>1.2204301</v>
      </c>
      <c r="F7326" s="154" t="s">
        <v>9828</v>
      </c>
      <c r="G7326" s="156">
        <v>68.502741513000004</v>
      </c>
      <c r="H7326" s="156">
        <v>0</v>
      </c>
      <c r="I7326" s="156">
        <v>319.716155238</v>
      </c>
      <c r="J7326" s="156" t="s">
        <v>4328</v>
      </c>
      <c r="K7326" s="151" t="str">
        <f>IFERROR(IF(VLOOKUP(B7326,comp!$D:$L,1,FALSE)=B7326,"",""),"Novo")</f>
        <v/>
      </c>
    </row>
    <row r="7327" spans="1:11">
      <c r="A7327" s="151">
        <v>11757</v>
      </c>
      <c r="B7327" s="151">
        <v>37399</v>
      </c>
      <c r="C7327" s="151" t="s">
        <v>5421</v>
      </c>
      <c r="D7327" s="151" t="s">
        <v>727</v>
      </c>
      <c r="E7327" s="151">
        <v>0.67937429999999999</v>
      </c>
      <c r="F7327" s="154" t="s">
        <v>9829</v>
      </c>
      <c r="G7327" s="156">
        <v>21.230446874999998</v>
      </c>
      <c r="H7327" s="156">
        <v>0</v>
      </c>
      <c r="I7327" s="156">
        <v>53.9</v>
      </c>
      <c r="J7327" s="156" t="s">
        <v>4328</v>
      </c>
      <c r="K7327" s="151" t="str">
        <f>IFERROR(IF(VLOOKUP(B7327,comp!$D:$L,1,FALSE)=B7327,"",""),"Novo")</f>
        <v/>
      </c>
    </row>
    <row r="7328" spans="1:11">
      <c r="A7328" s="151">
        <v>11757</v>
      </c>
      <c r="B7328" s="151">
        <v>39398</v>
      </c>
      <c r="C7328" s="151" t="s">
        <v>5422</v>
      </c>
      <c r="D7328" s="151" t="s">
        <v>727</v>
      </c>
      <c r="E7328" s="151">
        <v>2.6363994000000002</v>
      </c>
      <c r="F7328" s="154" t="s">
        <v>9830</v>
      </c>
      <c r="G7328" s="156">
        <v>319.716155238</v>
      </c>
      <c r="H7328" s="156">
        <v>0</v>
      </c>
      <c r="I7328" s="156">
        <v>58.419139718000004</v>
      </c>
      <c r="J7328" s="156" t="s">
        <v>4328</v>
      </c>
      <c r="K7328" s="151" t="str">
        <f>IFERROR(IF(VLOOKUP(B7328,comp!$D:$L,1,FALSE)=B7328,"",""),"Novo")</f>
        <v/>
      </c>
    </row>
    <row r="7329" spans="1:11">
      <c r="A7329" s="151">
        <v>11758</v>
      </c>
      <c r="B7329" s="151">
        <v>11758</v>
      </c>
      <c r="C7329" s="151" t="s">
        <v>5423</v>
      </c>
      <c r="D7329" s="151" t="s">
        <v>727</v>
      </c>
      <c r="E7329" s="151">
        <v>1</v>
      </c>
      <c r="F7329" s="154" t="s">
        <v>9831</v>
      </c>
      <c r="G7329" s="156">
        <v>53.9</v>
      </c>
      <c r="H7329" s="156">
        <v>0</v>
      </c>
      <c r="I7329" s="156">
        <v>58.419139718000004</v>
      </c>
      <c r="J7329" s="156" t="s">
        <v>4328</v>
      </c>
      <c r="K7329" s="151" t="str">
        <f>IFERROR(IF(VLOOKUP(B7329,comp!$D:$L,1,FALSE)=B7329,"",""),"Novo")</f>
        <v/>
      </c>
    </row>
    <row r="7330" spans="1:11">
      <c r="A7330" s="151">
        <v>11758</v>
      </c>
      <c r="B7330" s="151">
        <v>37400</v>
      </c>
      <c r="C7330" s="151" t="s">
        <v>5424</v>
      </c>
      <c r="D7330" s="151" t="s">
        <v>727</v>
      </c>
      <c r="E7330" s="151">
        <v>1.0411538</v>
      </c>
      <c r="F7330" s="154" t="s">
        <v>9832</v>
      </c>
      <c r="G7330" s="156">
        <v>58.419139718000004</v>
      </c>
      <c r="H7330" s="156">
        <v>0</v>
      </c>
      <c r="I7330" s="156">
        <v>4100</v>
      </c>
      <c r="J7330" s="156" t="s">
        <v>4328</v>
      </c>
      <c r="K7330" s="151" t="str">
        <f>IFERROR(IF(VLOOKUP(B7330,comp!$D:$L,1,FALSE)=B7330,"",""),"Novo")</f>
        <v/>
      </c>
    </row>
    <row r="7331" spans="1:11">
      <c r="A7331" s="151">
        <v>11758</v>
      </c>
      <c r="B7331" s="151">
        <v>37401</v>
      </c>
      <c r="C7331" s="151" t="s">
        <v>5425</v>
      </c>
      <c r="D7331" s="151" t="s">
        <v>727</v>
      </c>
      <c r="E7331" s="151">
        <v>1.0411538</v>
      </c>
      <c r="F7331" s="154" t="s">
        <v>9832</v>
      </c>
      <c r="G7331" s="156">
        <v>58.419139718000004</v>
      </c>
      <c r="H7331" s="156">
        <v>0</v>
      </c>
      <c r="I7331" s="156">
        <v>7514.1149381999994</v>
      </c>
      <c r="J7331" s="156" t="s">
        <v>4328</v>
      </c>
      <c r="K7331" s="151" t="str">
        <f>IFERROR(IF(VLOOKUP(B7331,comp!$D:$L,1,FALSE)=B7331,"",""),"Novo")</f>
        <v/>
      </c>
    </row>
    <row r="7332" spans="1:11">
      <c r="A7332" s="151">
        <v>11816</v>
      </c>
      <c r="B7332" s="151">
        <v>11816</v>
      </c>
      <c r="C7332" s="151" t="s">
        <v>5426</v>
      </c>
      <c r="D7332" s="151" t="s">
        <v>727</v>
      </c>
      <c r="E7332" s="151">
        <v>1</v>
      </c>
      <c r="F7332" s="154" t="s">
        <v>9833</v>
      </c>
      <c r="G7332" s="156">
        <v>4100</v>
      </c>
      <c r="H7332" s="156">
        <v>0</v>
      </c>
      <c r="I7332" s="156">
        <v>19426.769175230998</v>
      </c>
      <c r="J7332" s="156" t="s">
        <v>4328</v>
      </c>
      <c r="K7332" s="151" t="str">
        <f>IFERROR(IF(VLOOKUP(B7332,comp!$D:$L,1,FALSE)=B7332,"",""),"Novo")</f>
        <v/>
      </c>
    </row>
    <row r="7333" spans="1:11">
      <c r="A7333" s="151">
        <v>11816</v>
      </c>
      <c r="B7333" s="151">
        <v>11811</v>
      </c>
      <c r="C7333" s="151" t="s">
        <v>5427</v>
      </c>
      <c r="D7333" s="151" t="s">
        <v>727</v>
      </c>
      <c r="E7333" s="151">
        <v>1.3537775000000001</v>
      </c>
      <c r="F7333" s="154" t="s">
        <v>9834</v>
      </c>
      <c r="G7333" s="156">
        <v>7514.1149381999994</v>
      </c>
      <c r="H7333" s="156">
        <v>0</v>
      </c>
      <c r="I7333" s="156">
        <v>51395.876128529999</v>
      </c>
      <c r="J7333" s="156" t="s">
        <v>4328</v>
      </c>
      <c r="K7333" s="151" t="str">
        <f>IFERROR(IF(VLOOKUP(B7333,comp!$D:$L,1,FALSE)=B7333,"",""),"Novo")</f>
        <v/>
      </c>
    </row>
    <row r="7334" spans="1:11">
      <c r="A7334" s="151">
        <v>11816</v>
      </c>
      <c r="B7334" s="151">
        <v>11814</v>
      </c>
      <c r="C7334" s="151" t="s">
        <v>5428</v>
      </c>
      <c r="D7334" s="151" t="s">
        <v>727</v>
      </c>
      <c r="E7334" s="151">
        <v>2.1767493</v>
      </c>
      <c r="F7334" s="154" t="s">
        <v>9835</v>
      </c>
      <c r="G7334" s="156">
        <v>19426.769175230998</v>
      </c>
      <c r="H7334" s="156">
        <v>0</v>
      </c>
      <c r="I7334" s="156">
        <v>30628.630375616001</v>
      </c>
      <c r="J7334" s="156" t="s">
        <v>4328</v>
      </c>
      <c r="K7334" s="151" t="str">
        <f>IFERROR(IF(VLOOKUP(B7334,comp!$D:$L,1,FALSE)=B7334,"",""),"Novo")</f>
        <v/>
      </c>
    </row>
    <row r="7335" spans="1:11">
      <c r="A7335" s="151">
        <v>11816</v>
      </c>
      <c r="B7335" s="151">
        <v>14185</v>
      </c>
      <c r="C7335" s="151" t="s">
        <v>5429</v>
      </c>
      <c r="D7335" s="151" t="s">
        <v>727</v>
      </c>
      <c r="E7335" s="151">
        <v>3.5405631</v>
      </c>
      <c r="F7335" s="154" t="s">
        <v>9836</v>
      </c>
      <c r="G7335" s="156">
        <v>51395.876128529999</v>
      </c>
      <c r="H7335" s="156">
        <v>0</v>
      </c>
      <c r="I7335" s="156">
        <v>3606.0539780999998</v>
      </c>
      <c r="J7335" s="156" t="s">
        <v>4328</v>
      </c>
      <c r="K7335" s="151" t="str">
        <f>IFERROR(IF(VLOOKUP(B7335,comp!$D:$L,1,FALSE)=B7335,"",""),"Novo")</f>
        <v/>
      </c>
    </row>
    <row r="7336" spans="1:11">
      <c r="A7336" s="151">
        <v>11816</v>
      </c>
      <c r="B7336" s="151">
        <v>14186</v>
      </c>
      <c r="C7336" s="151" t="s">
        <v>5430</v>
      </c>
      <c r="D7336" s="151" t="s">
        <v>727</v>
      </c>
      <c r="E7336" s="151">
        <v>2.7332032000000002</v>
      </c>
      <c r="F7336" s="154" t="s">
        <v>9837</v>
      </c>
      <c r="G7336" s="156">
        <v>30628.630375616001</v>
      </c>
      <c r="H7336" s="156">
        <v>0</v>
      </c>
      <c r="I7336" s="156">
        <v>6.61</v>
      </c>
      <c r="J7336" s="156" t="s">
        <v>4328</v>
      </c>
      <c r="K7336" s="151" t="str">
        <f>IFERROR(IF(VLOOKUP(B7336,comp!$D:$L,1,FALSE)=B7336,"",""),"Novo")</f>
        <v/>
      </c>
    </row>
    <row r="7337" spans="1:11">
      <c r="A7337" s="151">
        <v>11816</v>
      </c>
      <c r="B7337" s="151">
        <v>21100</v>
      </c>
      <c r="C7337" s="151" t="s">
        <v>5431</v>
      </c>
      <c r="D7337" s="151" t="s">
        <v>727</v>
      </c>
      <c r="E7337" s="151">
        <v>0.93783099999999997</v>
      </c>
      <c r="F7337" s="154" t="s">
        <v>9838</v>
      </c>
      <c r="G7337" s="156">
        <v>3606.0539780999998</v>
      </c>
      <c r="H7337" s="156">
        <v>0</v>
      </c>
      <c r="I7337" s="156">
        <v>4.614046007999999</v>
      </c>
      <c r="J7337" s="156" t="s">
        <v>4328</v>
      </c>
      <c r="K7337" s="151" t="str">
        <f>IFERROR(IF(VLOOKUP(B7337,comp!$D:$L,1,FALSE)=B7337,"",""),"Novo")</f>
        <v/>
      </c>
    </row>
    <row r="7338" spans="1:11">
      <c r="A7338" s="151">
        <v>11856</v>
      </c>
      <c r="B7338" s="151">
        <v>11856</v>
      </c>
      <c r="C7338" s="151" t="s">
        <v>5432</v>
      </c>
      <c r="D7338" s="151" t="s">
        <v>727</v>
      </c>
      <c r="E7338" s="151">
        <v>1</v>
      </c>
      <c r="F7338" s="154" t="s">
        <v>9839</v>
      </c>
      <c r="G7338" s="156">
        <v>6.61</v>
      </c>
      <c r="H7338" s="156">
        <v>0</v>
      </c>
      <c r="I7338" s="156">
        <v>9.1341983249999981</v>
      </c>
      <c r="J7338" s="156" t="s">
        <v>4328</v>
      </c>
      <c r="K7338" s="151" t="str">
        <f>IFERROR(IF(VLOOKUP(B7338,comp!$D:$L,1,FALSE)=B7338,"",""),"Novo")</f>
        <v/>
      </c>
    </row>
    <row r="7339" spans="1:11">
      <c r="A7339" s="151">
        <v>11856</v>
      </c>
      <c r="B7339" s="151">
        <v>1535</v>
      </c>
      <c r="C7339" s="151" t="s">
        <v>5433</v>
      </c>
      <c r="D7339" s="151" t="s">
        <v>727</v>
      </c>
      <c r="E7339" s="151">
        <v>0.83587789999999995</v>
      </c>
      <c r="F7339" s="154" t="s">
        <v>7144</v>
      </c>
      <c r="G7339" s="156">
        <v>4.614046007999999</v>
      </c>
      <c r="H7339" s="156">
        <v>0</v>
      </c>
      <c r="I7339" s="156">
        <v>80.411068279999995</v>
      </c>
      <c r="J7339" s="156" t="s">
        <v>4328</v>
      </c>
      <c r="K7339" s="151" t="str">
        <f>IFERROR(IF(VLOOKUP(B7339,comp!$D:$L,1,FALSE)=B7339,"",""),"Novo")</f>
        <v/>
      </c>
    </row>
    <row r="7340" spans="1:11">
      <c r="A7340" s="151">
        <v>11856</v>
      </c>
      <c r="B7340" s="151">
        <v>1539</v>
      </c>
      <c r="C7340" s="151" t="s">
        <v>5434</v>
      </c>
      <c r="D7340" s="151" t="s">
        <v>727</v>
      </c>
      <c r="E7340" s="151">
        <v>1.1755724999999999</v>
      </c>
      <c r="F7340" s="154" t="s">
        <v>9840</v>
      </c>
      <c r="G7340" s="156">
        <v>9.1341983249999981</v>
      </c>
      <c r="H7340" s="156">
        <v>0</v>
      </c>
      <c r="I7340" s="156">
        <v>118.53017107199999</v>
      </c>
      <c r="J7340" s="156" t="s">
        <v>4328</v>
      </c>
      <c r="K7340" s="151" t="str">
        <f>IFERROR(IF(VLOOKUP(B7340,comp!$D:$L,1,FALSE)=B7340,"",""),"Novo")</f>
        <v/>
      </c>
    </row>
    <row r="7341" spans="1:11">
      <c r="A7341" s="151">
        <v>11856</v>
      </c>
      <c r="B7341" s="151">
        <v>1542</v>
      </c>
      <c r="C7341" s="151" t="s">
        <v>5435</v>
      </c>
      <c r="D7341" s="151" t="s">
        <v>727</v>
      </c>
      <c r="E7341" s="151">
        <v>3.4885495999999998</v>
      </c>
      <c r="F7341" s="154" t="s">
        <v>8498</v>
      </c>
      <c r="G7341" s="156">
        <v>80.411068279999995</v>
      </c>
      <c r="H7341" s="156">
        <v>0</v>
      </c>
      <c r="I7341" s="156">
        <v>665.25127543700012</v>
      </c>
      <c r="J7341" s="156" t="s">
        <v>4328</v>
      </c>
      <c r="K7341" s="151" t="str">
        <f>IFERROR(IF(VLOOKUP(B7341,comp!$D:$L,1,FALSE)=B7341,"",""),"Novo")</f>
        <v/>
      </c>
    </row>
    <row r="7342" spans="1:11">
      <c r="A7342" s="151">
        <v>11856</v>
      </c>
      <c r="B7342" s="151">
        <v>1543</v>
      </c>
      <c r="C7342" s="151" t="s">
        <v>5436</v>
      </c>
      <c r="D7342" s="151" t="s">
        <v>727</v>
      </c>
      <c r="E7342" s="151">
        <v>4.2347327999999997</v>
      </c>
      <c r="F7342" s="154" t="s">
        <v>7267</v>
      </c>
      <c r="G7342" s="156">
        <v>118.53017107199999</v>
      </c>
      <c r="H7342" s="156">
        <v>0</v>
      </c>
      <c r="I7342" s="156">
        <v>1894.3986626700002</v>
      </c>
      <c r="J7342" s="156" t="s">
        <v>4328</v>
      </c>
      <c r="K7342" s="151" t="str">
        <f>IFERROR(IF(VLOOKUP(B7342,comp!$D:$L,1,FALSE)=B7342,"",""),"Novo")</f>
        <v/>
      </c>
    </row>
    <row r="7343" spans="1:11">
      <c r="A7343" s="151">
        <v>11856</v>
      </c>
      <c r="B7343" s="151">
        <v>1545</v>
      </c>
      <c r="C7343" s="151" t="s">
        <v>5437</v>
      </c>
      <c r="D7343" s="151" t="s">
        <v>727</v>
      </c>
      <c r="E7343" s="151">
        <v>10.032442700000001</v>
      </c>
      <c r="F7343" s="154" t="s">
        <v>9841</v>
      </c>
      <c r="G7343" s="156">
        <v>665.25127543700012</v>
      </c>
      <c r="H7343" s="156">
        <v>0</v>
      </c>
      <c r="I7343" s="156">
        <v>2766.332828866</v>
      </c>
      <c r="J7343" s="156" t="s">
        <v>4328</v>
      </c>
      <c r="K7343" s="151" t="str">
        <f>IFERROR(IF(VLOOKUP(B7343,comp!$D:$L,1,FALSE)=B7343,"",""),"Novo")</f>
        <v/>
      </c>
    </row>
    <row r="7344" spans="1:11">
      <c r="A7344" s="151">
        <v>11856</v>
      </c>
      <c r="B7344" s="151">
        <v>1546</v>
      </c>
      <c r="C7344" s="151" t="s">
        <v>5438</v>
      </c>
      <c r="D7344" s="151" t="s">
        <v>727</v>
      </c>
      <c r="E7344" s="151">
        <v>16.9293893</v>
      </c>
      <c r="F7344" s="154" t="s">
        <v>9842</v>
      </c>
      <c r="G7344" s="156">
        <v>1894.3986626700002</v>
      </c>
      <c r="H7344" s="156">
        <v>0</v>
      </c>
      <c r="I7344" s="156">
        <v>10.159351019999999</v>
      </c>
      <c r="J7344" s="156" t="s">
        <v>4328</v>
      </c>
      <c r="K7344" s="151" t="str">
        <f>IFERROR(IF(VLOOKUP(B7344,comp!$D:$L,1,FALSE)=B7344,"",""),"Novo")</f>
        <v/>
      </c>
    </row>
    <row r="7345" spans="1:11">
      <c r="A7345" s="151">
        <v>11856</v>
      </c>
      <c r="B7345" s="151">
        <v>1547</v>
      </c>
      <c r="C7345" s="151" t="s">
        <v>5439</v>
      </c>
      <c r="D7345" s="151" t="s">
        <v>727</v>
      </c>
      <c r="E7345" s="151">
        <v>20.4580153</v>
      </c>
      <c r="F7345" s="154" t="s">
        <v>9843</v>
      </c>
      <c r="G7345" s="156">
        <v>2766.332828866</v>
      </c>
      <c r="H7345" s="156">
        <v>0</v>
      </c>
      <c r="I7345" s="156">
        <v>41.3</v>
      </c>
      <c r="J7345" s="156" t="s">
        <v>4328</v>
      </c>
      <c r="K7345" s="151" t="str">
        <f>IFERROR(IF(VLOOKUP(B7345,comp!$D:$L,1,FALSE)=B7345,"",""),"Novo")</f>
        <v/>
      </c>
    </row>
    <row r="7346" spans="1:11">
      <c r="A7346" s="151">
        <v>11856</v>
      </c>
      <c r="B7346" s="151">
        <v>1550</v>
      </c>
      <c r="C7346" s="151" t="s">
        <v>5440</v>
      </c>
      <c r="D7346" s="151" t="s">
        <v>727</v>
      </c>
      <c r="E7346" s="151">
        <v>1.2404580000000001</v>
      </c>
      <c r="F7346" s="154" t="s">
        <v>9844</v>
      </c>
      <c r="G7346" s="156">
        <v>10.159351019999999</v>
      </c>
      <c r="H7346" s="156">
        <v>0</v>
      </c>
      <c r="I7346" s="156">
        <v>74.379503106000001</v>
      </c>
      <c r="J7346" s="156" t="s">
        <v>4328</v>
      </c>
      <c r="K7346" s="151" t="str">
        <f>IFERROR(IF(VLOOKUP(B7346,comp!$D:$L,1,FALSE)=B7346,"",""),"Novo")</f>
        <v/>
      </c>
    </row>
    <row r="7347" spans="1:11">
      <c r="A7347" s="151">
        <v>11856</v>
      </c>
      <c r="B7347" s="151">
        <v>1562</v>
      </c>
      <c r="C7347" s="151" t="s">
        <v>5441</v>
      </c>
      <c r="D7347" s="151" t="s">
        <v>727</v>
      </c>
      <c r="E7347" s="151">
        <v>2.5</v>
      </c>
      <c r="F7347" s="154" t="s">
        <v>8715</v>
      </c>
      <c r="G7347" s="156">
        <v>41.3</v>
      </c>
      <c r="H7347" s="156">
        <v>0</v>
      </c>
      <c r="I7347" s="156">
        <v>0.1526718</v>
      </c>
      <c r="J7347" s="156" t="s">
        <v>4328</v>
      </c>
      <c r="K7347" s="151" t="str">
        <f>IFERROR(IF(VLOOKUP(B7347,comp!$D:$L,1,FALSE)=B7347,"",""),"Novo")</f>
        <v/>
      </c>
    </row>
    <row r="7348" spans="1:11">
      <c r="A7348" s="151">
        <v>11856</v>
      </c>
      <c r="B7348" s="151">
        <v>1563</v>
      </c>
      <c r="C7348" s="151" t="s">
        <v>5442</v>
      </c>
      <c r="D7348" s="151" t="s">
        <v>727</v>
      </c>
      <c r="E7348" s="151">
        <v>3.3549617999999999</v>
      </c>
      <c r="F7348" s="154" t="s">
        <v>9845</v>
      </c>
      <c r="G7348" s="156">
        <v>74.379503106000001</v>
      </c>
      <c r="H7348" s="156">
        <v>0</v>
      </c>
      <c r="I7348" s="156">
        <v>0.26000002300000002</v>
      </c>
      <c r="J7348" s="156" t="s">
        <v>4328</v>
      </c>
      <c r="K7348" s="151" t="str">
        <f>IFERROR(IF(VLOOKUP(B7348,comp!$D:$L,1,FALSE)=B7348,"",""),"Novo")</f>
        <v/>
      </c>
    </row>
    <row r="7349" spans="1:11">
      <c r="A7349" s="151">
        <v>11856</v>
      </c>
      <c r="B7349" s="151">
        <v>1570</v>
      </c>
      <c r="C7349" s="151" t="s">
        <v>2453</v>
      </c>
      <c r="D7349" s="151" t="s">
        <v>727</v>
      </c>
      <c r="E7349" s="151">
        <v>0.1526718</v>
      </c>
      <c r="F7349" s="154" t="s">
        <v>9846</v>
      </c>
      <c r="G7349" s="156">
        <v>0.1526718</v>
      </c>
      <c r="H7349" s="156">
        <v>0</v>
      </c>
      <c r="I7349" s="156">
        <v>0.36916027200000001</v>
      </c>
      <c r="J7349" s="156" t="s">
        <v>4328</v>
      </c>
      <c r="K7349" s="151" t="str">
        <f>IFERROR(IF(VLOOKUP(B7349,comp!$D:$L,1,FALSE)=B7349,"",""),"Novo")</f>
        <v/>
      </c>
    </row>
    <row r="7350" spans="1:11">
      <c r="A7350" s="151">
        <v>11856</v>
      </c>
      <c r="B7350" s="151">
        <v>1571</v>
      </c>
      <c r="C7350" s="151" t="s">
        <v>2455</v>
      </c>
      <c r="D7350" s="151" t="s">
        <v>727</v>
      </c>
      <c r="E7350" s="151">
        <v>0.19847329999999999</v>
      </c>
      <c r="F7350" s="154" t="s">
        <v>7187</v>
      </c>
      <c r="G7350" s="156">
        <v>0.26000002300000002</v>
      </c>
      <c r="H7350" s="156">
        <v>0</v>
      </c>
      <c r="I7350" s="156">
        <v>0.43217558799999994</v>
      </c>
      <c r="J7350" s="156" t="s">
        <v>4328</v>
      </c>
      <c r="K7350" s="151" t="str">
        <f>IFERROR(IF(VLOOKUP(B7350,comp!$D:$L,1,FALSE)=B7350,"",""),"Novo")</f>
        <v/>
      </c>
    </row>
    <row r="7351" spans="1:11">
      <c r="A7351" s="151">
        <v>11856</v>
      </c>
      <c r="B7351" s="151">
        <v>1573</v>
      </c>
      <c r="C7351" s="151" t="s">
        <v>2456</v>
      </c>
      <c r="D7351" s="151" t="s">
        <v>727</v>
      </c>
      <c r="E7351" s="151">
        <v>0.2366412</v>
      </c>
      <c r="F7351" s="154" t="s">
        <v>9847</v>
      </c>
      <c r="G7351" s="156">
        <v>0.36916027200000001</v>
      </c>
      <c r="H7351" s="156">
        <v>0</v>
      </c>
      <c r="I7351" s="156">
        <v>0.60687020000000003</v>
      </c>
      <c r="J7351" s="156" t="s">
        <v>4328</v>
      </c>
      <c r="K7351" s="151" t="str">
        <f>IFERROR(IF(VLOOKUP(B7351,comp!$D:$L,1,FALSE)=B7351,"",""),"Novo")</f>
        <v/>
      </c>
    </row>
    <row r="7352" spans="1:11">
      <c r="A7352" s="151">
        <v>11856</v>
      </c>
      <c r="B7352" s="151">
        <v>1574</v>
      </c>
      <c r="C7352" s="151" t="s">
        <v>2457</v>
      </c>
      <c r="D7352" s="151" t="s">
        <v>727</v>
      </c>
      <c r="E7352" s="151">
        <v>0.25572519999999999</v>
      </c>
      <c r="F7352" s="154" t="s">
        <v>8889</v>
      </c>
      <c r="G7352" s="156">
        <v>0.43217558799999994</v>
      </c>
      <c r="H7352" s="156">
        <v>0</v>
      </c>
      <c r="I7352" s="156">
        <v>1.1629770209999999</v>
      </c>
      <c r="J7352" s="156" t="s">
        <v>4328</v>
      </c>
      <c r="K7352" s="151" t="str">
        <f>IFERROR(IF(VLOOKUP(B7352,comp!$D:$L,1,FALSE)=B7352,"",""),"Novo")</f>
        <v/>
      </c>
    </row>
    <row r="7353" spans="1:11">
      <c r="A7353" s="151">
        <v>11856</v>
      </c>
      <c r="B7353" s="151">
        <v>1575</v>
      </c>
      <c r="C7353" s="151" t="s">
        <v>2459</v>
      </c>
      <c r="D7353" s="151" t="s">
        <v>727</v>
      </c>
      <c r="E7353" s="151">
        <v>0.30343510000000001</v>
      </c>
      <c r="F7353" s="154" t="s">
        <v>7178</v>
      </c>
      <c r="G7353" s="156">
        <v>0.60687020000000003</v>
      </c>
      <c r="H7353" s="156">
        <v>0</v>
      </c>
      <c r="I7353" s="156">
        <v>1.476641088</v>
      </c>
      <c r="J7353" s="156" t="s">
        <v>4328</v>
      </c>
      <c r="K7353" s="151" t="str">
        <f>IFERROR(IF(VLOOKUP(B7353,comp!$D:$L,1,FALSE)=B7353,"",""),"Novo")</f>
        <v/>
      </c>
    </row>
    <row r="7354" spans="1:11">
      <c r="A7354" s="151">
        <v>11856</v>
      </c>
      <c r="B7354" s="151">
        <v>1576</v>
      </c>
      <c r="C7354" s="151" t="s">
        <v>2481</v>
      </c>
      <c r="D7354" s="151" t="s">
        <v>727</v>
      </c>
      <c r="E7354" s="151">
        <v>0.41984729999999998</v>
      </c>
      <c r="F7354" s="154" t="s">
        <v>7141</v>
      </c>
      <c r="G7354" s="156">
        <v>1.1629770209999999</v>
      </c>
      <c r="H7354" s="156">
        <v>0</v>
      </c>
      <c r="I7354" s="156">
        <v>4.4477099940000002</v>
      </c>
      <c r="J7354" s="156" t="s">
        <v>4328</v>
      </c>
      <c r="K7354" s="151" t="str">
        <f>IFERROR(IF(VLOOKUP(B7354,comp!$D:$L,1,FALSE)=B7354,"",""),"Novo")</f>
        <v/>
      </c>
    </row>
    <row r="7355" spans="1:11">
      <c r="A7355" s="151">
        <v>11856</v>
      </c>
      <c r="B7355" s="151">
        <v>1577</v>
      </c>
      <c r="C7355" s="151" t="s">
        <v>5443</v>
      </c>
      <c r="D7355" s="151" t="s">
        <v>727</v>
      </c>
      <c r="E7355" s="151">
        <v>0.47328239999999999</v>
      </c>
      <c r="F7355" s="154" t="s">
        <v>7125</v>
      </c>
      <c r="G7355" s="156">
        <v>1.476641088</v>
      </c>
      <c r="H7355" s="156">
        <v>0</v>
      </c>
      <c r="I7355" s="156">
        <v>6.9148094079999991</v>
      </c>
      <c r="J7355" s="156" t="s">
        <v>4328</v>
      </c>
      <c r="K7355" s="151" t="str">
        <f>IFERROR(IF(VLOOKUP(B7355,comp!$D:$L,1,FALSE)=B7355,"",""),"Novo")</f>
        <v/>
      </c>
    </row>
    <row r="7356" spans="1:11">
      <c r="A7356" s="151">
        <v>11856</v>
      </c>
      <c r="B7356" s="151">
        <v>1578</v>
      </c>
      <c r="C7356" s="151" t="s">
        <v>2483</v>
      </c>
      <c r="D7356" s="151" t="s">
        <v>727</v>
      </c>
      <c r="E7356" s="151">
        <v>0.82061070000000003</v>
      </c>
      <c r="F7356" s="154" t="s">
        <v>9848</v>
      </c>
      <c r="G7356" s="156">
        <v>4.4477099940000002</v>
      </c>
      <c r="H7356" s="156">
        <v>0</v>
      </c>
      <c r="I7356" s="156">
        <v>10.47938944</v>
      </c>
      <c r="J7356" s="156" t="s">
        <v>4328</v>
      </c>
      <c r="K7356" s="151" t="str">
        <f>IFERROR(IF(VLOOKUP(B7356,comp!$D:$L,1,FALSE)=B7356,"",""),"Novo")</f>
        <v/>
      </c>
    </row>
    <row r="7357" spans="1:11">
      <c r="A7357" s="151">
        <v>11856</v>
      </c>
      <c r="B7357" s="151">
        <v>1579</v>
      </c>
      <c r="C7357" s="151" t="s">
        <v>5444</v>
      </c>
      <c r="D7357" s="151" t="s">
        <v>727</v>
      </c>
      <c r="E7357" s="151">
        <v>1.0229007999999999</v>
      </c>
      <c r="F7357" s="154" t="s">
        <v>7466</v>
      </c>
      <c r="G7357" s="156">
        <v>6.9148094079999991</v>
      </c>
      <c r="H7357" s="156">
        <v>0</v>
      </c>
      <c r="I7357" s="156">
        <v>20.720611079999998</v>
      </c>
      <c r="J7357" s="156" t="s">
        <v>4328</v>
      </c>
      <c r="K7357" s="151" t="str">
        <f>IFERROR(IF(VLOOKUP(B7357,comp!$D:$L,1,FALSE)=B7357,"",""),"Novo")</f>
        <v/>
      </c>
    </row>
    <row r="7358" spans="1:11">
      <c r="A7358" s="151">
        <v>11856</v>
      </c>
      <c r="B7358" s="151">
        <v>1580</v>
      </c>
      <c r="C7358" s="151" t="s">
        <v>2485</v>
      </c>
      <c r="D7358" s="151" t="s">
        <v>727</v>
      </c>
      <c r="E7358" s="151">
        <v>1.2595419999999999</v>
      </c>
      <c r="F7358" s="154" t="s">
        <v>8790</v>
      </c>
      <c r="G7358" s="156">
        <v>10.47938944</v>
      </c>
      <c r="H7358" s="156">
        <v>0</v>
      </c>
      <c r="I7358" s="156">
        <v>4.4477099940000002</v>
      </c>
      <c r="J7358" s="156" t="s">
        <v>4328</v>
      </c>
      <c r="K7358" s="151" t="str">
        <f>IFERROR(IF(VLOOKUP(B7358,comp!$D:$L,1,FALSE)=B7358,"",""),"Novo")</f>
        <v/>
      </c>
    </row>
    <row r="7359" spans="1:11">
      <c r="A7359" s="151">
        <v>11856</v>
      </c>
      <c r="B7359" s="151">
        <v>1581</v>
      </c>
      <c r="C7359" s="151" t="s">
        <v>2487</v>
      </c>
      <c r="D7359" s="151" t="s">
        <v>727</v>
      </c>
      <c r="E7359" s="151">
        <v>1.7709923999999999</v>
      </c>
      <c r="F7359" s="154" t="s">
        <v>9849</v>
      </c>
      <c r="G7359" s="156">
        <v>20.720611079999998</v>
      </c>
      <c r="H7359" s="156">
        <v>0</v>
      </c>
      <c r="I7359" s="156">
        <v>7.1218317940000002</v>
      </c>
      <c r="J7359" s="156" t="s">
        <v>4328</v>
      </c>
      <c r="K7359" s="151" t="str">
        <f>IFERROR(IF(VLOOKUP(B7359,comp!$D:$L,1,FALSE)=B7359,"",""),"Novo")</f>
        <v/>
      </c>
    </row>
    <row r="7360" spans="1:11">
      <c r="A7360" s="151">
        <v>11856</v>
      </c>
      <c r="B7360" s="151">
        <v>1585</v>
      </c>
      <c r="C7360" s="151" t="s">
        <v>5445</v>
      </c>
      <c r="D7360" s="151" t="s">
        <v>727</v>
      </c>
      <c r="E7360" s="151">
        <v>0.82061070000000003</v>
      </c>
      <c r="F7360" s="154" t="s">
        <v>9848</v>
      </c>
      <c r="G7360" s="156">
        <v>4.4477099940000002</v>
      </c>
      <c r="H7360" s="156">
        <v>0</v>
      </c>
      <c r="I7360" s="156">
        <v>7.379618262000001</v>
      </c>
      <c r="J7360" s="156" t="s">
        <v>4328</v>
      </c>
      <c r="K7360" s="151" t="str">
        <f>IFERROR(IF(VLOOKUP(B7360,comp!$D:$L,1,FALSE)=B7360,"",""),"Novo")</f>
        <v/>
      </c>
    </row>
    <row r="7361" spans="1:11">
      <c r="A7361" s="151">
        <v>11856</v>
      </c>
      <c r="B7361" s="151">
        <v>1586</v>
      </c>
      <c r="C7361" s="151" t="s">
        <v>5446</v>
      </c>
      <c r="D7361" s="151" t="s">
        <v>727</v>
      </c>
      <c r="E7361" s="151">
        <v>1.0381678999999999</v>
      </c>
      <c r="F7361" s="154" t="s">
        <v>9850</v>
      </c>
      <c r="G7361" s="156">
        <v>7.1218317940000002</v>
      </c>
      <c r="H7361" s="156">
        <v>0</v>
      </c>
      <c r="I7361" s="156">
        <v>13.894656686000001</v>
      </c>
      <c r="J7361" s="156" t="s">
        <v>4328</v>
      </c>
      <c r="K7361" s="151" t="str">
        <f>IFERROR(IF(VLOOKUP(B7361,comp!$D:$L,1,FALSE)=B7361,"",""),"Novo")</f>
        <v/>
      </c>
    </row>
    <row r="7362" spans="1:11">
      <c r="A7362" s="151">
        <v>11856</v>
      </c>
      <c r="B7362" s="151">
        <v>1587</v>
      </c>
      <c r="C7362" s="151" t="s">
        <v>5447</v>
      </c>
      <c r="D7362" s="151" t="s">
        <v>727</v>
      </c>
      <c r="E7362" s="151">
        <v>1.0572519</v>
      </c>
      <c r="F7362" s="154" t="s">
        <v>9851</v>
      </c>
      <c r="G7362" s="156">
        <v>7.379618262000001</v>
      </c>
      <c r="H7362" s="156">
        <v>0</v>
      </c>
      <c r="I7362" s="156">
        <v>14.782290016000001</v>
      </c>
      <c r="J7362" s="156" t="s">
        <v>4328</v>
      </c>
      <c r="K7362" s="151" t="str">
        <f>IFERROR(IF(VLOOKUP(B7362,comp!$D:$L,1,FALSE)=B7362,"",""),"Novo")</f>
        <v/>
      </c>
    </row>
    <row r="7363" spans="1:11">
      <c r="A7363" s="151">
        <v>11856</v>
      </c>
      <c r="B7363" s="151">
        <v>1588</v>
      </c>
      <c r="C7363" s="151" t="s">
        <v>5448</v>
      </c>
      <c r="D7363" s="151" t="s">
        <v>727</v>
      </c>
      <c r="E7363" s="151">
        <v>1.4503817000000001</v>
      </c>
      <c r="F7363" s="154" t="s">
        <v>7679</v>
      </c>
      <c r="G7363" s="156">
        <v>13.894656686000001</v>
      </c>
      <c r="H7363" s="156">
        <v>0</v>
      </c>
      <c r="I7363" s="156">
        <v>45.824427719999996</v>
      </c>
      <c r="J7363" s="156" t="s">
        <v>4328</v>
      </c>
      <c r="K7363" s="151" t="str">
        <f>IFERROR(IF(VLOOKUP(B7363,comp!$D:$L,1,FALSE)=B7363,"",""),"Novo")</f>
        <v/>
      </c>
    </row>
    <row r="7364" spans="1:11">
      <c r="A7364" s="151">
        <v>11856</v>
      </c>
      <c r="B7364" s="151">
        <v>1589</v>
      </c>
      <c r="C7364" s="151" t="s">
        <v>5449</v>
      </c>
      <c r="D7364" s="151" t="s">
        <v>727</v>
      </c>
      <c r="E7364" s="151">
        <v>1.4961831999999999</v>
      </c>
      <c r="F7364" s="154" t="s">
        <v>7895</v>
      </c>
      <c r="G7364" s="156">
        <v>14.782290016000001</v>
      </c>
      <c r="H7364" s="156">
        <v>0</v>
      </c>
      <c r="I7364" s="156">
        <v>100.73816916</v>
      </c>
      <c r="J7364" s="156" t="s">
        <v>4328</v>
      </c>
      <c r="K7364" s="151" t="str">
        <f>IFERROR(IF(VLOOKUP(B7364,comp!$D:$L,1,FALSE)=B7364,"",""),"Novo")</f>
        <v/>
      </c>
    </row>
    <row r="7365" spans="1:11">
      <c r="A7365" s="151">
        <v>11856</v>
      </c>
      <c r="B7365" s="151">
        <v>1590</v>
      </c>
      <c r="C7365" s="151" t="s">
        <v>5450</v>
      </c>
      <c r="D7365" s="151" t="s">
        <v>727</v>
      </c>
      <c r="E7365" s="151">
        <v>2.6335877999999999</v>
      </c>
      <c r="F7365" s="154" t="s">
        <v>9852</v>
      </c>
      <c r="G7365" s="156">
        <v>45.824427719999996</v>
      </c>
      <c r="H7365" s="156">
        <v>0</v>
      </c>
      <c r="I7365" s="156">
        <v>125.335800604</v>
      </c>
      <c r="J7365" s="156" t="s">
        <v>4328</v>
      </c>
      <c r="K7365" s="151" t="str">
        <f>IFERROR(IF(VLOOKUP(B7365,comp!$D:$L,1,FALSE)=B7365,"",""),"Novo")</f>
        <v/>
      </c>
    </row>
    <row r="7366" spans="1:11">
      <c r="A7366" s="151">
        <v>11856</v>
      </c>
      <c r="B7366" s="151">
        <v>1591</v>
      </c>
      <c r="C7366" s="151" t="s">
        <v>5451</v>
      </c>
      <c r="D7366" s="151" t="s">
        <v>727</v>
      </c>
      <c r="E7366" s="151">
        <v>3.9045801999999998</v>
      </c>
      <c r="F7366" s="154" t="s">
        <v>9853</v>
      </c>
      <c r="G7366" s="156">
        <v>100.73816916</v>
      </c>
      <c r="H7366" s="156">
        <v>0</v>
      </c>
      <c r="I7366" s="156">
        <v>223.013663917</v>
      </c>
      <c r="J7366" s="156" t="s">
        <v>4328</v>
      </c>
      <c r="K7366" s="151" t="str">
        <f>IFERROR(IF(VLOOKUP(B7366,comp!$D:$L,1,FALSE)=B7366,"",""),"Novo")</f>
        <v/>
      </c>
    </row>
    <row r="7367" spans="1:11">
      <c r="A7367" s="151">
        <v>11856</v>
      </c>
      <c r="B7367" s="151">
        <v>1593</v>
      </c>
      <c r="C7367" s="151" t="s">
        <v>5452</v>
      </c>
      <c r="D7367" s="151" t="s">
        <v>727</v>
      </c>
      <c r="E7367" s="151">
        <v>4.3549617999999999</v>
      </c>
      <c r="F7367" s="154" t="s">
        <v>7868</v>
      </c>
      <c r="G7367" s="156">
        <v>125.335800604</v>
      </c>
      <c r="H7367" s="156">
        <v>0</v>
      </c>
      <c r="I7367" s="156">
        <v>22.825801207999998</v>
      </c>
      <c r="J7367" s="156" t="s">
        <v>4328</v>
      </c>
      <c r="K7367" s="151" t="str">
        <f>IFERROR(IF(VLOOKUP(B7367,comp!$D:$L,1,FALSE)=B7367,"",""),"Novo")</f>
        <v/>
      </c>
    </row>
    <row r="7368" spans="1:11">
      <c r="A7368" s="151">
        <v>11856</v>
      </c>
      <c r="B7368" s="151">
        <v>1594</v>
      </c>
      <c r="C7368" s="151" t="s">
        <v>5453</v>
      </c>
      <c r="D7368" s="151" t="s">
        <v>727</v>
      </c>
      <c r="E7368" s="151">
        <v>5.8091603000000003</v>
      </c>
      <c r="F7368" s="154" t="s">
        <v>9854</v>
      </c>
      <c r="G7368" s="156">
        <v>223.013663917</v>
      </c>
      <c r="H7368" s="156">
        <v>0</v>
      </c>
      <c r="I7368" s="156">
        <v>25.820915552000002</v>
      </c>
      <c r="J7368" s="156" t="s">
        <v>4328</v>
      </c>
      <c r="K7368" s="151" t="str">
        <f>IFERROR(IF(VLOOKUP(B7368,comp!$D:$L,1,FALSE)=B7368,"",""),"Novo")</f>
        <v/>
      </c>
    </row>
    <row r="7369" spans="1:11">
      <c r="A7369" s="151">
        <v>11856</v>
      </c>
      <c r="B7369" s="151">
        <v>1597</v>
      </c>
      <c r="C7369" s="151" t="s">
        <v>5454</v>
      </c>
      <c r="D7369" s="151" t="s">
        <v>727</v>
      </c>
      <c r="E7369" s="151">
        <v>1.8587785999999999</v>
      </c>
      <c r="F7369" s="154" t="s">
        <v>9855</v>
      </c>
      <c r="G7369" s="156">
        <v>22.825801207999998</v>
      </c>
      <c r="H7369" s="156">
        <v>0</v>
      </c>
      <c r="I7369" s="156">
        <v>34.775419396000004</v>
      </c>
      <c r="J7369" s="156" t="s">
        <v>4328</v>
      </c>
      <c r="K7369" s="151" t="str">
        <f>IFERROR(IF(VLOOKUP(B7369,comp!$D:$L,1,FALSE)=B7369,"",""),"Novo")</f>
        <v/>
      </c>
    </row>
    <row r="7370" spans="1:11">
      <c r="A7370" s="151">
        <v>11856</v>
      </c>
      <c r="B7370" s="151">
        <v>1598</v>
      </c>
      <c r="C7370" s="151" t="s">
        <v>5455</v>
      </c>
      <c r="D7370" s="151" t="s">
        <v>727</v>
      </c>
      <c r="E7370" s="151">
        <v>1.9770992000000001</v>
      </c>
      <c r="F7370" s="154" t="s">
        <v>9856</v>
      </c>
      <c r="G7370" s="156">
        <v>25.820915552000002</v>
      </c>
      <c r="H7370" s="156">
        <v>0</v>
      </c>
      <c r="I7370" s="156">
        <v>56.257861992000002</v>
      </c>
      <c r="J7370" s="156" t="s">
        <v>4328</v>
      </c>
      <c r="K7370" s="151" t="str">
        <f>IFERROR(IF(VLOOKUP(B7370,comp!$D:$L,1,FALSE)=B7370,"",""),"Novo")</f>
        <v/>
      </c>
    </row>
    <row r="7371" spans="1:11">
      <c r="A7371" s="151">
        <v>11856</v>
      </c>
      <c r="B7371" s="151">
        <v>1599</v>
      </c>
      <c r="C7371" s="151" t="s">
        <v>5456</v>
      </c>
      <c r="D7371" s="151" t="s">
        <v>727</v>
      </c>
      <c r="E7371" s="151">
        <v>2.2938931</v>
      </c>
      <c r="F7371" s="154" t="s">
        <v>9857</v>
      </c>
      <c r="G7371" s="156">
        <v>34.775419396000004</v>
      </c>
      <c r="H7371" s="156">
        <v>0</v>
      </c>
      <c r="I7371" s="156">
        <v>294.89503759500002</v>
      </c>
      <c r="J7371" s="156" t="s">
        <v>4328</v>
      </c>
      <c r="K7371" s="151" t="str">
        <f>IFERROR(IF(VLOOKUP(B7371,comp!$D:$L,1,FALSE)=B7371,"",""),"Novo")</f>
        <v/>
      </c>
    </row>
    <row r="7372" spans="1:11">
      <c r="A7372" s="151">
        <v>11856</v>
      </c>
      <c r="B7372" s="151">
        <v>1600</v>
      </c>
      <c r="C7372" s="151" t="s">
        <v>5457</v>
      </c>
      <c r="D7372" s="151" t="s">
        <v>727</v>
      </c>
      <c r="E7372" s="151">
        <v>2.9179388999999998</v>
      </c>
      <c r="F7372" s="154" t="s">
        <v>9858</v>
      </c>
      <c r="G7372" s="156">
        <v>56.257861992000002</v>
      </c>
      <c r="H7372" s="156">
        <v>0</v>
      </c>
      <c r="I7372" s="156">
        <v>371.19143084400002</v>
      </c>
      <c r="J7372" s="156" t="s">
        <v>4328</v>
      </c>
      <c r="K7372" s="151" t="str">
        <f>IFERROR(IF(VLOOKUP(B7372,comp!$D:$L,1,FALSE)=B7372,"",""),"Novo")</f>
        <v/>
      </c>
    </row>
    <row r="7373" spans="1:11">
      <c r="A7373" s="151">
        <v>11856</v>
      </c>
      <c r="B7373" s="151">
        <v>1601</v>
      </c>
      <c r="C7373" s="151" t="s">
        <v>5458</v>
      </c>
      <c r="D7373" s="151" t="s">
        <v>727</v>
      </c>
      <c r="E7373" s="151">
        <v>6.6793893000000004</v>
      </c>
      <c r="F7373" s="154" t="s">
        <v>9859</v>
      </c>
      <c r="G7373" s="156">
        <v>294.89503759500002</v>
      </c>
      <c r="H7373" s="156">
        <v>0</v>
      </c>
      <c r="I7373" s="156">
        <v>846.24028654500012</v>
      </c>
      <c r="J7373" s="156" t="s">
        <v>4328</v>
      </c>
      <c r="K7373" s="151" t="str">
        <f>IFERROR(IF(VLOOKUP(B7373,comp!$D:$L,1,FALSE)=B7373,"",""),"Novo")</f>
        <v/>
      </c>
    </row>
    <row r="7374" spans="1:11">
      <c r="A7374" s="151">
        <v>11856</v>
      </c>
      <c r="B7374" s="151">
        <v>1602</v>
      </c>
      <c r="C7374" s="151" t="s">
        <v>5459</v>
      </c>
      <c r="D7374" s="151" t="s">
        <v>727</v>
      </c>
      <c r="E7374" s="151">
        <v>7.4942748000000003</v>
      </c>
      <c r="F7374" s="154" t="s">
        <v>9860</v>
      </c>
      <c r="G7374" s="156">
        <v>371.19143084400002</v>
      </c>
      <c r="H7374" s="156">
        <v>0</v>
      </c>
      <c r="I7374" s="156">
        <v>15.404580584</v>
      </c>
      <c r="J7374" s="156" t="s">
        <v>4328</v>
      </c>
      <c r="K7374" s="151" t="str">
        <f>IFERROR(IF(VLOOKUP(B7374,comp!$D:$L,1,FALSE)=B7374,"",""),"Novo")</f>
        <v/>
      </c>
    </row>
    <row r="7375" spans="1:11">
      <c r="A7375" s="151">
        <v>11856</v>
      </c>
      <c r="B7375" s="151">
        <v>1603</v>
      </c>
      <c r="C7375" s="151" t="s">
        <v>5460</v>
      </c>
      <c r="D7375" s="151" t="s">
        <v>727</v>
      </c>
      <c r="E7375" s="151">
        <v>11.314885500000001</v>
      </c>
      <c r="F7375" s="154" t="s">
        <v>9861</v>
      </c>
      <c r="G7375" s="156">
        <v>846.24028654500012</v>
      </c>
      <c r="H7375" s="156">
        <v>0</v>
      </c>
      <c r="I7375" s="156">
        <v>218.24003793599999</v>
      </c>
      <c r="J7375" s="156" t="s">
        <v>4328</v>
      </c>
      <c r="K7375" s="151" t="str">
        <f>IFERROR(IF(VLOOKUP(B7375,comp!$D:$L,1,FALSE)=B7375,"",""),"Novo")</f>
        <v/>
      </c>
    </row>
    <row r="7376" spans="1:11">
      <c r="A7376" s="151">
        <v>11856</v>
      </c>
      <c r="B7376" s="151">
        <v>11821</v>
      </c>
      <c r="C7376" s="151" t="s">
        <v>5461</v>
      </c>
      <c r="D7376" s="151" t="s">
        <v>727</v>
      </c>
      <c r="E7376" s="151">
        <v>1.5267176</v>
      </c>
      <c r="F7376" s="154" t="s">
        <v>9862</v>
      </c>
      <c r="G7376" s="156">
        <v>15.404580584</v>
      </c>
      <c r="H7376" s="156">
        <v>0</v>
      </c>
      <c r="I7376" s="156">
        <v>462.01156362</v>
      </c>
      <c r="J7376" s="156" t="s">
        <v>4328</v>
      </c>
      <c r="K7376" s="151" t="str">
        <f>IFERROR(IF(VLOOKUP(B7376,comp!$D:$L,1,FALSE)=B7376,"",""),"Novo")</f>
        <v/>
      </c>
    </row>
    <row r="7377" spans="1:11">
      <c r="A7377" s="151">
        <v>11856</v>
      </c>
      <c r="B7377" s="151">
        <v>11838</v>
      </c>
      <c r="C7377" s="151" t="s">
        <v>5462</v>
      </c>
      <c r="D7377" s="151" t="s">
        <v>727</v>
      </c>
      <c r="E7377" s="151">
        <v>5.7461831999999999</v>
      </c>
      <c r="F7377" s="154" t="s">
        <v>9863</v>
      </c>
      <c r="G7377" s="156">
        <v>218.24003793599999</v>
      </c>
      <c r="H7377" s="156">
        <v>0</v>
      </c>
      <c r="I7377" s="156">
        <v>15.868091391999998</v>
      </c>
      <c r="J7377" s="156" t="s">
        <v>4328</v>
      </c>
      <c r="K7377" s="151" t="str">
        <f>IFERROR(IF(VLOOKUP(B7377,comp!$D:$L,1,FALSE)=B7377,"",""),"Novo")</f>
        <v/>
      </c>
    </row>
    <row r="7378" spans="1:11">
      <c r="A7378" s="151">
        <v>11856</v>
      </c>
      <c r="B7378" s="151">
        <v>11839</v>
      </c>
      <c r="C7378" s="151" t="s">
        <v>5463</v>
      </c>
      <c r="D7378" s="151" t="s">
        <v>727</v>
      </c>
      <c r="E7378" s="151">
        <v>8.3606870000000004</v>
      </c>
      <c r="F7378" s="154" t="s">
        <v>9864</v>
      </c>
      <c r="G7378" s="156">
        <v>462.01156362</v>
      </c>
      <c r="H7378" s="156">
        <v>0</v>
      </c>
      <c r="I7378" s="156">
        <v>69.557251711999996</v>
      </c>
      <c r="J7378" s="156" t="s">
        <v>4328</v>
      </c>
      <c r="K7378" s="151" t="str">
        <f>IFERROR(IF(VLOOKUP(B7378,comp!$D:$L,1,FALSE)=B7378,"",""),"Novo")</f>
        <v/>
      </c>
    </row>
    <row r="7379" spans="1:11">
      <c r="A7379" s="151">
        <v>11856</v>
      </c>
      <c r="B7379" s="151">
        <v>11854</v>
      </c>
      <c r="C7379" s="151" t="s">
        <v>2663</v>
      </c>
      <c r="D7379" s="151" t="s">
        <v>727</v>
      </c>
      <c r="E7379" s="151">
        <v>1.5496182999999999</v>
      </c>
      <c r="F7379" s="154" t="s">
        <v>9865</v>
      </c>
      <c r="G7379" s="156">
        <v>15.868091391999998</v>
      </c>
      <c r="H7379" s="156">
        <v>0</v>
      </c>
      <c r="I7379" s="156">
        <v>183.112252652</v>
      </c>
      <c r="J7379" s="156" t="s">
        <v>4328</v>
      </c>
      <c r="K7379" s="151" t="str">
        <f>IFERROR(IF(VLOOKUP(B7379,comp!$D:$L,1,FALSE)=B7379,"",""),"Novo")</f>
        <v/>
      </c>
    </row>
    <row r="7380" spans="1:11">
      <c r="A7380" s="151">
        <v>11856</v>
      </c>
      <c r="B7380" s="151">
        <v>11855</v>
      </c>
      <c r="C7380" s="151" t="s">
        <v>2665</v>
      </c>
      <c r="D7380" s="151" t="s">
        <v>727</v>
      </c>
      <c r="E7380" s="151">
        <v>3.2442747999999999</v>
      </c>
      <c r="F7380" s="154" t="s">
        <v>9866</v>
      </c>
      <c r="G7380" s="156">
        <v>69.557251711999996</v>
      </c>
      <c r="H7380" s="156">
        <v>0</v>
      </c>
      <c r="I7380" s="156">
        <v>282.00555135899998</v>
      </c>
      <c r="J7380" s="156" t="s">
        <v>4328</v>
      </c>
      <c r="K7380" s="151" t="str">
        <f>IFERROR(IF(VLOOKUP(B7380,comp!$D:$L,1,FALSE)=B7380,"",""),"Novo")</f>
        <v/>
      </c>
    </row>
    <row r="7381" spans="1:11">
      <c r="A7381" s="151">
        <v>11856</v>
      </c>
      <c r="B7381" s="151">
        <v>11857</v>
      </c>
      <c r="C7381" s="151" t="s">
        <v>5464</v>
      </c>
      <c r="D7381" s="151" t="s">
        <v>727</v>
      </c>
      <c r="E7381" s="151">
        <v>5.2633587999999998</v>
      </c>
      <c r="F7381" s="154" t="s">
        <v>9867</v>
      </c>
      <c r="G7381" s="156">
        <v>183.112252652</v>
      </c>
      <c r="H7381" s="156">
        <v>0</v>
      </c>
      <c r="I7381" s="156">
        <v>522.04614620400002</v>
      </c>
      <c r="J7381" s="156" t="s">
        <v>4328</v>
      </c>
      <c r="K7381" s="151" t="str">
        <f>IFERROR(IF(VLOOKUP(B7381,comp!$D:$L,1,FALSE)=B7381,"",""),"Novo")</f>
        <v/>
      </c>
    </row>
    <row r="7382" spans="1:11">
      <c r="A7382" s="151">
        <v>11856</v>
      </c>
      <c r="B7382" s="151">
        <v>11858</v>
      </c>
      <c r="C7382" s="151" t="s">
        <v>5465</v>
      </c>
      <c r="D7382" s="151" t="s">
        <v>727</v>
      </c>
      <c r="E7382" s="151">
        <v>6.5324426999999998</v>
      </c>
      <c r="F7382" s="154" t="s">
        <v>9868</v>
      </c>
      <c r="G7382" s="156">
        <v>282.00555135899998</v>
      </c>
      <c r="H7382" s="156">
        <v>0</v>
      </c>
      <c r="I7382" s="156">
        <v>31.213816475999998</v>
      </c>
      <c r="J7382" s="156" t="s">
        <v>4328</v>
      </c>
      <c r="K7382" s="151" t="str">
        <f>IFERROR(IF(VLOOKUP(B7382,comp!$D:$L,1,FALSE)=B7382,"",""),"Novo")</f>
        <v/>
      </c>
    </row>
    <row r="7383" spans="1:11">
      <c r="A7383" s="151">
        <v>11856</v>
      </c>
      <c r="B7383" s="151">
        <v>11859</v>
      </c>
      <c r="C7383" s="151" t="s">
        <v>5466</v>
      </c>
      <c r="D7383" s="151" t="s">
        <v>727</v>
      </c>
      <c r="E7383" s="151">
        <v>8.8874046</v>
      </c>
      <c r="F7383" s="154" t="s">
        <v>9869</v>
      </c>
      <c r="G7383" s="156">
        <v>522.04614620400002</v>
      </c>
      <c r="H7383" s="156">
        <v>0</v>
      </c>
      <c r="I7383" s="156">
        <v>5.0916030800000005</v>
      </c>
      <c r="J7383" s="156" t="s">
        <v>4328</v>
      </c>
      <c r="K7383" s="151" t="str">
        <f>IFERROR(IF(VLOOKUP(B7383,comp!$D:$L,1,FALSE)=B7383,"",""),"Novo")</f>
        <v/>
      </c>
    </row>
    <row r="7384" spans="1:11">
      <c r="A7384" s="151">
        <v>11856</v>
      </c>
      <c r="B7384" s="151">
        <v>11862</v>
      </c>
      <c r="C7384" s="151" t="s">
        <v>2664</v>
      </c>
      <c r="D7384" s="151" t="s">
        <v>727</v>
      </c>
      <c r="E7384" s="151">
        <v>2.1736640999999999</v>
      </c>
      <c r="F7384" s="154" t="s">
        <v>9870</v>
      </c>
      <c r="G7384" s="156">
        <v>31.213816475999998</v>
      </c>
      <c r="H7384" s="156">
        <v>0</v>
      </c>
      <c r="I7384" s="156">
        <v>158.95744428199998</v>
      </c>
      <c r="J7384" s="156" t="s">
        <v>4328</v>
      </c>
      <c r="K7384" s="151" t="str">
        <f>IFERROR(IF(VLOOKUP(B7384,comp!$D:$L,1,FALSE)=B7384,"",""),"Novo")</f>
        <v/>
      </c>
    </row>
    <row r="7385" spans="1:11">
      <c r="A7385" s="151">
        <v>11856</v>
      </c>
      <c r="B7385" s="151">
        <v>11863</v>
      </c>
      <c r="C7385" s="151" t="s">
        <v>5467</v>
      </c>
      <c r="D7385" s="151" t="s">
        <v>727</v>
      </c>
      <c r="E7385" s="151">
        <v>0.87786260000000005</v>
      </c>
      <c r="F7385" s="154" t="s">
        <v>9871</v>
      </c>
      <c r="G7385" s="156">
        <v>5.0916030800000005</v>
      </c>
      <c r="H7385" s="156">
        <v>0</v>
      </c>
      <c r="I7385" s="156">
        <v>104.91801462399999</v>
      </c>
      <c r="J7385" s="156" t="s">
        <v>4328</v>
      </c>
      <c r="K7385" s="151" t="str">
        <f>IFERROR(IF(VLOOKUP(B7385,comp!$D:$L,1,FALSE)=B7385,"",""),"Novo")</f>
        <v/>
      </c>
    </row>
    <row r="7386" spans="1:11">
      <c r="A7386" s="151">
        <v>11856</v>
      </c>
      <c r="B7386" s="151">
        <v>11864</v>
      </c>
      <c r="C7386" s="151" t="s">
        <v>2666</v>
      </c>
      <c r="D7386" s="151" t="s">
        <v>727</v>
      </c>
      <c r="E7386" s="151">
        <v>4.9045801999999998</v>
      </c>
      <c r="F7386" s="154" t="s">
        <v>9872</v>
      </c>
      <c r="G7386" s="156">
        <v>158.95744428199998</v>
      </c>
      <c r="H7386" s="156">
        <v>0</v>
      </c>
      <c r="I7386" s="156">
        <v>30.92</v>
      </c>
      <c r="J7386" s="156" t="s">
        <v>4328</v>
      </c>
      <c r="K7386" s="151" t="str">
        <f>IFERROR(IF(VLOOKUP(B7386,comp!$D:$L,1,FALSE)=B7386,"",""),"Novo")</f>
        <v/>
      </c>
    </row>
    <row r="7387" spans="1:11">
      <c r="A7387" s="151">
        <v>11856</v>
      </c>
      <c r="B7387" s="151">
        <v>38196</v>
      </c>
      <c r="C7387" s="151" t="s">
        <v>5468</v>
      </c>
      <c r="D7387" s="151" t="s">
        <v>727</v>
      </c>
      <c r="E7387" s="151">
        <v>3.9847328000000002</v>
      </c>
      <c r="F7387" s="154" t="s">
        <v>9873</v>
      </c>
      <c r="G7387" s="156">
        <v>104.91801462399999</v>
      </c>
      <c r="H7387" s="156">
        <v>0</v>
      </c>
      <c r="I7387" s="156">
        <v>0.87236063100000016</v>
      </c>
      <c r="J7387" s="156" t="s">
        <v>4328</v>
      </c>
      <c r="K7387" s="151" t="str">
        <f>IFERROR(IF(VLOOKUP(B7387,comp!$D:$L,1,FALSE)=B7387,"",""),"Novo")</f>
        <v/>
      </c>
    </row>
    <row r="7388" spans="1:11">
      <c r="A7388" s="151">
        <v>12713</v>
      </c>
      <c r="B7388" s="151">
        <v>12713</v>
      </c>
      <c r="C7388" s="151" t="s">
        <v>2830</v>
      </c>
      <c r="D7388" s="151" t="s">
        <v>826</v>
      </c>
      <c r="E7388" s="151">
        <v>1</v>
      </c>
      <c r="F7388" s="154" t="s">
        <v>9874</v>
      </c>
      <c r="G7388" s="156">
        <v>30.92</v>
      </c>
      <c r="H7388" s="156">
        <v>0</v>
      </c>
      <c r="I7388" s="156">
        <v>4.4447103800000001</v>
      </c>
      <c r="J7388" s="156" t="s">
        <v>4328</v>
      </c>
      <c r="K7388" s="151" t="str">
        <f>IFERROR(IF(VLOOKUP(B7388,comp!$D:$L,1,FALSE)=B7388,"",""),"Novo")</f>
        <v/>
      </c>
    </row>
    <row r="7389" spans="1:11">
      <c r="A7389" s="151">
        <v>12713</v>
      </c>
      <c r="B7389" s="151">
        <v>12714</v>
      </c>
      <c r="C7389" s="151" t="s">
        <v>5469</v>
      </c>
      <c r="D7389" s="151" t="s">
        <v>727</v>
      </c>
      <c r="E7389" s="151">
        <v>0.16808490000000001</v>
      </c>
      <c r="F7389" s="154" t="s">
        <v>7277</v>
      </c>
      <c r="G7389" s="156">
        <v>0.87236063100000016</v>
      </c>
      <c r="H7389" s="156">
        <v>0</v>
      </c>
      <c r="I7389" s="156">
        <v>13.111250756999999</v>
      </c>
      <c r="J7389" s="156" t="s">
        <v>4328</v>
      </c>
      <c r="K7389" s="151" t="str">
        <f>IFERROR(IF(VLOOKUP(B7389,comp!$D:$L,1,FALSE)=B7389,"",""),"Novo")</f>
        <v/>
      </c>
    </row>
    <row r="7390" spans="1:11">
      <c r="A7390" s="151">
        <v>12713</v>
      </c>
      <c r="B7390" s="151">
        <v>12715</v>
      </c>
      <c r="C7390" s="151" t="s">
        <v>5470</v>
      </c>
      <c r="D7390" s="151" t="s">
        <v>727</v>
      </c>
      <c r="E7390" s="151">
        <v>0.37924150000000001</v>
      </c>
      <c r="F7390" s="154" t="s">
        <v>9875</v>
      </c>
      <c r="G7390" s="156">
        <v>4.4447103800000001</v>
      </c>
      <c r="H7390" s="156">
        <v>0</v>
      </c>
      <c r="I7390" s="156">
        <v>50.652425297999997</v>
      </c>
      <c r="J7390" s="156" t="s">
        <v>4328</v>
      </c>
      <c r="K7390" s="151" t="str">
        <f>IFERROR(IF(VLOOKUP(B7390,comp!$D:$L,1,FALSE)=B7390,"",""),"Novo")</f>
        <v/>
      </c>
    </row>
    <row r="7391" spans="1:11">
      <c r="A7391" s="151">
        <v>12713</v>
      </c>
      <c r="B7391" s="151">
        <v>12716</v>
      </c>
      <c r="C7391" s="151" t="s">
        <v>5471</v>
      </c>
      <c r="D7391" s="151" t="s">
        <v>727</v>
      </c>
      <c r="E7391" s="151">
        <v>0.65132889999999999</v>
      </c>
      <c r="F7391" s="154" t="s">
        <v>7428</v>
      </c>
      <c r="G7391" s="156">
        <v>13.111250756999999</v>
      </c>
      <c r="H7391" s="156">
        <v>0</v>
      </c>
      <c r="I7391" s="156">
        <v>119.32325015400001</v>
      </c>
      <c r="J7391" s="156" t="s">
        <v>4328</v>
      </c>
      <c r="K7391" s="151" t="str">
        <f>IFERROR(IF(VLOOKUP(B7391,comp!$D:$L,1,FALSE)=B7391,"",""),"Novo")</f>
        <v/>
      </c>
    </row>
    <row r="7392" spans="1:11">
      <c r="A7392" s="151">
        <v>12713</v>
      </c>
      <c r="B7392" s="151">
        <v>12717</v>
      </c>
      <c r="C7392" s="151" t="s">
        <v>5472</v>
      </c>
      <c r="D7392" s="151" t="s">
        <v>727</v>
      </c>
      <c r="E7392" s="151">
        <v>1.2800714</v>
      </c>
      <c r="F7392" s="154" t="s">
        <v>9876</v>
      </c>
      <c r="G7392" s="156">
        <v>50.652425297999997</v>
      </c>
      <c r="H7392" s="156">
        <v>0</v>
      </c>
      <c r="I7392" s="156">
        <v>300.68575071599997</v>
      </c>
      <c r="J7392" s="156" t="s">
        <v>4328</v>
      </c>
      <c r="K7392" s="151" t="str">
        <f>IFERROR(IF(VLOOKUP(B7392,comp!$D:$L,1,FALSE)=B7392,"",""),"Novo")</f>
        <v/>
      </c>
    </row>
    <row r="7393" spans="1:11">
      <c r="A7393" s="151">
        <v>12713</v>
      </c>
      <c r="B7393" s="151">
        <v>12718</v>
      </c>
      <c r="C7393" s="151" t="s">
        <v>5473</v>
      </c>
      <c r="D7393" s="151" t="s">
        <v>727</v>
      </c>
      <c r="E7393" s="151">
        <v>1.9644921</v>
      </c>
      <c r="F7393" s="154" t="s">
        <v>9877</v>
      </c>
      <c r="G7393" s="156">
        <v>119.32325015400001</v>
      </c>
      <c r="H7393" s="156">
        <v>0</v>
      </c>
      <c r="I7393" s="156">
        <v>3645.4514858819998</v>
      </c>
      <c r="J7393" s="156" t="s">
        <v>4328</v>
      </c>
      <c r="K7393" s="151" t="str">
        <f>IFERROR(IF(VLOOKUP(B7393,comp!$D:$L,1,FALSE)=B7393,"",""),"Novo")</f>
        <v/>
      </c>
    </row>
    <row r="7394" spans="1:11">
      <c r="A7394" s="151">
        <v>12713</v>
      </c>
      <c r="B7394" s="151">
        <v>12719</v>
      </c>
      <c r="C7394" s="151" t="s">
        <v>5474</v>
      </c>
      <c r="D7394" s="151" t="s">
        <v>727</v>
      </c>
      <c r="E7394" s="151">
        <v>3.1184997999999999</v>
      </c>
      <c r="F7394" s="154" t="s">
        <v>9878</v>
      </c>
      <c r="G7394" s="156">
        <v>300.68575071599997</v>
      </c>
      <c r="H7394" s="156">
        <v>0</v>
      </c>
      <c r="I7394" s="156">
        <v>3352.1465504080002</v>
      </c>
      <c r="J7394" s="156" t="s">
        <v>4328</v>
      </c>
      <c r="K7394" s="151" t="str">
        <f>IFERROR(IF(VLOOKUP(B7394,comp!$D:$L,1,FALSE)=B7394,"",""),"Novo")</f>
        <v/>
      </c>
    </row>
    <row r="7395" spans="1:11">
      <c r="A7395" s="151">
        <v>12713</v>
      </c>
      <c r="B7395" s="151">
        <v>12720</v>
      </c>
      <c r="C7395" s="151" t="s">
        <v>5475</v>
      </c>
      <c r="D7395" s="151" t="s">
        <v>727</v>
      </c>
      <c r="E7395" s="151">
        <v>10.858283399999999</v>
      </c>
      <c r="F7395" s="154" t="s">
        <v>9879</v>
      </c>
      <c r="G7395" s="156">
        <v>3645.4514858819998</v>
      </c>
      <c r="H7395" s="156">
        <v>0</v>
      </c>
      <c r="I7395" s="156">
        <v>20467.570447808001</v>
      </c>
      <c r="J7395" s="156" t="s">
        <v>4328</v>
      </c>
      <c r="K7395" s="151" t="str">
        <f>IFERROR(IF(VLOOKUP(B7395,comp!$D:$L,1,FALSE)=B7395,"",""),"Novo")</f>
        <v/>
      </c>
    </row>
    <row r="7396" spans="1:11">
      <c r="A7396" s="151">
        <v>12713</v>
      </c>
      <c r="B7396" s="151">
        <v>12721</v>
      </c>
      <c r="C7396" s="151" t="s">
        <v>5476</v>
      </c>
      <c r="D7396" s="151" t="s">
        <v>727</v>
      </c>
      <c r="E7396" s="151">
        <v>10.412333200000001</v>
      </c>
      <c r="F7396" s="154" t="s">
        <v>9880</v>
      </c>
      <c r="G7396" s="156">
        <v>3352.1465504080002</v>
      </c>
      <c r="H7396" s="156">
        <v>0</v>
      </c>
      <c r="I7396" s="156">
        <v>0.27020690800000002</v>
      </c>
      <c r="J7396" s="156" t="s">
        <v>4328</v>
      </c>
      <c r="K7396" s="151" t="str">
        <f>IFERROR(IF(VLOOKUP(B7396,comp!$D:$L,1,FALSE)=B7396,"",""),"Novo")</f>
        <v/>
      </c>
    </row>
    <row r="7397" spans="1:11">
      <c r="A7397" s="151">
        <v>12713</v>
      </c>
      <c r="B7397" s="151">
        <v>12722</v>
      </c>
      <c r="C7397" s="151" t="s">
        <v>5477</v>
      </c>
      <c r="D7397" s="151" t="s">
        <v>727</v>
      </c>
      <c r="E7397" s="151">
        <v>25.728542900000001</v>
      </c>
      <c r="F7397" s="154" t="s">
        <v>9881</v>
      </c>
      <c r="G7397" s="156">
        <v>20467.570447808001</v>
      </c>
      <c r="H7397" s="156">
        <v>0</v>
      </c>
      <c r="I7397" s="156">
        <v>0.99700588499999987</v>
      </c>
      <c r="J7397" s="156" t="s">
        <v>4328</v>
      </c>
      <c r="K7397" s="151" t="str">
        <f>IFERROR(IF(VLOOKUP(B7397,comp!$D:$L,1,FALSE)=B7397,"",""),"Novo")</f>
        <v/>
      </c>
    </row>
    <row r="7398" spans="1:11">
      <c r="A7398" s="151">
        <v>12713</v>
      </c>
      <c r="B7398" s="151">
        <v>12723</v>
      </c>
      <c r="C7398" s="151" t="s">
        <v>5478</v>
      </c>
      <c r="D7398" s="151" t="s">
        <v>727</v>
      </c>
      <c r="E7398" s="151">
        <v>9.3497200000000003E-2</v>
      </c>
      <c r="F7398" s="154" t="s">
        <v>7768</v>
      </c>
      <c r="G7398" s="156">
        <v>0.27020690800000002</v>
      </c>
      <c r="H7398" s="156">
        <v>0</v>
      </c>
      <c r="I7398" s="156">
        <v>4.0140984800000004</v>
      </c>
      <c r="J7398" s="156" t="s">
        <v>4328</v>
      </c>
      <c r="K7398" s="151" t="str">
        <f>IFERROR(IF(VLOOKUP(B7398,comp!$D:$L,1,FALSE)=B7398,"",""),"Novo")</f>
        <v/>
      </c>
    </row>
    <row r="7399" spans="1:11">
      <c r="A7399" s="151">
        <v>12713</v>
      </c>
      <c r="B7399" s="151">
        <v>12724</v>
      </c>
      <c r="C7399" s="151" t="s">
        <v>5479</v>
      </c>
      <c r="D7399" s="151" t="s">
        <v>727</v>
      </c>
      <c r="E7399" s="151">
        <v>0.17964069999999999</v>
      </c>
      <c r="F7399" s="154" t="s">
        <v>9882</v>
      </c>
      <c r="G7399" s="156">
        <v>0.99700588499999987</v>
      </c>
      <c r="H7399" s="156">
        <v>0</v>
      </c>
      <c r="I7399" s="156">
        <v>19.547284327999996</v>
      </c>
      <c r="J7399" s="156" t="s">
        <v>4328</v>
      </c>
      <c r="K7399" s="151" t="str">
        <f>IFERROR(IF(VLOOKUP(B7399,comp!$D:$L,1,FALSE)=B7399,"",""),"Novo")</f>
        <v/>
      </c>
    </row>
    <row r="7400" spans="1:11">
      <c r="A7400" s="151">
        <v>12713</v>
      </c>
      <c r="B7400" s="151">
        <v>12725</v>
      </c>
      <c r="C7400" s="151" t="s">
        <v>5480</v>
      </c>
      <c r="D7400" s="151" t="s">
        <v>727</v>
      </c>
      <c r="E7400" s="151">
        <v>0.36033199999999999</v>
      </c>
      <c r="F7400" s="154" t="s">
        <v>9883</v>
      </c>
      <c r="G7400" s="156">
        <v>4.0140984800000004</v>
      </c>
      <c r="H7400" s="156">
        <v>0</v>
      </c>
      <c r="I7400" s="156">
        <v>31.445319974</v>
      </c>
      <c r="J7400" s="156" t="s">
        <v>4328</v>
      </c>
      <c r="K7400" s="151" t="str">
        <f>IFERROR(IF(VLOOKUP(B7400,comp!$D:$L,1,FALSE)=B7400,"",""),"Novo")</f>
        <v/>
      </c>
    </row>
    <row r="7401" spans="1:11">
      <c r="A7401" s="151">
        <v>12713</v>
      </c>
      <c r="B7401" s="151">
        <v>12726</v>
      </c>
      <c r="C7401" s="151" t="s">
        <v>5481</v>
      </c>
      <c r="D7401" s="151" t="s">
        <v>727</v>
      </c>
      <c r="E7401" s="151">
        <v>0.79525159999999995</v>
      </c>
      <c r="F7401" s="154" t="s">
        <v>8702</v>
      </c>
      <c r="G7401" s="156">
        <v>19.547284327999996</v>
      </c>
      <c r="H7401" s="156">
        <v>0</v>
      </c>
      <c r="I7401" s="156">
        <v>83.893520667000004</v>
      </c>
      <c r="J7401" s="156" t="s">
        <v>4328</v>
      </c>
      <c r="K7401" s="151" t="str">
        <f>IFERROR(IF(VLOOKUP(B7401,comp!$D:$L,1,FALSE)=B7401,"",""),"Novo")</f>
        <v/>
      </c>
    </row>
    <row r="7402" spans="1:11">
      <c r="A7402" s="151">
        <v>12713</v>
      </c>
      <c r="B7402" s="151">
        <v>12727</v>
      </c>
      <c r="C7402" s="151" t="s">
        <v>5482</v>
      </c>
      <c r="D7402" s="151" t="s">
        <v>727</v>
      </c>
      <c r="E7402" s="151">
        <v>1.0085093000000001</v>
      </c>
      <c r="F7402" s="154" t="s">
        <v>9884</v>
      </c>
      <c r="G7402" s="156">
        <v>31.445319974</v>
      </c>
      <c r="H7402" s="156">
        <v>0</v>
      </c>
      <c r="I7402" s="156">
        <v>901.14704799599997</v>
      </c>
      <c r="J7402" s="156" t="s">
        <v>4328</v>
      </c>
      <c r="K7402" s="151" t="str">
        <f>IFERROR(IF(VLOOKUP(B7402,comp!$D:$L,1,FALSE)=B7402,"",""),"Novo")</f>
        <v/>
      </c>
    </row>
    <row r="7403" spans="1:11">
      <c r="A7403" s="151">
        <v>12713</v>
      </c>
      <c r="B7403" s="151">
        <v>12728</v>
      </c>
      <c r="C7403" s="151" t="s">
        <v>5483</v>
      </c>
      <c r="D7403" s="151" t="s">
        <v>727</v>
      </c>
      <c r="E7403" s="151">
        <v>1.6472319</v>
      </c>
      <c r="F7403" s="154" t="s">
        <v>9885</v>
      </c>
      <c r="G7403" s="156">
        <v>83.893520667000004</v>
      </c>
      <c r="H7403" s="156">
        <v>0</v>
      </c>
      <c r="I7403" s="156">
        <v>2112.4327727370001</v>
      </c>
      <c r="J7403" s="156" t="s">
        <v>4328</v>
      </c>
      <c r="K7403" s="151" t="str">
        <f>IFERROR(IF(VLOOKUP(B7403,comp!$D:$L,1,FALSE)=B7403,"",""),"Novo")</f>
        <v/>
      </c>
    </row>
    <row r="7404" spans="1:11">
      <c r="A7404" s="151">
        <v>12713</v>
      </c>
      <c r="B7404" s="151">
        <v>12729</v>
      </c>
      <c r="C7404" s="151" t="s">
        <v>5484</v>
      </c>
      <c r="D7404" s="151" t="s">
        <v>727</v>
      </c>
      <c r="E7404" s="151">
        <v>5.3986763</v>
      </c>
      <c r="F7404" s="154" t="s">
        <v>9886</v>
      </c>
      <c r="G7404" s="156">
        <v>901.14704799599997</v>
      </c>
      <c r="H7404" s="156">
        <v>0</v>
      </c>
      <c r="I7404" s="156">
        <v>4491.6933487220003</v>
      </c>
      <c r="J7404" s="156" t="s">
        <v>4328</v>
      </c>
      <c r="K7404" s="151" t="str">
        <f>IFERROR(IF(VLOOKUP(B7404,comp!$D:$L,1,FALSE)=B7404,"",""),"Novo")</f>
        <v/>
      </c>
    </row>
    <row r="7405" spans="1:11">
      <c r="A7405" s="151">
        <v>12713</v>
      </c>
      <c r="B7405" s="151">
        <v>12730</v>
      </c>
      <c r="C7405" s="151" t="s">
        <v>5485</v>
      </c>
      <c r="D7405" s="151" t="s">
        <v>727</v>
      </c>
      <c r="E7405" s="151">
        <v>8.2655741000000003</v>
      </c>
      <c r="F7405" s="154" t="s">
        <v>9887</v>
      </c>
      <c r="G7405" s="156">
        <v>2112.4327727370001</v>
      </c>
      <c r="H7405" s="156">
        <v>0</v>
      </c>
      <c r="I7405" s="156">
        <v>2764.0088357979998</v>
      </c>
      <c r="J7405" s="156" t="s">
        <v>4328</v>
      </c>
      <c r="K7405" s="151" t="str">
        <f>IFERROR(IF(VLOOKUP(B7405,comp!$D:$L,1,FALSE)=B7405,"",""),"Novo")</f>
        <v/>
      </c>
    </row>
    <row r="7406" spans="1:11">
      <c r="A7406" s="151">
        <v>12713</v>
      </c>
      <c r="B7406" s="151">
        <v>12731</v>
      </c>
      <c r="C7406" s="151" t="s">
        <v>5486</v>
      </c>
      <c r="D7406" s="151" t="s">
        <v>727</v>
      </c>
      <c r="E7406" s="151">
        <v>12.052736599999999</v>
      </c>
      <c r="F7406" s="154" t="s">
        <v>9485</v>
      </c>
      <c r="G7406" s="156">
        <v>4491.6933487220003</v>
      </c>
      <c r="H7406" s="156">
        <v>0</v>
      </c>
      <c r="I7406" s="156">
        <v>1.613142224</v>
      </c>
      <c r="J7406" s="156" t="s">
        <v>4328</v>
      </c>
      <c r="K7406" s="151" t="str">
        <f>IFERROR(IF(VLOOKUP(B7406,comp!$D:$L,1,FALSE)=B7406,"",""),"Novo")</f>
        <v/>
      </c>
    </row>
    <row r="7407" spans="1:11">
      <c r="A7407" s="151">
        <v>12713</v>
      </c>
      <c r="B7407" s="151">
        <v>12732</v>
      </c>
      <c r="C7407" s="151" t="s">
        <v>5487</v>
      </c>
      <c r="D7407" s="151" t="s">
        <v>727</v>
      </c>
      <c r="E7407" s="151">
        <v>9.4547746999999998</v>
      </c>
      <c r="F7407" s="154" t="s">
        <v>9888</v>
      </c>
      <c r="G7407" s="156">
        <v>2764.0088357979998</v>
      </c>
      <c r="H7407" s="156">
        <v>0</v>
      </c>
      <c r="I7407" s="156">
        <v>7.3281595450000001</v>
      </c>
      <c r="J7407" s="156" t="s">
        <v>4328</v>
      </c>
      <c r="K7407" s="151" t="str">
        <f>IFERROR(IF(VLOOKUP(B7407,comp!$D:$L,1,FALSE)=B7407,"",""),"Novo")</f>
        <v/>
      </c>
    </row>
    <row r="7408" spans="1:11">
      <c r="A7408" s="151">
        <v>12713</v>
      </c>
      <c r="B7408" s="151">
        <v>12733</v>
      </c>
      <c r="C7408" s="151" t="s">
        <v>5488</v>
      </c>
      <c r="D7408" s="151" t="s">
        <v>727</v>
      </c>
      <c r="E7408" s="151">
        <v>0.22849040000000001</v>
      </c>
      <c r="F7408" s="154" t="s">
        <v>9889</v>
      </c>
      <c r="G7408" s="156">
        <v>1.613142224</v>
      </c>
      <c r="H7408" s="156">
        <v>0</v>
      </c>
      <c r="I7408" s="156">
        <v>19.83349042</v>
      </c>
      <c r="J7408" s="156" t="s">
        <v>4328</v>
      </c>
      <c r="K7408" s="151" t="str">
        <f>IFERROR(IF(VLOOKUP(B7408,comp!$D:$L,1,FALSE)=B7408,"",""),"Novo")</f>
        <v/>
      </c>
    </row>
    <row r="7409" spans="1:11">
      <c r="A7409" s="151">
        <v>12713</v>
      </c>
      <c r="B7409" s="151">
        <v>12734</v>
      </c>
      <c r="C7409" s="151" t="s">
        <v>5489</v>
      </c>
      <c r="D7409" s="151" t="s">
        <v>727</v>
      </c>
      <c r="E7409" s="151">
        <v>0.48692089999999999</v>
      </c>
      <c r="F7409" s="154" t="s">
        <v>7546</v>
      </c>
      <c r="G7409" s="156">
        <v>7.3281595450000001</v>
      </c>
      <c r="H7409" s="156">
        <v>0</v>
      </c>
      <c r="I7409" s="156">
        <v>103.65713876700001</v>
      </c>
      <c r="J7409" s="156" t="s">
        <v>4328</v>
      </c>
      <c r="K7409" s="151" t="str">
        <f>IFERROR(IF(VLOOKUP(B7409,comp!$D:$L,1,FALSE)=B7409,"",""),"Novo")</f>
        <v/>
      </c>
    </row>
    <row r="7410" spans="1:11">
      <c r="A7410" s="151">
        <v>12713</v>
      </c>
      <c r="B7410" s="151">
        <v>12735</v>
      </c>
      <c r="C7410" s="151" t="s">
        <v>5490</v>
      </c>
      <c r="D7410" s="151" t="s">
        <v>727</v>
      </c>
      <c r="E7410" s="151">
        <v>0.80102949999999995</v>
      </c>
      <c r="F7410" s="154" t="s">
        <v>9890</v>
      </c>
      <c r="G7410" s="156">
        <v>19.83349042</v>
      </c>
      <c r="H7410" s="156">
        <v>0</v>
      </c>
      <c r="I7410" s="156">
        <v>172.03941225900002</v>
      </c>
      <c r="J7410" s="156" t="s">
        <v>4328</v>
      </c>
      <c r="K7410" s="151" t="str">
        <f>IFERROR(IF(VLOOKUP(B7410,comp!$D:$L,1,FALSE)=B7410,"",""),"Novo")</f>
        <v/>
      </c>
    </row>
    <row r="7411" spans="1:11">
      <c r="A7411" s="151">
        <v>12713</v>
      </c>
      <c r="B7411" s="151">
        <v>12736</v>
      </c>
      <c r="C7411" s="151" t="s">
        <v>5491</v>
      </c>
      <c r="D7411" s="151" t="s">
        <v>727</v>
      </c>
      <c r="E7411" s="151">
        <v>1.8310747000000001</v>
      </c>
      <c r="F7411" s="154" t="s">
        <v>9891</v>
      </c>
      <c r="G7411" s="156">
        <v>103.65713876700001</v>
      </c>
      <c r="H7411" s="156">
        <v>0</v>
      </c>
      <c r="I7411" s="156">
        <v>672.06397176000007</v>
      </c>
      <c r="J7411" s="156" t="s">
        <v>4328</v>
      </c>
      <c r="K7411" s="151" t="str">
        <f>IFERROR(IF(VLOOKUP(B7411,comp!$D:$L,1,FALSE)=B7411,"",""),"Novo")</f>
        <v/>
      </c>
    </row>
    <row r="7412" spans="1:11">
      <c r="A7412" s="151">
        <v>12713</v>
      </c>
      <c r="B7412" s="151">
        <v>12737</v>
      </c>
      <c r="C7412" s="151" t="s">
        <v>5492</v>
      </c>
      <c r="D7412" s="151" t="s">
        <v>727</v>
      </c>
      <c r="E7412" s="151">
        <v>2.3589663000000001</v>
      </c>
      <c r="F7412" s="154" t="s">
        <v>9892</v>
      </c>
      <c r="G7412" s="156">
        <v>172.03941225900002</v>
      </c>
      <c r="H7412" s="156">
        <v>0</v>
      </c>
      <c r="I7412" s="156">
        <v>5445.8992932000001</v>
      </c>
      <c r="J7412" s="156" t="s">
        <v>4328</v>
      </c>
      <c r="K7412" s="151" t="str">
        <f>IFERROR(IF(VLOOKUP(B7412,comp!$D:$L,1,FALSE)=B7412,"",""),"Novo")</f>
        <v/>
      </c>
    </row>
    <row r="7413" spans="1:11">
      <c r="A7413" s="151">
        <v>12713</v>
      </c>
      <c r="B7413" s="151">
        <v>12738</v>
      </c>
      <c r="C7413" s="151" t="s">
        <v>5493</v>
      </c>
      <c r="D7413" s="151" t="s">
        <v>727</v>
      </c>
      <c r="E7413" s="151">
        <v>4.6622544000000001</v>
      </c>
      <c r="F7413" s="154" t="s">
        <v>9893</v>
      </c>
      <c r="G7413" s="156">
        <v>672.06397176000007</v>
      </c>
      <c r="H7413" s="156">
        <v>0</v>
      </c>
      <c r="I7413" s="156">
        <v>13330.525956757001</v>
      </c>
      <c r="J7413" s="156" t="s">
        <v>4328</v>
      </c>
      <c r="K7413" s="151" t="str">
        <f>IFERROR(IF(VLOOKUP(B7413,comp!$D:$L,1,FALSE)=B7413,"",""),"Novo")</f>
        <v/>
      </c>
    </row>
    <row r="7414" spans="1:11">
      <c r="A7414" s="151">
        <v>12713</v>
      </c>
      <c r="B7414" s="151">
        <v>12739</v>
      </c>
      <c r="C7414" s="151" t="s">
        <v>5494</v>
      </c>
      <c r="D7414" s="151" t="s">
        <v>727</v>
      </c>
      <c r="E7414" s="151">
        <v>13.271352</v>
      </c>
      <c r="F7414" s="154" t="s">
        <v>9894</v>
      </c>
      <c r="G7414" s="156">
        <v>5445.8992932000001</v>
      </c>
      <c r="H7414" s="156">
        <v>0</v>
      </c>
      <c r="I7414" s="156">
        <v>63727.029895836</v>
      </c>
      <c r="J7414" s="156" t="s">
        <v>4328</v>
      </c>
      <c r="K7414" s="151" t="str">
        <f>IFERROR(IF(VLOOKUP(B7414,comp!$D:$L,1,FALSE)=B7414,"",""),"Novo")</f>
        <v/>
      </c>
    </row>
    <row r="7415" spans="1:11">
      <c r="A7415" s="151">
        <v>12713</v>
      </c>
      <c r="B7415" s="151">
        <v>12740</v>
      </c>
      <c r="C7415" s="151" t="s">
        <v>5495</v>
      </c>
      <c r="D7415" s="151" t="s">
        <v>727</v>
      </c>
      <c r="E7415" s="151">
        <v>20.763735700000002</v>
      </c>
      <c r="F7415" s="154" t="s">
        <v>9895</v>
      </c>
      <c r="G7415" s="156">
        <v>13330.525956757001</v>
      </c>
      <c r="H7415" s="156">
        <v>0</v>
      </c>
      <c r="I7415" s="156">
        <v>10992.541839399999</v>
      </c>
      <c r="J7415" s="156" t="s">
        <v>4328</v>
      </c>
      <c r="K7415" s="151" t="str">
        <f>IFERROR(IF(VLOOKUP(B7415,comp!$D:$L,1,FALSE)=B7415,"",""),"Novo")</f>
        <v/>
      </c>
    </row>
    <row r="7416" spans="1:11">
      <c r="A7416" s="151">
        <v>12713</v>
      </c>
      <c r="B7416" s="151">
        <v>12741</v>
      </c>
      <c r="C7416" s="151" t="s">
        <v>5496</v>
      </c>
      <c r="D7416" s="151" t="s">
        <v>727</v>
      </c>
      <c r="E7416" s="151">
        <v>45.398676299999998</v>
      </c>
      <c r="F7416" s="154" t="s">
        <v>9896</v>
      </c>
      <c r="G7416" s="156">
        <v>63727.029895836</v>
      </c>
      <c r="H7416" s="156">
        <v>0</v>
      </c>
      <c r="I7416" s="156">
        <v>91.505352672000001</v>
      </c>
      <c r="J7416" s="156" t="s">
        <v>4328</v>
      </c>
      <c r="K7416" s="151" t="str">
        <f>IFERROR(IF(VLOOKUP(B7416,comp!$D:$L,1,FALSE)=B7416,"",""),"Novo")</f>
        <v/>
      </c>
    </row>
    <row r="7417" spans="1:11">
      <c r="A7417" s="151">
        <v>12713</v>
      </c>
      <c r="B7417" s="151">
        <v>12742</v>
      </c>
      <c r="C7417" s="151" t="s">
        <v>2845</v>
      </c>
      <c r="D7417" s="151" t="s">
        <v>826</v>
      </c>
      <c r="E7417" s="151">
        <v>18.855131799999999</v>
      </c>
      <c r="F7417" s="154" t="s">
        <v>9897</v>
      </c>
      <c r="G7417" s="156">
        <v>10992.541839399999</v>
      </c>
      <c r="H7417" s="156">
        <v>0</v>
      </c>
      <c r="I7417" s="156">
        <v>147.37393800000001</v>
      </c>
      <c r="J7417" s="156" t="s">
        <v>4328</v>
      </c>
      <c r="K7417" s="151" t="str">
        <f>IFERROR(IF(VLOOKUP(B7417,comp!$D:$L,1,FALSE)=B7417,"",""),"Novo")</f>
        <v/>
      </c>
    </row>
    <row r="7418" spans="1:11">
      <c r="A7418" s="151">
        <v>12713</v>
      </c>
      <c r="B7418" s="151">
        <v>12743</v>
      </c>
      <c r="C7418" s="151" t="s">
        <v>2818</v>
      </c>
      <c r="D7418" s="151" t="s">
        <v>826</v>
      </c>
      <c r="E7418" s="151">
        <v>1.7203488</v>
      </c>
      <c r="F7418" s="154" t="s">
        <v>9898</v>
      </c>
      <c r="G7418" s="156">
        <v>91.505352672000001</v>
      </c>
      <c r="H7418" s="156">
        <v>0</v>
      </c>
      <c r="I7418" s="156">
        <v>310.81452578599999</v>
      </c>
      <c r="J7418" s="156" t="s">
        <v>4328</v>
      </c>
      <c r="K7418" s="151" t="str">
        <f>IFERROR(IF(VLOOKUP(B7418,comp!$D:$L,1,FALSE)=B7418,"",""),"Novo")</f>
        <v/>
      </c>
    </row>
    <row r="7419" spans="1:11">
      <c r="A7419" s="151">
        <v>12713</v>
      </c>
      <c r="B7419" s="151">
        <v>12744</v>
      </c>
      <c r="C7419" s="151" t="s">
        <v>2819</v>
      </c>
      <c r="D7419" s="151" t="s">
        <v>826</v>
      </c>
      <c r="E7419" s="151">
        <v>2.1833176000000001</v>
      </c>
      <c r="F7419" s="154" t="s">
        <v>9899</v>
      </c>
      <c r="G7419" s="156">
        <v>147.37393800000001</v>
      </c>
      <c r="H7419" s="156">
        <v>0</v>
      </c>
      <c r="I7419" s="156">
        <v>566.77664329799995</v>
      </c>
      <c r="J7419" s="156" t="s">
        <v>4328</v>
      </c>
      <c r="K7419" s="151" t="str">
        <f>IFERROR(IF(VLOOKUP(B7419,comp!$D:$L,1,FALSE)=B7419,"",""),"Novo")</f>
        <v/>
      </c>
    </row>
    <row r="7420" spans="1:11">
      <c r="A7420" s="151">
        <v>12713</v>
      </c>
      <c r="B7420" s="151">
        <v>12745</v>
      </c>
      <c r="C7420" s="151" t="s">
        <v>2820</v>
      </c>
      <c r="D7420" s="151" t="s">
        <v>826</v>
      </c>
      <c r="E7420" s="151">
        <v>3.1706061999999999</v>
      </c>
      <c r="F7420" s="154" t="s">
        <v>9900</v>
      </c>
      <c r="G7420" s="156">
        <v>310.81452578599999</v>
      </c>
      <c r="H7420" s="156">
        <v>0</v>
      </c>
      <c r="I7420" s="156">
        <v>1191.99431699</v>
      </c>
      <c r="J7420" s="156" t="s">
        <v>4328</v>
      </c>
      <c r="K7420" s="151" t="str">
        <f>IFERROR(IF(VLOOKUP(B7420,comp!$D:$L,1,FALSE)=B7420,"",""),"Novo")</f>
        <v/>
      </c>
    </row>
    <row r="7421" spans="1:11">
      <c r="A7421" s="151">
        <v>12713</v>
      </c>
      <c r="B7421" s="151">
        <v>12746</v>
      </c>
      <c r="C7421" s="151" t="s">
        <v>2821</v>
      </c>
      <c r="D7421" s="151" t="s">
        <v>826</v>
      </c>
      <c r="E7421" s="151">
        <v>4.2814370999999998</v>
      </c>
      <c r="F7421" s="154" t="s">
        <v>9901</v>
      </c>
      <c r="G7421" s="156">
        <v>566.77664329799995</v>
      </c>
      <c r="H7421" s="156">
        <v>0</v>
      </c>
      <c r="I7421" s="156">
        <v>2365.7791795039998</v>
      </c>
      <c r="J7421" s="156" t="s">
        <v>4328</v>
      </c>
      <c r="K7421" s="151" t="str">
        <f>IFERROR(IF(VLOOKUP(B7421,comp!$D:$L,1,FALSE)=B7421,"",""),"Novo")</f>
        <v/>
      </c>
    </row>
    <row r="7422" spans="1:11">
      <c r="A7422" s="151">
        <v>12713</v>
      </c>
      <c r="B7422" s="151">
        <v>12747</v>
      </c>
      <c r="C7422" s="151" t="s">
        <v>2822</v>
      </c>
      <c r="D7422" s="151" t="s">
        <v>826</v>
      </c>
      <c r="E7422" s="151">
        <v>6.2089505000000003</v>
      </c>
      <c r="F7422" s="154" t="s">
        <v>9902</v>
      </c>
      <c r="G7422" s="156">
        <v>1191.99431699</v>
      </c>
      <c r="H7422" s="156">
        <v>0</v>
      </c>
      <c r="I7422" s="156">
        <v>5055.6189237749995</v>
      </c>
      <c r="J7422" s="156" t="s">
        <v>4328</v>
      </c>
      <c r="K7422" s="151" t="str">
        <f>IFERROR(IF(VLOOKUP(B7422,comp!$D:$L,1,FALSE)=B7422,"",""),"Novo")</f>
        <v/>
      </c>
    </row>
    <row r="7423" spans="1:11">
      <c r="A7423" s="151">
        <v>12713</v>
      </c>
      <c r="B7423" s="151">
        <v>12748</v>
      </c>
      <c r="C7423" s="151" t="s">
        <v>2823</v>
      </c>
      <c r="D7423" s="151" t="s">
        <v>826</v>
      </c>
      <c r="E7423" s="151">
        <v>8.7472423999999993</v>
      </c>
      <c r="F7423" s="154" t="s">
        <v>9903</v>
      </c>
      <c r="G7423" s="156">
        <v>2365.7791795039998</v>
      </c>
      <c r="H7423" s="156">
        <v>0</v>
      </c>
      <c r="I7423" s="156">
        <v>53.681142480000005</v>
      </c>
      <c r="J7423" s="156" t="s">
        <v>4328</v>
      </c>
      <c r="K7423" s="151" t="str">
        <f>IFERROR(IF(VLOOKUP(B7423,comp!$D:$L,1,FALSE)=B7423,"",""),"Novo")</f>
        <v/>
      </c>
    </row>
    <row r="7424" spans="1:11">
      <c r="A7424" s="151">
        <v>12713</v>
      </c>
      <c r="B7424" s="151">
        <v>12749</v>
      </c>
      <c r="C7424" s="151" t="s">
        <v>2844</v>
      </c>
      <c r="D7424" s="151" t="s">
        <v>826</v>
      </c>
      <c r="E7424" s="151">
        <v>12.7870575</v>
      </c>
      <c r="F7424" s="154" t="s">
        <v>9904</v>
      </c>
      <c r="G7424" s="156">
        <v>5055.6189237749995</v>
      </c>
      <c r="H7424" s="156">
        <v>0</v>
      </c>
      <c r="I7424" s="156">
        <v>5.7328792069999999</v>
      </c>
      <c r="J7424" s="156" t="s">
        <v>4328</v>
      </c>
      <c r="K7424" s="151" t="str">
        <f>IFERROR(IF(VLOOKUP(B7424,comp!$D:$L,1,FALSE)=B7424,"",""),"Novo")</f>
        <v/>
      </c>
    </row>
    <row r="7425" spans="1:11">
      <c r="A7425" s="151">
        <v>12713</v>
      </c>
      <c r="B7425" s="151">
        <v>39660</v>
      </c>
      <c r="C7425" s="151" t="s">
        <v>2879</v>
      </c>
      <c r="D7425" s="151" t="s">
        <v>826</v>
      </c>
      <c r="E7425" s="151">
        <v>1.317652</v>
      </c>
      <c r="F7425" s="154" t="s">
        <v>9905</v>
      </c>
      <c r="G7425" s="156">
        <v>53.681142480000005</v>
      </c>
      <c r="H7425" s="156">
        <v>0</v>
      </c>
      <c r="I7425" s="156">
        <v>12.328482592</v>
      </c>
      <c r="J7425" s="156" t="s">
        <v>4328</v>
      </c>
      <c r="K7425" s="151" t="str">
        <f>IFERROR(IF(VLOOKUP(B7425,comp!$D:$L,1,FALSE)=B7425,"",""),"Novo")</f>
        <v/>
      </c>
    </row>
    <row r="7426" spans="1:11">
      <c r="A7426" s="151">
        <v>12713</v>
      </c>
      <c r="B7426" s="151">
        <v>39661</v>
      </c>
      <c r="C7426" s="151" t="s">
        <v>5497</v>
      </c>
      <c r="D7426" s="151" t="s">
        <v>826</v>
      </c>
      <c r="E7426" s="151">
        <v>0.43071969999999998</v>
      </c>
      <c r="F7426" s="154" t="s">
        <v>9906</v>
      </c>
      <c r="G7426" s="156">
        <v>5.7328792069999999</v>
      </c>
      <c r="H7426" s="156">
        <v>0</v>
      </c>
      <c r="I7426" s="156">
        <v>18.648473361000001</v>
      </c>
      <c r="J7426" s="156" t="s">
        <v>4328</v>
      </c>
      <c r="K7426" s="151" t="str">
        <f>IFERROR(IF(VLOOKUP(B7426,comp!$D:$L,1,FALSE)=B7426,"",""),"Novo")</f>
        <v/>
      </c>
    </row>
    <row r="7427" spans="1:11">
      <c r="A7427" s="151">
        <v>12713</v>
      </c>
      <c r="B7427" s="151">
        <v>39662</v>
      </c>
      <c r="C7427" s="151" t="s">
        <v>2875</v>
      </c>
      <c r="D7427" s="151" t="s">
        <v>826</v>
      </c>
      <c r="E7427" s="151">
        <v>0.63158210000000004</v>
      </c>
      <c r="F7427" s="154" t="s">
        <v>9907</v>
      </c>
      <c r="G7427" s="156">
        <v>12.328482592</v>
      </c>
      <c r="H7427" s="156">
        <v>0</v>
      </c>
      <c r="I7427" s="156">
        <v>29.173105962000001</v>
      </c>
      <c r="J7427" s="156" t="s">
        <v>4328</v>
      </c>
      <c r="K7427" s="151" t="str">
        <f>IFERROR(IF(VLOOKUP(B7427,comp!$D:$L,1,FALSE)=B7427,"",""),"Novo")</f>
        <v/>
      </c>
    </row>
    <row r="7428" spans="1:11">
      <c r="A7428" s="151">
        <v>12713</v>
      </c>
      <c r="B7428" s="151">
        <v>39663</v>
      </c>
      <c r="C7428" s="151" t="s">
        <v>5498</v>
      </c>
      <c r="D7428" s="151" t="s">
        <v>826</v>
      </c>
      <c r="E7428" s="151">
        <v>0.7766961</v>
      </c>
      <c r="F7428" s="154" t="s">
        <v>7362</v>
      </c>
      <c r="G7428" s="156">
        <v>18.648473361000001</v>
      </c>
      <c r="H7428" s="156">
        <v>0</v>
      </c>
      <c r="I7428" s="156">
        <v>83.043544365000002</v>
      </c>
      <c r="J7428" s="156" t="s">
        <v>4328</v>
      </c>
      <c r="K7428" s="151" t="str">
        <f>IFERROR(IF(VLOOKUP(B7428,comp!$D:$L,1,FALSE)=B7428,"",""),"Novo")</f>
        <v/>
      </c>
    </row>
    <row r="7429" spans="1:11">
      <c r="A7429" s="151">
        <v>12713</v>
      </c>
      <c r="B7429" s="151">
        <v>39664</v>
      </c>
      <c r="C7429" s="151" t="s">
        <v>2877</v>
      </c>
      <c r="D7429" s="151" t="s">
        <v>826</v>
      </c>
      <c r="E7429" s="151">
        <v>0.97146540000000003</v>
      </c>
      <c r="F7429" s="154" t="s">
        <v>9908</v>
      </c>
      <c r="G7429" s="156">
        <v>29.173105962000001</v>
      </c>
      <c r="H7429" s="156">
        <v>0</v>
      </c>
      <c r="I7429" s="156">
        <v>121.463088</v>
      </c>
      <c r="J7429" s="156" t="s">
        <v>4328</v>
      </c>
      <c r="K7429" s="151" t="str">
        <f>IFERROR(IF(VLOOKUP(B7429,comp!$D:$L,1,FALSE)=B7429,"",""),"Novo")</f>
        <v/>
      </c>
    </row>
    <row r="7430" spans="1:11">
      <c r="A7430" s="151">
        <v>12713</v>
      </c>
      <c r="B7430" s="151">
        <v>39665</v>
      </c>
      <c r="C7430" s="151" t="s">
        <v>2880</v>
      </c>
      <c r="D7430" s="151" t="s">
        <v>826</v>
      </c>
      <c r="E7430" s="151">
        <v>1.6389095</v>
      </c>
      <c r="F7430" s="154" t="s">
        <v>9909</v>
      </c>
      <c r="G7430" s="156">
        <v>83.043544365000002</v>
      </c>
      <c r="H7430" s="156">
        <v>0</v>
      </c>
      <c r="I7430" s="156">
        <v>74.120802202999997</v>
      </c>
      <c r="J7430" s="156" t="s">
        <v>4328</v>
      </c>
      <c r="K7430" s="151" t="str">
        <f>IFERROR(IF(VLOOKUP(B7430,comp!$D:$L,1,FALSE)=B7430,"",""),"Novo")</f>
        <v/>
      </c>
    </row>
    <row r="7431" spans="1:11">
      <c r="A7431" s="151">
        <v>12713</v>
      </c>
      <c r="B7431" s="151">
        <v>39666</v>
      </c>
      <c r="C7431" s="151" t="s">
        <v>5499</v>
      </c>
      <c r="D7431" s="151" t="s">
        <v>826</v>
      </c>
      <c r="E7431" s="151">
        <v>1.9821</v>
      </c>
      <c r="F7431" s="154" t="s">
        <v>9910</v>
      </c>
      <c r="G7431" s="156">
        <v>121.463088</v>
      </c>
      <c r="H7431" s="156">
        <v>0</v>
      </c>
      <c r="I7431" s="156">
        <v>194.060940792</v>
      </c>
      <c r="J7431" s="156" t="s">
        <v>4328</v>
      </c>
      <c r="K7431" s="151" t="str">
        <f>IFERROR(IF(VLOOKUP(B7431,comp!$D:$L,1,FALSE)=B7431,"",""),"Novo")</f>
        <v/>
      </c>
    </row>
    <row r="7432" spans="1:11">
      <c r="A7432" s="151">
        <v>12713</v>
      </c>
      <c r="B7432" s="151">
        <v>39747</v>
      </c>
      <c r="C7432" s="151" t="s">
        <v>2907</v>
      </c>
      <c r="D7432" s="151" t="s">
        <v>826</v>
      </c>
      <c r="E7432" s="151">
        <v>1.5483769000000001</v>
      </c>
      <c r="F7432" s="154" t="s">
        <v>9911</v>
      </c>
      <c r="G7432" s="156">
        <v>74.120802202999997</v>
      </c>
      <c r="H7432" s="156">
        <v>0</v>
      </c>
      <c r="I7432" s="156">
        <v>314.04642817600001</v>
      </c>
      <c r="J7432" s="156" t="s">
        <v>4328</v>
      </c>
      <c r="K7432" s="151" t="str">
        <f>IFERROR(IF(VLOOKUP(B7432,comp!$D:$L,1,FALSE)=B7432,"",""),"Novo")</f>
        <v/>
      </c>
    </row>
    <row r="7433" spans="1:11">
      <c r="A7433" s="151">
        <v>12713</v>
      </c>
      <c r="B7433" s="151">
        <v>39748</v>
      </c>
      <c r="C7433" s="151" t="s">
        <v>2882</v>
      </c>
      <c r="D7433" s="151" t="s">
        <v>826</v>
      </c>
      <c r="E7433" s="151">
        <v>2.5053052</v>
      </c>
      <c r="F7433" s="154" t="s">
        <v>9912</v>
      </c>
      <c r="G7433" s="156">
        <v>194.060940792</v>
      </c>
      <c r="H7433" s="156">
        <v>0</v>
      </c>
      <c r="I7433" s="156">
        <v>716.38216181400003</v>
      </c>
      <c r="J7433" s="156" t="s">
        <v>4328</v>
      </c>
      <c r="K7433" s="151" t="str">
        <f>IFERROR(IF(VLOOKUP(B7433,comp!$D:$L,1,FALSE)=B7433,"",""),"Novo")</f>
        <v/>
      </c>
    </row>
    <row r="7434" spans="1:11">
      <c r="A7434" s="151">
        <v>12713</v>
      </c>
      <c r="B7434" s="151">
        <v>39749</v>
      </c>
      <c r="C7434" s="151" t="s">
        <v>2883</v>
      </c>
      <c r="D7434" s="151" t="s">
        <v>826</v>
      </c>
      <c r="E7434" s="151">
        <v>3.1869944000000001</v>
      </c>
      <c r="F7434" s="154" t="s">
        <v>9913</v>
      </c>
      <c r="G7434" s="156">
        <v>314.04642817600001</v>
      </c>
      <c r="H7434" s="156">
        <v>0</v>
      </c>
      <c r="I7434" s="156">
        <v>1036.9641247700001</v>
      </c>
      <c r="J7434" s="156" t="s">
        <v>4328</v>
      </c>
      <c r="K7434" s="151" t="str">
        <f>IFERROR(IF(VLOOKUP(B7434,comp!$D:$L,1,FALSE)=B7434,"",""),"Novo")</f>
        <v/>
      </c>
    </row>
    <row r="7435" spans="1:11">
      <c r="A7435" s="151">
        <v>12713</v>
      </c>
      <c r="B7435" s="151">
        <v>39750</v>
      </c>
      <c r="C7435" s="151" t="s">
        <v>2884</v>
      </c>
      <c r="D7435" s="151" t="s">
        <v>826</v>
      </c>
      <c r="E7435" s="151">
        <v>4.8134258000000001</v>
      </c>
      <c r="F7435" s="154" t="s">
        <v>9914</v>
      </c>
      <c r="G7435" s="156">
        <v>716.38216181400003</v>
      </c>
      <c r="H7435" s="156">
        <v>0</v>
      </c>
      <c r="I7435" s="156">
        <v>2099.4257482140001</v>
      </c>
      <c r="J7435" s="156" t="s">
        <v>4328</v>
      </c>
      <c r="K7435" s="151" t="str">
        <f>IFERROR(IF(VLOOKUP(B7435,comp!$D:$L,1,FALSE)=B7435,"",""),"Novo")</f>
        <v/>
      </c>
    </row>
    <row r="7436" spans="1:11">
      <c r="A7436" s="151">
        <v>12713</v>
      </c>
      <c r="B7436" s="151">
        <v>39751</v>
      </c>
      <c r="C7436" s="151" t="s">
        <v>2885</v>
      </c>
      <c r="D7436" s="151" t="s">
        <v>826</v>
      </c>
      <c r="E7436" s="151">
        <v>5.7911545000000002</v>
      </c>
      <c r="F7436" s="154" t="s">
        <v>9915</v>
      </c>
      <c r="G7436" s="156">
        <v>1036.9641247700001</v>
      </c>
      <c r="H7436" s="156">
        <v>0</v>
      </c>
      <c r="I7436" s="156">
        <v>3513.5173116800001</v>
      </c>
      <c r="J7436" s="156" t="s">
        <v>4328</v>
      </c>
      <c r="K7436" s="151" t="str">
        <f>IFERROR(IF(VLOOKUP(B7436,comp!$D:$L,1,FALSE)=B7436,"",""),"Novo")</f>
        <v/>
      </c>
    </row>
    <row r="7437" spans="1:11">
      <c r="A7437" s="151">
        <v>12713</v>
      </c>
      <c r="B7437" s="151">
        <v>39752</v>
      </c>
      <c r="C7437" s="151" t="s">
        <v>5500</v>
      </c>
      <c r="D7437" s="151" t="s">
        <v>826</v>
      </c>
      <c r="E7437" s="151">
        <v>8.2401513000000008</v>
      </c>
      <c r="F7437" s="154" t="s">
        <v>9916</v>
      </c>
      <c r="G7437" s="156">
        <v>2099.4257482140001</v>
      </c>
      <c r="H7437" s="156">
        <v>0</v>
      </c>
      <c r="I7437" s="156">
        <v>7626.1453045399994</v>
      </c>
      <c r="J7437" s="156" t="s">
        <v>4328</v>
      </c>
      <c r="K7437" s="151" t="str">
        <f>IFERROR(IF(VLOOKUP(B7437,comp!$D:$L,1,FALSE)=B7437,"",""),"Novo")</f>
        <v/>
      </c>
    </row>
    <row r="7438" spans="1:11">
      <c r="A7438" s="151">
        <v>12713</v>
      </c>
      <c r="B7438" s="151">
        <v>39753</v>
      </c>
      <c r="C7438" s="151" t="s">
        <v>5501</v>
      </c>
      <c r="D7438" s="151" t="s">
        <v>826</v>
      </c>
      <c r="E7438" s="151">
        <v>10.6599433</v>
      </c>
      <c r="F7438" s="154" t="s">
        <v>9917</v>
      </c>
      <c r="G7438" s="156">
        <v>3513.5173116800001</v>
      </c>
      <c r="H7438" s="156">
        <v>0</v>
      </c>
      <c r="I7438" s="156">
        <v>17532.182798177</v>
      </c>
      <c r="J7438" s="156" t="s">
        <v>4328</v>
      </c>
      <c r="K7438" s="151" t="str">
        <f>IFERROR(IF(VLOOKUP(B7438,comp!$D:$L,1,FALSE)=B7438,"",""),"Novo")</f>
        <v/>
      </c>
    </row>
    <row r="7439" spans="1:11">
      <c r="A7439" s="151">
        <v>12713</v>
      </c>
      <c r="B7439" s="151">
        <v>39754</v>
      </c>
      <c r="C7439" s="151" t="s">
        <v>5502</v>
      </c>
      <c r="D7439" s="151" t="s">
        <v>826</v>
      </c>
      <c r="E7439" s="151">
        <v>15.704905999999999</v>
      </c>
      <c r="F7439" s="154" t="s">
        <v>9918</v>
      </c>
      <c r="G7439" s="156">
        <v>7626.1453045399994</v>
      </c>
      <c r="H7439" s="156">
        <v>0</v>
      </c>
      <c r="I7439" s="156">
        <v>0.27607928399999998</v>
      </c>
      <c r="J7439" s="156" t="s">
        <v>4328</v>
      </c>
      <c r="K7439" s="151" t="str">
        <f>IFERROR(IF(VLOOKUP(B7439,comp!$D:$L,1,FALSE)=B7439,"",""),"Novo")</f>
        <v/>
      </c>
    </row>
    <row r="7440" spans="1:11">
      <c r="A7440" s="151">
        <v>12713</v>
      </c>
      <c r="B7440" s="151">
        <v>39755</v>
      </c>
      <c r="C7440" s="151" t="s">
        <v>5503</v>
      </c>
      <c r="D7440" s="151" t="s">
        <v>826</v>
      </c>
      <c r="E7440" s="151">
        <v>23.812165100000001</v>
      </c>
      <c r="F7440" s="154" t="s">
        <v>9919</v>
      </c>
      <c r="G7440" s="156">
        <v>17532.182798177</v>
      </c>
      <c r="H7440" s="156">
        <v>0</v>
      </c>
      <c r="I7440" s="156">
        <v>1.532262</v>
      </c>
      <c r="J7440" s="156" t="s">
        <v>4328</v>
      </c>
      <c r="K7440" s="151" t="str">
        <f>IFERROR(IF(VLOOKUP(B7440,comp!$D:$L,1,FALSE)=B7440,"",""),"Novo")</f>
        <v/>
      </c>
    </row>
    <row r="7441" spans="1:11">
      <c r="A7441" s="151">
        <v>12713</v>
      </c>
      <c r="B7441" s="151">
        <v>39855</v>
      </c>
      <c r="C7441" s="151" t="s">
        <v>5504</v>
      </c>
      <c r="D7441" s="151" t="s">
        <v>727</v>
      </c>
      <c r="E7441" s="151">
        <v>9.4547699999999998E-2</v>
      </c>
      <c r="F7441" s="154" t="s">
        <v>8079</v>
      </c>
      <c r="G7441" s="156">
        <v>0.27607928399999998</v>
      </c>
      <c r="H7441" s="156">
        <v>0</v>
      </c>
      <c r="I7441" s="156">
        <v>4.0140984800000004</v>
      </c>
      <c r="J7441" s="156" t="s">
        <v>4328</v>
      </c>
      <c r="K7441" s="151" t="str">
        <f>IFERROR(IF(VLOOKUP(B7441,comp!$D:$L,1,FALSE)=B7441,"",""),"Novo")</f>
        <v/>
      </c>
    </row>
    <row r="7442" spans="1:11">
      <c r="A7442" s="151">
        <v>12713</v>
      </c>
      <c r="B7442" s="151">
        <v>39856</v>
      </c>
      <c r="C7442" s="151" t="s">
        <v>5505</v>
      </c>
      <c r="D7442" s="151" t="s">
        <v>727</v>
      </c>
      <c r="E7442" s="151">
        <v>0.22271250000000001</v>
      </c>
      <c r="F7442" s="154" t="s">
        <v>9920</v>
      </c>
      <c r="G7442" s="156">
        <v>1.532262</v>
      </c>
      <c r="H7442" s="156">
        <v>0</v>
      </c>
      <c r="I7442" s="156">
        <v>19.754500927000002</v>
      </c>
      <c r="J7442" s="156" t="s">
        <v>4328</v>
      </c>
      <c r="K7442" s="151" t="str">
        <f>IFERROR(IF(VLOOKUP(B7442,comp!$D:$L,1,FALSE)=B7442,"",""),"Novo")</f>
        <v/>
      </c>
    </row>
    <row r="7443" spans="1:11">
      <c r="A7443" s="151">
        <v>12713</v>
      </c>
      <c r="B7443" s="151">
        <v>39857</v>
      </c>
      <c r="C7443" s="151" t="s">
        <v>5506</v>
      </c>
      <c r="D7443" s="151" t="s">
        <v>727</v>
      </c>
      <c r="E7443" s="151">
        <v>0.36033199999999999</v>
      </c>
      <c r="F7443" s="154" t="s">
        <v>9883</v>
      </c>
      <c r="G7443" s="156">
        <v>4.0140984800000004</v>
      </c>
      <c r="H7443" s="156">
        <v>0</v>
      </c>
      <c r="I7443" s="156">
        <v>46.949574630000001</v>
      </c>
      <c r="J7443" s="156" t="s">
        <v>4328</v>
      </c>
      <c r="K7443" s="151" t="str">
        <f>IFERROR(IF(VLOOKUP(B7443,comp!$D:$L,1,FALSE)=B7443,"",""),"Novo")</f>
        <v/>
      </c>
    </row>
    <row r="7444" spans="1:11">
      <c r="A7444" s="151">
        <v>12713</v>
      </c>
      <c r="B7444" s="151">
        <v>39858</v>
      </c>
      <c r="C7444" s="151" t="s">
        <v>5507</v>
      </c>
      <c r="D7444" s="151" t="s">
        <v>727</v>
      </c>
      <c r="E7444" s="151">
        <v>0.79945370000000004</v>
      </c>
      <c r="F7444" s="154" t="s">
        <v>9921</v>
      </c>
      <c r="G7444" s="156">
        <v>19.754500927000002</v>
      </c>
      <c r="H7444" s="156">
        <v>0</v>
      </c>
      <c r="I7444" s="156">
        <v>110.54522345400001</v>
      </c>
      <c r="J7444" s="156" t="s">
        <v>4328</v>
      </c>
      <c r="K7444" s="151" t="str">
        <f>IFERROR(IF(VLOOKUP(B7444,comp!$D:$L,1,FALSE)=B7444,"",""),"Novo")</f>
        <v/>
      </c>
    </row>
    <row r="7445" spans="1:11">
      <c r="A7445" s="151">
        <v>12713</v>
      </c>
      <c r="B7445" s="151">
        <v>39859</v>
      </c>
      <c r="C7445" s="151" t="s">
        <v>5508</v>
      </c>
      <c r="D7445" s="151" t="s">
        <v>727</v>
      </c>
      <c r="E7445" s="151">
        <v>1.2322723</v>
      </c>
      <c r="F7445" s="154" t="s">
        <v>9922</v>
      </c>
      <c r="G7445" s="156">
        <v>46.949574630000001</v>
      </c>
      <c r="H7445" s="156">
        <v>0</v>
      </c>
      <c r="I7445" s="156">
        <v>901.14704799599997</v>
      </c>
      <c r="J7445" s="156" t="s">
        <v>4328</v>
      </c>
      <c r="K7445" s="151" t="str">
        <f>IFERROR(IF(VLOOKUP(B7445,comp!$D:$L,1,FALSE)=B7445,"",""),"Novo")</f>
        <v/>
      </c>
    </row>
    <row r="7446" spans="1:11">
      <c r="A7446" s="151">
        <v>12713</v>
      </c>
      <c r="B7446" s="151">
        <v>39860</v>
      </c>
      <c r="C7446" s="151" t="s">
        <v>5509</v>
      </c>
      <c r="D7446" s="151" t="s">
        <v>727</v>
      </c>
      <c r="E7446" s="151">
        <v>1.8909549000000001</v>
      </c>
      <c r="F7446" s="154" t="s">
        <v>9923</v>
      </c>
      <c r="G7446" s="156">
        <v>110.54522345400001</v>
      </c>
      <c r="H7446" s="156">
        <v>0</v>
      </c>
      <c r="I7446" s="156">
        <v>6.3061242760000003</v>
      </c>
      <c r="J7446" s="156" t="s">
        <v>4328</v>
      </c>
      <c r="K7446" s="151" t="str">
        <f>IFERROR(IF(VLOOKUP(B7446,comp!$D:$L,1,FALSE)=B7446,"",""),"Novo")</f>
        <v/>
      </c>
    </row>
    <row r="7447" spans="1:11">
      <c r="A7447" s="151">
        <v>12713</v>
      </c>
      <c r="B7447" s="151">
        <v>39861</v>
      </c>
      <c r="C7447" s="151" t="s">
        <v>5510</v>
      </c>
      <c r="D7447" s="151" t="s">
        <v>727</v>
      </c>
      <c r="E7447" s="151">
        <v>5.3986763</v>
      </c>
      <c r="F7447" s="154" t="s">
        <v>9886</v>
      </c>
      <c r="G7447" s="156">
        <v>901.14704799599997</v>
      </c>
      <c r="H7447" s="156">
        <v>0</v>
      </c>
      <c r="I7447" s="156">
        <v>6.4857232079999996</v>
      </c>
      <c r="J7447" s="156" t="s">
        <v>4328</v>
      </c>
      <c r="K7447" s="151" t="str">
        <f>IFERROR(IF(VLOOKUP(B7447,comp!$D:$L,1,FALSE)=B7447,"",""),"Novo")</f>
        <v/>
      </c>
    </row>
    <row r="7448" spans="1:11">
      <c r="A7448" s="151">
        <v>12713</v>
      </c>
      <c r="B7448" s="151">
        <v>39862</v>
      </c>
      <c r="C7448" s="151" t="s">
        <v>5511</v>
      </c>
      <c r="D7448" s="151" t="s">
        <v>727</v>
      </c>
      <c r="E7448" s="151">
        <v>0.45172810000000002</v>
      </c>
      <c r="F7448" s="154" t="s">
        <v>7883</v>
      </c>
      <c r="G7448" s="156">
        <v>6.3061242760000003</v>
      </c>
      <c r="H7448" s="156">
        <v>0</v>
      </c>
      <c r="I7448" s="156">
        <v>9.9856810899999999</v>
      </c>
      <c r="J7448" s="156" t="s">
        <v>4328</v>
      </c>
      <c r="K7448" s="151" t="str">
        <f>IFERROR(IF(VLOOKUP(B7448,comp!$D:$L,1,FALSE)=B7448,"",""),"Novo")</f>
        <v/>
      </c>
    </row>
    <row r="7449" spans="1:11">
      <c r="A7449" s="151">
        <v>12713</v>
      </c>
      <c r="B7449" s="151">
        <v>39863</v>
      </c>
      <c r="C7449" s="151" t="s">
        <v>5512</v>
      </c>
      <c r="D7449" s="151" t="s">
        <v>727</v>
      </c>
      <c r="E7449" s="151">
        <v>0.45803129999999997</v>
      </c>
      <c r="F7449" s="154" t="s">
        <v>9924</v>
      </c>
      <c r="G7449" s="156">
        <v>6.4857232079999996</v>
      </c>
      <c r="H7449" s="156">
        <v>0</v>
      </c>
      <c r="I7449" s="156">
        <v>19.83349042</v>
      </c>
      <c r="J7449" s="156" t="s">
        <v>4328</v>
      </c>
      <c r="K7449" s="151" t="str">
        <f>IFERROR(IF(VLOOKUP(B7449,comp!$D:$L,1,FALSE)=B7449,"",""),"Novo")</f>
        <v/>
      </c>
    </row>
    <row r="7450" spans="1:11">
      <c r="A7450" s="151">
        <v>12713</v>
      </c>
      <c r="B7450" s="151">
        <v>39864</v>
      </c>
      <c r="C7450" s="151" t="s">
        <v>5513</v>
      </c>
      <c r="D7450" s="151" t="s">
        <v>727</v>
      </c>
      <c r="E7450" s="151">
        <v>0.56833699999999998</v>
      </c>
      <c r="F7450" s="154" t="s">
        <v>9925</v>
      </c>
      <c r="G7450" s="156">
        <v>9.9856810899999999</v>
      </c>
      <c r="H7450" s="156">
        <v>0</v>
      </c>
      <c r="I7450" s="156">
        <v>10.907216999999999</v>
      </c>
      <c r="J7450" s="156" t="s">
        <v>4328</v>
      </c>
      <c r="K7450" s="151" t="str">
        <f>IFERROR(IF(VLOOKUP(B7450,comp!$D:$L,1,FALSE)=B7450,"",""),"Novo")</f>
        <v/>
      </c>
    </row>
    <row r="7451" spans="1:11">
      <c r="A7451" s="151">
        <v>12713</v>
      </c>
      <c r="B7451" s="151">
        <v>39865</v>
      </c>
      <c r="C7451" s="151" t="s">
        <v>5514</v>
      </c>
      <c r="D7451" s="151" t="s">
        <v>727</v>
      </c>
      <c r="E7451" s="151">
        <v>0.80102949999999995</v>
      </c>
      <c r="F7451" s="154" t="s">
        <v>9890</v>
      </c>
      <c r="G7451" s="156">
        <v>19.83349042</v>
      </c>
      <c r="H7451" s="156">
        <v>0</v>
      </c>
      <c r="I7451" s="156">
        <v>53.916705026999999</v>
      </c>
      <c r="J7451" s="156" t="s">
        <v>4328</v>
      </c>
      <c r="K7451" s="151" t="str">
        <f>IFERROR(IF(VLOOKUP(B7451,comp!$D:$L,1,FALSE)=B7451,"",""),"Novo")</f>
        <v/>
      </c>
    </row>
    <row r="7452" spans="1:11">
      <c r="A7452" s="151">
        <v>12713</v>
      </c>
      <c r="B7452" s="151">
        <v>39866</v>
      </c>
      <c r="C7452" s="151" t="s">
        <v>5515</v>
      </c>
      <c r="D7452" s="151" t="s">
        <v>727</v>
      </c>
      <c r="E7452" s="151">
        <v>0.59407500000000002</v>
      </c>
      <c r="F7452" s="154" t="s">
        <v>9926</v>
      </c>
      <c r="G7452" s="156">
        <v>10.907216999999999</v>
      </c>
      <c r="H7452" s="156">
        <v>0</v>
      </c>
      <c r="I7452" s="156">
        <v>174.97003672</v>
      </c>
      <c r="J7452" s="156" t="s">
        <v>4328</v>
      </c>
      <c r="K7452" s="151" t="str">
        <f>IFERROR(IF(VLOOKUP(B7452,comp!$D:$L,1,FALSE)=B7452,"",""),"Novo")</f>
        <v/>
      </c>
    </row>
    <row r="7453" spans="1:11">
      <c r="A7453" s="151">
        <v>12713</v>
      </c>
      <c r="B7453" s="151">
        <v>39867</v>
      </c>
      <c r="C7453" s="151" t="s">
        <v>5516</v>
      </c>
      <c r="D7453" s="151" t="s">
        <v>727</v>
      </c>
      <c r="E7453" s="151">
        <v>1.3205169000000001</v>
      </c>
      <c r="F7453" s="154" t="s">
        <v>9927</v>
      </c>
      <c r="G7453" s="156">
        <v>53.916705026999999</v>
      </c>
      <c r="H7453" s="156">
        <v>0</v>
      </c>
      <c r="I7453" s="156">
        <v>6.2172702899999992</v>
      </c>
      <c r="J7453" s="156" t="s">
        <v>4328</v>
      </c>
      <c r="K7453" s="151" t="str">
        <f>IFERROR(IF(VLOOKUP(B7453,comp!$D:$L,1,FALSE)=B7453,"",""),"Novo")</f>
        <v/>
      </c>
    </row>
    <row r="7454" spans="1:11">
      <c r="A7454" s="151">
        <v>12713</v>
      </c>
      <c r="B7454" s="151">
        <v>39868</v>
      </c>
      <c r="C7454" s="151" t="s">
        <v>5517</v>
      </c>
      <c r="D7454" s="151" t="s">
        <v>727</v>
      </c>
      <c r="E7454" s="151">
        <v>2.3789264000000001</v>
      </c>
      <c r="F7454" s="154" t="s">
        <v>7344</v>
      </c>
      <c r="G7454" s="156">
        <v>174.97003672</v>
      </c>
      <c r="H7454" s="156">
        <v>0</v>
      </c>
      <c r="I7454" s="156">
        <v>14.549983643999999</v>
      </c>
      <c r="J7454" s="156" t="s">
        <v>4328</v>
      </c>
      <c r="K7454" s="151" t="str">
        <f>IFERROR(IF(VLOOKUP(B7454,comp!$D:$L,1,FALSE)=B7454,"",""),"Novo")</f>
        <v/>
      </c>
    </row>
    <row r="7455" spans="1:11">
      <c r="A7455" s="151">
        <v>12713</v>
      </c>
      <c r="B7455" s="151">
        <v>39869</v>
      </c>
      <c r="C7455" s="151" t="s">
        <v>5518</v>
      </c>
      <c r="D7455" s="151" t="s">
        <v>727</v>
      </c>
      <c r="E7455" s="151">
        <v>0.44857649999999999</v>
      </c>
      <c r="F7455" s="154" t="s">
        <v>7954</v>
      </c>
      <c r="G7455" s="156">
        <v>6.2172702899999992</v>
      </c>
      <c r="H7455" s="156">
        <v>0</v>
      </c>
      <c r="I7455" s="156">
        <v>18.278851890999999</v>
      </c>
      <c r="J7455" s="156" t="s">
        <v>4328</v>
      </c>
      <c r="K7455" s="151" t="str">
        <f>IFERROR(IF(VLOOKUP(B7455,comp!$D:$L,1,FALSE)=B7455,"",""),"Novo")</f>
        <v/>
      </c>
    </row>
    <row r="7456" spans="1:11">
      <c r="A7456" s="151">
        <v>12713</v>
      </c>
      <c r="B7456" s="151">
        <v>39870</v>
      </c>
      <c r="C7456" s="151" t="s">
        <v>5519</v>
      </c>
      <c r="D7456" s="151" t="s">
        <v>727</v>
      </c>
      <c r="E7456" s="151">
        <v>0.68599639999999995</v>
      </c>
      <c r="F7456" s="154" t="s">
        <v>8260</v>
      </c>
      <c r="G7456" s="156">
        <v>14.549983643999999</v>
      </c>
      <c r="H7456" s="156">
        <v>0</v>
      </c>
      <c r="I7456" s="156">
        <v>6485.6944755899995</v>
      </c>
      <c r="J7456" s="156" t="s">
        <v>4328</v>
      </c>
      <c r="K7456" s="151" t="str">
        <f>IFERROR(IF(VLOOKUP(B7456,comp!$D:$L,1,FALSE)=B7456,"",""),"Novo")</f>
        <v/>
      </c>
    </row>
    <row r="7457" spans="1:11">
      <c r="A7457" s="151">
        <v>12713</v>
      </c>
      <c r="B7457" s="151">
        <v>39871</v>
      </c>
      <c r="C7457" s="151" t="s">
        <v>5520</v>
      </c>
      <c r="D7457" s="151" t="s">
        <v>727</v>
      </c>
      <c r="E7457" s="151">
        <v>0.76898829999999996</v>
      </c>
      <c r="F7457" s="154" t="s">
        <v>9928</v>
      </c>
      <c r="G7457" s="156">
        <v>18.278851890999999</v>
      </c>
      <c r="H7457" s="156">
        <v>0</v>
      </c>
      <c r="I7457" s="156">
        <v>8726.3628230720005</v>
      </c>
      <c r="J7457" s="156" t="s">
        <v>4328</v>
      </c>
      <c r="K7457" s="151" t="str">
        <f>IFERROR(IF(VLOOKUP(B7457,comp!$D:$L,1,FALSE)=B7457,"",""),"Novo")</f>
        <v/>
      </c>
    </row>
    <row r="7458" spans="1:11">
      <c r="A7458" s="151">
        <v>12713</v>
      </c>
      <c r="B7458" s="151">
        <v>39872</v>
      </c>
      <c r="C7458" s="151" t="s">
        <v>5521</v>
      </c>
      <c r="D7458" s="151" t="s">
        <v>727</v>
      </c>
      <c r="E7458" s="151">
        <v>14.483139</v>
      </c>
      <c r="F7458" s="154" t="s">
        <v>9929</v>
      </c>
      <c r="G7458" s="156">
        <v>6485.6944755899995</v>
      </c>
      <c r="H7458" s="156">
        <v>0</v>
      </c>
      <c r="I7458" s="156">
        <v>10527.444263948999</v>
      </c>
      <c r="J7458" s="156" t="s">
        <v>4328</v>
      </c>
      <c r="K7458" s="151" t="str">
        <f>IFERROR(IF(VLOOKUP(B7458,comp!$D:$L,1,FALSE)=B7458,"",""),"Novo")</f>
        <v/>
      </c>
    </row>
    <row r="7459" spans="1:11">
      <c r="A7459" s="151">
        <v>12713</v>
      </c>
      <c r="B7459" s="151">
        <v>39873</v>
      </c>
      <c r="C7459" s="151" t="s">
        <v>5522</v>
      </c>
      <c r="D7459" s="151" t="s">
        <v>727</v>
      </c>
      <c r="E7459" s="151">
        <v>16.7995588</v>
      </c>
      <c r="F7459" s="154" t="s">
        <v>9930</v>
      </c>
      <c r="G7459" s="156">
        <v>8726.3628230720005</v>
      </c>
      <c r="H7459" s="156">
        <v>0</v>
      </c>
      <c r="I7459" s="156">
        <v>13791.140409303</v>
      </c>
      <c r="J7459" s="156" t="s">
        <v>4328</v>
      </c>
      <c r="K7459" s="151" t="str">
        <f>IFERROR(IF(VLOOKUP(B7459,comp!$D:$L,1,FALSE)=B7459,"",""),"Novo")</f>
        <v/>
      </c>
    </row>
    <row r="7460" spans="1:11">
      <c r="A7460" s="151">
        <v>12713</v>
      </c>
      <c r="B7460" s="151">
        <v>39874</v>
      </c>
      <c r="C7460" s="151" t="s">
        <v>5523</v>
      </c>
      <c r="D7460" s="151" t="s">
        <v>727</v>
      </c>
      <c r="E7460" s="151">
        <v>18.4520433</v>
      </c>
      <c r="F7460" s="154" t="s">
        <v>9931</v>
      </c>
      <c r="G7460" s="156">
        <v>10527.444263948999</v>
      </c>
      <c r="H7460" s="156">
        <v>0</v>
      </c>
      <c r="I7460" s="156">
        <v>21617.372037924</v>
      </c>
      <c r="J7460" s="156" t="s">
        <v>4328</v>
      </c>
      <c r="K7460" s="151" t="str">
        <f>IFERROR(IF(VLOOKUP(B7460,comp!$D:$L,1,FALSE)=B7460,"",""),"Novo")</f>
        <v/>
      </c>
    </row>
    <row r="7461" spans="1:11">
      <c r="A7461" s="151">
        <v>12713</v>
      </c>
      <c r="B7461" s="151">
        <v>39875</v>
      </c>
      <c r="C7461" s="151" t="s">
        <v>5524</v>
      </c>
      <c r="D7461" s="151" t="s">
        <v>727</v>
      </c>
      <c r="E7461" s="151">
        <v>21.119340300000001</v>
      </c>
      <c r="F7461" s="154" t="s">
        <v>9932</v>
      </c>
      <c r="G7461" s="156">
        <v>13791.140409303</v>
      </c>
      <c r="H7461" s="156">
        <v>0</v>
      </c>
      <c r="I7461" s="156">
        <v>41584.213915615997</v>
      </c>
      <c r="J7461" s="156" t="s">
        <v>4328</v>
      </c>
      <c r="K7461" s="151" t="str">
        <f>IFERROR(IF(VLOOKUP(B7461,comp!$D:$L,1,FALSE)=B7461,"",""),"Novo")</f>
        <v/>
      </c>
    </row>
    <row r="7462" spans="1:11">
      <c r="A7462" s="151">
        <v>12713</v>
      </c>
      <c r="B7462" s="151">
        <v>39876</v>
      </c>
      <c r="C7462" s="151" t="s">
        <v>5525</v>
      </c>
      <c r="D7462" s="151" t="s">
        <v>727</v>
      </c>
      <c r="E7462" s="151">
        <v>26.441327900000001</v>
      </c>
      <c r="F7462" s="154" t="s">
        <v>9933</v>
      </c>
      <c r="G7462" s="156">
        <v>21617.372037924</v>
      </c>
      <c r="H7462" s="156">
        <v>0</v>
      </c>
      <c r="I7462" s="156">
        <v>72548.411220441005</v>
      </c>
      <c r="J7462" s="156" t="s">
        <v>4328</v>
      </c>
      <c r="K7462" s="151" t="str">
        <f>IFERROR(IF(VLOOKUP(B7462,comp!$D:$L,1,FALSE)=B7462,"",""),"Novo")</f>
        <v/>
      </c>
    </row>
    <row r="7463" spans="1:11">
      <c r="A7463" s="151">
        <v>12713</v>
      </c>
      <c r="B7463" s="151">
        <v>39877</v>
      </c>
      <c r="C7463" s="151" t="s">
        <v>5526</v>
      </c>
      <c r="D7463" s="151" t="s">
        <v>727</v>
      </c>
      <c r="E7463" s="151">
        <v>36.672969799999997</v>
      </c>
      <c r="F7463" s="154" t="s">
        <v>9934</v>
      </c>
      <c r="G7463" s="156">
        <v>41584.213915615997</v>
      </c>
      <c r="H7463" s="156">
        <v>0</v>
      </c>
      <c r="I7463" s="156">
        <v>0.86189750399999998</v>
      </c>
      <c r="J7463" s="156" t="s">
        <v>4328</v>
      </c>
      <c r="K7463" s="151" t="str">
        <f>IFERROR(IF(VLOOKUP(B7463,comp!$D:$L,1,FALSE)=B7463,"",""),"Novo")</f>
        <v/>
      </c>
    </row>
    <row r="7464" spans="1:11">
      <c r="A7464" s="151">
        <v>12713</v>
      </c>
      <c r="B7464" s="151">
        <v>39878</v>
      </c>
      <c r="C7464" s="151" t="s">
        <v>5527</v>
      </c>
      <c r="D7464" s="151" t="s">
        <v>727</v>
      </c>
      <c r="E7464" s="151">
        <v>48.438911699999998</v>
      </c>
      <c r="F7464" s="154" t="s">
        <v>9935</v>
      </c>
      <c r="G7464" s="156">
        <v>72548.411220441005</v>
      </c>
      <c r="H7464" s="156">
        <v>0</v>
      </c>
      <c r="I7464" s="156">
        <v>4.2266619810000003</v>
      </c>
      <c r="J7464" s="156" t="s">
        <v>4328</v>
      </c>
      <c r="K7464" s="151" t="str">
        <f>IFERROR(IF(VLOOKUP(B7464,comp!$D:$L,1,FALSE)=B7464,"",""),"Novo")</f>
        <v/>
      </c>
    </row>
    <row r="7465" spans="1:11">
      <c r="A7465" s="151">
        <v>12713</v>
      </c>
      <c r="B7465" s="151">
        <v>39879</v>
      </c>
      <c r="C7465" s="151" t="s">
        <v>5528</v>
      </c>
      <c r="D7465" s="151" t="s">
        <v>727</v>
      </c>
      <c r="E7465" s="151">
        <v>0.1670344</v>
      </c>
      <c r="F7465" s="154" t="s">
        <v>9414</v>
      </c>
      <c r="G7465" s="156">
        <v>0.86189750399999998</v>
      </c>
      <c r="H7465" s="156">
        <v>0</v>
      </c>
      <c r="I7465" s="156">
        <v>10.891636995000001</v>
      </c>
      <c r="J7465" s="156" t="s">
        <v>4328</v>
      </c>
      <c r="K7465" s="151" t="str">
        <f>IFERROR(IF(VLOOKUP(B7465,comp!$D:$L,1,FALSE)=B7465,"",""),"Novo")</f>
        <v/>
      </c>
    </row>
    <row r="7466" spans="1:11">
      <c r="A7466" s="151">
        <v>12713</v>
      </c>
      <c r="B7466" s="151">
        <v>39880</v>
      </c>
      <c r="C7466" s="151" t="s">
        <v>5529</v>
      </c>
      <c r="D7466" s="151" t="s">
        <v>727</v>
      </c>
      <c r="E7466" s="151">
        <v>0.36978670000000002</v>
      </c>
      <c r="F7466" s="154" t="s">
        <v>9936</v>
      </c>
      <c r="G7466" s="156">
        <v>4.2266619810000003</v>
      </c>
      <c r="H7466" s="156">
        <v>0</v>
      </c>
      <c r="I7466" s="156">
        <v>75.548943701999988</v>
      </c>
      <c r="J7466" s="156" t="s">
        <v>4328</v>
      </c>
      <c r="K7466" s="151" t="str">
        <f>IFERROR(IF(VLOOKUP(B7466,comp!$D:$L,1,FALSE)=B7466,"",""),"Novo")</f>
        <v/>
      </c>
    </row>
    <row r="7467" spans="1:11">
      <c r="A7467" s="151">
        <v>12713</v>
      </c>
      <c r="B7467" s="151">
        <v>39881</v>
      </c>
      <c r="C7467" s="151" t="s">
        <v>5530</v>
      </c>
      <c r="D7467" s="151" t="s">
        <v>727</v>
      </c>
      <c r="E7467" s="151">
        <v>0.59354969999999996</v>
      </c>
      <c r="F7467" s="154" t="s">
        <v>9937</v>
      </c>
      <c r="G7467" s="156">
        <v>10.891636995000001</v>
      </c>
      <c r="H7467" s="156">
        <v>0</v>
      </c>
      <c r="I7467" s="156">
        <v>192.62098878500001</v>
      </c>
      <c r="J7467" s="156" t="s">
        <v>4328</v>
      </c>
      <c r="K7467" s="151" t="str">
        <f>IFERROR(IF(VLOOKUP(B7467,comp!$D:$L,1,FALSE)=B7467,"",""),"Novo")</f>
        <v/>
      </c>
    </row>
    <row r="7468" spans="1:11">
      <c r="A7468" s="151">
        <v>12713</v>
      </c>
      <c r="B7468" s="151">
        <v>39882</v>
      </c>
      <c r="C7468" s="151" t="s">
        <v>5531</v>
      </c>
      <c r="D7468" s="151" t="s">
        <v>727</v>
      </c>
      <c r="E7468" s="151">
        <v>1.5631894</v>
      </c>
      <c r="F7468" s="154" t="s">
        <v>9938</v>
      </c>
      <c r="G7468" s="156">
        <v>75.548943701999988</v>
      </c>
      <c r="H7468" s="156">
        <v>0</v>
      </c>
      <c r="I7468" s="156">
        <v>424.970343786</v>
      </c>
      <c r="J7468" s="156" t="s">
        <v>4328</v>
      </c>
      <c r="K7468" s="151" t="str">
        <f>IFERROR(IF(VLOOKUP(B7468,comp!$D:$L,1,FALSE)=B7468,"",""),"Novo")</f>
        <v/>
      </c>
    </row>
    <row r="7469" spans="1:11">
      <c r="A7469" s="151">
        <v>12713</v>
      </c>
      <c r="B7469" s="151">
        <v>39883</v>
      </c>
      <c r="C7469" s="151" t="s">
        <v>5532</v>
      </c>
      <c r="D7469" s="151" t="s">
        <v>727</v>
      </c>
      <c r="E7469" s="151">
        <v>2.4960605</v>
      </c>
      <c r="F7469" s="154" t="s">
        <v>7390</v>
      </c>
      <c r="G7469" s="156">
        <v>192.62098878500001</v>
      </c>
      <c r="H7469" s="156">
        <v>0</v>
      </c>
      <c r="I7469" s="156">
        <v>2400.2379997900002</v>
      </c>
      <c r="J7469" s="156" t="s">
        <v>4328</v>
      </c>
      <c r="K7469" s="151" t="str">
        <f>IFERROR(IF(VLOOKUP(B7469,comp!$D:$L,1,FALSE)=B7469,"",""),"Novo")</f>
        <v/>
      </c>
    </row>
    <row r="7470" spans="1:11">
      <c r="A7470" s="151">
        <v>12713</v>
      </c>
      <c r="B7470" s="151">
        <v>39884</v>
      </c>
      <c r="C7470" s="151" t="s">
        <v>5533</v>
      </c>
      <c r="D7470" s="151" t="s">
        <v>727</v>
      </c>
      <c r="E7470" s="151">
        <v>3.7073222000000001</v>
      </c>
      <c r="F7470" s="154" t="s">
        <v>9939</v>
      </c>
      <c r="G7470" s="156">
        <v>424.970343786</v>
      </c>
      <c r="H7470" s="156">
        <v>0</v>
      </c>
      <c r="I7470" s="156">
        <v>1.153986672</v>
      </c>
      <c r="J7470" s="156" t="s">
        <v>4328</v>
      </c>
      <c r="K7470" s="151" t="str">
        <f>IFERROR(IF(VLOOKUP(B7470,comp!$D:$L,1,FALSE)=B7470,"",""),"Novo")</f>
        <v/>
      </c>
    </row>
    <row r="7471" spans="1:11">
      <c r="A7471" s="151">
        <v>12713</v>
      </c>
      <c r="B7471" s="151">
        <v>39885</v>
      </c>
      <c r="C7471" s="151" t="s">
        <v>5534</v>
      </c>
      <c r="D7471" s="151" t="s">
        <v>727</v>
      </c>
      <c r="E7471" s="151">
        <v>8.8107994999999999</v>
      </c>
      <c r="F7471" s="154" t="s">
        <v>9940</v>
      </c>
      <c r="G7471" s="156">
        <v>2400.2379997900002</v>
      </c>
      <c r="H7471" s="156">
        <v>0</v>
      </c>
      <c r="I7471" s="156">
        <v>2.5979197440000004</v>
      </c>
      <c r="J7471" s="156" t="s">
        <v>4328</v>
      </c>
      <c r="K7471" s="151" t="str">
        <f>IFERROR(IF(VLOOKUP(B7471,comp!$D:$L,1,FALSE)=B7471,"",""),"Novo")</f>
        <v/>
      </c>
    </row>
    <row r="7472" spans="1:11">
      <c r="A7472" s="151">
        <v>12713</v>
      </c>
      <c r="B7472" s="151">
        <v>39886</v>
      </c>
      <c r="C7472" s="151" t="s">
        <v>5535</v>
      </c>
      <c r="D7472" s="151" t="s">
        <v>727</v>
      </c>
      <c r="E7472" s="151">
        <v>0.19329760000000001</v>
      </c>
      <c r="F7472" s="154" t="s">
        <v>8249</v>
      </c>
      <c r="G7472" s="156">
        <v>1.153986672</v>
      </c>
      <c r="H7472" s="156">
        <v>0</v>
      </c>
      <c r="I7472" s="156">
        <v>13.582509551999999</v>
      </c>
      <c r="J7472" s="156" t="s">
        <v>4328</v>
      </c>
      <c r="K7472" s="151" t="str">
        <f>IFERROR(IF(VLOOKUP(B7472,comp!$D:$L,1,FALSE)=B7472,"",""),"Novo")</f>
        <v/>
      </c>
    </row>
    <row r="7473" spans="1:11">
      <c r="A7473" s="151">
        <v>12713</v>
      </c>
      <c r="B7473" s="151">
        <v>39887</v>
      </c>
      <c r="C7473" s="151" t="s">
        <v>5536</v>
      </c>
      <c r="D7473" s="151" t="s">
        <v>727</v>
      </c>
      <c r="E7473" s="151">
        <v>0.28994639999999999</v>
      </c>
      <c r="F7473" s="154" t="s">
        <v>7793</v>
      </c>
      <c r="G7473" s="156">
        <v>2.5979197440000004</v>
      </c>
      <c r="H7473" s="156">
        <v>0</v>
      </c>
      <c r="I7473" s="156">
        <v>39.577120571999998</v>
      </c>
      <c r="J7473" s="156" t="s">
        <v>4328</v>
      </c>
      <c r="K7473" s="151" t="str">
        <f>IFERROR(IF(VLOOKUP(B7473,comp!$D:$L,1,FALSE)=B7473,"",""),"Novo")</f>
        <v/>
      </c>
    </row>
    <row r="7474" spans="1:11">
      <c r="A7474" s="151">
        <v>12713</v>
      </c>
      <c r="B7474" s="151">
        <v>39888</v>
      </c>
      <c r="C7474" s="151" t="s">
        <v>5537</v>
      </c>
      <c r="D7474" s="151" t="s">
        <v>727</v>
      </c>
      <c r="E7474" s="151">
        <v>0.66288480000000005</v>
      </c>
      <c r="F7474" s="154" t="s">
        <v>9941</v>
      </c>
      <c r="G7474" s="156">
        <v>13.582509551999999</v>
      </c>
      <c r="H7474" s="156">
        <v>0</v>
      </c>
      <c r="I7474" s="156">
        <v>78.676773191999999</v>
      </c>
      <c r="J7474" s="156" t="s">
        <v>4328</v>
      </c>
      <c r="K7474" s="151" t="str">
        <f>IFERROR(IF(VLOOKUP(B7474,comp!$D:$L,1,FALSE)=B7474,"",""),"Novo")</f>
        <v/>
      </c>
    </row>
    <row r="7475" spans="1:11">
      <c r="A7475" s="151">
        <v>12713</v>
      </c>
      <c r="B7475" s="151">
        <v>39890</v>
      </c>
      <c r="C7475" s="151" t="s">
        <v>5538</v>
      </c>
      <c r="D7475" s="151" t="s">
        <v>727</v>
      </c>
      <c r="E7475" s="151">
        <v>1.1314214</v>
      </c>
      <c r="F7475" s="154" t="s">
        <v>9942</v>
      </c>
      <c r="G7475" s="156">
        <v>39.577120571999998</v>
      </c>
      <c r="H7475" s="156">
        <v>0</v>
      </c>
      <c r="I7475" s="156">
        <v>764.37029515699999</v>
      </c>
      <c r="J7475" s="156" t="s">
        <v>4328</v>
      </c>
      <c r="K7475" s="151" t="str">
        <f>IFERROR(IF(VLOOKUP(B7475,comp!$D:$L,1,FALSE)=B7475,"",""),"Novo")</f>
        <v/>
      </c>
    </row>
    <row r="7476" spans="1:11">
      <c r="A7476" s="151">
        <v>12713</v>
      </c>
      <c r="B7476" s="151">
        <v>39891</v>
      </c>
      <c r="C7476" s="151" t="s">
        <v>5539</v>
      </c>
      <c r="D7476" s="151" t="s">
        <v>727</v>
      </c>
      <c r="E7476" s="151">
        <v>1.5952306000000001</v>
      </c>
      <c r="F7476" s="154" t="s">
        <v>9943</v>
      </c>
      <c r="G7476" s="156">
        <v>78.676773191999999</v>
      </c>
      <c r="H7476" s="156">
        <v>0</v>
      </c>
      <c r="I7476" s="156">
        <v>84.099484571000005</v>
      </c>
      <c r="J7476" s="156" t="s">
        <v>4328</v>
      </c>
      <c r="K7476" s="151" t="str">
        <f>IFERROR(IF(VLOOKUP(B7476,comp!$D:$L,1,FALSE)=B7476,"",""),"Novo")</f>
        <v/>
      </c>
    </row>
    <row r="7477" spans="1:11">
      <c r="A7477" s="151">
        <v>12713</v>
      </c>
      <c r="B7477" s="151">
        <v>39892</v>
      </c>
      <c r="C7477" s="151" t="s">
        <v>5540</v>
      </c>
      <c r="D7477" s="151" t="s">
        <v>727</v>
      </c>
      <c r="E7477" s="151">
        <v>4.9721609000000004</v>
      </c>
      <c r="F7477" s="154" t="s">
        <v>9944</v>
      </c>
      <c r="G7477" s="156">
        <v>764.37029515699999</v>
      </c>
      <c r="H7477" s="156">
        <v>0</v>
      </c>
      <c r="I7477" s="156">
        <v>180.666812118</v>
      </c>
      <c r="J7477" s="156" t="s">
        <v>4328</v>
      </c>
      <c r="K7477" s="151" t="str">
        <f>IFERROR(IF(VLOOKUP(B7477,comp!$D:$L,1,FALSE)=B7477,"",""),"Novo")</f>
        <v/>
      </c>
    </row>
    <row r="7478" spans="1:11">
      <c r="A7478" s="151">
        <v>12713</v>
      </c>
      <c r="B7478" s="151">
        <v>39895</v>
      </c>
      <c r="C7478" s="151" t="s">
        <v>5541</v>
      </c>
      <c r="D7478" s="151" t="s">
        <v>727</v>
      </c>
      <c r="E7478" s="151">
        <v>1.6493329000000001</v>
      </c>
      <c r="F7478" s="154" t="s">
        <v>9945</v>
      </c>
      <c r="G7478" s="156">
        <v>84.099484571000005</v>
      </c>
      <c r="H7478" s="156">
        <v>0</v>
      </c>
      <c r="I7478" s="156">
        <v>92.891587685999994</v>
      </c>
      <c r="J7478" s="156" t="s">
        <v>4328</v>
      </c>
      <c r="K7478" s="151" t="str">
        <f>IFERROR(IF(VLOOKUP(B7478,comp!$D:$L,1,FALSE)=B7478,"",""),"Novo")</f>
        <v/>
      </c>
    </row>
    <row r="7479" spans="1:11">
      <c r="A7479" s="151">
        <v>12713</v>
      </c>
      <c r="B7479" s="151">
        <v>39896</v>
      </c>
      <c r="C7479" s="151" t="s">
        <v>5542</v>
      </c>
      <c r="D7479" s="151" t="s">
        <v>727</v>
      </c>
      <c r="E7479" s="151">
        <v>2.4172707</v>
      </c>
      <c r="F7479" s="154" t="s">
        <v>9946</v>
      </c>
      <c r="G7479" s="156">
        <v>180.666812118</v>
      </c>
      <c r="H7479" s="156">
        <v>0</v>
      </c>
      <c r="I7479" s="156">
        <v>2076.0668036800002</v>
      </c>
      <c r="J7479" s="156" t="s">
        <v>4328</v>
      </c>
      <c r="K7479" s="151" t="str">
        <f>IFERROR(IF(VLOOKUP(B7479,comp!$D:$L,1,FALSE)=B7479,"",""),"Novo")</f>
        <v/>
      </c>
    </row>
    <row r="7480" spans="1:11">
      <c r="A7480" s="151">
        <v>12713</v>
      </c>
      <c r="B7480" s="151">
        <v>39897</v>
      </c>
      <c r="C7480" s="151" t="s">
        <v>5543</v>
      </c>
      <c r="D7480" s="151" t="s">
        <v>727</v>
      </c>
      <c r="E7480" s="151">
        <v>1.7333753999999999</v>
      </c>
      <c r="F7480" s="154" t="s">
        <v>9947</v>
      </c>
      <c r="G7480" s="156">
        <v>92.891587685999994</v>
      </c>
      <c r="H7480" s="156">
        <v>0</v>
      </c>
      <c r="I7480" s="156">
        <v>92.16</v>
      </c>
      <c r="J7480" s="156" t="s">
        <v>4328</v>
      </c>
      <c r="K7480" s="151" t="str">
        <f>IFERROR(IF(VLOOKUP(B7480,comp!$D:$L,1,FALSE)=B7480,"",""),"Novo")</f>
        <v/>
      </c>
    </row>
    <row r="7481" spans="1:11">
      <c r="A7481" s="151">
        <v>12713</v>
      </c>
      <c r="B7481" s="151">
        <v>39914</v>
      </c>
      <c r="C7481" s="151" t="s">
        <v>5544</v>
      </c>
      <c r="D7481" s="151" t="s">
        <v>828</v>
      </c>
      <c r="E7481" s="151">
        <v>8.1941380000000006</v>
      </c>
      <c r="F7481" s="154" t="s">
        <v>9948</v>
      </c>
      <c r="G7481" s="156">
        <v>2076.0668036800002</v>
      </c>
      <c r="H7481" s="156">
        <v>0</v>
      </c>
      <c r="I7481" s="156">
        <v>13730.275052936002</v>
      </c>
      <c r="J7481" s="156" t="s">
        <v>4328</v>
      </c>
      <c r="K7481" s="151" t="str">
        <f>IFERROR(IF(VLOOKUP(B7481,comp!$D:$L,1,FALSE)=B7481,"",""),"Novo")</f>
        <v/>
      </c>
    </row>
    <row r="7482" spans="1:11">
      <c r="A7482" s="151">
        <v>12769</v>
      </c>
      <c r="B7482" s="151">
        <v>12769</v>
      </c>
      <c r="C7482" s="151" t="s">
        <v>5545</v>
      </c>
      <c r="D7482" s="151" t="s">
        <v>727</v>
      </c>
      <c r="E7482" s="151">
        <v>1</v>
      </c>
      <c r="F7482" s="154" t="s">
        <v>9949</v>
      </c>
      <c r="G7482" s="156">
        <v>92.16</v>
      </c>
      <c r="H7482" s="156">
        <v>0</v>
      </c>
      <c r="I7482" s="156">
        <v>2511.7293947839999</v>
      </c>
      <c r="J7482" s="156" t="s">
        <v>4328</v>
      </c>
      <c r="K7482" s="151" t="str">
        <f>IFERROR(IF(VLOOKUP(B7482,comp!$D:$L,1,FALSE)=B7482,"",""),"Novo")</f>
        <v/>
      </c>
    </row>
    <row r="7483" spans="1:11">
      <c r="A7483" s="151">
        <v>12769</v>
      </c>
      <c r="B7483" s="151">
        <v>12768</v>
      </c>
      <c r="C7483" s="151" t="s">
        <v>5546</v>
      </c>
      <c r="D7483" s="151" t="s">
        <v>727</v>
      </c>
      <c r="E7483" s="151">
        <v>12.2058824</v>
      </c>
      <c r="F7483" s="154" t="s">
        <v>9950</v>
      </c>
      <c r="G7483" s="156">
        <v>13730.275052936002</v>
      </c>
      <c r="H7483" s="156">
        <v>0</v>
      </c>
      <c r="I7483" s="156">
        <v>6937.8794211719996</v>
      </c>
      <c r="J7483" s="156" t="s">
        <v>4328</v>
      </c>
      <c r="K7483" s="151" t="str">
        <f>IFERROR(IF(VLOOKUP(B7483,comp!$D:$L,1,FALSE)=B7483,"",""),"Novo")</f>
        <v/>
      </c>
    </row>
    <row r="7484" spans="1:11">
      <c r="A7484" s="151">
        <v>12769</v>
      </c>
      <c r="B7484" s="151">
        <v>12770</v>
      </c>
      <c r="C7484" s="151" t="s">
        <v>5547</v>
      </c>
      <c r="D7484" s="151" t="s">
        <v>727</v>
      </c>
      <c r="E7484" s="151">
        <v>5.2205881999999999</v>
      </c>
      <c r="F7484" s="154" t="s">
        <v>9951</v>
      </c>
      <c r="G7484" s="156">
        <v>2511.7293947839999</v>
      </c>
      <c r="H7484" s="156">
        <v>0</v>
      </c>
      <c r="I7484" s="156">
        <v>106.20426354200001</v>
      </c>
      <c r="J7484" s="156" t="s">
        <v>4328</v>
      </c>
      <c r="K7484" s="151" t="str">
        <f>IFERROR(IF(VLOOKUP(B7484,comp!$D:$L,1,FALSE)=B7484,"",""),"Novo")</f>
        <v/>
      </c>
    </row>
    <row r="7485" spans="1:11">
      <c r="A7485" s="151">
        <v>12769</v>
      </c>
      <c r="B7485" s="151">
        <v>12772</v>
      </c>
      <c r="C7485" s="151" t="s">
        <v>5548</v>
      </c>
      <c r="D7485" s="151" t="s">
        <v>727</v>
      </c>
      <c r="E7485" s="151">
        <v>8.6764706</v>
      </c>
      <c r="F7485" s="154" t="s">
        <v>9952</v>
      </c>
      <c r="G7485" s="156">
        <v>6937.8794211719996</v>
      </c>
      <c r="H7485" s="156">
        <v>0</v>
      </c>
      <c r="I7485" s="156">
        <v>161.43088091799999</v>
      </c>
      <c r="J7485" s="156" t="s">
        <v>4328</v>
      </c>
      <c r="K7485" s="151" t="str">
        <f>IFERROR(IF(VLOOKUP(B7485,comp!$D:$L,1,FALSE)=B7485,"",""),"Novo")</f>
        <v/>
      </c>
    </row>
    <row r="7486" spans="1:11">
      <c r="A7486" s="151">
        <v>12769</v>
      </c>
      <c r="B7486" s="151">
        <v>12773</v>
      </c>
      <c r="C7486" s="151" t="s">
        <v>5549</v>
      </c>
      <c r="D7486" s="151" t="s">
        <v>727</v>
      </c>
      <c r="E7486" s="151">
        <v>1.0735294</v>
      </c>
      <c r="F7486" s="154" t="s">
        <v>9953</v>
      </c>
      <c r="G7486" s="156">
        <v>106.20426354200001</v>
      </c>
      <c r="H7486" s="156">
        <v>0</v>
      </c>
      <c r="I7486" s="156">
        <v>1347.297054678</v>
      </c>
      <c r="J7486" s="156" t="s">
        <v>4328</v>
      </c>
      <c r="K7486" s="151" t="str">
        <f>IFERROR(IF(VLOOKUP(B7486,comp!$D:$L,1,FALSE)=B7486,"",""),"Novo")</f>
        <v/>
      </c>
    </row>
    <row r="7487" spans="1:11">
      <c r="A7487" s="151">
        <v>12769</v>
      </c>
      <c r="B7487" s="151">
        <v>12774</v>
      </c>
      <c r="C7487" s="151" t="s">
        <v>5550</v>
      </c>
      <c r="D7487" s="151" t="s">
        <v>727</v>
      </c>
      <c r="E7487" s="151">
        <v>1.3235294</v>
      </c>
      <c r="F7487" s="154" t="s">
        <v>9954</v>
      </c>
      <c r="G7487" s="156">
        <v>161.43088091799999</v>
      </c>
      <c r="H7487" s="156">
        <v>0</v>
      </c>
      <c r="I7487" s="156">
        <v>35787.655967815997</v>
      </c>
      <c r="J7487" s="156" t="s">
        <v>4328</v>
      </c>
      <c r="K7487" s="151" t="str">
        <f>IFERROR(IF(VLOOKUP(B7487,comp!$D:$L,1,FALSE)=B7487,"",""),"Novo")</f>
        <v/>
      </c>
    </row>
    <row r="7488" spans="1:11">
      <c r="A7488" s="151">
        <v>12769</v>
      </c>
      <c r="B7488" s="151">
        <v>12775</v>
      </c>
      <c r="C7488" s="151" t="s">
        <v>5551</v>
      </c>
      <c r="D7488" s="151" t="s">
        <v>727</v>
      </c>
      <c r="E7488" s="151">
        <v>3.8235294</v>
      </c>
      <c r="F7488" s="154" t="s">
        <v>9955</v>
      </c>
      <c r="G7488" s="156">
        <v>1347.297054678</v>
      </c>
      <c r="H7488" s="156">
        <v>0</v>
      </c>
      <c r="I7488" s="156">
        <v>61037.941134616005</v>
      </c>
      <c r="J7488" s="156" t="s">
        <v>4328</v>
      </c>
      <c r="K7488" s="151" t="str">
        <f>IFERROR(IF(VLOOKUP(B7488,comp!$D:$L,1,FALSE)=B7488,"",""),"Novo")</f>
        <v/>
      </c>
    </row>
    <row r="7489" spans="1:11">
      <c r="A7489" s="151">
        <v>12769</v>
      </c>
      <c r="B7489" s="151">
        <v>12776</v>
      </c>
      <c r="C7489" s="151" t="s">
        <v>5552</v>
      </c>
      <c r="D7489" s="151" t="s">
        <v>727</v>
      </c>
      <c r="E7489" s="151">
        <v>19.7058824</v>
      </c>
      <c r="F7489" s="154" t="s">
        <v>9956</v>
      </c>
      <c r="G7489" s="156">
        <v>35787.655967815997</v>
      </c>
      <c r="H7489" s="156">
        <v>0</v>
      </c>
      <c r="I7489" s="156">
        <v>15</v>
      </c>
      <c r="J7489" s="156" t="s">
        <v>4328</v>
      </c>
      <c r="K7489" s="151" t="str">
        <f>IFERROR(IF(VLOOKUP(B7489,comp!$D:$L,1,FALSE)=B7489,"",""),"Novo")</f>
        <v/>
      </c>
    </row>
    <row r="7490" spans="1:11">
      <c r="A7490" s="151">
        <v>12769</v>
      </c>
      <c r="B7490" s="151">
        <v>12777</v>
      </c>
      <c r="C7490" s="151" t="s">
        <v>5553</v>
      </c>
      <c r="D7490" s="151" t="s">
        <v>727</v>
      </c>
      <c r="E7490" s="151">
        <v>25.735294100000001</v>
      </c>
      <c r="F7490" s="154" t="s">
        <v>9957</v>
      </c>
      <c r="G7490" s="156">
        <v>61037.941134616005</v>
      </c>
      <c r="H7490" s="156">
        <v>0</v>
      </c>
      <c r="I7490" s="156">
        <v>2.6459999999999999</v>
      </c>
      <c r="J7490" s="156" t="s">
        <v>4328</v>
      </c>
      <c r="K7490" s="151" t="str">
        <f>IFERROR(IF(VLOOKUP(B7490,comp!$D:$L,1,FALSE)=B7490,"",""),"Novo")</f>
        <v/>
      </c>
    </row>
    <row r="7491" spans="1:11">
      <c r="A7491" s="151">
        <v>12895</v>
      </c>
      <c r="B7491" s="151">
        <v>12895</v>
      </c>
      <c r="C7491" s="151" t="s">
        <v>5554</v>
      </c>
      <c r="D7491" s="151" t="s">
        <v>727</v>
      </c>
      <c r="E7491" s="151">
        <v>1</v>
      </c>
      <c r="F7491" s="154" t="s">
        <v>8395</v>
      </c>
      <c r="G7491" s="156">
        <v>15</v>
      </c>
      <c r="H7491" s="156">
        <v>0</v>
      </c>
      <c r="I7491" s="156">
        <v>12.15</v>
      </c>
      <c r="J7491" s="156" t="s">
        <v>4328</v>
      </c>
      <c r="K7491" s="151" t="str">
        <f>IFERROR(IF(VLOOKUP(B7491,comp!$D:$L,1,FALSE)=B7491,"",""),"Novo")</f>
        <v/>
      </c>
    </row>
    <row r="7492" spans="1:11">
      <c r="A7492" s="151">
        <v>12895</v>
      </c>
      <c r="B7492" s="151">
        <v>4815</v>
      </c>
      <c r="C7492" s="151" t="s">
        <v>5555</v>
      </c>
      <c r="D7492" s="151" t="s">
        <v>727</v>
      </c>
      <c r="E7492" s="151">
        <v>0.42</v>
      </c>
      <c r="F7492" s="154" t="s">
        <v>7487</v>
      </c>
      <c r="G7492" s="156">
        <v>2.6459999999999999</v>
      </c>
      <c r="H7492" s="156">
        <v>0</v>
      </c>
      <c r="I7492" s="156">
        <v>345.59999999999997</v>
      </c>
      <c r="J7492" s="156" t="s">
        <v>4328</v>
      </c>
      <c r="K7492" s="151" t="str">
        <f>IFERROR(IF(VLOOKUP(B7492,comp!$D:$L,1,FALSE)=B7492,"",""),"Novo")</f>
        <v/>
      </c>
    </row>
    <row r="7493" spans="1:11">
      <c r="A7493" s="151">
        <v>12895</v>
      </c>
      <c r="B7493" s="151">
        <v>12892</v>
      </c>
      <c r="C7493" s="151" t="s">
        <v>5556</v>
      </c>
      <c r="D7493" s="151" t="s">
        <v>3904</v>
      </c>
      <c r="E7493" s="151">
        <v>0.9</v>
      </c>
      <c r="F7493" s="154" t="s">
        <v>7511</v>
      </c>
      <c r="G7493" s="156">
        <v>12.15</v>
      </c>
      <c r="H7493" s="156">
        <v>0</v>
      </c>
      <c r="I7493" s="156">
        <v>25.35</v>
      </c>
      <c r="J7493" s="156" t="s">
        <v>4328</v>
      </c>
      <c r="K7493" s="151" t="str">
        <f>IFERROR(IF(VLOOKUP(B7493,comp!$D:$L,1,FALSE)=B7493,"",""),"Novo")</f>
        <v/>
      </c>
    </row>
    <row r="7494" spans="1:11">
      <c r="A7494" s="151">
        <v>12895</v>
      </c>
      <c r="B7494" s="151">
        <v>12893</v>
      </c>
      <c r="C7494" s="151" t="s">
        <v>5557</v>
      </c>
      <c r="D7494" s="151" t="s">
        <v>3904</v>
      </c>
      <c r="E7494" s="151">
        <v>4.8</v>
      </c>
      <c r="F7494" s="154" t="s">
        <v>9958</v>
      </c>
      <c r="G7494" s="156">
        <v>345.59999999999997</v>
      </c>
      <c r="H7494" s="156">
        <v>0</v>
      </c>
      <c r="I7494" s="156">
        <v>109.35000000000001</v>
      </c>
      <c r="J7494" s="156" t="s">
        <v>4328</v>
      </c>
      <c r="K7494" s="151" t="str">
        <f>IFERROR(IF(VLOOKUP(B7494,comp!$D:$L,1,FALSE)=B7494,"",""),"Novo")</f>
        <v/>
      </c>
    </row>
    <row r="7495" spans="1:11">
      <c r="A7495" s="151">
        <v>12895</v>
      </c>
      <c r="B7495" s="151">
        <v>12894</v>
      </c>
      <c r="C7495" s="151" t="s">
        <v>5558</v>
      </c>
      <c r="D7495" s="151" t="s">
        <v>727</v>
      </c>
      <c r="E7495" s="151">
        <v>1.3</v>
      </c>
      <c r="F7495" s="154" t="s">
        <v>8785</v>
      </c>
      <c r="G7495" s="156">
        <v>25.35</v>
      </c>
      <c r="H7495" s="156">
        <v>0</v>
      </c>
      <c r="I7495" s="156">
        <v>0.33749999999999997</v>
      </c>
      <c r="J7495" s="156" t="s">
        <v>4328</v>
      </c>
      <c r="K7495" s="151" t="str">
        <f>IFERROR(IF(VLOOKUP(B7495,comp!$D:$L,1,FALSE)=B7495,"",""),"Novo")</f>
        <v/>
      </c>
    </row>
    <row r="7496" spans="1:11">
      <c r="A7496" s="151">
        <v>12895</v>
      </c>
      <c r="B7496" s="151">
        <v>36141</v>
      </c>
      <c r="C7496" s="151" t="s">
        <v>5559</v>
      </c>
      <c r="D7496" s="151" t="s">
        <v>727</v>
      </c>
      <c r="E7496" s="151">
        <v>2.7</v>
      </c>
      <c r="F7496" s="154" t="s">
        <v>9251</v>
      </c>
      <c r="G7496" s="156">
        <v>109.35000000000001</v>
      </c>
      <c r="H7496" s="156">
        <v>0</v>
      </c>
      <c r="I7496" s="156">
        <v>63.037499999999994</v>
      </c>
      <c r="J7496" s="156" t="s">
        <v>4328</v>
      </c>
      <c r="K7496" s="151" t="str">
        <f>IFERROR(IF(VLOOKUP(B7496,comp!$D:$L,1,FALSE)=B7496,"",""),"Novo")</f>
        <v/>
      </c>
    </row>
    <row r="7497" spans="1:11">
      <c r="A7497" s="151">
        <v>12895</v>
      </c>
      <c r="B7497" s="151">
        <v>36142</v>
      </c>
      <c r="C7497" s="151" t="s">
        <v>5560</v>
      </c>
      <c r="D7497" s="151" t="s">
        <v>727</v>
      </c>
      <c r="E7497" s="151">
        <v>0.15</v>
      </c>
      <c r="F7497" s="154" t="s">
        <v>8884</v>
      </c>
      <c r="G7497" s="156">
        <v>0.33749999999999997</v>
      </c>
      <c r="H7497" s="156">
        <v>0</v>
      </c>
      <c r="I7497" s="156">
        <v>0.18815999999999999</v>
      </c>
      <c r="J7497" s="156" t="s">
        <v>4328</v>
      </c>
      <c r="K7497" s="151" t="str">
        <f>IFERROR(IF(VLOOKUP(B7497,comp!$D:$L,1,FALSE)=B7497,"",""),"Novo")</f>
        <v/>
      </c>
    </row>
    <row r="7498" spans="1:11">
      <c r="A7498" s="151">
        <v>12895</v>
      </c>
      <c r="B7498" s="151">
        <v>36143</v>
      </c>
      <c r="C7498" s="151" t="s">
        <v>5561</v>
      </c>
      <c r="D7498" s="151" t="s">
        <v>727</v>
      </c>
      <c r="E7498" s="151">
        <v>2.0499999999999998</v>
      </c>
      <c r="F7498" s="154" t="s">
        <v>9959</v>
      </c>
      <c r="G7498" s="156">
        <v>63.037499999999994</v>
      </c>
      <c r="H7498" s="156">
        <v>0</v>
      </c>
      <c r="I7498" s="156">
        <v>124.416</v>
      </c>
      <c r="J7498" s="156" t="s">
        <v>4328</v>
      </c>
      <c r="K7498" s="151" t="str">
        <f>IFERROR(IF(VLOOKUP(B7498,comp!$D:$L,1,FALSE)=B7498,"",""),"Novo")</f>
        <v/>
      </c>
    </row>
    <row r="7499" spans="1:11">
      <c r="A7499" s="151">
        <v>12895</v>
      </c>
      <c r="B7499" s="151">
        <v>36144</v>
      </c>
      <c r="C7499" s="151" t="s">
        <v>5562</v>
      </c>
      <c r="D7499" s="151" t="s">
        <v>727</v>
      </c>
      <c r="E7499" s="151">
        <v>0.112</v>
      </c>
      <c r="F7499" s="154" t="s">
        <v>9352</v>
      </c>
      <c r="G7499" s="156">
        <v>0.18815999999999999</v>
      </c>
      <c r="H7499" s="156">
        <v>0</v>
      </c>
      <c r="I7499" s="156">
        <v>4335</v>
      </c>
      <c r="J7499" s="156" t="s">
        <v>4328</v>
      </c>
      <c r="K7499" s="151" t="str">
        <f>IFERROR(IF(VLOOKUP(B7499,comp!$D:$L,1,FALSE)=B7499,"",""),"Novo")</f>
        <v/>
      </c>
    </row>
    <row r="7500" spans="1:11">
      <c r="A7500" s="151">
        <v>12895</v>
      </c>
      <c r="B7500" s="151">
        <v>36145</v>
      </c>
      <c r="C7500" s="151" t="s">
        <v>5563</v>
      </c>
      <c r="D7500" s="151" t="s">
        <v>3904</v>
      </c>
      <c r="E7500" s="151">
        <v>2.88</v>
      </c>
      <c r="F7500" s="154" t="s">
        <v>9960</v>
      </c>
      <c r="G7500" s="156">
        <v>124.416</v>
      </c>
      <c r="H7500" s="156">
        <v>0</v>
      </c>
      <c r="I7500" s="156">
        <v>10043.70471</v>
      </c>
      <c r="J7500" s="156" t="s">
        <v>4328</v>
      </c>
      <c r="K7500" s="151" t="str">
        <f>IFERROR(IF(VLOOKUP(B7500,comp!$D:$L,1,FALSE)=B7500,"",""),"Novo")</f>
        <v/>
      </c>
    </row>
    <row r="7501" spans="1:11">
      <c r="A7501" s="151">
        <v>12895</v>
      </c>
      <c r="B7501" s="151">
        <v>36146</v>
      </c>
      <c r="C7501" s="151" t="s">
        <v>5564</v>
      </c>
      <c r="D7501" s="151" t="s">
        <v>727</v>
      </c>
      <c r="E7501" s="151">
        <v>17</v>
      </c>
      <c r="F7501" s="154" t="s">
        <v>9536</v>
      </c>
      <c r="G7501" s="156">
        <v>4335</v>
      </c>
      <c r="H7501" s="156">
        <v>0</v>
      </c>
      <c r="I7501" s="156">
        <v>345.59999999999997</v>
      </c>
      <c r="J7501" s="156" t="s">
        <v>4328</v>
      </c>
      <c r="K7501" s="151" t="str">
        <f>IFERROR(IF(VLOOKUP(B7501,comp!$D:$L,1,FALSE)=B7501,"",""),"Novo")</f>
        <v/>
      </c>
    </row>
    <row r="7502" spans="1:11">
      <c r="A7502" s="151">
        <v>12895</v>
      </c>
      <c r="B7502" s="151">
        <v>36147</v>
      </c>
      <c r="C7502" s="151" t="s">
        <v>5565</v>
      </c>
      <c r="D7502" s="151" t="s">
        <v>3904</v>
      </c>
      <c r="E7502" s="151">
        <v>25.8765</v>
      </c>
      <c r="F7502" s="154" t="s">
        <v>9961</v>
      </c>
      <c r="G7502" s="156">
        <v>10043.70471</v>
      </c>
      <c r="H7502" s="156">
        <v>0</v>
      </c>
      <c r="I7502" s="156">
        <v>2070.9375</v>
      </c>
      <c r="J7502" s="156" t="s">
        <v>4328</v>
      </c>
      <c r="K7502" s="151" t="str">
        <f>IFERROR(IF(VLOOKUP(B7502,comp!$D:$L,1,FALSE)=B7502,"",""),"Novo")</f>
        <v/>
      </c>
    </row>
    <row r="7503" spans="1:11">
      <c r="A7503" s="151">
        <v>12895</v>
      </c>
      <c r="B7503" s="151">
        <v>36148</v>
      </c>
      <c r="C7503" s="151" t="s">
        <v>5566</v>
      </c>
      <c r="D7503" s="151" t="s">
        <v>727</v>
      </c>
      <c r="E7503" s="151">
        <v>4.8</v>
      </c>
      <c r="F7503" s="154" t="s">
        <v>9958</v>
      </c>
      <c r="G7503" s="156">
        <v>345.59999999999997</v>
      </c>
      <c r="H7503" s="156">
        <v>0</v>
      </c>
      <c r="I7503" s="156">
        <v>132.3135</v>
      </c>
      <c r="J7503" s="156" t="s">
        <v>4328</v>
      </c>
      <c r="K7503" s="151" t="str">
        <f>IFERROR(IF(VLOOKUP(B7503,comp!$D:$L,1,FALSE)=B7503,"",""),"Novo")</f>
        <v/>
      </c>
    </row>
    <row r="7504" spans="1:11">
      <c r="A7504" s="151">
        <v>12895</v>
      </c>
      <c r="B7504" s="151">
        <v>36149</v>
      </c>
      <c r="C7504" s="151" t="s">
        <v>5567</v>
      </c>
      <c r="D7504" s="151" t="s">
        <v>727</v>
      </c>
      <c r="E7504" s="151">
        <v>11.75</v>
      </c>
      <c r="F7504" s="154" t="s">
        <v>9962</v>
      </c>
      <c r="G7504" s="156">
        <v>2070.9375</v>
      </c>
      <c r="H7504" s="156">
        <v>0</v>
      </c>
      <c r="I7504" s="156">
        <v>60</v>
      </c>
      <c r="J7504" s="156" t="s">
        <v>4328</v>
      </c>
      <c r="K7504" s="151" t="str">
        <f>IFERROR(IF(VLOOKUP(B7504,comp!$D:$L,1,FALSE)=B7504,"",""),"Novo")</f>
        <v/>
      </c>
    </row>
    <row r="7505" spans="1:11">
      <c r="A7505" s="151">
        <v>12895</v>
      </c>
      <c r="B7505" s="151">
        <v>36150</v>
      </c>
      <c r="C7505" s="151" t="s">
        <v>5568</v>
      </c>
      <c r="D7505" s="151" t="s">
        <v>727</v>
      </c>
      <c r="E7505" s="151">
        <v>2.97</v>
      </c>
      <c r="F7505" s="154" t="s">
        <v>9963</v>
      </c>
      <c r="G7505" s="156">
        <v>132.3135</v>
      </c>
      <c r="H7505" s="156">
        <v>0</v>
      </c>
      <c r="I7505" s="156">
        <v>2.2814999999999999</v>
      </c>
      <c r="J7505" s="156" t="s">
        <v>4328</v>
      </c>
      <c r="K7505" s="151" t="str">
        <f>IFERROR(IF(VLOOKUP(B7505,comp!$D:$L,1,FALSE)=B7505,"",""),"Novo")</f>
        <v/>
      </c>
    </row>
    <row r="7506" spans="1:11">
      <c r="A7506" s="151">
        <v>12895</v>
      </c>
      <c r="B7506" s="151">
        <v>36151</v>
      </c>
      <c r="C7506" s="151" t="s">
        <v>5569</v>
      </c>
      <c r="D7506" s="151" t="s">
        <v>727</v>
      </c>
      <c r="E7506" s="151">
        <v>2</v>
      </c>
      <c r="F7506" s="154" t="s">
        <v>7664</v>
      </c>
      <c r="G7506" s="156">
        <v>60</v>
      </c>
      <c r="H7506" s="156">
        <v>0</v>
      </c>
      <c r="I7506" s="156">
        <v>2683.2925</v>
      </c>
      <c r="J7506" s="156" t="s">
        <v>4328</v>
      </c>
      <c r="K7506" s="151" t="str">
        <f>IFERROR(IF(VLOOKUP(B7506,comp!$D:$L,1,FALSE)=B7506,"",""),"Novo")</f>
        <v/>
      </c>
    </row>
    <row r="7507" spans="1:11">
      <c r="A7507" s="151">
        <v>12895</v>
      </c>
      <c r="B7507" s="151">
        <v>36152</v>
      </c>
      <c r="C7507" s="151" t="s">
        <v>5570</v>
      </c>
      <c r="D7507" s="151" t="s">
        <v>727</v>
      </c>
      <c r="E7507" s="151">
        <v>0.39</v>
      </c>
      <c r="F7507" s="154" t="s">
        <v>8213</v>
      </c>
      <c r="G7507" s="156">
        <v>2.2814999999999999</v>
      </c>
      <c r="H7507" s="156">
        <v>0</v>
      </c>
      <c r="I7507" s="156">
        <v>27327.317054431998</v>
      </c>
      <c r="J7507" s="156" t="s">
        <v>4328</v>
      </c>
      <c r="K7507" s="151" t="str">
        <f>IFERROR(IF(VLOOKUP(B7507,comp!$D:$L,1,FALSE)=B7507,"",""),"Novo")</f>
        <v/>
      </c>
    </row>
    <row r="7508" spans="1:11">
      <c r="A7508" s="151">
        <v>12895</v>
      </c>
      <c r="B7508" s="151">
        <v>36153</v>
      </c>
      <c r="C7508" s="151" t="s">
        <v>5571</v>
      </c>
      <c r="D7508" s="151" t="s">
        <v>727</v>
      </c>
      <c r="E7508" s="151">
        <v>13.375</v>
      </c>
      <c r="F7508" s="154" t="s">
        <v>9964</v>
      </c>
      <c r="G7508" s="156">
        <v>2683.2925</v>
      </c>
      <c r="H7508" s="156">
        <v>0</v>
      </c>
      <c r="I7508" s="156">
        <v>78181.541516240002</v>
      </c>
      <c r="J7508" s="156" t="s">
        <v>4328</v>
      </c>
      <c r="K7508" s="151" t="str">
        <f>IFERROR(IF(VLOOKUP(B7508,comp!$D:$L,1,FALSE)=B7508,"",""),"Novo")</f>
        <v/>
      </c>
    </row>
    <row r="7509" spans="1:11">
      <c r="A7509" s="151">
        <v>12895</v>
      </c>
      <c r="B7509" s="151">
        <v>38200</v>
      </c>
      <c r="C7509" s="151" t="s">
        <v>5572</v>
      </c>
      <c r="D7509" s="151" t="s">
        <v>5573</v>
      </c>
      <c r="E7509" s="151">
        <v>42.682926799999997</v>
      </c>
      <c r="F7509" s="154" t="s">
        <v>9965</v>
      </c>
      <c r="G7509" s="156">
        <v>27327.317054431998</v>
      </c>
      <c r="H7509" s="156">
        <v>0</v>
      </c>
      <c r="I7509" s="156">
        <v>194.55</v>
      </c>
      <c r="J7509" s="156" t="s">
        <v>4328</v>
      </c>
      <c r="K7509" s="151" t="str">
        <f>IFERROR(IF(VLOOKUP(B7509,comp!$D:$L,1,FALSE)=B7509,"",""),"Novo")</f>
        <v/>
      </c>
    </row>
    <row r="7510" spans="1:11">
      <c r="A7510" s="151">
        <v>12895</v>
      </c>
      <c r="B7510" s="151">
        <v>38374</v>
      </c>
      <c r="C7510" s="151" t="s">
        <v>5574</v>
      </c>
      <c r="D7510" s="151" t="s">
        <v>727</v>
      </c>
      <c r="E7510" s="151">
        <v>72.195121999999998</v>
      </c>
      <c r="F7510" s="154" t="s">
        <v>9966</v>
      </c>
      <c r="G7510" s="156">
        <v>78181.541516240002</v>
      </c>
      <c r="H7510" s="156">
        <v>0</v>
      </c>
      <c r="I7510" s="156">
        <v>77.322828220000005</v>
      </c>
      <c r="J7510" s="156" t="s">
        <v>4328</v>
      </c>
      <c r="K7510" s="151" t="str">
        <f>IFERROR(IF(VLOOKUP(B7510,comp!$D:$L,1,FALSE)=B7510,"",""),"Novo")</f>
        <v/>
      </c>
    </row>
    <row r="7511" spans="1:11">
      <c r="A7511" s="151">
        <v>12898</v>
      </c>
      <c r="B7511" s="151">
        <v>12898</v>
      </c>
      <c r="C7511" s="151" t="s">
        <v>5575</v>
      </c>
      <c r="D7511" s="151" t="s">
        <v>727</v>
      </c>
      <c r="E7511" s="151">
        <v>1</v>
      </c>
      <c r="F7511" s="154" t="s">
        <v>9967</v>
      </c>
      <c r="G7511" s="156">
        <v>194.55</v>
      </c>
      <c r="H7511" s="156">
        <v>0</v>
      </c>
      <c r="I7511" s="156">
        <v>49.19</v>
      </c>
      <c r="J7511" s="156" t="s">
        <v>4328</v>
      </c>
      <c r="K7511" s="151" t="str">
        <f>IFERROR(IF(VLOOKUP(B7511,comp!$D:$L,1,FALSE)=B7511,"",""),"Novo")</f>
        <v/>
      </c>
    </row>
    <row r="7512" spans="1:11">
      <c r="A7512" s="151">
        <v>12898</v>
      </c>
      <c r="B7512" s="151">
        <v>12899</v>
      </c>
      <c r="C7512" s="151" t="s">
        <v>2694</v>
      </c>
      <c r="D7512" s="151" t="s">
        <v>727</v>
      </c>
      <c r="E7512" s="151">
        <v>0.63043479999999996</v>
      </c>
      <c r="F7512" s="154" t="s">
        <v>8451</v>
      </c>
      <c r="G7512" s="156">
        <v>77.322828220000005</v>
      </c>
      <c r="H7512" s="156">
        <v>0</v>
      </c>
      <c r="I7512" s="156">
        <v>277.62422019799999</v>
      </c>
      <c r="J7512" s="156" t="s">
        <v>4328</v>
      </c>
      <c r="K7512" s="151" t="str">
        <f>IFERROR(IF(VLOOKUP(B7512,comp!$D:$L,1,FALSE)=B7512,"",""),"Novo")</f>
        <v/>
      </c>
    </row>
    <row r="7513" spans="1:11">
      <c r="A7513" s="151">
        <v>13244</v>
      </c>
      <c r="B7513" s="151">
        <v>13244</v>
      </c>
      <c r="C7513" s="151" t="s">
        <v>5576</v>
      </c>
      <c r="D7513" s="151" t="s">
        <v>727</v>
      </c>
      <c r="E7513" s="151">
        <v>1</v>
      </c>
      <c r="F7513" s="154" t="s">
        <v>9968</v>
      </c>
      <c r="G7513" s="156">
        <v>49.19</v>
      </c>
      <c r="H7513" s="156">
        <v>0</v>
      </c>
      <c r="I7513" s="156">
        <v>4.01</v>
      </c>
      <c r="J7513" s="156" t="s">
        <v>4328</v>
      </c>
      <c r="K7513" s="151" t="str">
        <f>IFERROR(IF(VLOOKUP(B7513,comp!$D:$L,1,FALSE)=B7513,"",""),"Novo")</f>
        <v/>
      </c>
    </row>
    <row r="7514" spans="1:11">
      <c r="A7514" s="151">
        <v>13244</v>
      </c>
      <c r="B7514" s="151">
        <v>34498</v>
      </c>
      <c r="C7514" s="151" t="s">
        <v>5577</v>
      </c>
      <c r="D7514" s="151" t="s">
        <v>727</v>
      </c>
      <c r="E7514" s="151">
        <v>2.3756993</v>
      </c>
      <c r="F7514" s="154" t="s">
        <v>9969</v>
      </c>
      <c r="G7514" s="156">
        <v>277.62422019799999</v>
      </c>
      <c r="H7514" s="156">
        <v>0</v>
      </c>
      <c r="I7514" s="156">
        <v>22.844516376000001</v>
      </c>
      <c r="J7514" s="156" t="s">
        <v>4328</v>
      </c>
      <c r="K7514" s="151" t="str">
        <f>IFERROR(IF(VLOOKUP(B7514,comp!$D:$L,1,FALSE)=B7514,"",""),"Novo")</f>
        <v/>
      </c>
    </row>
    <row r="7515" spans="1:11">
      <c r="A7515" s="151">
        <v>13329</v>
      </c>
      <c r="B7515" s="151">
        <v>13329</v>
      </c>
      <c r="C7515" s="151" t="s">
        <v>5578</v>
      </c>
      <c r="D7515" s="151" t="s">
        <v>727</v>
      </c>
      <c r="E7515" s="151">
        <v>1</v>
      </c>
      <c r="F7515" s="154" t="s">
        <v>7619</v>
      </c>
      <c r="G7515" s="156">
        <v>4.01</v>
      </c>
      <c r="H7515" s="156">
        <v>0</v>
      </c>
      <c r="I7515" s="156">
        <v>2.3679569759999999</v>
      </c>
      <c r="J7515" s="156" t="s">
        <v>4328</v>
      </c>
      <c r="K7515" s="151" t="str">
        <f>IFERROR(IF(VLOOKUP(B7515,comp!$D:$L,1,FALSE)=B7515,"",""),"Novo")</f>
        <v/>
      </c>
    </row>
    <row r="7516" spans="1:11">
      <c r="A7516" s="151">
        <v>13329</v>
      </c>
      <c r="B7516" s="151">
        <v>12294</v>
      </c>
      <c r="C7516" s="151" t="s">
        <v>5579</v>
      </c>
      <c r="D7516" s="151" t="s">
        <v>727</v>
      </c>
      <c r="E7516" s="151">
        <v>2.3870968000000001</v>
      </c>
      <c r="F7516" s="154" t="s">
        <v>9970</v>
      </c>
      <c r="G7516" s="156">
        <v>22.844516376000001</v>
      </c>
      <c r="H7516" s="156">
        <v>0</v>
      </c>
      <c r="I7516" s="156">
        <v>3.9586023259999998</v>
      </c>
      <c r="J7516" s="156" t="s">
        <v>4328</v>
      </c>
      <c r="K7516" s="151" t="str">
        <f>IFERROR(IF(VLOOKUP(B7516,comp!$D:$L,1,FALSE)=B7516,"",""),"Novo")</f>
        <v/>
      </c>
    </row>
    <row r="7517" spans="1:11">
      <c r="A7517" s="151">
        <v>13329</v>
      </c>
      <c r="B7517" s="151">
        <v>12295</v>
      </c>
      <c r="C7517" s="151" t="s">
        <v>2560</v>
      </c>
      <c r="D7517" s="151" t="s">
        <v>727</v>
      </c>
      <c r="E7517" s="151">
        <v>0.76881719999999998</v>
      </c>
      <c r="F7517" s="154" t="s">
        <v>7309</v>
      </c>
      <c r="G7517" s="156">
        <v>2.3679569759999999</v>
      </c>
      <c r="H7517" s="156">
        <v>0</v>
      </c>
      <c r="I7517" s="156">
        <v>11.640376513</v>
      </c>
      <c r="J7517" s="156" t="s">
        <v>4328</v>
      </c>
      <c r="K7517" s="151" t="str">
        <f>IFERROR(IF(VLOOKUP(B7517,comp!$D:$L,1,FALSE)=B7517,"",""),"Novo")</f>
        <v/>
      </c>
    </row>
    <row r="7518" spans="1:11">
      <c r="A7518" s="151">
        <v>13329</v>
      </c>
      <c r="B7518" s="151">
        <v>12296</v>
      </c>
      <c r="C7518" s="151" t="s">
        <v>5580</v>
      </c>
      <c r="D7518" s="151" t="s">
        <v>727</v>
      </c>
      <c r="E7518" s="151">
        <v>0.9946237</v>
      </c>
      <c r="F7518" s="154" t="s">
        <v>9376</v>
      </c>
      <c r="G7518" s="156">
        <v>3.9586023259999998</v>
      </c>
      <c r="H7518" s="156">
        <v>0</v>
      </c>
      <c r="I7518" s="156">
        <v>3.2903207999999996E-2</v>
      </c>
      <c r="J7518" s="156" t="s">
        <v>4328</v>
      </c>
      <c r="K7518" s="151" t="str">
        <f>IFERROR(IF(VLOOKUP(B7518,comp!$D:$L,1,FALSE)=B7518,"",""),"Novo")</f>
        <v/>
      </c>
    </row>
    <row r="7519" spans="1:11">
      <c r="A7519" s="151">
        <v>13329</v>
      </c>
      <c r="B7519" s="151">
        <v>14543</v>
      </c>
      <c r="C7519" s="151" t="s">
        <v>5581</v>
      </c>
      <c r="D7519" s="151" t="s">
        <v>727</v>
      </c>
      <c r="E7519" s="151">
        <v>1.7043010999999999</v>
      </c>
      <c r="F7519" s="154" t="s">
        <v>7081</v>
      </c>
      <c r="G7519" s="156">
        <v>11.640376513</v>
      </c>
      <c r="H7519" s="156">
        <v>0</v>
      </c>
      <c r="I7519" s="156">
        <v>64.849999999999994</v>
      </c>
      <c r="J7519" s="156" t="s">
        <v>4328</v>
      </c>
      <c r="K7519" s="151" t="str">
        <f>IFERROR(IF(VLOOKUP(B7519,comp!$D:$L,1,FALSE)=B7519,"",""),"Novo")</f>
        <v/>
      </c>
    </row>
    <row r="7520" spans="1:11">
      <c r="A7520" s="151">
        <v>13329</v>
      </c>
      <c r="B7520" s="151">
        <v>20256</v>
      </c>
      <c r="C7520" s="151" t="s">
        <v>5582</v>
      </c>
      <c r="D7520" s="151" t="s">
        <v>727</v>
      </c>
      <c r="E7520" s="151">
        <v>9.1397800000000001E-2</v>
      </c>
      <c r="F7520" s="154" t="s">
        <v>8390</v>
      </c>
      <c r="G7520" s="156">
        <v>3.2903207999999996E-2</v>
      </c>
      <c r="H7520" s="156">
        <v>0</v>
      </c>
      <c r="I7520" s="156">
        <v>26.407979436000002</v>
      </c>
      <c r="J7520" s="156" t="s">
        <v>4328</v>
      </c>
      <c r="K7520" s="151" t="str">
        <f>IFERROR(IF(VLOOKUP(B7520,comp!$D:$L,1,FALSE)=B7520,"",""),"Novo")</f>
        <v/>
      </c>
    </row>
    <row r="7521" spans="1:11">
      <c r="A7521" s="151">
        <v>13415</v>
      </c>
      <c r="B7521" s="151">
        <v>13415</v>
      </c>
      <c r="C7521" s="151" t="s">
        <v>5583</v>
      </c>
      <c r="D7521" s="151" t="s">
        <v>727</v>
      </c>
      <c r="E7521" s="151">
        <v>1</v>
      </c>
      <c r="F7521" s="154" t="s">
        <v>9745</v>
      </c>
      <c r="G7521" s="156">
        <v>64.849999999999994</v>
      </c>
      <c r="H7521" s="156">
        <v>0</v>
      </c>
      <c r="I7521" s="156">
        <v>19.009326419999997</v>
      </c>
      <c r="J7521" s="156" t="s">
        <v>4328</v>
      </c>
      <c r="K7521" s="151" t="str">
        <f>IFERROR(IF(VLOOKUP(B7521,comp!$D:$L,1,FALSE)=B7521,"",""),"Novo")</f>
        <v/>
      </c>
    </row>
    <row r="7522" spans="1:11">
      <c r="A7522" s="151">
        <v>13415</v>
      </c>
      <c r="B7522" s="151">
        <v>7602</v>
      </c>
      <c r="C7522" s="151" t="s">
        <v>5584</v>
      </c>
      <c r="D7522" s="151" t="s">
        <v>727</v>
      </c>
      <c r="E7522" s="151">
        <v>0.63818220000000003</v>
      </c>
      <c r="F7522" s="154" t="s">
        <v>9971</v>
      </c>
      <c r="G7522" s="156">
        <v>26.407979436000002</v>
      </c>
      <c r="H7522" s="156">
        <v>0</v>
      </c>
      <c r="I7522" s="156">
        <v>31.370928600000003</v>
      </c>
      <c r="J7522" s="156" t="s">
        <v>4328</v>
      </c>
      <c r="K7522" s="151" t="str">
        <f>IFERROR(IF(VLOOKUP(B7522,comp!$D:$L,1,FALSE)=B7522,"",""),"Novo")</f>
        <v/>
      </c>
    </row>
    <row r="7523" spans="1:11">
      <c r="A7523" s="151">
        <v>13415</v>
      </c>
      <c r="B7523" s="151">
        <v>7603</v>
      </c>
      <c r="C7523" s="151" t="s">
        <v>5585</v>
      </c>
      <c r="D7523" s="151" t="s">
        <v>727</v>
      </c>
      <c r="E7523" s="151">
        <v>0.54142199999999996</v>
      </c>
      <c r="F7523" s="154" t="s">
        <v>9972</v>
      </c>
      <c r="G7523" s="156">
        <v>19.009326419999997</v>
      </c>
      <c r="H7523" s="156">
        <v>0</v>
      </c>
      <c r="I7523" s="156">
        <v>43.760394083000001</v>
      </c>
      <c r="J7523" s="156" t="s">
        <v>4328</v>
      </c>
      <c r="K7523" s="151" t="str">
        <f>IFERROR(IF(VLOOKUP(B7523,comp!$D:$L,1,FALSE)=B7523,"",""),"Novo")</f>
        <v/>
      </c>
    </row>
    <row r="7524" spans="1:11">
      <c r="A7524" s="151">
        <v>13415</v>
      </c>
      <c r="B7524" s="151">
        <v>7604</v>
      </c>
      <c r="C7524" s="151" t="s">
        <v>5586</v>
      </c>
      <c r="D7524" s="151" t="s">
        <v>727</v>
      </c>
      <c r="E7524" s="151">
        <v>0.69558600000000004</v>
      </c>
      <c r="F7524" s="154" t="s">
        <v>9973</v>
      </c>
      <c r="G7524" s="156">
        <v>31.370928600000003</v>
      </c>
      <c r="H7524" s="156">
        <v>0</v>
      </c>
      <c r="I7524" s="156">
        <v>1914.7589201999999</v>
      </c>
      <c r="J7524" s="156" t="s">
        <v>4328</v>
      </c>
      <c r="K7524" s="151" t="str">
        <f>IFERROR(IF(VLOOKUP(B7524,comp!$D:$L,1,FALSE)=B7524,"",""),"Novo")</f>
        <v/>
      </c>
    </row>
    <row r="7525" spans="1:11">
      <c r="A7525" s="151">
        <v>13415</v>
      </c>
      <c r="B7525" s="151">
        <v>11762</v>
      </c>
      <c r="C7525" s="151" t="s">
        <v>5587</v>
      </c>
      <c r="D7525" s="151" t="s">
        <v>727</v>
      </c>
      <c r="E7525" s="151">
        <v>0.82148290000000002</v>
      </c>
      <c r="F7525" s="154" t="s">
        <v>9974</v>
      </c>
      <c r="G7525" s="156">
        <v>43.760394083000001</v>
      </c>
      <c r="H7525" s="156">
        <v>0</v>
      </c>
      <c r="I7525" s="156">
        <v>2872.7271913200002</v>
      </c>
      <c r="J7525" s="156" t="s">
        <v>4328</v>
      </c>
      <c r="K7525" s="151" t="str">
        <f>IFERROR(IF(VLOOKUP(B7525,comp!$D:$L,1,FALSE)=B7525,"",""),"Novo")</f>
        <v/>
      </c>
    </row>
    <row r="7526" spans="1:11">
      <c r="A7526" s="151">
        <v>13415</v>
      </c>
      <c r="B7526" s="151">
        <v>11769</v>
      </c>
      <c r="C7526" s="151" t="s">
        <v>5588</v>
      </c>
      <c r="D7526" s="151" t="s">
        <v>727</v>
      </c>
      <c r="E7526" s="151">
        <v>5.4337900000000001</v>
      </c>
      <c r="F7526" s="154" t="s">
        <v>9975</v>
      </c>
      <c r="G7526" s="156">
        <v>1914.7589201999999</v>
      </c>
      <c r="H7526" s="156">
        <v>0</v>
      </c>
      <c r="I7526" s="156">
        <v>195.72807097200001</v>
      </c>
      <c r="J7526" s="156" t="s">
        <v>4328</v>
      </c>
      <c r="K7526" s="151" t="str">
        <f>IFERROR(IF(VLOOKUP(B7526,comp!$D:$L,1,FALSE)=B7526,"",""),"Novo")</f>
        <v/>
      </c>
    </row>
    <row r="7527" spans="1:11">
      <c r="A7527" s="151">
        <v>13415</v>
      </c>
      <c r="B7527" s="151">
        <v>11771</v>
      </c>
      <c r="C7527" s="151" t="s">
        <v>5589</v>
      </c>
      <c r="D7527" s="151" t="s">
        <v>727</v>
      </c>
      <c r="E7527" s="151">
        <v>6.6556860000000002</v>
      </c>
      <c r="F7527" s="154" t="s">
        <v>9976</v>
      </c>
      <c r="G7527" s="156">
        <v>2872.7271913200002</v>
      </c>
      <c r="H7527" s="156">
        <v>0</v>
      </c>
      <c r="I7527" s="156">
        <v>194.509486842</v>
      </c>
      <c r="J7527" s="156" t="s">
        <v>4328</v>
      </c>
      <c r="K7527" s="151" t="str">
        <f>IFERROR(IF(VLOOKUP(B7527,comp!$D:$L,1,FALSE)=B7527,"",""),"Novo")</f>
        <v/>
      </c>
    </row>
    <row r="7528" spans="1:11">
      <c r="A7528" s="151">
        <v>13415</v>
      </c>
      <c r="B7528" s="151">
        <v>11772</v>
      </c>
      <c r="C7528" s="151" t="s">
        <v>5590</v>
      </c>
      <c r="D7528" s="151" t="s">
        <v>727</v>
      </c>
      <c r="E7528" s="151">
        <v>1.7373342000000001</v>
      </c>
      <c r="F7528" s="154" t="s">
        <v>9977</v>
      </c>
      <c r="G7528" s="156">
        <v>195.72807097200001</v>
      </c>
      <c r="H7528" s="156">
        <v>0</v>
      </c>
      <c r="I7528" s="156">
        <v>88.558296408000004</v>
      </c>
      <c r="J7528" s="156" t="s">
        <v>4328</v>
      </c>
      <c r="K7528" s="151" t="str">
        <f>IFERROR(IF(VLOOKUP(B7528,comp!$D:$L,1,FALSE)=B7528,"",""),"Novo")</f>
        <v/>
      </c>
    </row>
    <row r="7529" spans="1:11">
      <c r="A7529" s="151">
        <v>13415</v>
      </c>
      <c r="B7529" s="151">
        <v>11773</v>
      </c>
      <c r="C7529" s="151" t="s">
        <v>5591</v>
      </c>
      <c r="D7529" s="151" t="s">
        <v>727</v>
      </c>
      <c r="E7529" s="151">
        <v>1.7318982000000001</v>
      </c>
      <c r="F7529" s="154" t="s">
        <v>9978</v>
      </c>
      <c r="G7529" s="156">
        <v>194.509486842</v>
      </c>
      <c r="H7529" s="156">
        <v>0</v>
      </c>
      <c r="I7529" s="156">
        <v>110.00552666599999</v>
      </c>
      <c r="J7529" s="156" t="s">
        <v>4328</v>
      </c>
      <c r="K7529" s="151" t="str">
        <f>IFERROR(IF(VLOOKUP(B7529,comp!$D:$L,1,FALSE)=B7529,"",""),"Novo")</f>
        <v/>
      </c>
    </row>
    <row r="7530" spans="1:11">
      <c r="A7530" s="151">
        <v>13415</v>
      </c>
      <c r="B7530" s="151">
        <v>13416</v>
      </c>
      <c r="C7530" s="151" t="s">
        <v>5592</v>
      </c>
      <c r="D7530" s="151" t="s">
        <v>727</v>
      </c>
      <c r="E7530" s="151">
        <v>1.1686236000000001</v>
      </c>
      <c r="F7530" s="154" t="s">
        <v>9979</v>
      </c>
      <c r="G7530" s="156">
        <v>88.558296408000004</v>
      </c>
      <c r="H7530" s="156">
        <v>0</v>
      </c>
      <c r="I7530" s="156">
        <v>112.25729865599999</v>
      </c>
      <c r="J7530" s="156" t="s">
        <v>4328</v>
      </c>
      <c r="K7530" s="151" t="str">
        <f>IFERROR(IF(VLOOKUP(B7530,comp!$D:$L,1,FALSE)=B7530,"",""),"Novo")</f>
        <v/>
      </c>
    </row>
    <row r="7531" spans="1:11">
      <c r="A7531" s="151">
        <v>13415</v>
      </c>
      <c r="B7531" s="151">
        <v>13417</v>
      </c>
      <c r="C7531" s="151" t="s">
        <v>5593</v>
      </c>
      <c r="D7531" s="151" t="s">
        <v>727</v>
      </c>
      <c r="E7531" s="151">
        <v>1.3024571</v>
      </c>
      <c r="F7531" s="154" t="s">
        <v>9980</v>
      </c>
      <c r="G7531" s="156">
        <v>110.00552666599999</v>
      </c>
      <c r="H7531" s="156">
        <v>0</v>
      </c>
      <c r="I7531" s="156">
        <v>66.262653044999993</v>
      </c>
      <c r="J7531" s="156" t="s">
        <v>4328</v>
      </c>
      <c r="K7531" s="151" t="str">
        <f>IFERROR(IF(VLOOKUP(B7531,comp!$D:$L,1,FALSE)=B7531,"",""),"Novo")</f>
        <v/>
      </c>
    </row>
    <row r="7532" spans="1:11">
      <c r="A7532" s="151">
        <v>13415</v>
      </c>
      <c r="B7532" s="151">
        <v>13983</v>
      </c>
      <c r="C7532" s="151" t="s">
        <v>5594</v>
      </c>
      <c r="D7532" s="151" t="s">
        <v>727</v>
      </c>
      <c r="E7532" s="151">
        <v>1.3157208</v>
      </c>
      <c r="F7532" s="154" t="s">
        <v>9981</v>
      </c>
      <c r="G7532" s="156">
        <v>112.25729865599999</v>
      </c>
      <c r="H7532" s="156">
        <v>0</v>
      </c>
      <c r="I7532" s="156">
        <v>247.78700012800002</v>
      </c>
      <c r="J7532" s="156" t="s">
        <v>4328</v>
      </c>
      <c r="K7532" s="151" t="str">
        <f>IFERROR(IF(VLOOKUP(B7532,comp!$D:$L,1,FALSE)=B7532,"",""),"Novo")</f>
        <v/>
      </c>
    </row>
    <row r="7533" spans="1:11">
      <c r="A7533" s="151">
        <v>13415</v>
      </c>
      <c r="B7533" s="151">
        <v>13984</v>
      </c>
      <c r="C7533" s="151" t="s">
        <v>5595</v>
      </c>
      <c r="D7533" s="151" t="s">
        <v>727</v>
      </c>
      <c r="E7533" s="151">
        <v>1.0108718999999999</v>
      </c>
      <c r="F7533" s="154" t="s">
        <v>9982</v>
      </c>
      <c r="G7533" s="156">
        <v>66.262653044999993</v>
      </c>
      <c r="H7533" s="156">
        <v>0</v>
      </c>
      <c r="I7533" s="156">
        <v>438.92479327500007</v>
      </c>
      <c r="J7533" s="156" t="s">
        <v>4328</v>
      </c>
      <c r="K7533" s="151" t="str">
        <f>IFERROR(IF(VLOOKUP(B7533,comp!$D:$L,1,FALSE)=B7533,"",""),"Novo")</f>
        <v/>
      </c>
    </row>
    <row r="7534" spans="1:11">
      <c r="A7534" s="151">
        <v>13415</v>
      </c>
      <c r="B7534" s="151">
        <v>36791</v>
      </c>
      <c r="C7534" s="151" t="s">
        <v>5596</v>
      </c>
      <c r="D7534" s="151" t="s">
        <v>727</v>
      </c>
      <c r="E7534" s="151">
        <v>1.9547728</v>
      </c>
      <c r="F7534" s="154" t="s">
        <v>9983</v>
      </c>
      <c r="G7534" s="156">
        <v>247.78700012800002</v>
      </c>
      <c r="H7534" s="156">
        <v>0</v>
      </c>
      <c r="I7534" s="156">
        <v>9804.2354656049993</v>
      </c>
      <c r="J7534" s="156" t="s">
        <v>4328</v>
      </c>
      <c r="K7534" s="151" t="str">
        <f>IFERROR(IF(VLOOKUP(B7534,comp!$D:$L,1,FALSE)=B7534,"",""),"Novo")</f>
        <v/>
      </c>
    </row>
    <row r="7535" spans="1:11">
      <c r="A7535" s="151">
        <v>13415</v>
      </c>
      <c r="B7535" s="151">
        <v>36792</v>
      </c>
      <c r="C7535" s="151" t="s">
        <v>5597</v>
      </c>
      <c r="D7535" s="151" t="s">
        <v>727</v>
      </c>
      <c r="E7535" s="151">
        <v>2.6016525000000001</v>
      </c>
      <c r="F7535" s="154" t="s">
        <v>9984</v>
      </c>
      <c r="G7535" s="156">
        <v>438.92479327500007</v>
      </c>
      <c r="H7535" s="156">
        <v>0</v>
      </c>
      <c r="I7535" s="156">
        <v>39612.114028880002</v>
      </c>
      <c r="J7535" s="156" t="s">
        <v>4328</v>
      </c>
      <c r="K7535" s="151" t="str">
        <f>IFERROR(IF(VLOOKUP(B7535,comp!$D:$L,1,FALSE)=B7535,"",""),"Novo")</f>
        <v/>
      </c>
    </row>
    <row r="7536" spans="1:11">
      <c r="A7536" s="151">
        <v>13415</v>
      </c>
      <c r="B7536" s="151">
        <v>36793</v>
      </c>
      <c r="C7536" s="151" t="s">
        <v>5598</v>
      </c>
      <c r="D7536" s="151" t="s">
        <v>727</v>
      </c>
      <c r="E7536" s="151">
        <v>12.295716499999999</v>
      </c>
      <c r="F7536" s="154" t="s">
        <v>9985</v>
      </c>
      <c r="G7536" s="156">
        <v>9804.2354656049993</v>
      </c>
      <c r="H7536" s="156">
        <v>0</v>
      </c>
      <c r="I7536" s="156">
        <v>273.52721487999997</v>
      </c>
      <c r="J7536" s="156" t="s">
        <v>4328</v>
      </c>
      <c r="K7536" s="151" t="str">
        <f>IFERROR(IF(VLOOKUP(B7536,comp!$D:$L,1,FALSE)=B7536,"",""),"Novo")</f>
        <v/>
      </c>
    </row>
    <row r="7537" spans="1:11">
      <c r="A7537" s="151">
        <v>13415</v>
      </c>
      <c r="B7537" s="151">
        <v>36795</v>
      </c>
      <c r="C7537" s="151" t="s">
        <v>5599</v>
      </c>
      <c r="D7537" s="151" t="s">
        <v>727</v>
      </c>
      <c r="E7537" s="151">
        <v>24.714938</v>
      </c>
      <c r="F7537" s="154" t="s">
        <v>9986</v>
      </c>
      <c r="G7537" s="156">
        <v>39612.114028880002</v>
      </c>
      <c r="H7537" s="156">
        <v>0</v>
      </c>
      <c r="I7537" s="156">
        <v>691.31064564799999</v>
      </c>
      <c r="J7537" s="156" t="s">
        <v>4328</v>
      </c>
      <c r="K7537" s="151" t="str">
        <f>IFERROR(IF(VLOOKUP(B7537,comp!$D:$L,1,FALSE)=B7537,"",""),"Novo")</f>
        <v/>
      </c>
    </row>
    <row r="7538" spans="1:11">
      <c r="A7538" s="151">
        <v>13415</v>
      </c>
      <c r="B7538" s="151">
        <v>36796</v>
      </c>
      <c r="C7538" s="151" t="s">
        <v>5600</v>
      </c>
      <c r="D7538" s="151" t="s">
        <v>727</v>
      </c>
      <c r="E7538" s="151">
        <v>2.0538159999999999</v>
      </c>
      <c r="F7538" s="154" t="s">
        <v>9987</v>
      </c>
      <c r="G7538" s="156">
        <v>273.52721487999997</v>
      </c>
      <c r="H7538" s="156">
        <v>0</v>
      </c>
      <c r="I7538" s="156">
        <v>15.353097625</v>
      </c>
      <c r="J7538" s="156" t="s">
        <v>4328</v>
      </c>
      <c r="K7538" s="151" t="str">
        <f>IFERROR(IF(VLOOKUP(B7538,comp!$D:$L,1,FALSE)=B7538,"",""),"Novo")</f>
        <v/>
      </c>
    </row>
    <row r="7539" spans="1:11">
      <c r="A7539" s="151">
        <v>13415</v>
      </c>
      <c r="B7539" s="151">
        <v>36800</v>
      </c>
      <c r="C7539" s="151" t="s">
        <v>5601</v>
      </c>
      <c r="D7539" s="151" t="s">
        <v>727</v>
      </c>
      <c r="E7539" s="151">
        <v>3.2650576</v>
      </c>
      <c r="F7539" s="154" t="s">
        <v>9988</v>
      </c>
      <c r="G7539" s="156">
        <v>691.31064564799999</v>
      </c>
      <c r="H7539" s="156">
        <v>0</v>
      </c>
      <c r="I7539" s="156">
        <v>3336.8749962299999</v>
      </c>
      <c r="J7539" s="156" t="s">
        <v>4328</v>
      </c>
      <c r="K7539" s="151" t="str">
        <f>IFERROR(IF(VLOOKUP(B7539,comp!$D:$L,1,FALSE)=B7539,"",""),"Novo")</f>
        <v/>
      </c>
    </row>
    <row r="7540" spans="1:11">
      <c r="A7540" s="151">
        <v>13415</v>
      </c>
      <c r="B7540" s="151">
        <v>36801</v>
      </c>
      <c r="C7540" s="151" t="s">
        <v>5602</v>
      </c>
      <c r="D7540" s="151" t="s">
        <v>727</v>
      </c>
      <c r="E7540" s="151">
        <v>0.48662749999999999</v>
      </c>
      <c r="F7540" s="154" t="s">
        <v>9989</v>
      </c>
      <c r="G7540" s="156">
        <v>15.353097625</v>
      </c>
      <c r="H7540" s="156">
        <v>0</v>
      </c>
      <c r="I7540" s="156">
        <v>2488.64704725</v>
      </c>
      <c r="J7540" s="156" t="s">
        <v>4328</v>
      </c>
      <c r="K7540" s="151" t="str">
        <f>IFERROR(IF(VLOOKUP(B7540,comp!$D:$L,1,FALSE)=B7540,"",""),"Novo")</f>
        <v/>
      </c>
    </row>
    <row r="7541" spans="1:11">
      <c r="A7541" s="151">
        <v>13415</v>
      </c>
      <c r="B7541" s="151">
        <v>37587</v>
      </c>
      <c r="C7541" s="151" t="s">
        <v>5603</v>
      </c>
      <c r="D7541" s="151" t="s">
        <v>727</v>
      </c>
      <c r="E7541" s="151">
        <v>7.1732984999999996</v>
      </c>
      <c r="F7541" s="154" t="s">
        <v>9990</v>
      </c>
      <c r="G7541" s="156">
        <v>3336.8749962299999</v>
      </c>
      <c r="H7541" s="156">
        <v>0</v>
      </c>
      <c r="I7541" s="156">
        <v>378.16908047999999</v>
      </c>
      <c r="J7541" s="156" t="s">
        <v>4328</v>
      </c>
      <c r="K7541" s="151" t="str">
        <f>IFERROR(IF(VLOOKUP(B7541,comp!$D:$L,1,FALSE)=B7541,"",""),"Novo")</f>
        <v/>
      </c>
    </row>
    <row r="7542" spans="1:11">
      <c r="A7542" s="151">
        <v>13415</v>
      </c>
      <c r="B7542" s="151">
        <v>38127</v>
      </c>
      <c r="C7542" s="151" t="s">
        <v>5604</v>
      </c>
      <c r="D7542" s="151" t="s">
        <v>727</v>
      </c>
      <c r="E7542" s="151">
        <v>6.1948249999999998</v>
      </c>
      <c r="F7542" s="154" t="s">
        <v>9991</v>
      </c>
      <c r="G7542" s="156">
        <v>2488.64704725</v>
      </c>
      <c r="H7542" s="156">
        <v>0</v>
      </c>
      <c r="I7542" s="156">
        <v>1678.3875320730001</v>
      </c>
      <c r="J7542" s="156" t="s">
        <v>4328</v>
      </c>
      <c r="K7542" s="151" t="str">
        <f>IFERROR(IF(VLOOKUP(B7542,comp!$D:$L,1,FALSE)=B7542,"",""),"Novo")</f>
        <v/>
      </c>
    </row>
    <row r="7543" spans="1:11">
      <c r="A7543" s="151">
        <v>13415</v>
      </c>
      <c r="B7543" s="151">
        <v>38189</v>
      </c>
      <c r="C7543" s="151" t="s">
        <v>5605</v>
      </c>
      <c r="D7543" s="151" t="s">
        <v>727</v>
      </c>
      <c r="E7543" s="151">
        <v>2.4148727999999999</v>
      </c>
      <c r="F7543" s="154" t="s">
        <v>9992</v>
      </c>
      <c r="G7543" s="156">
        <v>378.16908047999999</v>
      </c>
      <c r="H7543" s="156">
        <v>0</v>
      </c>
      <c r="I7543" s="156">
        <v>60165.508426984001</v>
      </c>
      <c r="J7543" s="156" t="s">
        <v>4328</v>
      </c>
      <c r="K7543" s="151" t="str">
        <f>IFERROR(IF(VLOOKUP(B7543,comp!$D:$L,1,FALSE)=B7543,"",""),"Novo")</f>
        <v/>
      </c>
    </row>
    <row r="7544" spans="1:11">
      <c r="A7544" s="151">
        <v>13415</v>
      </c>
      <c r="B7544" s="151">
        <v>38190</v>
      </c>
      <c r="C7544" s="151" t="s">
        <v>5606</v>
      </c>
      <c r="D7544" s="151" t="s">
        <v>727</v>
      </c>
      <c r="E7544" s="151">
        <v>5.0874103000000002</v>
      </c>
      <c r="F7544" s="154" t="s">
        <v>9993</v>
      </c>
      <c r="G7544" s="156">
        <v>1678.3875320730001</v>
      </c>
      <c r="H7544" s="156">
        <v>0</v>
      </c>
      <c r="I7544" s="156">
        <v>1364.0642164020003</v>
      </c>
      <c r="J7544" s="156" t="s">
        <v>4328</v>
      </c>
      <c r="K7544" s="151" t="str">
        <f>IFERROR(IF(VLOOKUP(B7544,comp!$D:$L,1,FALSE)=B7544,"",""),"Novo")</f>
        <v/>
      </c>
    </row>
    <row r="7545" spans="1:11">
      <c r="A7545" s="151">
        <v>13415</v>
      </c>
      <c r="B7545" s="151">
        <v>39702</v>
      </c>
      <c r="C7545" s="151" t="s">
        <v>5607</v>
      </c>
      <c r="D7545" s="151" t="s">
        <v>727</v>
      </c>
      <c r="E7545" s="151">
        <v>30.459230300000002</v>
      </c>
      <c r="F7545" s="154" t="s">
        <v>9994</v>
      </c>
      <c r="G7545" s="156">
        <v>60165.508426984001</v>
      </c>
      <c r="H7545" s="156">
        <v>0</v>
      </c>
      <c r="I7545" s="156">
        <v>133310.69</v>
      </c>
      <c r="J7545" s="156" t="s">
        <v>4328</v>
      </c>
      <c r="K7545" s="151" t="str">
        <f>IFERROR(IF(VLOOKUP(B7545,comp!$D:$L,1,FALSE)=B7545,"",""),"Novo")</f>
        <v/>
      </c>
    </row>
    <row r="7546" spans="1:11">
      <c r="A7546" s="151">
        <v>13415</v>
      </c>
      <c r="B7546" s="151">
        <v>44045</v>
      </c>
      <c r="C7546" s="151" t="s">
        <v>5608</v>
      </c>
      <c r="D7546" s="151" t="s">
        <v>727</v>
      </c>
      <c r="E7546" s="151">
        <v>4.5863231000000004</v>
      </c>
      <c r="F7546" s="154" t="s">
        <v>9995</v>
      </c>
      <c r="G7546" s="156">
        <v>1364.0642164020003</v>
      </c>
      <c r="H7546" s="156">
        <v>0</v>
      </c>
      <c r="I7546" s="156">
        <v>74755.177080544992</v>
      </c>
      <c r="J7546" s="156" t="s">
        <v>4328</v>
      </c>
      <c r="K7546" s="151" t="str">
        <f>IFERROR(IF(VLOOKUP(B7546,comp!$D:$L,1,FALSE)=B7546,"",""),"Novo")</f>
        <v/>
      </c>
    </row>
    <row r="7547" spans="1:11">
      <c r="A7547" s="151">
        <v>13803</v>
      </c>
      <c r="B7547" s="151">
        <v>13803</v>
      </c>
      <c r="C7547" s="151" t="s">
        <v>1577</v>
      </c>
      <c r="D7547" s="151" t="s">
        <v>727</v>
      </c>
      <c r="E7547" s="151">
        <v>1</v>
      </c>
      <c r="F7547" s="154" t="s">
        <v>9996</v>
      </c>
      <c r="G7547" s="156">
        <v>133310.69</v>
      </c>
      <c r="H7547" s="156">
        <v>0</v>
      </c>
      <c r="I7547" s="156">
        <v>864180.96050758392</v>
      </c>
      <c r="J7547" s="156" t="s">
        <v>4328</v>
      </c>
      <c r="K7547" s="151" t="str">
        <f>IFERROR(IF(VLOOKUP(B7547,comp!$D:$L,1,FALSE)=B7547,"",""),"Novo")</f>
        <v/>
      </c>
    </row>
    <row r="7548" spans="1:11">
      <c r="A7548" s="151">
        <v>13803</v>
      </c>
      <c r="B7548" s="151">
        <v>36522</v>
      </c>
      <c r="C7548" s="151" t="s">
        <v>1523</v>
      </c>
      <c r="D7548" s="151" t="s">
        <v>727</v>
      </c>
      <c r="E7548" s="151">
        <v>0.74883849999999996</v>
      </c>
      <c r="F7548" s="154" t="s">
        <v>9997</v>
      </c>
      <c r="G7548" s="156">
        <v>74755.177080544992</v>
      </c>
      <c r="H7548" s="156">
        <v>0</v>
      </c>
      <c r="I7548" s="156">
        <v>290353.91914374602</v>
      </c>
      <c r="J7548" s="156" t="s">
        <v>4328</v>
      </c>
      <c r="K7548" s="151" t="str">
        <f>IFERROR(IF(VLOOKUP(B7548,comp!$D:$L,1,FALSE)=B7548,"",""),"Novo")</f>
        <v/>
      </c>
    </row>
    <row r="7549" spans="1:11">
      <c r="A7549" s="151">
        <v>13803</v>
      </c>
      <c r="B7549" s="151">
        <v>36523</v>
      </c>
      <c r="C7549" s="151" t="s">
        <v>1585</v>
      </c>
      <c r="D7549" s="151" t="s">
        <v>727</v>
      </c>
      <c r="E7549" s="151">
        <v>2.5460672</v>
      </c>
      <c r="F7549" s="154" t="s">
        <v>9998</v>
      </c>
      <c r="G7549" s="156">
        <v>864180.96050758392</v>
      </c>
      <c r="H7549" s="156">
        <v>0</v>
      </c>
      <c r="I7549" s="156">
        <v>134076.876092808</v>
      </c>
      <c r="J7549" s="156" t="s">
        <v>4328</v>
      </c>
      <c r="K7549" s="151" t="str">
        <f>IFERROR(IF(VLOOKUP(B7549,comp!$D:$L,1,FALSE)=B7549,"",""),"Novo")</f>
        <v/>
      </c>
    </row>
    <row r="7550" spans="1:11">
      <c r="A7550" s="151">
        <v>13803</v>
      </c>
      <c r="B7550" s="151">
        <v>36524</v>
      </c>
      <c r="C7550" s="151" t="s">
        <v>5609</v>
      </c>
      <c r="D7550" s="151" t="s">
        <v>727</v>
      </c>
      <c r="E7550" s="151">
        <v>1.4758131000000001</v>
      </c>
      <c r="F7550" s="154" t="s">
        <v>9999</v>
      </c>
      <c r="G7550" s="156">
        <v>290353.91914374602</v>
      </c>
      <c r="H7550" s="156">
        <v>0</v>
      </c>
      <c r="I7550" s="156">
        <v>188549.815181532</v>
      </c>
      <c r="J7550" s="156" t="s">
        <v>4328</v>
      </c>
      <c r="K7550" s="151" t="str">
        <f>IFERROR(IF(VLOOKUP(B7550,comp!$D:$L,1,FALSE)=B7550,"",""),"Novo")</f>
        <v/>
      </c>
    </row>
    <row r="7551" spans="1:11">
      <c r="A7551" s="151">
        <v>13803</v>
      </c>
      <c r="B7551" s="151">
        <v>36525</v>
      </c>
      <c r="C7551" s="151" t="s">
        <v>1584</v>
      </c>
      <c r="D7551" s="151" t="s">
        <v>727</v>
      </c>
      <c r="E7551" s="151">
        <v>1.0028695999999999</v>
      </c>
      <c r="F7551" s="154" t="s">
        <v>10000</v>
      </c>
      <c r="G7551" s="156">
        <v>134076.876092808</v>
      </c>
      <c r="H7551" s="156">
        <v>0</v>
      </c>
      <c r="I7551" s="156">
        <v>1019598.226261122</v>
      </c>
      <c r="J7551" s="156" t="s">
        <v>4328</v>
      </c>
      <c r="K7551" s="151" t="str">
        <f>IFERROR(IF(VLOOKUP(B7551,comp!$D:$L,1,FALSE)=B7551,"",""),"Novo")</f>
        <v/>
      </c>
    </row>
    <row r="7552" spans="1:11">
      <c r="A7552" s="151">
        <v>13803</v>
      </c>
      <c r="B7552" s="151">
        <v>36526</v>
      </c>
      <c r="C7552" s="151" t="s">
        <v>1586</v>
      </c>
      <c r="D7552" s="151" t="s">
        <v>727</v>
      </c>
      <c r="E7552" s="151">
        <v>1.1892703</v>
      </c>
      <c r="F7552" s="154" t="s">
        <v>10001</v>
      </c>
      <c r="G7552" s="156">
        <v>188549.815181532</v>
      </c>
      <c r="H7552" s="156">
        <v>0</v>
      </c>
      <c r="I7552" s="156">
        <v>55270.165405188003</v>
      </c>
      <c r="J7552" s="156" t="s">
        <v>4328</v>
      </c>
      <c r="K7552" s="151" t="str">
        <f>IFERROR(IF(VLOOKUP(B7552,comp!$D:$L,1,FALSE)=B7552,"",""),"Novo")</f>
        <v/>
      </c>
    </row>
    <row r="7553" spans="1:11">
      <c r="A7553" s="151">
        <v>13803</v>
      </c>
      <c r="B7553" s="151">
        <v>36527</v>
      </c>
      <c r="C7553" s="151" t="s">
        <v>5610</v>
      </c>
      <c r="D7553" s="151" t="s">
        <v>727</v>
      </c>
      <c r="E7553" s="151">
        <v>2.7655533999999999</v>
      </c>
      <c r="F7553" s="154" t="s">
        <v>10002</v>
      </c>
      <c r="G7553" s="156">
        <v>1019598.226261122</v>
      </c>
      <c r="H7553" s="156">
        <v>0</v>
      </c>
      <c r="I7553" s="156">
        <v>11662.365858286001</v>
      </c>
      <c r="J7553" s="156" t="s">
        <v>4328</v>
      </c>
      <c r="K7553" s="151" t="str">
        <f>IFERROR(IF(VLOOKUP(B7553,comp!$D:$L,1,FALSE)=B7553,"",""),"Novo")</f>
        <v/>
      </c>
    </row>
    <row r="7554" spans="1:11">
      <c r="A7554" s="151">
        <v>13803</v>
      </c>
      <c r="B7554" s="151">
        <v>38642</v>
      </c>
      <c r="C7554" s="151" t="s">
        <v>5611</v>
      </c>
      <c r="D7554" s="151" t="s">
        <v>727</v>
      </c>
      <c r="E7554" s="151">
        <v>0.64389180000000001</v>
      </c>
      <c r="F7554" s="154" t="s">
        <v>10003</v>
      </c>
      <c r="G7554" s="156">
        <v>55270.165405188003</v>
      </c>
      <c r="H7554" s="156">
        <v>0</v>
      </c>
      <c r="I7554" s="156">
        <v>74.98</v>
      </c>
      <c r="J7554" s="156" t="s">
        <v>4328</v>
      </c>
      <c r="K7554" s="151" t="str">
        <f>IFERROR(IF(VLOOKUP(B7554,comp!$D:$L,1,FALSE)=B7554,"",""),"Novo")</f>
        <v/>
      </c>
    </row>
    <row r="7555" spans="1:11">
      <c r="A7555" s="151">
        <v>13803</v>
      </c>
      <c r="B7555" s="151">
        <v>39813</v>
      </c>
      <c r="C7555" s="151" t="s">
        <v>1614</v>
      </c>
      <c r="D7555" s="151" t="s">
        <v>727</v>
      </c>
      <c r="E7555" s="151">
        <v>0.2957746</v>
      </c>
      <c r="F7555" s="154" t="s">
        <v>10004</v>
      </c>
      <c r="G7555" s="156">
        <v>11662.365858286001</v>
      </c>
      <c r="H7555" s="156">
        <v>0</v>
      </c>
      <c r="I7555" s="156">
        <v>46.019118750000004</v>
      </c>
      <c r="J7555" s="156" t="s">
        <v>4328</v>
      </c>
      <c r="K7555" s="151" t="str">
        <f>IFERROR(IF(VLOOKUP(B7555,comp!$D:$L,1,FALSE)=B7555,"",""),"Novo")</f>
        <v/>
      </c>
    </row>
    <row r="7556" spans="1:11">
      <c r="A7556" s="151">
        <v>14146</v>
      </c>
      <c r="B7556" s="151">
        <v>14146</v>
      </c>
      <c r="C7556" s="151" t="s">
        <v>5612</v>
      </c>
      <c r="D7556" s="151" t="s">
        <v>4201</v>
      </c>
      <c r="E7556" s="151">
        <v>1</v>
      </c>
      <c r="F7556" s="154" t="s">
        <v>10005</v>
      </c>
      <c r="G7556" s="156">
        <v>74.98</v>
      </c>
      <c r="H7556" s="156">
        <v>0</v>
      </c>
      <c r="I7556" s="156">
        <v>1.3343799999999999E-2</v>
      </c>
      <c r="J7556" s="156" t="s">
        <v>4328</v>
      </c>
      <c r="K7556" s="151" t="str">
        <f>IFERROR(IF(VLOOKUP(B7556,comp!$D:$L,1,FALSE)=B7556,"",""),"Novo")</f>
        <v/>
      </c>
    </row>
    <row r="7557" spans="1:11">
      <c r="A7557" s="151">
        <v>14146</v>
      </c>
      <c r="B7557" s="151">
        <v>14147</v>
      </c>
      <c r="C7557" s="151" t="s">
        <v>5613</v>
      </c>
      <c r="D7557" s="151" t="s">
        <v>4201</v>
      </c>
      <c r="E7557" s="151">
        <v>0.78343750000000001</v>
      </c>
      <c r="F7557" s="154" t="s">
        <v>9869</v>
      </c>
      <c r="G7557" s="156">
        <v>46.019118750000004</v>
      </c>
      <c r="H7557" s="156">
        <v>0</v>
      </c>
      <c r="I7557" s="156">
        <v>582.73644687499996</v>
      </c>
      <c r="J7557" s="156" t="s">
        <v>4328</v>
      </c>
      <c r="K7557" s="151" t="str">
        <f>IFERROR(IF(VLOOKUP(B7557,comp!$D:$L,1,FALSE)=B7557,"",""),"Novo")</f>
        <v/>
      </c>
    </row>
    <row r="7558" spans="1:11">
      <c r="A7558" s="151">
        <v>14146</v>
      </c>
      <c r="B7558" s="151">
        <v>14148</v>
      </c>
      <c r="C7558" s="151" t="s">
        <v>5614</v>
      </c>
      <c r="D7558" s="151" t="s">
        <v>727</v>
      </c>
      <c r="E7558" s="151">
        <v>1.3343799999999999E-2</v>
      </c>
      <c r="F7558" s="154" t="s">
        <v>9846</v>
      </c>
      <c r="G7558" s="156">
        <v>1.3343799999999999E-2</v>
      </c>
      <c r="H7558" s="156">
        <v>0</v>
      </c>
      <c r="I7558" s="156">
        <v>38.733437500000001</v>
      </c>
      <c r="J7558" s="156" t="s">
        <v>4328</v>
      </c>
      <c r="K7558" s="151" t="str">
        <f>IFERROR(IF(VLOOKUP(B7558,comp!$D:$L,1,FALSE)=B7558,"",""),"Novo")</f>
        <v/>
      </c>
    </row>
    <row r="7559" spans="1:11">
      <c r="A7559" s="151">
        <v>14146</v>
      </c>
      <c r="B7559" s="151">
        <v>14149</v>
      </c>
      <c r="C7559" s="151" t="s">
        <v>5615</v>
      </c>
      <c r="D7559" s="151" t="s">
        <v>4201</v>
      </c>
      <c r="E7559" s="151">
        <v>2.7878124999999998</v>
      </c>
      <c r="F7559" s="154" t="s">
        <v>10006</v>
      </c>
      <c r="G7559" s="156">
        <v>582.73644687499996</v>
      </c>
      <c r="H7559" s="156">
        <v>0</v>
      </c>
      <c r="I7559" s="156">
        <v>29.166550000000001</v>
      </c>
      <c r="J7559" s="156" t="s">
        <v>4328</v>
      </c>
      <c r="K7559" s="151" t="str">
        <f>IFERROR(IF(VLOOKUP(B7559,comp!$D:$L,1,FALSE)=B7559,"",""),"Novo")</f>
        <v/>
      </c>
    </row>
    <row r="7560" spans="1:11">
      <c r="A7560" s="151">
        <v>14146</v>
      </c>
      <c r="B7560" s="151">
        <v>14151</v>
      </c>
      <c r="C7560" s="151" t="s">
        <v>5616</v>
      </c>
      <c r="D7560" s="151" t="s">
        <v>727</v>
      </c>
      <c r="E7560" s="151">
        <v>0.71875</v>
      </c>
      <c r="F7560" s="154" t="s">
        <v>10007</v>
      </c>
      <c r="G7560" s="156">
        <v>38.733437500000001</v>
      </c>
      <c r="H7560" s="156">
        <v>0</v>
      </c>
      <c r="I7560" s="156">
        <v>49.497500000000002</v>
      </c>
      <c r="J7560" s="156" t="s">
        <v>4328</v>
      </c>
      <c r="K7560" s="151" t="str">
        <f>IFERROR(IF(VLOOKUP(B7560,comp!$D:$L,1,FALSE)=B7560,"",""),"Novo")</f>
        <v/>
      </c>
    </row>
    <row r="7561" spans="1:11">
      <c r="A7561" s="151">
        <v>14146</v>
      </c>
      <c r="B7561" s="151">
        <v>14152</v>
      </c>
      <c r="C7561" s="151" t="s">
        <v>5617</v>
      </c>
      <c r="D7561" s="151" t="s">
        <v>727</v>
      </c>
      <c r="E7561" s="151">
        <v>0.62375000000000003</v>
      </c>
      <c r="F7561" s="154" t="s">
        <v>10008</v>
      </c>
      <c r="G7561" s="156">
        <v>29.166550000000001</v>
      </c>
      <c r="H7561" s="156">
        <v>0</v>
      </c>
      <c r="I7561" s="156">
        <v>357.35573125000002</v>
      </c>
      <c r="J7561" s="156" t="s">
        <v>4328</v>
      </c>
      <c r="K7561" s="151" t="str">
        <f>IFERROR(IF(VLOOKUP(B7561,comp!$D:$L,1,FALSE)=B7561,"",""),"Novo")</f>
        <v/>
      </c>
    </row>
    <row r="7562" spans="1:11">
      <c r="A7562" s="151">
        <v>14146</v>
      </c>
      <c r="B7562" s="151">
        <v>14153</v>
      </c>
      <c r="C7562" s="151" t="s">
        <v>2570</v>
      </c>
      <c r="D7562" s="151" t="s">
        <v>727</v>
      </c>
      <c r="E7562" s="151">
        <v>0.8125</v>
      </c>
      <c r="F7562" s="154" t="s">
        <v>10009</v>
      </c>
      <c r="G7562" s="156">
        <v>49.497500000000002</v>
      </c>
      <c r="H7562" s="156">
        <v>0</v>
      </c>
      <c r="I7562" s="156">
        <v>2.5869150999999996E-2</v>
      </c>
      <c r="J7562" s="156" t="s">
        <v>4328</v>
      </c>
      <c r="K7562" s="151" t="str">
        <f>IFERROR(IF(VLOOKUP(B7562,comp!$D:$L,1,FALSE)=B7562,"",""),"Novo")</f>
        <v/>
      </c>
    </row>
    <row r="7563" spans="1:11">
      <c r="A7563" s="151">
        <v>14146</v>
      </c>
      <c r="B7563" s="151">
        <v>14154</v>
      </c>
      <c r="C7563" s="151" t="s">
        <v>5618</v>
      </c>
      <c r="D7563" s="151" t="s">
        <v>727</v>
      </c>
      <c r="E7563" s="151">
        <v>2.183125</v>
      </c>
      <c r="F7563" s="154" t="s">
        <v>10010</v>
      </c>
      <c r="G7563" s="156">
        <v>357.35573125000002</v>
      </c>
      <c r="H7563" s="156">
        <v>0</v>
      </c>
      <c r="I7563" s="156">
        <v>28.991812499999995</v>
      </c>
      <c r="J7563" s="156" t="s">
        <v>4328</v>
      </c>
      <c r="K7563" s="151" t="str">
        <f>IFERROR(IF(VLOOKUP(B7563,comp!$D:$L,1,FALSE)=B7563,"",""),"Novo")</f>
        <v/>
      </c>
    </row>
    <row r="7564" spans="1:11">
      <c r="A7564" s="151">
        <v>14146</v>
      </c>
      <c r="B7564" s="151">
        <v>14157</v>
      </c>
      <c r="C7564" s="151" t="s">
        <v>5619</v>
      </c>
      <c r="D7564" s="151" t="s">
        <v>727</v>
      </c>
      <c r="E7564" s="151">
        <v>1.86109E-2</v>
      </c>
      <c r="F7564" s="154" t="s">
        <v>10011</v>
      </c>
      <c r="G7564" s="156">
        <v>2.5869150999999996E-2</v>
      </c>
      <c r="H7564" s="156">
        <v>0</v>
      </c>
      <c r="I7564" s="156">
        <v>26.152874999999998</v>
      </c>
      <c r="J7564" s="156" t="s">
        <v>4328</v>
      </c>
      <c r="K7564" s="151" t="str">
        <f>IFERROR(IF(VLOOKUP(B7564,comp!$D:$L,1,FALSE)=B7564,"",""),"Novo")</f>
        <v/>
      </c>
    </row>
    <row r="7565" spans="1:11">
      <c r="A7565" s="151">
        <v>14146</v>
      </c>
      <c r="B7565" s="151">
        <v>37394</v>
      </c>
      <c r="C7565" s="151" t="s">
        <v>5620</v>
      </c>
      <c r="D7565" s="151" t="s">
        <v>4201</v>
      </c>
      <c r="E7565" s="151">
        <v>0.62187499999999996</v>
      </c>
      <c r="F7565" s="154" t="s">
        <v>10012</v>
      </c>
      <c r="G7565" s="156">
        <v>28.991812499999995</v>
      </c>
      <c r="H7565" s="156">
        <v>0</v>
      </c>
      <c r="I7565" s="156">
        <v>17.509281499</v>
      </c>
      <c r="J7565" s="156" t="s">
        <v>4328</v>
      </c>
      <c r="K7565" s="151" t="str">
        <f>IFERROR(IF(VLOOKUP(B7565,comp!$D:$L,1,FALSE)=B7565,"",""),"Novo")</f>
        <v/>
      </c>
    </row>
    <row r="7566" spans="1:11">
      <c r="A7566" s="151">
        <v>14146</v>
      </c>
      <c r="B7566" s="151">
        <v>37395</v>
      </c>
      <c r="C7566" s="151" t="s">
        <v>5621</v>
      </c>
      <c r="D7566" s="151" t="s">
        <v>4201</v>
      </c>
      <c r="E7566" s="151">
        <v>0.59062499999999996</v>
      </c>
      <c r="F7566" s="154" t="s">
        <v>10013</v>
      </c>
      <c r="G7566" s="156">
        <v>26.152874999999998</v>
      </c>
      <c r="H7566" s="156">
        <v>0</v>
      </c>
      <c r="I7566" s="156">
        <v>19.212187499999999</v>
      </c>
      <c r="J7566" s="156" t="s">
        <v>4328</v>
      </c>
      <c r="K7566" s="151" t="str">
        <f>IFERROR(IF(VLOOKUP(B7566,comp!$D:$L,1,FALSE)=B7566,"",""),"Novo")</f>
        <v/>
      </c>
    </row>
    <row r="7567" spans="1:11">
      <c r="A7567" s="151">
        <v>14146</v>
      </c>
      <c r="B7567" s="151">
        <v>37396</v>
      </c>
      <c r="C7567" s="151" t="s">
        <v>5622</v>
      </c>
      <c r="D7567" s="151" t="s">
        <v>4201</v>
      </c>
      <c r="E7567" s="151">
        <v>0.48328130000000002</v>
      </c>
      <c r="F7567" s="154" t="s">
        <v>10014</v>
      </c>
      <c r="G7567" s="156">
        <v>17.509281499</v>
      </c>
      <c r="H7567" s="156">
        <v>0</v>
      </c>
      <c r="I7567" s="156">
        <v>35.374062500000001</v>
      </c>
      <c r="J7567" s="156" t="s">
        <v>4328</v>
      </c>
      <c r="K7567" s="151" t="str">
        <f>IFERROR(IF(VLOOKUP(B7567,comp!$D:$L,1,FALSE)=B7567,"",""),"Novo")</f>
        <v/>
      </c>
    </row>
    <row r="7568" spans="1:11">
      <c r="A7568" s="151">
        <v>14146</v>
      </c>
      <c r="B7568" s="151">
        <v>37397</v>
      </c>
      <c r="C7568" s="151" t="s">
        <v>5623</v>
      </c>
      <c r="D7568" s="151" t="s">
        <v>4201</v>
      </c>
      <c r="E7568" s="151">
        <v>0.50624999999999998</v>
      </c>
      <c r="F7568" s="154" t="s">
        <v>10015</v>
      </c>
      <c r="G7568" s="156">
        <v>19.212187499999999</v>
      </c>
      <c r="H7568" s="156">
        <v>0</v>
      </c>
      <c r="I7568" s="156">
        <v>0.79</v>
      </c>
      <c r="J7568" s="156" t="s">
        <v>4328</v>
      </c>
      <c r="K7568" s="151" t="str">
        <f>IFERROR(IF(VLOOKUP(B7568,comp!$D:$L,1,FALSE)=B7568,"",""),"Novo")</f>
        <v/>
      </c>
    </row>
    <row r="7569" spans="1:11">
      <c r="A7569" s="151">
        <v>14146</v>
      </c>
      <c r="B7569" s="151">
        <v>37586</v>
      </c>
      <c r="C7569" s="151" t="s">
        <v>5624</v>
      </c>
      <c r="D7569" s="151" t="s">
        <v>4201</v>
      </c>
      <c r="E7569" s="151">
        <v>0.68687500000000001</v>
      </c>
      <c r="F7569" s="154" t="s">
        <v>10016</v>
      </c>
      <c r="G7569" s="156">
        <v>35.374062500000001</v>
      </c>
      <c r="H7569" s="156">
        <v>0</v>
      </c>
      <c r="I7569" s="156">
        <v>0.75867645699999997</v>
      </c>
      <c r="J7569" s="156" t="s">
        <v>4328</v>
      </c>
      <c r="K7569" s="151" t="str">
        <f>IFERROR(IF(VLOOKUP(B7569,comp!$D:$L,1,FALSE)=B7569,"",""),"Novo")</f>
        <v/>
      </c>
    </row>
    <row r="7570" spans="1:11">
      <c r="A7570" s="151">
        <v>14250</v>
      </c>
      <c r="B7570" s="151">
        <v>14250</v>
      </c>
      <c r="C7570" s="151" t="s">
        <v>1539</v>
      </c>
      <c r="D7570" s="151" t="s">
        <v>1506</v>
      </c>
      <c r="E7570" s="151">
        <v>1</v>
      </c>
      <c r="F7570" s="154" t="s">
        <v>7702</v>
      </c>
      <c r="G7570" s="156">
        <v>0.79</v>
      </c>
      <c r="H7570" s="156">
        <v>0</v>
      </c>
      <c r="I7570" s="156">
        <v>282.71076888600004</v>
      </c>
      <c r="J7570" s="156" t="s">
        <v>4328</v>
      </c>
      <c r="K7570" s="151" t="str">
        <f>IFERROR(IF(VLOOKUP(B7570,comp!$D:$L,1,FALSE)=B7570,"",""),"Novo")</f>
        <v/>
      </c>
    </row>
    <row r="7571" spans="1:11">
      <c r="A7571" s="151">
        <v>14250</v>
      </c>
      <c r="B7571" s="151">
        <v>2705</v>
      </c>
      <c r="C7571" s="151" t="s">
        <v>1505</v>
      </c>
      <c r="D7571" s="151" t="s">
        <v>1506</v>
      </c>
      <c r="E7571" s="151">
        <v>0.98529409999999995</v>
      </c>
      <c r="F7571" s="154" t="s">
        <v>8895</v>
      </c>
      <c r="G7571" s="156">
        <v>0.75867645699999997</v>
      </c>
      <c r="H7571" s="156">
        <v>0</v>
      </c>
      <c r="I7571" s="156">
        <v>124879.5</v>
      </c>
      <c r="J7571" s="156" t="s">
        <v>4328</v>
      </c>
      <c r="K7571" s="151" t="str">
        <f>IFERROR(IF(VLOOKUP(B7571,comp!$D:$L,1,FALSE)=B7571,"",""),"Novo")</f>
        <v/>
      </c>
    </row>
    <row r="7572" spans="1:11">
      <c r="A7572" s="151">
        <v>14250</v>
      </c>
      <c r="B7572" s="151">
        <v>44480</v>
      </c>
      <c r="C7572" s="151" t="s">
        <v>1801</v>
      </c>
      <c r="D7572" s="151" t="s">
        <v>1606</v>
      </c>
      <c r="E7572" s="151">
        <v>18.923076900000002</v>
      </c>
      <c r="F7572" s="154" t="s">
        <v>8636</v>
      </c>
      <c r="G7572" s="156">
        <v>282.71076888600004</v>
      </c>
      <c r="H7572" s="156">
        <v>0</v>
      </c>
      <c r="I7572" s="156">
        <v>454240.01161757403</v>
      </c>
      <c r="J7572" s="156" t="s">
        <v>4328</v>
      </c>
      <c r="K7572" s="151" t="str">
        <f>IFERROR(IF(VLOOKUP(B7572,comp!$D:$L,1,FALSE)=B7572,"",""),"Novo")</f>
        <v/>
      </c>
    </row>
    <row r="7573" spans="1:11">
      <c r="A7573" s="151">
        <v>14254</v>
      </c>
      <c r="B7573" s="151">
        <v>14254</v>
      </c>
      <c r="C7573" s="151" t="s">
        <v>5625</v>
      </c>
      <c r="D7573" s="151" t="s">
        <v>727</v>
      </c>
      <c r="E7573" s="151">
        <v>1</v>
      </c>
      <c r="F7573" s="154" t="s">
        <v>10017</v>
      </c>
      <c r="G7573" s="156">
        <v>124879.5</v>
      </c>
      <c r="H7573" s="156">
        <v>0</v>
      </c>
      <c r="I7573" s="156">
        <v>362954.74423432397</v>
      </c>
      <c r="J7573" s="156" t="s">
        <v>4328</v>
      </c>
      <c r="K7573" s="151" t="str">
        <f>IFERROR(IF(VLOOKUP(B7573,comp!$D:$L,1,FALSE)=B7573,"",""),"Novo")</f>
        <v/>
      </c>
    </row>
    <row r="7574" spans="1:11">
      <c r="A7574" s="151">
        <v>14254</v>
      </c>
      <c r="B7574" s="151">
        <v>13333</v>
      </c>
      <c r="C7574" s="151" t="s">
        <v>1545</v>
      </c>
      <c r="D7574" s="151" t="s">
        <v>727</v>
      </c>
      <c r="E7574" s="151">
        <v>1.9072039000000001</v>
      </c>
      <c r="F7574" s="154" t="s">
        <v>10018</v>
      </c>
      <c r="G7574" s="156">
        <v>454240.01161757403</v>
      </c>
      <c r="H7574" s="156">
        <v>0</v>
      </c>
      <c r="I7574" s="156">
        <v>255873.52860390197</v>
      </c>
      <c r="J7574" s="156" t="s">
        <v>4328</v>
      </c>
      <c r="K7574" s="151" t="str">
        <f>IFERROR(IF(VLOOKUP(B7574,comp!$D:$L,1,FALSE)=B7574,"",""),"Novo")</f>
        <v/>
      </c>
    </row>
    <row r="7575" spans="1:11">
      <c r="A7575" s="151">
        <v>14254</v>
      </c>
      <c r="B7575" s="151">
        <v>13533</v>
      </c>
      <c r="C7575" s="151" t="s">
        <v>5626</v>
      </c>
      <c r="D7575" s="151" t="s">
        <v>727</v>
      </c>
      <c r="E7575" s="151">
        <v>1.7048284</v>
      </c>
      <c r="F7575" s="154" t="s">
        <v>10019</v>
      </c>
      <c r="G7575" s="156">
        <v>362954.74423432397</v>
      </c>
      <c r="H7575" s="156">
        <v>0</v>
      </c>
      <c r="I7575" s="156">
        <v>592.33519149300002</v>
      </c>
      <c r="J7575" s="156" t="s">
        <v>4328</v>
      </c>
      <c r="K7575" s="151" t="str">
        <f>IFERROR(IF(VLOOKUP(B7575,comp!$D:$L,1,FALSE)=B7575,"",""),"Novo")</f>
        <v/>
      </c>
    </row>
    <row r="7576" spans="1:11">
      <c r="A7576" s="151">
        <v>14254</v>
      </c>
      <c r="B7576" s="151">
        <v>25019</v>
      </c>
      <c r="C7576" s="151" t="s">
        <v>1542</v>
      </c>
      <c r="D7576" s="151" t="s">
        <v>727</v>
      </c>
      <c r="E7576" s="151">
        <v>1.4314201</v>
      </c>
      <c r="F7576" s="154" t="s">
        <v>10020</v>
      </c>
      <c r="G7576" s="156">
        <v>255873.52860390197</v>
      </c>
      <c r="H7576" s="156">
        <v>0</v>
      </c>
      <c r="I7576" s="156">
        <v>172.724954865</v>
      </c>
      <c r="J7576" s="156" t="s">
        <v>4328</v>
      </c>
      <c r="K7576" s="151" t="str">
        <f>IFERROR(IF(VLOOKUP(B7576,comp!$D:$L,1,FALSE)=B7576,"",""),"Novo")</f>
        <v/>
      </c>
    </row>
    <row r="7577" spans="1:11">
      <c r="A7577" s="151">
        <v>14254</v>
      </c>
      <c r="B7577" s="151">
        <v>36498</v>
      </c>
      <c r="C7577" s="151" t="s">
        <v>1615</v>
      </c>
      <c r="D7577" s="151" t="s">
        <v>727</v>
      </c>
      <c r="E7577" s="151">
        <v>6.8871299999999996E-2</v>
      </c>
      <c r="F7577" s="154" t="s">
        <v>10021</v>
      </c>
      <c r="G7577" s="156">
        <v>592.33519149300002</v>
      </c>
      <c r="H7577" s="156">
        <v>0</v>
      </c>
      <c r="I7577" s="156">
        <v>101292.724202468</v>
      </c>
      <c r="J7577" s="156" t="s">
        <v>4328</v>
      </c>
      <c r="K7577" s="151" t="str">
        <f>IFERROR(IF(VLOOKUP(B7577,comp!$D:$L,1,FALSE)=B7577,"",""),"Novo")</f>
        <v/>
      </c>
    </row>
    <row r="7578" spans="1:11">
      <c r="A7578" s="151">
        <v>14254</v>
      </c>
      <c r="B7578" s="151">
        <v>36499</v>
      </c>
      <c r="C7578" s="151" t="s">
        <v>5627</v>
      </c>
      <c r="D7578" s="151" t="s">
        <v>727</v>
      </c>
      <c r="E7578" s="151">
        <v>3.7190500000000001E-2</v>
      </c>
      <c r="F7578" s="154" t="s">
        <v>10022</v>
      </c>
      <c r="G7578" s="156">
        <v>172.724954865</v>
      </c>
      <c r="H7578" s="156">
        <v>0</v>
      </c>
      <c r="I7578" s="156">
        <v>202834.41319220403</v>
      </c>
      <c r="J7578" s="156" t="s">
        <v>4328</v>
      </c>
      <c r="K7578" s="151" t="str">
        <f>IFERROR(IF(VLOOKUP(B7578,comp!$D:$L,1,FALSE)=B7578,"",""),"Novo")</f>
        <v/>
      </c>
    </row>
    <row r="7579" spans="1:11">
      <c r="A7579" s="151">
        <v>14254</v>
      </c>
      <c r="B7579" s="151">
        <v>36500</v>
      </c>
      <c r="C7579" s="151" t="s">
        <v>1616</v>
      </c>
      <c r="D7579" s="151" t="s">
        <v>727</v>
      </c>
      <c r="E7579" s="151">
        <v>0.90062410000000004</v>
      </c>
      <c r="F7579" s="154" t="s">
        <v>10023</v>
      </c>
      <c r="G7579" s="156">
        <v>101292.724202468</v>
      </c>
      <c r="H7579" s="156">
        <v>0</v>
      </c>
      <c r="I7579" s="156">
        <v>150189.79863170601</v>
      </c>
      <c r="J7579" s="156" t="s">
        <v>4328</v>
      </c>
      <c r="K7579" s="151" t="str">
        <f>IFERROR(IF(VLOOKUP(B7579,comp!$D:$L,1,FALSE)=B7579,"",""),"Novo")</f>
        <v/>
      </c>
    </row>
    <row r="7580" spans="1:11">
      <c r="A7580" s="151">
        <v>14254</v>
      </c>
      <c r="B7580" s="151">
        <v>36501</v>
      </c>
      <c r="C7580" s="151" t="s">
        <v>1617</v>
      </c>
      <c r="D7580" s="151" t="s">
        <v>727</v>
      </c>
      <c r="E7580" s="151">
        <v>1.2744572000000001</v>
      </c>
      <c r="F7580" s="154" t="s">
        <v>10024</v>
      </c>
      <c r="G7580" s="156">
        <v>202834.41319220403</v>
      </c>
      <c r="H7580" s="156">
        <v>0</v>
      </c>
      <c r="I7580" s="156">
        <v>189385.58682938499</v>
      </c>
      <c r="J7580" s="156" t="s">
        <v>4328</v>
      </c>
      <c r="K7580" s="151" t="str">
        <f>IFERROR(IF(VLOOKUP(B7580,comp!$D:$L,1,FALSE)=B7580,"",""),"Novo")</f>
        <v/>
      </c>
    </row>
    <row r="7581" spans="1:11">
      <c r="A7581" s="151">
        <v>14254</v>
      </c>
      <c r="B7581" s="151">
        <v>39584</v>
      </c>
      <c r="C7581" s="151" t="s">
        <v>5628</v>
      </c>
      <c r="D7581" s="151" t="s">
        <v>727</v>
      </c>
      <c r="E7581" s="151">
        <v>1.0966667000000001</v>
      </c>
      <c r="F7581" s="154" t="s">
        <v>10025</v>
      </c>
      <c r="G7581" s="156">
        <v>150189.79863170601</v>
      </c>
      <c r="H7581" s="156">
        <v>0</v>
      </c>
      <c r="I7581" s="156">
        <v>260551.03309415601</v>
      </c>
      <c r="J7581" s="156" t="s">
        <v>4328</v>
      </c>
      <c r="K7581" s="151" t="str">
        <f>IFERROR(IF(VLOOKUP(B7581,comp!$D:$L,1,FALSE)=B7581,"",""),"Novo")</f>
        <v/>
      </c>
    </row>
    <row r="7582" spans="1:11">
      <c r="A7582" s="151">
        <v>14254</v>
      </c>
      <c r="B7582" s="151">
        <v>39585</v>
      </c>
      <c r="C7582" s="151" t="s">
        <v>5629</v>
      </c>
      <c r="D7582" s="151" t="s">
        <v>727</v>
      </c>
      <c r="E7582" s="151">
        <v>1.2314814999999999</v>
      </c>
      <c r="F7582" s="154" t="s">
        <v>10026</v>
      </c>
      <c r="G7582" s="156">
        <v>189385.58682938499</v>
      </c>
      <c r="H7582" s="156">
        <v>0</v>
      </c>
      <c r="I7582" s="156">
        <v>386501.21080240601</v>
      </c>
      <c r="J7582" s="156" t="s">
        <v>4328</v>
      </c>
      <c r="K7582" s="151" t="str">
        <f>IFERROR(IF(VLOOKUP(B7582,comp!$D:$L,1,FALSE)=B7582,"",""),"Novo")</f>
        <v/>
      </c>
    </row>
    <row r="7583" spans="1:11">
      <c r="A7583" s="151">
        <v>14254</v>
      </c>
      <c r="B7583" s="151">
        <v>39586</v>
      </c>
      <c r="C7583" s="151" t="s">
        <v>5630</v>
      </c>
      <c r="D7583" s="151" t="s">
        <v>727</v>
      </c>
      <c r="E7583" s="151">
        <v>1.4444444000000001</v>
      </c>
      <c r="F7583" s="154" t="s">
        <v>10027</v>
      </c>
      <c r="G7583" s="156">
        <v>260551.03309415601</v>
      </c>
      <c r="H7583" s="156">
        <v>0</v>
      </c>
      <c r="I7583" s="156">
        <v>518189.94613392005</v>
      </c>
      <c r="J7583" s="156" t="s">
        <v>4328</v>
      </c>
      <c r="K7583" s="151" t="str">
        <f>IFERROR(IF(VLOOKUP(B7583,comp!$D:$L,1,FALSE)=B7583,"",""),"Novo")</f>
        <v/>
      </c>
    </row>
    <row r="7584" spans="1:11">
      <c r="A7584" s="151">
        <v>14254</v>
      </c>
      <c r="B7584" s="151">
        <v>39587</v>
      </c>
      <c r="C7584" s="151" t="s">
        <v>5631</v>
      </c>
      <c r="D7584" s="151" t="s">
        <v>727</v>
      </c>
      <c r="E7584" s="151">
        <v>1.7592593000000001</v>
      </c>
      <c r="F7584" s="154" t="s">
        <v>10028</v>
      </c>
      <c r="G7584" s="156">
        <v>386501.21080240601</v>
      </c>
      <c r="H7584" s="156">
        <v>0</v>
      </c>
      <c r="I7584" s="156">
        <v>143073.54277532801</v>
      </c>
      <c r="J7584" s="156" t="s">
        <v>4328</v>
      </c>
      <c r="K7584" s="151" t="str">
        <f>IFERROR(IF(VLOOKUP(B7584,comp!$D:$L,1,FALSE)=B7584,"",""),"Novo")</f>
        <v/>
      </c>
    </row>
    <row r="7585" spans="1:11">
      <c r="A7585" s="151">
        <v>14254</v>
      </c>
      <c r="B7585" s="151">
        <v>39588</v>
      </c>
      <c r="C7585" s="151" t="s">
        <v>1634</v>
      </c>
      <c r="D7585" s="151" t="s">
        <v>727</v>
      </c>
      <c r="E7585" s="151">
        <v>2.0370370000000002</v>
      </c>
      <c r="F7585" s="154" t="s">
        <v>10029</v>
      </c>
      <c r="G7585" s="156">
        <v>518189.94613392005</v>
      </c>
      <c r="H7585" s="156">
        <v>0</v>
      </c>
      <c r="I7585" s="156">
        <v>295452.34759599599</v>
      </c>
      <c r="J7585" s="156" t="s">
        <v>4328</v>
      </c>
      <c r="K7585" s="151" t="str">
        <f>IFERROR(IF(VLOOKUP(B7585,comp!$D:$L,1,FALSE)=B7585,"",""),"Novo")</f>
        <v/>
      </c>
    </row>
    <row r="7586" spans="1:11">
      <c r="A7586" s="151">
        <v>14254</v>
      </c>
      <c r="B7586" s="151">
        <v>39590</v>
      </c>
      <c r="C7586" s="151" t="s">
        <v>5632</v>
      </c>
      <c r="D7586" s="151" t="s">
        <v>727</v>
      </c>
      <c r="E7586" s="151">
        <v>1.0703704000000001</v>
      </c>
      <c r="F7586" s="154" t="s">
        <v>10030</v>
      </c>
      <c r="G7586" s="156">
        <v>143073.54277532801</v>
      </c>
      <c r="H7586" s="156">
        <v>0</v>
      </c>
      <c r="I7586" s="156">
        <v>386501.21080240601</v>
      </c>
      <c r="J7586" s="156" t="s">
        <v>4328</v>
      </c>
      <c r="K7586" s="151" t="str">
        <f>IFERROR(IF(VLOOKUP(B7586,comp!$D:$L,1,FALSE)=B7586,"",""),"Novo")</f>
        <v/>
      </c>
    </row>
    <row r="7587" spans="1:11">
      <c r="A7587" s="151">
        <v>14254</v>
      </c>
      <c r="B7587" s="151">
        <v>39592</v>
      </c>
      <c r="C7587" s="151" t="s">
        <v>5633</v>
      </c>
      <c r="D7587" s="151" t="s">
        <v>727</v>
      </c>
      <c r="E7587" s="151">
        <v>1.5381480999999999</v>
      </c>
      <c r="F7587" s="154" t="s">
        <v>10031</v>
      </c>
      <c r="G7587" s="156">
        <v>295452.34759599599</v>
      </c>
      <c r="H7587" s="156">
        <v>0</v>
      </c>
      <c r="I7587" s="156">
        <v>293149.39045743598</v>
      </c>
      <c r="J7587" s="156" t="s">
        <v>4328</v>
      </c>
      <c r="K7587" s="151" t="str">
        <f>IFERROR(IF(VLOOKUP(B7587,comp!$D:$L,1,FALSE)=B7587,"",""),"Novo")</f>
        <v/>
      </c>
    </row>
    <row r="7588" spans="1:11">
      <c r="A7588" s="151">
        <v>14254</v>
      </c>
      <c r="B7588" s="151">
        <v>39593</v>
      </c>
      <c r="C7588" s="151" t="s">
        <v>5634</v>
      </c>
      <c r="D7588" s="151" t="s">
        <v>727</v>
      </c>
      <c r="E7588" s="151">
        <v>1.7592593000000001</v>
      </c>
      <c r="F7588" s="154" t="s">
        <v>10028</v>
      </c>
      <c r="G7588" s="156">
        <v>386501.21080240601</v>
      </c>
      <c r="H7588" s="156">
        <v>0</v>
      </c>
      <c r="I7588" s="156">
        <v>87085.745790332003</v>
      </c>
      <c r="J7588" s="156" t="s">
        <v>4328</v>
      </c>
      <c r="K7588" s="151" t="str">
        <f>IFERROR(IF(VLOOKUP(B7588,comp!$D:$L,1,FALSE)=B7588,"",""),"Novo")</f>
        <v/>
      </c>
    </row>
    <row r="7589" spans="1:11">
      <c r="A7589" s="151">
        <v>14254</v>
      </c>
      <c r="B7589" s="151">
        <v>44493</v>
      </c>
      <c r="C7589" s="151" t="s">
        <v>5635</v>
      </c>
      <c r="D7589" s="151" t="s">
        <v>727</v>
      </c>
      <c r="E7589" s="151">
        <v>1.5321416999999999</v>
      </c>
      <c r="F7589" s="154" t="s">
        <v>10032</v>
      </c>
      <c r="G7589" s="156">
        <v>293149.39045743598</v>
      </c>
      <c r="H7589" s="156">
        <v>0</v>
      </c>
      <c r="I7589" s="156">
        <v>22.49</v>
      </c>
      <c r="J7589" s="156" t="s">
        <v>4328</v>
      </c>
      <c r="K7589" s="151" t="str">
        <f>IFERROR(IF(VLOOKUP(B7589,comp!$D:$L,1,FALSE)=B7589,"",""),"Novo")</f>
        <v/>
      </c>
    </row>
    <row r="7590" spans="1:11">
      <c r="A7590" s="151">
        <v>14254</v>
      </c>
      <c r="B7590" s="151">
        <v>44494</v>
      </c>
      <c r="C7590" s="151" t="s">
        <v>5636</v>
      </c>
      <c r="D7590" s="151" t="s">
        <v>727</v>
      </c>
      <c r="E7590" s="151">
        <v>0.83507980000000004</v>
      </c>
      <c r="F7590" s="154" t="s">
        <v>10033</v>
      </c>
      <c r="G7590" s="156">
        <v>87085.745790332003</v>
      </c>
      <c r="H7590" s="156">
        <v>0</v>
      </c>
      <c r="I7590" s="156">
        <v>0.417472434</v>
      </c>
      <c r="J7590" s="156" t="s">
        <v>4328</v>
      </c>
      <c r="K7590" s="151" t="str">
        <f>IFERROR(IF(VLOOKUP(B7590,comp!$D:$L,1,FALSE)=B7590,"",""),"Novo")</f>
        <v/>
      </c>
    </row>
    <row r="7591" spans="1:11">
      <c r="A7591" s="151">
        <v>20111</v>
      </c>
      <c r="B7591" s="151">
        <v>20111</v>
      </c>
      <c r="C7591" s="151" t="s">
        <v>5637</v>
      </c>
      <c r="D7591" s="151" t="s">
        <v>727</v>
      </c>
      <c r="E7591" s="151">
        <v>1</v>
      </c>
      <c r="F7591" s="154" t="s">
        <v>10034</v>
      </c>
      <c r="G7591" s="156">
        <v>22.49</v>
      </c>
      <c r="H7591" s="156">
        <v>0</v>
      </c>
      <c r="I7591" s="156">
        <v>3.2144569000000001</v>
      </c>
      <c r="J7591" s="156" t="s">
        <v>4328</v>
      </c>
      <c r="K7591" s="151" t="str">
        <f>IFERROR(IF(VLOOKUP(B7591,comp!$D:$L,1,FALSE)=B7591,"",""),"Novo")</f>
        <v/>
      </c>
    </row>
    <row r="7592" spans="1:11">
      <c r="A7592" s="151">
        <v>20111</v>
      </c>
      <c r="B7592" s="151">
        <v>404</v>
      </c>
      <c r="C7592" s="151" t="s">
        <v>5638</v>
      </c>
      <c r="D7592" s="151" t="s">
        <v>826</v>
      </c>
      <c r="E7592" s="151">
        <v>0.13642889999999999</v>
      </c>
      <c r="F7592" s="154" t="s">
        <v>10035</v>
      </c>
      <c r="G7592" s="156">
        <v>0.417472434</v>
      </c>
      <c r="H7592" s="156">
        <v>0</v>
      </c>
      <c r="I7592" s="156">
        <v>116000</v>
      </c>
      <c r="J7592" s="156" t="s">
        <v>4328</v>
      </c>
      <c r="K7592" s="151" t="str">
        <f>IFERROR(IF(VLOOKUP(B7592,comp!$D:$L,1,FALSE)=B7592,"",""),"Novo")</f>
        <v/>
      </c>
    </row>
    <row r="7593" spans="1:11">
      <c r="A7593" s="151">
        <v>20111</v>
      </c>
      <c r="B7593" s="151">
        <v>21127</v>
      </c>
      <c r="C7593" s="151" t="s">
        <v>2379</v>
      </c>
      <c r="D7593" s="151" t="s">
        <v>727</v>
      </c>
      <c r="E7593" s="151">
        <v>0.37817139999999999</v>
      </c>
      <c r="F7593" s="154" t="s">
        <v>9711</v>
      </c>
      <c r="G7593" s="156">
        <v>3.2144569000000001</v>
      </c>
      <c r="H7593" s="156">
        <v>0</v>
      </c>
      <c r="I7593" s="156">
        <v>69813.798266904996</v>
      </c>
      <c r="J7593" s="156" t="s">
        <v>4328</v>
      </c>
      <c r="K7593" s="151" t="str">
        <f>IFERROR(IF(VLOOKUP(B7593,comp!$D:$L,1,FALSE)=B7593,"",""),"Novo")</f>
        <v/>
      </c>
    </row>
    <row r="7594" spans="1:11">
      <c r="A7594" s="151">
        <v>20219</v>
      </c>
      <c r="B7594" s="151">
        <v>20219</v>
      </c>
      <c r="C7594" s="151" t="s">
        <v>1521</v>
      </c>
      <c r="D7594" s="151" t="s">
        <v>727</v>
      </c>
      <c r="E7594" s="151">
        <v>1</v>
      </c>
      <c r="F7594" s="154" t="s">
        <v>10036</v>
      </c>
      <c r="G7594" s="156">
        <v>116000</v>
      </c>
      <c r="H7594" s="156">
        <v>0</v>
      </c>
      <c r="I7594" s="156">
        <v>1319604.446454973</v>
      </c>
      <c r="J7594" s="156" t="s">
        <v>4328</v>
      </c>
      <c r="K7594" s="151" t="str">
        <f>IFERROR(IF(VLOOKUP(B7594,comp!$D:$L,1,FALSE)=B7594,"",""),"Novo")</f>
        <v/>
      </c>
    </row>
    <row r="7595" spans="1:11">
      <c r="A7595" s="151">
        <v>20219</v>
      </c>
      <c r="B7595" s="151">
        <v>2401</v>
      </c>
      <c r="C7595" s="151" t="s">
        <v>1596</v>
      </c>
      <c r="D7595" s="151" t="s">
        <v>727</v>
      </c>
      <c r="E7595" s="151">
        <v>0.77578550000000002</v>
      </c>
      <c r="F7595" s="154" t="s">
        <v>10037</v>
      </c>
      <c r="G7595" s="156">
        <v>69813.798266904996</v>
      </c>
      <c r="H7595" s="156">
        <v>0</v>
      </c>
      <c r="I7595" s="156">
        <v>522737.26345497294</v>
      </c>
      <c r="J7595" s="156" t="s">
        <v>4328</v>
      </c>
      <c r="K7595" s="151" t="str">
        <f>IFERROR(IF(VLOOKUP(B7595,comp!$D:$L,1,FALSE)=B7595,"",""),"Novo")</f>
        <v/>
      </c>
    </row>
    <row r="7596" spans="1:11">
      <c r="A7596" s="151">
        <v>20219</v>
      </c>
      <c r="B7596" s="151">
        <v>26039</v>
      </c>
      <c r="C7596" s="151" t="s">
        <v>1620</v>
      </c>
      <c r="D7596" s="151" t="s">
        <v>727</v>
      </c>
      <c r="E7596" s="151">
        <v>3.3728178999999998</v>
      </c>
      <c r="F7596" s="154" t="s">
        <v>10038</v>
      </c>
      <c r="G7596" s="156">
        <v>1319604.446454973</v>
      </c>
      <c r="H7596" s="156">
        <v>0</v>
      </c>
      <c r="I7596" s="156">
        <v>3816145.3422083198</v>
      </c>
      <c r="J7596" s="156" t="s">
        <v>4328</v>
      </c>
      <c r="K7596" s="151" t="str">
        <f>IFERROR(IF(VLOOKUP(B7596,comp!$D:$L,1,FALSE)=B7596,"",""),"Novo")</f>
        <v/>
      </c>
    </row>
    <row r="7597" spans="1:11">
      <c r="A7597" s="151">
        <v>20219</v>
      </c>
      <c r="B7597" s="151">
        <v>36484</v>
      </c>
      <c r="C7597" s="151" t="s">
        <v>1544</v>
      </c>
      <c r="D7597" s="151" t="s">
        <v>727</v>
      </c>
      <c r="E7597" s="151">
        <v>2.1228178999999998</v>
      </c>
      <c r="F7597" s="154" t="s">
        <v>10039</v>
      </c>
      <c r="G7597" s="156">
        <v>522737.26345497294</v>
      </c>
      <c r="H7597" s="156">
        <v>0</v>
      </c>
      <c r="I7597" s="156">
        <v>5422096.6860626768</v>
      </c>
      <c r="J7597" s="156" t="s">
        <v>4328</v>
      </c>
      <c r="K7597" s="151" t="str">
        <f>IFERROR(IF(VLOOKUP(B7597,comp!$D:$L,1,FALSE)=B7597,"",""),"Novo")</f>
        <v/>
      </c>
    </row>
    <row r="7598" spans="1:11">
      <c r="A7598" s="151">
        <v>20219</v>
      </c>
      <c r="B7598" s="151">
        <v>36485</v>
      </c>
      <c r="C7598" s="151" t="s">
        <v>1517</v>
      </c>
      <c r="D7598" s="151" t="s">
        <v>727</v>
      </c>
      <c r="E7598" s="151">
        <v>5.7356607999999998</v>
      </c>
      <c r="F7598" s="154" t="s">
        <v>10040</v>
      </c>
      <c r="G7598" s="156">
        <v>3816145.3422083198</v>
      </c>
      <c r="H7598" s="156">
        <v>0</v>
      </c>
      <c r="I7598" s="156">
        <v>872880.10549660795</v>
      </c>
      <c r="J7598" s="156" t="s">
        <v>4328</v>
      </c>
      <c r="K7598" s="151" t="str">
        <f>IFERROR(IF(VLOOKUP(B7598,comp!$D:$L,1,FALSE)=B7598,"",""),"Novo")</f>
        <v/>
      </c>
    </row>
    <row r="7599" spans="1:11">
      <c r="A7599" s="151">
        <v>20219</v>
      </c>
      <c r="B7599" s="151">
        <v>40637</v>
      </c>
      <c r="C7599" s="151" t="s">
        <v>1621</v>
      </c>
      <c r="D7599" s="151" t="s">
        <v>727</v>
      </c>
      <c r="E7599" s="151">
        <v>6.8368276999999997</v>
      </c>
      <c r="F7599" s="154" t="s">
        <v>10041</v>
      </c>
      <c r="G7599" s="156">
        <v>5422096.6860626768</v>
      </c>
      <c r="H7599" s="156">
        <v>0</v>
      </c>
      <c r="I7599" s="156">
        <v>25.11</v>
      </c>
      <c r="J7599" s="156" t="s">
        <v>4328</v>
      </c>
      <c r="K7599" s="151" t="str">
        <f>IFERROR(IF(VLOOKUP(B7599,comp!$D:$L,1,FALSE)=B7599,"",""),"Novo")</f>
        <v/>
      </c>
    </row>
    <row r="7600" spans="1:11">
      <c r="A7600" s="151">
        <v>20219</v>
      </c>
      <c r="B7600" s="151">
        <v>44498</v>
      </c>
      <c r="C7600" s="151" t="s">
        <v>5639</v>
      </c>
      <c r="D7600" s="151" t="s">
        <v>727</v>
      </c>
      <c r="E7600" s="151">
        <v>2.7431421</v>
      </c>
      <c r="F7600" s="154" t="s">
        <v>10042</v>
      </c>
      <c r="G7600" s="156">
        <v>872880.10549660795</v>
      </c>
      <c r="H7600" s="156">
        <v>0</v>
      </c>
      <c r="I7600" s="156">
        <v>1.2377776540000001</v>
      </c>
      <c r="J7600" s="156" t="s">
        <v>4328</v>
      </c>
      <c r="K7600" s="151" t="str">
        <f>IFERROR(IF(VLOOKUP(B7600,comp!$D:$L,1,FALSE)=B7600,"",""),"Novo")</f>
        <v/>
      </c>
    </row>
    <row r="7601" spans="1:11">
      <c r="A7601" s="151">
        <v>20250</v>
      </c>
      <c r="B7601" s="151">
        <v>20250</v>
      </c>
      <c r="C7601" s="151" t="s">
        <v>5640</v>
      </c>
      <c r="D7601" s="151" t="s">
        <v>828</v>
      </c>
      <c r="E7601" s="151">
        <v>1</v>
      </c>
      <c r="F7601" s="154" t="s">
        <v>10043</v>
      </c>
      <c r="G7601" s="156">
        <v>25.11</v>
      </c>
      <c r="H7601" s="156">
        <v>0</v>
      </c>
      <c r="I7601" s="156">
        <v>20.253239655000002</v>
      </c>
      <c r="J7601" s="156" t="s">
        <v>4328</v>
      </c>
      <c r="K7601" s="151" t="str">
        <f>IFERROR(IF(VLOOKUP(B7601,comp!$D:$L,1,FALSE)=B7601,"",""),"Novo")</f>
        <v/>
      </c>
    </row>
    <row r="7602" spans="1:11">
      <c r="A7602" s="151">
        <v>20250</v>
      </c>
      <c r="B7602" s="151">
        <v>37526</v>
      </c>
      <c r="C7602" s="151" t="s">
        <v>5641</v>
      </c>
      <c r="D7602" s="151" t="s">
        <v>727</v>
      </c>
      <c r="E7602" s="151">
        <v>0.22222220000000001</v>
      </c>
      <c r="F7602" s="154" t="s">
        <v>7800</v>
      </c>
      <c r="G7602" s="156">
        <v>1.2377776540000001</v>
      </c>
      <c r="H7602" s="156">
        <v>0</v>
      </c>
      <c r="I7602" s="156">
        <v>313</v>
      </c>
      <c r="J7602" s="156" t="s">
        <v>4328</v>
      </c>
      <c r="K7602" s="151" t="str">
        <f>IFERROR(IF(VLOOKUP(B7602,comp!$D:$L,1,FALSE)=B7602,"",""),"Novo")</f>
        <v/>
      </c>
    </row>
    <row r="7603" spans="1:11">
      <c r="A7603" s="151">
        <v>20250</v>
      </c>
      <c r="B7603" s="151">
        <v>44529</v>
      </c>
      <c r="C7603" s="151" t="s">
        <v>5642</v>
      </c>
      <c r="D7603" s="151" t="s">
        <v>838</v>
      </c>
      <c r="E7603" s="151">
        <v>0.8981481</v>
      </c>
      <c r="F7603" s="154" t="s">
        <v>10044</v>
      </c>
      <c r="G7603" s="156">
        <v>20.253239655000002</v>
      </c>
      <c r="H7603" s="156">
        <v>0</v>
      </c>
      <c r="I7603" s="156">
        <v>285.18952915799997</v>
      </c>
      <c r="J7603" s="156" t="s">
        <v>4328</v>
      </c>
      <c r="K7603" s="151" t="str">
        <f>IFERROR(IF(VLOOKUP(B7603,comp!$D:$L,1,FALSE)=B7603,"",""),"Novo")</f>
        <v/>
      </c>
    </row>
    <row r="7604" spans="1:11">
      <c r="A7604" s="151">
        <v>20962</v>
      </c>
      <c r="B7604" s="151">
        <v>20962</v>
      </c>
      <c r="C7604" s="151" t="s">
        <v>5643</v>
      </c>
      <c r="D7604" s="151" t="s">
        <v>727</v>
      </c>
      <c r="E7604" s="151">
        <v>1</v>
      </c>
      <c r="F7604" s="154" t="s">
        <v>10045</v>
      </c>
      <c r="G7604" s="156">
        <v>313</v>
      </c>
      <c r="H7604" s="156">
        <v>0</v>
      </c>
      <c r="I7604" s="156">
        <v>456.28335663300004</v>
      </c>
      <c r="J7604" s="156" t="s">
        <v>4328</v>
      </c>
      <c r="K7604" s="151" t="str">
        <f>IFERROR(IF(VLOOKUP(B7604,comp!$D:$L,1,FALSE)=B7604,"",""),"Novo")</f>
        <v/>
      </c>
    </row>
    <row r="7605" spans="1:11">
      <c r="A7605" s="151">
        <v>20962</v>
      </c>
      <c r="B7605" s="151">
        <v>10521</v>
      </c>
      <c r="C7605" s="151" t="s">
        <v>2684</v>
      </c>
      <c r="D7605" s="151" t="s">
        <v>727</v>
      </c>
      <c r="E7605" s="151">
        <v>0.95454539999999999</v>
      </c>
      <c r="F7605" s="154" t="s">
        <v>10046</v>
      </c>
      <c r="G7605" s="156">
        <v>285.18952915799997</v>
      </c>
      <c r="H7605" s="156">
        <v>0</v>
      </c>
      <c r="I7605" s="156">
        <v>467.07528061500005</v>
      </c>
      <c r="J7605" s="156" t="s">
        <v>4328</v>
      </c>
      <c r="K7605" s="151" t="str">
        <f>IFERROR(IF(VLOOKUP(B7605,comp!$D:$L,1,FALSE)=B7605,"",""),"Novo")</f>
        <v/>
      </c>
    </row>
    <row r="7606" spans="1:11">
      <c r="A7606" s="151">
        <v>20962</v>
      </c>
      <c r="B7606" s="151">
        <v>10885</v>
      </c>
      <c r="C7606" s="151" t="s">
        <v>2688</v>
      </c>
      <c r="D7606" s="151" t="s">
        <v>727</v>
      </c>
      <c r="E7606" s="151">
        <v>1.2073863</v>
      </c>
      <c r="F7606" s="154" t="s">
        <v>10047</v>
      </c>
      <c r="G7606" s="156">
        <v>456.28335663300004</v>
      </c>
      <c r="H7606" s="156">
        <v>0</v>
      </c>
      <c r="I7606" s="156">
        <v>23.26</v>
      </c>
      <c r="J7606" s="156" t="s">
        <v>4328</v>
      </c>
      <c r="K7606" s="151" t="str">
        <f>IFERROR(IF(VLOOKUP(B7606,comp!$D:$L,1,FALSE)=B7606,"",""),"Novo")</f>
        <v/>
      </c>
    </row>
    <row r="7607" spans="1:11">
      <c r="A7607" s="151">
        <v>20962</v>
      </c>
      <c r="B7607" s="151">
        <v>20963</v>
      </c>
      <c r="C7607" s="151" t="s">
        <v>2673</v>
      </c>
      <c r="D7607" s="151" t="s">
        <v>727</v>
      </c>
      <c r="E7607" s="151">
        <v>1.2215909</v>
      </c>
      <c r="F7607" s="154" t="s">
        <v>10048</v>
      </c>
      <c r="G7607" s="156">
        <v>467.07528061500005</v>
      </c>
      <c r="H7607" s="156">
        <v>0</v>
      </c>
      <c r="I7607" s="156">
        <v>6.6793586860000014</v>
      </c>
      <c r="J7607" s="156" t="s">
        <v>4328</v>
      </c>
      <c r="K7607" s="151" t="str">
        <f>IFERROR(IF(VLOOKUP(B7607,comp!$D:$L,1,FALSE)=B7607,"",""),"Novo")</f>
        <v/>
      </c>
    </row>
    <row r="7608" spans="1:11">
      <c r="A7608" s="151">
        <v>21001</v>
      </c>
      <c r="B7608" s="151">
        <v>21001</v>
      </c>
      <c r="C7608" s="151" t="s">
        <v>5644</v>
      </c>
      <c r="D7608" s="151" t="s">
        <v>826</v>
      </c>
      <c r="E7608" s="151">
        <v>1</v>
      </c>
      <c r="F7608" s="154" t="s">
        <v>10049</v>
      </c>
      <c r="G7608" s="156">
        <v>23.26</v>
      </c>
      <c r="H7608" s="156">
        <v>0</v>
      </c>
      <c r="I7608" s="156">
        <v>62.812850100000006</v>
      </c>
      <c r="J7608" s="156" t="s">
        <v>4328</v>
      </c>
      <c r="K7608" s="151" t="str">
        <f>IFERROR(IF(VLOOKUP(B7608,comp!$D:$L,1,FALSE)=B7608,"",""),"Novo")</f>
        <v/>
      </c>
    </row>
    <row r="7609" spans="1:11">
      <c r="A7609" s="151">
        <v>21001</v>
      </c>
      <c r="B7609" s="151">
        <v>20999</v>
      </c>
      <c r="C7609" s="151" t="s">
        <v>5645</v>
      </c>
      <c r="D7609" s="151" t="s">
        <v>826</v>
      </c>
      <c r="E7609" s="151">
        <v>0.53606410000000004</v>
      </c>
      <c r="F7609" s="154" t="s">
        <v>10050</v>
      </c>
      <c r="G7609" s="156">
        <v>6.6793586860000014</v>
      </c>
      <c r="H7609" s="156">
        <v>0</v>
      </c>
      <c r="I7609" s="156">
        <v>282.90870940799999</v>
      </c>
      <c r="J7609" s="156" t="s">
        <v>4328</v>
      </c>
      <c r="K7609" s="151" t="str">
        <f>IFERROR(IF(VLOOKUP(B7609,comp!$D:$L,1,FALSE)=B7609,"",""),"Novo")</f>
        <v/>
      </c>
    </row>
    <row r="7610" spans="1:11">
      <c r="A7610" s="151">
        <v>21001</v>
      </c>
      <c r="B7610" s="151">
        <v>21003</v>
      </c>
      <c r="C7610" s="151" t="s">
        <v>5646</v>
      </c>
      <c r="D7610" s="151" t="s">
        <v>826</v>
      </c>
      <c r="E7610" s="151">
        <v>1.6434550000000001</v>
      </c>
      <c r="F7610" s="154" t="s">
        <v>10051</v>
      </c>
      <c r="G7610" s="156">
        <v>62.812850100000006</v>
      </c>
      <c r="H7610" s="156">
        <v>0</v>
      </c>
      <c r="I7610" s="156">
        <v>34.176924544000002</v>
      </c>
      <c r="J7610" s="156" t="s">
        <v>4328</v>
      </c>
      <c r="K7610" s="151" t="str">
        <f>IFERROR(IF(VLOOKUP(B7610,comp!$D:$L,1,FALSE)=B7610,"",""),"Novo")</f>
        <v/>
      </c>
    </row>
    <row r="7611" spans="1:11">
      <c r="A7611" s="151">
        <v>21001</v>
      </c>
      <c r="B7611" s="151">
        <v>21006</v>
      </c>
      <c r="C7611" s="151" t="s">
        <v>5647</v>
      </c>
      <c r="D7611" s="151" t="s">
        <v>826</v>
      </c>
      <c r="E7611" s="151">
        <v>3.4875333999999998</v>
      </c>
      <c r="F7611" s="154" t="s">
        <v>10052</v>
      </c>
      <c r="G7611" s="156">
        <v>282.90870940799999</v>
      </c>
      <c r="H7611" s="156">
        <v>0</v>
      </c>
      <c r="I7611" s="156">
        <v>85.417232808999998</v>
      </c>
      <c r="J7611" s="156" t="s">
        <v>4328</v>
      </c>
      <c r="K7611" s="151" t="str">
        <f>IFERROR(IF(VLOOKUP(B7611,comp!$D:$L,1,FALSE)=B7611,"",""),"Novo")</f>
        <v/>
      </c>
    </row>
    <row r="7612" spans="1:11">
      <c r="A7612" s="151">
        <v>21001</v>
      </c>
      <c r="B7612" s="151">
        <v>21019</v>
      </c>
      <c r="C7612" s="151" t="s">
        <v>5648</v>
      </c>
      <c r="D7612" s="151" t="s">
        <v>826</v>
      </c>
      <c r="E7612" s="151">
        <v>1.2123775999999999</v>
      </c>
      <c r="F7612" s="154" t="s">
        <v>10053</v>
      </c>
      <c r="G7612" s="156">
        <v>34.176924544000002</v>
      </c>
      <c r="H7612" s="156">
        <v>0</v>
      </c>
      <c r="I7612" s="156">
        <v>392.12827160000001</v>
      </c>
      <c r="J7612" s="156" t="s">
        <v>4328</v>
      </c>
      <c r="K7612" s="151" t="str">
        <f>IFERROR(IF(VLOOKUP(B7612,comp!$D:$L,1,FALSE)=B7612,"",""),"Novo")</f>
        <v/>
      </c>
    </row>
    <row r="7613" spans="1:11">
      <c r="A7613" s="151">
        <v>21001</v>
      </c>
      <c r="B7613" s="151">
        <v>21021</v>
      </c>
      <c r="C7613" s="151" t="s">
        <v>5649</v>
      </c>
      <c r="D7613" s="151" t="s">
        <v>826</v>
      </c>
      <c r="E7613" s="151">
        <v>1.9164737000000001</v>
      </c>
      <c r="F7613" s="154" t="s">
        <v>10054</v>
      </c>
      <c r="G7613" s="156">
        <v>85.417232808999998</v>
      </c>
      <c r="H7613" s="156">
        <v>0</v>
      </c>
      <c r="I7613" s="156">
        <v>32.35</v>
      </c>
      <c r="J7613" s="156" t="s">
        <v>4328</v>
      </c>
      <c r="K7613" s="151" t="str">
        <f>IFERROR(IF(VLOOKUP(B7613,comp!$D:$L,1,FALSE)=B7613,"",""),"Novo")</f>
        <v/>
      </c>
    </row>
    <row r="7614" spans="1:11">
      <c r="A7614" s="151">
        <v>21001</v>
      </c>
      <c r="B7614" s="151">
        <v>21024</v>
      </c>
      <c r="C7614" s="151" t="s">
        <v>5650</v>
      </c>
      <c r="D7614" s="151" t="s">
        <v>826</v>
      </c>
      <c r="E7614" s="151">
        <v>4.1060552000000001</v>
      </c>
      <c r="F7614" s="154" t="s">
        <v>10055</v>
      </c>
      <c r="G7614" s="156">
        <v>392.12827160000001</v>
      </c>
      <c r="H7614" s="156">
        <v>0</v>
      </c>
      <c r="I7614" s="156">
        <v>11.125823428999999</v>
      </c>
      <c r="J7614" s="156" t="s">
        <v>4328</v>
      </c>
      <c r="K7614" s="151" t="str">
        <f>IFERROR(IF(VLOOKUP(B7614,comp!$D:$L,1,FALSE)=B7614,"",""),"Novo")</f>
        <v/>
      </c>
    </row>
    <row r="7615" spans="1:11">
      <c r="A7615" s="151">
        <v>21010</v>
      </c>
      <c r="B7615" s="151">
        <v>21010</v>
      </c>
      <c r="C7615" s="151" t="s">
        <v>2034</v>
      </c>
      <c r="D7615" s="151" t="s">
        <v>826</v>
      </c>
      <c r="E7615" s="151">
        <v>1</v>
      </c>
      <c r="F7615" s="154" t="s">
        <v>10056</v>
      </c>
      <c r="G7615" s="156">
        <v>32.35</v>
      </c>
      <c r="H7615" s="156">
        <v>0</v>
      </c>
      <c r="I7615" s="156">
        <v>2073.2959596619999</v>
      </c>
      <c r="J7615" s="156" t="s">
        <v>4328</v>
      </c>
      <c r="K7615" s="151" t="str">
        <f>IFERROR(IF(VLOOKUP(B7615,comp!$D:$L,1,FALSE)=B7615,"",""),"Novo")</f>
        <v/>
      </c>
    </row>
    <row r="7616" spans="1:11">
      <c r="A7616" s="151">
        <v>21010</v>
      </c>
      <c r="B7616" s="151">
        <v>7691</v>
      </c>
      <c r="C7616" s="151" t="s">
        <v>2840</v>
      </c>
      <c r="D7616" s="151" t="s">
        <v>826</v>
      </c>
      <c r="E7616" s="151">
        <v>0.58649569999999995</v>
      </c>
      <c r="F7616" s="154" t="s">
        <v>10057</v>
      </c>
      <c r="G7616" s="156">
        <v>11.125823428999999</v>
      </c>
      <c r="H7616" s="156">
        <v>0</v>
      </c>
      <c r="I7616" s="156">
        <v>924.95068162200005</v>
      </c>
      <c r="J7616" s="156" t="s">
        <v>4328</v>
      </c>
      <c r="K7616" s="151" t="str">
        <f>IFERROR(IF(VLOOKUP(B7616,comp!$D:$L,1,FALSE)=B7616,"",""),"Novo")</f>
        <v/>
      </c>
    </row>
    <row r="7617" spans="1:11">
      <c r="A7617" s="151">
        <v>21010</v>
      </c>
      <c r="B7617" s="151">
        <v>7692</v>
      </c>
      <c r="C7617" s="151" t="s">
        <v>5651</v>
      </c>
      <c r="D7617" s="151" t="s">
        <v>826</v>
      </c>
      <c r="E7617" s="151">
        <v>8.0056218999999995</v>
      </c>
      <c r="F7617" s="154" t="s">
        <v>10058</v>
      </c>
      <c r="G7617" s="156">
        <v>2073.2959596619999</v>
      </c>
      <c r="H7617" s="156">
        <v>0</v>
      </c>
      <c r="I7617" s="156">
        <v>487.65987287999997</v>
      </c>
      <c r="J7617" s="156" t="s">
        <v>4328</v>
      </c>
      <c r="K7617" s="151" t="str">
        <f>IFERROR(IF(VLOOKUP(B7617,comp!$D:$L,1,FALSE)=B7617,"",""),"Novo")</f>
        <v/>
      </c>
    </row>
    <row r="7618" spans="1:11">
      <c r="A7618" s="151">
        <v>21010</v>
      </c>
      <c r="B7618" s="151">
        <v>7693</v>
      </c>
      <c r="C7618" s="151" t="s">
        <v>2898</v>
      </c>
      <c r="D7618" s="151" t="s">
        <v>826</v>
      </c>
      <c r="E7618" s="151">
        <v>5.3471539000000003</v>
      </c>
      <c r="F7618" s="154" t="s">
        <v>10059</v>
      </c>
      <c r="G7618" s="156">
        <v>924.95068162200005</v>
      </c>
      <c r="H7618" s="156">
        <v>0</v>
      </c>
      <c r="I7618" s="156">
        <v>2438.5819003669999</v>
      </c>
      <c r="J7618" s="156" t="s">
        <v>4328</v>
      </c>
      <c r="K7618" s="151" t="str">
        <f>IFERROR(IF(VLOOKUP(B7618,comp!$D:$L,1,FALSE)=B7618,"",""),"Novo")</f>
        <v/>
      </c>
    </row>
    <row r="7619" spans="1:11">
      <c r="A7619" s="151">
        <v>21010</v>
      </c>
      <c r="B7619" s="151">
        <v>7694</v>
      </c>
      <c r="C7619" s="151" t="s">
        <v>2833</v>
      </c>
      <c r="D7619" s="151" t="s">
        <v>826</v>
      </c>
      <c r="E7619" s="151">
        <v>3.8826423000000001</v>
      </c>
      <c r="F7619" s="154" t="s">
        <v>10060</v>
      </c>
      <c r="G7619" s="156">
        <v>487.65987287999997</v>
      </c>
      <c r="H7619" s="156">
        <v>0</v>
      </c>
      <c r="I7619" s="156">
        <v>174.86457369599998</v>
      </c>
      <c r="J7619" s="156" t="s">
        <v>4328</v>
      </c>
      <c r="K7619" s="151" t="str">
        <f>IFERROR(IF(VLOOKUP(B7619,comp!$D:$L,1,FALSE)=B7619,"",""),"Novo")</f>
        <v/>
      </c>
    </row>
    <row r="7620" spans="1:11">
      <c r="A7620" s="151">
        <v>21010</v>
      </c>
      <c r="B7620" s="151">
        <v>7695</v>
      </c>
      <c r="C7620" s="151" t="s">
        <v>5652</v>
      </c>
      <c r="D7620" s="151" t="s">
        <v>826</v>
      </c>
      <c r="E7620" s="151">
        <v>8.6822441000000001</v>
      </c>
      <c r="F7620" s="154" t="s">
        <v>10061</v>
      </c>
      <c r="G7620" s="156">
        <v>2438.5819003669999</v>
      </c>
      <c r="H7620" s="156">
        <v>0</v>
      </c>
      <c r="I7620" s="156">
        <v>84.082561009999992</v>
      </c>
      <c r="J7620" s="156" t="s">
        <v>4328</v>
      </c>
      <c r="K7620" s="151" t="str">
        <f>IFERROR(IF(VLOOKUP(B7620,comp!$D:$L,1,FALSE)=B7620,"",""),"Novo")</f>
        <v/>
      </c>
    </row>
    <row r="7621" spans="1:11">
      <c r="A7621" s="151">
        <v>21010</v>
      </c>
      <c r="B7621" s="151">
        <v>7696</v>
      </c>
      <c r="C7621" s="151" t="s">
        <v>2777</v>
      </c>
      <c r="D7621" s="151" t="s">
        <v>826</v>
      </c>
      <c r="E7621" s="151">
        <v>2.3250175999999998</v>
      </c>
      <c r="F7621" s="154" t="s">
        <v>10062</v>
      </c>
      <c r="G7621" s="156">
        <v>174.86457369599998</v>
      </c>
      <c r="H7621" s="156">
        <v>0</v>
      </c>
      <c r="I7621" s="156">
        <v>62.303410080999996</v>
      </c>
      <c r="J7621" s="156" t="s">
        <v>4328</v>
      </c>
      <c r="K7621" s="151" t="str">
        <f>IFERROR(IF(VLOOKUP(B7621,comp!$D:$L,1,FALSE)=B7621,"",""),"Novo")</f>
        <v/>
      </c>
    </row>
    <row r="7622" spans="1:11">
      <c r="A7622" s="151">
        <v>21010</v>
      </c>
      <c r="B7622" s="151">
        <v>7697</v>
      </c>
      <c r="C7622" s="151" t="s">
        <v>2771</v>
      </c>
      <c r="D7622" s="151" t="s">
        <v>826</v>
      </c>
      <c r="E7622" s="151">
        <v>1.6123213999999999</v>
      </c>
      <c r="F7622" s="154" t="s">
        <v>10063</v>
      </c>
      <c r="G7622" s="156">
        <v>84.082561009999992</v>
      </c>
      <c r="H7622" s="156">
        <v>0</v>
      </c>
      <c r="I7622" s="156">
        <v>17.794409771999998</v>
      </c>
      <c r="J7622" s="156" t="s">
        <v>4328</v>
      </c>
      <c r="K7622" s="151" t="str">
        <f>IFERROR(IF(VLOOKUP(B7622,comp!$D:$L,1,FALSE)=B7622,"",""),"Novo")</f>
        <v/>
      </c>
    </row>
    <row r="7623" spans="1:11">
      <c r="A7623" s="151">
        <v>21010</v>
      </c>
      <c r="B7623" s="151">
        <v>7698</v>
      </c>
      <c r="C7623" s="151" t="s">
        <v>2838</v>
      </c>
      <c r="D7623" s="151" t="s">
        <v>826</v>
      </c>
      <c r="E7623" s="151">
        <v>1.3879128999999999</v>
      </c>
      <c r="F7623" s="154" t="s">
        <v>7630</v>
      </c>
      <c r="G7623" s="156">
        <v>62.303410080999996</v>
      </c>
      <c r="H7623" s="156">
        <v>0</v>
      </c>
      <c r="I7623" s="156">
        <v>269.28295840800001</v>
      </c>
      <c r="J7623" s="156" t="s">
        <v>4328</v>
      </c>
      <c r="K7623" s="151" t="str">
        <f>IFERROR(IF(VLOOKUP(B7623,comp!$D:$L,1,FALSE)=B7623,"",""),"Novo")</f>
        <v/>
      </c>
    </row>
    <row r="7624" spans="1:11">
      <c r="A7624" s="151">
        <v>21010</v>
      </c>
      <c r="B7624" s="151">
        <v>7700</v>
      </c>
      <c r="C7624" s="151" t="s">
        <v>2841</v>
      </c>
      <c r="D7624" s="151" t="s">
        <v>826</v>
      </c>
      <c r="E7624" s="151">
        <v>0.74174280000000004</v>
      </c>
      <c r="F7624" s="154" t="s">
        <v>10064</v>
      </c>
      <c r="G7624" s="156">
        <v>17.794409771999998</v>
      </c>
      <c r="H7624" s="156">
        <v>0</v>
      </c>
      <c r="I7624" s="156">
        <v>12.819533516</v>
      </c>
      <c r="J7624" s="156" t="s">
        <v>4328</v>
      </c>
      <c r="K7624" s="151" t="str">
        <f>IFERROR(IF(VLOOKUP(B7624,comp!$D:$L,1,FALSE)=B7624,"",""),"Novo")</f>
        <v/>
      </c>
    </row>
    <row r="7625" spans="1:11">
      <c r="A7625" s="151">
        <v>21010</v>
      </c>
      <c r="B7625" s="151">
        <v>7701</v>
      </c>
      <c r="C7625" s="151" t="s">
        <v>2832</v>
      </c>
      <c r="D7625" s="151" t="s">
        <v>826</v>
      </c>
      <c r="E7625" s="151">
        <v>2.8852776000000002</v>
      </c>
      <c r="F7625" s="154" t="s">
        <v>10065</v>
      </c>
      <c r="G7625" s="156">
        <v>269.28295840800001</v>
      </c>
      <c r="H7625" s="156">
        <v>0</v>
      </c>
      <c r="I7625" s="156">
        <v>10.584738</v>
      </c>
      <c r="J7625" s="156" t="s">
        <v>4328</v>
      </c>
      <c r="K7625" s="151" t="str">
        <f>IFERROR(IF(VLOOKUP(B7625,comp!$D:$L,1,FALSE)=B7625,"",""),"Novo")</f>
        <v/>
      </c>
    </row>
    <row r="7626" spans="1:11">
      <c r="A7626" s="151">
        <v>21010</v>
      </c>
      <c r="B7626" s="151">
        <v>13356</v>
      </c>
      <c r="C7626" s="151" t="s">
        <v>5653</v>
      </c>
      <c r="D7626" s="151" t="s">
        <v>826</v>
      </c>
      <c r="E7626" s="151">
        <v>0.62964310000000001</v>
      </c>
      <c r="F7626" s="154" t="s">
        <v>10066</v>
      </c>
      <c r="G7626" s="156">
        <v>12.819533516</v>
      </c>
      <c r="H7626" s="156">
        <v>0</v>
      </c>
      <c r="I7626" s="156">
        <v>17.944763858999998</v>
      </c>
      <c r="J7626" s="156" t="s">
        <v>4328</v>
      </c>
      <c r="K7626" s="151" t="str">
        <f>IFERROR(IF(VLOOKUP(B7626,comp!$D:$L,1,FALSE)=B7626,"",""),"Novo")</f>
        <v/>
      </c>
    </row>
    <row r="7627" spans="1:11">
      <c r="A7627" s="151">
        <v>21010</v>
      </c>
      <c r="B7627" s="151">
        <v>21008</v>
      </c>
      <c r="C7627" s="151" t="s">
        <v>5654</v>
      </c>
      <c r="D7627" s="151" t="s">
        <v>826</v>
      </c>
      <c r="E7627" s="151">
        <v>0.57214799999999999</v>
      </c>
      <c r="F7627" s="154" t="s">
        <v>10067</v>
      </c>
      <c r="G7627" s="156">
        <v>10.584738</v>
      </c>
      <c r="H7627" s="156">
        <v>0</v>
      </c>
      <c r="I7627" s="156">
        <v>68.725901295</v>
      </c>
      <c r="J7627" s="156" t="s">
        <v>4328</v>
      </c>
      <c r="K7627" s="151" t="str">
        <f>IFERROR(IF(VLOOKUP(B7627,comp!$D:$L,1,FALSE)=B7627,"",""),"Novo")</f>
        <v/>
      </c>
    </row>
    <row r="7628" spans="1:11">
      <c r="A7628" s="151">
        <v>21010</v>
      </c>
      <c r="B7628" s="151">
        <v>21009</v>
      </c>
      <c r="C7628" s="151" t="s">
        <v>2033</v>
      </c>
      <c r="D7628" s="151" t="s">
        <v>826</v>
      </c>
      <c r="E7628" s="151">
        <v>0.74490509999999999</v>
      </c>
      <c r="F7628" s="154" t="s">
        <v>10068</v>
      </c>
      <c r="G7628" s="156">
        <v>17.944763858999998</v>
      </c>
      <c r="H7628" s="156">
        <v>0</v>
      </c>
      <c r="I7628" s="156">
        <v>83.916516569999999</v>
      </c>
      <c r="J7628" s="156" t="s">
        <v>4328</v>
      </c>
      <c r="K7628" s="151" t="str">
        <f>IFERROR(IF(VLOOKUP(B7628,comp!$D:$L,1,FALSE)=B7628,"",""),"Novo")</f>
        <v/>
      </c>
    </row>
    <row r="7629" spans="1:11">
      <c r="A7629" s="151">
        <v>21010</v>
      </c>
      <c r="B7629" s="151">
        <v>21011</v>
      </c>
      <c r="C7629" s="151" t="s">
        <v>2035</v>
      </c>
      <c r="D7629" s="151" t="s">
        <v>826</v>
      </c>
      <c r="E7629" s="151">
        <v>1.4576013000000001</v>
      </c>
      <c r="F7629" s="154" t="s">
        <v>10069</v>
      </c>
      <c r="G7629" s="156">
        <v>68.725901295</v>
      </c>
      <c r="H7629" s="156">
        <v>0</v>
      </c>
      <c r="I7629" s="156">
        <v>142.90800422599997</v>
      </c>
      <c r="J7629" s="156" t="s">
        <v>4328</v>
      </c>
      <c r="K7629" s="151" t="str">
        <f>IFERROR(IF(VLOOKUP(B7629,comp!$D:$L,1,FALSE)=B7629,"",""),"Novo")</f>
        <v/>
      </c>
    </row>
    <row r="7630" spans="1:11">
      <c r="A7630" s="151">
        <v>21010</v>
      </c>
      <c r="B7630" s="151">
        <v>21012</v>
      </c>
      <c r="C7630" s="151" t="s">
        <v>2036</v>
      </c>
      <c r="D7630" s="151" t="s">
        <v>826</v>
      </c>
      <c r="E7630" s="151">
        <v>1.6106817</v>
      </c>
      <c r="F7630" s="154" t="s">
        <v>10070</v>
      </c>
      <c r="G7630" s="156">
        <v>83.916516569999999</v>
      </c>
      <c r="H7630" s="156">
        <v>0</v>
      </c>
      <c r="I7630" s="156">
        <v>279.80386677199999</v>
      </c>
      <c r="J7630" s="156" t="s">
        <v>4328</v>
      </c>
      <c r="K7630" s="151" t="str">
        <f>IFERROR(IF(VLOOKUP(B7630,comp!$D:$L,1,FALSE)=B7630,"",""),"Novo")</f>
        <v/>
      </c>
    </row>
    <row r="7631" spans="1:11">
      <c r="A7631" s="151">
        <v>21010</v>
      </c>
      <c r="B7631" s="151">
        <v>21013</v>
      </c>
      <c r="C7631" s="151" t="s">
        <v>2040</v>
      </c>
      <c r="D7631" s="151" t="s">
        <v>826</v>
      </c>
      <c r="E7631" s="151">
        <v>2.1018973999999999</v>
      </c>
      <c r="F7631" s="154" t="s">
        <v>10071</v>
      </c>
      <c r="G7631" s="156">
        <v>142.90800422599997</v>
      </c>
      <c r="H7631" s="156">
        <v>0</v>
      </c>
      <c r="I7631" s="156">
        <v>369.30034796000001</v>
      </c>
      <c r="J7631" s="156" t="s">
        <v>4328</v>
      </c>
      <c r="K7631" s="151" t="str">
        <f>IFERROR(IF(VLOOKUP(B7631,comp!$D:$L,1,FALSE)=B7631,"",""),"Novo")</f>
        <v/>
      </c>
    </row>
    <row r="7632" spans="1:11">
      <c r="A7632" s="151">
        <v>21010</v>
      </c>
      <c r="B7632" s="151">
        <v>21014</v>
      </c>
      <c r="C7632" s="151" t="s">
        <v>5655</v>
      </c>
      <c r="D7632" s="151" t="s">
        <v>826</v>
      </c>
      <c r="E7632" s="151">
        <v>2.9409698</v>
      </c>
      <c r="F7632" s="154" t="s">
        <v>10072</v>
      </c>
      <c r="G7632" s="156">
        <v>279.80386677199999</v>
      </c>
      <c r="H7632" s="156">
        <v>0</v>
      </c>
      <c r="I7632" s="156">
        <v>775.63682064</v>
      </c>
      <c r="J7632" s="156" t="s">
        <v>4328</v>
      </c>
      <c r="K7632" s="151" t="str">
        <f>IFERROR(IF(VLOOKUP(B7632,comp!$D:$L,1,FALSE)=B7632,"",""),"Novo")</f>
        <v/>
      </c>
    </row>
    <row r="7633" spans="1:11">
      <c r="A7633" s="151">
        <v>21010</v>
      </c>
      <c r="B7633" s="151">
        <v>21015</v>
      </c>
      <c r="C7633" s="151" t="s">
        <v>5656</v>
      </c>
      <c r="D7633" s="151" t="s">
        <v>826</v>
      </c>
      <c r="E7633" s="151">
        <v>3.3787772</v>
      </c>
      <c r="F7633" s="154" t="s">
        <v>10073</v>
      </c>
      <c r="G7633" s="156">
        <v>369.30034796000001</v>
      </c>
      <c r="H7633" s="156">
        <v>0</v>
      </c>
      <c r="I7633" s="156">
        <v>39.181680399999998</v>
      </c>
      <c r="J7633" s="156" t="s">
        <v>4328</v>
      </c>
      <c r="K7633" s="151" t="str">
        <f>IFERROR(IF(VLOOKUP(B7633,comp!$D:$L,1,FALSE)=B7633,"",""),"Novo")</f>
        <v/>
      </c>
    </row>
    <row r="7634" spans="1:11">
      <c r="A7634" s="151">
        <v>21010</v>
      </c>
      <c r="B7634" s="151">
        <v>21016</v>
      </c>
      <c r="C7634" s="151" t="s">
        <v>5657</v>
      </c>
      <c r="D7634" s="151" t="s">
        <v>826</v>
      </c>
      <c r="E7634" s="151">
        <v>4.8966970999999999</v>
      </c>
      <c r="F7634" s="154" t="s">
        <v>10074</v>
      </c>
      <c r="G7634" s="156">
        <v>775.63682064</v>
      </c>
      <c r="H7634" s="156">
        <v>0</v>
      </c>
      <c r="I7634" s="156">
        <v>360</v>
      </c>
      <c r="J7634" s="156" t="s">
        <v>4328</v>
      </c>
      <c r="K7634" s="151" t="str">
        <f>IFERROR(IF(VLOOKUP(B7634,comp!$D:$L,1,FALSE)=B7634,"",""),"Novo")</f>
        <v/>
      </c>
    </row>
    <row r="7635" spans="1:11">
      <c r="A7635" s="151">
        <v>21010</v>
      </c>
      <c r="B7635" s="151">
        <v>40626</v>
      </c>
      <c r="C7635" s="151" t="s">
        <v>2886</v>
      </c>
      <c r="D7635" s="151" t="s">
        <v>826</v>
      </c>
      <c r="E7635" s="151">
        <v>1.1006089999999999</v>
      </c>
      <c r="F7635" s="154" t="s">
        <v>10075</v>
      </c>
      <c r="G7635" s="156">
        <v>39.181680399999998</v>
      </c>
      <c r="H7635" s="156">
        <v>0</v>
      </c>
      <c r="I7635" s="156">
        <v>547.01105923199998</v>
      </c>
      <c r="J7635" s="156" t="s">
        <v>4328</v>
      </c>
      <c r="K7635" s="151" t="str">
        <f>IFERROR(IF(VLOOKUP(B7635,comp!$D:$L,1,FALSE)=B7635,"",""),"Novo")</f>
        <v/>
      </c>
    </row>
    <row r="7636" spans="1:11">
      <c r="A7636" s="151">
        <v>21029</v>
      </c>
      <c r="B7636" s="151">
        <v>21029</v>
      </c>
      <c r="C7636" s="151" t="s">
        <v>2689</v>
      </c>
      <c r="D7636" s="151" t="s">
        <v>727</v>
      </c>
      <c r="E7636" s="151">
        <v>1</v>
      </c>
      <c r="F7636" s="154" t="s">
        <v>9544</v>
      </c>
      <c r="G7636" s="156">
        <v>360</v>
      </c>
      <c r="H7636" s="156">
        <v>0</v>
      </c>
      <c r="I7636" s="156">
        <v>847.84996389800006</v>
      </c>
      <c r="J7636" s="156" t="s">
        <v>4328</v>
      </c>
      <c r="K7636" s="151" t="str">
        <f>IFERROR(IF(VLOOKUP(B7636,comp!$D:$L,1,FALSE)=B7636,"",""),"Novo")</f>
        <v/>
      </c>
    </row>
    <row r="7637" spans="1:11">
      <c r="A7637" s="151">
        <v>21029</v>
      </c>
      <c r="B7637" s="151">
        <v>21030</v>
      </c>
      <c r="C7637" s="151" t="s">
        <v>2675</v>
      </c>
      <c r="D7637" s="151" t="s">
        <v>727</v>
      </c>
      <c r="E7637" s="151">
        <v>1.2326732</v>
      </c>
      <c r="F7637" s="154" t="s">
        <v>10076</v>
      </c>
      <c r="G7637" s="156">
        <v>547.01105923199998</v>
      </c>
      <c r="H7637" s="156">
        <v>0</v>
      </c>
      <c r="I7637" s="156">
        <v>966.61828061999995</v>
      </c>
      <c r="J7637" s="156" t="s">
        <v>4328</v>
      </c>
      <c r="K7637" s="151" t="str">
        <f>IFERROR(IF(VLOOKUP(B7637,comp!$D:$L,1,FALSE)=B7637,"",""),"Novo")</f>
        <v/>
      </c>
    </row>
    <row r="7638" spans="1:11">
      <c r="A7638" s="151">
        <v>21029</v>
      </c>
      <c r="B7638" s="151">
        <v>21031</v>
      </c>
      <c r="C7638" s="151" t="s">
        <v>5658</v>
      </c>
      <c r="D7638" s="151" t="s">
        <v>727</v>
      </c>
      <c r="E7638" s="151">
        <v>1.5346534000000001</v>
      </c>
      <c r="F7638" s="154" t="s">
        <v>10077</v>
      </c>
      <c r="G7638" s="156">
        <v>847.84996389800006</v>
      </c>
      <c r="H7638" s="156">
        <v>0</v>
      </c>
      <c r="I7638" s="156">
        <v>1418.6863755249999</v>
      </c>
      <c r="J7638" s="156" t="s">
        <v>4328</v>
      </c>
      <c r="K7638" s="151" t="str">
        <f>IFERROR(IF(VLOOKUP(B7638,comp!$D:$L,1,FALSE)=B7638,"",""),"Novo")</f>
        <v/>
      </c>
    </row>
    <row r="7639" spans="1:11">
      <c r="A7639" s="151">
        <v>21029</v>
      </c>
      <c r="B7639" s="151">
        <v>21032</v>
      </c>
      <c r="C7639" s="151" t="s">
        <v>5659</v>
      </c>
      <c r="D7639" s="151" t="s">
        <v>727</v>
      </c>
      <c r="E7639" s="151">
        <v>1.6386137999999999</v>
      </c>
      <c r="F7639" s="154" t="s">
        <v>10078</v>
      </c>
      <c r="G7639" s="156">
        <v>966.61828061999995</v>
      </c>
      <c r="H7639" s="156">
        <v>0</v>
      </c>
      <c r="I7639" s="156">
        <v>3326.0865675750001</v>
      </c>
      <c r="J7639" s="156" t="s">
        <v>4328</v>
      </c>
      <c r="K7639" s="151" t="str">
        <f>IFERROR(IF(VLOOKUP(B7639,comp!$D:$L,1,FALSE)=B7639,"",""),"Novo")</f>
        <v/>
      </c>
    </row>
    <row r="7640" spans="1:11">
      <c r="A7640" s="151">
        <v>21029</v>
      </c>
      <c r="B7640" s="151">
        <v>21034</v>
      </c>
      <c r="C7640" s="151" t="s">
        <v>2686</v>
      </c>
      <c r="D7640" s="151" t="s">
        <v>727</v>
      </c>
      <c r="E7640" s="151">
        <v>1.9851485</v>
      </c>
      <c r="F7640" s="154" t="s">
        <v>10079</v>
      </c>
      <c r="G7640" s="156">
        <v>1418.6863755249999</v>
      </c>
      <c r="H7640" s="156">
        <v>0</v>
      </c>
      <c r="I7640" s="156">
        <v>4323.0890656800002</v>
      </c>
      <c r="J7640" s="156" t="s">
        <v>4328</v>
      </c>
      <c r="K7640" s="151" t="str">
        <f>IFERROR(IF(VLOOKUP(B7640,comp!$D:$L,1,FALSE)=B7640,"",""),"Novo")</f>
        <v/>
      </c>
    </row>
    <row r="7641" spans="1:11">
      <c r="A7641" s="151">
        <v>21029</v>
      </c>
      <c r="B7641" s="151">
        <v>21036</v>
      </c>
      <c r="C7641" s="151" t="s">
        <v>5660</v>
      </c>
      <c r="D7641" s="151" t="s">
        <v>727</v>
      </c>
      <c r="E7641" s="151">
        <v>3.0396038999999999</v>
      </c>
      <c r="F7641" s="154" t="s">
        <v>10080</v>
      </c>
      <c r="G7641" s="156">
        <v>3326.0865675750001</v>
      </c>
      <c r="H7641" s="156">
        <v>0</v>
      </c>
      <c r="I7641" s="156">
        <v>788.75310825999998</v>
      </c>
      <c r="J7641" s="156" t="s">
        <v>4328</v>
      </c>
      <c r="K7641" s="151" t="str">
        <f>IFERROR(IF(VLOOKUP(B7641,comp!$D:$L,1,FALSE)=B7641,"",""),"Novo")</f>
        <v/>
      </c>
    </row>
    <row r="7642" spans="1:11">
      <c r="A7642" s="151">
        <v>21029</v>
      </c>
      <c r="B7642" s="151">
        <v>21037</v>
      </c>
      <c r="C7642" s="151" t="s">
        <v>5661</v>
      </c>
      <c r="D7642" s="151" t="s">
        <v>727</v>
      </c>
      <c r="E7642" s="151">
        <v>3.4653464999999999</v>
      </c>
      <c r="F7642" s="154" t="s">
        <v>10081</v>
      </c>
      <c r="G7642" s="156">
        <v>4323.0890656800002</v>
      </c>
      <c r="H7642" s="156">
        <v>0</v>
      </c>
      <c r="I7642" s="156">
        <v>1121.280688476</v>
      </c>
      <c r="J7642" s="156" t="s">
        <v>4328</v>
      </c>
      <c r="K7642" s="151" t="str">
        <f>IFERROR(IF(VLOOKUP(B7642,comp!$D:$L,1,FALSE)=B7642,"",""),"Novo")</f>
        <v/>
      </c>
    </row>
    <row r="7643" spans="1:11">
      <c r="A7643" s="151">
        <v>21029</v>
      </c>
      <c r="B7643" s="151">
        <v>37527</v>
      </c>
      <c r="C7643" s="151" t="s">
        <v>5662</v>
      </c>
      <c r="D7643" s="151" t="s">
        <v>727</v>
      </c>
      <c r="E7643" s="151">
        <v>1.4801979999999999</v>
      </c>
      <c r="F7643" s="154" t="s">
        <v>10082</v>
      </c>
      <c r="G7643" s="156">
        <v>788.75310825999998</v>
      </c>
      <c r="H7643" s="156">
        <v>0</v>
      </c>
      <c r="I7643" s="156">
        <v>1143.4098895560001</v>
      </c>
      <c r="J7643" s="156" t="s">
        <v>4328</v>
      </c>
      <c r="K7643" s="151" t="str">
        <f>IFERROR(IF(VLOOKUP(B7643,comp!$D:$L,1,FALSE)=B7643,"",""),"Novo")</f>
        <v/>
      </c>
    </row>
    <row r="7644" spans="1:11">
      <c r="A7644" s="151">
        <v>21029</v>
      </c>
      <c r="B7644" s="151">
        <v>37528</v>
      </c>
      <c r="C7644" s="151" t="s">
        <v>5663</v>
      </c>
      <c r="D7644" s="151" t="s">
        <v>727</v>
      </c>
      <c r="E7644" s="151">
        <v>1.7648514</v>
      </c>
      <c r="F7644" s="154" t="s">
        <v>10083</v>
      </c>
      <c r="G7644" s="156">
        <v>1121.280688476</v>
      </c>
      <c r="H7644" s="156">
        <v>0</v>
      </c>
      <c r="I7644" s="156">
        <v>1948.9177604120002</v>
      </c>
      <c r="J7644" s="156" t="s">
        <v>4328</v>
      </c>
      <c r="K7644" s="151" t="str">
        <f>IFERROR(IF(VLOOKUP(B7644,comp!$D:$L,1,FALSE)=B7644,"",""),"Novo")</f>
        <v/>
      </c>
    </row>
    <row r="7645" spans="1:11">
      <c r="A7645" s="151">
        <v>21029</v>
      </c>
      <c r="B7645" s="151">
        <v>37529</v>
      </c>
      <c r="C7645" s="151" t="s">
        <v>5664</v>
      </c>
      <c r="D7645" s="151" t="s">
        <v>727</v>
      </c>
      <c r="E7645" s="151">
        <v>1.7821781999999999</v>
      </c>
      <c r="F7645" s="154" t="s">
        <v>10084</v>
      </c>
      <c r="G7645" s="156">
        <v>1143.4098895560001</v>
      </c>
      <c r="H7645" s="156">
        <v>0</v>
      </c>
      <c r="I7645" s="156">
        <v>2250</v>
      </c>
      <c r="J7645" s="156" t="s">
        <v>4328</v>
      </c>
      <c r="K7645" s="151" t="str">
        <f>IFERROR(IF(VLOOKUP(B7645,comp!$D:$L,1,FALSE)=B7645,"",""),"Novo")</f>
        <v/>
      </c>
    </row>
    <row r="7646" spans="1:11">
      <c r="A7646" s="151">
        <v>21029</v>
      </c>
      <c r="B7646" s="151">
        <v>37530</v>
      </c>
      <c r="C7646" s="151" t="s">
        <v>5665</v>
      </c>
      <c r="D7646" s="151" t="s">
        <v>727</v>
      </c>
      <c r="E7646" s="151">
        <v>2.3267326000000002</v>
      </c>
      <c r="F7646" s="154" t="s">
        <v>10085</v>
      </c>
      <c r="G7646" s="156">
        <v>1948.9177604120002</v>
      </c>
      <c r="H7646" s="156">
        <v>0</v>
      </c>
      <c r="I7646" s="156">
        <v>28.94</v>
      </c>
      <c r="J7646" s="156" t="s">
        <v>4328</v>
      </c>
      <c r="K7646" s="151" t="str">
        <f>IFERROR(IF(VLOOKUP(B7646,comp!$D:$L,1,FALSE)=B7646,"",""),"Novo")</f>
        <v/>
      </c>
    </row>
    <row r="7647" spans="1:11">
      <c r="A7647" s="151">
        <v>21029</v>
      </c>
      <c r="B7647" s="151">
        <v>37531</v>
      </c>
      <c r="C7647" s="151" t="s">
        <v>5666</v>
      </c>
      <c r="D7647" s="151" t="s">
        <v>727</v>
      </c>
      <c r="E7647" s="151">
        <v>2.5</v>
      </c>
      <c r="F7647" s="154" t="s">
        <v>10086</v>
      </c>
      <c r="G7647" s="156">
        <v>2250</v>
      </c>
      <c r="H7647" s="156">
        <v>0</v>
      </c>
      <c r="I7647" s="156">
        <v>42.167939610999994</v>
      </c>
      <c r="J7647" s="156" t="s">
        <v>4328</v>
      </c>
      <c r="K7647" s="151" t="str">
        <f>IFERROR(IF(VLOOKUP(B7647,comp!$D:$L,1,FALSE)=B7647,"",""),"Novo")</f>
        <v/>
      </c>
    </row>
    <row r="7648" spans="1:11">
      <c r="A7648" s="151">
        <v>21040</v>
      </c>
      <c r="B7648" s="151">
        <v>21040</v>
      </c>
      <c r="C7648" s="151" t="s">
        <v>5667</v>
      </c>
      <c r="D7648" s="151" t="s">
        <v>727</v>
      </c>
      <c r="E7648" s="151">
        <v>1</v>
      </c>
      <c r="F7648" s="154" t="s">
        <v>10087</v>
      </c>
      <c r="G7648" s="156">
        <v>28.94</v>
      </c>
      <c r="H7648" s="156">
        <v>0</v>
      </c>
      <c r="I7648" s="156">
        <v>39.033615450999996</v>
      </c>
      <c r="J7648" s="156" t="s">
        <v>4328</v>
      </c>
      <c r="K7648" s="151" t="str">
        <f>IFERROR(IF(VLOOKUP(B7648,comp!$D:$L,1,FALSE)=B7648,"",""),"Novo")</f>
        <v/>
      </c>
    </row>
    <row r="7649" spans="1:11">
      <c r="A7649" s="151">
        <v>21040</v>
      </c>
      <c r="B7649" s="151">
        <v>21041</v>
      </c>
      <c r="C7649" s="151" t="s">
        <v>5668</v>
      </c>
      <c r="D7649" s="151" t="s">
        <v>727</v>
      </c>
      <c r="E7649" s="151">
        <v>1.2072126999999999</v>
      </c>
      <c r="F7649" s="154" t="s">
        <v>10088</v>
      </c>
      <c r="G7649" s="156">
        <v>42.167939610999994</v>
      </c>
      <c r="H7649" s="156">
        <v>0</v>
      </c>
      <c r="I7649" s="156">
        <v>62.273835870000006</v>
      </c>
      <c r="J7649" s="156" t="s">
        <v>4328</v>
      </c>
      <c r="K7649" s="151" t="str">
        <f>IFERROR(IF(VLOOKUP(B7649,comp!$D:$L,1,FALSE)=B7649,"",""),"Novo")</f>
        <v/>
      </c>
    </row>
    <row r="7650" spans="1:11">
      <c r="A7650" s="151">
        <v>21040</v>
      </c>
      <c r="B7650" s="151">
        <v>21042</v>
      </c>
      <c r="C7650" s="151" t="s">
        <v>5669</v>
      </c>
      <c r="D7650" s="151" t="s">
        <v>727</v>
      </c>
      <c r="E7650" s="151">
        <v>1.1613690999999999</v>
      </c>
      <c r="F7650" s="154" t="s">
        <v>10089</v>
      </c>
      <c r="G7650" s="156">
        <v>39.033615450999996</v>
      </c>
      <c r="H7650" s="156">
        <v>0</v>
      </c>
      <c r="I7650" s="156">
        <v>30.220681935999998</v>
      </c>
      <c r="J7650" s="156" t="s">
        <v>4328</v>
      </c>
      <c r="K7650" s="151" t="str">
        <f>IFERROR(IF(VLOOKUP(B7650,comp!$D:$L,1,FALSE)=B7650,"",""),"Novo")</f>
        <v/>
      </c>
    </row>
    <row r="7651" spans="1:11">
      <c r="A7651" s="151">
        <v>21040</v>
      </c>
      <c r="B7651" s="151">
        <v>21043</v>
      </c>
      <c r="C7651" s="151" t="s">
        <v>5670</v>
      </c>
      <c r="D7651" s="151" t="s">
        <v>727</v>
      </c>
      <c r="E7651" s="151">
        <v>1.4669926</v>
      </c>
      <c r="F7651" s="154" t="s">
        <v>9769</v>
      </c>
      <c r="G7651" s="156">
        <v>62.273835870000006</v>
      </c>
      <c r="H7651" s="156">
        <v>0</v>
      </c>
      <c r="I7651" s="156">
        <v>56.69009775</v>
      </c>
      <c r="J7651" s="156" t="s">
        <v>4328</v>
      </c>
      <c r="K7651" s="151" t="str">
        <f>IFERROR(IF(VLOOKUP(B7651,comp!$D:$L,1,FALSE)=B7651,"",""),"Novo")</f>
        <v/>
      </c>
    </row>
    <row r="7652" spans="1:11">
      <c r="A7652" s="151">
        <v>21040</v>
      </c>
      <c r="B7652" s="151">
        <v>21044</v>
      </c>
      <c r="C7652" s="151" t="s">
        <v>5671</v>
      </c>
      <c r="D7652" s="151" t="s">
        <v>727</v>
      </c>
      <c r="E7652" s="151">
        <v>1.0220047999999999</v>
      </c>
      <c r="F7652" s="154" t="s">
        <v>10090</v>
      </c>
      <c r="G7652" s="156">
        <v>30.220681935999998</v>
      </c>
      <c r="H7652" s="156">
        <v>0</v>
      </c>
      <c r="I7652" s="156">
        <v>65.693153320000008</v>
      </c>
      <c r="J7652" s="156" t="s">
        <v>4328</v>
      </c>
      <c r="K7652" s="151" t="str">
        <f>IFERROR(IF(VLOOKUP(B7652,comp!$D:$L,1,FALSE)=B7652,"",""),"Novo")</f>
        <v/>
      </c>
    </row>
    <row r="7653" spans="1:11">
      <c r="A7653" s="151">
        <v>21040</v>
      </c>
      <c r="B7653" s="151">
        <v>21045</v>
      </c>
      <c r="C7653" s="151" t="s">
        <v>5672</v>
      </c>
      <c r="D7653" s="151" t="s">
        <v>727</v>
      </c>
      <c r="E7653" s="151">
        <v>1.3997554999999999</v>
      </c>
      <c r="F7653" s="154" t="s">
        <v>9251</v>
      </c>
      <c r="G7653" s="156">
        <v>56.69009775</v>
      </c>
      <c r="H7653" s="156">
        <v>0</v>
      </c>
      <c r="I7653" s="156">
        <v>0.77329682100000008</v>
      </c>
      <c r="J7653" s="156" t="s">
        <v>4328</v>
      </c>
      <c r="K7653" s="151" t="str">
        <f>IFERROR(IF(VLOOKUP(B7653,comp!$D:$L,1,FALSE)=B7653,"",""),"Novo")</f>
        <v/>
      </c>
    </row>
    <row r="7654" spans="1:11">
      <c r="A7654" s="151">
        <v>21040</v>
      </c>
      <c r="B7654" s="151">
        <v>21047</v>
      </c>
      <c r="C7654" s="151" t="s">
        <v>5673</v>
      </c>
      <c r="D7654" s="151" t="s">
        <v>727</v>
      </c>
      <c r="E7654" s="151">
        <v>1.5067237</v>
      </c>
      <c r="F7654" s="154" t="s">
        <v>10091</v>
      </c>
      <c r="G7654" s="156">
        <v>65.693153320000008</v>
      </c>
      <c r="H7654" s="156">
        <v>0</v>
      </c>
      <c r="I7654" s="156">
        <v>12.37</v>
      </c>
      <c r="J7654" s="156" t="s">
        <v>4328</v>
      </c>
      <c r="K7654" s="151" t="str">
        <f>IFERROR(IF(VLOOKUP(B7654,comp!$D:$L,1,FALSE)=B7654,"",""),"Novo")</f>
        <v/>
      </c>
    </row>
    <row r="7655" spans="1:11">
      <c r="A7655" s="151">
        <v>21040</v>
      </c>
      <c r="B7655" s="151">
        <v>40607</v>
      </c>
      <c r="C7655" s="151" t="s">
        <v>5674</v>
      </c>
      <c r="D7655" s="151" t="s">
        <v>727</v>
      </c>
      <c r="E7655" s="151">
        <v>0.16348770000000001</v>
      </c>
      <c r="F7655" s="154" t="s">
        <v>9458</v>
      </c>
      <c r="G7655" s="156">
        <v>0.77329682100000008</v>
      </c>
      <c r="H7655" s="156">
        <v>0</v>
      </c>
      <c r="I7655" s="156">
        <v>1.0963871840000001</v>
      </c>
      <c r="J7655" s="156" t="s">
        <v>4328</v>
      </c>
      <c r="K7655" s="151" t="str">
        <f>IFERROR(IF(VLOOKUP(B7655,comp!$D:$L,1,FALSE)=B7655,"",""),"Novo")</f>
        <v/>
      </c>
    </row>
    <row r="7656" spans="1:11">
      <c r="A7656" s="151">
        <v>21123</v>
      </c>
      <c r="B7656" s="151">
        <v>21123</v>
      </c>
      <c r="C7656" s="151" t="s">
        <v>2809</v>
      </c>
      <c r="D7656" s="151" t="s">
        <v>826</v>
      </c>
      <c r="E7656" s="151">
        <v>1</v>
      </c>
      <c r="F7656" s="154" t="s">
        <v>8618</v>
      </c>
      <c r="G7656" s="156">
        <v>12.37</v>
      </c>
      <c r="H7656" s="156">
        <v>0</v>
      </c>
      <c r="I7656" s="156">
        <v>0.30526113399999999</v>
      </c>
      <c r="J7656" s="156" t="s">
        <v>4328</v>
      </c>
      <c r="K7656" s="151" t="str">
        <f>IFERROR(IF(VLOOKUP(B7656,comp!$D:$L,1,FALSE)=B7656,"",""),"Novo")</f>
        <v/>
      </c>
    </row>
    <row r="7657" spans="1:11">
      <c r="A7657" s="151">
        <v>21123</v>
      </c>
      <c r="B7657" s="151">
        <v>21118</v>
      </c>
      <c r="C7657" s="151" t="s">
        <v>5675</v>
      </c>
      <c r="D7657" s="151" t="s">
        <v>727</v>
      </c>
      <c r="E7657" s="151">
        <v>0.29793130000000001</v>
      </c>
      <c r="F7657" s="154" t="s">
        <v>7885</v>
      </c>
      <c r="G7657" s="156">
        <v>1.0963871840000001</v>
      </c>
      <c r="H7657" s="156">
        <v>0</v>
      </c>
      <c r="I7657" s="156">
        <v>12.879501273999999</v>
      </c>
      <c r="J7657" s="156" t="s">
        <v>4328</v>
      </c>
      <c r="K7657" s="151" t="str">
        <f>IFERROR(IF(VLOOKUP(B7657,comp!$D:$L,1,FALSE)=B7657,"",""),"Novo")</f>
        <v/>
      </c>
    </row>
    <row r="7658" spans="1:11">
      <c r="A7658" s="151">
        <v>21123</v>
      </c>
      <c r="B7658" s="151">
        <v>21119</v>
      </c>
      <c r="C7658" s="151" t="s">
        <v>5676</v>
      </c>
      <c r="D7658" s="151" t="s">
        <v>727</v>
      </c>
      <c r="E7658" s="151">
        <v>0.15735109999999999</v>
      </c>
      <c r="F7658" s="154" t="s">
        <v>7884</v>
      </c>
      <c r="G7658" s="156">
        <v>0.30526113399999999</v>
      </c>
      <c r="H7658" s="156">
        <v>0</v>
      </c>
      <c r="I7658" s="156">
        <v>1.35904012</v>
      </c>
      <c r="J7658" s="156" t="s">
        <v>4328</v>
      </c>
      <c r="K7658" s="151" t="str">
        <f>IFERROR(IF(VLOOKUP(B7658,comp!$D:$L,1,FALSE)=B7658,"",""),"Novo")</f>
        <v/>
      </c>
    </row>
    <row r="7659" spans="1:11">
      <c r="A7659" s="151">
        <v>21123</v>
      </c>
      <c r="B7659" s="151">
        <v>21120</v>
      </c>
      <c r="C7659" s="151" t="s">
        <v>5677</v>
      </c>
      <c r="D7659" s="151" t="s">
        <v>727</v>
      </c>
      <c r="E7659" s="151">
        <v>1.0205626999999999</v>
      </c>
      <c r="F7659" s="154" t="s">
        <v>10092</v>
      </c>
      <c r="G7659" s="156">
        <v>12.879501273999999</v>
      </c>
      <c r="H7659" s="156">
        <v>0</v>
      </c>
      <c r="I7659" s="156">
        <v>31.573114872000001</v>
      </c>
      <c r="J7659" s="156" t="s">
        <v>4328</v>
      </c>
      <c r="K7659" s="151" t="str">
        <f>IFERROR(IF(VLOOKUP(B7659,comp!$D:$L,1,FALSE)=B7659,"",""),"Novo")</f>
        <v/>
      </c>
    </row>
    <row r="7660" spans="1:11">
      <c r="A7660" s="151">
        <v>21123</v>
      </c>
      <c r="B7660" s="151">
        <v>21121</v>
      </c>
      <c r="C7660" s="151" t="s">
        <v>5678</v>
      </c>
      <c r="D7660" s="151" t="s">
        <v>727</v>
      </c>
      <c r="E7660" s="151">
        <v>0.33147320000000002</v>
      </c>
      <c r="F7660" s="154" t="s">
        <v>8004</v>
      </c>
      <c r="G7660" s="156">
        <v>1.35904012</v>
      </c>
      <c r="H7660" s="156">
        <v>0</v>
      </c>
      <c r="I7660" s="156">
        <v>93.641249392000006</v>
      </c>
      <c r="J7660" s="156" t="s">
        <v>4328</v>
      </c>
      <c r="K7660" s="151" t="str">
        <f>IFERROR(IF(VLOOKUP(B7660,comp!$D:$L,1,FALSE)=B7660,"",""),"Novo")</f>
        <v/>
      </c>
    </row>
    <row r="7661" spans="1:11">
      <c r="A7661" s="151">
        <v>21123</v>
      </c>
      <c r="B7661" s="151">
        <v>21124</v>
      </c>
      <c r="C7661" s="151" t="s">
        <v>2810</v>
      </c>
      <c r="D7661" s="151" t="s">
        <v>826</v>
      </c>
      <c r="E7661" s="151">
        <v>1.5978296999999999</v>
      </c>
      <c r="F7661" s="154" t="s">
        <v>8262</v>
      </c>
      <c r="G7661" s="156">
        <v>31.573114872000001</v>
      </c>
      <c r="H7661" s="156">
        <v>0</v>
      </c>
      <c r="I7661" s="156">
        <v>1.6543276839999999</v>
      </c>
      <c r="J7661" s="156" t="s">
        <v>4328</v>
      </c>
      <c r="K7661" s="151" t="str">
        <f>IFERROR(IF(VLOOKUP(B7661,comp!$D:$L,1,FALSE)=B7661,"",""),"Novo")</f>
        <v/>
      </c>
    </row>
    <row r="7662" spans="1:11">
      <c r="A7662" s="151">
        <v>21123</v>
      </c>
      <c r="B7662" s="151">
        <v>21125</v>
      </c>
      <c r="C7662" s="151" t="s">
        <v>2811</v>
      </c>
      <c r="D7662" s="151" t="s">
        <v>826</v>
      </c>
      <c r="E7662" s="151">
        <v>2.7517263999999999</v>
      </c>
      <c r="F7662" s="154" t="s">
        <v>10093</v>
      </c>
      <c r="G7662" s="156">
        <v>93.641249392000006</v>
      </c>
      <c r="H7662" s="156">
        <v>0</v>
      </c>
      <c r="I7662" s="156">
        <v>7.4879213239999993</v>
      </c>
      <c r="J7662" s="156" t="s">
        <v>4328</v>
      </c>
      <c r="K7662" s="151" t="str">
        <f>IFERROR(IF(VLOOKUP(B7662,comp!$D:$L,1,FALSE)=B7662,"",""),"Novo")</f>
        <v/>
      </c>
    </row>
    <row r="7663" spans="1:11">
      <c r="A7663" s="151">
        <v>21123</v>
      </c>
      <c r="B7663" s="151">
        <v>37956</v>
      </c>
      <c r="C7663" s="151" t="s">
        <v>5679</v>
      </c>
      <c r="D7663" s="151" t="s">
        <v>727</v>
      </c>
      <c r="E7663" s="151">
        <v>0.36600169999999999</v>
      </c>
      <c r="F7663" s="154" t="s">
        <v>10094</v>
      </c>
      <c r="G7663" s="156">
        <v>1.6543276839999999</v>
      </c>
      <c r="H7663" s="156">
        <v>0</v>
      </c>
      <c r="I7663" s="156">
        <v>24.478114679999997</v>
      </c>
      <c r="J7663" s="156" t="s">
        <v>4328</v>
      </c>
      <c r="K7663" s="151" t="str">
        <f>IFERROR(IF(VLOOKUP(B7663,comp!$D:$L,1,FALSE)=B7663,"",""),"Novo")</f>
        <v/>
      </c>
    </row>
    <row r="7664" spans="1:11">
      <c r="A7664" s="151">
        <v>21123</v>
      </c>
      <c r="B7664" s="151">
        <v>37957</v>
      </c>
      <c r="C7664" s="151" t="s">
        <v>5680</v>
      </c>
      <c r="D7664" s="151" t="s">
        <v>727</v>
      </c>
      <c r="E7664" s="151">
        <v>0.77837020000000001</v>
      </c>
      <c r="F7664" s="154" t="s">
        <v>10095</v>
      </c>
      <c r="G7664" s="156">
        <v>7.4879213239999993</v>
      </c>
      <c r="H7664" s="156">
        <v>0</v>
      </c>
      <c r="I7664" s="156">
        <v>57.990156483999996</v>
      </c>
      <c r="J7664" s="156" t="s">
        <v>4328</v>
      </c>
      <c r="K7664" s="151" t="str">
        <f>IFERROR(IF(VLOOKUP(B7664,comp!$D:$L,1,FALSE)=B7664,"",""),"Novo")</f>
        <v/>
      </c>
    </row>
    <row r="7665" spans="1:11">
      <c r="A7665" s="151">
        <v>21123</v>
      </c>
      <c r="B7665" s="151">
        <v>37958</v>
      </c>
      <c r="C7665" s="151" t="s">
        <v>5681</v>
      </c>
      <c r="D7665" s="151" t="s">
        <v>727</v>
      </c>
      <c r="E7665" s="151">
        <v>1.4067882</v>
      </c>
      <c r="F7665" s="154" t="s">
        <v>9852</v>
      </c>
      <c r="G7665" s="156">
        <v>24.478114679999997</v>
      </c>
      <c r="H7665" s="156">
        <v>0</v>
      </c>
      <c r="I7665" s="156">
        <v>378.58527978000006</v>
      </c>
      <c r="J7665" s="156" t="s">
        <v>4328</v>
      </c>
      <c r="K7665" s="151" t="str">
        <f>IFERROR(IF(VLOOKUP(B7665,comp!$D:$L,1,FALSE)=B7665,"",""),"Novo")</f>
        <v/>
      </c>
    </row>
    <row r="7666" spans="1:11">
      <c r="A7666" s="151">
        <v>21123</v>
      </c>
      <c r="B7666" s="151">
        <v>37959</v>
      </c>
      <c r="C7666" s="151" t="s">
        <v>5682</v>
      </c>
      <c r="D7666" s="151" t="s">
        <v>727</v>
      </c>
      <c r="E7666" s="151">
        <v>2.1654277999999998</v>
      </c>
      <c r="F7666" s="154" t="s">
        <v>10096</v>
      </c>
      <c r="G7666" s="156">
        <v>57.990156483999996</v>
      </c>
      <c r="H7666" s="156">
        <v>0</v>
      </c>
      <c r="I7666" s="156">
        <v>1748.607722323</v>
      </c>
      <c r="J7666" s="156" t="s">
        <v>4328</v>
      </c>
      <c r="K7666" s="151" t="str">
        <f>IFERROR(IF(VLOOKUP(B7666,comp!$D:$L,1,FALSE)=B7666,"",""),"Novo")</f>
        <v/>
      </c>
    </row>
    <row r="7667" spans="1:11">
      <c r="A7667" s="151">
        <v>21123</v>
      </c>
      <c r="B7667" s="151">
        <v>37960</v>
      </c>
      <c r="C7667" s="151" t="s">
        <v>5683</v>
      </c>
      <c r="D7667" s="151" t="s">
        <v>727</v>
      </c>
      <c r="E7667" s="151">
        <v>5.5324460000000002</v>
      </c>
      <c r="F7667" s="154" t="s">
        <v>10097</v>
      </c>
      <c r="G7667" s="156">
        <v>378.58527978000006</v>
      </c>
      <c r="H7667" s="156">
        <v>0</v>
      </c>
      <c r="I7667" s="156">
        <v>2323.9900593750003</v>
      </c>
      <c r="J7667" s="156" t="s">
        <v>4328</v>
      </c>
      <c r="K7667" s="151" t="str">
        <f>IFERROR(IF(VLOOKUP(B7667,comp!$D:$L,1,FALSE)=B7667,"",""),"Novo")</f>
        <v/>
      </c>
    </row>
    <row r="7668" spans="1:11">
      <c r="A7668" s="151">
        <v>21123</v>
      </c>
      <c r="B7668" s="151">
        <v>37961</v>
      </c>
      <c r="C7668" s="151" t="s">
        <v>5684</v>
      </c>
      <c r="D7668" s="151" t="s">
        <v>727</v>
      </c>
      <c r="E7668" s="151">
        <v>11.8896289</v>
      </c>
      <c r="F7668" s="154" t="s">
        <v>10098</v>
      </c>
      <c r="G7668" s="156">
        <v>1748.607722323</v>
      </c>
      <c r="H7668" s="156">
        <v>0</v>
      </c>
      <c r="I7668" s="156">
        <v>1.7356962519999999</v>
      </c>
      <c r="J7668" s="156" t="s">
        <v>4328</v>
      </c>
      <c r="K7668" s="151" t="str">
        <f>IFERROR(IF(VLOOKUP(B7668,comp!$D:$L,1,FALSE)=B7668,"",""),"Novo")</f>
        <v/>
      </c>
    </row>
    <row r="7669" spans="1:11">
      <c r="A7669" s="151">
        <v>21123</v>
      </c>
      <c r="B7669" s="151">
        <v>37962</v>
      </c>
      <c r="C7669" s="151" t="s">
        <v>5685</v>
      </c>
      <c r="D7669" s="151" t="s">
        <v>727</v>
      </c>
      <c r="E7669" s="151">
        <v>13.7068125</v>
      </c>
      <c r="F7669" s="154" t="s">
        <v>10099</v>
      </c>
      <c r="G7669" s="156">
        <v>2323.9900593750003</v>
      </c>
      <c r="H7669" s="156">
        <v>0</v>
      </c>
      <c r="I7669" s="156">
        <v>3.1021550210000002</v>
      </c>
      <c r="J7669" s="156" t="s">
        <v>4328</v>
      </c>
      <c r="K7669" s="151" t="str">
        <f>IFERROR(IF(VLOOKUP(B7669,comp!$D:$L,1,FALSE)=B7669,"",""),"Novo")</f>
        <v/>
      </c>
    </row>
    <row r="7670" spans="1:11">
      <c r="A7670" s="151">
        <v>21123</v>
      </c>
      <c r="B7670" s="151">
        <v>37963</v>
      </c>
      <c r="C7670" s="151" t="s">
        <v>5686</v>
      </c>
      <c r="D7670" s="151" t="s">
        <v>727</v>
      </c>
      <c r="E7670" s="151">
        <v>0.3748804</v>
      </c>
      <c r="F7670" s="154" t="s">
        <v>7706</v>
      </c>
      <c r="G7670" s="156">
        <v>1.7356962519999999</v>
      </c>
      <c r="H7670" s="156">
        <v>0</v>
      </c>
      <c r="I7670" s="156">
        <v>6.4530984020000002</v>
      </c>
      <c r="J7670" s="156" t="s">
        <v>4328</v>
      </c>
      <c r="K7670" s="151" t="str">
        <f>IFERROR(IF(VLOOKUP(B7670,comp!$D:$L,1,FALSE)=B7670,"",""),"Novo")</f>
        <v/>
      </c>
    </row>
    <row r="7671" spans="1:11">
      <c r="A7671" s="151">
        <v>21123</v>
      </c>
      <c r="B7671" s="151">
        <v>37964</v>
      </c>
      <c r="C7671" s="151" t="s">
        <v>5687</v>
      </c>
      <c r="D7671" s="151" t="s">
        <v>727</v>
      </c>
      <c r="E7671" s="151">
        <v>0.50115589999999999</v>
      </c>
      <c r="F7671" s="154" t="s">
        <v>10100</v>
      </c>
      <c r="G7671" s="156">
        <v>3.1021550210000002</v>
      </c>
      <c r="H7671" s="156">
        <v>0</v>
      </c>
      <c r="I7671" s="156">
        <v>19.905499766999998</v>
      </c>
      <c r="J7671" s="156" t="s">
        <v>4328</v>
      </c>
      <c r="K7671" s="151" t="str">
        <f>IFERROR(IF(VLOOKUP(B7671,comp!$D:$L,1,FALSE)=B7671,"",""),"Novo")</f>
        <v/>
      </c>
    </row>
    <row r="7672" spans="1:11">
      <c r="A7672" s="151">
        <v>21123</v>
      </c>
      <c r="B7672" s="151">
        <v>37965</v>
      </c>
      <c r="C7672" s="151" t="s">
        <v>5688</v>
      </c>
      <c r="D7672" s="151" t="s">
        <v>727</v>
      </c>
      <c r="E7672" s="151">
        <v>0.72263140000000003</v>
      </c>
      <c r="F7672" s="154" t="s">
        <v>7788</v>
      </c>
      <c r="G7672" s="156">
        <v>6.4530984020000002</v>
      </c>
      <c r="H7672" s="156">
        <v>0</v>
      </c>
      <c r="I7672" s="156">
        <v>56.183508935999996</v>
      </c>
      <c r="J7672" s="156" t="s">
        <v>4328</v>
      </c>
      <c r="K7672" s="151" t="str">
        <f>IFERROR(IF(VLOOKUP(B7672,comp!$D:$L,1,FALSE)=B7672,"",""),"Novo")</f>
        <v/>
      </c>
    </row>
    <row r="7673" spans="1:11">
      <c r="A7673" s="151">
        <v>21123</v>
      </c>
      <c r="B7673" s="151">
        <v>37966</v>
      </c>
      <c r="C7673" s="151" t="s">
        <v>5689</v>
      </c>
      <c r="D7673" s="151" t="s">
        <v>727</v>
      </c>
      <c r="E7673" s="151">
        <v>1.2686743</v>
      </c>
      <c r="F7673" s="154" t="s">
        <v>10101</v>
      </c>
      <c r="G7673" s="156">
        <v>19.905499766999998</v>
      </c>
      <c r="H7673" s="156">
        <v>0</v>
      </c>
      <c r="I7673" s="156">
        <v>253.27552795499997</v>
      </c>
      <c r="J7673" s="156" t="s">
        <v>4328</v>
      </c>
      <c r="K7673" s="151" t="str">
        <f>IFERROR(IF(VLOOKUP(B7673,comp!$D:$L,1,FALSE)=B7673,"",""),"Novo")</f>
        <v/>
      </c>
    </row>
    <row r="7674" spans="1:11">
      <c r="A7674" s="151">
        <v>21123</v>
      </c>
      <c r="B7674" s="151">
        <v>37967</v>
      </c>
      <c r="C7674" s="151" t="s">
        <v>5690</v>
      </c>
      <c r="D7674" s="151" t="s">
        <v>727</v>
      </c>
      <c r="E7674" s="151">
        <v>2.1313925999999999</v>
      </c>
      <c r="F7674" s="154" t="s">
        <v>10102</v>
      </c>
      <c r="G7674" s="156">
        <v>56.183508935999996</v>
      </c>
      <c r="H7674" s="156">
        <v>0</v>
      </c>
      <c r="I7674" s="156">
        <v>1617.0898580759999</v>
      </c>
      <c r="J7674" s="156" t="s">
        <v>4328</v>
      </c>
      <c r="K7674" s="151" t="str">
        <f>IFERROR(IF(VLOOKUP(B7674,comp!$D:$L,1,FALSE)=B7674,"",""),"Novo")</f>
        <v/>
      </c>
    </row>
    <row r="7675" spans="1:11">
      <c r="A7675" s="151">
        <v>21123</v>
      </c>
      <c r="B7675" s="151">
        <v>37968</v>
      </c>
      <c r="C7675" s="151" t="s">
        <v>5691</v>
      </c>
      <c r="D7675" s="151" t="s">
        <v>727</v>
      </c>
      <c r="E7675" s="151">
        <v>4.5252014999999997</v>
      </c>
      <c r="F7675" s="154" t="s">
        <v>10103</v>
      </c>
      <c r="G7675" s="156">
        <v>253.27552795499997</v>
      </c>
      <c r="H7675" s="156">
        <v>0</v>
      </c>
      <c r="I7675" s="156">
        <v>3384.8429468880004</v>
      </c>
      <c r="J7675" s="156" t="s">
        <v>4328</v>
      </c>
      <c r="K7675" s="151" t="str">
        <f>IFERROR(IF(VLOOKUP(B7675,comp!$D:$L,1,FALSE)=B7675,"",""),"Novo")</f>
        <v/>
      </c>
    </row>
    <row r="7676" spans="1:11">
      <c r="A7676" s="151">
        <v>21123</v>
      </c>
      <c r="B7676" s="151">
        <v>37969</v>
      </c>
      <c r="C7676" s="151" t="s">
        <v>5692</v>
      </c>
      <c r="D7676" s="151" t="s">
        <v>727</v>
      </c>
      <c r="E7676" s="151">
        <v>11.4338532</v>
      </c>
      <c r="F7676" s="154" t="s">
        <v>10104</v>
      </c>
      <c r="G7676" s="156">
        <v>1617.0898580759999</v>
      </c>
      <c r="H7676" s="156">
        <v>0</v>
      </c>
      <c r="I7676" s="156">
        <v>2.2744388199999999</v>
      </c>
      <c r="J7676" s="156" t="s">
        <v>4328</v>
      </c>
      <c r="K7676" s="151" t="str">
        <f>IFERROR(IF(VLOOKUP(B7676,comp!$D:$L,1,FALSE)=B7676,"",""),"Novo")</f>
        <v/>
      </c>
    </row>
    <row r="7677" spans="1:11">
      <c r="A7677" s="151">
        <v>21123</v>
      </c>
      <c r="B7677" s="151">
        <v>37970</v>
      </c>
      <c r="C7677" s="151" t="s">
        <v>5693</v>
      </c>
      <c r="D7677" s="151" t="s">
        <v>727</v>
      </c>
      <c r="E7677" s="151">
        <v>16.542092400000001</v>
      </c>
      <c r="F7677" s="154" t="s">
        <v>10105</v>
      </c>
      <c r="G7677" s="156">
        <v>3384.8429468880004</v>
      </c>
      <c r="H7677" s="156">
        <v>0</v>
      </c>
      <c r="I7677" s="156">
        <v>4.5773292479999999</v>
      </c>
      <c r="J7677" s="156" t="s">
        <v>4328</v>
      </c>
      <c r="K7677" s="151" t="str">
        <f>IFERROR(IF(VLOOKUP(B7677,comp!$D:$L,1,FALSE)=B7677,"",""),"Novo")</f>
        <v/>
      </c>
    </row>
    <row r="7678" spans="1:11">
      <c r="A7678" s="151">
        <v>21123</v>
      </c>
      <c r="B7678" s="151">
        <v>37971</v>
      </c>
      <c r="C7678" s="151" t="s">
        <v>5694</v>
      </c>
      <c r="D7678" s="151" t="s">
        <v>727</v>
      </c>
      <c r="E7678" s="151">
        <v>0.4291394</v>
      </c>
      <c r="F7678" s="154" t="s">
        <v>7272</v>
      </c>
      <c r="G7678" s="156">
        <v>2.2744388199999999</v>
      </c>
      <c r="H7678" s="156">
        <v>0</v>
      </c>
      <c r="I7678" s="156">
        <v>16.167468142000001</v>
      </c>
      <c r="J7678" s="156" t="s">
        <v>4328</v>
      </c>
      <c r="K7678" s="151" t="str">
        <f>IFERROR(IF(VLOOKUP(B7678,comp!$D:$L,1,FALSE)=B7678,"",""),"Novo")</f>
        <v/>
      </c>
    </row>
    <row r="7679" spans="1:11">
      <c r="A7679" s="151">
        <v>21123</v>
      </c>
      <c r="B7679" s="151">
        <v>37972</v>
      </c>
      <c r="C7679" s="151" t="s">
        <v>5695</v>
      </c>
      <c r="D7679" s="151" t="s">
        <v>727</v>
      </c>
      <c r="E7679" s="151">
        <v>0.60868739999999999</v>
      </c>
      <c r="F7679" s="154" t="s">
        <v>10106</v>
      </c>
      <c r="G7679" s="156">
        <v>4.5773292479999999</v>
      </c>
      <c r="H7679" s="156">
        <v>0</v>
      </c>
      <c r="I7679" s="156">
        <v>0.51009399700000002</v>
      </c>
      <c r="J7679" s="156" t="s">
        <v>4328</v>
      </c>
      <c r="K7679" s="151" t="str">
        <f>IFERROR(IF(VLOOKUP(B7679,comp!$D:$L,1,FALSE)=B7679,"",""),"Novo")</f>
        <v/>
      </c>
    </row>
    <row r="7680" spans="1:11">
      <c r="A7680" s="151">
        <v>21123</v>
      </c>
      <c r="B7680" s="151">
        <v>37973</v>
      </c>
      <c r="C7680" s="151" t="s">
        <v>5696</v>
      </c>
      <c r="D7680" s="151" t="s">
        <v>727</v>
      </c>
      <c r="E7680" s="151">
        <v>1.1433853</v>
      </c>
      <c r="F7680" s="154" t="s">
        <v>7268</v>
      </c>
      <c r="G7680" s="156">
        <v>16.167468142000001</v>
      </c>
      <c r="H7680" s="156">
        <v>0</v>
      </c>
      <c r="I7680" s="156">
        <v>2.5212091679999999</v>
      </c>
      <c r="J7680" s="156" t="s">
        <v>4328</v>
      </c>
      <c r="K7680" s="151" t="str">
        <f>IFERROR(IF(VLOOKUP(B7680,comp!$D:$L,1,FALSE)=B7680,"",""),"Novo")</f>
        <v/>
      </c>
    </row>
    <row r="7681" spans="1:11">
      <c r="A7681" s="151">
        <v>21123</v>
      </c>
      <c r="B7681" s="151">
        <v>37974</v>
      </c>
      <c r="C7681" s="151" t="s">
        <v>5697</v>
      </c>
      <c r="D7681" s="151" t="s">
        <v>727</v>
      </c>
      <c r="E7681" s="151">
        <v>0.20322470000000001</v>
      </c>
      <c r="F7681" s="154" t="s">
        <v>8950</v>
      </c>
      <c r="G7681" s="156">
        <v>0.51009399700000002</v>
      </c>
      <c r="H7681" s="156">
        <v>0</v>
      </c>
      <c r="I7681" s="156">
        <v>12.511712868</v>
      </c>
      <c r="J7681" s="156" t="s">
        <v>4328</v>
      </c>
      <c r="K7681" s="151" t="str">
        <f>IFERROR(IF(VLOOKUP(B7681,comp!$D:$L,1,FALSE)=B7681,"",""),"Novo")</f>
        <v/>
      </c>
    </row>
    <row r="7682" spans="1:11">
      <c r="A7682" s="151">
        <v>21123</v>
      </c>
      <c r="B7682" s="151">
        <v>37975</v>
      </c>
      <c r="C7682" s="151" t="s">
        <v>5698</v>
      </c>
      <c r="D7682" s="151" t="s">
        <v>727</v>
      </c>
      <c r="E7682" s="151">
        <v>0.4518296</v>
      </c>
      <c r="F7682" s="154" t="s">
        <v>7655</v>
      </c>
      <c r="G7682" s="156">
        <v>2.5212091679999999</v>
      </c>
      <c r="H7682" s="156">
        <v>0</v>
      </c>
      <c r="I7682" s="156">
        <v>23.947663370000001</v>
      </c>
      <c r="J7682" s="156" t="s">
        <v>4328</v>
      </c>
      <c r="K7682" s="151" t="str">
        <f>IFERROR(IF(VLOOKUP(B7682,comp!$D:$L,1,FALSE)=B7682,"",""),"Novo")</f>
        <v/>
      </c>
    </row>
    <row r="7683" spans="1:11">
      <c r="A7683" s="151">
        <v>21123</v>
      </c>
      <c r="B7683" s="151">
        <v>37976</v>
      </c>
      <c r="C7683" s="151" t="s">
        <v>5699</v>
      </c>
      <c r="D7683" s="151" t="s">
        <v>727</v>
      </c>
      <c r="E7683" s="151">
        <v>1.0057647000000001</v>
      </c>
      <c r="F7683" s="154" t="s">
        <v>8622</v>
      </c>
      <c r="G7683" s="156">
        <v>12.511712868</v>
      </c>
      <c r="H7683" s="156">
        <v>0</v>
      </c>
      <c r="I7683" s="156">
        <v>94.13107488</v>
      </c>
      <c r="J7683" s="156" t="s">
        <v>4328</v>
      </c>
      <c r="K7683" s="151" t="str">
        <f>IFERROR(IF(VLOOKUP(B7683,comp!$D:$L,1,FALSE)=B7683,"",""),"Novo")</f>
        <v/>
      </c>
    </row>
    <row r="7684" spans="1:11">
      <c r="A7684" s="151">
        <v>21123</v>
      </c>
      <c r="B7684" s="151">
        <v>37977</v>
      </c>
      <c r="C7684" s="151" t="s">
        <v>5700</v>
      </c>
      <c r="D7684" s="151" t="s">
        <v>727</v>
      </c>
      <c r="E7684" s="151">
        <v>1.391497</v>
      </c>
      <c r="F7684" s="154" t="s">
        <v>10107</v>
      </c>
      <c r="G7684" s="156">
        <v>23.947663370000001</v>
      </c>
      <c r="H7684" s="156">
        <v>0</v>
      </c>
      <c r="I7684" s="156">
        <v>1695.3082354530002</v>
      </c>
      <c r="J7684" s="156" t="s">
        <v>4328</v>
      </c>
      <c r="K7684" s="151" t="str">
        <f>IFERROR(IF(VLOOKUP(B7684,comp!$D:$L,1,FALSE)=B7684,"",""),"Novo")</f>
        <v/>
      </c>
    </row>
    <row r="7685" spans="1:11">
      <c r="A7685" s="151">
        <v>21123</v>
      </c>
      <c r="B7685" s="151">
        <v>37978</v>
      </c>
      <c r="C7685" s="151" t="s">
        <v>5701</v>
      </c>
      <c r="D7685" s="151" t="s">
        <v>727</v>
      </c>
      <c r="E7685" s="151">
        <v>2.7588240000000002</v>
      </c>
      <c r="F7685" s="154" t="s">
        <v>8914</v>
      </c>
      <c r="G7685" s="156">
        <v>94.13107488</v>
      </c>
      <c r="H7685" s="156">
        <v>0</v>
      </c>
      <c r="I7685" s="156">
        <v>2236.91520266</v>
      </c>
      <c r="J7685" s="156" t="s">
        <v>4328</v>
      </c>
      <c r="K7685" s="151" t="str">
        <f>IFERROR(IF(VLOOKUP(B7685,comp!$D:$L,1,FALSE)=B7685,"",""),"Novo")</f>
        <v/>
      </c>
    </row>
    <row r="7686" spans="1:11">
      <c r="A7686" s="151">
        <v>21123</v>
      </c>
      <c r="B7686" s="151">
        <v>37979</v>
      </c>
      <c r="C7686" s="151" t="s">
        <v>5702</v>
      </c>
      <c r="D7686" s="151" t="s">
        <v>727</v>
      </c>
      <c r="E7686" s="151">
        <v>11.707121300000001</v>
      </c>
      <c r="F7686" s="154" t="s">
        <v>10108</v>
      </c>
      <c r="G7686" s="156">
        <v>1695.3082354530002</v>
      </c>
      <c r="H7686" s="156">
        <v>0</v>
      </c>
      <c r="I7686" s="156">
        <v>4.2426204520000006</v>
      </c>
      <c r="J7686" s="156" t="s">
        <v>4328</v>
      </c>
      <c r="K7686" s="151" t="str">
        <f>IFERROR(IF(VLOOKUP(B7686,comp!$D:$L,1,FALSE)=B7686,"",""),"Novo")</f>
        <v/>
      </c>
    </row>
    <row r="7687" spans="1:11">
      <c r="A7687" s="151">
        <v>21123</v>
      </c>
      <c r="B7687" s="151">
        <v>37980</v>
      </c>
      <c r="C7687" s="151" t="s">
        <v>5703</v>
      </c>
      <c r="D7687" s="151" t="s">
        <v>727</v>
      </c>
      <c r="E7687" s="151">
        <v>13.447849</v>
      </c>
      <c r="F7687" s="154" t="s">
        <v>10109</v>
      </c>
      <c r="G7687" s="156">
        <v>2236.91520266</v>
      </c>
      <c r="H7687" s="156">
        <v>0</v>
      </c>
      <c r="I7687" s="156">
        <v>8.9375642170000003</v>
      </c>
      <c r="J7687" s="156" t="s">
        <v>4328</v>
      </c>
      <c r="K7687" s="151" t="str">
        <f>IFERROR(IF(VLOOKUP(B7687,comp!$D:$L,1,FALSE)=B7687,"",""),"Novo")</f>
        <v/>
      </c>
    </row>
    <row r="7688" spans="1:11">
      <c r="A7688" s="151">
        <v>21123</v>
      </c>
      <c r="B7688" s="151">
        <v>37981</v>
      </c>
      <c r="C7688" s="151" t="s">
        <v>5704</v>
      </c>
      <c r="D7688" s="151" t="s">
        <v>727</v>
      </c>
      <c r="E7688" s="151">
        <v>0.58599730000000005</v>
      </c>
      <c r="F7688" s="154" t="s">
        <v>10110</v>
      </c>
      <c r="G7688" s="156">
        <v>4.2426204520000006</v>
      </c>
      <c r="H7688" s="156">
        <v>0</v>
      </c>
      <c r="I7688" s="156">
        <v>19.531231439999999</v>
      </c>
      <c r="J7688" s="156" t="s">
        <v>4328</v>
      </c>
      <c r="K7688" s="151" t="str">
        <f>IFERROR(IF(VLOOKUP(B7688,comp!$D:$L,1,FALSE)=B7688,"",""),"Novo")</f>
        <v/>
      </c>
    </row>
    <row r="7689" spans="1:11">
      <c r="A7689" s="151">
        <v>21123</v>
      </c>
      <c r="B7689" s="151">
        <v>37982</v>
      </c>
      <c r="C7689" s="151" t="s">
        <v>5705</v>
      </c>
      <c r="D7689" s="151" t="s">
        <v>727</v>
      </c>
      <c r="E7689" s="151">
        <v>0.85038670000000005</v>
      </c>
      <c r="F7689" s="154" t="s">
        <v>8011</v>
      </c>
      <c r="G7689" s="156">
        <v>8.9375642170000003</v>
      </c>
      <c r="H7689" s="156">
        <v>0</v>
      </c>
      <c r="I7689" s="156">
        <v>38.538483346999996</v>
      </c>
      <c r="J7689" s="156" t="s">
        <v>4328</v>
      </c>
      <c r="K7689" s="151" t="str">
        <f>IFERROR(IF(VLOOKUP(B7689,comp!$D:$L,1,FALSE)=B7689,"",""),"Novo")</f>
        <v/>
      </c>
    </row>
    <row r="7690" spans="1:11">
      <c r="A7690" s="151">
        <v>21123</v>
      </c>
      <c r="B7690" s="151">
        <v>37983</v>
      </c>
      <c r="C7690" s="151" t="s">
        <v>5706</v>
      </c>
      <c r="D7690" s="151" t="s">
        <v>727</v>
      </c>
      <c r="E7690" s="151">
        <v>1.2568360000000001</v>
      </c>
      <c r="F7690" s="154" t="s">
        <v>10111</v>
      </c>
      <c r="G7690" s="156">
        <v>19.531231439999999</v>
      </c>
      <c r="H7690" s="156">
        <v>0</v>
      </c>
      <c r="I7690" s="156">
        <v>77.805794022000001</v>
      </c>
      <c r="J7690" s="156" t="s">
        <v>4328</v>
      </c>
      <c r="K7690" s="151" t="str">
        <f>IFERROR(IF(VLOOKUP(B7690,comp!$D:$L,1,FALSE)=B7690,"",""),"Novo")</f>
        <v/>
      </c>
    </row>
    <row r="7691" spans="1:11">
      <c r="A7691" s="151">
        <v>21123</v>
      </c>
      <c r="B7691" s="151">
        <v>37984</v>
      </c>
      <c r="C7691" s="151" t="s">
        <v>5707</v>
      </c>
      <c r="D7691" s="151" t="s">
        <v>727</v>
      </c>
      <c r="E7691" s="151">
        <v>1.7653909000000001</v>
      </c>
      <c r="F7691" s="154" t="s">
        <v>8831</v>
      </c>
      <c r="G7691" s="156">
        <v>38.538483346999996</v>
      </c>
      <c r="H7691" s="156">
        <v>0</v>
      </c>
      <c r="I7691" s="156">
        <v>0.49465479700000003</v>
      </c>
      <c r="J7691" s="156" t="s">
        <v>4328</v>
      </c>
      <c r="K7691" s="151" t="str">
        <f>IFERROR(IF(VLOOKUP(B7691,comp!$D:$L,1,FALSE)=B7691,"",""),"Novo")</f>
        <v/>
      </c>
    </row>
    <row r="7692" spans="1:11">
      <c r="A7692" s="151">
        <v>21123</v>
      </c>
      <c r="B7692" s="151">
        <v>37985</v>
      </c>
      <c r="C7692" s="151" t="s">
        <v>5708</v>
      </c>
      <c r="D7692" s="151" t="s">
        <v>727</v>
      </c>
      <c r="E7692" s="151">
        <v>2.5082461</v>
      </c>
      <c r="F7692" s="154" t="s">
        <v>10112</v>
      </c>
      <c r="G7692" s="156">
        <v>77.805794022000001</v>
      </c>
      <c r="H7692" s="156">
        <v>0</v>
      </c>
      <c r="I7692" s="156">
        <v>1231.0094873800001</v>
      </c>
      <c r="J7692" s="156" t="s">
        <v>4328</v>
      </c>
      <c r="K7692" s="151" t="str">
        <f>IFERROR(IF(VLOOKUP(B7692,comp!$D:$L,1,FALSE)=B7692,"",""),"Novo")</f>
        <v/>
      </c>
    </row>
    <row r="7693" spans="1:11">
      <c r="A7693" s="151">
        <v>21123</v>
      </c>
      <c r="B7693" s="151">
        <v>37986</v>
      </c>
      <c r="C7693" s="151" t="s">
        <v>5709</v>
      </c>
      <c r="D7693" s="151" t="s">
        <v>727</v>
      </c>
      <c r="E7693" s="151">
        <v>0.2002651</v>
      </c>
      <c r="F7693" s="154" t="s">
        <v>7153</v>
      </c>
      <c r="G7693" s="156">
        <v>0.49465479700000003</v>
      </c>
      <c r="H7693" s="156">
        <v>0</v>
      </c>
      <c r="I7693" s="156">
        <v>3108.1666690560005</v>
      </c>
      <c r="J7693" s="156" t="s">
        <v>4328</v>
      </c>
      <c r="K7693" s="151" t="str">
        <f>IFERROR(IF(VLOOKUP(B7693,comp!$D:$L,1,FALSE)=B7693,"",""),"Novo")</f>
        <v/>
      </c>
    </row>
    <row r="7694" spans="1:11">
      <c r="A7694" s="151">
        <v>21123</v>
      </c>
      <c r="B7694" s="151">
        <v>37987</v>
      </c>
      <c r="C7694" s="151" t="s">
        <v>5710</v>
      </c>
      <c r="D7694" s="151" t="s">
        <v>727</v>
      </c>
      <c r="E7694" s="151">
        <v>9.9757657000000002</v>
      </c>
      <c r="F7694" s="154" t="s">
        <v>10113</v>
      </c>
      <c r="G7694" s="156">
        <v>1231.0094873800001</v>
      </c>
      <c r="H7694" s="156">
        <v>0</v>
      </c>
      <c r="I7694" s="156">
        <v>19.407264551000001</v>
      </c>
      <c r="J7694" s="156" t="s">
        <v>4328</v>
      </c>
      <c r="K7694" s="151" t="str">
        <f>IFERROR(IF(VLOOKUP(B7694,comp!$D:$L,1,FALSE)=B7694,"",""),"Novo")</f>
        <v/>
      </c>
    </row>
    <row r="7695" spans="1:11">
      <c r="A7695" s="151">
        <v>21123</v>
      </c>
      <c r="B7695" s="151">
        <v>37988</v>
      </c>
      <c r="C7695" s="151" t="s">
        <v>5711</v>
      </c>
      <c r="D7695" s="151" t="s">
        <v>727</v>
      </c>
      <c r="E7695" s="151">
        <v>15.851523200000001</v>
      </c>
      <c r="F7695" s="154" t="s">
        <v>10114</v>
      </c>
      <c r="G7695" s="156">
        <v>3108.1666690560005</v>
      </c>
      <c r="H7695" s="156">
        <v>0</v>
      </c>
      <c r="I7695" s="156">
        <v>23.612085752999999</v>
      </c>
      <c r="J7695" s="156" t="s">
        <v>4328</v>
      </c>
      <c r="K7695" s="151" t="str">
        <f>IFERROR(IF(VLOOKUP(B7695,comp!$D:$L,1,FALSE)=B7695,"",""),"Novo")</f>
        <v/>
      </c>
    </row>
    <row r="7696" spans="1:11">
      <c r="A7696" s="151">
        <v>21123</v>
      </c>
      <c r="B7696" s="151">
        <v>37989</v>
      </c>
      <c r="C7696" s="151" t="s">
        <v>5712</v>
      </c>
      <c r="D7696" s="151" t="s">
        <v>727</v>
      </c>
      <c r="E7696" s="151">
        <v>1.2528899</v>
      </c>
      <c r="F7696" s="154" t="s">
        <v>10115</v>
      </c>
      <c r="G7696" s="156">
        <v>19.407264551000001</v>
      </c>
      <c r="H7696" s="156">
        <v>0</v>
      </c>
      <c r="I7696" s="156">
        <v>41.816294927999998</v>
      </c>
      <c r="J7696" s="156" t="s">
        <v>4328</v>
      </c>
      <c r="K7696" s="151" t="str">
        <f>IFERROR(IF(VLOOKUP(B7696,comp!$D:$L,1,FALSE)=B7696,"",""),"Novo")</f>
        <v/>
      </c>
    </row>
    <row r="7697" spans="1:11">
      <c r="A7697" s="151">
        <v>21123</v>
      </c>
      <c r="B7697" s="151">
        <v>37990</v>
      </c>
      <c r="C7697" s="151" t="s">
        <v>5713</v>
      </c>
      <c r="D7697" s="151" t="s">
        <v>727</v>
      </c>
      <c r="E7697" s="151">
        <v>1.3816317</v>
      </c>
      <c r="F7697" s="154" t="s">
        <v>8850</v>
      </c>
      <c r="G7697" s="156">
        <v>23.612085752999999</v>
      </c>
      <c r="H7697" s="156">
        <v>0</v>
      </c>
      <c r="I7697" s="156">
        <v>100.68368984599999</v>
      </c>
      <c r="J7697" s="156" t="s">
        <v>4328</v>
      </c>
      <c r="K7697" s="151" t="str">
        <f>IFERROR(IF(VLOOKUP(B7697,comp!$D:$L,1,FALSE)=B7697,"",""),"Novo")</f>
        <v/>
      </c>
    </row>
    <row r="7698" spans="1:11">
      <c r="A7698" s="151">
        <v>21123</v>
      </c>
      <c r="B7698" s="151">
        <v>37991</v>
      </c>
      <c r="C7698" s="151" t="s">
        <v>5714</v>
      </c>
      <c r="D7698" s="151" t="s">
        <v>727</v>
      </c>
      <c r="E7698" s="151">
        <v>1.8388872000000001</v>
      </c>
      <c r="F7698" s="154" t="s">
        <v>10116</v>
      </c>
      <c r="G7698" s="156">
        <v>41.816294927999998</v>
      </c>
      <c r="H7698" s="156">
        <v>0</v>
      </c>
      <c r="I7698" s="156">
        <v>231.76836904999999</v>
      </c>
      <c r="J7698" s="156" t="s">
        <v>4328</v>
      </c>
      <c r="K7698" s="151" t="str">
        <f>IFERROR(IF(VLOOKUP(B7698,comp!$D:$L,1,FALSE)=B7698,"",""),"Novo")</f>
        <v/>
      </c>
    </row>
    <row r="7699" spans="1:11">
      <c r="A7699" s="151">
        <v>21123</v>
      </c>
      <c r="B7699" s="151">
        <v>37992</v>
      </c>
      <c r="C7699" s="151" t="s">
        <v>5715</v>
      </c>
      <c r="D7699" s="151" t="s">
        <v>727</v>
      </c>
      <c r="E7699" s="151">
        <v>2.8530373999999998</v>
      </c>
      <c r="F7699" s="154" t="s">
        <v>10117</v>
      </c>
      <c r="G7699" s="156">
        <v>100.68368984599999</v>
      </c>
      <c r="H7699" s="156">
        <v>0</v>
      </c>
      <c r="I7699" s="156">
        <v>1314.17295975</v>
      </c>
      <c r="J7699" s="156" t="s">
        <v>4328</v>
      </c>
      <c r="K7699" s="151" t="str">
        <f>IFERROR(IF(VLOOKUP(B7699,comp!$D:$L,1,FALSE)=B7699,"",""),"Novo")</f>
        <v/>
      </c>
    </row>
    <row r="7700" spans="1:11">
      <c r="A7700" s="151">
        <v>21123</v>
      </c>
      <c r="B7700" s="151">
        <v>37993</v>
      </c>
      <c r="C7700" s="151" t="s">
        <v>5716</v>
      </c>
      <c r="D7700" s="151" t="s">
        <v>727</v>
      </c>
      <c r="E7700" s="151">
        <v>4.3288824999999997</v>
      </c>
      <c r="F7700" s="154" t="s">
        <v>10118</v>
      </c>
      <c r="G7700" s="156">
        <v>231.76836904999999</v>
      </c>
      <c r="H7700" s="156">
        <v>0</v>
      </c>
      <c r="I7700" s="156">
        <v>2232.7666717980001</v>
      </c>
      <c r="J7700" s="156" t="s">
        <v>4328</v>
      </c>
      <c r="K7700" s="151" t="str">
        <f>IFERROR(IF(VLOOKUP(B7700,comp!$D:$L,1,FALSE)=B7700,"",""),"Novo")</f>
        <v/>
      </c>
    </row>
    <row r="7701" spans="1:11">
      <c r="A7701" s="151">
        <v>21123</v>
      </c>
      <c r="B7701" s="151">
        <v>37994</v>
      </c>
      <c r="C7701" s="151" t="s">
        <v>5717</v>
      </c>
      <c r="D7701" s="151" t="s">
        <v>727</v>
      </c>
      <c r="E7701" s="151">
        <v>10.3072389</v>
      </c>
      <c r="F7701" s="154" t="s">
        <v>10119</v>
      </c>
      <c r="G7701" s="156">
        <v>1314.17295975</v>
      </c>
      <c r="H7701" s="156">
        <v>0</v>
      </c>
      <c r="I7701" s="156">
        <v>5177.005291894</v>
      </c>
      <c r="J7701" s="156" t="s">
        <v>4328</v>
      </c>
      <c r="K7701" s="151" t="str">
        <f>IFERROR(IF(VLOOKUP(B7701,comp!$D:$L,1,FALSE)=B7701,"",""),"Novo")</f>
        <v/>
      </c>
    </row>
    <row r="7702" spans="1:11">
      <c r="A7702" s="151">
        <v>21123</v>
      </c>
      <c r="B7702" s="151">
        <v>37995</v>
      </c>
      <c r="C7702" s="151" t="s">
        <v>5718</v>
      </c>
      <c r="D7702" s="151" t="s">
        <v>727</v>
      </c>
      <c r="E7702" s="151">
        <v>13.435024200000001</v>
      </c>
      <c r="F7702" s="154" t="s">
        <v>10120</v>
      </c>
      <c r="G7702" s="156">
        <v>2232.7666717980001</v>
      </c>
      <c r="H7702" s="156">
        <v>0</v>
      </c>
      <c r="I7702" s="156">
        <v>25.652279080999996</v>
      </c>
      <c r="J7702" s="156" t="s">
        <v>4328</v>
      </c>
      <c r="K7702" s="151" t="str">
        <f>IFERROR(IF(VLOOKUP(B7702,comp!$D:$L,1,FALSE)=B7702,"",""),"Novo")</f>
        <v/>
      </c>
    </row>
    <row r="7703" spans="1:11">
      <c r="A7703" s="151">
        <v>21123</v>
      </c>
      <c r="B7703" s="151">
        <v>37996</v>
      </c>
      <c r="C7703" s="151" t="s">
        <v>5719</v>
      </c>
      <c r="D7703" s="151" t="s">
        <v>727</v>
      </c>
      <c r="E7703" s="151">
        <v>20.457619900000001</v>
      </c>
      <c r="F7703" s="154" t="s">
        <v>10121</v>
      </c>
      <c r="G7703" s="156">
        <v>5177.005291894</v>
      </c>
      <c r="H7703" s="156">
        <v>0</v>
      </c>
      <c r="I7703" s="156">
        <v>45.955764848000001</v>
      </c>
      <c r="J7703" s="156" t="s">
        <v>4328</v>
      </c>
      <c r="K7703" s="151" t="str">
        <f>IFERROR(IF(VLOOKUP(B7703,comp!$D:$L,1,FALSE)=B7703,"",""),"Novo")</f>
        <v/>
      </c>
    </row>
    <row r="7704" spans="1:11">
      <c r="A7704" s="151">
        <v>21123</v>
      </c>
      <c r="B7704" s="151">
        <v>37997</v>
      </c>
      <c r="C7704" s="151" t="s">
        <v>5720</v>
      </c>
      <c r="D7704" s="151" t="s">
        <v>727</v>
      </c>
      <c r="E7704" s="151">
        <v>1.4403300999999999</v>
      </c>
      <c r="F7704" s="154" t="s">
        <v>9325</v>
      </c>
      <c r="G7704" s="156">
        <v>25.652279080999996</v>
      </c>
      <c r="H7704" s="156">
        <v>0</v>
      </c>
      <c r="I7704" s="156">
        <v>6.4647339239999999</v>
      </c>
      <c r="J7704" s="156" t="s">
        <v>4328</v>
      </c>
      <c r="K7704" s="151" t="str">
        <f>IFERROR(IF(VLOOKUP(B7704,comp!$D:$L,1,FALSE)=B7704,"",""),"Novo")</f>
        <v/>
      </c>
    </row>
    <row r="7705" spans="1:11">
      <c r="A7705" s="151">
        <v>21123</v>
      </c>
      <c r="B7705" s="151">
        <v>37998</v>
      </c>
      <c r="C7705" s="151" t="s">
        <v>5721</v>
      </c>
      <c r="D7705" s="151" t="s">
        <v>727</v>
      </c>
      <c r="E7705" s="151">
        <v>1.9276747000000001</v>
      </c>
      <c r="F7705" s="154" t="s">
        <v>10122</v>
      </c>
      <c r="G7705" s="156">
        <v>45.955764848000001</v>
      </c>
      <c r="H7705" s="156">
        <v>0</v>
      </c>
      <c r="I7705" s="156">
        <v>8.8162406999999998</v>
      </c>
      <c r="J7705" s="156" t="s">
        <v>4328</v>
      </c>
      <c r="K7705" s="151" t="str">
        <f>IFERROR(IF(VLOOKUP(B7705,comp!$D:$L,1,FALSE)=B7705,"",""),"Novo")</f>
        <v/>
      </c>
    </row>
    <row r="7706" spans="1:11">
      <c r="A7706" s="151">
        <v>21123</v>
      </c>
      <c r="B7706" s="151">
        <v>37999</v>
      </c>
      <c r="C7706" s="151" t="s">
        <v>5722</v>
      </c>
      <c r="D7706" s="151" t="s">
        <v>727</v>
      </c>
      <c r="E7706" s="151">
        <v>0.72312460000000001</v>
      </c>
      <c r="F7706" s="154" t="s">
        <v>7780</v>
      </c>
      <c r="G7706" s="156">
        <v>6.4647339239999999</v>
      </c>
      <c r="H7706" s="156">
        <v>0</v>
      </c>
      <c r="I7706" s="156">
        <v>0.12095811999999999</v>
      </c>
      <c r="J7706" s="156" t="s">
        <v>4328</v>
      </c>
      <c r="K7706" s="151" t="str">
        <f>IFERROR(IF(VLOOKUP(B7706,comp!$D:$L,1,FALSE)=B7706,"",""),"Novo")</f>
        <v/>
      </c>
    </row>
    <row r="7707" spans="1:11">
      <c r="A7707" s="151">
        <v>21123</v>
      </c>
      <c r="B7707" s="151">
        <v>38000</v>
      </c>
      <c r="C7707" s="151" t="s">
        <v>5723</v>
      </c>
      <c r="D7707" s="151" t="s">
        <v>727</v>
      </c>
      <c r="E7707" s="151">
        <v>0.84446750000000004</v>
      </c>
      <c r="F7707" s="154" t="s">
        <v>10123</v>
      </c>
      <c r="G7707" s="156">
        <v>8.8162406999999998</v>
      </c>
      <c r="H7707" s="156">
        <v>0</v>
      </c>
      <c r="I7707" s="156">
        <v>1.4688109380000001</v>
      </c>
      <c r="J7707" s="156" t="s">
        <v>4328</v>
      </c>
      <c r="K7707" s="151" t="str">
        <f>IFERROR(IF(VLOOKUP(B7707,comp!$D:$L,1,FALSE)=B7707,"",""),"Novo")</f>
        <v/>
      </c>
    </row>
    <row r="7708" spans="1:11">
      <c r="A7708" s="151">
        <v>21123</v>
      </c>
      <c r="B7708" s="151">
        <v>38001</v>
      </c>
      <c r="C7708" s="151" t="s">
        <v>5724</v>
      </c>
      <c r="D7708" s="151" t="s">
        <v>727</v>
      </c>
      <c r="E7708" s="151">
        <v>9.9145999999999998E-2</v>
      </c>
      <c r="F7708" s="154" t="s">
        <v>8364</v>
      </c>
      <c r="G7708" s="156">
        <v>0.12095811999999999</v>
      </c>
      <c r="H7708" s="156">
        <v>0</v>
      </c>
      <c r="I7708" s="156">
        <v>68.506347442999996</v>
      </c>
      <c r="J7708" s="156" t="s">
        <v>4328</v>
      </c>
      <c r="K7708" s="151" t="str">
        <f>IFERROR(IF(VLOOKUP(B7708,comp!$D:$L,1,FALSE)=B7708,"",""),"Novo")</f>
        <v/>
      </c>
    </row>
    <row r="7709" spans="1:11">
      <c r="A7709" s="151">
        <v>21123</v>
      </c>
      <c r="B7709" s="151">
        <v>38002</v>
      </c>
      <c r="C7709" s="151" t="s">
        <v>5725</v>
      </c>
      <c r="D7709" s="151" t="s">
        <v>727</v>
      </c>
      <c r="E7709" s="151">
        <v>0.34479130000000002</v>
      </c>
      <c r="F7709" s="154" t="s">
        <v>7900</v>
      </c>
      <c r="G7709" s="156">
        <v>1.4688109380000001</v>
      </c>
      <c r="H7709" s="156">
        <v>0</v>
      </c>
      <c r="I7709" s="156">
        <v>90.587830206999996</v>
      </c>
      <c r="J7709" s="156" t="s">
        <v>4328</v>
      </c>
      <c r="K7709" s="151" t="str">
        <f>IFERROR(IF(VLOOKUP(B7709,comp!$D:$L,1,FALSE)=B7709,"",""),"Novo")</f>
        <v/>
      </c>
    </row>
    <row r="7710" spans="1:11">
      <c r="A7710" s="151">
        <v>21123</v>
      </c>
      <c r="B7710" s="151">
        <v>38003</v>
      </c>
      <c r="C7710" s="151" t="s">
        <v>5726</v>
      </c>
      <c r="D7710" s="151" t="s">
        <v>727</v>
      </c>
      <c r="E7710" s="151">
        <v>2.3533613</v>
      </c>
      <c r="F7710" s="154" t="s">
        <v>10124</v>
      </c>
      <c r="G7710" s="156">
        <v>68.506347442999996</v>
      </c>
      <c r="H7710" s="156">
        <v>0</v>
      </c>
      <c r="I7710" s="156">
        <v>30.811224927999998</v>
      </c>
      <c r="J7710" s="156" t="s">
        <v>4328</v>
      </c>
      <c r="K7710" s="151" t="str">
        <f>IFERROR(IF(VLOOKUP(B7710,comp!$D:$L,1,FALSE)=B7710,"",""),"Novo")</f>
        <v/>
      </c>
    </row>
    <row r="7711" spans="1:11">
      <c r="A7711" s="151">
        <v>21123</v>
      </c>
      <c r="B7711" s="151">
        <v>38004</v>
      </c>
      <c r="C7711" s="151" t="s">
        <v>5727</v>
      </c>
      <c r="D7711" s="151" t="s">
        <v>727</v>
      </c>
      <c r="E7711" s="151">
        <v>2.7065380999999999</v>
      </c>
      <c r="F7711" s="154" t="s">
        <v>10125</v>
      </c>
      <c r="G7711" s="156">
        <v>90.587830206999996</v>
      </c>
      <c r="H7711" s="156">
        <v>0</v>
      </c>
      <c r="I7711" s="156">
        <v>54.405450956000003</v>
      </c>
      <c r="J7711" s="156" t="s">
        <v>4328</v>
      </c>
      <c r="K7711" s="151" t="str">
        <f>IFERROR(IF(VLOOKUP(B7711,comp!$D:$L,1,FALSE)=B7711,"",""),"Novo")</f>
        <v/>
      </c>
    </row>
    <row r="7712" spans="1:11">
      <c r="A7712" s="151">
        <v>21123</v>
      </c>
      <c r="B7712" s="151">
        <v>38005</v>
      </c>
      <c r="C7712" s="151" t="s">
        <v>5728</v>
      </c>
      <c r="D7712" s="151" t="s">
        <v>727</v>
      </c>
      <c r="E7712" s="151">
        <v>1.5784438999999999</v>
      </c>
      <c r="F7712" s="154" t="s">
        <v>9907</v>
      </c>
      <c r="G7712" s="156">
        <v>30.811224927999998</v>
      </c>
      <c r="H7712" s="156">
        <v>0</v>
      </c>
      <c r="I7712" s="156">
        <v>72.429160366999994</v>
      </c>
      <c r="J7712" s="156" t="s">
        <v>4328</v>
      </c>
      <c r="K7712" s="151" t="str">
        <f>IFERROR(IF(VLOOKUP(B7712,comp!$D:$L,1,FALSE)=B7712,"",""),"Novo")</f>
        <v/>
      </c>
    </row>
    <row r="7713" spans="1:11">
      <c r="A7713" s="151">
        <v>21123</v>
      </c>
      <c r="B7713" s="151">
        <v>38006</v>
      </c>
      <c r="C7713" s="151" t="s">
        <v>5729</v>
      </c>
      <c r="D7713" s="151" t="s">
        <v>727</v>
      </c>
      <c r="E7713" s="151">
        <v>2.0973573999999999</v>
      </c>
      <c r="F7713" s="154" t="s">
        <v>10126</v>
      </c>
      <c r="G7713" s="156">
        <v>54.405450956000003</v>
      </c>
      <c r="H7713" s="156">
        <v>0</v>
      </c>
      <c r="I7713" s="156">
        <v>185.43584116700001</v>
      </c>
      <c r="J7713" s="156" t="s">
        <v>4328</v>
      </c>
      <c r="K7713" s="151" t="str">
        <f>IFERROR(IF(VLOOKUP(B7713,comp!$D:$L,1,FALSE)=B7713,"",""),"Novo")</f>
        <v/>
      </c>
    </row>
    <row r="7714" spans="1:11">
      <c r="A7714" s="151">
        <v>21123</v>
      </c>
      <c r="B7714" s="151">
        <v>38007</v>
      </c>
      <c r="C7714" s="151" t="s">
        <v>5730</v>
      </c>
      <c r="D7714" s="151" t="s">
        <v>727</v>
      </c>
      <c r="E7714" s="151">
        <v>2.4199519</v>
      </c>
      <c r="F7714" s="154" t="s">
        <v>10127</v>
      </c>
      <c r="G7714" s="156">
        <v>72.429160366999994</v>
      </c>
      <c r="H7714" s="156">
        <v>0</v>
      </c>
      <c r="I7714" s="156">
        <v>277.92170177200001</v>
      </c>
      <c r="J7714" s="156" t="s">
        <v>4328</v>
      </c>
      <c r="K7714" s="151" t="str">
        <f>IFERROR(IF(VLOOKUP(B7714,comp!$D:$L,1,FALSE)=B7714,"",""),"Novo")</f>
        <v/>
      </c>
    </row>
    <row r="7715" spans="1:11">
      <c r="A7715" s="151">
        <v>21123</v>
      </c>
      <c r="B7715" s="151">
        <v>38008</v>
      </c>
      <c r="C7715" s="151" t="s">
        <v>5731</v>
      </c>
      <c r="D7715" s="151" t="s">
        <v>727</v>
      </c>
      <c r="E7715" s="151">
        <v>3.8721203000000002</v>
      </c>
      <c r="F7715" s="154" t="s">
        <v>10128</v>
      </c>
      <c r="G7715" s="156">
        <v>185.43584116700001</v>
      </c>
      <c r="H7715" s="156">
        <v>0</v>
      </c>
      <c r="I7715" s="156">
        <v>2.1055946699999999</v>
      </c>
      <c r="J7715" s="156" t="s">
        <v>4328</v>
      </c>
      <c r="K7715" s="151" t="str">
        <f>IFERROR(IF(VLOOKUP(B7715,comp!$D:$L,1,FALSE)=B7715,"",""),"Novo")</f>
        <v/>
      </c>
    </row>
    <row r="7716" spans="1:11">
      <c r="A7716" s="151">
        <v>21123</v>
      </c>
      <c r="B7716" s="151">
        <v>38009</v>
      </c>
      <c r="C7716" s="151" t="s">
        <v>5732</v>
      </c>
      <c r="D7716" s="151" t="s">
        <v>727</v>
      </c>
      <c r="E7716" s="151">
        <v>4.7402644</v>
      </c>
      <c r="F7716" s="154" t="s">
        <v>10129</v>
      </c>
      <c r="G7716" s="156">
        <v>277.92170177200001</v>
      </c>
      <c r="H7716" s="156">
        <v>0</v>
      </c>
      <c r="I7716" s="156">
        <v>8.4622897590000008</v>
      </c>
      <c r="J7716" s="156" t="s">
        <v>4328</v>
      </c>
      <c r="K7716" s="151" t="str">
        <f>IFERROR(IF(VLOOKUP(B7716,comp!$D:$L,1,FALSE)=B7716,"",""),"Novo")</f>
        <v/>
      </c>
    </row>
    <row r="7717" spans="1:11">
      <c r="A7717" s="151">
        <v>21123</v>
      </c>
      <c r="B7717" s="151">
        <v>38010</v>
      </c>
      <c r="C7717" s="151" t="s">
        <v>5733</v>
      </c>
      <c r="D7717" s="151" t="s">
        <v>727</v>
      </c>
      <c r="E7717" s="151">
        <v>0.4128617</v>
      </c>
      <c r="F7717" s="154" t="s">
        <v>10130</v>
      </c>
      <c r="G7717" s="156">
        <v>2.1055946699999999</v>
      </c>
      <c r="H7717" s="156">
        <v>0</v>
      </c>
      <c r="I7717" s="156">
        <v>122.983965</v>
      </c>
      <c r="J7717" s="156" t="s">
        <v>4328</v>
      </c>
      <c r="K7717" s="151" t="str">
        <f>IFERROR(IF(VLOOKUP(B7717,comp!$D:$L,1,FALSE)=B7717,"",""),"Novo")</f>
        <v/>
      </c>
    </row>
    <row r="7718" spans="1:11">
      <c r="A7718" s="151">
        <v>21123</v>
      </c>
      <c r="B7718" s="151">
        <v>38011</v>
      </c>
      <c r="C7718" s="151" t="s">
        <v>5734</v>
      </c>
      <c r="D7718" s="151" t="s">
        <v>727</v>
      </c>
      <c r="E7718" s="151">
        <v>0.82720329999999997</v>
      </c>
      <c r="F7718" s="154" t="s">
        <v>7570</v>
      </c>
      <c r="G7718" s="156">
        <v>8.4622897590000008</v>
      </c>
      <c r="H7718" s="156">
        <v>0</v>
      </c>
      <c r="I7718" s="156">
        <v>203.00437924999997</v>
      </c>
      <c r="J7718" s="156" t="s">
        <v>4328</v>
      </c>
      <c r="K7718" s="151" t="str">
        <f>IFERROR(IF(VLOOKUP(B7718,comp!$D:$L,1,FALSE)=B7718,"",""),"Novo")</f>
        <v/>
      </c>
    </row>
    <row r="7719" spans="1:11">
      <c r="A7719" s="151">
        <v>21123</v>
      </c>
      <c r="B7719" s="151">
        <v>38012</v>
      </c>
      <c r="C7719" s="151" t="s">
        <v>5735</v>
      </c>
      <c r="D7719" s="151" t="s">
        <v>727</v>
      </c>
      <c r="E7719" s="151">
        <v>3.153435</v>
      </c>
      <c r="F7719" s="154" t="s">
        <v>7163</v>
      </c>
      <c r="G7719" s="156">
        <v>122.983965</v>
      </c>
      <c r="H7719" s="156">
        <v>0</v>
      </c>
      <c r="I7719" s="156">
        <v>566.10457216000009</v>
      </c>
      <c r="J7719" s="156" t="s">
        <v>4328</v>
      </c>
      <c r="K7719" s="151" t="str">
        <f>IFERROR(IF(VLOOKUP(B7719,comp!$D:$L,1,FALSE)=B7719,"",""),"Novo")</f>
        <v/>
      </c>
    </row>
    <row r="7720" spans="1:11">
      <c r="A7720" s="151">
        <v>21123</v>
      </c>
      <c r="B7720" s="151">
        <v>38013</v>
      </c>
      <c r="C7720" s="151" t="s">
        <v>5736</v>
      </c>
      <c r="D7720" s="151" t="s">
        <v>727</v>
      </c>
      <c r="E7720" s="151">
        <v>4.0511749999999997</v>
      </c>
      <c r="F7720" s="154" t="s">
        <v>7694</v>
      </c>
      <c r="G7720" s="156">
        <v>203.00437924999997</v>
      </c>
      <c r="H7720" s="156">
        <v>0</v>
      </c>
      <c r="I7720" s="156">
        <v>3128.7563839159998</v>
      </c>
      <c r="J7720" s="156" t="s">
        <v>4328</v>
      </c>
      <c r="K7720" s="151" t="str">
        <f>IFERROR(IF(VLOOKUP(B7720,comp!$D:$L,1,FALSE)=B7720,"",""),"Novo")</f>
        <v/>
      </c>
    </row>
    <row r="7721" spans="1:11">
      <c r="A7721" s="151">
        <v>21123</v>
      </c>
      <c r="B7721" s="151">
        <v>38014</v>
      </c>
      <c r="C7721" s="151" t="s">
        <v>5737</v>
      </c>
      <c r="D7721" s="151" t="s">
        <v>727</v>
      </c>
      <c r="E7721" s="151">
        <v>6.7651120000000002</v>
      </c>
      <c r="F7721" s="154" t="s">
        <v>10131</v>
      </c>
      <c r="G7721" s="156">
        <v>566.10457216000009</v>
      </c>
      <c r="H7721" s="156">
        <v>0</v>
      </c>
      <c r="I7721" s="156">
        <v>4230.9708197310001</v>
      </c>
      <c r="J7721" s="156" t="s">
        <v>4328</v>
      </c>
      <c r="K7721" s="151" t="str">
        <f>IFERROR(IF(VLOOKUP(B7721,comp!$D:$L,1,FALSE)=B7721,"",""),"Novo")</f>
        <v/>
      </c>
    </row>
    <row r="7722" spans="1:11">
      <c r="A7722" s="151">
        <v>21123</v>
      </c>
      <c r="B7722" s="151">
        <v>38015</v>
      </c>
      <c r="C7722" s="151" t="s">
        <v>5738</v>
      </c>
      <c r="D7722" s="151" t="s">
        <v>727</v>
      </c>
      <c r="E7722" s="151">
        <v>15.9038092</v>
      </c>
      <c r="F7722" s="154" t="s">
        <v>10132</v>
      </c>
      <c r="G7722" s="156">
        <v>3128.7563839159998</v>
      </c>
      <c r="H7722" s="156">
        <v>0</v>
      </c>
      <c r="I7722" s="156">
        <v>9.6133149499999995</v>
      </c>
      <c r="J7722" s="156" t="s">
        <v>4328</v>
      </c>
      <c r="K7722" s="151" t="str">
        <f>IFERROR(IF(VLOOKUP(B7722,comp!$D:$L,1,FALSE)=B7722,"",""),"Novo")</f>
        <v/>
      </c>
    </row>
    <row r="7723" spans="1:11">
      <c r="A7723" s="151">
        <v>21123</v>
      </c>
      <c r="B7723" s="151">
        <v>38016</v>
      </c>
      <c r="C7723" s="151" t="s">
        <v>5739</v>
      </c>
      <c r="D7723" s="151" t="s">
        <v>727</v>
      </c>
      <c r="E7723" s="151">
        <v>18.494430300000001</v>
      </c>
      <c r="F7723" s="154" t="s">
        <v>10133</v>
      </c>
      <c r="G7723" s="156">
        <v>4230.9708197310001</v>
      </c>
      <c r="H7723" s="156">
        <v>0</v>
      </c>
      <c r="I7723" s="156">
        <v>12.155300826</v>
      </c>
      <c r="J7723" s="156" t="s">
        <v>4328</v>
      </c>
      <c r="K7723" s="151" t="str">
        <f>IFERROR(IF(VLOOKUP(B7723,comp!$D:$L,1,FALSE)=B7723,"",""),"Novo")</f>
        <v/>
      </c>
    </row>
    <row r="7724" spans="1:11">
      <c r="A7724" s="151">
        <v>21123</v>
      </c>
      <c r="B7724" s="151">
        <v>38017</v>
      </c>
      <c r="C7724" s="151" t="s">
        <v>5740</v>
      </c>
      <c r="D7724" s="151" t="s">
        <v>727</v>
      </c>
      <c r="E7724" s="151">
        <v>0.8819555</v>
      </c>
      <c r="F7724" s="154" t="s">
        <v>10134</v>
      </c>
      <c r="G7724" s="156">
        <v>9.6133149499999995</v>
      </c>
      <c r="H7724" s="156">
        <v>0</v>
      </c>
      <c r="I7724" s="156">
        <v>4.8726956719999999</v>
      </c>
      <c r="J7724" s="156" t="s">
        <v>4328</v>
      </c>
      <c r="K7724" s="151" t="str">
        <f>IFERROR(IF(VLOOKUP(B7724,comp!$D:$L,1,FALSE)=B7724,"",""),"Novo")</f>
        <v/>
      </c>
    </row>
    <row r="7725" spans="1:11">
      <c r="A7725" s="151">
        <v>21123</v>
      </c>
      <c r="B7725" s="151">
        <v>38018</v>
      </c>
      <c r="C7725" s="151" t="s">
        <v>5741</v>
      </c>
      <c r="D7725" s="151" t="s">
        <v>727</v>
      </c>
      <c r="E7725" s="151">
        <v>0.99146009999999996</v>
      </c>
      <c r="F7725" s="154" t="s">
        <v>10135</v>
      </c>
      <c r="G7725" s="156">
        <v>12.155300826</v>
      </c>
      <c r="H7725" s="156">
        <v>0</v>
      </c>
      <c r="I7725" s="156">
        <v>7.3940625000000004</v>
      </c>
      <c r="J7725" s="156" t="s">
        <v>4328</v>
      </c>
      <c r="K7725" s="151" t="str">
        <f>IFERROR(IF(VLOOKUP(B7725,comp!$D:$L,1,FALSE)=B7725,"",""),"Novo")</f>
        <v/>
      </c>
    </row>
    <row r="7726" spans="1:11">
      <c r="A7726" s="151">
        <v>21123</v>
      </c>
      <c r="B7726" s="151">
        <v>38019</v>
      </c>
      <c r="C7726" s="151" t="s">
        <v>5742</v>
      </c>
      <c r="D7726" s="151" t="s">
        <v>727</v>
      </c>
      <c r="E7726" s="151">
        <v>0.6279247</v>
      </c>
      <c r="F7726" s="154" t="s">
        <v>10136</v>
      </c>
      <c r="G7726" s="156">
        <v>4.8726956719999999</v>
      </c>
      <c r="H7726" s="156">
        <v>0</v>
      </c>
      <c r="I7726" s="156">
        <v>286.29770042500002</v>
      </c>
      <c r="J7726" s="156" t="s">
        <v>4328</v>
      </c>
      <c r="K7726" s="151" t="str">
        <f>IFERROR(IF(VLOOKUP(B7726,comp!$D:$L,1,FALSE)=B7726,"",""),"Novo")</f>
        <v/>
      </c>
    </row>
    <row r="7727" spans="1:11">
      <c r="A7727" s="151">
        <v>21123</v>
      </c>
      <c r="B7727" s="151">
        <v>38020</v>
      </c>
      <c r="C7727" s="151" t="s">
        <v>5743</v>
      </c>
      <c r="D7727" s="151" t="s">
        <v>727</v>
      </c>
      <c r="E7727" s="151">
        <v>0.7734375</v>
      </c>
      <c r="F7727" s="154" t="s">
        <v>10137</v>
      </c>
      <c r="G7727" s="156">
        <v>7.3940625000000004</v>
      </c>
      <c r="H7727" s="156">
        <v>0</v>
      </c>
      <c r="I7727" s="156">
        <v>613.30887526999993</v>
      </c>
      <c r="J7727" s="156" t="s">
        <v>4328</v>
      </c>
      <c r="K7727" s="151" t="str">
        <f>IFERROR(IF(VLOOKUP(B7727,comp!$D:$L,1,FALSE)=B7727,"",""),"Novo")</f>
        <v/>
      </c>
    </row>
    <row r="7728" spans="1:11">
      <c r="A7728" s="151">
        <v>21123</v>
      </c>
      <c r="B7728" s="151">
        <v>38028</v>
      </c>
      <c r="C7728" s="151" t="s">
        <v>2814</v>
      </c>
      <c r="D7728" s="151" t="s">
        <v>826</v>
      </c>
      <c r="E7728" s="151">
        <v>4.8109175000000004</v>
      </c>
      <c r="F7728" s="154" t="s">
        <v>10138</v>
      </c>
      <c r="G7728" s="156">
        <v>286.29770042500002</v>
      </c>
      <c r="H7728" s="156">
        <v>0</v>
      </c>
      <c r="I7728" s="156">
        <v>1603.5891419520001</v>
      </c>
      <c r="J7728" s="156" t="s">
        <v>4328</v>
      </c>
      <c r="K7728" s="151" t="str">
        <f>IFERROR(IF(VLOOKUP(B7728,comp!$D:$L,1,FALSE)=B7728,"",""),"Novo")</f>
        <v/>
      </c>
    </row>
    <row r="7729" spans="1:11">
      <c r="A7729" s="151">
        <v>21123</v>
      </c>
      <c r="B7729" s="151">
        <v>38029</v>
      </c>
      <c r="C7729" s="151" t="s">
        <v>2847</v>
      </c>
      <c r="D7729" s="151" t="s">
        <v>826</v>
      </c>
      <c r="E7729" s="151">
        <v>7.0414336999999998</v>
      </c>
      <c r="F7729" s="154" t="s">
        <v>10139</v>
      </c>
      <c r="G7729" s="156">
        <v>613.30887526999993</v>
      </c>
      <c r="H7729" s="156">
        <v>0</v>
      </c>
      <c r="I7729" s="156">
        <v>3950.5479184360001</v>
      </c>
      <c r="J7729" s="156" t="s">
        <v>4328</v>
      </c>
      <c r="K7729" s="151" t="str">
        <f>IFERROR(IF(VLOOKUP(B7729,comp!$D:$L,1,FALSE)=B7729,"",""),"Novo")</f>
        <v/>
      </c>
    </row>
    <row r="7730" spans="1:11">
      <c r="A7730" s="151">
        <v>21123</v>
      </c>
      <c r="B7730" s="151">
        <v>38030</v>
      </c>
      <c r="C7730" s="151" t="s">
        <v>2815</v>
      </c>
      <c r="D7730" s="151" t="s">
        <v>826</v>
      </c>
      <c r="E7730" s="151">
        <v>11.385892800000001</v>
      </c>
      <c r="F7730" s="154" t="s">
        <v>10140</v>
      </c>
      <c r="G7730" s="156">
        <v>1603.5891419520001</v>
      </c>
      <c r="H7730" s="156">
        <v>0</v>
      </c>
      <c r="I7730" s="156">
        <v>159.74081844</v>
      </c>
      <c r="J7730" s="156" t="s">
        <v>4328</v>
      </c>
      <c r="K7730" s="151" t="str">
        <f>IFERROR(IF(VLOOKUP(B7730,comp!$D:$L,1,FALSE)=B7730,"",""),"Novo")</f>
        <v/>
      </c>
    </row>
    <row r="7731" spans="1:11">
      <c r="A7731" s="151">
        <v>21123</v>
      </c>
      <c r="B7731" s="151">
        <v>38031</v>
      </c>
      <c r="C7731" s="151" t="s">
        <v>2816</v>
      </c>
      <c r="D7731" s="151" t="s">
        <v>826</v>
      </c>
      <c r="E7731" s="151">
        <v>17.870930600000001</v>
      </c>
      <c r="F7731" s="154" t="s">
        <v>10141</v>
      </c>
      <c r="G7731" s="156">
        <v>3950.5479184360001</v>
      </c>
      <c r="H7731" s="156">
        <v>0</v>
      </c>
      <c r="I7731" s="156">
        <v>43.634031009000005</v>
      </c>
      <c r="J7731" s="156" t="s">
        <v>4328</v>
      </c>
      <c r="K7731" s="151" t="str">
        <f>IFERROR(IF(VLOOKUP(B7731,comp!$D:$L,1,FALSE)=B7731,"",""),"Novo")</f>
        <v/>
      </c>
    </row>
    <row r="7732" spans="1:11">
      <c r="A7732" s="151">
        <v>21123</v>
      </c>
      <c r="B7732" s="151">
        <v>38130</v>
      </c>
      <c r="C7732" s="151" t="s">
        <v>2812</v>
      </c>
      <c r="D7732" s="151" t="s">
        <v>826</v>
      </c>
      <c r="E7732" s="151">
        <v>3.5937191999999998</v>
      </c>
      <c r="F7732" s="154" t="s">
        <v>8729</v>
      </c>
      <c r="G7732" s="156">
        <v>159.74081844</v>
      </c>
      <c r="H7732" s="156">
        <v>0</v>
      </c>
      <c r="I7732" s="156">
        <v>12.678633408</v>
      </c>
      <c r="J7732" s="156" t="s">
        <v>4328</v>
      </c>
      <c r="K7732" s="151" t="str">
        <f>IFERROR(IF(VLOOKUP(B7732,comp!$D:$L,1,FALSE)=B7732,"",""),"Novo")</f>
        <v/>
      </c>
    </row>
    <row r="7733" spans="1:11">
      <c r="A7733" s="151">
        <v>21123</v>
      </c>
      <c r="B7733" s="151">
        <v>38428</v>
      </c>
      <c r="C7733" s="151" t="s">
        <v>5744</v>
      </c>
      <c r="D7733" s="151" t="s">
        <v>727</v>
      </c>
      <c r="E7733" s="151">
        <v>1.8783483000000001</v>
      </c>
      <c r="F7733" s="154" t="s">
        <v>10142</v>
      </c>
      <c r="G7733" s="156">
        <v>43.634031009000005</v>
      </c>
      <c r="H7733" s="156">
        <v>0</v>
      </c>
      <c r="I7733" s="156">
        <v>47.947799280000005</v>
      </c>
      <c r="J7733" s="156" t="s">
        <v>4328</v>
      </c>
      <c r="K7733" s="151" t="str">
        <f>IFERROR(IF(VLOOKUP(B7733,comp!$D:$L,1,FALSE)=B7733,"",""),"Novo")</f>
        <v/>
      </c>
    </row>
    <row r="7734" spans="1:11">
      <c r="A7734" s="151">
        <v>21123</v>
      </c>
      <c r="B7734" s="151">
        <v>38429</v>
      </c>
      <c r="C7734" s="151" t="s">
        <v>5745</v>
      </c>
      <c r="D7734" s="151" t="s">
        <v>727</v>
      </c>
      <c r="E7734" s="151">
        <v>1.0126704</v>
      </c>
      <c r="F7734" s="154" t="s">
        <v>10143</v>
      </c>
      <c r="G7734" s="156">
        <v>12.678633408</v>
      </c>
      <c r="H7734" s="156">
        <v>0</v>
      </c>
      <c r="I7734" s="156">
        <v>19.954120911</v>
      </c>
      <c r="J7734" s="156" t="s">
        <v>4328</v>
      </c>
      <c r="K7734" s="151" t="str">
        <f>IFERROR(IF(VLOOKUP(B7734,comp!$D:$L,1,FALSE)=B7734,"",""),"Novo")</f>
        <v/>
      </c>
    </row>
    <row r="7735" spans="1:11">
      <c r="A7735" s="151">
        <v>21123</v>
      </c>
      <c r="B7735" s="151">
        <v>38430</v>
      </c>
      <c r="C7735" s="151" t="s">
        <v>5746</v>
      </c>
      <c r="D7735" s="151" t="s">
        <v>727</v>
      </c>
      <c r="E7735" s="151">
        <v>1.9691088000000001</v>
      </c>
      <c r="F7735" s="154" t="s">
        <v>10144</v>
      </c>
      <c r="G7735" s="156">
        <v>47.947799280000005</v>
      </c>
      <c r="H7735" s="156">
        <v>0</v>
      </c>
      <c r="I7735" s="156">
        <v>108.88821371000002</v>
      </c>
      <c r="J7735" s="156" t="s">
        <v>4328</v>
      </c>
      <c r="K7735" s="151" t="str">
        <f>IFERROR(IF(VLOOKUP(B7735,comp!$D:$L,1,FALSE)=B7735,"",""),"Novo")</f>
        <v/>
      </c>
    </row>
    <row r="7736" spans="1:11">
      <c r="A7736" s="151">
        <v>21123</v>
      </c>
      <c r="B7736" s="151">
        <v>38431</v>
      </c>
      <c r="C7736" s="151" t="s">
        <v>5747</v>
      </c>
      <c r="D7736" s="151" t="s">
        <v>727</v>
      </c>
      <c r="E7736" s="151">
        <v>1.2701541000000001</v>
      </c>
      <c r="F7736" s="154" t="s">
        <v>7498</v>
      </c>
      <c r="G7736" s="156">
        <v>19.954120911</v>
      </c>
      <c r="H7736" s="156">
        <v>0</v>
      </c>
      <c r="I7736" s="156">
        <v>11.132232161999999</v>
      </c>
      <c r="J7736" s="156" t="s">
        <v>4328</v>
      </c>
      <c r="K7736" s="151" t="str">
        <f>IFERROR(IF(VLOOKUP(B7736,comp!$D:$L,1,FALSE)=B7736,"",""),"Novo")</f>
        <v/>
      </c>
    </row>
    <row r="7737" spans="1:11">
      <c r="A7737" s="151">
        <v>21123</v>
      </c>
      <c r="B7737" s="151">
        <v>38674</v>
      </c>
      <c r="C7737" s="151" t="s">
        <v>5748</v>
      </c>
      <c r="D7737" s="151" t="s">
        <v>727</v>
      </c>
      <c r="E7737" s="151">
        <v>2.9669813</v>
      </c>
      <c r="F7737" s="154" t="s">
        <v>8238</v>
      </c>
      <c r="G7737" s="156">
        <v>108.88821371000002</v>
      </c>
      <c r="H7737" s="156">
        <v>0</v>
      </c>
      <c r="I7737" s="156">
        <v>2.300458914</v>
      </c>
      <c r="J7737" s="156" t="s">
        <v>4328</v>
      </c>
      <c r="K7737" s="151" t="str">
        <f>IFERROR(IF(VLOOKUP(B7737,comp!$D:$L,1,FALSE)=B7737,"",""),"Novo")</f>
        <v/>
      </c>
    </row>
    <row r="7738" spans="1:11">
      <c r="A7738" s="151">
        <v>21123</v>
      </c>
      <c r="B7738" s="151">
        <v>39318</v>
      </c>
      <c r="C7738" s="151" t="s">
        <v>5749</v>
      </c>
      <c r="D7738" s="151" t="s">
        <v>727</v>
      </c>
      <c r="E7738" s="151">
        <v>0.94903939999999998</v>
      </c>
      <c r="F7738" s="154" t="s">
        <v>10145</v>
      </c>
      <c r="G7738" s="156">
        <v>11.132232161999999</v>
      </c>
      <c r="H7738" s="156">
        <v>0</v>
      </c>
      <c r="I7738" s="156">
        <v>5.2269776639999987</v>
      </c>
      <c r="J7738" s="156" t="s">
        <v>4328</v>
      </c>
      <c r="K7738" s="151" t="str">
        <f>IFERROR(IF(VLOOKUP(B7738,comp!$D:$L,1,FALSE)=B7738,"",""),"Novo")</f>
        <v/>
      </c>
    </row>
    <row r="7739" spans="1:11">
      <c r="A7739" s="151">
        <v>21123</v>
      </c>
      <c r="B7739" s="151">
        <v>39324</v>
      </c>
      <c r="C7739" s="151" t="s">
        <v>5750</v>
      </c>
      <c r="D7739" s="151" t="s">
        <v>727</v>
      </c>
      <c r="E7739" s="151">
        <v>0.43160579999999998</v>
      </c>
      <c r="F7739" s="154" t="s">
        <v>10146</v>
      </c>
      <c r="G7739" s="156">
        <v>2.300458914</v>
      </c>
      <c r="H7739" s="156">
        <v>0</v>
      </c>
      <c r="I7739" s="156">
        <v>67.259231955999994</v>
      </c>
      <c r="J7739" s="156" t="s">
        <v>4328</v>
      </c>
      <c r="K7739" s="151" t="str">
        <f>IFERROR(IF(VLOOKUP(B7739,comp!$D:$L,1,FALSE)=B7739,"",""),"Novo")</f>
        <v/>
      </c>
    </row>
    <row r="7740" spans="1:11">
      <c r="A7740" s="151">
        <v>21123</v>
      </c>
      <c r="B7740" s="151">
        <v>39325</v>
      </c>
      <c r="C7740" s="151" t="s">
        <v>5751</v>
      </c>
      <c r="D7740" s="151" t="s">
        <v>727</v>
      </c>
      <c r="E7740" s="151">
        <v>0.65012159999999997</v>
      </c>
      <c r="F7740" s="154" t="s">
        <v>10147</v>
      </c>
      <c r="G7740" s="156">
        <v>5.2269776639999987</v>
      </c>
      <c r="H7740" s="156">
        <v>0</v>
      </c>
      <c r="I7740" s="156">
        <v>153.12295270400003</v>
      </c>
      <c r="J7740" s="156" t="s">
        <v>4328</v>
      </c>
      <c r="K7740" s="151" t="str">
        <f>IFERROR(IF(VLOOKUP(B7740,comp!$D:$L,1,FALSE)=B7740,"",""),"Novo")</f>
        <v/>
      </c>
    </row>
    <row r="7741" spans="1:11">
      <c r="A7741" s="151">
        <v>21123</v>
      </c>
      <c r="B7741" s="151">
        <v>39326</v>
      </c>
      <c r="C7741" s="151" t="s">
        <v>5752</v>
      </c>
      <c r="D7741" s="151" t="s">
        <v>727</v>
      </c>
      <c r="E7741" s="151">
        <v>2.3321508999999998</v>
      </c>
      <c r="F7741" s="154" t="s">
        <v>10148</v>
      </c>
      <c r="G7741" s="156">
        <v>67.259231955999994</v>
      </c>
      <c r="H7741" s="156">
        <v>0</v>
      </c>
      <c r="I7741" s="156">
        <v>217912.88710821402</v>
      </c>
      <c r="J7741" s="156" t="s">
        <v>4328</v>
      </c>
      <c r="K7741" s="151" t="str">
        <f>IFERROR(IF(VLOOKUP(B7741,comp!$D:$L,1,FALSE)=B7741,"",""),"Novo")</f>
        <v/>
      </c>
    </row>
    <row r="7742" spans="1:11">
      <c r="A7742" s="151">
        <v>21123</v>
      </c>
      <c r="B7742" s="151">
        <v>39327</v>
      </c>
      <c r="C7742" s="151" t="s">
        <v>5753</v>
      </c>
      <c r="D7742" s="151" t="s">
        <v>727</v>
      </c>
      <c r="E7742" s="151">
        <v>3.5184502000000002</v>
      </c>
      <c r="F7742" s="154" t="s">
        <v>10149</v>
      </c>
      <c r="G7742" s="156">
        <v>153.12295270400003</v>
      </c>
      <c r="H7742" s="156">
        <v>0</v>
      </c>
      <c r="I7742" s="156">
        <v>738.41998986700003</v>
      </c>
      <c r="J7742" s="156" t="s">
        <v>4328</v>
      </c>
      <c r="K7742" s="151" t="str">
        <f>IFERROR(IF(VLOOKUP(B7742,comp!$D:$L,1,FALSE)=B7742,"",""),"Novo")</f>
        <v/>
      </c>
    </row>
    <row r="7743" spans="1:11">
      <c r="A7743" s="151">
        <v>21123</v>
      </c>
      <c r="B7743" s="151">
        <v>44247</v>
      </c>
      <c r="C7743" s="151" t="s">
        <v>5754</v>
      </c>
      <c r="D7743" s="151" t="s">
        <v>727</v>
      </c>
      <c r="E7743" s="151">
        <v>132.72641770000001</v>
      </c>
      <c r="F7743" s="154" t="s">
        <v>10150</v>
      </c>
      <c r="G7743" s="156">
        <v>217912.88710821402</v>
      </c>
      <c r="H7743" s="156">
        <v>0</v>
      </c>
      <c r="I7743" s="156">
        <v>10991.440748601</v>
      </c>
      <c r="J7743" s="156" t="s">
        <v>4328</v>
      </c>
      <c r="K7743" s="151" t="str">
        <f>IFERROR(IF(VLOOKUP(B7743,comp!$D:$L,1,FALSE)=B7743,"",""),"Novo")</f>
        <v/>
      </c>
    </row>
    <row r="7744" spans="1:11">
      <c r="A7744" s="151">
        <v>21123</v>
      </c>
      <c r="B7744" s="151">
        <v>44248</v>
      </c>
      <c r="C7744" s="151" t="s">
        <v>5755</v>
      </c>
      <c r="D7744" s="151" t="s">
        <v>727</v>
      </c>
      <c r="E7744" s="151">
        <v>7.7264831000000003</v>
      </c>
      <c r="F7744" s="154" t="s">
        <v>10151</v>
      </c>
      <c r="G7744" s="156">
        <v>738.41998986700003</v>
      </c>
      <c r="H7744" s="156">
        <v>0</v>
      </c>
      <c r="I7744" s="156">
        <v>23180.299957452</v>
      </c>
      <c r="J7744" s="156" t="s">
        <v>4328</v>
      </c>
      <c r="K7744" s="151" t="str">
        <f>IFERROR(IF(VLOOKUP(B7744,comp!$D:$L,1,FALSE)=B7744,"",""),"Novo")</f>
        <v/>
      </c>
    </row>
    <row r="7745" spans="1:11">
      <c r="A7745" s="151">
        <v>21123</v>
      </c>
      <c r="B7745" s="151">
        <v>44249</v>
      </c>
      <c r="C7745" s="151" t="s">
        <v>5756</v>
      </c>
      <c r="D7745" s="151" t="s">
        <v>727</v>
      </c>
      <c r="E7745" s="151">
        <v>29.808913700000002</v>
      </c>
      <c r="F7745" s="154" t="s">
        <v>10152</v>
      </c>
      <c r="G7745" s="156">
        <v>10991.440748601</v>
      </c>
      <c r="H7745" s="156">
        <v>0</v>
      </c>
      <c r="I7745" s="156">
        <v>4515.9545291299992</v>
      </c>
      <c r="J7745" s="156" t="s">
        <v>4328</v>
      </c>
      <c r="K7745" s="151" t="str">
        <f>IFERROR(IF(VLOOKUP(B7745,comp!$D:$L,1,FALSE)=B7745,"",""),"Novo")</f>
        <v/>
      </c>
    </row>
    <row r="7746" spans="1:11">
      <c r="A7746" s="151">
        <v>21123</v>
      </c>
      <c r="B7746" s="151">
        <v>44250</v>
      </c>
      <c r="C7746" s="151" t="s">
        <v>5757</v>
      </c>
      <c r="D7746" s="151" t="s">
        <v>727</v>
      </c>
      <c r="E7746" s="151">
        <v>43.288824900000002</v>
      </c>
      <c r="F7746" s="154" t="s">
        <v>10153</v>
      </c>
      <c r="G7746" s="156">
        <v>23180.299957452</v>
      </c>
      <c r="H7746" s="156">
        <v>0</v>
      </c>
      <c r="I7746" s="156">
        <v>3024.7513151809999</v>
      </c>
      <c r="J7746" s="156" t="s">
        <v>4328</v>
      </c>
      <c r="K7746" s="151" t="str">
        <f>IFERROR(IF(VLOOKUP(B7746,comp!$D:$L,1,FALSE)=B7746,"",""),"Novo")</f>
        <v/>
      </c>
    </row>
    <row r="7747" spans="1:11">
      <c r="A7747" s="151">
        <v>21123</v>
      </c>
      <c r="B7747" s="151">
        <v>44251</v>
      </c>
      <c r="C7747" s="151" t="s">
        <v>5758</v>
      </c>
      <c r="D7747" s="151" t="s">
        <v>727</v>
      </c>
      <c r="E7747" s="151">
        <v>19.107063799999999</v>
      </c>
      <c r="F7747" s="154" t="s">
        <v>10154</v>
      </c>
      <c r="G7747" s="156">
        <v>4515.9545291299992</v>
      </c>
      <c r="H7747" s="156">
        <v>0</v>
      </c>
      <c r="I7747" s="156">
        <v>6600.4626738959996</v>
      </c>
      <c r="J7747" s="156" t="s">
        <v>4328</v>
      </c>
      <c r="K7747" s="151" t="str">
        <f>IFERROR(IF(VLOOKUP(B7747,comp!$D:$L,1,FALSE)=B7747,"",""),"Novo")</f>
        <v/>
      </c>
    </row>
    <row r="7748" spans="1:11">
      <c r="A7748" s="151">
        <v>21123</v>
      </c>
      <c r="B7748" s="151">
        <v>44252</v>
      </c>
      <c r="C7748" s="151" t="s">
        <v>5759</v>
      </c>
      <c r="D7748" s="151" t="s">
        <v>727</v>
      </c>
      <c r="E7748" s="151">
        <v>15.6374467</v>
      </c>
      <c r="F7748" s="154" t="s">
        <v>10155</v>
      </c>
      <c r="G7748" s="156">
        <v>3024.7513151809999</v>
      </c>
      <c r="H7748" s="156">
        <v>0</v>
      </c>
      <c r="I7748" s="156">
        <v>72.243899846999994</v>
      </c>
      <c r="J7748" s="156" t="s">
        <v>4328</v>
      </c>
      <c r="K7748" s="151" t="str">
        <f>IFERROR(IF(VLOOKUP(B7748,comp!$D:$L,1,FALSE)=B7748,"",""),"Novo")</f>
        <v/>
      </c>
    </row>
    <row r="7749" spans="1:11">
      <c r="A7749" s="151">
        <v>21123</v>
      </c>
      <c r="B7749" s="151">
        <v>44253</v>
      </c>
      <c r="C7749" s="151" t="s">
        <v>5760</v>
      </c>
      <c r="D7749" s="151" t="s">
        <v>727</v>
      </c>
      <c r="E7749" s="151">
        <v>23.099540399999999</v>
      </c>
      <c r="F7749" s="154" t="s">
        <v>10156</v>
      </c>
      <c r="G7749" s="156">
        <v>6600.4626738959996</v>
      </c>
      <c r="H7749" s="156">
        <v>0</v>
      </c>
      <c r="I7749" s="156">
        <v>88.752463888999998</v>
      </c>
      <c r="J7749" s="156" t="s">
        <v>4328</v>
      </c>
      <c r="K7749" s="151" t="str">
        <f>IFERROR(IF(VLOOKUP(B7749,comp!$D:$L,1,FALSE)=B7749,"",""),"Novo")</f>
        <v/>
      </c>
    </row>
    <row r="7750" spans="1:11">
      <c r="A7750" s="151">
        <v>21123</v>
      </c>
      <c r="B7750" s="151">
        <v>44254</v>
      </c>
      <c r="C7750" s="151" t="s">
        <v>5761</v>
      </c>
      <c r="D7750" s="151" t="s">
        <v>727</v>
      </c>
      <c r="E7750" s="151">
        <v>2.4169923</v>
      </c>
      <c r="F7750" s="154" t="s">
        <v>10157</v>
      </c>
      <c r="G7750" s="156">
        <v>72.243899846999994</v>
      </c>
      <c r="H7750" s="156">
        <v>0</v>
      </c>
      <c r="I7750" s="156">
        <v>113.22093437400001</v>
      </c>
      <c r="J7750" s="156" t="s">
        <v>4328</v>
      </c>
      <c r="K7750" s="151" t="str">
        <f>IFERROR(IF(VLOOKUP(B7750,comp!$D:$L,1,FALSE)=B7750,"",""),"Novo")</f>
        <v/>
      </c>
    </row>
    <row r="7751" spans="1:11">
      <c r="A7751" s="151">
        <v>21123</v>
      </c>
      <c r="B7751" s="151">
        <v>44255</v>
      </c>
      <c r="C7751" s="151" t="s">
        <v>5762</v>
      </c>
      <c r="D7751" s="151" t="s">
        <v>727</v>
      </c>
      <c r="E7751" s="151">
        <v>2.6789152999999999</v>
      </c>
      <c r="F7751" s="154" t="s">
        <v>7058</v>
      </c>
      <c r="G7751" s="156">
        <v>88.752463888999998</v>
      </c>
      <c r="H7751" s="156">
        <v>0</v>
      </c>
      <c r="I7751" s="156">
        <v>283.41643335200001</v>
      </c>
      <c r="J7751" s="156" t="s">
        <v>4328</v>
      </c>
      <c r="K7751" s="151" t="str">
        <f>IFERROR(IF(VLOOKUP(B7751,comp!$D:$L,1,FALSE)=B7751,"",""),"Novo")</f>
        <v/>
      </c>
    </row>
    <row r="7752" spans="1:11">
      <c r="A7752" s="151">
        <v>21123</v>
      </c>
      <c r="B7752" s="151">
        <v>44256</v>
      </c>
      <c r="C7752" s="151" t="s">
        <v>5763</v>
      </c>
      <c r="D7752" s="151" t="s">
        <v>727</v>
      </c>
      <c r="E7752" s="151">
        <v>3.0256797</v>
      </c>
      <c r="F7752" s="154" t="s">
        <v>10158</v>
      </c>
      <c r="G7752" s="156">
        <v>113.22093437400001</v>
      </c>
      <c r="H7752" s="156">
        <v>0</v>
      </c>
      <c r="I7752" s="156">
        <v>370.12014616799996</v>
      </c>
      <c r="J7752" s="156" t="s">
        <v>4328</v>
      </c>
      <c r="K7752" s="151" t="str">
        <f>IFERROR(IF(VLOOKUP(B7752,comp!$D:$L,1,FALSE)=B7752,"",""),"Novo")</f>
        <v/>
      </c>
    </row>
    <row r="7753" spans="1:11">
      <c r="A7753" s="151">
        <v>21123</v>
      </c>
      <c r="B7753" s="151">
        <v>44257</v>
      </c>
      <c r="C7753" s="151" t="s">
        <v>5764</v>
      </c>
      <c r="D7753" s="151" t="s">
        <v>727</v>
      </c>
      <c r="E7753" s="151">
        <v>4.7866312000000004</v>
      </c>
      <c r="F7753" s="154" t="s">
        <v>10159</v>
      </c>
      <c r="G7753" s="156">
        <v>283.41643335200001</v>
      </c>
      <c r="H7753" s="156">
        <v>0</v>
      </c>
      <c r="I7753" s="156">
        <v>697.31072663500004</v>
      </c>
      <c r="J7753" s="156" t="s">
        <v>4328</v>
      </c>
      <c r="K7753" s="151" t="str">
        <f>IFERROR(IF(VLOOKUP(B7753,comp!$D:$L,1,FALSE)=B7753,"",""),"Novo")</f>
        <v/>
      </c>
    </row>
    <row r="7754" spans="1:11">
      <c r="A7754" s="151">
        <v>21123</v>
      </c>
      <c r="B7754" s="151">
        <v>44258</v>
      </c>
      <c r="C7754" s="151" t="s">
        <v>5765</v>
      </c>
      <c r="D7754" s="151" t="s">
        <v>727</v>
      </c>
      <c r="E7754" s="151">
        <v>5.4702947999999996</v>
      </c>
      <c r="F7754" s="154" t="s">
        <v>10160</v>
      </c>
      <c r="G7754" s="156">
        <v>370.12014616799996</v>
      </c>
      <c r="H7754" s="156">
        <v>0</v>
      </c>
      <c r="I7754" s="156">
        <v>14308.705418707001</v>
      </c>
      <c r="J7754" s="156" t="s">
        <v>4328</v>
      </c>
      <c r="K7754" s="151" t="str">
        <f>IFERROR(IF(VLOOKUP(B7754,comp!$D:$L,1,FALSE)=B7754,"",""),"Novo")</f>
        <v/>
      </c>
    </row>
    <row r="7755" spans="1:11">
      <c r="A7755" s="151">
        <v>21123</v>
      </c>
      <c r="B7755" s="151">
        <v>44259</v>
      </c>
      <c r="C7755" s="151" t="s">
        <v>5766</v>
      </c>
      <c r="D7755" s="151" t="s">
        <v>727</v>
      </c>
      <c r="E7755" s="151">
        <v>7.5084605</v>
      </c>
      <c r="F7755" s="154" t="s">
        <v>10161</v>
      </c>
      <c r="G7755" s="156">
        <v>697.31072663500004</v>
      </c>
      <c r="H7755" s="156">
        <v>0</v>
      </c>
      <c r="I7755" s="156">
        <v>292.00472676999999</v>
      </c>
      <c r="J7755" s="156" t="s">
        <v>4328</v>
      </c>
      <c r="K7755" s="151" t="str">
        <f>IFERROR(IF(VLOOKUP(B7755,comp!$D:$L,1,FALSE)=B7755,"",""),"Novo")</f>
        <v/>
      </c>
    </row>
    <row r="7756" spans="1:11">
      <c r="A7756" s="151">
        <v>21123</v>
      </c>
      <c r="B7756" s="151">
        <v>44260</v>
      </c>
      <c r="C7756" s="151" t="s">
        <v>2848</v>
      </c>
      <c r="D7756" s="151" t="s">
        <v>826</v>
      </c>
      <c r="E7756" s="151">
        <v>34.010851700000003</v>
      </c>
      <c r="F7756" s="154" t="s">
        <v>10162</v>
      </c>
      <c r="G7756" s="156">
        <v>14308.705418707001</v>
      </c>
      <c r="H7756" s="156">
        <v>0</v>
      </c>
      <c r="I7756" s="156">
        <v>88.105340499999997</v>
      </c>
      <c r="J7756" s="156" t="s">
        <v>4328</v>
      </c>
      <c r="K7756" s="151" t="str">
        <f>IFERROR(IF(VLOOKUP(B7756,comp!$D:$L,1,FALSE)=B7756,"",""),"Novo")</f>
        <v/>
      </c>
    </row>
    <row r="7757" spans="1:11">
      <c r="A7757" s="151">
        <v>21123</v>
      </c>
      <c r="B7757" s="151">
        <v>44263</v>
      </c>
      <c r="C7757" s="151" t="s">
        <v>5767</v>
      </c>
      <c r="D7757" s="151" t="s">
        <v>727</v>
      </c>
      <c r="E7757" s="151">
        <v>4.8586476999999997</v>
      </c>
      <c r="F7757" s="154" t="s">
        <v>10163</v>
      </c>
      <c r="G7757" s="156">
        <v>292.00472676999999</v>
      </c>
      <c r="H7757" s="156">
        <v>0</v>
      </c>
      <c r="I7757" s="156">
        <v>9.67</v>
      </c>
      <c r="J7757" s="156" t="s">
        <v>4328</v>
      </c>
      <c r="K7757" s="151" t="str">
        <f>IFERROR(IF(VLOOKUP(B7757,comp!$D:$L,1,FALSE)=B7757,"",""),"Novo")</f>
        <v/>
      </c>
    </row>
    <row r="7758" spans="1:11">
      <c r="A7758" s="151">
        <v>21123</v>
      </c>
      <c r="B7758" s="151">
        <v>44400</v>
      </c>
      <c r="C7758" s="151" t="s">
        <v>5768</v>
      </c>
      <c r="D7758" s="151" t="s">
        <v>727</v>
      </c>
      <c r="E7758" s="151">
        <v>2.6690499999999999</v>
      </c>
      <c r="F7758" s="154" t="s">
        <v>10164</v>
      </c>
      <c r="G7758" s="156">
        <v>88.105340499999997</v>
      </c>
      <c r="H7758" s="156">
        <v>0</v>
      </c>
      <c r="I7758" s="156">
        <v>136.979845713</v>
      </c>
      <c r="J7758" s="156" t="s">
        <v>4328</v>
      </c>
      <c r="K7758" s="151" t="str">
        <f>IFERROR(IF(VLOOKUP(B7758,comp!$D:$L,1,FALSE)=B7758,"",""),"Novo")</f>
        <v/>
      </c>
    </row>
    <row r="7759" spans="1:11">
      <c r="A7759" s="151">
        <v>21128</v>
      </c>
      <c r="B7759" s="151">
        <v>21128</v>
      </c>
      <c r="C7759" s="151" t="s">
        <v>5769</v>
      </c>
      <c r="D7759" s="151" t="s">
        <v>826</v>
      </c>
      <c r="E7759" s="151">
        <v>1</v>
      </c>
      <c r="F7759" s="154" t="s">
        <v>10165</v>
      </c>
      <c r="G7759" s="156">
        <v>9.67</v>
      </c>
      <c r="H7759" s="156">
        <v>0</v>
      </c>
      <c r="I7759" s="156">
        <v>20.477824122000001</v>
      </c>
      <c r="J7759" s="156" t="s">
        <v>4328</v>
      </c>
      <c r="K7759" s="151" t="str">
        <f>IFERROR(IF(VLOOKUP(B7759,comp!$D:$L,1,FALSE)=B7759,"",""),"Novo")</f>
        <v/>
      </c>
    </row>
    <row r="7760" spans="1:11">
      <c r="A7760" s="151">
        <v>21128</v>
      </c>
      <c r="B7760" s="151">
        <v>2500</v>
      </c>
      <c r="C7760" s="151" t="s">
        <v>5770</v>
      </c>
      <c r="D7760" s="151" t="s">
        <v>826</v>
      </c>
      <c r="E7760" s="151">
        <v>3.7642167</v>
      </c>
      <c r="F7760" s="154" t="s">
        <v>10166</v>
      </c>
      <c r="G7760" s="156">
        <v>136.979845713</v>
      </c>
      <c r="H7760" s="156">
        <v>0</v>
      </c>
      <c r="I7760" s="156">
        <v>46.619243605000001</v>
      </c>
      <c r="J7760" s="156" t="s">
        <v>4328</v>
      </c>
      <c r="K7760" s="151" t="str">
        <f>IFERROR(IF(VLOOKUP(B7760,comp!$D:$L,1,FALSE)=B7760,"",""),"Novo")</f>
        <v/>
      </c>
    </row>
    <row r="7761" spans="1:11">
      <c r="A7761" s="151">
        <v>21128</v>
      </c>
      <c r="B7761" s="151">
        <v>2501</v>
      </c>
      <c r="C7761" s="151" t="s">
        <v>5771</v>
      </c>
      <c r="D7761" s="151" t="s">
        <v>826</v>
      </c>
      <c r="E7761" s="151">
        <v>1.4554246</v>
      </c>
      <c r="F7761" s="154" t="s">
        <v>10167</v>
      </c>
      <c r="G7761" s="156">
        <v>20.477824122000001</v>
      </c>
      <c r="H7761" s="156">
        <v>0</v>
      </c>
      <c r="I7761" s="156">
        <v>77.207464708000003</v>
      </c>
      <c r="J7761" s="156" t="s">
        <v>4328</v>
      </c>
      <c r="K7761" s="151" t="str">
        <f>IFERROR(IF(VLOOKUP(B7761,comp!$D:$L,1,FALSE)=B7761,"",""),"Novo")</f>
        <v/>
      </c>
    </row>
    <row r="7762" spans="1:11">
      <c r="A7762" s="151">
        <v>21128</v>
      </c>
      <c r="B7762" s="151">
        <v>2502</v>
      </c>
      <c r="C7762" s="151" t="s">
        <v>5772</v>
      </c>
      <c r="D7762" s="151" t="s">
        <v>826</v>
      </c>
      <c r="E7762" s="151">
        <v>2.1959135000000001</v>
      </c>
      <c r="F7762" s="154" t="s">
        <v>7688</v>
      </c>
      <c r="G7762" s="156">
        <v>46.619243605000001</v>
      </c>
      <c r="H7762" s="156">
        <v>0</v>
      </c>
      <c r="I7762" s="156">
        <v>11.909228073</v>
      </c>
      <c r="J7762" s="156" t="s">
        <v>4328</v>
      </c>
      <c r="K7762" s="151" t="str">
        <f>IFERROR(IF(VLOOKUP(B7762,comp!$D:$L,1,FALSE)=B7762,"",""),"Novo")</f>
        <v/>
      </c>
    </row>
    <row r="7763" spans="1:11">
      <c r="A7763" s="151">
        <v>21128</v>
      </c>
      <c r="B7763" s="151">
        <v>2503</v>
      </c>
      <c r="C7763" s="151" t="s">
        <v>5773</v>
      </c>
      <c r="D7763" s="151" t="s">
        <v>826</v>
      </c>
      <c r="E7763" s="151">
        <v>2.8260418999999999</v>
      </c>
      <c r="F7763" s="154" t="s">
        <v>10168</v>
      </c>
      <c r="G7763" s="156">
        <v>77.207464708000003</v>
      </c>
      <c r="H7763" s="156">
        <v>0</v>
      </c>
      <c r="I7763" s="156">
        <v>332.72738706399997</v>
      </c>
      <c r="J7763" s="156" t="s">
        <v>4328</v>
      </c>
      <c r="K7763" s="151" t="str">
        <f>IFERROR(IF(VLOOKUP(B7763,comp!$D:$L,1,FALSE)=B7763,"",""),"Novo")</f>
        <v/>
      </c>
    </row>
    <row r="7764" spans="1:11">
      <c r="A7764" s="151">
        <v>21128</v>
      </c>
      <c r="B7764" s="151">
        <v>2504</v>
      </c>
      <c r="C7764" s="151" t="s">
        <v>5774</v>
      </c>
      <c r="D7764" s="151" t="s">
        <v>826</v>
      </c>
      <c r="E7764" s="151">
        <v>1.1099000999999999</v>
      </c>
      <c r="F7764" s="154" t="s">
        <v>9337</v>
      </c>
      <c r="G7764" s="156">
        <v>11.909228073</v>
      </c>
      <c r="H7764" s="156">
        <v>0</v>
      </c>
      <c r="I7764" s="156">
        <v>2.2471778200000001</v>
      </c>
      <c r="J7764" s="156" t="s">
        <v>4328</v>
      </c>
      <c r="K7764" s="151" t="str">
        <f>IFERROR(IF(VLOOKUP(B7764,comp!$D:$L,1,FALSE)=B7764,"",""),"Novo")</f>
        <v/>
      </c>
    </row>
    <row r="7765" spans="1:11">
      <c r="A7765" s="151">
        <v>21128</v>
      </c>
      <c r="B7765" s="151">
        <v>2505</v>
      </c>
      <c r="C7765" s="151" t="s">
        <v>5775</v>
      </c>
      <c r="D7765" s="151" t="s">
        <v>826</v>
      </c>
      <c r="E7765" s="151">
        <v>5.8661386999999996</v>
      </c>
      <c r="F7765" s="154" t="s">
        <v>10169</v>
      </c>
      <c r="G7765" s="156">
        <v>332.72738706399997</v>
      </c>
      <c r="H7765" s="156">
        <v>0</v>
      </c>
      <c r="I7765" s="156">
        <v>30.781974675000001</v>
      </c>
      <c r="J7765" s="156" t="s">
        <v>4328</v>
      </c>
      <c r="K7765" s="151" t="str">
        <f>IFERROR(IF(VLOOKUP(B7765,comp!$D:$L,1,FALSE)=B7765,"",""),"Novo")</f>
        <v/>
      </c>
    </row>
    <row r="7766" spans="1:11">
      <c r="A7766" s="151">
        <v>21128</v>
      </c>
      <c r="B7766" s="151">
        <v>2609</v>
      </c>
      <c r="C7766" s="151" t="s">
        <v>5776</v>
      </c>
      <c r="D7766" s="151" t="s">
        <v>727</v>
      </c>
      <c r="E7766" s="151">
        <v>0.48222700000000002</v>
      </c>
      <c r="F7766" s="154" t="s">
        <v>7181</v>
      </c>
      <c r="G7766" s="156">
        <v>2.2471778200000001</v>
      </c>
      <c r="H7766" s="156">
        <v>0</v>
      </c>
      <c r="I7766" s="156">
        <v>1.802384505</v>
      </c>
      <c r="J7766" s="156" t="s">
        <v>4328</v>
      </c>
      <c r="K7766" s="151" t="str">
        <f>IFERROR(IF(VLOOKUP(B7766,comp!$D:$L,1,FALSE)=B7766,"",""),"Novo")</f>
        <v/>
      </c>
    </row>
    <row r="7767" spans="1:11">
      <c r="A7767" s="151">
        <v>21128</v>
      </c>
      <c r="B7767" s="151">
        <v>2611</v>
      </c>
      <c r="C7767" s="151" t="s">
        <v>5777</v>
      </c>
      <c r="D7767" s="151" t="s">
        <v>727</v>
      </c>
      <c r="E7767" s="151">
        <v>1.7844622999999999</v>
      </c>
      <c r="F7767" s="154" t="s">
        <v>10170</v>
      </c>
      <c r="G7767" s="156">
        <v>30.781974675000001</v>
      </c>
      <c r="H7767" s="156">
        <v>0</v>
      </c>
      <c r="I7767" s="156">
        <v>4.2657760619999996</v>
      </c>
      <c r="J7767" s="156" t="s">
        <v>4328</v>
      </c>
      <c r="K7767" s="151" t="str">
        <f>IFERROR(IF(VLOOKUP(B7767,comp!$D:$L,1,FALSE)=B7767,"",""),"Novo")</f>
        <v/>
      </c>
    </row>
    <row r="7768" spans="1:11">
      <c r="A7768" s="151">
        <v>21128</v>
      </c>
      <c r="B7768" s="151">
        <v>2616</v>
      </c>
      <c r="C7768" s="151" t="s">
        <v>5778</v>
      </c>
      <c r="D7768" s="151" t="s">
        <v>727</v>
      </c>
      <c r="E7768" s="151">
        <v>0.43222650000000001</v>
      </c>
      <c r="F7768" s="154" t="s">
        <v>7039</v>
      </c>
      <c r="G7768" s="156">
        <v>1.802384505</v>
      </c>
      <c r="H7768" s="156">
        <v>0</v>
      </c>
      <c r="I7768" s="156">
        <v>22.108909325999999</v>
      </c>
      <c r="J7768" s="156" t="s">
        <v>4328</v>
      </c>
      <c r="K7768" s="151" t="str">
        <f>IFERROR(IF(VLOOKUP(B7768,comp!$D:$L,1,FALSE)=B7768,"",""),"Novo")</f>
        <v/>
      </c>
    </row>
    <row r="7769" spans="1:11">
      <c r="A7769" s="151">
        <v>21128</v>
      </c>
      <c r="B7769" s="151">
        <v>2617</v>
      </c>
      <c r="C7769" s="151" t="s">
        <v>5779</v>
      </c>
      <c r="D7769" s="151" t="s">
        <v>727</v>
      </c>
      <c r="E7769" s="151">
        <v>0.66445109999999996</v>
      </c>
      <c r="F7769" s="154" t="s">
        <v>9427</v>
      </c>
      <c r="G7769" s="156">
        <v>4.2657760619999996</v>
      </c>
      <c r="H7769" s="156">
        <v>0</v>
      </c>
      <c r="I7769" s="156">
        <v>454.45932158900007</v>
      </c>
      <c r="J7769" s="156" t="s">
        <v>4328</v>
      </c>
      <c r="K7769" s="151" t="str">
        <f>IFERROR(IF(VLOOKUP(B7769,comp!$D:$L,1,FALSE)=B7769,"",""),"Novo")</f>
        <v/>
      </c>
    </row>
    <row r="7770" spans="1:11">
      <c r="A7770" s="151">
        <v>21128</v>
      </c>
      <c r="B7770" s="151">
        <v>2618</v>
      </c>
      <c r="C7770" s="151" t="s">
        <v>5780</v>
      </c>
      <c r="D7770" s="151" t="s">
        <v>727</v>
      </c>
      <c r="E7770" s="151">
        <v>1.5122373</v>
      </c>
      <c r="F7770" s="154" t="s">
        <v>10171</v>
      </c>
      <c r="G7770" s="156">
        <v>22.108909325999999</v>
      </c>
      <c r="H7770" s="156">
        <v>0</v>
      </c>
      <c r="I7770" s="156">
        <v>783.27783269999998</v>
      </c>
      <c r="J7770" s="156" t="s">
        <v>4328</v>
      </c>
      <c r="K7770" s="151" t="str">
        <f>IFERROR(IF(VLOOKUP(B7770,comp!$D:$L,1,FALSE)=B7770,"",""),"Novo")</f>
        <v/>
      </c>
    </row>
    <row r="7771" spans="1:11">
      <c r="A7771" s="151">
        <v>21128</v>
      </c>
      <c r="B7771" s="151">
        <v>2619</v>
      </c>
      <c r="C7771" s="151" t="s">
        <v>5781</v>
      </c>
      <c r="D7771" s="151" t="s">
        <v>727</v>
      </c>
      <c r="E7771" s="151">
        <v>6.8556241</v>
      </c>
      <c r="F7771" s="154" t="s">
        <v>10172</v>
      </c>
      <c r="G7771" s="156">
        <v>454.45932158900007</v>
      </c>
      <c r="H7771" s="156">
        <v>0</v>
      </c>
      <c r="I7771" s="156">
        <v>2253.0545319600001</v>
      </c>
      <c r="J7771" s="156" t="s">
        <v>4328</v>
      </c>
      <c r="K7771" s="151" t="str">
        <f>IFERROR(IF(VLOOKUP(B7771,comp!$D:$L,1,FALSE)=B7771,"",""),"Novo")</f>
        <v/>
      </c>
    </row>
    <row r="7772" spans="1:11">
      <c r="A7772" s="151">
        <v>21128</v>
      </c>
      <c r="B7772" s="151">
        <v>2620</v>
      </c>
      <c r="C7772" s="151" t="s">
        <v>5782</v>
      </c>
      <c r="D7772" s="151" t="s">
        <v>727</v>
      </c>
      <c r="E7772" s="151">
        <v>9.0000900000000001</v>
      </c>
      <c r="F7772" s="154" t="s">
        <v>10173</v>
      </c>
      <c r="G7772" s="156">
        <v>783.27783269999998</v>
      </c>
      <c r="H7772" s="156">
        <v>0</v>
      </c>
      <c r="I7772" s="156">
        <v>2.5461589600000001</v>
      </c>
      <c r="J7772" s="156" t="s">
        <v>4328</v>
      </c>
      <c r="K7772" s="151" t="str">
        <f>IFERROR(IF(VLOOKUP(B7772,comp!$D:$L,1,FALSE)=B7772,"",""),"Novo")</f>
        <v/>
      </c>
    </row>
    <row r="7773" spans="1:11">
      <c r="A7773" s="151">
        <v>21128</v>
      </c>
      <c r="B7773" s="151">
        <v>2621</v>
      </c>
      <c r="C7773" s="151" t="s">
        <v>5783</v>
      </c>
      <c r="D7773" s="151" t="s">
        <v>727</v>
      </c>
      <c r="E7773" s="151">
        <v>15.2645971</v>
      </c>
      <c r="F7773" s="154" t="s">
        <v>10174</v>
      </c>
      <c r="G7773" s="156">
        <v>2253.0545319600001</v>
      </c>
      <c r="H7773" s="156">
        <v>0</v>
      </c>
      <c r="I7773" s="156">
        <v>3.6881704799999997</v>
      </c>
      <c r="J7773" s="156" t="s">
        <v>4328</v>
      </c>
      <c r="K7773" s="151" t="str">
        <f>IFERROR(IF(VLOOKUP(B7773,comp!$D:$L,1,FALSE)=B7773,"",""),"Novo")</f>
        <v/>
      </c>
    </row>
    <row r="7774" spans="1:11">
      <c r="A7774" s="151">
        <v>21128</v>
      </c>
      <c r="B7774" s="151">
        <v>2622</v>
      </c>
      <c r="C7774" s="151" t="s">
        <v>5784</v>
      </c>
      <c r="D7774" s="151" t="s">
        <v>727</v>
      </c>
      <c r="E7774" s="151">
        <v>0.51333850000000003</v>
      </c>
      <c r="F7774" s="154" t="s">
        <v>9394</v>
      </c>
      <c r="G7774" s="156">
        <v>2.5461589600000001</v>
      </c>
      <c r="H7774" s="156">
        <v>0</v>
      </c>
      <c r="I7774" s="156">
        <v>9.32138168</v>
      </c>
      <c r="J7774" s="156" t="s">
        <v>4328</v>
      </c>
      <c r="K7774" s="151" t="str">
        <f>IFERROR(IF(VLOOKUP(B7774,comp!$D:$L,1,FALSE)=B7774,"",""),"Novo")</f>
        <v/>
      </c>
    </row>
    <row r="7775" spans="1:11">
      <c r="A7775" s="151">
        <v>21128</v>
      </c>
      <c r="B7775" s="151">
        <v>2623</v>
      </c>
      <c r="C7775" s="151" t="s">
        <v>5785</v>
      </c>
      <c r="D7775" s="151" t="s">
        <v>727</v>
      </c>
      <c r="E7775" s="151">
        <v>0.617784</v>
      </c>
      <c r="F7775" s="154" t="s">
        <v>8249</v>
      </c>
      <c r="G7775" s="156">
        <v>3.6881704799999997</v>
      </c>
      <c r="H7775" s="156">
        <v>0</v>
      </c>
      <c r="I7775" s="156">
        <v>41.550016163999999</v>
      </c>
      <c r="J7775" s="156" t="s">
        <v>4328</v>
      </c>
      <c r="K7775" s="151" t="str">
        <f>IFERROR(IF(VLOOKUP(B7775,comp!$D:$L,1,FALSE)=B7775,"",""),"Novo")</f>
        <v/>
      </c>
    </row>
    <row r="7776" spans="1:11">
      <c r="A7776" s="151">
        <v>21128</v>
      </c>
      <c r="B7776" s="151">
        <v>2624</v>
      </c>
      <c r="C7776" s="151" t="s">
        <v>5786</v>
      </c>
      <c r="D7776" s="151" t="s">
        <v>727</v>
      </c>
      <c r="E7776" s="151">
        <v>0.98223199999999999</v>
      </c>
      <c r="F7776" s="154" t="s">
        <v>10175</v>
      </c>
      <c r="G7776" s="156">
        <v>9.32138168</v>
      </c>
      <c r="H7776" s="156">
        <v>0</v>
      </c>
      <c r="I7776" s="156">
        <v>89.220426834000008</v>
      </c>
      <c r="J7776" s="156" t="s">
        <v>4328</v>
      </c>
      <c r="K7776" s="151" t="str">
        <f>IFERROR(IF(VLOOKUP(B7776,comp!$D:$L,1,FALSE)=B7776,"",""),"Novo")</f>
        <v/>
      </c>
    </row>
    <row r="7777" spans="1:11">
      <c r="A7777" s="151">
        <v>21128</v>
      </c>
      <c r="B7777" s="151">
        <v>2625</v>
      </c>
      <c r="C7777" s="151" t="s">
        <v>5787</v>
      </c>
      <c r="D7777" s="151" t="s">
        <v>727</v>
      </c>
      <c r="E7777" s="151">
        <v>2.0733541</v>
      </c>
      <c r="F7777" s="154" t="s">
        <v>8444</v>
      </c>
      <c r="G7777" s="156">
        <v>41.550016163999999</v>
      </c>
      <c r="H7777" s="156">
        <v>0</v>
      </c>
      <c r="I7777" s="156">
        <v>640.36814044799996</v>
      </c>
      <c r="J7777" s="156" t="s">
        <v>4328</v>
      </c>
      <c r="K7777" s="151" t="str">
        <f>IFERROR(IF(VLOOKUP(B7777,comp!$D:$L,1,FALSE)=B7777,"",""),"Novo")</f>
        <v/>
      </c>
    </row>
    <row r="7778" spans="1:11">
      <c r="A7778" s="151">
        <v>21128</v>
      </c>
      <c r="B7778" s="151">
        <v>2626</v>
      </c>
      <c r="C7778" s="151" t="s">
        <v>5788</v>
      </c>
      <c r="D7778" s="151" t="s">
        <v>727</v>
      </c>
      <c r="E7778" s="151">
        <v>3.0378082000000002</v>
      </c>
      <c r="F7778" s="154" t="s">
        <v>10176</v>
      </c>
      <c r="G7778" s="156">
        <v>89.220426834000008</v>
      </c>
      <c r="H7778" s="156">
        <v>0</v>
      </c>
      <c r="I7778" s="156">
        <v>4513.4296250550005</v>
      </c>
      <c r="J7778" s="156" t="s">
        <v>4328</v>
      </c>
      <c r="K7778" s="151" t="str">
        <f>IFERROR(IF(VLOOKUP(B7778,comp!$D:$L,1,FALSE)=B7778,"",""),"Novo")</f>
        <v/>
      </c>
    </row>
    <row r="7779" spans="1:11">
      <c r="A7779" s="151">
        <v>21128</v>
      </c>
      <c r="B7779" s="151">
        <v>2627</v>
      </c>
      <c r="C7779" s="151" t="s">
        <v>5789</v>
      </c>
      <c r="D7779" s="151" t="s">
        <v>727</v>
      </c>
      <c r="E7779" s="151">
        <v>8.1378591999999994</v>
      </c>
      <c r="F7779" s="154" t="s">
        <v>10177</v>
      </c>
      <c r="G7779" s="156">
        <v>640.36814044799996</v>
      </c>
      <c r="H7779" s="156">
        <v>0</v>
      </c>
      <c r="I7779" s="156">
        <v>1171.451244181</v>
      </c>
      <c r="J7779" s="156" t="s">
        <v>4328</v>
      </c>
      <c r="K7779" s="151" t="str">
        <f>IFERROR(IF(VLOOKUP(B7779,comp!$D:$L,1,FALSE)=B7779,"",""),"Novo")</f>
        <v/>
      </c>
    </row>
    <row r="7780" spans="1:11">
      <c r="A7780" s="151">
        <v>21128</v>
      </c>
      <c r="B7780" s="151">
        <v>2628</v>
      </c>
      <c r="C7780" s="151" t="s">
        <v>5790</v>
      </c>
      <c r="D7780" s="151" t="s">
        <v>727</v>
      </c>
      <c r="E7780" s="151">
        <v>21.604660500000001</v>
      </c>
      <c r="F7780" s="154" t="s">
        <v>10178</v>
      </c>
      <c r="G7780" s="156">
        <v>4513.4296250550005</v>
      </c>
      <c r="H7780" s="156">
        <v>0</v>
      </c>
      <c r="I7780" s="156">
        <v>206.37746375400002</v>
      </c>
      <c r="J7780" s="156" t="s">
        <v>4328</v>
      </c>
      <c r="K7780" s="151" t="str">
        <f>IFERROR(IF(VLOOKUP(B7780,comp!$D:$L,1,FALSE)=B7780,"",""),"Novo")</f>
        <v/>
      </c>
    </row>
    <row r="7781" spans="1:11">
      <c r="A7781" s="151">
        <v>21128</v>
      </c>
      <c r="B7781" s="151">
        <v>2629</v>
      </c>
      <c r="C7781" s="151" t="s">
        <v>5791</v>
      </c>
      <c r="D7781" s="151" t="s">
        <v>727</v>
      </c>
      <c r="E7781" s="151">
        <v>11.0067767</v>
      </c>
      <c r="F7781" s="154" t="s">
        <v>10179</v>
      </c>
      <c r="G7781" s="156">
        <v>1171.451244181</v>
      </c>
      <c r="H7781" s="156">
        <v>0</v>
      </c>
      <c r="I7781" s="156">
        <v>70.890332282000003</v>
      </c>
      <c r="J7781" s="156" t="s">
        <v>4328</v>
      </c>
      <c r="K7781" s="151" t="str">
        <f>IFERROR(IF(VLOOKUP(B7781,comp!$D:$L,1,FALSE)=B7781,"",""),"Novo")</f>
        <v/>
      </c>
    </row>
    <row r="7782" spans="1:11">
      <c r="A7782" s="151">
        <v>21128</v>
      </c>
      <c r="B7782" s="151">
        <v>2630</v>
      </c>
      <c r="C7782" s="151" t="s">
        <v>5792</v>
      </c>
      <c r="D7782" s="151" t="s">
        <v>727</v>
      </c>
      <c r="E7782" s="151">
        <v>4.6200462</v>
      </c>
      <c r="F7782" s="154" t="s">
        <v>10180</v>
      </c>
      <c r="G7782" s="156">
        <v>206.37746375400002</v>
      </c>
      <c r="H7782" s="156">
        <v>0</v>
      </c>
      <c r="I7782" s="156">
        <v>32.886773506999994</v>
      </c>
      <c r="J7782" s="156" t="s">
        <v>4328</v>
      </c>
      <c r="K7782" s="151" t="str">
        <f>IFERROR(IF(VLOOKUP(B7782,comp!$D:$L,1,FALSE)=B7782,"",""),"Novo")</f>
        <v/>
      </c>
    </row>
    <row r="7783" spans="1:11">
      <c r="A7783" s="151">
        <v>21128</v>
      </c>
      <c r="B7783" s="151">
        <v>2631</v>
      </c>
      <c r="C7783" s="151" t="s">
        <v>5793</v>
      </c>
      <c r="D7783" s="151" t="s">
        <v>727</v>
      </c>
      <c r="E7783" s="151">
        <v>2.7078049000000002</v>
      </c>
      <c r="F7783" s="154" t="s">
        <v>10181</v>
      </c>
      <c r="G7783" s="156">
        <v>70.890332282000003</v>
      </c>
      <c r="H7783" s="156">
        <v>0</v>
      </c>
      <c r="I7783" s="156">
        <v>2.307578736</v>
      </c>
      <c r="J7783" s="156" t="s">
        <v>4328</v>
      </c>
      <c r="K7783" s="151" t="str">
        <f>IFERROR(IF(VLOOKUP(B7783,comp!$D:$L,1,FALSE)=B7783,"",""),"Novo")</f>
        <v/>
      </c>
    </row>
    <row r="7784" spans="1:11">
      <c r="A7784" s="151">
        <v>21128</v>
      </c>
      <c r="B7784" s="151">
        <v>2632</v>
      </c>
      <c r="C7784" s="151" t="s">
        <v>5794</v>
      </c>
      <c r="D7784" s="151" t="s">
        <v>727</v>
      </c>
      <c r="E7784" s="151">
        <v>1.8444628999999999</v>
      </c>
      <c r="F7784" s="154" t="s">
        <v>7229</v>
      </c>
      <c r="G7784" s="156">
        <v>32.886773506999994</v>
      </c>
      <c r="H7784" s="156">
        <v>0</v>
      </c>
      <c r="I7784" s="156">
        <v>3.8760389639999997</v>
      </c>
      <c r="J7784" s="156" t="s">
        <v>4328</v>
      </c>
      <c r="K7784" s="151" t="str">
        <f>IFERROR(IF(VLOOKUP(B7784,comp!$D:$L,1,FALSE)=B7784,"",""),"Novo")</f>
        <v/>
      </c>
    </row>
    <row r="7785" spans="1:11">
      <c r="A7785" s="151">
        <v>21128</v>
      </c>
      <c r="B7785" s="151">
        <v>2633</v>
      </c>
      <c r="C7785" s="151" t="s">
        <v>5795</v>
      </c>
      <c r="D7785" s="151" t="s">
        <v>727</v>
      </c>
      <c r="E7785" s="151">
        <v>0.48889379999999999</v>
      </c>
      <c r="F7785" s="154" t="s">
        <v>10182</v>
      </c>
      <c r="G7785" s="156">
        <v>2.307578736</v>
      </c>
      <c r="H7785" s="156">
        <v>0</v>
      </c>
      <c r="I7785" s="156">
        <v>0.28946961699999996</v>
      </c>
      <c r="J7785" s="156" t="s">
        <v>4328</v>
      </c>
      <c r="K7785" s="151" t="str">
        <f>IFERROR(IF(VLOOKUP(B7785,comp!$D:$L,1,FALSE)=B7785,"",""),"Novo")</f>
        <v/>
      </c>
    </row>
    <row r="7786" spans="1:11">
      <c r="A7786" s="151">
        <v>21128</v>
      </c>
      <c r="B7786" s="151">
        <v>2634</v>
      </c>
      <c r="C7786" s="151" t="s">
        <v>5796</v>
      </c>
      <c r="D7786" s="151" t="s">
        <v>727</v>
      </c>
      <c r="E7786" s="151">
        <v>0.63333969999999995</v>
      </c>
      <c r="F7786" s="154" t="s">
        <v>10183</v>
      </c>
      <c r="G7786" s="156">
        <v>3.8760389639999997</v>
      </c>
      <c r="H7786" s="156">
        <v>0</v>
      </c>
      <c r="I7786" s="156">
        <v>0.328314414</v>
      </c>
      <c r="J7786" s="156" t="s">
        <v>4328</v>
      </c>
      <c r="K7786" s="151" t="str">
        <f>IFERROR(IF(VLOOKUP(B7786,comp!$D:$L,1,FALSE)=B7786,"",""),"Novo")</f>
        <v/>
      </c>
    </row>
    <row r="7787" spans="1:11">
      <c r="A7787" s="151">
        <v>21128</v>
      </c>
      <c r="B7787" s="151">
        <v>2636</v>
      </c>
      <c r="C7787" s="151" t="s">
        <v>5797</v>
      </c>
      <c r="D7787" s="151" t="s">
        <v>727</v>
      </c>
      <c r="E7787" s="151">
        <v>0.17333509999999999</v>
      </c>
      <c r="F7787" s="154" t="s">
        <v>7071</v>
      </c>
      <c r="G7787" s="156">
        <v>0.28946961699999996</v>
      </c>
      <c r="H7787" s="156">
        <v>0</v>
      </c>
      <c r="I7787" s="156">
        <v>0.44390446199999994</v>
      </c>
      <c r="J7787" s="156" t="s">
        <v>4328</v>
      </c>
      <c r="K7787" s="151" t="str">
        <f>IFERROR(IF(VLOOKUP(B7787,comp!$D:$L,1,FALSE)=B7787,"",""),"Novo")</f>
        <v/>
      </c>
    </row>
    <row r="7788" spans="1:11">
      <c r="A7788" s="151">
        <v>21128</v>
      </c>
      <c r="B7788" s="151">
        <v>2637</v>
      </c>
      <c r="C7788" s="151" t="s">
        <v>5798</v>
      </c>
      <c r="D7788" s="151" t="s">
        <v>727</v>
      </c>
      <c r="E7788" s="151">
        <v>0.18444630000000001</v>
      </c>
      <c r="F7788" s="154" t="s">
        <v>7291</v>
      </c>
      <c r="G7788" s="156">
        <v>0.328314414</v>
      </c>
      <c r="H7788" s="156">
        <v>0</v>
      </c>
      <c r="I7788" s="156">
        <v>1.394613946</v>
      </c>
      <c r="J7788" s="156" t="s">
        <v>4328</v>
      </c>
      <c r="K7788" s="151" t="str">
        <f>IFERROR(IF(VLOOKUP(B7788,comp!$D:$L,1,FALSE)=B7788,"",""),"Novo")</f>
        <v/>
      </c>
    </row>
    <row r="7789" spans="1:11">
      <c r="A7789" s="151">
        <v>21128</v>
      </c>
      <c r="B7789" s="151">
        <v>2638</v>
      </c>
      <c r="C7789" s="151" t="s">
        <v>5799</v>
      </c>
      <c r="D7789" s="151" t="s">
        <v>727</v>
      </c>
      <c r="E7789" s="151">
        <v>0.21444659999999999</v>
      </c>
      <c r="F7789" s="154" t="s">
        <v>10184</v>
      </c>
      <c r="G7789" s="156">
        <v>0.44390446199999994</v>
      </c>
      <c r="H7789" s="156">
        <v>0</v>
      </c>
      <c r="I7789" s="156">
        <v>12.095310081000001</v>
      </c>
      <c r="J7789" s="156" t="s">
        <v>4328</v>
      </c>
      <c r="K7789" s="151" t="str">
        <f>IFERROR(IF(VLOOKUP(B7789,comp!$D:$L,1,FALSE)=B7789,"",""),"Novo")</f>
        <v/>
      </c>
    </row>
    <row r="7790" spans="1:11">
      <c r="A7790" s="151">
        <v>21128</v>
      </c>
      <c r="B7790" s="151">
        <v>2639</v>
      </c>
      <c r="C7790" s="151" t="s">
        <v>5800</v>
      </c>
      <c r="D7790" s="151" t="s">
        <v>727</v>
      </c>
      <c r="E7790" s="151">
        <v>0.3800038</v>
      </c>
      <c r="F7790" s="154" t="s">
        <v>9410</v>
      </c>
      <c r="G7790" s="156">
        <v>1.394613946</v>
      </c>
      <c r="H7790" s="156">
        <v>0</v>
      </c>
      <c r="I7790" s="156">
        <v>69.856044152999999</v>
      </c>
      <c r="J7790" s="156" t="s">
        <v>4328</v>
      </c>
      <c r="K7790" s="151" t="str">
        <f>IFERROR(IF(VLOOKUP(B7790,comp!$D:$L,1,FALSE)=B7790,"",""),"Novo")</f>
        <v/>
      </c>
    </row>
    <row r="7791" spans="1:11">
      <c r="A7791" s="151">
        <v>21128</v>
      </c>
      <c r="B7791" s="151">
        <v>2640</v>
      </c>
      <c r="C7791" s="151" t="s">
        <v>5801</v>
      </c>
      <c r="D7791" s="151" t="s">
        <v>727</v>
      </c>
      <c r="E7791" s="151">
        <v>1.1189001000000001</v>
      </c>
      <c r="F7791" s="154" t="s">
        <v>9201</v>
      </c>
      <c r="G7791" s="156">
        <v>12.095310081000001</v>
      </c>
      <c r="H7791" s="156">
        <v>0</v>
      </c>
      <c r="I7791" s="156">
        <v>28.054181087999996</v>
      </c>
      <c r="J7791" s="156" t="s">
        <v>4328</v>
      </c>
      <c r="K7791" s="151" t="str">
        <f>IFERROR(IF(VLOOKUP(B7791,comp!$D:$L,1,FALSE)=B7791,"",""),"Novo")</f>
        <v/>
      </c>
    </row>
    <row r="7792" spans="1:11">
      <c r="A7792" s="151">
        <v>21128</v>
      </c>
      <c r="B7792" s="151">
        <v>2641</v>
      </c>
      <c r="C7792" s="151" t="s">
        <v>5802</v>
      </c>
      <c r="D7792" s="151" t="s">
        <v>727</v>
      </c>
      <c r="E7792" s="151">
        <v>2.6878047</v>
      </c>
      <c r="F7792" s="154" t="s">
        <v>10185</v>
      </c>
      <c r="G7792" s="156">
        <v>69.856044152999999</v>
      </c>
      <c r="H7792" s="156">
        <v>0</v>
      </c>
      <c r="I7792" s="156">
        <v>5.6810565630000003</v>
      </c>
      <c r="J7792" s="156" t="s">
        <v>4328</v>
      </c>
      <c r="K7792" s="151" t="str">
        <f>IFERROR(IF(VLOOKUP(B7792,comp!$D:$L,1,FALSE)=B7792,"",""),"Novo")</f>
        <v/>
      </c>
    </row>
    <row r="7793" spans="1:11">
      <c r="A7793" s="151">
        <v>21128</v>
      </c>
      <c r="B7793" s="151">
        <v>2642</v>
      </c>
      <c r="C7793" s="151" t="s">
        <v>5803</v>
      </c>
      <c r="D7793" s="151" t="s">
        <v>727</v>
      </c>
      <c r="E7793" s="151">
        <v>1.7033503999999999</v>
      </c>
      <c r="F7793" s="154" t="s">
        <v>10186</v>
      </c>
      <c r="G7793" s="156">
        <v>28.054181087999996</v>
      </c>
      <c r="H7793" s="156">
        <v>0</v>
      </c>
      <c r="I7793" s="156">
        <v>2.9205292049999998</v>
      </c>
      <c r="J7793" s="156" t="s">
        <v>4328</v>
      </c>
      <c r="K7793" s="151" t="str">
        <f>IFERROR(IF(VLOOKUP(B7793,comp!$D:$L,1,FALSE)=B7793,"",""),"Novo")</f>
        <v/>
      </c>
    </row>
    <row r="7794" spans="1:11">
      <c r="A7794" s="151">
        <v>21128</v>
      </c>
      <c r="B7794" s="151">
        <v>2643</v>
      </c>
      <c r="C7794" s="151" t="s">
        <v>5804</v>
      </c>
      <c r="D7794" s="151" t="s">
        <v>727</v>
      </c>
      <c r="E7794" s="151">
        <v>0.76667430000000003</v>
      </c>
      <c r="F7794" s="154" t="s">
        <v>10187</v>
      </c>
      <c r="G7794" s="156">
        <v>5.6810565630000003</v>
      </c>
      <c r="H7794" s="156">
        <v>0</v>
      </c>
      <c r="I7794" s="156">
        <v>60.425604250000006</v>
      </c>
      <c r="J7794" s="156" t="s">
        <v>4328</v>
      </c>
      <c r="K7794" s="151" t="str">
        <f>IFERROR(IF(VLOOKUP(B7794,comp!$D:$L,1,FALSE)=B7794,"",""),"Novo")</f>
        <v/>
      </c>
    </row>
    <row r="7795" spans="1:11">
      <c r="A7795" s="151">
        <v>21128</v>
      </c>
      <c r="B7795" s="151">
        <v>2644</v>
      </c>
      <c r="C7795" s="151" t="s">
        <v>5805</v>
      </c>
      <c r="D7795" s="151" t="s">
        <v>727</v>
      </c>
      <c r="E7795" s="151">
        <v>0.55000550000000004</v>
      </c>
      <c r="F7795" s="154" t="s">
        <v>10188</v>
      </c>
      <c r="G7795" s="156">
        <v>2.9205292049999998</v>
      </c>
      <c r="H7795" s="156">
        <v>0</v>
      </c>
      <c r="I7795" s="156">
        <v>54.330789635999999</v>
      </c>
      <c r="J7795" s="156" t="s">
        <v>4328</v>
      </c>
      <c r="K7795" s="151" t="str">
        <f>IFERROR(IF(VLOOKUP(B7795,comp!$D:$L,1,FALSE)=B7795,"",""),"Novo")</f>
        <v/>
      </c>
    </row>
    <row r="7796" spans="1:11">
      <c r="A7796" s="151">
        <v>21128</v>
      </c>
      <c r="B7796" s="151">
        <v>7552</v>
      </c>
      <c r="C7796" s="151" t="s">
        <v>5806</v>
      </c>
      <c r="D7796" s="151" t="s">
        <v>727</v>
      </c>
      <c r="E7796" s="151">
        <v>2.5000249999999999</v>
      </c>
      <c r="F7796" s="154" t="s">
        <v>10189</v>
      </c>
      <c r="G7796" s="156">
        <v>60.425604250000006</v>
      </c>
      <c r="H7796" s="156">
        <v>0</v>
      </c>
      <c r="I7796" s="156">
        <v>39.203283075000002</v>
      </c>
      <c r="J7796" s="156" t="s">
        <v>4328</v>
      </c>
      <c r="K7796" s="151" t="str">
        <f>IFERROR(IF(VLOOKUP(B7796,comp!$D:$L,1,FALSE)=B7796,"",""),"Novo")</f>
        <v/>
      </c>
    </row>
    <row r="7797" spans="1:11">
      <c r="A7797" s="151">
        <v>21128</v>
      </c>
      <c r="B7797" s="151">
        <v>12056</v>
      </c>
      <c r="C7797" s="151" t="s">
        <v>5807</v>
      </c>
      <c r="D7797" s="151" t="s">
        <v>826</v>
      </c>
      <c r="E7797" s="151">
        <v>2.3704532999999999</v>
      </c>
      <c r="F7797" s="154" t="s">
        <v>10190</v>
      </c>
      <c r="G7797" s="156">
        <v>54.330789635999999</v>
      </c>
      <c r="H7797" s="156">
        <v>0</v>
      </c>
      <c r="I7797" s="156">
        <v>15.225823452000002</v>
      </c>
      <c r="J7797" s="156" t="s">
        <v>4328</v>
      </c>
      <c r="K7797" s="151" t="str">
        <f>IFERROR(IF(VLOOKUP(B7797,comp!$D:$L,1,FALSE)=B7797,"",""),"Novo")</f>
        <v/>
      </c>
    </row>
    <row r="7798" spans="1:11">
      <c r="A7798" s="151">
        <v>21128</v>
      </c>
      <c r="B7798" s="151">
        <v>12057</v>
      </c>
      <c r="C7798" s="151" t="s">
        <v>5808</v>
      </c>
      <c r="D7798" s="151" t="s">
        <v>826</v>
      </c>
      <c r="E7798" s="151">
        <v>2.0135225000000001</v>
      </c>
      <c r="F7798" s="154" t="s">
        <v>8667</v>
      </c>
      <c r="G7798" s="156">
        <v>39.203283075000002</v>
      </c>
      <c r="H7798" s="156">
        <v>0</v>
      </c>
      <c r="I7798" s="156">
        <v>4.8260991730000002</v>
      </c>
      <c r="J7798" s="156" t="s">
        <v>4328</v>
      </c>
      <c r="K7798" s="151" t="str">
        <f>IFERROR(IF(VLOOKUP(B7798,comp!$D:$L,1,FALSE)=B7798,"",""),"Novo")</f>
        <v/>
      </c>
    </row>
    <row r="7799" spans="1:11">
      <c r="A7799" s="151">
        <v>21128</v>
      </c>
      <c r="B7799" s="151">
        <v>12058</v>
      </c>
      <c r="C7799" s="151" t="s">
        <v>5809</v>
      </c>
      <c r="D7799" s="151" t="s">
        <v>826</v>
      </c>
      <c r="E7799" s="151">
        <v>1.2552204</v>
      </c>
      <c r="F7799" s="154" t="s">
        <v>7205</v>
      </c>
      <c r="G7799" s="156">
        <v>15.225823452000002</v>
      </c>
      <c r="H7799" s="156">
        <v>0</v>
      </c>
      <c r="I7799" s="156">
        <v>264.57702524999996</v>
      </c>
      <c r="J7799" s="156" t="s">
        <v>4328</v>
      </c>
      <c r="K7799" s="151" t="str">
        <f>IFERROR(IF(VLOOKUP(B7799,comp!$D:$L,1,FALSE)=B7799,"",""),"Novo")</f>
        <v/>
      </c>
    </row>
    <row r="7800" spans="1:11">
      <c r="A7800" s="151">
        <v>21128</v>
      </c>
      <c r="B7800" s="151">
        <v>12059</v>
      </c>
      <c r="C7800" s="151" t="s">
        <v>5810</v>
      </c>
      <c r="D7800" s="151" t="s">
        <v>826</v>
      </c>
      <c r="E7800" s="151">
        <v>0.70660310000000004</v>
      </c>
      <c r="F7800" s="154" t="s">
        <v>7081</v>
      </c>
      <c r="G7800" s="156">
        <v>4.8260991730000002</v>
      </c>
      <c r="H7800" s="156">
        <v>0</v>
      </c>
      <c r="I7800" s="156">
        <v>98.633279951999995</v>
      </c>
      <c r="J7800" s="156" t="s">
        <v>4328</v>
      </c>
      <c r="K7800" s="151" t="str">
        <f>IFERROR(IF(VLOOKUP(B7800,comp!$D:$L,1,FALSE)=B7800,"",""),"Novo")</f>
        <v/>
      </c>
    </row>
    <row r="7801" spans="1:11">
      <c r="A7801" s="151">
        <v>21128</v>
      </c>
      <c r="B7801" s="151">
        <v>12060</v>
      </c>
      <c r="C7801" s="151" t="s">
        <v>5811</v>
      </c>
      <c r="D7801" s="151" t="s">
        <v>826</v>
      </c>
      <c r="E7801" s="151">
        <v>5.2308624999999997</v>
      </c>
      <c r="F7801" s="154" t="s">
        <v>10191</v>
      </c>
      <c r="G7801" s="156">
        <v>264.57702524999996</v>
      </c>
      <c r="H7801" s="156">
        <v>0</v>
      </c>
      <c r="I7801" s="156">
        <v>335.44538082500003</v>
      </c>
      <c r="J7801" s="156" t="s">
        <v>4328</v>
      </c>
      <c r="K7801" s="151" t="str">
        <f>IFERROR(IF(VLOOKUP(B7801,comp!$D:$L,1,FALSE)=B7801,"",""),"Novo")</f>
        <v/>
      </c>
    </row>
    <row r="7802" spans="1:11">
      <c r="A7802" s="151">
        <v>21128</v>
      </c>
      <c r="B7802" s="151">
        <v>12061</v>
      </c>
      <c r="C7802" s="151" t="s">
        <v>5812</v>
      </c>
      <c r="D7802" s="151" t="s">
        <v>826</v>
      </c>
      <c r="E7802" s="151">
        <v>3.1940829000000002</v>
      </c>
      <c r="F7802" s="154" t="s">
        <v>10192</v>
      </c>
      <c r="G7802" s="156">
        <v>98.633279951999995</v>
      </c>
      <c r="H7802" s="156">
        <v>0</v>
      </c>
      <c r="I7802" s="156">
        <v>10.13650011</v>
      </c>
      <c r="J7802" s="156" t="s">
        <v>4328</v>
      </c>
      <c r="K7802" s="151" t="str">
        <f>IFERROR(IF(VLOOKUP(B7802,comp!$D:$L,1,FALSE)=B7802,"",""),"Novo")</f>
        <v/>
      </c>
    </row>
    <row r="7803" spans="1:11">
      <c r="A7803" s="151">
        <v>21128</v>
      </c>
      <c r="B7803" s="151">
        <v>12062</v>
      </c>
      <c r="C7803" s="151" t="s">
        <v>5813</v>
      </c>
      <c r="D7803" s="151" t="s">
        <v>826</v>
      </c>
      <c r="E7803" s="151">
        <v>5.8901735000000004</v>
      </c>
      <c r="F7803" s="154" t="s">
        <v>10193</v>
      </c>
      <c r="G7803" s="156">
        <v>335.44538082500003</v>
      </c>
      <c r="H7803" s="156">
        <v>0</v>
      </c>
      <c r="I7803" s="156">
        <v>9.39</v>
      </c>
      <c r="J7803" s="156" t="s">
        <v>4328</v>
      </c>
      <c r="K7803" s="151" t="str">
        <f>IFERROR(IF(VLOOKUP(B7803,comp!$D:$L,1,FALSE)=B7803,"",""),"Novo")</f>
        <v/>
      </c>
    </row>
    <row r="7804" spans="1:11">
      <c r="A7804" s="151">
        <v>21128</v>
      </c>
      <c r="B7804" s="151">
        <v>21137</v>
      </c>
      <c r="C7804" s="151" t="s">
        <v>5814</v>
      </c>
      <c r="D7804" s="151" t="s">
        <v>826</v>
      </c>
      <c r="E7804" s="151">
        <v>1.0238889</v>
      </c>
      <c r="F7804" s="154" t="s">
        <v>10194</v>
      </c>
      <c r="G7804" s="156">
        <v>10.13650011</v>
      </c>
      <c r="H7804" s="156">
        <v>0</v>
      </c>
      <c r="I7804" s="156">
        <v>75.945095519999995</v>
      </c>
      <c r="J7804" s="156" t="s">
        <v>4328</v>
      </c>
      <c r="K7804" s="151" t="str">
        <f>IFERROR(IF(VLOOKUP(B7804,comp!$D:$L,1,FALSE)=B7804,"",""),"Novo")</f>
        <v/>
      </c>
    </row>
    <row r="7805" spans="1:11">
      <c r="A7805" s="151">
        <v>21138</v>
      </c>
      <c r="B7805" s="151">
        <v>21138</v>
      </c>
      <c r="C7805" s="151" t="s">
        <v>1945</v>
      </c>
      <c r="D7805" s="151" t="s">
        <v>826</v>
      </c>
      <c r="E7805" s="151">
        <v>1</v>
      </c>
      <c r="F7805" s="154" t="s">
        <v>10195</v>
      </c>
      <c r="G7805" s="156">
        <v>9.39</v>
      </c>
      <c r="H7805" s="156">
        <v>0</v>
      </c>
      <c r="I7805" s="156">
        <v>1036.8813912600001</v>
      </c>
      <c r="J7805" s="156" t="s">
        <v>4328</v>
      </c>
      <c r="K7805" s="151" t="str">
        <f>IFERROR(IF(VLOOKUP(B7805,comp!$D:$L,1,FALSE)=B7805,"",""),"Novo")</f>
        <v/>
      </c>
    </row>
    <row r="7806" spans="1:11">
      <c r="A7806" s="151">
        <v>21138</v>
      </c>
      <c r="B7806" s="151">
        <v>2729</v>
      </c>
      <c r="C7806" s="151" t="s">
        <v>5815</v>
      </c>
      <c r="D7806" s="151" t="s">
        <v>727</v>
      </c>
      <c r="E7806" s="151">
        <v>2.8443855999999998</v>
      </c>
      <c r="F7806" s="154" t="s">
        <v>10196</v>
      </c>
      <c r="G7806" s="156">
        <v>75.945095519999995</v>
      </c>
      <c r="H7806" s="156">
        <v>0</v>
      </c>
      <c r="I7806" s="156">
        <v>1.270308285</v>
      </c>
      <c r="J7806" s="156" t="s">
        <v>4328</v>
      </c>
      <c r="K7806" s="151" t="str">
        <f>IFERROR(IF(VLOOKUP(B7806,comp!$D:$L,1,FALSE)=B7806,"",""),"Novo")</f>
        <v/>
      </c>
    </row>
    <row r="7807" spans="1:11">
      <c r="A7807" s="151">
        <v>21138</v>
      </c>
      <c r="B7807" s="151">
        <v>2731</v>
      </c>
      <c r="C7807" s="151" t="s">
        <v>5816</v>
      </c>
      <c r="D7807" s="151" t="s">
        <v>826</v>
      </c>
      <c r="E7807" s="151">
        <v>10.508578</v>
      </c>
      <c r="F7807" s="154" t="s">
        <v>10197</v>
      </c>
      <c r="G7807" s="156">
        <v>1036.8813912600001</v>
      </c>
      <c r="H7807" s="156">
        <v>0</v>
      </c>
      <c r="I7807" s="156">
        <v>93.445522554000007</v>
      </c>
      <c r="J7807" s="156" t="s">
        <v>4328</v>
      </c>
      <c r="K7807" s="151" t="str">
        <f>IFERROR(IF(VLOOKUP(B7807,comp!$D:$L,1,FALSE)=B7807,"",""),"Novo")</f>
        <v/>
      </c>
    </row>
    <row r="7808" spans="1:11">
      <c r="A7808" s="151">
        <v>21138</v>
      </c>
      <c r="B7808" s="151">
        <v>2745</v>
      </c>
      <c r="C7808" s="151" t="s">
        <v>5817</v>
      </c>
      <c r="D7808" s="151" t="s">
        <v>826</v>
      </c>
      <c r="E7808" s="151">
        <v>0.36820530000000001</v>
      </c>
      <c r="F7808" s="154" t="s">
        <v>7756</v>
      </c>
      <c r="G7808" s="156">
        <v>1.270308285</v>
      </c>
      <c r="H7808" s="156">
        <v>0</v>
      </c>
      <c r="I7808" s="156">
        <v>4431.2839781980001</v>
      </c>
      <c r="J7808" s="156" t="s">
        <v>4328</v>
      </c>
      <c r="K7808" s="151" t="str">
        <f>IFERROR(IF(VLOOKUP(B7808,comp!$D:$L,1,FALSE)=B7808,"",""),"Novo")</f>
        <v/>
      </c>
    </row>
    <row r="7809" spans="1:11">
      <c r="A7809" s="151">
        <v>21138</v>
      </c>
      <c r="B7809" s="151">
        <v>2747</v>
      </c>
      <c r="C7809" s="151" t="s">
        <v>839</v>
      </c>
      <c r="D7809" s="151" t="s">
        <v>826</v>
      </c>
      <c r="E7809" s="151">
        <v>3.1548117000000002</v>
      </c>
      <c r="F7809" s="154" t="s">
        <v>10198</v>
      </c>
      <c r="G7809" s="156">
        <v>93.445522554000007</v>
      </c>
      <c r="H7809" s="156">
        <v>0</v>
      </c>
      <c r="I7809" s="156">
        <v>2088.0220382560001</v>
      </c>
      <c r="J7809" s="156" t="s">
        <v>4328</v>
      </c>
      <c r="K7809" s="151" t="str">
        <f>IFERROR(IF(VLOOKUP(B7809,comp!$D:$L,1,FALSE)=B7809,"",""),"Novo")</f>
        <v/>
      </c>
    </row>
    <row r="7810" spans="1:11">
      <c r="A7810" s="151">
        <v>21138</v>
      </c>
      <c r="B7810" s="151">
        <v>2788</v>
      </c>
      <c r="C7810" s="151" t="s">
        <v>2297</v>
      </c>
      <c r="D7810" s="151" t="s">
        <v>826</v>
      </c>
      <c r="E7810" s="151">
        <v>21.724110100000001</v>
      </c>
      <c r="F7810" s="154" t="s">
        <v>10199</v>
      </c>
      <c r="G7810" s="156">
        <v>4431.2839781980001</v>
      </c>
      <c r="H7810" s="156">
        <v>0</v>
      </c>
      <c r="I7810" s="156">
        <v>72.736296320999998</v>
      </c>
      <c r="J7810" s="156" t="s">
        <v>4328</v>
      </c>
      <c r="K7810" s="151" t="str">
        <f>IFERROR(IF(VLOOKUP(B7810,comp!$D:$L,1,FALSE)=B7810,"",""),"Novo")</f>
        <v/>
      </c>
    </row>
    <row r="7811" spans="1:11">
      <c r="A7811" s="151">
        <v>21138</v>
      </c>
      <c r="B7811" s="151">
        <v>2794</v>
      </c>
      <c r="C7811" s="151" t="s">
        <v>2296</v>
      </c>
      <c r="D7811" s="151" t="s">
        <v>826</v>
      </c>
      <c r="E7811" s="151">
        <v>14.9123128</v>
      </c>
      <c r="F7811" s="154" t="s">
        <v>7594</v>
      </c>
      <c r="G7811" s="156">
        <v>2088.0220382560001</v>
      </c>
      <c r="H7811" s="156">
        <v>0</v>
      </c>
      <c r="I7811" s="156">
        <v>296.70665988600001</v>
      </c>
      <c r="J7811" s="156" t="s">
        <v>4328</v>
      </c>
      <c r="K7811" s="151" t="str">
        <f>IFERROR(IF(VLOOKUP(B7811,comp!$D:$L,1,FALSE)=B7811,"",""),"Novo")</f>
        <v/>
      </c>
    </row>
    <row r="7812" spans="1:11">
      <c r="A7812" s="151">
        <v>21138</v>
      </c>
      <c r="B7812" s="151">
        <v>4115</v>
      </c>
      <c r="C7812" s="151" t="s">
        <v>2294</v>
      </c>
      <c r="D7812" s="151" t="s">
        <v>826</v>
      </c>
      <c r="E7812" s="151">
        <v>2.7836316999999999</v>
      </c>
      <c r="F7812" s="154" t="s">
        <v>9370</v>
      </c>
      <c r="G7812" s="156">
        <v>72.736296320999998</v>
      </c>
      <c r="H7812" s="156">
        <v>0</v>
      </c>
      <c r="I7812" s="156">
        <v>2036.7641885579999</v>
      </c>
      <c r="J7812" s="156" t="s">
        <v>4328</v>
      </c>
      <c r="K7812" s="151" t="str">
        <f>IFERROR(IF(VLOOKUP(B7812,comp!$D:$L,1,FALSE)=B7812,"",""),"Novo")</f>
        <v/>
      </c>
    </row>
    <row r="7813" spans="1:11">
      <c r="A7813" s="151">
        <v>21138</v>
      </c>
      <c r="B7813" s="151">
        <v>4119</v>
      </c>
      <c r="C7813" s="151" t="s">
        <v>2313</v>
      </c>
      <c r="D7813" s="151" t="s">
        <v>826</v>
      </c>
      <c r="E7813" s="151">
        <v>5.6215736999999999</v>
      </c>
      <c r="F7813" s="154" t="s">
        <v>10200</v>
      </c>
      <c r="G7813" s="156">
        <v>296.70665988600001</v>
      </c>
      <c r="H7813" s="156">
        <v>0</v>
      </c>
      <c r="I7813" s="156">
        <v>1.95413886</v>
      </c>
      <c r="J7813" s="156" t="s">
        <v>4328</v>
      </c>
      <c r="K7813" s="151" t="str">
        <f>IFERROR(IF(VLOOKUP(B7813,comp!$D:$L,1,FALSE)=B7813,"",""),"Novo")</f>
        <v/>
      </c>
    </row>
    <row r="7814" spans="1:11">
      <c r="A7814" s="151">
        <v>21138</v>
      </c>
      <c r="B7814" s="151">
        <v>10510</v>
      </c>
      <c r="C7814" s="151" t="s">
        <v>5818</v>
      </c>
      <c r="D7814" s="151" t="s">
        <v>727</v>
      </c>
      <c r="E7814" s="151">
        <v>14.728210199999999</v>
      </c>
      <c r="F7814" s="154" t="s">
        <v>10201</v>
      </c>
      <c r="G7814" s="156">
        <v>2036.7641885579999</v>
      </c>
      <c r="H7814" s="156">
        <v>0</v>
      </c>
      <c r="I7814" s="156">
        <v>104.69</v>
      </c>
      <c r="J7814" s="156" t="s">
        <v>4328</v>
      </c>
      <c r="K7814" s="151" t="str">
        <f>IFERROR(IF(VLOOKUP(B7814,comp!$D:$L,1,FALSE)=B7814,"",""),"Novo")</f>
        <v/>
      </c>
    </row>
    <row r="7815" spans="1:11">
      <c r="A7815" s="151">
        <v>21138</v>
      </c>
      <c r="B7815" s="151">
        <v>14439</v>
      </c>
      <c r="C7815" s="151" t="s">
        <v>2295</v>
      </c>
      <c r="D7815" s="151" t="s">
        <v>826</v>
      </c>
      <c r="E7815" s="151">
        <v>0.45657449999999999</v>
      </c>
      <c r="F7815" s="154" t="s">
        <v>7281</v>
      </c>
      <c r="G7815" s="156">
        <v>1.95413886</v>
      </c>
      <c r="H7815" s="156">
        <v>0</v>
      </c>
      <c r="I7815" s="156">
        <v>148224.403862448</v>
      </c>
      <c r="J7815" s="156" t="s">
        <v>4328</v>
      </c>
      <c r="K7815" s="151" t="str">
        <f>IFERROR(IF(VLOOKUP(B7815,comp!$D:$L,1,FALSE)=B7815,"",""),"Novo")</f>
        <v/>
      </c>
    </row>
    <row r="7816" spans="1:11">
      <c r="A7816" s="151">
        <v>21148</v>
      </c>
      <c r="B7816" s="151">
        <v>21148</v>
      </c>
      <c r="C7816" s="151" t="s">
        <v>2834</v>
      </c>
      <c r="D7816" s="151" t="s">
        <v>826</v>
      </c>
      <c r="E7816" s="151">
        <v>1</v>
      </c>
      <c r="F7816" s="154" t="s">
        <v>10202</v>
      </c>
      <c r="G7816" s="156">
        <v>104.69</v>
      </c>
      <c r="H7816" s="156">
        <v>0</v>
      </c>
      <c r="I7816" s="156">
        <v>6518.6927294500001</v>
      </c>
      <c r="J7816" s="156" t="s">
        <v>4328</v>
      </c>
      <c r="K7816" s="151" t="str">
        <f>IFERROR(IF(VLOOKUP(B7816,comp!$D:$L,1,FALSE)=B7816,"",""),"Novo")</f>
        <v/>
      </c>
    </row>
    <row r="7817" spans="1:11">
      <c r="A7817" s="151">
        <v>21148</v>
      </c>
      <c r="B7817" s="151">
        <v>7660</v>
      </c>
      <c r="C7817" s="151" t="s">
        <v>5819</v>
      </c>
      <c r="D7817" s="151" t="s">
        <v>826</v>
      </c>
      <c r="E7817" s="151">
        <v>37.627665200000003</v>
      </c>
      <c r="F7817" s="154" t="s">
        <v>10203</v>
      </c>
      <c r="G7817" s="156">
        <v>148224.403862448</v>
      </c>
      <c r="H7817" s="156">
        <v>0</v>
      </c>
      <c r="I7817" s="156">
        <v>91213.861521266997</v>
      </c>
      <c r="J7817" s="156" t="s">
        <v>4328</v>
      </c>
      <c r="K7817" s="151" t="str">
        <f>IFERROR(IF(VLOOKUP(B7817,comp!$D:$L,1,FALSE)=B7817,"",""),"Novo")</f>
        <v/>
      </c>
    </row>
    <row r="7818" spans="1:11">
      <c r="A7818" s="151">
        <v>21148</v>
      </c>
      <c r="B7818" s="151">
        <v>7661</v>
      </c>
      <c r="C7818" s="151" t="s">
        <v>5820</v>
      </c>
      <c r="D7818" s="151" t="s">
        <v>826</v>
      </c>
      <c r="E7818" s="151">
        <v>7.8909244999999997</v>
      </c>
      <c r="F7818" s="154" t="s">
        <v>10204</v>
      </c>
      <c r="G7818" s="156">
        <v>6518.6927294500001</v>
      </c>
      <c r="H7818" s="156">
        <v>0</v>
      </c>
      <c r="I7818" s="156">
        <v>2875.4266552199997</v>
      </c>
      <c r="J7818" s="156" t="s">
        <v>4328</v>
      </c>
      <c r="K7818" s="151" t="str">
        <f>IFERROR(IF(VLOOKUP(B7818,comp!$D:$L,1,FALSE)=B7818,"",""),"Novo")</f>
        <v/>
      </c>
    </row>
    <row r="7819" spans="1:11">
      <c r="A7819" s="151">
        <v>21148</v>
      </c>
      <c r="B7819" s="151">
        <v>7667</v>
      </c>
      <c r="C7819" s="151" t="s">
        <v>5821</v>
      </c>
      <c r="D7819" s="151" t="s">
        <v>826</v>
      </c>
      <c r="E7819" s="151">
        <v>29.517425100000001</v>
      </c>
      <c r="F7819" s="154" t="s">
        <v>10205</v>
      </c>
      <c r="G7819" s="156">
        <v>91213.861521266997</v>
      </c>
      <c r="H7819" s="156">
        <v>0</v>
      </c>
      <c r="I7819" s="156">
        <v>151631.75466968201</v>
      </c>
      <c r="J7819" s="156" t="s">
        <v>4328</v>
      </c>
      <c r="K7819" s="151" t="str">
        <f>IFERROR(IF(VLOOKUP(B7819,comp!$D:$L,1,FALSE)=B7819,"",""),"Novo")</f>
        <v/>
      </c>
    </row>
    <row r="7820" spans="1:11">
      <c r="A7820" s="151">
        <v>21148</v>
      </c>
      <c r="B7820" s="151">
        <v>7672</v>
      </c>
      <c r="C7820" s="151" t="s">
        <v>5822</v>
      </c>
      <c r="D7820" s="151" t="s">
        <v>826</v>
      </c>
      <c r="E7820" s="151">
        <v>5.2408169999999998</v>
      </c>
      <c r="F7820" s="154" t="s">
        <v>10206</v>
      </c>
      <c r="G7820" s="156">
        <v>2875.4266552199997</v>
      </c>
      <c r="H7820" s="156">
        <v>0</v>
      </c>
      <c r="I7820" s="156">
        <v>3870.7185663630003</v>
      </c>
      <c r="J7820" s="156" t="s">
        <v>4328</v>
      </c>
      <c r="K7820" s="151" t="str">
        <f>IFERROR(IF(VLOOKUP(B7820,comp!$D:$L,1,FALSE)=B7820,"",""),"Novo")</f>
        <v/>
      </c>
    </row>
    <row r="7821" spans="1:11">
      <c r="A7821" s="151">
        <v>21148</v>
      </c>
      <c r="B7821" s="151">
        <v>7676</v>
      </c>
      <c r="C7821" s="151" t="s">
        <v>5823</v>
      </c>
      <c r="D7821" s="151" t="s">
        <v>826</v>
      </c>
      <c r="E7821" s="151">
        <v>38.057695699999996</v>
      </c>
      <c r="F7821" s="154" t="s">
        <v>10207</v>
      </c>
      <c r="G7821" s="156">
        <v>151631.75466968201</v>
      </c>
      <c r="H7821" s="156">
        <v>0</v>
      </c>
      <c r="I7821" s="156">
        <v>35344.145148703996</v>
      </c>
      <c r="J7821" s="156" t="s">
        <v>4328</v>
      </c>
      <c r="K7821" s="151" t="str">
        <f>IFERROR(IF(VLOOKUP(B7821,comp!$D:$L,1,FALSE)=B7821,"",""),"Novo")</f>
        <v/>
      </c>
    </row>
    <row r="7822" spans="1:11">
      <c r="A7822" s="151">
        <v>21148</v>
      </c>
      <c r="B7822" s="151">
        <v>7690</v>
      </c>
      <c r="C7822" s="151" t="s">
        <v>5824</v>
      </c>
      <c r="D7822" s="151" t="s">
        <v>826</v>
      </c>
      <c r="E7822" s="151">
        <v>6.0805859</v>
      </c>
      <c r="F7822" s="154" t="s">
        <v>10208</v>
      </c>
      <c r="G7822" s="156">
        <v>3870.7185663630003</v>
      </c>
      <c r="H7822" s="156">
        <v>0</v>
      </c>
      <c r="I7822" s="156">
        <v>13.831559304999999</v>
      </c>
      <c r="J7822" s="156" t="s">
        <v>4328</v>
      </c>
      <c r="K7822" s="151" t="str">
        <f>IFERROR(IF(VLOOKUP(B7822,comp!$D:$L,1,FALSE)=B7822,"",""),"Novo")</f>
        <v/>
      </c>
    </row>
    <row r="7823" spans="1:11">
      <c r="A7823" s="151">
        <v>21148</v>
      </c>
      <c r="B7823" s="151">
        <v>13042</v>
      </c>
      <c r="C7823" s="151" t="s">
        <v>5825</v>
      </c>
      <c r="D7823" s="151" t="s">
        <v>826</v>
      </c>
      <c r="E7823" s="151">
        <v>18.3741488</v>
      </c>
      <c r="F7823" s="154" t="s">
        <v>10209</v>
      </c>
      <c r="G7823" s="156">
        <v>35344.145148703996</v>
      </c>
      <c r="H7823" s="156">
        <v>0</v>
      </c>
      <c r="I7823" s="156">
        <v>24.355022868000002</v>
      </c>
      <c r="J7823" s="156" t="s">
        <v>4328</v>
      </c>
      <c r="K7823" s="151" t="str">
        <f>IFERROR(IF(VLOOKUP(B7823,comp!$D:$L,1,FALSE)=B7823,"",""),"Novo")</f>
        <v/>
      </c>
    </row>
    <row r="7824" spans="1:11">
      <c r="A7824" s="151">
        <v>21148</v>
      </c>
      <c r="B7824" s="151">
        <v>13127</v>
      </c>
      <c r="C7824" s="151" t="s">
        <v>2842</v>
      </c>
      <c r="D7824" s="151" t="s">
        <v>826</v>
      </c>
      <c r="E7824" s="151">
        <v>0.3635101</v>
      </c>
      <c r="F7824" s="154" t="s">
        <v>10210</v>
      </c>
      <c r="G7824" s="156">
        <v>13.831559304999999</v>
      </c>
      <c r="H7824" s="156">
        <v>0</v>
      </c>
      <c r="I7824" s="156">
        <v>40.860350400000002</v>
      </c>
      <c r="J7824" s="156" t="s">
        <v>4328</v>
      </c>
      <c r="K7824" s="151" t="str">
        <f>IFERROR(IF(VLOOKUP(B7824,comp!$D:$L,1,FALSE)=B7824,"",""),"Novo")</f>
        <v/>
      </c>
    </row>
    <row r="7825" spans="1:11">
      <c r="A7825" s="151">
        <v>21148</v>
      </c>
      <c r="B7825" s="151">
        <v>13137</v>
      </c>
      <c r="C7825" s="151" t="s">
        <v>5826</v>
      </c>
      <c r="D7825" s="151" t="s">
        <v>826</v>
      </c>
      <c r="E7825" s="151">
        <v>0.4823732</v>
      </c>
      <c r="F7825" s="154" t="s">
        <v>10211</v>
      </c>
      <c r="G7825" s="156">
        <v>24.355022868000002</v>
      </c>
      <c r="H7825" s="156">
        <v>0</v>
      </c>
      <c r="I7825" s="156">
        <v>1884.7459304000001</v>
      </c>
      <c r="J7825" s="156" t="s">
        <v>4328</v>
      </c>
      <c r="K7825" s="151" t="str">
        <f>IFERROR(IF(VLOOKUP(B7825,comp!$D:$L,1,FALSE)=B7825,"",""),"Novo")</f>
        <v/>
      </c>
    </row>
    <row r="7826" spans="1:11">
      <c r="A7826" s="151">
        <v>21148</v>
      </c>
      <c r="B7826" s="151">
        <v>13141</v>
      </c>
      <c r="C7826" s="151" t="s">
        <v>5827</v>
      </c>
      <c r="D7826" s="151" t="s">
        <v>826</v>
      </c>
      <c r="E7826" s="151">
        <v>0.624776</v>
      </c>
      <c r="F7826" s="154" t="s">
        <v>10212</v>
      </c>
      <c r="G7826" s="156">
        <v>40.860350400000002</v>
      </c>
      <c r="H7826" s="156">
        <v>0</v>
      </c>
      <c r="I7826" s="156">
        <v>4606.4664906480002</v>
      </c>
      <c r="J7826" s="156" t="s">
        <v>4328</v>
      </c>
      <c r="K7826" s="151" t="str">
        <f>IFERROR(IF(VLOOKUP(B7826,comp!$D:$L,1,FALSE)=B7826,"",""),"Novo")</f>
        <v/>
      </c>
    </row>
    <row r="7827" spans="1:11">
      <c r="A7827" s="151">
        <v>21148</v>
      </c>
      <c r="B7827" s="151">
        <v>13142</v>
      </c>
      <c r="C7827" s="151" t="s">
        <v>5828</v>
      </c>
      <c r="D7827" s="151" t="s">
        <v>826</v>
      </c>
      <c r="E7827" s="151">
        <v>4.2430120000000002</v>
      </c>
      <c r="F7827" s="154" t="s">
        <v>10213</v>
      </c>
      <c r="G7827" s="156">
        <v>1884.7459304000001</v>
      </c>
      <c r="H7827" s="156">
        <v>0</v>
      </c>
      <c r="I7827" s="156">
        <v>115097.81150324999</v>
      </c>
      <c r="J7827" s="156" t="s">
        <v>4328</v>
      </c>
      <c r="K7827" s="151" t="str">
        <f>IFERROR(IF(VLOOKUP(B7827,comp!$D:$L,1,FALSE)=B7827,"",""),"Novo")</f>
        <v/>
      </c>
    </row>
    <row r="7828" spans="1:11">
      <c r="A7828" s="151">
        <v>21148</v>
      </c>
      <c r="B7828" s="151">
        <v>20980</v>
      </c>
      <c r="C7828" s="151" t="s">
        <v>5829</v>
      </c>
      <c r="D7828" s="151" t="s">
        <v>826</v>
      </c>
      <c r="E7828" s="151">
        <v>6.6333542000000003</v>
      </c>
      <c r="F7828" s="154" t="s">
        <v>10214</v>
      </c>
      <c r="G7828" s="156">
        <v>4606.4664906480002</v>
      </c>
      <c r="H7828" s="156">
        <v>0</v>
      </c>
      <c r="I7828" s="156">
        <v>31261.238491390995</v>
      </c>
      <c r="J7828" s="156" t="s">
        <v>4328</v>
      </c>
      <c r="K7828" s="151" t="str">
        <f>IFERROR(IF(VLOOKUP(B7828,comp!$D:$L,1,FALSE)=B7828,"",""),"Novo")</f>
        <v/>
      </c>
    </row>
    <row r="7829" spans="1:11">
      <c r="A7829" s="151">
        <v>21148</v>
      </c>
      <c r="B7829" s="151">
        <v>20984</v>
      </c>
      <c r="C7829" s="151" t="s">
        <v>5830</v>
      </c>
      <c r="D7829" s="151" t="s">
        <v>826</v>
      </c>
      <c r="E7829" s="151">
        <v>33.157453799999999</v>
      </c>
      <c r="F7829" s="154" t="s">
        <v>10215</v>
      </c>
      <c r="G7829" s="156">
        <v>115097.81150324999</v>
      </c>
      <c r="H7829" s="156">
        <v>0</v>
      </c>
      <c r="I7829" s="156">
        <v>6700.0049591039997</v>
      </c>
      <c r="J7829" s="156" t="s">
        <v>4328</v>
      </c>
      <c r="K7829" s="151" t="str">
        <f>IFERROR(IF(VLOOKUP(B7829,comp!$D:$L,1,FALSE)=B7829,"",""),"Novo")</f>
        <v/>
      </c>
    </row>
    <row r="7830" spans="1:11">
      <c r="A7830" s="151">
        <v>21148</v>
      </c>
      <c r="B7830" s="151">
        <v>20989</v>
      </c>
      <c r="C7830" s="151" t="s">
        <v>5831</v>
      </c>
      <c r="D7830" s="151" t="s">
        <v>826</v>
      </c>
      <c r="E7830" s="151">
        <v>17.280281299999999</v>
      </c>
      <c r="F7830" s="154" t="s">
        <v>10216</v>
      </c>
      <c r="G7830" s="156">
        <v>31261.238491390995</v>
      </c>
      <c r="H7830" s="156">
        <v>0</v>
      </c>
      <c r="I7830" s="156">
        <v>11571.412223232001</v>
      </c>
      <c r="J7830" s="156" t="s">
        <v>4328</v>
      </c>
      <c r="K7830" s="151" t="str">
        <f>IFERROR(IF(VLOOKUP(B7830,comp!$D:$L,1,FALSE)=B7830,"",""),"Novo")</f>
        <v/>
      </c>
    </row>
    <row r="7831" spans="1:11">
      <c r="A7831" s="151">
        <v>21148</v>
      </c>
      <c r="B7831" s="151">
        <v>20994</v>
      </c>
      <c r="C7831" s="151" t="s">
        <v>5832</v>
      </c>
      <c r="D7831" s="151" t="s">
        <v>826</v>
      </c>
      <c r="E7831" s="151">
        <v>7.9999104000000001</v>
      </c>
      <c r="F7831" s="154" t="s">
        <v>10217</v>
      </c>
      <c r="G7831" s="156">
        <v>6700.0049591039997</v>
      </c>
      <c r="H7831" s="156">
        <v>0</v>
      </c>
      <c r="I7831" s="156">
        <v>274.82517664799997</v>
      </c>
      <c r="J7831" s="156" t="s">
        <v>4328</v>
      </c>
      <c r="K7831" s="151" t="str">
        <f>IFERROR(IF(VLOOKUP(B7831,comp!$D:$L,1,FALSE)=B7831,"",""),"Novo")</f>
        <v/>
      </c>
    </row>
    <row r="7832" spans="1:11">
      <c r="A7832" s="151">
        <v>21148</v>
      </c>
      <c r="B7832" s="151">
        <v>20995</v>
      </c>
      <c r="C7832" s="151" t="s">
        <v>5833</v>
      </c>
      <c r="D7832" s="151" t="s">
        <v>826</v>
      </c>
      <c r="E7832" s="151">
        <v>10.513348799999999</v>
      </c>
      <c r="F7832" s="154" t="s">
        <v>10218</v>
      </c>
      <c r="G7832" s="156">
        <v>11571.412223232001</v>
      </c>
      <c r="H7832" s="156">
        <v>0</v>
      </c>
      <c r="I7832" s="156">
        <v>25.741068507999998</v>
      </c>
      <c r="J7832" s="156" t="s">
        <v>4328</v>
      </c>
      <c r="K7832" s="151" t="str">
        <f>IFERROR(IF(VLOOKUP(B7832,comp!$D:$L,1,FALSE)=B7832,"",""),"Novo")</f>
        <v/>
      </c>
    </row>
    <row r="7833" spans="1:11">
      <c r="A7833" s="151">
        <v>21148</v>
      </c>
      <c r="B7833" s="151">
        <v>21147</v>
      </c>
      <c r="C7833" s="151" t="s">
        <v>2835</v>
      </c>
      <c r="D7833" s="151" t="s">
        <v>826</v>
      </c>
      <c r="E7833" s="151">
        <v>1.6202403999999999</v>
      </c>
      <c r="F7833" s="154" t="s">
        <v>10219</v>
      </c>
      <c r="G7833" s="156">
        <v>274.82517664799997</v>
      </c>
      <c r="H7833" s="156">
        <v>0</v>
      </c>
      <c r="I7833" s="156">
        <v>922.22205580800016</v>
      </c>
      <c r="J7833" s="156" t="s">
        <v>4328</v>
      </c>
      <c r="K7833" s="151" t="str">
        <f>IFERROR(IF(VLOOKUP(B7833,comp!$D:$L,1,FALSE)=B7833,"",""),"Novo")</f>
        <v/>
      </c>
    </row>
    <row r="7834" spans="1:11">
      <c r="A7834" s="151">
        <v>21148</v>
      </c>
      <c r="B7834" s="151">
        <v>21150</v>
      </c>
      <c r="C7834" s="151" t="s">
        <v>2843</v>
      </c>
      <c r="D7834" s="151" t="s">
        <v>826</v>
      </c>
      <c r="E7834" s="151">
        <v>0.49587880000000001</v>
      </c>
      <c r="F7834" s="154" t="s">
        <v>10220</v>
      </c>
      <c r="G7834" s="156">
        <v>25.741068507999998</v>
      </c>
      <c r="H7834" s="156">
        <v>0</v>
      </c>
      <c r="I7834" s="156">
        <v>69.523452747999997</v>
      </c>
      <c r="J7834" s="156" t="s">
        <v>4328</v>
      </c>
      <c r="K7834" s="151" t="str">
        <f>IFERROR(IF(VLOOKUP(B7834,comp!$D:$L,1,FALSE)=B7834,"",""),"Novo")</f>
        <v/>
      </c>
    </row>
    <row r="7835" spans="1:11">
      <c r="A7835" s="151">
        <v>21148</v>
      </c>
      <c r="B7835" s="151">
        <v>21151</v>
      </c>
      <c r="C7835" s="151" t="s">
        <v>5834</v>
      </c>
      <c r="D7835" s="151" t="s">
        <v>826</v>
      </c>
      <c r="E7835" s="151">
        <v>2.9680164000000002</v>
      </c>
      <c r="F7835" s="154" t="s">
        <v>10221</v>
      </c>
      <c r="G7835" s="156">
        <v>922.22205580800016</v>
      </c>
      <c r="H7835" s="156">
        <v>0</v>
      </c>
      <c r="I7835" s="156">
        <v>11341.105925562</v>
      </c>
      <c r="J7835" s="156" t="s">
        <v>4328</v>
      </c>
      <c r="K7835" s="151" t="str">
        <f>IFERROR(IF(VLOOKUP(B7835,comp!$D:$L,1,FALSE)=B7835,"",""),"Novo")</f>
        <v/>
      </c>
    </row>
    <row r="7836" spans="1:11">
      <c r="A7836" s="151">
        <v>21148</v>
      </c>
      <c r="B7836" s="151">
        <v>40624</v>
      </c>
      <c r="C7836" s="151" t="s">
        <v>2839</v>
      </c>
      <c r="D7836" s="151" t="s">
        <v>826</v>
      </c>
      <c r="E7836" s="151">
        <v>0.81495079999999998</v>
      </c>
      <c r="F7836" s="154" t="s">
        <v>10222</v>
      </c>
      <c r="G7836" s="156">
        <v>69.523452747999997</v>
      </c>
      <c r="H7836" s="156">
        <v>0</v>
      </c>
      <c r="I7836" s="156">
        <v>44604.737453084002</v>
      </c>
      <c r="J7836" s="156" t="s">
        <v>4328</v>
      </c>
      <c r="K7836" s="151" t="str">
        <f>IFERROR(IF(VLOOKUP(B7836,comp!$D:$L,1,FALSE)=B7836,"",""),"Novo")</f>
        <v/>
      </c>
    </row>
    <row r="7837" spans="1:11">
      <c r="A7837" s="151">
        <v>21148</v>
      </c>
      <c r="B7837" s="151">
        <v>41697</v>
      </c>
      <c r="C7837" s="151" t="s">
        <v>1836</v>
      </c>
      <c r="D7837" s="151" t="s">
        <v>826</v>
      </c>
      <c r="E7837" s="151">
        <v>10.4082174</v>
      </c>
      <c r="F7837" s="154" t="s">
        <v>10223</v>
      </c>
      <c r="G7837" s="156">
        <v>11341.105925562</v>
      </c>
      <c r="H7837" s="156">
        <v>0</v>
      </c>
      <c r="I7837" s="156">
        <v>21998.487116423999</v>
      </c>
      <c r="J7837" s="156" t="s">
        <v>4328</v>
      </c>
      <c r="K7837" s="151" t="str">
        <f>IFERROR(IF(VLOOKUP(B7837,comp!$D:$L,1,FALSE)=B7837,"",""),"Novo")</f>
        <v/>
      </c>
    </row>
    <row r="7838" spans="1:11">
      <c r="A7838" s="151">
        <v>21148</v>
      </c>
      <c r="B7838" s="151">
        <v>41699</v>
      </c>
      <c r="C7838" s="151" t="s">
        <v>5835</v>
      </c>
      <c r="D7838" s="151" t="s">
        <v>826</v>
      </c>
      <c r="E7838" s="151">
        <v>20.6413586</v>
      </c>
      <c r="F7838" s="154" t="s">
        <v>10224</v>
      </c>
      <c r="G7838" s="156">
        <v>44604.737453084002</v>
      </c>
      <c r="H7838" s="156">
        <v>0</v>
      </c>
      <c r="I7838" s="156">
        <v>102398.237446175</v>
      </c>
      <c r="J7838" s="156" t="s">
        <v>4328</v>
      </c>
      <c r="K7838" s="151" t="str">
        <f>IFERROR(IF(VLOOKUP(B7838,comp!$D:$L,1,FALSE)=B7838,"",""),"Novo")</f>
        <v/>
      </c>
    </row>
    <row r="7839" spans="1:11">
      <c r="A7839" s="151">
        <v>21148</v>
      </c>
      <c r="B7839" s="151">
        <v>41985</v>
      </c>
      <c r="C7839" s="151" t="s">
        <v>5836</v>
      </c>
      <c r="D7839" s="151" t="s">
        <v>826</v>
      </c>
      <c r="E7839" s="151">
        <v>14.495863200000001</v>
      </c>
      <c r="F7839" s="154" t="s">
        <v>10225</v>
      </c>
      <c r="G7839" s="156">
        <v>21998.487116423999</v>
      </c>
      <c r="H7839" s="156">
        <v>0</v>
      </c>
      <c r="I7839" s="156">
        <v>206912.57094790702</v>
      </c>
      <c r="J7839" s="156" t="s">
        <v>4328</v>
      </c>
      <c r="K7839" s="151" t="str">
        <f>IFERROR(IF(VLOOKUP(B7839,comp!$D:$L,1,FALSE)=B7839,"",""),"Novo")</f>
        <v/>
      </c>
    </row>
    <row r="7840" spans="1:11">
      <c r="A7840" s="151">
        <v>21148</v>
      </c>
      <c r="B7840" s="151">
        <v>41986</v>
      </c>
      <c r="C7840" s="151" t="s">
        <v>5837</v>
      </c>
      <c r="D7840" s="151" t="s">
        <v>826</v>
      </c>
      <c r="E7840" s="151">
        <v>31.2747545</v>
      </c>
      <c r="F7840" s="154" t="s">
        <v>10226</v>
      </c>
      <c r="G7840" s="156">
        <v>102398.237446175</v>
      </c>
      <c r="H7840" s="156">
        <v>0</v>
      </c>
      <c r="I7840" s="156">
        <v>360993.20486576</v>
      </c>
      <c r="J7840" s="156" t="s">
        <v>4328</v>
      </c>
      <c r="K7840" s="151" t="str">
        <f>IFERROR(IF(VLOOKUP(B7840,comp!$D:$L,1,FALSE)=B7840,"",""),"Novo")</f>
        <v/>
      </c>
    </row>
    <row r="7841" spans="1:11">
      <c r="A7841" s="151">
        <v>21148</v>
      </c>
      <c r="B7841" s="151">
        <v>41987</v>
      </c>
      <c r="C7841" s="151" t="s">
        <v>1746</v>
      </c>
      <c r="D7841" s="151" t="s">
        <v>826</v>
      </c>
      <c r="E7841" s="151">
        <v>44.457076700000002</v>
      </c>
      <c r="F7841" s="154" t="s">
        <v>10227</v>
      </c>
      <c r="G7841" s="156">
        <v>206912.57094790702</v>
      </c>
      <c r="H7841" s="156">
        <v>0</v>
      </c>
      <c r="I7841" s="156">
        <v>32.602940128</v>
      </c>
      <c r="J7841" s="156" t="s">
        <v>4328</v>
      </c>
      <c r="K7841" s="151" t="str">
        <f>IFERROR(IF(VLOOKUP(B7841,comp!$D:$L,1,FALSE)=B7841,"",""),"Novo")</f>
        <v/>
      </c>
    </row>
    <row r="7842" spans="1:11">
      <c r="A7842" s="151">
        <v>21148</v>
      </c>
      <c r="B7842" s="151">
        <v>41988</v>
      </c>
      <c r="C7842" s="151" t="s">
        <v>5838</v>
      </c>
      <c r="D7842" s="151" t="s">
        <v>826</v>
      </c>
      <c r="E7842" s="151">
        <v>58.7214752</v>
      </c>
      <c r="F7842" s="154" t="s">
        <v>10228</v>
      </c>
      <c r="G7842" s="156">
        <v>360993.20486576</v>
      </c>
      <c r="H7842" s="156">
        <v>0</v>
      </c>
      <c r="I7842" s="156">
        <v>58.548550180000007</v>
      </c>
      <c r="J7842" s="156" t="s">
        <v>4328</v>
      </c>
      <c r="K7842" s="151" t="str">
        <f>IFERROR(IF(VLOOKUP(B7842,comp!$D:$L,1,FALSE)=B7842,"",""),"Novo")</f>
        <v/>
      </c>
    </row>
    <row r="7843" spans="1:11">
      <c r="A7843" s="151">
        <v>21148</v>
      </c>
      <c r="B7843" s="151">
        <v>42574</v>
      </c>
      <c r="C7843" s="151" t="s">
        <v>2836</v>
      </c>
      <c r="D7843" s="151" t="s">
        <v>826</v>
      </c>
      <c r="E7843" s="151">
        <v>0.55807839999999997</v>
      </c>
      <c r="F7843" s="154" t="s">
        <v>10229</v>
      </c>
      <c r="G7843" s="156">
        <v>32.602940128</v>
      </c>
      <c r="H7843" s="156">
        <v>0</v>
      </c>
      <c r="I7843" s="156">
        <v>435.61554115500002</v>
      </c>
      <c r="J7843" s="156" t="s">
        <v>4328</v>
      </c>
      <c r="K7843" s="151" t="str">
        <f>IFERROR(IF(VLOOKUP(B7843,comp!$D:$L,1,FALSE)=B7843,"",""),"Novo")</f>
        <v/>
      </c>
    </row>
    <row r="7844" spans="1:11">
      <c r="A7844" s="151">
        <v>21148</v>
      </c>
      <c r="B7844" s="151">
        <v>42575</v>
      </c>
      <c r="C7844" s="151" t="s">
        <v>2837</v>
      </c>
      <c r="D7844" s="151" t="s">
        <v>826</v>
      </c>
      <c r="E7844" s="151">
        <v>0.74784200000000001</v>
      </c>
      <c r="F7844" s="154" t="s">
        <v>10230</v>
      </c>
      <c r="G7844" s="156">
        <v>58.548550180000007</v>
      </c>
      <c r="H7844" s="156">
        <v>0</v>
      </c>
      <c r="I7844" s="156">
        <v>2269.2056776599998</v>
      </c>
      <c r="J7844" s="156" t="s">
        <v>4328</v>
      </c>
      <c r="K7844" s="151" t="str">
        <f>IFERROR(IF(VLOOKUP(B7844,comp!$D:$L,1,FALSE)=B7844,"",""),"Novo")</f>
        <v/>
      </c>
    </row>
    <row r="7845" spans="1:11">
      <c r="A7845" s="151">
        <v>21148</v>
      </c>
      <c r="B7845" s="151">
        <v>42576</v>
      </c>
      <c r="C7845" s="151" t="s">
        <v>5839</v>
      </c>
      <c r="D7845" s="151" t="s">
        <v>826</v>
      </c>
      <c r="E7845" s="151">
        <v>2.0398760999999999</v>
      </c>
      <c r="F7845" s="154" t="s">
        <v>10231</v>
      </c>
      <c r="G7845" s="156">
        <v>435.61554115500002</v>
      </c>
      <c r="H7845" s="156">
        <v>0</v>
      </c>
      <c r="I7845" s="156">
        <v>154013.029426366</v>
      </c>
      <c r="J7845" s="156" t="s">
        <v>4328</v>
      </c>
      <c r="K7845" s="151" t="str">
        <f>IFERROR(IF(VLOOKUP(B7845,comp!$D:$L,1,FALSE)=B7845,"",""),"Novo")</f>
        <v/>
      </c>
    </row>
    <row r="7846" spans="1:11">
      <c r="A7846" s="151">
        <v>21148</v>
      </c>
      <c r="B7846" s="151">
        <v>42577</v>
      </c>
      <c r="C7846" s="151" t="s">
        <v>5840</v>
      </c>
      <c r="D7846" s="151" t="s">
        <v>826</v>
      </c>
      <c r="E7846" s="151">
        <v>4.6557358999999998</v>
      </c>
      <c r="F7846" s="154" t="s">
        <v>10232</v>
      </c>
      <c r="G7846" s="156">
        <v>2269.2056776599998</v>
      </c>
      <c r="H7846" s="156">
        <v>0</v>
      </c>
      <c r="I7846" s="156">
        <v>47.94</v>
      </c>
      <c r="J7846" s="156" t="s">
        <v>4328</v>
      </c>
      <c r="K7846" s="151" t="str">
        <f>IFERROR(IF(VLOOKUP(B7846,comp!$D:$L,1,FALSE)=B7846,"",""),"Novo")</f>
        <v/>
      </c>
    </row>
    <row r="7847" spans="1:11">
      <c r="A7847" s="151">
        <v>21148</v>
      </c>
      <c r="B7847" s="151">
        <v>43422</v>
      </c>
      <c r="C7847" s="151" t="s">
        <v>5841</v>
      </c>
      <c r="D7847" s="151" t="s">
        <v>826</v>
      </c>
      <c r="E7847" s="151">
        <v>38.3553973</v>
      </c>
      <c r="F7847" s="154" t="s">
        <v>10233</v>
      </c>
      <c r="G7847" s="156">
        <v>154013.029426366</v>
      </c>
      <c r="H7847" s="156">
        <v>0</v>
      </c>
      <c r="I7847" s="156">
        <v>52.346304050000001</v>
      </c>
      <c r="J7847" s="156" t="s">
        <v>4328</v>
      </c>
      <c r="K7847" s="151" t="str">
        <f>IFERROR(IF(VLOOKUP(B7847,comp!$D:$L,1,FALSE)=B7847,"",""),"Novo")</f>
        <v/>
      </c>
    </row>
    <row r="7848" spans="1:11">
      <c r="A7848" s="151">
        <v>25007</v>
      </c>
      <c r="B7848" s="151">
        <v>25007</v>
      </c>
      <c r="C7848" s="151" t="s">
        <v>5842</v>
      </c>
      <c r="D7848" s="151" t="s">
        <v>838</v>
      </c>
      <c r="E7848" s="151">
        <v>1</v>
      </c>
      <c r="F7848" s="154" t="s">
        <v>10234</v>
      </c>
      <c r="G7848" s="156">
        <v>47.94</v>
      </c>
      <c r="H7848" s="156">
        <v>0</v>
      </c>
      <c r="I7848" s="156">
        <v>1133.9071657100001</v>
      </c>
      <c r="J7848" s="156" t="s">
        <v>4328</v>
      </c>
      <c r="K7848" s="151" t="str">
        <f>IFERROR(IF(VLOOKUP(B7848,comp!$D:$L,1,FALSE)=B7848,"",""),"Novo")</f>
        <v/>
      </c>
    </row>
    <row r="7849" spans="1:11">
      <c r="A7849" s="151">
        <v>25007</v>
      </c>
      <c r="B7849" s="151">
        <v>7243</v>
      </c>
      <c r="C7849" s="151" t="s">
        <v>836</v>
      </c>
      <c r="D7849" s="151" t="s">
        <v>838</v>
      </c>
      <c r="E7849" s="151">
        <v>1.045045</v>
      </c>
      <c r="F7849" s="154" t="s">
        <v>10235</v>
      </c>
      <c r="G7849" s="156">
        <v>52.346304050000001</v>
      </c>
      <c r="H7849" s="156">
        <v>0</v>
      </c>
      <c r="I7849" s="156">
        <v>1593.715324778</v>
      </c>
      <c r="J7849" s="156" t="s">
        <v>4328</v>
      </c>
      <c r="K7849" s="151" t="str">
        <f>IFERROR(IF(VLOOKUP(B7849,comp!$D:$L,1,FALSE)=B7849,"",""),"Novo")</f>
        <v/>
      </c>
    </row>
    <row r="7850" spans="1:11">
      <c r="A7850" s="151">
        <v>25007</v>
      </c>
      <c r="B7850" s="151">
        <v>39517</v>
      </c>
      <c r="C7850" s="151" t="s">
        <v>5843</v>
      </c>
      <c r="D7850" s="151" t="s">
        <v>838</v>
      </c>
      <c r="E7850" s="151">
        <v>4.8634234000000003</v>
      </c>
      <c r="F7850" s="154" t="s">
        <v>10236</v>
      </c>
      <c r="G7850" s="156">
        <v>1133.9071657100001</v>
      </c>
      <c r="H7850" s="156">
        <v>0</v>
      </c>
      <c r="I7850" s="156">
        <v>494.08833195</v>
      </c>
      <c r="J7850" s="156" t="s">
        <v>4328</v>
      </c>
      <c r="K7850" s="151" t="str">
        <f>IFERROR(IF(VLOOKUP(B7850,comp!$D:$L,1,FALSE)=B7850,"",""),"Novo")</f>
        <v/>
      </c>
    </row>
    <row r="7851" spans="1:11">
      <c r="A7851" s="151">
        <v>25007</v>
      </c>
      <c r="B7851" s="151">
        <v>39518</v>
      </c>
      <c r="C7851" s="151" t="s">
        <v>5844</v>
      </c>
      <c r="D7851" s="151" t="s">
        <v>838</v>
      </c>
      <c r="E7851" s="151">
        <v>5.7657657999999996</v>
      </c>
      <c r="F7851" s="154" t="s">
        <v>10237</v>
      </c>
      <c r="G7851" s="156">
        <v>1593.715324778</v>
      </c>
      <c r="H7851" s="156">
        <v>0</v>
      </c>
      <c r="I7851" s="156">
        <v>526.90306062900004</v>
      </c>
      <c r="J7851" s="156" t="s">
        <v>4328</v>
      </c>
      <c r="K7851" s="151" t="str">
        <f>IFERROR(IF(VLOOKUP(B7851,comp!$D:$L,1,FALSE)=B7851,"",""),"Novo")</f>
        <v/>
      </c>
    </row>
    <row r="7852" spans="1:11">
      <c r="A7852" s="151">
        <v>25007</v>
      </c>
      <c r="B7852" s="151">
        <v>39520</v>
      </c>
      <c r="C7852" s="151" t="s">
        <v>5845</v>
      </c>
      <c r="D7852" s="151" t="s">
        <v>838</v>
      </c>
      <c r="E7852" s="151">
        <v>3.2104504999999999</v>
      </c>
      <c r="F7852" s="154" t="s">
        <v>10238</v>
      </c>
      <c r="G7852" s="156">
        <v>494.08833195</v>
      </c>
      <c r="H7852" s="156">
        <v>0</v>
      </c>
      <c r="I7852" s="156">
        <v>561.81801417400004</v>
      </c>
      <c r="J7852" s="156" t="s">
        <v>4328</v>
      </c>
      <c r="K7852" s="151" t="str">
        <f>IFERROR(IF(VLOOKUP(B7852,comp!$D:$L,1,FALSE)=B7852,"",""),"Novo")</f>
        <v/>
      </c>
    </row>
    <row r="7853" spans="1:11">
      <c r="A7853" s="151">
        <v>25007</v>
      </c>
      <c r="B7853" s="151">
        <v>39521</v>
      </c>
      <c r="C7853" s="151" t="s">
        <v>5846</v>
      </c>
      <c r="D7853" s="151" t="s">
        <v>838</v>
      </c>
      <c r="E7853" s="151">
        <v>3.3153153</v>
      </c>
      <c r="F7853" s="154" t="s">
        <v>10239</v>
      </c>
      <c r="G7853" s="156">
        <v>526.90306062900004</v>
      </c>
      <c r="H7853" s="156">
        <v>0</v>
      </c>
      <c r="I7853" s="156">
        <v>585.47962224399998</v>
      </c>
      <c r="J7853" s="156" t="s">
        <v>4328</v>
      </c>
      <c r="K7853" s="151" t="str">
        <f>IFERROR(IF(VLOOKUP(B7853,comp!$D:$L,1,FALSE)=B7853,"",""),"Novo")</f>
        <v/>
      </c>
    </row>
    <row r="7854" spans="1:11">
      <c r="A7854" s="151">
        <v>25007</v>
      </c>
      <c r="B7854" s="151">
        <v>39522</v>
      </c>
      <c r="C7854" s="151" t="s">
        <v>5847</v>
      </c>
      <c r="D7854" s="151" t="s">
        <v>838</v>
      </c>
      <c r="E7854" s="151">
        <v>3.4234233999999999</v>
      </c>
      <c r="F7854" s="154" t="s">
        <v>10240</v>
      </c>
      <c r="G7854" s="156">
        <v>561.81801417400004</v>
      </c>
      <c r="H7854" s="156">
        <v>0</v>
      </c>
      <c r="I7854" s="156">
        <v>742.36323661500001</v>
      </c>
      <c r="J7854" s="156" t="s">
        <v>4328</v>
      </c>
      <c r="K7854" s="151" t="str">
        <f>IFERROR(IF(VLOOKUP(B7854,comp!$D:$L,1,FALSE)=B7854,"",""),"Novo")</f>
        <v/>
      </c>
    </row>
    <row r="7855" spans="1:11">
      <c r="A7855" s="151">
        <v>25007</v>
      </c>
      <c r="B7855" s="151">
        <v>40740</v>
      </c>
      <c r="C7855" s="151" t="s">
        <v>1695</v>
      </c>
      <c r="D7855" s="151" t="s">
        <v>838</v>
      </c>
      <c r="E7855" s="151">
        <v>3.4947748000000001</v>
      </c>
      <c r="F7855" s="154" t="s">
        <v>10241</v>
      </c>
      <c r="G7855" s="156">
        <v>585.47962224399998</v>
      </c>
      <c r="H7855" s="156">
        <v>0</v>
      </c>
      <c r="I7855" s="156">
        <v>318.92788544500002</v>
      </c>
      <c r="J7855" s="156" t="s">
        <v>4328</v>
      </c>
      <c r="K7855" s="151" t="str">
        <f>IFERROR(IF(VLOOKUP(B7855,comp!$D:$L,1,FALSE)=B7855,"",""),"Novo")</f>
        <v/>
      </c>
    </row>
    <row r="7856" spans="1:11">
      <c r="A7856" s="151">
        <v>25007</v>
      </c>
      <c r="B7856" s="151">
        <v>43071</v>
      </c>
      <c r="C7856" s="151" t="s">
        <v>5848</v>
      </c>
      <c r="D7856" s="151" t="s">
        <v>838</v>
      </c>
      <c r="E7856" s="151">
        <v>3.9351351000000001</v>
      </c>
      <c r="F7856" s="154" t="s">
        <v>10242</v>
      </c>
      <c r="G7856" s="156">
        <v>742.36323661500001</v>
      </c>
      <c r="H7856" s="156">
        <v>0</v>
      </c>
      <c r="I7856" s="156">
        <v>536.41141619999996</v>
      </c>
      <c r="J7856" s="156" t="s">
        <v>4328</v>
      </c>
      <c r="K7856" s="151" t="str">
        <f>IFERROR(IF(VLOOKUP(B7856,comp!$D:$L,1,FALSE)=B7856,"",""),"Novo")</f>
        <v/>
      </c>
    </row>
    <row r="7857" spans="1:11">
      <c r="A7857" s="151">
        <v>25007</v>
      </c>
      <c r="B7857" s="151">
        <v>43124</v>
      </c>
      <c r="C7857" s="151" t="s">
        <v>5849</v>
      </c>
      <c r="D7857" s="151" t="s">
        <v>838</v>
      </c>
      <c r="E7857" s="151">
        <v>2.5792793000000001</v>
      </c>
      <c r="F7857" s="154" t="s">
        <v>10243</v>
      </c>
      <c r="G7857" s="156">
        <v>318.92788544500002</v>
      </c>
      <c r="H7857" s="156">
        <v>0</v>
      </c>
      <c r="I7857" s="156">
        <v>233.91196300999999</v>
      </c>
      <c r="J7857" s="156" t="s">
        <v>4328</v>
      </c>
      <c r="K7857" s="151" t="str">
        <f>IFERROR(IF(VLOOKUP(B7857,comp!$D:$L,1,FALSE)=B7857,"",""),"Novo")</f>
        <v/>
      </c>
    </row>
    <row r="7858" spans="1:11">
      <c r="A7858" s="151">
        <v>25007</v>
      </c>
      <c r="B7858" s="151">
        <v>43125</v>
      </c>
      <c r="C7858" s="151" t="s">
        <v>5850</v>
      </c>
      <c r="D7858" s="151" t="s">
        <v>838</v>
      </c>
      <c r="E7858" s="151">
        <v>3.3450449999999998</v>
      </c>
      <c r="F7858" s="154" t="s">
        <v>10244</v>
      </c>
      <c r="G7858" s="156">
        <v>536.41141619999996</v>
      </c>
      <c r="H7858" s="156">
        <v>0</v>
      </c>
      <c r="I7858" s="156">
        <v>3480</v>
      </c>
      <c r="J7858" s="156" t="s">
        <v>4328</v>
      </c>
      <c r="K7858" s="151" t="str">
        <f>IFERROR(IF(VLOOKUP(B7858,comp!$D:$L,1,FALSE)=B7858,"",""),"Novo")</f>
        <v/>
      </c>
    </row>
    <row r="7859" spans="1:11">
      <c r="A7859" s="151">
        <v>25007</v>
      </c>
      <c r="B7859" s="151">
        <v>43126</v>
      </c>
      <c r="C7859" s="151" t="s">
        <v>5851</v>
      </c>
      <c r="D7859" s="151" t="s">
        <v>838</v>
      </c>
      <c r="E7859" s="151">
        <v>2.209009</v>
      </c>
      <c r="F7859" s="154" t="s">
        <v>10245</v>
      </c>
      <c r="G7859" s="156">
        <v>233.91196300999999</v>
      </c>
      <c r="H7859" s="156">
        <v>0</v>
      </c>
      <c r="I7859" s="156">
        <v>36763.169921631001</v>
      </c>
      <c r="J7859" s="156" t="s">
        <v>4328</v>
      </c>
      <c r="K7859" s="151" t="str">
        <f>IFERROR(IF(VLOOKUP(B7859,comp!$D:$L,1,FALSE)=B7859,"",""),"Novo")</f>
        <v/>
      </c>
    </row>
    <row r="7860" spans="1:11">
      <c r="A7860" s="151">
        <v>34472</v>
      </c>
      <c r="B7860" s="151">
        <v>34472</v>
      </c>
      <c r="C7860" s="151" t="s">
        <v>5852</v>
      </c>
      <c r="D7860" s="151" t="s">
        <v>727</v>
      </c>
      <c r="E7860" s="151">
        <v>1</v>
      </c>
      <c r="F7860" s="154" t="s">
        <v>10246</v>
      </c>
      <c r="G7860" s="156">
        <v>3480</v>
      </c>
      <c r="H7860" s="156">
        <v>0</v>
      </c>
      <c r="I7860" s="156">
        <v>9999.7975804159996</v>
      </c>
      <c r="J7860" s="156" t="s">
        <v>4328</v>
      </c>
      <c r="K7860" s="151" t="str">
        <f>IFERROR(IF(VLOOKUP(B7860,comp!$D:$L,1,FALSE)=B7860,"",""),"Novo")</f>
        <v/>
      </c>
    </row>
    <row r="7861" spans="1:11">
      <c r="A7861" s="151">
        <v>34472</v>
      </c>
      <c r="B7861" s="151">
        <v>34469</v>
      </c>
      <c r="C7861" s="151" t="s">
        <v>5853</v>
      </c>
      <c r="D7861" s="151" t="s">
        <v>727</v>
      </c>
      <c r="E7861" s="151">
        <v>3.2502513</v>
      </c>
      <c r="F7861" s="154" t="s">
        <v>10247</v>
      </c>
      <c r="G7861" s="156">
        <v>36763.169921631001</v>
      </c>
      <c r="H7861" s="156">
        <v>0</v>
      </c>
      <c r="I7861" s="156">
        <v>17614.084791527999</v>
      </c>
      <c r="J7861" s="156" t="s">
        <v>4328</v>
      </c>
      <c r="K7861" s="151" t="str">
        <f>IFERROR(IF(VLOOKUP(B7861,comp!$D:$L,1,FALSE)=B7861,"",""),"Novo")</f>
        <v/>
      </c>
    </row>
    <row r="7862" spans="1:11">
      <c r="A7862" s="151">
        <v>34472</v>
      </c>
      <c r="B7862" s="151">
        <v>34476</v>
      </c>
      <c r="C7862" s="151" t="s">
        <v>5854</v>
      </c>
      <c r="D7862" s="151" t="s">
        <v>727</v>
      </c>
      <c r="E7862" s="151">
        <v>1.6951423999999999</v>
      </c>
      <c r="F7862" s="154" t="s">
        <v>10248</v>
      </c>
      <c r="G7862" s="156">
        <v>9999.7975804159996</v>
      </c>
      <c r="H7862" s="156">
        <v>0</v>
      </c>
      <c r="I7862" s="156">
        <v>15363.941413800001</v>
      </c>
      <c r="J7862" s="156" t="s">
        <v>4328</v>
      </c>
      <c r="K7862" s="151" t="str">
        <f>IFERROR(IF(VLOOKUP(B7862,comp!$D:$L,1,FALSE)=B7862,"",""),"Novo")</f>
        <v/>
      </c>
    </row>
    <row r="7863" spans="1:11">
      <c r="A7863" s="151">
        <v>34472</v>
      </c>
      <c r="B7863" s="151">
        <v>34477</v>
      </c>
      <c r="C7863" s="151" t="s">
        <v>5855</v>
      </c>
      <c r="D7863" s="151" t="s">
        <v>727</v>
      </c>
      <c r="E7863" s="151">
        <v>2.2497821999999998</v>
      </c>
      <c r="F7863" s="154" t="s">
        <v>10249</v>
      </c>
      <c r="G7863" s="156">
        <v>17614.084791527999</v>
      </c>
      <c r="H7863" s="156">
        <v>0</v>
      </c>
      <c r="I7863" s="156">
        <v>420</v>
      </c>
      <c r="J7863" s="156" t="s">
        <v>4328</v>
      </c>
      <c r="K7863" s="151" t="str">
        <f>IFERROR(IF(VLOOKUP(B7863,comp!$D:$L,1,FALSE)=B7863,"",""),"Novo")</f>
        <v/>
      </c>
    </row>
    <row r="7864" spans="1:11">
      <c r="A7864" s="151">
        <v>34472</v>
      </c>
      <c r="B7864" s="151">
        <v>34482</v>
      </c>
      <c r="C7864" s="151" t="s">
        <v>5856</v>
      </c>
      <c r="D7864" s="151" t="s">
        <v>727</v>
      </c>
      <c r="E7864" s="151">
        <v>2.1011725000000001</v>
      </c>
      <c r="F7864" s="154" t="s">
        <v>10250</v>
      </c>
      <c r="G7864" s="156">
        <v>15363.941413800001</v>
      </c>
      <c r="H7864" s="156">
        <v>0</v>
      </c>
      <c r="I7864" s="156">
        <v>386.78475602999998</v>
      </c>
      <c r="J7864" s="156" t="s">
        <v>4328</v>
      </c>
      <c r="K7864" s="151" t="str">
        <f>IFERROR(IF(VLOOKUP(B7864,comp!$D:$L,1,FALSE)=B7864,"",""),"Novo")</f>
        <v/>
      </c>
    </row>
    <row r="7865" spans="1:11">
      <c r="A7865" s="151">
        <v>34492</v>
      </c>
      <c r="B7865" s="151">
        <v>34492</v>
      </c>
      <c r="C7865" s="151" t="s">
        <v>841</v>
      </c>
      <c r="D7865" s="151" t="s">
        <v>1606</v>
      </c>
      <c r="E7865" s="151">
        <v>1</v>
      </c>
      <c r="F7865" s="154" t="s">
        <v>10251</v>
      </c>
      <c r="G7865" s="156">
        <v>420</v>
      </c>
      <c r="H7865" s="156">
        <v>0</v>
      </c>
      <c r="I7865" s="156">
        <v>489.52248388400005</v>
      </c>
      <c r="J7865" s="156" t="s">
        <v>4328</v>
      </c>
      <c r="K7865" s="151" t="str">
        <f>IFERROR(IF(VLOOKUP(B7865,comp!$D:$L,1,FALSE)=B7865,"",""),"Novo")</f>
        <v/>
      </c>
    </row>
    <row r="7866" spans="1:11">
      <c r="A7866" s="151">
        <v>34492</v>
      </c>
      <c r="B7866" s="151">
        <v>1523</v>
      </c>
      <c r="C7866" s="151" t="s">
        <v>2327</v>
      </c>
      <c r="D7866" s="151" t="s">
        <v>1606</v>
      </c>
      <c r="E7866" s="151">
        <v>0.95964459999999996</v>
      </c>
      <c r="F7866" s="154" t="s">
        <v>10252</v>
      </c>
      <c r="G7866" s="156">
        <v>386.78475602999998</v>
      </c>
      <c r="H7866" s="156">
        <v>0</v>
      </c>
      <c r="I7866" s="156">
        <v>553.64579492500002</v>
      </c>
      <c r="J7866" s="156" t="s">
        <v>4328</v>
      </c>
      <c r="K7866" s="151" t="str">
        <f>IFERROR(IF(VLOOKUP(B7866,comp!$D:$L,1,FALSE)=B7866,"",""),"Novo")</f>
        <v/>
      </c>
    </row>
    <row r="7867" spans="1:11">
      <c r="A7867" s="151">
        <v>34492</v>
      </c>
      <c r="B7867" s="151">
        <v>1524</v>
      </c>
      <c r="C7867" s="151" t="s">
        <v>1929</v>
      </c>
      <c r="D7867" s="151" t="s">
        <v>1606</v>
      </c>
      <c r="E7867" s="151">
        <v>1.0795988000000001</v>
      </c>
      <c r="F7867" s="154" t="s">
        <v>10253</v>
      </c>
      <c r="G7867" s="156">
        <v>489.52248388400005</v>
      </c>
      <c r="H7867" s="156">
        <v>0</v>
      </c>
      <c r="I7867" s="156">
        <v>521.09347032000005</v>
      </c>
      <c r="J7867" s="156" t="s">
        <v>4328</v>
      </c>
      <c r="K7867" s="151" t="str">
        <f>IFERROR(IF(VLOOKUP(B7867,comp!$D:$L,1,FALSE)=B7867,"",""),"Novo")</f>
        <v/>
      </c>
    </row>
    <row r="7868" spans="1:11">
      <c r="A7868" s="151">
        <v>34492</v>
      </c>
      <c r="B7868" s="151">
        <v>1525</v>
      </c>
      <c r="C7868" s="151" t="s">
        <v>1831</v>
      </c>
      <c r="D7868" s="151" t="s">
        <v>1606</v>
      </c>
      <c r="E7868" s="151">
        <v>1.1481425000000001</v>
      </c>
      <c r="F7868" s="154" t="s">
        <v>10254</v>
      </c>
      <c r="G7868" s="156">
        <v>553.64579492500002</v>
      </c>
      <c r="H7868" s="156">
        <v>0</v>
      </c>
      <c r="I7868" s="156">
        <v>587.20149687799994</v>
      </c>
      <c r="J7868" s="156" t="s">
        <v>4328</v>
      </c>
      <c r="K7868" s="151" t="str">
        <f>IFERROR(IF(VLOOKUP(B7868,comp!$D:$L,1,FALSE)=B7868,"",""),"Novo")</f>
        <v/>
      </c>
    </row>
    <row r="7869" spans="1:11">
      <c r="A7869" s="151">
        <v>34492</v>
      </c>
      <c r="B7869" s="151">
        <v>1527</v>
      </c>
      <c r="C7869" s="151" t="s">
        <v>2241</v>
      </c>
      <c r="D7869" s="151" t="s">
        <v>1606</v>
      </c>
      <c r="E7869" s="151">
        <v>1.1138760000000001</v>
      </c>
      <c r="F7869" s="154" t="s">
        <v>10255</v>
      </c>
      <c r="G7869" s="156">
        <v>521.09347032000005</v>
      </c>
      <c r="H7869" s="156">
        <v>0</v>
      </c>
      <c r="I7869" s="156">
        <v>531.79551300000003</v>
      </c>
      <c r="J7869" s="156" t="s">
        <v>4328</v>
      </c>
      <c r="K7869" s="151" t="str">
        <f>IFERROR(IF(VLOOKUP(B7869,comp!$D:$L,1,FALSE)=B7869,"",""),"Novo")</f>
        <v/>
      </c>
    </row>
    <row r="7870" spans="1:11">
      <c r="A7870" s="151">
        <v>34492</v>
      </c>
      <c r="B7870" s="151">
        <v>11145</v>
      </c>
      <c r="C7870" s="151" t="s">
        <v>5857</v>
      </c>
      <c r="D7870" s="151" t="s">
        <v>1606</v>
      </c>
      <c r="E7870" s="151">
        <v>1.1824197999999999</v>
      </c>
      <c r="F7870" s="154" t="s">
        <v>10256</v>
      </c>
      <c r="G7870" s="156">
        <v>587.20149687799994</v>
      </c>
      <c r="H7870" s="156">
        <v>0</v>
      </c>
      <c r="I7870" s="156">
        <v>574.23920298000007</v>
      </c>
      <c r="J7870" s="156" t="s">
        <v>4328</v>
      </c>
      <c r="K7870" s="151" t="str">
        <f>IFERROR(IF(VLOOKUP(B7870,comp!$D:$L,1,FALSE)=B7870,"",""),"Novo")</f>
        <v/>
      </c>
    </row>
    <row r="7871" spans="1:11">
      <c r="A7871" s="151">
        <v>34492</v>
      </c>
      <c r="B7871" s="151">
        <v>11146</v>
      </c>
      <c r="C7871" s="151" t="s">
        <v>5858</v>
      </c>
      <c r="D7871" s="151" t="s">
        <v>1606</v>
      </c>
      <c r="E7871" s="151">
        <v>1.1252549999999999</v>
      </c>
      <c r="F7871" s="154" t="s">
        <v>10257</v>
      </c>
      <c r="G7871" s="156">
        <v>531.79551300000003</v>
      </c>
      <c r="H7871" s="156">
        <v>0</v>
      </c>
      <c r="I7871" s="156">
        <v>374.44817534700002</v>
      </c>
      <c r="J7871" s="156" t="s">
        <v>4328</v>
      </c>
      <c r="K7871" s="151" t="str">
        <f>IFERROR(IF(VLOOKUP(B7871,comp!$D:$L,1,FALSE)=B7871,"",""),"Novo")</f>
        <v/>
      </c>
    </row>
    <row r="7872" spans="1:11">
      <c r="A7872" s="151">
        <v>34492</v>
      </c>
      <c r="B7872" s="151">
        <v>11147</v>
      </c>
      <c r="C7872" s="151" t="s">
        <v>5859</v>
      </c>
      <c r="D7872" s="151" t="s">
        <v>1606</v>
      </c>
      <c r="E7872" s="151">
        <v>1.1692918000000001</v>
      </c>
      <c r="F7872" s="154" t="s">
        <v>10258</v>
      </c>
      <c r="G7872" s="156">
        <v>574.23920298000007</v>
      </c>
      <c r="H7872" s="156">
        <v>0</v>
      </c>
      <c r="I7872" s="156">
        <v>621.7266482</v>
      </c>
      <c r="J7872" s="156" t="s">
        <v>4328</v>
      </c>
      <c r="K7872" s="151" t="str">
        <f>IFERROR(IF(VLOOKUP(B7872,comp!$D:$L,1,FALSE)=B7872,"",""),"Novo")</f>
        <v/>
      </c>
    </row>
    <row r="7873" spans="1:11">
      <c r="A7873" s="151">
        <v>34492</v>
      </c>
      <c r="B7873" s="151">
        <v>14041</v>
      </c>
      <c r="C7873" s="151" t="s">
        <v>5860</v>
      </c>
      <c r="D7873" s="151" t="s">
        <v>1606</v>
      </c>
      <c r="E7873" s="151">
        <v>0.94421710000000003</v>
      </c>
      <c r="F7873" s="154" t="s">
        <v>10259</v>
      </c>
      <c r="G7873" s="156">
        <v>374.44817534700002</v>
      </c>
      <c r="H7873" s="156">
        <v>0</v>
      </c>
      <c r="I7873" s="156">
        <v>678.79381066200006</v>
      </c>
      <c r="J7873" s="156" t="s">
        <v>4328</v>
      </c>
      <c r="K7873" s="151" t="str">
        <f>IFERROR(IF(VLOOKUP(B7873,comp!$D:$L,1,FALSE)=B7873,"",""),"Novo")</f>
        <v/>
      </c>
    </row>
    <row r="7874" spans="1:11">
      <c r="A7874" s="151">
        <v>34492</v>
      </c>
      <c r="B7874" s="151">
        <v>34479</v>
      </c>
      <c r="C7874" s="151" t="s">
        <v>5861</v>
      </c>
      <c r="D7874" s="151" t="s">
        <v>1606</v>
      </c>
      <c r="E7874" s="151">
        <v>1.2166862000000001</v>
      </c>
      <c r="F7874" s="154" t="s">
        <v>10260</v>
      </c>
      <c r="G7874" s="156">
        <v>621.7266482</v>
      </c>
      <c r="H7874" s="156">
        <v>0</v>
      </c>
      <c r="I7874" s="156">
        <v>774.87522547200001</v>
      </c>
      <c r="J7874" s="156" t="s">
        <v>4328</v>
      </c>
      <c r="K7874" s="151" t="str">
        <f>IFERROR(IF(VLOOKUP(B7874,comp!$D:$L,1,FALSE)=B7874,"",""),"Novo")</f>
        <v/>
      </c>
    </row>
    <row r="7875" spans="1:11">
      <c r="A7875" s="151">
        <v>34492</v>
      </c>
      <c r="B7875" s="151">
        <v>34481</v>
      </c>
      <c r="C7875" s="151" t="s">
        <v>5862</v>
      </c>
      <c r="D7875" s="151" t="s">
        <v>1606</v>
      </c>
      <c r="E7875" s="151">
        <v>1.2712923</v>
      </c>
      <c r="F7875" s="154" t="s">
        <v>10261</v>
      </c>
      <c r="G7875" s="156">
        <v>678.79381066200006</v>
      </c>
      <c r="H7875" s="156">
        <v>0</v>
      </c>
      <c r="I7875" s="156">
        <v>886.13374612399991</v>
      </c>
      <c r="J7875" s="156" t="s">
        <v>4328</v>
      </c>
      <c r="K7875" s="151" t="str">
        <f>IFERROR(IF(VLOOKUP(B7875,comp!$D:$L,1,FALSE)=B7875,"",""),"Novo")</f>
        <v/>
      </c>
    </row>
    <row r="7876" spans="1:11">
      <c r="A7876" s="151">
        <v>34492</v>
      </c>
      <c r="B7876" s="151">
        <v>34483</v>
      </c>
      <c r="C7876" s="151" t="s">
        <v>5863</v>
      </c>
      <c r="D7876" s="151" t="s">
        <v>1606</v>
      </c>
      <c r="E7876" s="151">
        <v>1.3582863999999999</v>
      </c>
      <c r="F7876" s="154" t="s">
        <v>10262</v>
      </c>
      <c r="G7876" s="156">
        <v>774.87522547200001</v>
      </c>
      <c r="H7876" s="156">
        <v>0</v>
      </c>
      <c r="I7876" s="156">
        <v>621.7266482</v>
      </c>
      <c r="J7876" s="156" t="s">
        <v>4328</v>
      </c>
      <c r="K7876" s="151" t="str">
        <f>IFERROR(IF(VLOOKUP(B7876,comp!$D:$L,1,FALSE)=B7876,"",""),"Novo")</f>
        <v/>
      </c>
    </row>
    <row r="7877" spans="1:11">
      <c r="A7877" s="151">
        <v>34492</v>
      </c>
      <c r="B7877" s="151">
        <v>34485</v>
      </c>
      <c r="C7877" s="151" t="s">
        <v>5864</v>
      </c>
      <c r="D7877" s="151" t="s">
        <v>1606</v>
      </c>
      <c r="E7877" s="151">
        <v>1.4525353999999999</v>
      </c>
      <c r="F7877" s="154" t="s">
        <v>10263</v>
      </c>
      <c r="G7877" s="156">
        <v>886.13374612399991</v>
      </c>
      <c r="H7877" s="156">
        <v>0</v>
      </c>
      <c r="I7877" s="156">
        <v>444.002553589</v>
      </c>
      <c r="J7877" s="156" t="s">
        <v>4328</v>
      </c>
      <c r="K7877" s="151" t="str">
        <f>IFERROR(IF(VLOOKUP(B7877,comp!$D:$L,1,FALSE)=B7877,"",""),"Novo")</f>
        <v/>
      </c>
    </row>
    <row r="7878" spans="1:11">
      <c r="A7878" s="151">
        <v>34492</v>
      </c>
      <c r="B7878" s="151">
        <v>34491</v>
      </c>
      <c r="C7878" s="151" t="s">
        <v>5865</v>
      </c>
      <c r="D7878" s="151" t="s">
        <v>1606</v>
      </c>
      <c r="E7878" s="151">
        <v>1.2166862000000001</v>
      </c>
      <c r="F7878" s="154" t="s">
        <v>10260</v>
      </c>
      <c r="G7878" s="156">
        <v>621.7266482</v>
      </c>
      <c r="H7878" s="156">
        <v>0</v>
      </c>
      <c r="I7878" s="156">
        <v>474.10398006500003</v>
      </c>
      <c r="J7878" s="156" t="s">
        <v>4328</v>
      </c>
      <c r="K7878" s="151" t="str">
        <f>IFERROR(IF(VLOOKUP(B7878,comp!$D:$L,1,FALSE)=B7878,"",""),"Novo")</f>
        <v/>
      </c>
    </row>
    <row r="7879" spans="1:11">
      <c r="A7879" s="151">
        <v>34492</v>
      </c>
      <c r="B7879" s="151">
        <v>34493</v>
      </c>
      <c r="C7879" s="151" t="s">
        <v>2263</v>
      </c>
      <c r="D7879" s="151" t="s">
        <v>1606</v>
      </c>
      <c r="E7879" s="151">
        <v>1.0281883000000001</v>
      </c>
      <c r="F7879" s="154" t="s">
        <v>10264</v>
      </c>
      <c r="G7879" s="156">
        <v>444.002553589</v>
      </c>
      <c r="H7879" s="156">
        <v>0</v>
      </c>
      <c r="I7879" s="156">
        <v>505.17669384000004</v>
      </c>
      <c r="J7879" s="156" t="s">
        <v>4328</v>
      </c>
      <c r="K7879" s="151" t="str">
        <f>IFERROR(IF(VLOOKUP(B7879,comp!$D:$L,1,FALSE)=B7879,"",""),"Novo")</f>
        <v/>
      </c>
    </row>
    <row r="7880" spans="1:11">
      <c r="A7880" s="151">
        <v>34492</v>
      </c>
      <c r="B7880" s="151">
        <v>34494</v>
      </c>
      <c r="C7880" s="151" t="s">
        <v>5866</v>
      </c>
      <c r="D7880" s="151" t="s">
        <v>1606</v>
      </c>
      <c r="E7880" s="151">
        <v>1.0624655000000001</v>
      </c>
      <c r="F7880" s="154" t="s">
        <v>10265</v>
      </c>
      <c r="G7880" s="156">
        <v>474.10398006500003</v>
      </c>
      <c r="H7880" s="156">
        <v>0</v>
      </c>
      <c r="I7880" s="156">
        <v>549.743418432</v>
      </c>
      <c r="J7880" s="156" t="s">
        <v>4328</v>
      </c>
      <c r="K7880" s="151" t="str">
        <f>IFERROR(IF(VLOOKUP(B7880,comp!$D:$L,1,FALSE)=B7880,"",""),"Novo")</f>
        <v/>
      </c>
    </row>
    <row r="7881" spans="1:11">
      <c r="A7881" s="151">
        <v>34492</v>
      </c>
      <c r="B7881" s="151">
        <v>34495</v>
      </c>
      <c r="C7881" s="151" t="s">
        <v>5867</v>
      </c>
      <c r="D7881" s="151" t="s">
        <v>1606</v>
      </c>
      <c r="E7881" s="151">
        <v>1.096732</v>
      </c>
      <c r="F7881" s="154" t="s">
        <v>10266</v>
      </c>
      <c r="G7881" s="156">
        <v>505.17669384000004</v>
      </c>
      <c r="H7881" s="156">
        <v>0</v>
      </c>
      <c r="I7881" s="156">
        <v>587.20149687799994</v>
      </c>
      <c r="J7881" s="156" t="s">
        <v>4328</v>
      </c>
      <c r="K7881" s="151" t="str">
        <f>IFERROR(IF(VLOOKUP(B7881,comp!$D:$L,1,FALSE)=B7881,"",""),"Novo")</f>
        <v/>
      </c>
    </row>
    <row r="7882" spans="1:11">
      <c r="A7882" s="151">
        <v>34492</v>
      </c>
      <c r="B7882" s="151">
        <v>34496</v>
      </c>
      <c r="C7882" s="151" t="s">
        <v>5868</v>
      </c>
      <c r="D7882" s="151" t="s">
        <v>1606</v>
      </c>
      <c r="E7882" s="151">
        <v>1.1440832000000001</v>
      </c>
      <c r="F7882" s="154" t="s">
        <v>10267</v>
      </c>
      <c r="G7882" s="156">
        <v>549.743418432</v>
      </c>
      <c r="H7882" s="156">
        <v>0</v>
      </c>
      <c r="I7882" s="156">
        <v>450.61886940800002</v>
      </c>
      <c r="J7882" s="156" t="s">
        <v>4328</v>
      </c>
      <c r="K7882" s="151" t="str">
        <f>IFERROR(IF(VLOOKUP(B7882,comp!$D:$L,1,FALSE)=B7882,"",""),"Novo")</f>
        <v/>
      </c>
    </row>
    <row r="7883" spans="1:11">
      <c r="A7883" s="151">
        <v>34492</v>
      </c>
      <c r="B7883" s="151">
        <v>34872</v>
      </c>
      <c r="C7883" s="151" t="s">
        <v>2237</v>
      </c>
      <c r="D7883" s="151" t="s">
        <v>1606</v>
      </c>
      <c r="E7883" s="151">
        <v>1.1824197999999999</v>
      </c>
      <c r="F7883" s="154" t="s">
        <v>10256</v>
      </c>
      <c r="G7883" s="156">
        <v>587.20149687799994</v>
      </c>
      <c r="H7883" s="156">
        <v>0</v>
      </c>
      <c r="I7883" s="156">
        <v>478.83499881999995</v>
      </c>
      <c r="J7883" s="156" t="s">
        <v>4328</v>
      </c>
      <c r="K7883" s="151" t="str">
        <f>IFERROR(IF(VLOOKUP(B7883,comp!$D:$L,1,FALSE)=B7883,"",""),"Novo")</f>
        <v/>
      </c>
    </row>
    <row r="7884" spans="1:11">
      <c r="A7884" s="151">
        <v>34492</v>
      </c>
      <c r="B7884" s="151">
        <v>38404</v>
      </c>
      <c r="C7884" s="151" t="s">
        <v>5869</v>
      </c>
      <c r="D7884" s="151" t="s">
        <v>1606</v>
      </c>
      <c r="E7884" s="151">
        <v>1.0358102</v>
      </c>
      <c r="F7884" s="154" t="s">
        <v>10268</v>
      </c>
      <c r="G7884" s="156">
        <v>450.61886940800002</v>
      </c>
      <c r="H7884" s="156">
        <v>0</v>
      </c>
      <c r="I7884" s="156">
        <v>533.90640566000002</v>
      </c>
      <c r="J7884" s="156" t="s">
        <v>4328</v>
      </c>
      <c r="K7884" s="151" t="str">
        <f>IFERROR(IF(VLOOKUP(B7884,comp!$D:$L,1,FALSE)=B7884,"",""),"Novo")</f>
        <v/>
      </c>
    </row>
    <row r="7885" spans="1:11">
      <c r="A7885" s="151">
        <v>34492</v>
      </c>
      <c r="B7885" s="151">
        <v>38405</v>
      </c>
      <c r="C7885" s="151" t="s">
        <v>2103</v>
      </c>
      <c r="D7885" s="151" t="s">
        <v>1606</v>
      </c>
      <c r="E7885" s="151">
        <v>1.0677555999999999</v>
      </c>
      <c r="F7885" s="154" t="s">
        <v>10269</v>
      </c>
      <c r="G7885" s="156">
        <v>478.83499881999995</v>
      </c>
      <c r="H7885" s="156">
        <v>0</v>
      </c>
      <c r="I7885" s="156">
        <v>586.68413522399999</v>
      </c>
      <c r="J7885" s="156" t="s">
        <v>4328</v>
      </c>
      <c r="K7885" s="151" t="str">
        <f>IFERROR(IF(VLOOKUP(B7885,comp!$D:$L,1,FALSE)=B7885,"",""),"Novo")</f>
        <v/>
      </c>
    </row>
    <row r="7886" spans="1:11">
      <c r="A7886" s="151">
        <v>34492</v>
      </c>
      <c r="B7886" s="151">
        <v>38406</v>
      </c>
      <c r="C7886" s="151" t="s">
        <v>5870</v>
      </c>
      <c r="D7886" s="151" t="s">
        <v>1606</v>
      </c>
      <c r="E7886" s="151">
        <v>1.1274789999999999</v>
      </c>
      <c r="F7886" s="154" t="s">
        <v>10270</v>
      </c>
      <c r="G7886" s="156">
        <v>533.90640566000002</v>
      </c>
      <c r="H7886" s="156">
        <v>0</v>
      </c>
      <c r="I7886" s="156">
        <v>594.71590981200006</v>
      </c>
      <c r="J7886" s="156" t="s">
        <v>4328</v>
      </c>
      <c r="K7886" s="151" t="str">
        <f>IFERROR(IF(VLOOKUP(B7886,comp!$D:$L,1,FALSE)=B7886,"",""),"Novo")</f>
        <v/>
      </c>
    </row>
    <row r="7887" spans="1:11">
      <c r="A7887" s="151">
        <v>34492</v>
      </c>
      <c r="B7887" s="151">
        <v>38408</v>
      </c>
      <c r="C7887" s="151" t="s">
        <v>2238</v>
      </c>
      <c r="D7887" s="151" t="s">
        <v>1606</v>
      </c>
      <c r="E7887" s="151">
        <v>1.1819016</v>
      </c>
      <c r="F7887" s="154" t="s">
        <v>10271</v>
      </c>
      <c r="G7887" s="156">
        <v>586.68413522399999</v>
      </c>
      <c r="H7887" s="156">
        <v>0</v>
      </c>
      <c r="I7887" s="156">
        <v>609.108127932</v>
      </c>
      <c r="J7887" s="156" t="s">
        <v>4328</v>
      </c>
      <c r="K7887" s="151" t="str">
        <f>IFERROR(IF(VLOOKUP(B7887,comp!$D:$L,1,FALSE)=B7887,"",""),"Novo")</f>
        <v/>
      </c>
    </row>
    <row r="7888" spans="1:11">
      <c r="A7888" s="151">
        <v>34492</v>
      </c>
      <c r="B7888" s="151">
        <v>38409</v>
      </c>
      <c r="C7888" s="151" t="s">
        <v>5871</v>
      </c>
      <c r="D7888" s="151" t="s">
        <v>1606</v>
      </c>
      <c r="E7888" s="151">
        <v>1.1899554000000001</v>
      </c>
      <c r="F7888" s="154" t="s">
        <v>10272</v>
      </c>
      <c r="G7888" s="156">
        <v>594.71590981200006</v>
      </c>
      <c r="H7888" s="156">
        <v>0</v>
      </c>
      <c r="I7888" s="156">
        <v>500.0524511399999</v>
      </c>
      <c r="J7888" s="156" t="s">
        <v>4328</v>
      </c>
      <c r="K7888" s="151" t="str">
        <f>IFERROR(IF(VLOOKUP(B7888,comp!$D:$L,1,FALSE)=B7888,"",""),"Novo")</f>
        <v/>
      </c>
    </row>
    <row r="7889" spans="1:11">
      <c r="A7889" s="151">
        <v>34492</v>
      </c>
      <c r="B7889" s="151">
        <v>38464</v>
      </c>
      <c r="C7889" s="151" t="s">
        <v>5872</v>
      </c>
      <c r="D7889" s="151" t="s">
        <v>1606</v>
      </c>
      <c r="E7889" s="151">
        <v>1.2042708</v>
      </c>
      <c r="F7889" s="154" t="s">
        <v>10273</v>
      </c>
      <c r="G7889" s="156">
        <v>609.108127932</v>
      </c>
      <c r="H7889" s="156">
        <v>0</v>
      </c>
      <c r="I7889" s="156">
        <v>591.79899142000011</v>
      </c>
      <c r="J7889" s="156" t="s">
        <v>4328</v>
      </c>
      <c r="K7889" s="151" t="str">
        <f>IFERROR(IF(VLOOKUP(B7889,comp!$D:$L,1,FALSE)=B7889,"",""),"Novo")</f>
        <v/>
      </c>
    </row>
    <row r="7890" spans="1:11">
      <c r="A7890" s="151">
        <v>34492</v>
      </c>
      <c r="B7890" s="151">
        <v>38546</v>
      </c>
      <c r="C7890" s="151" t="s">
        <v>5873</v>
      </c>
      <c r="D7890" s="151" t="s">
        <v>1606</v>
      </c>
      <c r="E7890" s="151">
        <v>1.0911504999999999</v>
      </c>
      <c r="F7890" s="154" t="s">
        <v>10274</v>
      </c>
      <c r="G7890" s="156">
        <v>500.0524511399999</v>
      </c>
      <c r="H7890" s="156">
        <v>0</v>
      </c>
      <c r="I7890" s="156">
        <v>646.59678484799997</v>
      </c>
      <c r="J7890" s="156" t="s">
        <v>4328</v>
      </c>
      <c r="K7890" s="151" t="str">
        <f>IFERROR(IF(VLOOKUP(B7890,comp!$D:$L,1,FALSE)=B7890,"",""),"Novo")</f>
        <v/>
      </c>
    </row>
    <row r="7891" spans="1:11">
      <c r="A7891" s="151">
        <v>34492</v>
      </c>
      <c r="B7891" s="151">
        <v>39849</v>
      </c>
      <c r="C7891" s="151" t="s">
        <v>5874</v>
      </c>
      <c r="D7891" s="151" t="s">
        <v>1606</v>
      </c>
      <c r="E7891" s="151">
        <v>1.1870404000000001</v>
      </c>
      <c r="F7891" s="154" t="s">
        <v>10275</v>
      </c>
      <c r="G7891" s="156">
        <v>591.79899142000011</v>
      </c>
      <c r="H7891" s="156">
        <v>4.439806462</v>
      </c>
      <c r="I7891" s="156">
        <v>4.439806462</v>
      </c>
      <c r="J7891" s="156" t="s">
        <v>4328</v>
      </c>
      <c r="K7891" s="151" t="str">
        <f>IFERROR(IF(VLOOKUP(B7891,comp!$D:$L,1,FALSE)=B7891,"",""),"Novo")</f>
        <v/>
      </c>
    </row>
    <row r="7892" spans="1:11">
      <c r="A7892" s="151">
        <v>34492</v>
      </c>
      <c r="B7892" s="151">
        <v>43360</v>
      </c>
      <c r="C7892" s="151" t="s">
        <v>2106</v>
      </c>
      <c r="D7892" s="151" t="s">
        <v>1606</v>
      </c>
      <c r="E7892" s="151">
        <v>1.2407828999999999</v>
      </c>
      <c r="F7892" s="154" t="s">
        <v>10276</v>
      </c>
      <c r="G7892" s="156">
        <v>646.59678484799997</v>
      </c>
      <c r="H7892" s="156">
        <v>0</v>
      </c>
      <c r="I7892" s="156">
        <v>54.57</v>
      </c>
      <c r="J7892" s="156" t="s">
        <v>4328</v>
      </c>
      <c r="K7892" s="151" t="str">
        <f>IFERROR(IF(VLOOKUP(B7892,comp!$D:$L,1,FALSE)=B7892,"",""),"Novo")</f>
        <v/>
      </c>
    </row>
    <row r="7893" spans="1:11">
      <c r="A7893" s="151">
        <v>34492</v>
      </c>
      <c r="B7893" s="151">
        <v>44535</v>
      </c>
      <c r="C7893" s="151" t="s">
        <v>2239</v>
      </c>
      <c r="D7893" s="151" t="s">
        <v>1606</v>
      </c>
      <c r="E7893" s="151">
        <v>0.10282090000000001</v>
      </c>
      <c r="F7893" s="154" t="s">
        <v>10277</v>
      </c>
      <c r="G7893" s="156">
        <v>0</v>
      </c>
      <c r="H7893" s="156">
        <v>0</v>
      </c>
      <c r="I7893" s="156">
        <v>44.485690847000001</v>
      </c>
      <c r="J7893" s="156" t="s">
        <v>704</v>
      </c>
      <c r="K7893" s="151" t="str">
        <f>IFERROR(IF(VLOOKUP(B7893,comp!$D:$L,1,FALSE)=B7893,"",""),"Novo")</f>
        <v/>
      </c>
    </row>
    <row r="7894" spans="1:11">
      <c r="A7894" s="151">
        <v>34514</v>
      </c>
      <c r="B7894" s="151">
        <v>34514</v>
      </c>
      <c r="C7894" s="151" t="s">
        <v>5875</v>
      </c>
      <c r="D7894" s="151" t="s">
        <v>838</v>
      </c>
      <c r="E7894" s="151">
        <v>1</v>
      </c>
      <c r="F7894" s="154" t="s">
        <v>10278</v>
      </c>
      <c r="G7894" s="156">
        <v>54.57</v>
      </c>
      <c r="H7894" s="156">
        <v>0</v>
      </c>
      <c r="I7894" s="156">
        <v>87.889690099999996</v>
      </c>
      <c r="J7894" s="156" t="s">
        <v>4328</v>
      </c>
      <c r="K7894" s="151" t="str">
        <f>IFERROR(IF(VLOOKUP(B7894,comp!$D:$L,1,FALSE)=B7894,"",""),"Novo")</f>
        <v/>
      </c>
    </row>
    <row r="7895" spans="1:11">
      <c r="A7895" s="151">
        <v>34514</v>
      </c>
      <c r="B7895" s="151">
        <v>34659</v>
      </c>
      <c r="C7895" s="151" t="s">
        <v>5876</v>
      </c>
      <c r="D7895" s="151" t="s">
        <v>838</v>
      </c>
      <c r="E7895" s="151">
        <v>0.90289609999999998</v>
      </c>
      <c r="F7895" s="154" t="s">
        <v>10279</v>
      </c>
      <c r="G7895" s="156">
        <v>44.485690847000001</v>
      </c>
      <c r="H7895" s="156">
        <v>0</v>
      </c>
      <c r="I7895" s="156">
        <v>181.31669121300001</v>
      </c>
      <c r="J7895" s="156" t="s">
        <v>4328</v>
      </c>
      <c r="K7895" s="151" t="str">
        <f>IFERROR(IF(VLOOKUP(B7895,comp!$D:$L,1,FALSE)=B7895,"",""),"Novo")</f>
        <v/>
      </c>
    </row>
    <row r="7896" spans="1:11">
      <c r="A7896" s="151">
        <v>34514</v>
      </c>
      <c r="B7896" s="151">
        <v>34660</v>
      </c>
      <c r="C7896" s="151" t="s">
        <v>5877</v>
      </c>
      <c r="D7896" s="151" t="s">
        <v>838</v>
      </c>
      <c r="E7896" s="151">
        <v>1.2691652</v>
      </c>
      <c r="F7896" s="154" t="s">
        <v>10280</v>
      </c>
      <c r="G7896" s="156">
        <v>87.889690099999996</v>
      </c>
      <c r="H7896" s="156">
        <v>0</v>
      </c>
      <c r="I7896" s="156">
        <v>58.542008652</v>
      </c>
      <c r="J7896" s="156" t="s">
        <v>4328</v>
      </c>
      <c r="K7896" s="151" t="str">
        <f>IFERROR(IF(VLOOKUP(B7896,comp!$D:$L,1,FALSE)=B7896,"",""),"Novo")</f>
        <v/>
      </c>
    </row>
    <row r="7897" spans="1:11">
      <c r="A7897" s="151">
        <v>34514</v>
      </c>
      <c r="B7897" s="151">
        <v>34661</v>
      </c>
      <c r="C7897" s="151" t="s">
        <v>5878</v>
      </c>
      <c r="D7897" s="151" t="s">
        <v>838</v>
      </c>
      <c r="E7897" s="151">
        <v>1.8228279000000001</v>
      </c>
      <c r="F7897" s="154" t="s">
        <v>10281</v>
      </c>
      <c r="G7897" s="156">
        <v>181.31669121300001</v>
      </c>
      <c r="H7897" s="156">
        <v>0</v>
      </c>
      <c r="I7897" s="156">
        <v>90.209981015999986</v>
      </c>
      <c r="J7897" s="156" t="s">
        <v>4328</v>
      </c>
      <c r="K7897" s="151" t="str">
        <f>IFERROR(IF(VLOOKUP(B7897,comp!$D:$L,1,FALSE)=B7897,"",""),"Novo")</f>
        <v/>
      </c>
    </row>
    <row r="7898" spans="1:11">
      <c r="A7898" s="151">
        <v>34514</v>
      </c>
      <c r="B7898" s="151">
        <v>34664</v>
      </c>
      <c r="C7898" s="151" t="s">
        <v>5879</v>
      </c>
      <c r="D7898" s="151" t="s">
        <v>838</v>
      </c>
      <c r="E7898" s="151">
        <v>1.0357750999999999</v>
      </c>
      <c r="F7898" s="154" t="s">
        <v>10282</v>
      </c>
      <c r="G7898" s="156">
        <v>58.542008652</v>
      </c>
      <c r="H7898" s="156">
        <v>0</v>
      </c>
      <c r="I7898" s="156">
        <v>205.80204804799999</v>
      </c>
      <c r="J7898" s="156" t="s">
        <v>4328</v>
      </c>
      <c r="K7898" s="151" t="str">
        <f>IFERROR(IF(VLOOKUP(B7898,comp!$D:$L,1,FALSE)=B7898,"",""),"Novo")</f>
        <v/>
      </c>
    </row>
    <row r="7899" spans="1:11">
      <c r="A7899" s="151">
        <v>34514</v>
      </c>
      <c r="B7899" s="151">
        <v>34665</v>
      </c>
      <c r="C7899" s="151" t="s">
        <v>5880</v>
      </c>
      <c r="D7899" s="151" t="s">
        <v>838</v>
      </c>
      <c r="E7899" s="151">
        <v>1.2857750999999999</v>
      </c>
      <c r="F7899" s="154" t="s">
        <v>10283</v>
      </c>
      <c r="G7899" s="156">
        <v>90.209981015999986</v>
      </c>
      <c r="H7899" s="156">
        <v>0</v>
      </c>
      <c r="I7899" s="156">
        <v>23.778109526000001</v>
      </c>
      <c r="J7899" s="156" t="s">
        <v>4328</v>
      </c>
      <c r="K7899" s="151" t="str">
        <f>IFERROR(IF(VLOOKUP(B7899,comp!$D:$L,1,FALSE)=B7899,"",""),"Novo")</f>
        <v/>
      </c>
    </row>
    <row r="7900" spans="1:11">
      <c r="A7900" s="151">
        <v>34514</v>
      </c>
      <c r="B7900" s="151">
        <v>34666</v>
      </c>
      <c r="C7900" s="151" t="s">
        <v>5881</v>
      </c>
      <c r="D7900" s="151" t="s">
        <v>838</v>
      </c>
      <c r="E7900" s="151">
        <v>1.9420784</v>
      </c>
      <c r="F7900" s="154" t="s">
        <v>10284</v>
      </c>
      <c r="G7900" s="156">
        <v>205.80204804799999</v>
      </c>
      <c r="H7900" s="156">
        <v>0</v>
      </c>
      <c r="I7900" s="156">
        <v>40.604893136999998</v>
      </c>
      <c r="J7900" s="156" t="s">
        <v>4328</v>
      </c>
      <c r="K7900" s="151" t="str">
        <f>IFERROR(IF(VLOOKUP(B7900,comp!$D:$L,1,FALSE)=B7900,"",""),"Novo")</f>
        <v/>
      </c>
    </row>
    <row r="7901" spans="1:11">
      <c r="A7901" s="151">
        <v>34514</v>
      </c>
      <c r="B7901" s="151">
        <v>34667</v>
      </c>
      <c r="C7901" s="151" t="s">
        <v>5882</v>
      </c>
      <c r="D7901" s="151" t="s">
        <v>838</v>
      </c>
      <c r="E7901" s="151">
        <v>0.66013630000000001</v>
      </c>
      <c r="F7901" s="154" t="s">
        <v>10285</v>
      </c>
      <c r="G7901" s="156">
        <v>23.778109526000001</v>
      </c>
      <c r="H7901" s="156">
        <v>0</v>
      </c>
      <c r="I7901" s="156">
        <v>27.664906290000001</v>
      </c>
      <c r="J7901" s="156" t="s">
        <v>4328</v>
      </c>
      <c r="K7901" s="151" t="str">
        <f>IFERROR(IF(VLOOKUP(B7901,comp!$D:$L,1,FALSE)=B7901,"",""),"Novo")</f>
        <v/>
      </c>
    </row>
    <row r="7902" spans="1:11">
      <c r="A7902" s="151">
        <v>34514</v>
      </c>
      <c r="B7902" s="151">
        <v>34668</v>
      </c>
      <c r="C7902" s="151" t="s">
        <v>5883</v>
      </c>
      <c r="D7902" s="151" t="s">
        <v>838</v>
      </c>
      <c r="E7902" s="151">
        <v>0.86264909999999995</v>
      </c>
      <c r="F7902" s="154" t="s">
        <v>10286</v>
      </c>
      <c r="G7902" s="156">
        <v>40.604893136999998</v>
      </c>
      <c r="H7902" s="156">
        <v>0</v>
      </c>
      <c r="I7902" s="156">
        <v>41.387734080000001</v>
      </c>
      <c r="J7902" s="156" t="s">
        <v>4328</v>
      </c>
      <c r="K7902" s="151" t="str">
        <f>IFERROR(IF(VLOOKUP(B7902,comp!$D:$L,1,FALSE)=B7902,"",""),"Novo")</f>
        <v/>
      </c>
    </row>
    <row r="7903" spans="1:11">
      <c r="A7903" s="151">
        <v>34514</v>
      </c>
      <c r="B7903" s="151">
        <v>34669</v>
      </c>
      <c r="C7903" s="151" t="s">
        <v>5884</v>
      </c>
      <c r="D7903" s="151" t="s">
        <v>838</v>
      </c>
      <c r="E7903" s="151">
        <v>0.71209540000000005</v>
      </c>
      <c r="F7903" s="154" t="s">
        <v>10287</v>
      </c>
      <c r="G7903" s="156">
        <v>27.664906290000001</v>
      </c>
      <c r="H7903" s="156">
        <v>0</v>
      </c>
      <c r="I7903" s="156">
        <v>28.840157438999999</v>
      </c>
      <c r="J7903" s="156" t="s">
        <v>4328</v>
      </c>
      <c r="K7903" s="151" t="str">
        <f>IFERROR(IF(VLOOKUP(B7903,comp!$D:$L,1,FALSE)=B7903,"",""),"Novo")</f>
        <v/>
      </c>
    </row>
    <row r="7904" spans="1:11">
      <c r="A7904" s="151">
        <v>34514</v>
      </c>
      <c r="B7904" s="151">
        <v>34670</v>
      </c>
      <c r="C7904" s="151" t="s">
        <v>5885</v>
      </c>
      <c r="D7904" s="151" t="s">
        <v>838</v>
      </c>
      <c r="E7904" s="151">
        <v>0.87095400000000001</v>
      </c>
      <c r="F7904" s="154" t="s">
        <v>10288</v>
      </c>
      <c r="G7904" s="156">
        <v>41.387734080000001</v>
      </c>
      <c r="H7904" s="156">
        <v>0</v>
      </c>
      <c r="I7904" s="156">
        <v>32.067292116999994</v>
      </c>
      <c r="J7904" s="156" t="s">
        <v>4328</v>
      </c>
      <c r="K7904" s="151" t="str">
        <f>IFERROR(IF(VLOOKUP(B7904,comp!$D:$L,1,FALSE)=B7904,"",""),"Novo")</f>
        <v/>
      </c>
    </row>
    <row r="7905" spans="1:11">
      <c r="A7905" s="151">
        <v>34514</v>
      </c>
      <c r="B7905" s="151">
        <v>34671</v>
      </c>
      <c r="C7905" s="151" t="s">
        <v>5886</v>
      </c>
      <c r="D7905" s="151" t="s">
        <v>838</v>
      </c>
      <c r="E7905" s="151">
        <v>0.72700169999999997</v>
      </c>
      <c r="F7905" s="154" t="s">
        <v>10289</v>
      </c>
      <c r="G7905" s="156">
        <v>28.840157438999999</v>
      </c>
      <c r="H7905" s="156">
        <v>0</v>
      </c>
      <c r="I7905" s="156">
        <v>47.744571776000001</v>
      </c>
      <c r="J7905" s="156" t="s">
        <v>4328</v>
      </c>
      <c r="K7905" s="151" t="str">
        <f>IFERROR(IF(VLOOKUP(B7905,comp!$D:$L,1,FALSE)=B7905,"",""),"Novo")</f>
        <v/>
      </c>
    </row>
    <row r="7906" spans="1:11">
      <c r="A7906" s="151">
        <v>34514</v>
      </c>
      <c r="B7906" s="151">
        <v>34672</v>
      </c>
      <c r="C7906" s="151" t="s">
        <v>5887</v>
      </c>
      <c r="D7906" s="151" t="s">
        <v>838</v>
      </c>
      <c r="E7906" s="151">
        <v>0.76660989999999996</v>
      </c>
      <c r="F7906" s="154" t="s">
        <v>10290</v>
      </c>
      <c r="G7906" s="156">
        <v>32.067292116999994</v>
      </c>
      <c r="H7906" s="156">
        <v>0</v>
      </c>
      <c r="I7906" s="156">
        <v>84.391483175999994</v>
      </c>
      <c r="J7906" s="156" t="s">
        <v>4328</v>
      </c>
      <c r="K7906" s="151" t="str">
        <f>IFERROR(IF(VLOOKUP(B7906,comp!$D:$L,1,FALSE)=B7906,"",""),"Novo")</f>
        <v/>
      </c>
    </row>
    <row r="7907" spans="1:11">
      <c r="A7907" s="151">
        <v>34514</v>
      </c>
      <c r="B7907" s="151">
        <v>34673</v>
      </c>
      <c r="C7907" s="151" t="s">
        <v>5888</v>
      </c>
      <c r="D7907" s="151" t="s">
        <v>838</v>
      </c>
      <c r="E7907" s="151">
        <v>0.9354344</v>
      </c>
      <c r="F7907" s="154" t="s">
        <v>10291</v>
      </c>
      <c r="G7907" s="156">
        <v>47.744571776000001</v>
      </c>
      <c r="H7907" s="156">
        <v>0</v>
      </c>
      <c r="I7907" s="156">
        <v>125.43390232</v>
      </c>
      <c r="J7907" s="156" t="s">
        <v>4328</v>
      </c>
      <c r="K7907" s="151" t="str">
        <f>IFERROR(IF(VLOOKUP(B7907,comp!$D:$L,1,FALSE)=B7907,"",""),"Novo")</f>
        <v/>
      </c>
    </row>
    <row r="7908" spans="1:11">
      <c r="A7908" s="151">
        <v>34514</v>
      </c>
      <c r="B7908" s="151">
        <v>34674</v>
      </c>
      <c r="C7908" s="151" t="s">
        <v>5889</v>
      </c>
      <c r="D7908" s="151" t="s">
        <v>838</v>
      </c>
      <c r="E7908" s="151">
        <v>1.2436115999999999</v>
      </c>
      <c r="F7908" s="154" t="s">
        <v>10292</v>
      </c>
      <c r="G7908" s="156">
        <v>84.391483175999994</v>
      </c>
      <c r="H7908" s="156">
        <v>0</v>
      </c>
      <c r="I7908" s="156">
        <v>10.398423293999999</v>
      </c>
      <c r="J7908" s="156" t="s">
        <v>4328</v>
      </c>
      <c r="K7908" s="151" t="str">
        <f>IFERROR(IF(VLOOKUP(B7908,comp!$D:$L,1,FALSE)=B7908,"",""),"Novo")</f>
        <v/>
      </c>
    </row>
    <row r="7909" spans="1:11">
      <c r="A7909" s="151">
        <v>34514</v>
      </c>
      <c r="B7909" s="151">
        <v>34675</v>
      </c>
      <c r="C7909" s="151" t="s">
        <v>5890</v>
      </c>
      <c r="D7909" s="151" t="s">
        <v>838</v>
      </c>
      <c r="E7909" s="151">
        <v>1.516184</v>
      </c>
      <c r="F7909" s="154" t="s">
        <v>10293</v>
      </c>
      <c r="G7909" s="156">
        <v>125.43390232</v>
      </c>
      <c r="H7909" s="156">
        <v>0</v>
      </c>
      <c r="I7909" s="156">
        <v>18.79197765</v>
      </c>
      <c r="J7909" s="156" t="s">
        <v>4328</v>
      </c>
      <c r="K7909" s="151" t="str">
        <f>IFERROR(IF(VLOOKUP(B7909,comp!$D:$L,1,FALSE)=B7909,"",""),"Novo")</f>
        <v/>
      </c>
    </row>
    <row r="7910" spans="1:11">
      <c r="A7910" s="151">
        <v>34514</v>
      </c>
      <c r="B7910" s="151">
        <v>34676</v>
      </c>
      <c r="C7910" s="151" t="s">
        <v>5891</v>
      </c>
      <c r="D7910" s="151" t="s">
        <v>838</v>
      </c>
      <c r="E7910" s="151">
        <v>0.43654169999999998</v>
      </c>
      <c r="F7910" s="154" t="s">
        <v>10294</v>
      </c>
      <c r="G7910" s="156">
        <v>10.398423293999999</v>
      </c>
      <c r="H7910" s="156">
        <v>0</v>
      </c>
      <c r="I7910" s="156">
        <v>49.156385278000002</v>
      </c>
      <c r="J7910" s="156" t="s">
        <v>4328</v>
      </c>
      <c r="K7910" s="151" t="str">
        <f>IFERROR(IF(VLOOKUP(B7910,comp!$D:$L,1,FALSE)=B7910,"",""),"Novo")</f>
        <v/>
      </c>
    </row>
    <row r="7911" spans="1:11">
      <c r="A7911" s="151">
        <v>34514</v>
      </c>
      <c r="B7911" s="151">
        <v>34677</v>
      </c>
      <c r="C7911" s="151" t="s">
        <v>5892</v>
      </c>
      <c r="D7911" s="151" t="s">
        <v>838</v>
      </c>
      <c r="E7911" s="151">
        <v>0.58688249999999997</v>
      </c>
      <c r="F7911" s="154" t="s">
        <v>10295</v>
      </c>
      <c r="G7911" s="156">
        <v>18.79197765</v>
      </c>
      <c r="H7911" s="156">
        <v>0</v>
      </c>
      <c r="I7911" s="156">
        <v>119.9</v>
      </c>
      <c r="J7911" s="156" t="s">
        <v>4328</v>
      </c>
      <c r="K7911" s="151" t="str">
        <f>IFERROR(IF(VLOOKUP(B7911,comp!$D:$L,1,FALSE)=B7911,"",""),"Novo")</f>
        <v/>
      </c>
    </row>
    <row r="7912" spans="1:11">
      <c r="A7912" s="151">
        <v>34514</v>
      </c>
      <c r="B7912" s="151">
        <v>34741</v>
      </c>
      <c r="C7912" s="151" t="s">
        <v>5893</v>
      </c>
      <c r="D7912" s="151" t="s">
        <v>838</v>
      </c>
      <c r="E7912" s="151">
        <v>0.9491482</v>
      </c>
      <c r="F7912" s="154" t="s">
        <v>10296</v>
      </c>
      <c r="G7912" s="156">
        <v>49.156385278000002</v>
      </c>
      <c r="H7912" s="156">
        <v>0</v>
      </c>
      <c r="I7912" s="156">
        <v>281.36478931300002</v>
      </c>
      <c r="J7912" s="156" t="s">
        <v>4328</v>
      </c>
      <c r="K7912" s="151" t="str">
        <f>IFERROR(IF(VLOOKUP(B7912,comp!$D:$L,1,FALSE)=B7912,"",""),"Novo")</f>
        <v/>
      </c>
    </row>
    <row r="7913" spans="1:11">
      <c r="A7913" s="151">
        <v>34600</v>
      </c>
      <c r="B7913" s="151">
        <v>34600</v>
      </c>
      <c r="C7913" s="151" t="s">
        <v>5894</v>
      </c>
      <c r="D7913" s="151" t="s">
        <v>838</v>
      </c>
      <c r="E7913" s="151">
        <v>1</v>
      </c>
      <c r="F7913" s="154" t="s">
        <v>10297</v>
      </c>
      <c r="G7913" s="156">
        <v>119.9</v>
      </c>
      <c r="H7913" s="156">
        <v>0</v>
      </c>
      <c r="I7913" s="156">
        <v>55.577475305999997</v>
      </c>
      <c r="J7913" s="156" t="s">
        <v>4328</v>
      </c>
      <c r="K7913" s="151" t="str">
        <f>IFERROR(IF(VLOOKUP(B7913,comp!$D:$L,1,FALSE)=B7913,"",""),"Novo")</f>
        <v/>
      </c>
    </row>
    <row r="7914" spans="1:11">
      <c r="A7914" s="151">
        <v>34600</v>
      </c>
      <c r="B7914" s="151">
        <v>652</v>
      </c>
      <c r="C7914" s="151" t="s">
        <v>5895</v>
      </c>
      <c r="D7914" s="151" t="s">
        <v>838</v>
      </c>
      <c r="E7914" s="151">
        <v>1.5319039000000001</v>
      </c>
      <c r="F7914" s="154" t="s">
        <v>10298</v>
      </c>
      <c r="G7914" s="156">
        <v>281.36478931300002</v>
      </c>
      <c r="H7914" s="156">
        <v>0</v>
      </c>
      <c r="I7914" s="156">
        <v>38.242120487999998</v>
      </c>
      <c r="J7914" s="156" t="s">
        <v>4328</v>
      </c>
      <c r="K7914" s="151" t="str">
        <f>IFERROR(IF(VLOOKUP(B7914,comp!$D:$L,1,FALSE)=B7914,"",""),"Novo")</f>
        <v/>
      </c>
    </row>
    <row r="7915" spans="1:11">
      <c r="A7915" s="151">
        <v>34600</v>
      </c>
      <c r="B7915" s="151">
        <v>674</v>
      </c>
      <c r="C7915" s="151" t="s">
        <v>5896</v>
      </c>
      <c r="D7915" s="151" t="s">
        <v>838</v>
      </c>
      <c r="E7915" s="151">
        <v>0.68084619999999996</v>
      </c>
      <c r="F7915" s="154" t="s">
        <v>10299</v>
      </c>
      <c r="G7915" s="156">
        <v>55.577475305999997</v>
      </c>
      <c r="H7915" s="156">
        <v>0</v>
      </c>
      <c r="I7915" s="156">
        <v>109.462732992</v>
      </c>
      <c r="J7915" s="156" t="s">
        <v>4328</v>
      </c>
      <c r="K7915" s="151" t="str">
        <f>IFERROR(IF(VLOOKUP(B7915,comp!$D:$L,1,FALSE)=B7915,"",""),"Novo")</f>
        <v/>
      </c>
    </row>
    <row r="7916" spans="1:11">
      <c r="A7916" s="151">
        <v>34600</v>
      </c>
      <c r="B7916" s="151">
        <v>41371</v>
      </c>
      <c r="C7916" s="151" t="s">
        <v>5897</v>
      </c>
      <c r="D7916" s="151" t="s">
        <v>838</v>
      </c>
      <c r="E7916" s="151">
        <v>0.56479279999999998</v>
      </c>
      <c r="F7916" s="154" t="s">
        <v>10300</v>
      </c>
      <c r="G7916" s="156">
        <v>38.242120487999998</v>
      </c>
      <c r="H7916" s="156">
        <v>0</v>
      </c>
      <c r="I7916" s="156">
        <v>456.95</v>
      </c>
      <c r="J7916" s="156" t="s">
        <v>4328</v>
      </c>
      <c r="K7916" s="151" t="str">
        <f>IFERROR(IF(VLOOKUP(B7916,comp!$D:$L,1,FALSE)=B7916,"",""),"Novo")</f>
        <v/>
      </c>
    </row>
    <row r="7917" spans="1:11">
      <c r="A7917" s="151">
        <v>34600</v>
      </c>
      <c r="B7917" s="151">
        <v>41372</v>
      </c>
      <c r="C7917" s="151" t="s">
        <v>5898</v>
      </c>
      <c r="D7917" s="151" t="s">
        <v>838</v>
      </c>
      <c r="E7917" s="151">
        <v>0.95550570000000001</v>
      </c>
      <c r="F7917" s="154" t="s">
        <v>10301</v>
      </c>
      <c r="G7917" s="156">
        <v>109.462732992</v>
      </c>
      <c r="H7917" s="156">
        <v>0</v>
      </c>
      <c r="I7917" s="156">
        <v>906.13393922400007</v>
      </c>
      <c r="J7917" s="156" t="s">
        <v>4328</v>
      </c>
      <c r="K7917" s="151" t="str">
        <f>IFERROR(IF(VLOOKUP(B7917,comp!$D:$L,1,FALSE)=B7917,"",""),"Novo")</f>
        <v/>
      </c>
    </row>
    <row r="7918" spans="1:11">
      <c r="A7918" s="151">
        <v>34636</v>
      </c>
      <c r="B7918" s="151">
        <v>34636</v>
      </c>
      <c r="C7918" s="151" t="s">
        <v>5899</v>
      </c>
      <c r="D7918" s="151" t="s">
        <v>727</v>
      </c>
      <c r="E7918" s="151">
        <v>1</v>
      </c>
      <c r="F7918" s="154" t="s">
        <v>10302</v>
      </c>
      <c r="G7918" s="156">
        <v>456.95</v>
      </c>
      <c r="H7918" s="156">
        <v>0</v>
      </c>
      <c r="I7918" s="156">
        <v>2150.8320377609998</v>
      </c>
      <c r="J7918" s="156" t="s">
        <v>4328</v>
      </c>
      <c r="K7918" s="151" t="str">
        <f>IFERROR(IF(VLOOKUP(B7918,comp!$D:$L,1,FALSE)=B7918,"",""),"Novo")</f>
        <v/>
      </c>
    </row>
    <row r="7919" spans="1:11">
      <c r="A7919" s="151">
        <v>34636</v>
      </c>
      <c r="B7919" s="151">
        <v>11868</v>
      </c>
      <c r="C7919" s="151" t="s">
        <v>5900</v>
      </c>
      <c r="D7919" s="151" t="s">
        <v>727</v>
      </c>
      <c r="E7919" s="151">
        <v>1.4081992000000001</v>
      </c>
      <c r="F7919" s="154" t="s">
        <v>10303</v>
      </c>
      <c r="G7919" s="156">
        <v>906.13393922400007</v>
      </c>
      <c r="H7919" s="156">
        <v>0</v>
      </c>
      <c r="I7919" s="156">
        <v>467.37249514599995</v>
      </c>
      <c r="J7919" s="156" t="s">
        <v>4328</v>
      </c>
      <c r="K7919" s="151" t="str">
        <f>IFERROR(IF(VLOOKUP(B7919,comp!$D:$L,1,FALSE)=B7919,"",""),"Novo")</f>
        <v/>
      </c>
    </row>
    <row r="7920" spans="1:11">
      <c r="A7920" s="151">
        <v>34636</v>
      </c>
      <c r="B7920" s="151">
        <v>11869</v>
      </c>
      <c r="C7920" s="151" t="s">
        <v>5901</v>
      </c>
      <c r="D7920" s="151" t="s">
        <v>727</v>
      </c>
      <c r="E7920" s="151">
        <v>2.1695552999999999</v>
      </c>
      <c r="F7920" s="154" t="s">
        <v>10304</v>
      </c>
      <c r="G7920" s="156">
        <v>2150.8320377609998</v>
      </c>
      <c r="H7920" s="156">
        <v>0</v>
      </c>
      <c r="I7920" s="156">
        <v>167.11714004599997</v>
      </c>
      <c r="J7920" s="156" t="s">
        <v>4328</v>
      </c>
      <c r="K7920" s="151" t="str">
        <f>IFERROR(IF(VLOOKUP(B7920,comp!$D:$L,1,FALSE)=B7920,"",""),"Novo")</f>
        <v/>
      </c>
    </row>
    <row r="7921" spans="1:11">
      <c r="A7921" s="151">
        <v>34636</v>
      </c>
      <c r="B7921" s="151">
        <v>11871</v>
      </c>
      <c r="C7921" s="151" t="s">
        <v>5902</v>
      </c>
      <c r="D7921" s="151" t="s">
        <v>727</v>
      </c>
      <c r="E7921" s="151">
        <v>1.0113441999999999</v>
      </c>
      <c r="F7921" s="154" t="s">
        <v>10305</v>
      </c>
      <c r="G7921" s="156">
        <v>467.37249514599995</v>
      </c>
      <c r="H7921" s="156">
        <v>0</v>
      </c>
      <c r="I7921" s="156">
        <v>399.84220816799996</v>
      </c>
      <c r="J7921" s="156" t="s">
        <v>4328</v>
      </c>
      <c r="K7921" s="151" t="str">
        <f>IFERROR(IF(VLOOKUP(B7921,comp!$D:$L,1,FALSE)=B7921,"",""),"Novo")</f>
        <v/>
      </c>
    </row>
    <row r="7922" spans="1:11">
      <c r="A7922" s="151">
        <v>34636</v>
      </c>
      <c r="B7922" s="151">
        <v>34637</v>
      </c>
      <c r="C7922" s="151" t="s">
        <v>5903</v>
      </c>
      <c r="D7922" s="151" t="s">
        <v>727</v>
      </c>
      <c r="E7922" s="151">
        <v>0.60475190000000001</v>
      </c>
      <c r="F7922" s="154" t="s">
        <v>10306</v>
      </c>
      <c r="G7922" s="156">
        <v>167.11714004599997</v>
      </c>
      <c r="H7922" s="156">
        <v>0</v>
      </c>
      <c r="I7922" s="156">
        <v>2434.4887777280001</v>
      </c>
      <c r="J7922" s="156" t="s">
        <v>4328</v>
      </c>
      <c r="K7922" s="151" t="str">
        <f>IFERROR(IF(VLOOKUP(B7922,comp!$D:$L,1,FALSE)=B7922,"",""),"Novo")</f>
        <v/>
      </c>
    </row>
    <row r="7923" spans="1:11">
      <c r="A7923" s="151">
        <v>34636</v>
      </c>
      <c r="B7923" s="151">
        <v>34638</v>
      </c>
      <c r="C7923" s="151" t="s">
        <v>5904</v>
      </c>
      <c r="D7923" s="151" t="s">
        <v>727</v>
      </c>
      <c r="E7923" s="151">
        <v>0.93543469999999995</v>
      </c>
      <c r="F7923" s="154" t="s">
        <v>10307</v>
      </c>
      <c r="G7923" s="156">
        <v>399.84220816799996</v>
      </c>
      <c r="H7923" s="156">
        <v>0</v>
      </c>
      <c r="I7923" s="156">
        <v>3132.5559772900001</v>
      </c>
      <c r="J7923" s="156" t="s">
        <v>4328</v>
      </c>
      <c r="K7923" s="151" t="str">
        <f>IFERROR(IF(VLOOKUP(B7923,comp!$D:$L,1,FALSE)=B7923,"",""),"Novo")</f>
        <v/>
      </c>
    </row>
    <row r="7924" spans="1:11">
      <c r="A7924" s="151">
        <v>34636</v>
      </c>
      <c r="B7924" s="151">
        <v>34639</v>
      </c>
      <c r="C7924" s="151" t="s">
        <v>5905</v>
      </c>
      <c r="D7924" s="151" t="s">
        <v>727</v>
      </c>
      <c r="E7924" s="151">
        <v>2.3081849000000001</v>
      </c>
      <c r="F7924" s="154" t="s">
        <v>10308</v>
      </c>
      <c r="G7924" s="156">
        <v>2434.4887777280001</v>
      </c>
      <c r="H7924" s="156">
        <v>0</v>
      </c>
      <c r="I7924" s="156">
        <v>3387.7251984210002</v>
      </c>
      <c r="J7924" s="156" t="s">
        <v>4328</v>
      </c>
      <c r="K7924" s="151" t="str">
        <f>IFERROR(IF(VLOOKUP(B7924,comp!$D:$L,1,FALSE)=B7924,"",""),"Novo")</f>
        <v/>
      </c>
    </row>
    <row r="7925" spans="1:11">
      <c r="A7925" s="151">
        <v>34636</v>
      </c>
      <c r="B7925" s="151">
        <v>34640</v>
      </c>
      <c r="C7925" s="151" t="s">
        <v>5906</v>
      </c>
      <c r="D7925" s="151" t="s">
        <v>727</v>
      </c>
      <c r="E7925" s="151">
        <v>2.6182745000000001</v>
      </c>
      <c r="F7925" s="154" t="s">
        <v>10309</v>
      </c>
      <c r="G7925" s="156">
        <v>3132.5559772900001</v>
      </c>
      <c r="H7925" s="156">
        <v>0</v>
      </c>
      <c r="I7925" s="156">
        <v>17694.108823643001</v>
      </c>
      <c r="J7925" s="156" t="s">
        <v>4328</v>
      </c>
      <c r="K7925" s="151" t="str">
        <f>IFERROR(IF(VLOOKUP(B7925,comp!$D:$L,1,FALSE)=B7925,"",""),"Novo")</f>
        <v/>
      </c>
    </row>
    <row r="7926" spans="1:11">
      <c r="A7926" s="151">
        <v>34636</v>
      </c>
      <c r="B7926" s="151">
        <v>37104</v>
      </c>
      <c r="C7926" s="151" t="s">
        <v>5907</v>
      </c>
      <c r="D7926" s="151" t="s">
        <v>727</v>
      </c>
      <c r="E7926" s="151">
        <v>2.7228359000000002</v>
      </c>
      <c r="F7926" s="154" t="s">
        <v>10310</v>
      </c>
      <c r="G7926" s="156">
        <v>3387.7251984210002</v>
      </c>
      <c r="H7926" s="156">
        <v>0</v>
      </c>
      <c r="I7926" s="156">
        <v>53771.23435939601</v>
      </c>
      <c r="J7926" s="156" t="s">
        <v>4328</v>
      </c>
      <c r="K7926" s="151" t="str">
        <f>IFERROR(IF(VLOOKUP(B7926,comp!$D:$L,1,FALSE)=B7926,"",""),"Novo")</f>
        <v/>
      </c>
    </row>
    <row r="7927" spans="1:11">
      <c r="A7927" s="151">
        <v>34636</v>
      </c>
      <c r="B7927" s="151">
        <v>37105</v>
      </c>
      <c r="C7927" s="151" t="s">
        <v>5908</v>
      </c>
      <c r="D7927" s="151" t="s">
        <v>727</v>
      </c>
      <c r="E7927" s="151">
        <v>6.2227169</v>
      </c>
      <c r="F7927" s="154" t="s">
        <v>10311</v>
      </c>
      <c r="G7927" s="156">
        <v>17694.108823643001</v>
      </c>
      <c r="H7927" s="156">
        <v>0</v>
      </c>
      <c r="I7927" s="156">
        <v>6814.3621725599996</v>
      </c>
      <c r="J7927" s="156" t="s">
        <v>4328</v>
      </c>
      <c r="K7927" s="151" t="str">
        <f>IFERROR(IF(VLOOKUP(B7927,comp!$D:$L,1,FALSE)=B7927,"",""),"Novo")</f>
        <v/>
      </c>
    </row>
    <row r="7928" spans="1:11">
      <c r="A7928" s="151">
        <v>34636</v>
      </c>
      <c r="B7928" s="151">
        <v>37106</v>
      </c>
      <c r="C7928" s="151" t="s">
        <v>5909</v>
      </c>
      <c r="D7928" s="151" t="s">
        <v>727</v>
      </c>
      <c r="E7928" s="151">
        <v>10.847776400000001</v>
      </c>
      <c r="F7928" s="154" t="s">
        <v>10312</v>
      </c>
      <c r="G7928" s="156">
        <v>53771.23435939601</v>
      </c>
      <c r="H7928" s="156">
        <v>0</v>
      </c>
      <c r="I7928" s="156">
        <v>21265.629447754</v>
      </c>
      <c r="J7928" s="156" t="s">
        <v>4328</v>
      </c>
      <c r="K7928" s="151" t="str">
        <f>IFERROR(IF(VLOOKUP(B7928,comp!$D:$L,1,FALSE)=B7928,"",""),"Novo")</f>
        <v/>
      </c>
    </row>
    <row r="7929" spans="1:11">
      <c r="A7929" s="151">
        <v>34636</v>
      </c>
      <c r="B7929" s="151">
        <v>39361</v>
      </c>
      <c r="C7929" s="151" t="s">
        <v>5910</v>
      </c>
      <c r="D7929" s="151" t="s">
        <v>727</v>
      </c>
      <c r="E7929" s="151">
        <v>3.8617035999999998</v>
      </c>
      <c r="F7929" s="154" t="s">
        <v>10313</v>
      </c>
      <c r="G7929" s="156">
        <v>6814.3621725599996</v>
      </c>
      <c r="H7929" s="156">
        <v>0</v>
      </c>
      <c r="I7929" s="156">
        <v>73010.16677943799</v>
      </c>
      <c r="J7929" s="156" t="s">
        <v>4328</v>
      </c>
      <c r="K7929" s="151" t="str">
        <f>IFERROR(IF(VLOOKUP(B7929,comp!$D:$L,1,FALSE)=B7929,"",""),"Novo")</f>
        <v/>
      </c>
    </row>
    <row r="7930" spans="1:11">
      <c r="A7930" s="151">
        <v>34636</v>
      </c>
      <c r="B7930" s="151">
        <v>39362</v>
      </c>
      <c r="C7930" s="151" t="s">
        <v>5911</v>
      </c>
      <c r="D7930" s="151" t="s">
        <v>727</v>
      </c>
      <c r="E7930" s="151">
        <v>6.8218978999999997</v>
      </c>
      <c r="F7930" s="154" t="s">
        <v>10314</v>
      </c>
      <c r="G7930" s="156">
        <v>21265.629447754</v>
      </c>
      <c r="H7930" s="156">
        <v>0</v>
      </c>
      <c r="I7930" s="156">
        <v>324822.19054922002</v>
      </c>
      <c r="J7930" s="156" t="s">
        <v>4328</v>
      </c>
      <c r="K7930" s="151" t="str">
        <f>IFERROR(IF(VLOOKUP(B7930,comp!$D:$L,1,FALSE)=B7930,"",""),"Novo")</f>
        <v/>
      </c>
    </row>
    <row r="7931" spans="1:11">
      <c r="A7931" s="151">
        <v>34636</v>
      </c>
      <c r="B7931" s="151">
        <v>39363</v>
      </c>
      <c r="C7931" s="151" t="s">
        <v>5912</v>
      </c>
      <c r="D7931" s="151" t="s">
        <v>727</v>
      </c>
      <c r="E7931" s="151">
        <v>12.6403081</v>
      </c>
      <c r="F7931" s="154" t="s">
        <v>10315</v>
      </c>
      <c r="G7931" s="156">
        <v>73010.16677943799</v>
      </c>
      <c r="H7931" s="156">
        <v>0</v>
      </c>
      <c r="I7931" s="156">
        <v>8402.8850214329996</v>
      </c>
      <c r="J7931" s="156" t="s">
        <v>4328</v>
      </c>
      <c r="K7931" s="151" t="str">
        <f>IFERROR(IF(VLOOKUP(B7931,comp!$D:$L,1,FALSE)=B7931,"",""),"Novo")</f>
        <v/>
      </c>
    </row>
    <row r="7932" spans="1:11">
      <c r="A7932" s="151">
        <v>34636</v>
      </c>
      <c r="B7932" s="151">
        <v>39364</v>
      </c>
      <c r="C7932" s="151" t="s">
        <v>5913</v>
      </c>
      <c r="D7932" s="151" t="s">
        <v>727</v>
      </c>
      <c r="E7932" s="151">
        <v>26.6617465</v>
      </c>
      <c r="F7932" s="154" t="s">
        <v>10316</v>
      </c>
      <c r="G7932" s="156">
        <v>324822.19054922002</v>
      </c>
      <c r="H7932" s="156">
        <v>0</v>
      </c>
      <c r="I7932" s="156">
        <v>19341.715298625</v>
      </c>
      <c r="J7932" s="156" t="s">
        <v>4328</v>
      </c>
      <c r="K7932" s="151" t="str">
        <f>IFERROR(IF(VLOOKUP(B7932,comp!$D:$L,1,FALSE)=B7932,"",""),"Novo")</f>
        <v/>
      </c>
    </row>
    <row r="7933" spans="1:11">
      <c r="A7933" s="151">
        <v>34636</v>
      </c>
      <c r="B7933" s="151">
        <v>39365</v>
      </c>
      <c r="C7933" s="151" t="s">
        <v>5914</v>
      </c>
      <c r="D7933" s="151" t="s">
        <v>727</v>
      </c>
      <c r="E7933" s="151">
        <v>4.2882582999999999</v>
      </c>
      <c r="F7933" s="154" t="s">
        <v>10317</v>
      </c>
      <c r="G7933" s="156">
        <v>8402.8850214329996</v>
      </c>
      <c r="H7933" s="156">
        <v>0</v>
      </c>
      <c r="I7933" s="156">
        <v>56784.380305884006</v>
      </c>
      <c r="J7933" s="156" t="s">
        <v>4328</v>
      </c>
      <c r="K7933" s="151" t="str">
        <f>IFERROR(IF(VLOOKUP(B7933,comp!$D:$L,1,FALSE)=B7933,"",""),"Novo")</f>
        <v/>
      </c>
    </row>
    <row r="7934" spans="1:11">
      <c r="A7934" s="151">
        <v>34636</v>
      </c>
      <c r="B7934" s="151">
        <v>39366</v>
      </c>
      <c r="C7934" s="151" t="s">
        <v>5915</v>
      </c>
      <c r="D7934" s="151" t="s">
        <v>727</v>
      </c>
      <c r="E7934" s="151">
        <v>6.5059874999999998</v>
      </c>
      <c r="F7934" s="154" t="s">
        <v>10318</v>
      </c>
      <c r="G7934" s="156">
        <v>19341.715298625</v>
      </c>
      <c r="H7934" s="156">
        <v>0</v>
      </c>
      <c r="I7934" s="156">
        <v>9309.807836840002</v>
      </c>
      <c r="J7934" s="156" t="s">
        <v>4328</v>
      </c>
      <c r="K7934" s="151" t="str">
        <f>IFERROR(IF(VLOOKUP(B7934,comp!$D:$L,1,FALSE)=B7934,"",""),"Novo")</f>
        <v/>
      </c>
    </row>
    <row r="7935" spans="1:11">
      <c r="A7935" s="151">
        <v>34636</v>
      </c>
      <c r="B7935" s="151">
        <v>39367</v>
      </c>
      <c r="C7935" s="151" t="s">
        <v>5916</v>
      </c>
      <c r="D7935" s="151" t="s">
        <v>727</v>
      </c>
      <c r="E7935" s="151">
        <v>11.147569300000001</v>
      </c>
      <c r="F7935" s="154" t="s">
        <v>10319</v>
      </c>
      <c r="G7935" s="156">
        <v>56784.380305884006</v>
      </c>
      <c r="H7935" s="156">
        <v>0</v>
      </c>
      <c r="I7935" s="156">
        <v>7440.3604380769993</v>
      </c>
      <c r="J7935" s="156" t="s">
        <v>4328</v>
      </c>
      <c r="K7935" s="151" t="str">
        <f>IFERROR(IF(VLOOKUP(B7935,comp!$D:$L,1,FALSE)=B7935,"",""),"Novo")</f>
        <v/>
      </c>
    </row>
    <row r="7936" spans="1:11">
      <c r="A7936" s="151">
        <v>34636</v>
      </c>
      <c r="B7936" s="151">
        <v>43977</v>
      </c>
      <c r="C7936" s="151" t="s">
        <v>5917</v>
      </c>
      <c r="D7936" s="151" t="s">
        <v>727</v>
      </c>
      <c r="E7936" s="151">
        <v>4.5137368000000002</v>
      </c>
      <c r="F7936" s="154" t="s">
        <v>10320</v>
      </c>
      <c r="G7936" s="156">
        <v>9309.807836840002</v>
      </c>
      <c r="H7936" s="156">
        <v>0</v>
      </c>
      <c r="I7936" s="156">
        <v>968.8302967840001</v>
      </c>
      <c r="J7936" s="156" t="s">
        <v>4328</v>
      </c>
      <c r="K7936" s="151" t="str">
        <f>IFERROR(IF(VLOOKUP(B7936,comp!$D:$L,1,FALSE)=B7936,"",""),"Novo")</f>
        <v/>
      </c>
    </row>
    <row r="7937" spans="1:11">
      <c r="A7937" s="151">
        <v>34636</v>
      </c>
      <c r="B7937" s="151">
        <v>43978</v>
      </c>
      <c r="C7937" s="151" t="s">
        <v>5918</v>
      </c>
      <c r="D7937" s="151" t="s">
        <v>727</v>
      </c>
      <c r="E7937" s="151">
        <v>4.0351870999999999</v>
      </c>
      <c r="F7937" s="154" t="s">
        <v>10321</v>
      </c>
      <c r="G7937" s="156">
        <v>7440.3604380769993</v>
      </c>
      <c r="H7937" s="156">
        <v>0</v>
      </c>
      <c r="I7937" s="156">
        <v>27443.682549244</v>
      </c>
      <c r="J7937" s="156" t="s">
        <v>4328</v>
      </c>
      <c r="K7937" s="151" t="str">
        <f>IFERROR(IF(VLOOKUP(B7937,comp!$D:$L,1,FALSE)=B7937,"",""),"Novo")</f>
        <v/>
      </c>
    </row>
    <row r="7938" spans="1:11">
      <c r="A7938" s="151">
        <v>34636</v>
      </c>
      <c r="B7938" s="151">
        <v>43979</v>
      </c>
      <c r="C7938" s="151" t="s">
        <v>5919</v>
      </c>
      <c r="D7938" s="151" t="s">
        <v>727</v>
      </c>
      <c r="E7938" s="151">
        <v>1.4560994</v>
      </c>
      <c r="F7938" s="154" t="s">
        <v>10322</v>
      </c>
      <c r="G7938" s="156">
        <v>968.8302967840001</v>
      </c>
      <c r="H7938" s="156">
        <v>0</v>
      </c>
      <c r="I7938" s="156">
        <v>122115.428579186</v>
      </c>
      <c r="J7938" s="156" t="s">
        <v>4328</v>
      </c>
      <c r="K7938" s="151" t="str">
        <f>IFERROR(IF(VLOOKUP(B7938,comp!$D:$L,1,FALSE)=B7938,"",""),"Novo")</f>
        <v/>
      </c>
    </row>
    <row r="7939" spans="1:11">
      <c r="A7939" s="151">
        <v>34636</v>
      </c>
      <c r="B7939" s="151">
        <v>43980</v>
      </c>
      <c r="C7939" s="151" t="s">
        <v>5920</v>
      </c>
      <c r="D7939" s="151" t="s">
        <v>727</v>
      </c>
      <c r="E7939" s="151">
        <v>7.7497381000000001</v>
      </c>
      <c r="F7939" s="154" t="s">
        <v>10323</v>
      </c>
      <c r="G7939" s="156">
        <v>27443.682549244</v>
      </c>
      <c r="H7939" s="156">
        <v>0</v>
      </c>
      <c r="I7939" s="156">
        <v>304751.89171576605</v>
      </c>
      <c r="J7939" s="156" t="s">
        <v>4328</v>
      </c>
      <c r="K7939" s="151" t="str">
        <f>IFERROR(IF(VLOOKUP(B7939,comp!$D:$L,1,FALSE)=B7939,"",""),"Novo")</f>
        <v/>
      </c>
    </row>
    <row r="7940" spans="1:11">
      <c r="A7940" s="151">
        <v>34636</v>
      </c>
      <c r="B7940" s="151">
        <v>43981</v>
      </c>
      <c r="C7940" s="151" t="s">
        <v>5921</v>
      </c>
      <c r="D7940" s="151" t="s">
        <v>727</v>
      </c>
      <c r="E7940" s="151">
        <v>16.347490700000002</v>
      </c>
      <c r="F7940" s="154" t="s">
        <v>10324</v>
      </c>
      <c r="G7940" s="156">
        <v>122115.428579186</v>
      </c>
      <c r="H7940" s="156">
        <v>0</v>
      </c>
      <c r="I7940" s="156">
        <v>201.45</v>
      </c>
      <c r="J7940" s="156" t="s">
        <v>4328</v>
      </c>
      <c r="K7940" s="151" t="str">
        <f>IFERROR(IF(VLOOKUP(B7940,comp!$D:$L,1,FALSE)=B7940,"",""),"Novo")</f>
        <v/>
      </c>
    </row>
    <row r="7941" spans="1:11">
      <c r="A7941" s="151">
        <v>34636</v>
      </c>
      <c r="B7941" s="151">
        <v>43982</v>
      </c>
      <c r="C7941" s="151" t="s">
        <v>5922</v>
      </c>
      <c r="D7941" s="151" t="s">
        <v>727</v>
      </c>
      <c r="E7941" s="151">
        <v>25.824921400000001</v>
      </c>
      <c r="F7941" s="154" t="s">
        <v>10325</v>
      </c>
      <c r="G7941" s="156">
        <v>304751.89171576605</v>
      </c>
      <c r="H7941" s="156">
        <v>0</v>
      </c>
      <c r="I7941" s="156">
        <v>130.95495811199999</v>
      </c>
      <c r="J7941" s="156" t="s">
        <v>4328</v>
      </c>
      <c r="K7941" s="151" t="str">
        <f>IFERROR(IF(VLOOKUP(B7941,comp!$D:$L,1,FALSE)=B7941,"",""),"Novo")</f>
        <v/>
      </c>
    </row>
    <row r="7942" spans="1:11">
      <c r="A7942" s="151">
        <v>36080</v>
      </c>
      <c r="B7942" s="151">
        <v>36080</v>
      </c>
      <c r="C7942" s="151" t="s">
        <v>5923</v>
      </c>
      <c r="D7942" s="151" t="s">
        <v>727</v>
      </c>
      <c r="E7942" s="151">
        <v>1</v>
      </c>
      <c r="F7942" s="154" t="s">
        <v>10326</v>
      </c>
      <c r="G7942" s="156">
        <v>201.45</v>
      </c>
      <c r="H7942" s="156">
        <v>0</v>
      </c>
      <c r="I7942" s="156">
        <v>172.18415059200001</v>
      </c>
      <c r="J7942" s="156" t="s">
        <v>4328</v>
      </c>
      <c r="K7942" s="151" t="str">
        <f>IFERROR(IF(VLOOKUP(B7942,comp!$D:$L,1,FALSE)=B7942,"",""),"Novo")</f>
        <v/>
      </c>
    </row>
    <row r="7943" spans="1:11">
      <c r="A7943" s="151">
        <v>36080</v>
      </c>
      <c r="B7943" s="151">
        <v>36218</v>
      </c>
      <c r="C7943" s="151" t="s">
        <v>5924</v>
      </c>
      <c r="D7943" s="151" t="s">
        <v>727</v>
      </c>
      <c r="E7943" s="151">
        <v>0.80627360000000003</v>
      </c>
      <c r="F7943" s="154" t="s">
        <v>10327</v>
      </c>
      <c r="G7943" s="156">
        <v>130.95495811199999</v>
      </c>
      <c r="H7943" s="156">
        <v>0</v>
      </c>
      <c r="I7943" s="156">
        <v>220.90046931000001</v>
      </c>
      <c r="J7943" s="156" t="s">
        <v>4328</v>
      </c>
      <c r="K7943" s="151" t="str">
        <f>IFERROR(IF(VLOOKUP(B7943,comp!$D:$L,1,FALSE)=B7943,"",""),"Novo")</f>
        <v/>
      </c>
    </row>
    <row r="7944" spans="1:11">
      <c r="A7944" s="151">
        <v>36080</v>
      </c>
      <c r="B7944" s="151">
        <v>36220</v>
      </c>
      <c r="C7944" s="151" t="s">
        <v>5925</v>
      </c>
      <c r="D7944" s="151" t="s">
        <v>727</v>
      </c>
      <c r="E7944" s="151">
        <v>0.92452829999999997</v>
      </c>
      <c r="F7944" s="154" t="s">
        <v>10328</v>
      </c>
      <c r="G7944" s="156">
        <v>172.18415059200001</v>
      </c>
      <c r="H7944" s="156">
        <v>0</v>
      </c>
      <c r="I7944" s="156">
        <v>220</v>
      </c>
      <c r="J7944" s="156" t="s">
        <v>4328</v>
      </c>
      <c r="K7944" s="151" t="str">
        <f>IFERROR(IF(VLOOKUP(B7944,comp!$D:$L,1,FALSE)=B7944,"",""),"Novo")</f>
        <v/>
      </c>
    </row>
    <row r="7945" spans="1:11">
      <c r="A7945" s="151">
        <v>36080</v>
      </c>
      <c r="B7945" s="151">
        <v>36223</v>
      </c>
      <c r="C7945" s="151" t="s">
        <v>5926</v>
      </c>
      <c r="D7945" s="151" t="s">
        <v>727</v>
      </c>
      <c r="E7945" s="151">
        <v>1.0471698</v>
      </c>
      <c r="F7945" s="154" t="s">
        <v>10329</v>
      </c>
      <c r="G7945" s="156">
        <v>220.90046931000001</v>
      </c>
      <c r="H7945" s="156">
        <v>0</v>
      </c>
      <c r="I7945" s="156">
        <v>156.889036374</v>
      </c>
      <c r="J7945" s="156" t="s">
        <v>4328</v>
      </c>
      <c r="K7945" s="151" t="str">
        <f>IFERROR(IF(VLOOKUP(B7945,comp!$D:$L,1,FALSE)=B7945,"",""),"Novo")</f>
        <v/>
      </c>
    </row>
    <row r="7946" spans="1:11">
      <c r="A7946" s="151">
        <v>36081</v>
      </c>
      <c r="B7946" s="151">
        <v>36081</v>
      </c>
      <c r="C7946" s="151" t="s">
        <v>5927</v>
      </c>
      <c r="D7946" s="151" t="s">
        <v>727</v>
      </c>
      <c r="E7946" s="151">
        <v>1</v>
      </c>
      <c r="F7946" s="154" t="s">
        <v>10330</v>
      </c>
      <c r="G7946" s="156">
        <v>220</v>
      </c>
      <c r="H7946" s="156">
        <v>0</v>
      </c>
      <c r="I7946" s="156">
        <v>193.51317242700003</v>
      </c>
      <c r="J7946" s="156" t="s">
        <v>4328</v>
      </c>
      <c r="K7946" s="151" t="str">
        <f>IFERROR(IF(VLOOKUP(B7946,comp!$D:$L,1,FALSE)=B7946,"",""),"Novo")</f>
        <v/>
      </c>
    </row>
    <row r="7947" spans="1:11">
      <c r="A7947" s="151">
        <v>36081</v>
      </c>
      <c r="B7947" s="151">
        <v>36204</v>
      </c>
      <c r="C7947" s="151" t="s">
        <v>5928</v>
      </c>
      <c r="D7947" s="151" t="s">
        <v>727</v>
      </c>
      <c r="E7947" s="151">
        <v>0.84448829999999997</v>
      </c>
      <c r="F7947" s="154" t="s">
        <v>10331</v>
      </c>
      <c r="G7947" s="156">
        <v>156.889036374</v>
      </c>
      <c r="H7947" s="156">
        <v>0</v>
      </c>
      <c r="I7947" s="156">
        <v>241.48050076800001</v>
      </c>
      <c r="J7947" s="156" t="s">
        <v>4328</v>
      </c>
      <c r="K7947" s="151" t="str">
        <f>IFERROR(IF(VLOOKUP(B7947,comp!$D:$L,1,FALSE)=B7947,"",""),"Novo")</f>
        <v/>
      </c>
    </row>
    <row r="7948" spans="1:11">
      <c r="A7948" s="151">
        <v>36081</v>
      </c>
      <c r="B7948" s="151">
        <v>36205</v>
      </c>
      <c r="C7948" s="151" t="s">
        <v>5929</v>
      </c>
      <c r="D7948" s="151" t="s">
        <v>727</v>
      </c>
      <c r="E7948" s="151">
        <v>0.93788190000000005</v>
      </c>
      <c r="F7948" s="154" t="s">
        <v>10332</v>
      </c>
      <c r="G7948" s="156">
        <v>193.51317242700003</v>
      </c>
      <c r="H7948" s="156">
        <v>0</v>
      </c>
      <c r="I7948" s="156">
        <v>809.402412078</v>
      </c>
      <c r="J7948" s="156" t="s">
        <v>4328</v>
      </c>
      <c r="K7948" s="151" t="str">
        <f>IFERROR(IF(VLOOKUP(B7948,comp!$D:$L,1,FALSE)=B7948,"",""),"Novo")</f>
        <v/>
      </c>
    </row>
    <row r="7949" spans="1:11">
      <c r="A7949" s="151">
        <v>36081</v>
      </c>
      <c r="B7949" s="151">
        <v>36206</v>
      </c>
      <c r="C7949" s="151" t="s">
        <v>5930</v>
      </c>
      <c r="D7949" s="151" t="s">
        <v>727</v>
      </c>
      <c r="E7949" s="151">
        <v>1.0476832</v>
      </c>
      <c r="F7949" s="154" t="s">
        <v>10333</v>
      </c>
      <c r="G7949" s="156">
        <v>241.48050076800001</v>
      </c>
      <c r="H7949" s="156">
        <v>0</v>
      </c>
      <c r="I7949" s="156">
        <v>1066.0764879359999</v>
      </c>
      <c r="J7949" s="156" t="s">
        <v>4328</v>
      </c>
      <c r="K7949" s="151" t="str">
        <f>IFERROR(IF(VLOOKUP(B7949,comp!$D:$L,1,FALSE)=B7949,"",""),"Novo")</f>
        <v/>
      </c>
    </row>
    <row r="7950" spans="1:11">
      <c r="A7950" s="151">
        <v>36081</v>
      </c>
      <c r="B7950" s="151">
        <v>36207</v>
      </c>
      <c r="C7950" s="151" t="s">
        <v>5931</v>
      </c>
      <c r="D7950" s="151" t="s">
        <v>727</v>
      </c>
      <c r="E7950" s="151">
        <v>1.9181060999999999</v>
      </c>
      <c r="F7950" s="154" t="s">
        <v>10334</v>
      </c>
      <c r="G7950" s="156">
        <v>809.402412078</v>
      </c>
      <c r="H7950" s="156">
        <v>0</v>
      </c>
      <c r="I7950" s="156">
        <v>1247.9916181139999</v>
      </c>
      <c r="J7950" s="156" t="s">
        <v>4328</v>
      </c>
      <c r="K7950" s="151" t="str">
        <f>IFERROR(IF(VLOOKUP(B7950,comp!$D:$L,1,FALSE)=B7950,"",""),"Novo")</f>
        <v/>
      </c>
    </row>
    <row r="7951" spans="1:11">
      <c r="A7951" s="151">
        <v>36081</v>
      </c>
      <c r="B7951" s="151">
        <v>36209</v>
      </c>
      <c r="C7951" s="151" t="s">
        <v>5932</v>
      </c>
      <c r="D7951" s="151" t="s">
        <v>727</v>
      </c>
      <c r="E7951" s="151">
        <v>2.2013183999999999</v>
      </c>
      <c r="F7951" s="154" t="s">
        <v>10335</v>
      </c>
      <c r="G7951" s="156">
        <v>1066.0764879359999</v>
      </c>
      <c r="H7951" s="156">
        <v>0</v>
      </c>
      <c r="I7951" s="156">
        <v>4125.6315284800003</v>
      </c>
      <c r="J7951" s="156" t="s">
        <v>4328</v>
      </c>
      <c r="K7951" s="151" t="str">
        <f>IFERROR(IF(VLOOKUP(B7951,comp!$D:$L,1,FALSE)=B7951,"",""),"Novo")</f>
        <v/>
      </c>
    </row>
    <row r="7952" spans="1:11">
      <c r="A7952" s="151">
        <v>36081</v>
      </c>
      <c r="B7952" s="151">
        <v>36210</v>
      </c>
      <c r="C7952" s="151" t="s">
        <v>5933</v>
      </c>
      <c r="D7952" s="151" t="s">
        <v>727</v>
      </c>
      <c r="E7952" s="151">
        <v>2.3817542999999999</v>
      </c>
      <c r="F7952" s="154" t="s">
        <v>10336</v>
      </c>
      <c r="G7952" s="156">
        <v>1247.9916181139999</v>
      </c>
      <c r="H7952" s="156">
        <v>0</v>
      </c>
      <c r="I7952" s="156">
        <v>16.82</v>
      </c>
      <c r="J7952" s="156" t="s">
        <v>4328</v>
      </c>
      <c r="K7952" s="151" t="str">
        <f>IFERROR(IF(VLOOKUP(B7952,comp!$D:$L,1,FALSE)=B7952,"",""),"Novo")</f>
        <v/>
      </c>
    </row>
    <row r="7953" spans="1:11">
      <c r="A7953" s="151">
        <v>36081</v>
      </c>
      <c r="B7953" s="151">
        <v>36215</v>
      </c>
      <c r="C7953" s="151" t="s">
        <v>5934</v>
      </c>
      <c r="D7953" s="151" t="s">
        <v>727</v>
      </c>
      <c r="E7953" s="151">
        <v>4.3304624</v>
      </c>
      <c r="F7953" s="154" t="s">
        <v>10337</v>
      </c>
      <c r="G7953" s="156">
        <v>4125.6315284800003</v>
      </c>
      <c r="H7953" s="156">
        <v>0</v>
      </c>
      <c r="I7953" s="156">
        <v>171.26848379999998</v>
      </c>
      <c r="J7953" s="156" t="s">
        <v>4328</v>
      </c>
      <c r="K7953" s="151" t="str">
        <f>IFERROR(IF(VLOOKUP(B7953,comp!$D:$L,1,FALSE)=B7953,"",""),"Novo")</f>
        <v/>
      </c>
    </row>
    <row r="7954" spans="1:11">
      <c r="A7954" s="151">
        <v>36084</v>
      </c>
      <c r="B7954" s="151">
        <v>36084</v>
      </c>
      <c r="C7954" s="151" t="s">
        <v>5935</v>
      </c>
      <c r="D7954" s="151" t="s">
        <v>826</v>
      </c>
      <c r="E7954" s="151">
        <v>1</v>
      </c>
      <c r="F7954" s="154" t="s">
        <v>7213</v>
      </c>
      <c r="G7954" s="156">
        <v>16.82</v>
      </c>
      <c r="H7954" s="156">
        <v>0</v>
      </c>
      <c r="I7954" s="156">
        <v>130.95769570000002</v>
      </c>
      <c r="J7954" s="156" t="s">
        <v>4328</v>
      </c>
      <c r="K7954" s="151" t="str">
        <f>IFERROR(IF(VLOOKUP(B7954,comp!$D:$L,1,FALSE)=B7954,"",""),"Novo")</f>
        <v/>
      </c>
    </row>
    <row r="7955" spans="1:11">
      <c r="A7955" s="151">
        <v>36084</v>
      </c>
      <c r="B7955" s="151">
        <v>43</v>
      </c>
      <c r="C7955" s="151" t="s">
        <v>5936</v>
      </c>
      <c r="D7955" s="151" t="s">
        <v>727</v>
      </c>
      <c r="E7955" s="151">
        <v>3.1911399999999999</v>
      </c>
      <c r="F7955" s="154" t="s">
        <v>10338</v>
      </c>
      <c r="G7955" s="156">
        <v>171.26848379999998</v>
      </c>
      <c r="H7955" s="156">
        <v>0</v>
      </c>
      <c r="I7955" s="156">
        <v>382.89281249999999</v>
      </c>
      <c r="J7955" s="156" t="s">
        <v>4328</v>
      </c>
      <c r="K7955" s="151" t="str">
        <f>IFERROR(IF(VLOOKUP(B7955,comp!$D:$L,1,FALSE)=B7955,"",""),"Novo")</f>
        <v/>
      </c>
    </row>
    <row r="7956" spans="1:11">
      <c r="A7956" s="151">
        <v>36084</v>
      </c>
      <c r="B7956" s="151">
        <v>46</v>
      </c>
      <c r="C7956" s="151" t="s">
        <v>5937</v>
      </c>
      <c r="D7956" s="151" t="s">
        <v>727</v>
      </c>
      <c r="E7956" s="151">
        <v>2.7904900000000001</v>
      </c>
      <c r="F7956" s="154" t="s">
        <v>10339</v>
      </c>
      <c r="G7956" s="156">
        <v>130.95769570000002</v>
      </c>
      <c r="H7956" s="156">
        <v>0</v>
      </c>
      <c r="I7956" s="156">
        <v>26.051989600000002</v>
      </c>
      <c r="J7956" s="156" t="s">
        <v>4328</v>
      </c>
      <c r="K7956" s="151" t="str">
        <f>IFERROR(IF(VLOOKUP(B7956,comp!$D:$L,1,FALSE)=B7956,"",""),"Novo")</f>
        <v/>
      </c>
    </row>
    <row r="7957" spans="1:11">
      <c r="A7957" s="151">
        <v>36084</v>
      </c>
      <c r="B7957" s="151">
        <v>47</v>
      </c>
      <c r="C7957" s="151" t="s">
        <v>5938</v>
      </c>
      <c r="D7957" s="151" t="s">
        <v>727</v>
      </c>
      <c r="E7957" s="151">
        <v>4.7712500000000002</v>
      </c>
      <c r="F7957" s="154" t="s">
        <v>10340</v>
      </c>
      <c r="G7957" s="156">
        <v>382.89281249999999</v>
      </c>
      <c r="H7957" s="156">
        <v>0</v>
      </c>
      <c r="I7957" s="156">
        <v>15.035517</v>
      </c>
      <c r="J7957" s="156" t="s">
        <v>4328</v>
      </c>
      <c r="K7957" s="151" t="str">
        <f>IFERROR(IF(VLOOKUP(B7957,comp!$D:$L,1,FALSE)=B7957,"",""),"Novo")</f>
        <v/>
      </c>
    </row>
    <row r="7958" spans="1:11">
      <c r="A7958" s="151">
        <v>36084</v>
      </c>
      <c r="B7958" s="151">
        <v>48</v>
      </c>
      <c r="C7958" s="151" t="s">
        <v>5939</v>
      </c>
      <c r="D7958" s="151" t="s">
        <v>727</v>
      </c>
      <c r="E7958" s="151">
        <v>1.24472</v>
      </c>
      <c r="F7958" s="154" t="s">
        <v>10341</v>
      </c>
      <c r="G7958" s="156">
        <v>26.051989600000002</v>
      </c>
      <c r="H7958" s="156">
        <v>0</v>
      </c>
      <c r="I7958" s="156">
        <v>27.405596199999998</v>
      </c>
      <c r="J7958" s="156" t="s">
        <v>4328</v>
      </c>
      <c r="K7958" s="151" t="str">
        <f>IFERROR(IF(VLOOKUP(B7958,comp!$D:$L,1,FALSE)=B7958,"",""),"Novo")</f>
        <v/>
      </c>
    </row>
    <row r="7959" spans="1:11">
      <c r="A7959" s="151">
        <v>36084</v>
      </c>
      <c r="B7959" s="151">
        <v>52</v>
      </c>
      <c r="C7959" s="151" t="s">
        <v>5940</v>
      </c>
      <c r="D7959" s="151" t="s">
        <v>727</v>
      </c>
      <c r="E7959" s="151">
        <v>0.94562999999999997</v>
      </c>
      <c r="F7959" s="154" t="s">
        <v>10342</v>
      </c>
      <c r="G7959" s="156">
        <v>15.035517</v>
      </c>
      <c r="H7959" s="156">
        <v>0</v>
      </c>
      <c r="I7959" s="156">
        <v>4.0394128</v>
      </c>
      <c r="J7959" s="156" t="s">
        <v>4328</v>
      </c>
      <c r="K7959" s="151" t="str">
        <f>IFERROR(IF(VLOOKUP(B7959,comp!$D:$L,1,FALSE)=B7959,"",""),"Novo")</f>
        <v/>
      </c>
    </row>
    <row r="7960" spans="1:11">
      <c r="A7960" s="151">
        <v>36084</v>
      </c>
      <c r="B7960" s="151">
        <v>1183</v>
      </c>
      <c r="C7960" s="151" t="s">
        <v>5941</v>
      </c>
      <c r="D7960" s="151" t="s">
        <v>727</v>
      </c>
      <c r="E7960" s="151">
        <v>1.2764599999999999</v>
      </c>
      <c r="F7960" s="154" t="s">
        <v>8265</v>
      </c>
      <c r="G7960" s="156">
        <v>27.405596199999998</v>
      </c>
      <c r="H7960" s="156">
        <v>0</v>
      </c>
      <c r="I7960" s="156">
        <v>64.247373299999992</v>
      </c>
      <c r="J7960" s="156" t="s">
        <v>4328</v>
      </c>
      <c r="K7960" s="151" t="str">
        <f>IFERROR(IF(VLOOKUP(B7960,comp!$D:$L,1,FALSE)=B7960,"",""),"Novo")</f>
        <v/>
      </c>
    </row>
    <row r="7961" spans="1:11">
      <c r="A7961" s="151">
        <v>36084</v>
      </c>
      <c r="B7961" s="151">
        <v>1206</v>
      </c>
      <c r="C7961" s="151" t="s">
        <v>5942</v>
      </c>
      <c r="D7961" s="151" t="s">
        <v>727</v>
      </c>
      <c r="E7961" s="151">
        <v>0.49021999999999999</v>
      </c>
      <c r="F7961" s="154" t="s">
        <v>7643</v>
      </c>
      <c r="G7961" s="156">
        <v>4.0394128</v>
      </c>
      <c r="H7961" s="156">
        <v>0</v>
      </c>
      <c r="I7961" s="156">
        <v>2.6624193000000003</v>
      </c>
      <c r="J7961" s="156" t="s">
        <v>4328</v>
      </c>
      <c r="K7961" s="151" t="str">
        <f>IFERROR(IF(VLOOKUP(B7961,comp!$D:$L,1,FALSE)=B7961,"",""),"Novo")</f>
        <v/>
      </c>
    </row>
    <row r="7962" spans="1:11">
      <c r="A7962" s="151">
        <v>36084</v>
      </c>
      <c r="B7962" s="151">
        <v>1207</v>
      </c>
      <c r="C7962" s="151" t="s">
        <v>5943</v>
      </c>
      <c r="D7962" s="151" t="s">
        <v>727</v>
      </c>
      <c r="E7962" s="151">
        <v>1.95459</v>
      </c>
      <c r="F7962" s="154" t="s">
        <v>9772</v>
      </c>
      <c r="G7962" s="156">
        <v>64.247373299999992</v>
      </c>
      <c r="H7962" s="156">
        <v>0</v>
      </c>
      <c r="I7962" s="156">
        <v>14.012708</v>
      </c>
      <c r="J7962" s="156" t="s">
        <v>4328</v>
      </c>
      <c r="K7962" s="151" t="str">
        <f>IFERROR(IF(VLOOKUP(B7962,comp!$D:$L,1,FALSE)=B7962,"",""),"Novo")</f>
        <v/>
      </c>
    </row>
    <row r="7963" spans="1:11">
      <c r="A7963" s="151">
        <v>36084</v>
      </c>
      <c r="B7963" s="151">
        <v>1402</v>
      </c>
      <c r="C7963" s="151" t="s">
        <v>5944</v>
      </c>
      <c r="D7963" s="151" t="s">
        <v>727</v>
      </c>
      <c r="E7963" s="151">
        <v>0.39796999999999999</v>
      </c>
      <c r="F7963" s="154" t="s">
        <v>10343</v>
      </c>
      <c r="G7963" s="156">
        <v>2.6624193000000003</v>
      </c>
      <c r="H7963" s="156">
        <v>0</v>
      </c>
      <c r="I7963" s="156">
        <v>9.624588000000001</v>
      </c>
      <c r="J7963" s="156" t="s">
        <v>4328</v>
      </c>
      <c r="K7963" s="151" t="str">
        <f>IFERROR(IF(VLOOKUP(B7963,comp!$D:$L,1,FALSE)=B7963,"",""),"Novo")</f>
        <v/>
      </c>
    </row>
    <row r="7964" spans="1:11">
      <c r="A7964" s="151">
        <v>36084</v>
      </c>
      <c r="B7964" s="151">
        <v>1406</v>
      </c>
      <c r="C7964" s="151" t="s">
        <v>5945</v>
      </c>
      <c r="D7964" s="151" t="s">
        <v>727</v>
      </c>
      <c r="E7964" s="151">
        <v>0.91288000000000002</v>
      </c>
      <c r="F7964" s="154" t="s">
        <v>10344</v>
      </c>
      <c r="G7964" s="156">
        <v>14.012708</v>
      </c>
      <c r="H7964" s="156">
        <v>0</v>
      </c>
      <c r="I7964" s="156">
        <v>13.41286</v>
      </c>
      <c r="J7964" s="156" t="s">
        <v>4328</v>
      </c>
      <c r="K7964" s="151" t="str">
        <f>IFERROR(IF(VLOOKUP(B7964,comp!$D:$L,1,FALSE)=B7964,"",""),"Novo")</f>
        <v/>
      </c>
    </row>
    <row r="7965" spans="1:11">
      <c r="A7965" s="151">
        <v>36084</v>
      </c>
      <c r="B7965" s="151">
        <v>1412</v>
      </c>
      <c r="C7965" s="151" t="s">
        <v>5946</v>
      </c>
      <c r="D7965" s="151" t="s">
        <v>727</v>
      </c>
      <c r="E7965" s="151">
        <v>0.75665000000000004</v>
      </c>
      <c r="F7965" s="154" t="s">
        <v>10345</v>
      </c>
      <c r="G7965" s="156">
        <v>9.624588000000001</v>
      </c>
      <c r="H7965" s="156">
        <v>0</v>
      </c>
      <c r="I7965" s="156">
        <v>6.1491887999999992</v>
      </c>
      <c r="J7965" s="156" t="s">
        <v>4328</v>
      </c>
      <c r="K7965" s="151" t="str">
        <f>IFERROR(IF(VLOOKUP(B7965,comp!$D:$L,1,FALSE)=B7965,"",""),"Novo")</f>
        <v/>
      </c>
    </row>
    <row r="7966" spans="1:11">
      <c r="A7966" s="151">
        <v>36084</v>
      </c>
      <c r="B7966" s="151">
        <v>1413</v>
      </c>
      <c r="C7966" s="151" t="s">
        <v>5947</v>
      </c>
      <c r="D7966" s="151" t="s">
        <v>727</v>
      </c>
      <c r="E7966" s="151">
        <v>0.89300000000000002</v>
      </c>
      <c r="F7966" s="154" t="s">
        <v>10346</v>
      </c>
      <c r="G7966" s="156">
        <v>13.41286</v>
      </c>
      <c r="H7966" s="156">
        <v>0</v>
      </c>
      <c r="I7966" s="156">
        <v>6.4210200000000004</v>
      </c>
      <c r="J7966" s="156" t="s">
        <v>4328</v>
      </c>
      <c r="K7966" s="151" t="str">
        <f>IFERROR(IF(VLOOKUP(B7966,comp!$D:$L,1,FALSE)=B7966,"",""),"Novo")</f>
        <v/>
      </c>
    </row>
    <row r="7967" spans="1:11">
      <c r="A7967" s="151">
        <v>36084</v>
      </c>
      <c r="B7967" s="151">
        <v>1414</v>
      </c>
      <c r="C7967" s="151" t="s">
        <v>5948</v>
      </c>
      <c r="D7967" s="151" t="s">
        <v>727</v>
      </c>
      <c r="E7967" s="151">
        <v>0.60463999999999996</v>
      </c>
      <c r="F7967" s="154" t="s">
        <v>10347</v>
      </c>
      <c r="G7967" s="156">
        <v>6.1491887999999992</v>
      </c>
      <c r="H7967" s="156">
        <v>0</v>
      </c>
      <c r="I7967" s="156">
        <v>4.4008779999999996</v>
      </c>
      <c r="J7967" s="156" t="s">
        <v>4328</v>
      </c>
      <c r="K7967" s="151" t="str">
        <f>IFERROR(IF(VLOOKUP(B7967,comp!$D:$L,1,FALSE)=B7967,"",""),"Novo")</f>
        <v/>
      </c>
    </row>
    <row r="7968" spans="1:11">
      <c r="A7968" s="151">
        <v>36084</v>
      </c>
      <c r="B7968" s="151">
        <v>1419</v>
      </c>
      <c r="C7968" s="151" t="s">
        <v>5949</v>
      </c>
      <c r="D7968" s="151" t="s">
        <v>727</v>
      </c>
      <c r="E7968" s="151">
        <v>0.61799999999999999</v>
      </c>
      <c r="F7968" s="154" t="s">
        <v>10348</v>
      </c>
      <c r="G7968" s="156">
        <v>6.4210200000000004</v>
      </c>
      <c r="H7968" s="156">
        <v>0</v>
      </c>
      <c r="I7968" s="156">
        <v>22.221574699999994</v>
      </c>
      <c r="J7968" s="156" t="s">
        <v>4328</v>
      </c>
      <c r="K7968" s="151" t="str">
        <f>IFERROR(IF(VLOOKUP(B7968,comp!$D:$L,1,FALSE)=B7968,"",""),"Novo")</f>
        <v/>
      </c>
    </row>
    <row r="7969" spans="1:11">
      <c r="A7969" s="151">
        <v>36084</v>
      </c>
      <c r="B7969" s="151">
        <v>1420</v>
      </c>
      <c r="C7969" s="151" t="s">
        <v>5950</v>
      </c>
      <c r="D7969" s="151" t="s">
        <v>727</v>
      </c>
      <c r="E7969" s="151">
        <v>0.51173000000000002</v>
      </c>
      <c r="F7969" s="154" t="s">
        <v>10349</v>
      </c>
      <c r="G7969" s="156">
        <v>4.4008779999999996</v>
      </c>
      <c r="H7969" s="156">
        <v>0</v>
      </c>
      <c r="I7969" s="156">
        <v>466.74834399999997</v>
      </c>
      <c r="J7969" s="156" t="s">
        <v>4328</v>
      </c>
      <c r="K7969" s="151" t="str">
        <f>IFERROR(IF(VLOOKUP(B7969,comp!$D:$L,1,FALSE)=B7969,"",""),"Novo")</f>
        <v/>
      </c>
    </row>
    <row r="7970" spans="1:11">
      <c r="A7970" s="151">
        <v>36084</v>
      </c>
      <c r="B7970" s="151">
        <v>1427</v>
      </c>
      <c r="C7970" s="151" t="s">
        <v>5951</v>
      </c>
      <c r="D7970" s="151" t="s">
        <v>727</v>
      </c>
      <c r="E7970" s="151">
        <v>1.1495899999999999</v>
      </c>
      <c r="F7970" s="154" t="s">
        <v>7925</v>
      </c>
      <c r="G7970" s="156">
        <v>22.221574699999994</v>
      </c>
      <c r="H7970" s="156">
        <v>0</v>
      </c>
      <c r="I7970" s="156">
        <v>324.79675589999999</v>
      </c>
      <c r="J7970" s="156" t="s">
        <v>4328</v>
      </c>
      <c r="K7970" s="151" t="str">
        <f>IFERROR(IF(VLOOKUP(B7970,comp!$D:$L,1,FALSE)=B7970,"",""),"Novo")</f>
        <v/>
      </c>
    </row>
    <row r="7971" spans="1:11">
      <c r="A7971" s="151">
        <v>36084</v>
      </c>
      <c r="B7971" s="151">
        <v>1824</v>
      </c>
      <c r="C7971" s="151" t="s">
        <v>5952</v>
      </c>
      <c r="D7971" s="151" t="s">
        <v>727</v>
      </c>
      <c r="E7971" s="151">
        <v>5.2680400000000001</v>
      </c>
      <c r="F7971" s="154" t="s">
        <v>7383</v>
      </c>
      <c r="G7971" s="156">
        <v>466.74834399999997</v>
      </c>
      <c r="H7971" s="156">
        <v>0</v>
      </c>
      <c r="I7971" s="156">
        <v>1118.9970944999998</v>
      </c>
      <c r="J7971" s="156" t="s">
        <v>4328</v>
      </c>
      <c r="K7971" s="151" t="str">
        <f>IFERROR(IF(VLOOKUP(B7971,comp!$D:$L,1,FALSE)=B7971,"",""),"Novo")</f>
        <v/>
      </c>
    </row>
    <row r="7972" spans="1:11">
      <c r="A7972" s="151">
        <v>36084</v>
      </c>
      <c r="B7972" s="151">
        <v>1825</v>
      </c>
      <c r="C7972" s="151" t="s">
        <v>753</v>
      </c>
      <c r="D7972" s="151" t="s">
        <v>727</v>
      </c>
      <c r="E7972" s="151">
        <v>4.3944900000000002</v>
      </c>
      <c r="F7972" s="154" t="s">
        <v>10350</v>
      </c>
      <c r="G7972" s="156">
        <v>324.79675589999999</v>
      </c>
      <c r="H7972" s="156">
        <v>0</v>
      </c>
      <c r="I7972" s="156">
        <v>1666.3187831999999</v>
      </c>
      <c r="J7972" s="156" t="s">
        <v>4328</v>
      </c>
      <c r="K7972" s="151" t="str">
        <f>IFERROR(IF(VLOOKUP(B7972,comp!$D:$L,1,FALSE)=B7972,"",""),"Novo")</f>
        <v/>
      </c>
    </row>
    <row r="7973" spans="1:11">
      <c r="A7973" s="151">
        <v>36084</v>
      </c>
      <c r="B7973" s="151">
        <v>1827</v>
      </c>
      <c r="C7973" s="151" t="s">
        <v>754</v>
      </c>
      <c r="D7973" s="151" t="s">
        <v>727</v>
      </c>
      <c r="E7973" s="151">
        <v>8.1565499999999993</v>
      </c>
      <c r="F7973" s="154" t="s">
        <v>10351</v>
      </c>
      <c r="G7973" s="156">
        <v>1118.9970944999998</v>
      </c>
      <c r="H7973" s="156">
        <v>0</v>
      </c>
      <c r="I7973" s="156">
        <v>53.334660499999998</v>
      </c>
      <c r="J7973" s="156" t="s">
        <v>4328</v>
      </c>
      <c r="K7973" s="151" t="str">
        <f>IFERROR(IF(VLOOKUP(B7973,comp!$D:$L,1,FALSE)=B7973,"",""),"Novo")</f>
        <v/>
      </c>
    </row>
    <row r="7974" spans="1:11">
      <c r="A7974" s="151">
        <v>36084</v>
      </c>
      <c r="B7974" s="151">
        <v>1828</v>
      </c>
      <c r="C7974" s="151" t="s">
        <v>5953</v>
      </c>
      <c r="D7974" s="151" t="s">
        <v>727</v>
      </c>
      <c r="E7974" s="151">
        <v>9.9535199999999993</v>
      </c>
      <c r="F7974" s="154" t="s">
        <v>10352</v>
      </c>
      <c r="G7974" s="156">
        <v>1666.3187831999999</v>
      </c>
      <c r="H7974" s="156">
        <v>0</v>
      </c>
      <c r="I7974" s="156">
        <v>83.750446800000006</v>
      </c>
      <c r="J7974" s="156" t="s">
        <v>4328</v>
      </c>
      <c r="K7974" s="151" t="str">
        <f>IFERROR(IF(VLOOKUP(B7974,comp!$D:$L,1,FALSE)=B7974,"",""),"Novo")</f>
        <v/>
      </c>
    </row>
    <row r="7975" spans="1:11">
      <c r="A7975" s="151">
        <v>36084</v>
      </c>
      <c r="B7975" s="151">
        <v>1831</v>
      </c>
      <c r="C7975" s="151" t="s">
        <v>752</v>
      </c>
      <c r="D7975" s="151" t="s">
        <v>727</v>
      </c>
      <c r="E7975" s="151">
        <v>1.7807900000000001</v>
      </c>
      <c r="F7975" s="154" t="s">
        <v>10353</v>
      </c>
      <c r="G7975" s="156">
        <v>53.334660499999998</v>
      </c>
      <c r="H7975" s="156">
        <v>0</v>
      </c>
      <c r="I7975" s="156">
        <v>2420.6598233999998</v>
      </c>
      <c r="J7975" s="156" t="s">
        <v>4328</v>
      </c>
      <c r="K7975" s="151" t="str">
        <f>IFERROR(IF(VLOOKUP(B7975,comp!$D:$L,1,FALSE)=B7975,"",""),"Novo")</f>
        <v/>
      </c>
    </row>
    <row r="7976" spans="1:11">
      <c r="A7976" s="151">
        <v>36084</v>
      </c>
      <c r="B7976" s="151">
        <v>1845</v>
      </c>
      <c r="C7976" s="151" t="s">
        <v>5954</v>
      </c>
      <c r="D7976" s="151" t="s">
        <v>727</v>
      </c>
      <c r="E7976" s="151">
        <v>2.23156</v>
      </c>
      <c r="F7976" s="154" t="s">
        <v>8919</v>
      </c>
      <c r="G7976" s="156">
        <v>83.750446800000006</v>
      </c>
      <c r="H7976" s="156">
        <v>0</v>
      </c>
      <c r="I7976" s="156">
        <v>964.81873859999996</v>
      </c>
      <c r="J7976" s="156" t="s">
        <v>4328</v>
      </c>
      <c r="K7976" s="151" t="str">
        <f>IFERROR(IF(VLOOKUP(B7976,comp!$D:$L,1,FALSE)=B7976,"",""),"Novo")</f>
        <v/>
      </c>
    </row>
    <row r="7977" spans="1:11">
      <c r="A7977" s="151">
        <v>36084</v>
      </c>
      <c r="B7977" s="151">
        <v>3073</v>
      </c>
      <c r="C7977" s="151" t="s">
        <v>5955</v>
      </c>
      <c r="D7977" s="151" t="s">
        <v>727</v>
      </c>
      <c r="E7977" s="151">
        <v>11.99653</v>
      </c>
      <c r="F7977" s="154" t="s">
        <v>10354</v>
      </c>
      <c r="G7977" s="156">
        <v>2420.6598233999998</v>
      </c>
      <c r="H7977" s="156">
        <v>0</v>
      </c>
      <c r="I7977" s="156">
        <v>653.35297500000001</v>
      </c>
      <c r="J7977" s="156" t="s">
        <v>4328</v>
      </c>
      <c r="K7977" s="151" t="str">
        <f>IFERROR(IF(VLOOKUP(B7977,comp!$D:$L,1,FALSE)=B7977,"",""),"Novo")</f>
        <v/>
      </c>
    </row>
    <row r="7978" spans="1:11">
      <c r="A7978" s="151">
        <v>36084</v>
      </c>
      <c r="B7978" s="151">
        <v>3074</v>
      </c>
      <c r="C7978" s="151" t="s">
        <v>5956</v>
      </c>
      <c r="D7978" s="151" t="s">
        <v>727</v>
      </c>
      <c r="E7978" s="151">
        <v>7.5737399999999999</v>
      </c>
      <c r="F7978" s="154" t="s">
        <v>10355</v>
      </c>
      <c r="G7978" s="156">
        <v>964.81873859999996</v>
      </c>
      <c r="H7978" s="156">
        <v>0</v>
      </c>
      <c r="I7978" s="156">
        <v>1635.9666179999999</v>
      </c>
      <c r="J7978" s="156" t="s">
        <v>4328</v>
      </c>
      <c r="K7978" s="151" t="str">
        <f>IFERROR(IF(VLOOKUP(B7978,comp!$D:$L,1,FALSE)=B7978,"",""),"Novo")</f>
        <v/>
      </c>
    </row>
    <row r="7979" spans="1:11">
      <c r="A7979" s="151">
        <v>36084</v>
      </c>
      <c r="B7979" s="151">
        <v>3075</v>
      </c>
      <c r="C7979" s="151" t="s">
        <v>5957</v>
      </c>
      <c r="D7979" s="151" t="s">
        <v>727</v>
      </c>
      <c r="E7979" s="151">
        <v>6.2324999999999999</v>
      </c>
      <c r="F7979" s="154" t="s">
        <v>10356</v>
      </c>
      <c r="G7979" s="156">
        <v>653.35297500000001</v>
      </c>
      <c r="H7979" s="156">
        <v>0</v>
      </c>
      <c r="I7979" s="156">
        <v>13.618664300000001</v>
      </c>
      <c r="J7979" s="156" t="s">
        <v>4328</v>
      </c>
      <c r="K7979" s="151" t="str">
        <f>IFERROR(IF(VLOOKUP(B7979,comp!$D:$L,1,FALSE)=B7979,"",""),"Novo")</f>
        <v/>
      </c>
    </row>
    <row r="7980" spans="1:11">
      <c r="A7980" s="151">
        <v>36084</v>
      </c>
      <c r="B7980" s="151">
        <v>3076</v>
      </c>
      <c r="C7980" s="151" t="s">
        <v>5958</v>
      </c>
      <c r="D7980" s="151" t="s">
        <v>727</v>
      </c>
      <c r="E7980" s="151">
        <v>9.8623499999999993</v>
      </c>
      <c r="F7980" s="154" t="s">
        <v>10357</v>
      </c>
      <c r="G7980" s="156">
        <v>1635.9666179999999</v>
      </c>
      <c r="H7980" s="156">
        <v>0</v>
      </c>
      <c r="I7980" s="156">
        <v>164.70295350000001</v>
      </c>
      <c r="J7980" s="156" t="s">
        <v>4328</v>
      </c>
      <c r="K7980" s="151" t="str">
        <f>IFERROR(IF(VLOOKUP(B7980,comp!$D:$L,1,FALSE)=B7980,"",""),"Novo")</f>
        <v/>
      </c>
    </row>
    <row r="7981" spans="1:11">
      <c r="A7981" s="151">
        <v>36084</v>
      </c>
      <c r="B7981" s="151">
        <v>3825</v>
      </c>
      <c r="C7981" s="151" t="s">
        <v>5959</v>
      </c>
      <c r="D7981" s="151" t="s">
        <v>727</v>
      </c>
      <c r="E7981" s="151">
        <v>0.90010999999999997</v>
      </c>
      <c r="F7981" s="154" t="s">
        <v>10358</v>
      </c>
      <c r="G7981" s="156">
        <v>13.618664300000001</v>
      </c>
      <c r="H7981" s="156">
        <v>0</v>
      </c>
      <c r="I7981" s="156">
        <v>65.028847999999996</v>
      </c>
      <c r="J7981" s="156" t="s">
        <v>4328</v>
      </c>
      <c r="K7981" s="151" t="str">
        <f>IFERROR(IF(VLOOKUP(B7981,comp!$D:$L,1,FALSE)=B7981,"",""),"Novo")</f>
        <v/>
      </c>
    </row>
    <row r="7982" spans="1:11">
      <c r="A7982" s="151">
        <v>36084</v>
      </c>
      <c r="B7982" s="151">
        <v>3826</v>
      </c>
      <c r="C7982" s="151" t="s">
        <v>5960</v>
      </c>
      <c r="D7982" s="151" t="s">
        <v>727</v>
      </c>
      <c r="E7982" s="151">
        <v>3.1294499999999998</v>
      </c>
      <c r="F7982" s="154" t="s">
        <v>10359</v>
      </c>
      <c r="G7982" s="156">
        <v>164.70295350000001</v>
      </c>
      <c r="H7982" s="156">
        <v>0</v>
      </c>
      <c r="I7982" s="156">
        <v>124.1228247</v>
      </c>
      <c r="J7982" s="156" t="s">
        <v>4328</v>
      </c>
      <c r="K7982" s="151" t="str">
        <f>IFERROR(IF(VLOOKUP(B7982,comp!$D:$L,1,FALSE)=B7982,"",""),"Novo")</f>
        <v/>
      </c>
    </row>
    <row r="7983" spans="1:11">
      <c r="A7983" s="151">
        <v>36084</v>
      </c>
      <c r="B7983" s="151">
        <v>3827</v>
      </c>
      <c r="C7983" s="151" t="s">
        <v>5961</v>
      </c>
      <c r="D7983" s="151" t="s">
        <v>727</v>
      </c>
      <c r="E7983" s="151">
        <v>1.9663999999999999</v>
      </c>
      <c r="F7983" s="154" t="s">
        <v>10360</v>
      </c>
      <c r="G7983" s="156">
        <v>65.028847999999996</v>
      </c>
      <c r="H7983" s="156">
        <v>0</v>
      </c>
      <c r="I7983" s="156">
        <v>814.8505159</v>
      </c>
      <c r="J7983" s="156" t="s">
        <v>4328</v>
      </c>
      <c r="K7983" s="151" t="str">
        <f>IFERROR(IF(VLOOKUP(B7983,comp!$D:$L,1,FALSE)=B7983,"",""),"Novo")</f>
        <v/>
      </c>
    </row>
    <row r="7984" spans="1:11">
      <c r="A7984" s="151">
        <v>36084</v>
      </c>
      <c r="B7984" s="151">
        <v>3837</v>
      </c>
      <c r="C7984" s="151" t="s">
        <v>751</v>
      </c>
      <c r="D7984" s="151" t="s">
        <v>727</v>
      </c>
      <c r="E7984" s="151">
        <v>2.7166299999999999</v>
      </c>
      <c r="F7984" s="154" t="s">
        <v>10361</v>
      </c>
      <c r="G7984" s="156">
        <v>124.1228247</v>
      </c>
      <c r="H7984" s="156">
        <v>0</v>
      </c>
      <c r="I7984" s="156">
        <v>8601.0561355000009</v>
      </c>
      <c r="J7984" s="156" t="s">
        <v>4328</v>
      </c>
      <c r="K7984" s="151" t="str">
        <f>IFERROR(IF(VLOOKUP(B7984,comp!$D:$L,1,FALSE)=B7984,"",""),"Novo")</f>
        <v/>
      </c>
    </row>
    <row r="7985" spans="1:11">
      <c r="A7985" s="151">
        <v>36084</v>
      </c>
      <c r="B7985" s="151">
        <v>3838</v>
      </c>
      <c r="C7985" s="151" t="s">
        <v>5962</v>
      </c>
      <c r="D7985" s="151" t="s">
        <v>727</v>
      </c>
      <c r="E7985" s="151">
        <v>6.9603700000000002</v>
      </c>
      <c r="F7985" s="154" t="s">
        <v>10362</v>
      </c>
      <c r="G7985" s="156">
        <v>814.8505159</v>
      </c>
      <c r="H7985" s="156">
        <v>0</v>
      </c>
      <c r="I7985" s="156">
        <v>167.280204</v>
      </c>
      <c r="J7985" s="156" t="s">
        <v>4328</v>
      </c>
      <c r="K7985" s="151" t="str">
        <f>IFERROR(IF(VLOOKUP(B7985,comp!$D:$L,1,FALSE)=B7985,"",""),"Novo")</f>
        <v/>
      </c>
    </row>
    <row r="7986" spans="1:11">
      <c r="A7986" s="151">
        <v>36084</v>
      </c>
      <c r="B7986" s="151">
        <v>3839</v>
      </c>
      <c r="C7986" s="151" t="s">
        <v>5963</v>
      </c>
      <c r="D7986" s="151" t="s">
        <v>727</v>
      </c>
      <c r="E7986" s="151">
        <v>22.613530000000001</v>
      </c>
      <c r="F7986" s="154" t="s">
        <v>10363</v>
      </c>
      <c r="G7986" s="156">
        <v>8601.0561355000009</v>
      </c>
      <c r="H7986" s="156">
        <v>0</v>
      </c>
      <c r="I7986" s="156">
        <v>16202.727753199999</v>
      </c>
      <c r="J7986" s="156" t="s">
        <v>4328</v>
      </c>
      <c r="K7986" s="151" t="str">
        <f>IFERROR(IF(VLOOKUP(B7986,comp!$D:$L,1,FALSE)=B7986,"",""),"Novo")</f>
        <v/>
      </c>
    </row>
    <row r="7987" spans="1:11">
      <c r="A7987" s="151">
        <v>36084</v>
      </c>
      <c r="B7987" s="151">
        <v>3840</v>
      </c>
      <c r="C7987" s="151" t="s">
        <v>5964</v>
      </c>
      <c r="D7987" s="151" t="s">
        <v>727</v>
      </c>
      <c r="E7987" s="151">
        <v>3.1538499999999998</v>
      </c>
      <c r="F7987" s="154" t="s">
        <v>10364</v>
      </c>
      <c r="G7987" s="156">
        <v>167.280204</v>
      </c>
      <c r="H7987" s="156">
        <v>0</v>
      </c>
      <c r="I7987" s="156">
        <v>2592.5357994000001</v>
      </c>
      <c r="J7987" s="156" t="s">
        <v>4328</v>
      </c>
      <c r="K7987" s="151" t="str">
        <f>IFERROR(IF(VLOOKUP(B7987,comp!$D:$L,1,FALSE)=B7987,"",""),"Novo")</f>
        <v/>
      </c>
    </row>
    <row r="7988" spans="1:11">
      <c r="A7988" s="151">
        <v>36084</v>
      </c>
      <c r="B7988" s="151">
        <v>3843</v>
      </c>
      <c r="C7988" s="151" t="s">
        <v>5965</v>
      </c>
      <c r="D7988" s="151" t="s">
        <v>727</v>
      </c>
      <c r="E7988" s="151">
        <v>31.037330000000001</v>
      </c>
      <c r="F7988" s="154" t="s">
        <v>10365</v>
      </c>
      <c r="G7988" s="156">
        <v>16202.727753199999</v>
      </c>
      <c r="H7988" s="156">
        <v>0</v>
      </c>
      <c r="I7988" s="156">
        <v>16.566327100000002</v>
      </c>
      <c r="J7988" s="156" t="s">
        <v>4328</v>
      </c>
      <c r="K7988" s="151" t="str">
        <f>IFERROR(IF(VLOOKUP(B7988,comp!$D:$L,1,FALSE)=B7988,"",""),"Novo")</f>
        <v/>
      </c>
    </row>
    <row r="7989" spans="1:11">
      <c r="A7989" s="151">
        <v>36084</v>
      </c>
      <c r="B7989" s="151">
        <v>3844</v>
      </c>
      <c r="C7989" s="151" t="s">
        <v>5966</v>
      </c>
      <c r="D7989" s="151" t="s">
        <v>727</v>
      </c>
      <c r="E7989" s="151">
        <v>12.41517</v>
      </c>
      <c r="F7989" s="154" t="s">
        <v>10366</v>
      </c>
      <c r="G7989" s="156">
        <v>2592.5357994000001</v>
      </c>
      <c r="H7989" s="156">
        <v>0</v>
      </c>
      <c r="I7989" s="156">
        <v>37.850298299999999</v>
      </c>
      <c r="J7989" s="156" t="s">
        <v>4328</v>
      </c>
      <c r="K7989" s="151" t="str">
        <f>IFERROR(IF(VLOOKUP(B7989,comp!$D:$L,1,FALSE)=B7989,"",""),"Novo")</f>
        <v/>
      </c>
    </row>
    <row r="7990" spans="1:11">
      <c r="A7990" s="151">
        <v>36084</v>
      </c>
      <c r="B7990" s="151">
        <v>3845</v>
      </c>
      <c r="C7990" s="151" t="s">
        <v>749</v>
      </c>
      <c r="D7990" s="151" t="s">
        <v>727</v>
      </c>
      <c r="E7990" s="151">
        <v>0.99258999999999997</v>
      </c>
      <c r="F7990" s="154" t="s">
        <v>7410</v>
      </c>
      <c r="G7990" s="156">
        <v>16.566327100000002</v>
      </c>
      <c r="H7990" s="156">
        <v>0</v>
      </c>
      <c r="I7990" s="156">
        <v>180.979668</v>
      </c>
      <c r="J7990" s="156" t="s">
        <v>4328</v>
      </c>
      <c r="K7990" s="151" t="str">
        <f>IFERROR(IF(VLOOKUP(B7990,comp!$D:$L,1,FALSE)=B7990,"",""),"Novo")</f>
        <v/>
      </c>
    </row>
    <row r="7991" spans="1:11">
      <c r="A7991" s="151">
        <v>36084</v>
      </c>
      <c r="B7991" s="151">
        <v>7048</v>
      </c>
      <c r="C7991" s="151" t="s">
        <v>5967</v>
      </c>
      <c r="D7991" s="151" t="s">
        <v>727</v>
      </c>
      <c r="E7991" s="151">
        <v>1.50021</v>
      </c>
      <c r="F7991" s="154" t="s">
        <v>7506</v>
      </c>
      <c r="G7991" s="156">
        <v>37.850298299999999</v>
      </c>
      <c r="H7991" s="156">
        <v>0</v>
      </c>
      <c r="I7991" s="156">
        <v>133.42707899999999</v>
      </c>
      <c r="J7991" s="156" t="s">
        <v>4328</v>
      </c>
      <c r="K7991" s="151" t="str">
        <f>IFERROR(IF(VLOOKUP(B7991,comp!$D:$L,1,FALSE)=B7991,"",""),"Novo")</f>
        <v/>
      </c>
    </row>
    <row r="7992" spans="1:11">
      <c r="A7992" s="151">
        <v>36084</v>
      </c>
      <c r="B7992" s="151">
        <v>7088</v>
      </c>
      <c r="C7992" s="151" t="s">
        <v>5968</v>
      </c>
      <c r="D7992" s="151" t="s">
        <v>727</v>
      </c>
      <c r="E7992" s="151">
        <v>3.2804000000000002</v>
      </c>
      <c r="F7992" s="154" t="s">
        <v>9431</v>
      </c>
      <c r="G7992" s="156">
        <v>180.979668</v>
      </c>
      <c r="H7992" s="156">
        <v>0</v>
      </c>
      <c r="I7992" s="156">
        <v>6431.7791353000002</v>
      </c>
      <c r="J7992" s="156" t="s">
        <v>4328</v>
      </c>
      <c r="K7992" s="151" t="str">
        <f>IFERROR(IF(VLOOKUP(B7992,comp!$D:$L,1,FALSE)=B7992,"",""),"Novo")</f>
        <v/>
      </c>
    </row>
    <row r="7993" spans="1:11">
      <c r="A7993" s="151">
        <v>36084</v>
      </c>
      <c r="B7993" s="151">
        <v>9825</v>
      </c>
      <c r="C7993" s="151" t="s">
        <v>757</v>
      </c>
      <c r="D7993" s="151" t="s">
        <v>826</v>
      </c>
      <c r="E7993" s="151">
        <v>2.8167</v>
      </c>
      <c r="F7993" s="154" t="s">
        <v>7447</v>
      </c>
      <c r="G7993" s="156">
        <v>133.42707899999999</v>
      </c>
      <c r="H7993" s="156">
        <v>0</v>
      </c>
      <c r="I7993" s="156">
        <v>12968.983683499999</v>
      </c>
      <c r="J7993" s="156" t="s">
        <v>4328</v>
      </c>
      <c r="K7993" s="151" t="str">
        <f>IFERROR(IF(VLOOKUP(B7993,comp!$D:$L,1,FALSE)=B7993,"",""),"Novo")</f>
        <v/>
      </c>
    </row>
    <row r="7994" spans="1:11">
      <c r="A7994" s="151">
        <v>36084</v>
      </c>
      <c r="B7994" s="151">
        <v>9826</v>
      </c>
      <c r="C7994" s="151" t="s">
        <v>759</v>
      </c>
      <c r="D7994" s="151" t="s">
        <v>826</v>
      </c>
      <c r="E7994" s="151">
        <v>19.554829999999999</v>
      </c>
      <c r="F7994" s="154" t="s">
        <v>10367</v>
      </c>
      <c r="G7994" s="156">
        <v>6431.7791353000002</v>
      </c>
      <c r="H7994" s="156">
        <v>0</v>
      </c>
      <c r="I7994" s="156">
        <v>966.24358360000008</v>
      </c>
      <c r="J7994" s="156" t="s">
        <v>4328</v>
      </c>
      <c r="K7994" s="151" t="str">
        <f>IFERROR(IF(VLOOKUP(B7994,comp!$D:$L,1,FALSE)=B7994,"",""),"Novo")</f>
        <v/>
      </c>
    </row>
    <row r="7995" spans="1:11">
      <c r="A7995" s="151">
        <v>36084</v>
      </c>
      <c r="B7995" s="151">
        <v>9827</v>
      </c>
      <c r="C7995" s="151" t="s">
        <v>760</v>
      </c>
      <c r="D7995" s="151" t="s">
        <v>826</v>
      </c>
      <c r="E7995" s="151">
        <v>27.767869999999998</v>
      </c>
      <c r="F7995" s="154" t="s">
        <v>10368</v>
      </c>
      <c r="G7995" s="156">
        <v>12968.983683499999</v>
      </c>
      <c r="H7995" s="156">
        <v>0</v>
      </c>
      <c r="I7995" s="156">
        <v>2775.2205835</v>
      </c>
      <c r="J7995" s="156" t="s">
        <v>4328</v>
      </c>
      <c r="K7995" s="151" t="str">
        <f>IFERROR(IF(VLOOKUP(B7995,comp!$D:$L,1,FALSE)=B7995,"",""),"Novo")</f>
        <v/>
      </c>
    </row>
    <row r="7996" spans="1:11">
      <c r="A7996" s="151">
        <v>36084</v>
      </c>
      <c r="B7996" s="151">
        <v>9828</v>
      </c>
      <c r="C7996" s="151" t="s">
        <v>5969</v>
      </c>
      <c r="D7996" s="151" t="s">
        <v>826</v>
      </c>
      <c r="E7996" s="151">
        <v>7.5795700000000004</v>
      </c>
      <c r="F7996" s="154" t="s">
        <v>10369</v>
      </c>
      <c r="G7996" s="156">
        <v>966.24358360000008</v>
      </c>
      <c r="H7996" s="156">
        <v>0</v>
      </c>
      <c r="I7996" s="156">
        <v>12.0119972</v>
      </c>
      <c r="J7996" s="156" t="s">
        <v>4328</v>
      </c>
      <c r="K7996" s="151" t="str">
        <f>IFERROR(IF(VLOOKUP(B7996,comp!$D:$L,1,FALSE)=B7996,"",""),"Novo")</f>
        <v/>
      </c>
    </row>
    <row r="7997" spans="1:11">
      <c r="A7997" s="151">
        <v>36084</v>
      </c>
      <c r="B7997" s="151">
        <v>9829</v>
      </c>
      <c r="C7997" s="151" t="s">
        <v>758</v>
      </c>
      <c r="D7997" s="151" t="s">
        <v>826</v>
      </c>
      <c r="E7997" s="151">
        <v>12.845269999999999</v>
      </c>
      <c r="F7997" s="154" t="s">
        <v>10370</v>
      </c>
      <c r="G7997" s="156">
        <v>2775.2205835</v>
      </c>
      <c r="H7997" s="156">
        <v>0</v>
      </c>
      <c r="I7997" s="156">
        <v>61.623892199999993</v>
      </c>
      <c r="J7997" s="156" t="s">
        <v>4328</v>
      </c>
      <c r="K7997" s="151" t="str">
        <f>IFERROR(IF(VLOOKUP(B7997,comp!$D:$L,1,FALSE)=B7997,"",""),"Novo")</f>
        <v/>
      </c>
    </row>
    <row r="7998" spans="1:11">
      <c r="A7998" s="151">
        <v>36084</v>
      </c>
      <c r="B7998" s="151">
        <v>10781</v>
      </c>
      <c r="C7998" s="151" t="s">
        <v>5970</v>
      </c>
      <c r="D7998" s="151" t="s">
        <v>727</v>
      </c>
      <c r="E7998" s="151">
        <v>0.84531999999999996</v>
      </c>
      <c r="F7998" s="154" t="s">
        <v>9424</v>
      </c>
      <c r="G7998" s="156">
        <v>12.0119972</v>
      </c>
      <c r="H7998" s="156">
        <v>0</v>
      </c>
      <c r="I7998" s="156">
        <v>52.424523700000002</v>
      </c>
      <c r="J7998" s="156" t="s">
        <v>4328</v>
      </c>
      <c r="K7998" s="151" t="str">
        <f>IFERROR(IF(VLOOKUP(B7998,comp!$D:$L,1,FALSE)=B7998,"",""),"Novo")</f>
        <v/>
      </c>
    </row>
    <row r="7999" spans="1:11">
      <c r="A7999" s="151">
        <v>36084</v>
      </c>
      <c r="B7999" s="151">
        <v>11045</v>
      </c>
      <c r="C7999" s="151" t="s">
        <v>750</v>
      </c>
      <c r="D7999" s="151" t="s">
        <v>727</v>
      </c>
      <c r="E7999" s="151">
        <v>1.91438</v>
      </c>
      <c r="F7999" s="154" t="s">
        <v>10371</v>
      </c>
      <c r="G7999" s="156">
        <v>61.623892199999993</v>
      </c>
      <c r="H7999" s="156">
        <v>0</v>
      </c>
      <c r="I7999" s="156">
        <v>69.350112499999994</v>
      </c>
      <c r="J7999" s="156" t="s">
        <v>4328</v>
      </c>
      <c r="K7999" s="151" t="str">
        <f>IFERROR(IF(VLOOKUP(B7999,comp!$D:$L,1,FALSE)=B7999,"",""),"Novo")</f>
        <v/>
      </c>
    </row>
    <row r="8000" spans="1:11">
      <c r="A8000" s="151">
        <v>36084</v>
      </c>
      <c r="B8000" s="151">
        <v>11321</v>
      </c>
      <c r="C8000" s="151" t="s">
        <v>5971</v>
      </c>
      <c r="D8000" s="151" t="s">
        <v>727</v>
      </c>
      <c r="E8000" s="151">
        <v>1.76573</v>
      </c>
      <c r="F8000" s="154" t="s">
        <v>10372</v>
      </c>
      <c r="G8000" s="156">
        <v>52.424523700000002</v>
      </c>
      <c r="H8000" s="156">
        <v>0</v>
      </c>
      <c r="I8000" s="156">
        <v>513.01010530000008</v>
      </c>
      <c r="J8000" s="156" t="s">
        <v>4328</v>
      </c>
      <c r="K8000" s="151" t="str">
        <f>IFERROR(IF(VLOOKUP(B8000,comp!$D:$L,1,FALSE)=B8000,"",""),"Novo")</f>
        <v/>
      </c>
    </row>
    <row r="8001" spans="1:11">
      <c r="A8001" s="151">
        <v>36084</v>
      </c>
      <c r="B8001" s="151">
        <v>11323</v>
      </c>
      <c r="C8001" s="151" t="s">
        <v>5972</v>
      </c>
      <c r="D8001" s="151" t="s">
        <v>727</v>
      </c>
      <c r="E8001" s="151">
        <v>2.0307499999999998</v>
      </c>
      <c r="F8001" s="154" t="s">
        <v>10373</v>
      </c>
      <c r="G8001" s="156">
        <v>69.350112499999994</v>
      </c>
      <c r="H8001" s="156">
        <v>0</v>
      </c>
      <c r="I8001" s="156">
        <v>366.30105650000002</v>
      </c>
      <c r="J8001" s="156" t="s">
        <v>4328</v>
      </c>
      <c r="K8001" s="151" t="str">
        <f>IFERROR(IF(VLOOKUP(B8001,comp!$D:$L,1,FALSE)=B8001,"",""),"Novo")</f>
        <v/>
      </c>
    </row>
    <row r="8002" spans="1:11">
      <c r="A8002" s="151">
        <v>36084</v>
      </c>
      <c r="B8002" s="151">
        <v>11378</v>
      </c>
      <c r="C8002" s="151" t="s">
        <v>761</v>
      </c>
      <c r="D8002" s="151" t="s">
        <v>727</v>
      </c>
      <c r="E8002" s="151">
        <v>5.5227700000000004</v>
      </c>
      <c r="F8002" s="154" t="s">
        <v>10374</v>
      </c>
      <c r="G8002" s="156">
        <v>513.01010530000008</v>
      </c>
      <c r="H8002" s="156">
        <v>0</v>
      </c>
      <c r="I8002" s="156">
        <v>121.86140760000001</v>
      </c>
      <c r="J8002" s="156" t="s">
        <v>4328</v>
      </c>
      <c r="K8002" s="151" t="str">
        <f>IFERROR(IF(VLOOKUP(B8002,comp!$D:$L,1,FALSE)=B8002,"",""),"Novo")</f>
        <v/>
      </c>
    </row>
    <row r="8003" spans="1:11">
      <c r="A8003" s="151">
        <v>36084</v>
      </c>
      <c r="B8003" s="151">
        <v>11379</v>
      </c>
      <c r="C8003" s="151" t="s">
        <v>5973</v>
      </c>
      <c r="D8003" s="151" t="s">
        <v>727</v>
      </c>
      <c r="E8003" s="151">
        <v>4.6668500000000002</v>
      </c>
      <c r="F8003" s="154" t="s">
        <v>10375</v>
      </c>
      <c r="G8003" s="156">
        <v>366.30105650000002</v>
      </c>
      <c r="H8003" s="156">
        <v>0</v>
      </c>
      <c r="I8003" s="156">
        <v>22.3360314</v>
      </c>
      <c r="J8003" s="156" t="s">
        <v>4328</v>
      </c>
      <c r="K8003" s="151" t="str">
        <f>IFERROR(IF(VLOOKUP(B8003,comp!$D:$L,1,FALSE)=B8003,"",""),"Novo")</f>
        <v/>
      </c>
    </row>
    <row r="8004" spans="1:11">
      <c r="A8004" s="151">
        <v>36084</v>
      </c>
      <c r="B8004" s="151">
        <v>11493</v>
      </c>
      <c r="C8004" s="151" t="s">
        <v>5974</v>
      </c>
      <c r="D8004" s="151" t="s">
        <v>727</v>
      </c>
      <c r="E8004" s="151">
        <v>2.6918799999999998</v>
      </c>
      <c r="F8004" s="154" t="s">
        <v>10376</v>
      </c>
      <c r="G8004" s="156">
        <v>121.86140760000001</v>
      </c>
      <c r="H8004" s="156">
        <v>0</v>
      </c>
      <c r="I8004" s="156">
        <v>72.545767699999999</v>
      </c>
      <c r="J8004" s="156" t="s">
        <v>4328</v>
      </c>
      <c r="K8004" s="151" t="str">
        <f>IFERROR(IF(VLOOKUP(B8004,comp!$D:$L,1,FALSE)=B8004,"",""),"Novo")</f>
        <v/>
      </c>
    </row>
    <row r="8005" spans="1:11">
      <c r="A8005" s="151">
        <v>36084</v>
      </c>
      <c r="B8005" s="151">
        <v>20327</v>
      </c>
      <c r="C8005" s="151" t="s">
        <v>5975</v>
      </c>
      <c r="D8005" s="151" t="s">
        <v>727</v>
      </c>
      <c r="E8005" s="151">
        <v>1.1525300000000001</v>
      </c>
      <c r="F8005" s="154" t="s">
        <v>10377</v>
      </c>
      <c r="G8005" s="156">
        <v>22.3360314</v>
      </c>
      <c r="H8005" s="156">
        <v>0</v>
      </c>
      <c r="I8005" s="156">
        <v>191.64075980000001</v>
      </c>
      <c r="J8005" s="156" t="s">
        <v>4328</v>
      </c>
      <c r="K8005" s="151" t="str">
        <f>IFERROR(IF(VLOOKUP(B8005,comp!$D:$L,1,FALSE)=B8005,"",""),"Novo")</f>
        <v/>
      </c>
    </row>
    <row r="8006" spans="1:11">
      <c r="A8006" s="151">
        <v>36084</v>
      </c>
      <c r="B8006" s="151">
        <v>36373</v>
      </c>
      <c r="C8006" s="151" t="s">
        <v>5976</v>
      </c>
      <c r="D8006" s="151" t="s">
        <v>826</v>
      </c>
      <c r="E8006" s="151">
        <v>2.0768900000000001</v>
      </c>
      <c r="F8006" s="154" t="s">
        <v>10088</v>
      </c>
      <c r="G8006" s="156">
        <v>72.545767699999999</v>
      </c>
      <c r="H8006" s="156">
        <v>0</v>
      </c>
      <c r="I8006" s="156">
        <v>25.610479999999999</v>
      </c>
      <c r="J8006" s="156" t="s">
        <v>4328</v>
      </c>
      <c r="K8006" s="151" t="str">
        <f>IFERROR(IF(VLOOKUP(B8006,comp!$D:$L,1,FALSE)=B8006,"",""),"Novo")</f>
        <v/>
      </c>
    </row>
    <row r="8007" spans="1:11">
      <c r="A8007" s="151">
        <v>36084</v>
      </c>
      <c r="B8007" s="151">
        <v>36374</v>
      </c>
      <c r="C8007" s="151" t="s">
        <v>5977</v>
      </c>
      <c r="D8007" s="151" t="s">
        <v>826</v>
      </c>
      <c r="E8007" s="151">
        <v>3.37574</v>
      </c>
      <c r="F8007" s="154" t="s">
        <v>10378</v>
      </c>
      <c r="G8007" s="156">
        <v>191.64075980000001</v>
      </c>
      <c r="H8007" s="156">
        <v>0</v>
      </c>
      <c r="I8007" s="156">
        <v>98.787566399999989</v>
      </c>
      <c r="J8007" s="156" t="s">
        <v>4328</v>
      </c>
      <c r="K8007" s="151" t="str">
        <f>IFERROR(IF(VLOOKUP(B8007,comp!$D:$L,1,FALSE)=B8007,"",""),"Novo")</f>
        <v/>
      </c>
    </row>
    <row r="8008" spans="1:11">
      <c r="A8008" s="151">
        <v>36084</v>
      </c>
      <c r="B8008" s="151">
        <v>36375</v>
      </c>
      <c r="C8008" s="151" t="s">
        <v>748</v>
      </c>
      <c r="D8008" s="151" t="s">
        <v>826</v>
      </c>
      <c r="E8008" s="151">
        <v>1.23424</v>
      </c>
      <c r="F8008" s="154" t="s">
        <v>8821</v>
      </c>
      <c r="G8008" s="156">
        <v>25.610479999999999</v>
      </c>
      <c r="H8008" s="156">
        <v>0</v>
      </c>
      <c r="I8008" s="156">
        <v>275.76005399999997</v>
      </c>
      <c r="J8008" s="156" t="s">
        <v>4328</v>
      </c>
      <c r="K8008" s="151" t="str">
        <f>IFERROR(IF(VLOOKUP(B8008,comp!$D:$L,1,FALSE)=B8008,"",""),"Novo")</f>
        <v/>
      </c>
    </row>
    <row r="8009" spans="1:11">
      <c r="A8009" s="151">
        <v>36084</v>
      </c>
      <c r="B8009" s="151">
        <v>36376</v>
      </c>
      <c r="C8009" s="151" t="s">
        <v>755</v>
      </c>
      <c r="D8009" s="151" t="s">
        <v>826</v>
      </c>
      <c r="E8009" s="151">
        <v>2.4236399999999998</v>
      </c>
      <c r="F8009" s="154" t="s">
        <v>10379</v>
      </c>
      <c r="G8009" s="156">
        <v>98.787566399999989</v>
      </c>
      <c r="H8009" s="156">
        <v>0</v>
      </c>
      <c r="I8009" s="156">
        <v>38.720475200000003</v>
      </c>
      <c r="J8009" s="156" t="s">
        <v>4328</v>
      </c>
      <c r="K8009" s="151" t="str">
        <f>IFERROR(IF(VLOOKUP(B8009,comp!$D:$L,1,FALSE)=B8009,"",""),"Novo")</f>
        <v/>
      </c>
    </row>
    <row r="8010" spans="1:11">
      <c r="A8010" s="151">
        <v>36084</v>
      </c>
      <c r="B8010" s="151">
        <v>36377</v>
      </c>
      <c r="C8010" s="151" t="s">
        <v>756</v>
      </c>
      <c r="D8010" s="151" t="s">
        <v>826</v>
      </c>
      <c r="E8010" s="151">
        <v>4.0493399999999999</v>
      </c>
      <c r="F8010" s="154" t="s">
        <v>10380</v>
      </c>
      <c r="G8010" s="156">
        <v>275.76005399999997</v>
      </c>
      <c r="H8010" s="156">
        <v>0</v>
      </c>
      <c r="I8010" s="156">
        <v>157.32666800000001</v>
      </c>
      <c r="J8010" s="156" t="s">
        <v>4328</v>
      </c>
      <c r="K8010" s="151" t="str">
        <f>IFERROR(IF(VLOOKUP(B8010,comp!$D:$L,1,FALSE)=B8010,"",""),"Novo")</f>
        <v/>
      </c>
    </row>
    <row r="8011" spans="1:11">
      <c r="A8011" s="151">
        <v>36084</v>
      </c>
      <c r="B8011" s="151">
        <v>36378</v>
      </c>
      <c r="C8011" s="151" t="s">
        <v>5978</v>
      </c>
      <c r="D8011" s="151" t="s">
        <v>826</v>
      </c>
      <c r="E8011" s="151">
        <v>1.5172600000000001</v>
      </c>
      <c r="F8011" s="154" t="s">
        <v>7389</v>
      </c>
      <c r="G8011" s="156">
        <v>38.720475200000003</v>
      </c>
      <c r="H8011" s="156">
        <v>0</v>
      </c>
      <c r="I8011" s="156">
        <v>431.17955720000003</v>
      </c>
      <c r="J8011" s="156" t="s">
        <v>4328</v>
      </c>
      <c r="K8011" s="151" t="str">
        <f>IFERROR(IF(VLOOKUP(B8011,comp!$D:$L,1,FALSE)=B8011,"",""),"Novo")</f>
        <v/>
      </c>
    </row>
    <row r="8012" spans="1:11">
      <c r="A8012" s="151">
        <v>36084</v>
      </c>
      <c r="B8012" s="151">
        <v>36379</v>
      </c>
      <c r="C8012" s="151" t="s">
        <v>5979</v>
      </c>
      <c r="D8012" s="151" t="s">
        <v>826</v>
      </c>
      <c r="E8012" s="151">
        <v>3.0584500000000001</v>
      </c>
      <c r="F8012" s="154" t="s">
        <v>10381</v>
      </c>
      <c r="G8012" s="156">
        <v>157.32666800000001</v>
      </c>
      <c r="H8012" s="156">
        <v>0</v>
      </c>
      <c r="I8012" s="156">
        <v>812.37264210000001</v>
      </c>
      <c r="J8012" s="156" t="s">
        <v>4328</v>
      </c>
      <c r="K8012" s="151" t="str">
        <f>IFERROR(IF(VLOOKUP(B8012,comp!$D:$L,1,FALSE)=B8012,"",""),"Novo")</f>
        <v/>
      </c>
    </row>
    <row r="8013" spans="1:11">
      <c r="A8013" s="151">
        <v>36084</v>
      </c>
      <c r="B8013" s="151">
        <v>36380</v>
      </c>
      <c r="C8013" s="151" t="s">
        <v>5980</v>
      </c>
      <c r="D8013" s="151" t="s">
        <v>826</v>
      </c>
      <c r="E8013" s="151">
        <v>5.0631700000000004</v>
      </c>
      <c r="F8013" s="154" t="s">
        <v>10382</v>
      </c>
      <c r="G8013" s="156">
        <v>431.17955720000003</v>
      </c>
      <c r="H8013" s="156">
        <v>0</v>
      </c>
      <c r="I8013" s="156">
        <v>83.27</v>
      </c>
      <c r="J8013" s="156" t="s">
        <v>4328</v>
      </c>
      <c r="K8013" s="151" t="str">
        <f>IFERROR(IF(VLOOKUP(B8013,comp!$D:$L,1,FALSE)=B8013,"",""),"Novo")</f>
        <v/>
      </c>
    </row>
    <row r="8014" spans="1:11">
      <c r="A8014" s="151">
        <v>36084</v>
      </c>
      <c r="B8014" s="151">
        <v>41892</v>
      </c>
      <c r="C8014" s="151" t="s">
        <v>5981</v>
      </c>
      <c r="D8014" s="151" t="s">
        <v>727</v>
      </c>
      <c r="E8014" s="151">
        <v>6.9498899999999999</v>
      </c>
      <c r="F8014" s="154" t="s">
        <v>10383</v>
      </c>
      <c r="G8014" s="156">
        <v>812.37264210000001</v>
      </c>
      <c r="H8014" s="156">
        <v>0</v>
      </c>
      <c r="I8014" s="156">
        <v>120.963185408</v>
      </c>
      <c r="J8014" s="156" t="s">
        <v>4328</v>
      </c>
      <c r="K8014" s="151" t="str">
        <f>IFERROR(IF(VLOOKUP(B8014,comp!$D:$L,1,FALSE)=B8014,"",""),"Novo")</f>
        <v/>
      </c>
    </row>
    <row r="8015" spans="1:11">
      <c r="A8015" s="151">
        <v>36170</v>
      </c>
      <c r="B8015" s="151">
        <v>36170</v>
      </c>
      <c r="C8015" s="151" t="s">
        <v>5982</v>
      </c>
      <c r="D8015" s="151" t="s">
        <v>838</v>
      </c>
      <c r="E8015" s="151">
        <v>1</v>
      </c>
      <c r="F8015" s="154" t="s">
        <v>10384</v>
      </c>
      <c r="G8015" s="156">
        <v>83.27</v>
      </c>
      <c r="H8015" s="156">
        <v>0</v>
      </c>
      <c r="I8015" s="156">
        <v>54.400757059999997</v>
      </c>
      <c r="J8015" s="156" t="s">
        <v>4328</v>
      </c>
      <c r="K8015" s="151" t="str">
        <f>IFERROR(IF(VLOOKUP(B8015,comp!$D:$L,1,FALSE)=B8015,"",""),"Novo")</f>
        <v/>
      </c>
    </row>
    <row r="8016" spans="1:11">
      <c r="A8016" s="151">
        <v>36170</v>
      </c>
      <c r="B8016" s="151">
        <v>679</v>
      </c>
      <c r="C8016" s="151" t="s">
        <v>5983</v>
      </c>
      <c r="D8016" s="151" t="s">
        <v>838</v>
      </c>
      <c r="E8016" s="151">
        <v>1.2052928000000001</v>
      </c>
      <c r="F8016" s="154" t="s">
        <v>10385</v>
      </c>
      <c r="G8016" s="156">
        <v>120.963185408</v>
      </c>
      <c r="H8016" s="156">
        <v>0</v>
      </c>
      <c r="I8016" s="156">
        <v>52.934566086000004</v>
      </c>
      <c r="J8016" s="156" t="s">
        <v>4328</v>
      </c>
      <c r="K8016" s="151" t="str">
        <f>IFERROR(IF(VLOOKUP(B8016,comp!$D:$L,1,FALSE)=B8016,"",""),"Novo")</f>
        <v/>
      </c>
    </row>
    <row r="8017" spans="1:11">
      <c r="A8017" s="151">
        <v>36170</v>
      </c>
      <c r="B8017" s="151">
        <v>695</v>
      </c>
      <c r="C8017" s="151" t="s">
        <v>5984</v>
      </c>
      <c r="D8017" s="151" t="s">
        <v>838</v>
      </c>
      <c r="E8017" s="151">
        <v>0.80833219999999995</v>
      </c>
      <c r="F8017" s="154" t="s">
        <v>10386</v>
      </c>
      <c r="G8017" s="156">
        <v>54.400757059999997</v>
      </c>
      <c r="H8017" s="156">
        <v>0</v>
      </c>
      <c r="I8017" s="156">
        <v>83.991557579000002</v>
      </c>
      <c r="J8017" s="156" t="s">
        <v>4328</v>
      </c>
      <c r="K8017" s="151" t="str">
        <f>IFERROR(IF(VLOOKUP(B8017,comp!$D:$L,1,FALSE)=B8017,"",""),"Novo")</f>
        <v/>
      </c>
    </row>
    <row r="8018" spans="1:11">
      <c r="A8018" s="151">
        <v>36170</v>
      </c>
      <c r="B8018" s="151">
        <v>711</v>
      </c>
      <c r="C8018" s="151" t="s">
        <v>5985</v>
      </c>
      <c r="D8018" s="151" t="s">
        <v>838</v>
      </c>
      <c r="E8018" s="151">
        <v>0.79732740000000002</v>
      </c>
      <c r="F8018" s="154" t="s">
        <v>10387</v>
      </c>
      <c r="G8018" s="156">
        <v>52.934566086000004</v>
      </c>
      <c r="H8018" s="156">
        <v>0</v>
      </c>
      <c r="I8018" s="156">
        <v>100.83741306099999</v>
      </c>
      <c r="J8018" s="156" t="s">
        <v>4328</v>
      </c>
      <c r="K8018" s="151" t="str">
        <f>IFERROR(IF(VLOOKUP(B8018,comp!$D:$L,1,FALSE)=B8018,"",""),"Novo")</f>
        <v/>
      </c>
    </row>
    <row r="8019" spans="1:11">
      <c r="A8019" s="151">
        <v>36170</v>
      </c>
      <c r="B8019" s="151">
        <v>712</v>
      </c>
      <c r="C8019" s="151" t="s">
        <v>5986</v>
      </c>
      <c r="D8019" s="151" t="s">
        <v>838</v>
      </c>
      <c r="E8019" s="151">
        <v>1.0043233</v>
      </c>
      <c r="F8019" s="154" t="s">
        <v>7978</v>
      </c>
      <c r="G8019" s="156">
        <v>83.991557579000002</v>
      </c>
      <c r="H8019" s="156">
        <v>0</v>
      </c>
      <c r="I8019" s="156">
        <v>52.188468480000004</v>
      </c>
      <c r="J8019" s="156" t="s">
        <v>4328</v>
      </c>
      <c r="K8019" s="151" t="str">
        <f>IFERROR(IF(VLOOKUP(B8019,comp!$D:$L,1,FALSE)=B8019,"",""),"Novo")</f>
        <v/>
      </c>
    </row>
    <row r="8020" spans="1:11">
      <c r="A8020" s="151">
        <v>36170</v>
      </c>
      <c r="B8020" s="151">
        <v>36154</v>
      </c>
      <c r="C8020" s="151" t="s">
        <v>5987</v>
      </c>
      <c r="D8020" s="151" t="s">
        <v>838</v>
      </c>
      <c r="E8020" s="151">
        <v>1.1004847</v>
      </c>
      <c r="F8020" s="154" t="s">
        <v>10388</v>
      </c>
      <c r="G8020" s="156">
        <v>100.83741306099999</v>
      </c>
      <c r="H8020" s="156">
        <v>0</v>
      </c>
      <c r="I8020" s="156">
        <v>70.027511015999991</v>
      </c>
      <c r="J8020" s="156" t="s">
        <v>4328</v>
      </c>
      <c r="K8020" s="151" t="str">
        <f>IFERROR(IF(VLOOKUP(B8020,comp!$D:$L,1,FALSE)=B8020,"",""),"Novo")</f>
        <v/>
      </c>
    </row>
    <row r="8021" spans="1:11">
      <c r="A8021" s="151">
        <v>36170</v>
      </c>
      <c r="B8021" s="151">
        <v>36155</v>
      </c>
      <c r="C8021" s="151" t="s">
        <v>5988</v>
      </c>
      <c r="D8021" s="151" t="s">
        <v>838</v>
      </c>
      <c r="E8021" s="151">
        <v>0.79169400000000001</v>
      </c>
      <c r="F8021" s="154" t="s">
        <v>10389</v>
      </c>
      <c r="G8021" s="156">
        <v>52.188468480000004</v>
      </c>
      <c r="H8021" s="156">
        <v>0</v>
      </c>
      <c r="I8021" s="156">
        <v>3.657800945</v>
      </c>
      <c r="J8021" s="156" t="s">
        <v>4328</v>
      </c>
      <c r="K8021" s="151" t="str">
        <f>IFERROR(IF(VLOOKUP(B8021,comp!$D:$L,1,FALSE)=B8021,"",""),"Novo")</f>
        <v/>
      </c>
    </row>
    <row r="8022" spans="1:11">
      <c r="A8022" s="151">
        <v>36170</v>
      </c>
      <c r="B8022" s="151">
        <v>36156</v>
      </c>
      <c r="C8022" s="151" t="s">
        <v>5989</v>
      </c>
      <c r="D8022" s="151" t="s">
        <v>838</v>
      </c>
      <c r="E8022" s="151">
        <v>0.91707059999999996</v>
      </c>
      <c r="F8022" s="154" t="s">
        <v>10390</v>
      </c>
      <c r="G8022" s="156">
        <v>70.027511015999991</v>
      </c>
      <c r="H8022" s="156">
        <v>0</v>
      </c>
      <c r="I8022" s="156">
        <v>296.35740117700004</v>
      </c>
      <c r="J8022" s="156" t="s">
        <v>4328</v>
      </c>
      <c r="K8022" s="151" t="str">
        <f>IFERROR(IF(VLOOKUP(B8022,comp!$D:$L,1,FALSE)=B8022,"",""),"Novo")</f>
        <v/>
      </c>
    </row>
    <row r="8023" spans="1:11">
      <c r="A8023" s="151">
        <v>36170</v>
      </c>
      <c r="B8023" s="151">
        <v>36178</v>
      </c>
      <c r="C8023" s="151" t="s">
        <v>5990</v>
      </c>
      <c r="D8023" s="151" t="s">
        <v>727</v>
      </c>
      <c r="E8023" s="151">
        <v>0.2096161</v>
      </c>
      <c r="F8023" s="154" t="s">
        <v>10391</v>
      </c>
      <c r="G8023" s="156">
        <v>3.657800945</v>
      </c>
      <c r="H8023" s="156">
        <v>0</v>
      </c>
      <c r="I8023" s="156">
        <v>58.533213726</v>
      </c>
      <c r="J8023" s="156" t="s">
        <v>4328</v>
      </c>
      <c r="K8023" s="151" t="str">
        <f>IFERROR(IF(VLOOKUP(B8023,comp!$D:$L,1,FALSE)=B8023,"",""),"Novo")</f>
        <v/>
      </c>
    </row>
    <row r="8024" spans="1:11">
      <c r="A8024" s="151">
        <v>36170</v>
      </c>
      <c r="B8024" s="151">
        <v>40515</v>
      </c>
      <c r="C8024" s="151" t="s">
        <v>5991</v>
      </c>
      <c r="D8024" s="151" t="s">
        <v>838</v>
      </c>
      <c r="E8024" s="151">
        <v>1.8865453000000001</v>
      </c>
      <c r="F8024" s="154" t="s">
        <v>10392</v>
      </c>
      <c r="G8024" s="156">
        <v>296.35740117700004</v>
      </c>
      <c r="H8024" s="156">
        <v>0</v>
      </c>
      <c r="I8024" s="156">
        <v>115.76313474400001</v>
      </c>
      <c r="J8024" s="156" t="s">
        <v>4328</v>
      </c>
      <c r="K8024" s="151" t="str">
        <f>IFERROR(IF(VLOOKUP(B8024,comp!$D:$L,1,FALSE)=B8024,"",""),"Novo")</f>
        <v/>
      </c>
    </row>
    <row r="8025" spans="1:11">
      <c r="A8025" s="151">
        <v>36170</v>
      </c>
      <c r="B8025" s="151">
        <v>40517</v>
      </c>
      <c r="C8025" s="151" t="s">
        <v>5992</v>
      </c>
      <c r="D8025" s="151" t="s">
        <v>838</v>
      </c>
      <c r="E8025" s="151">
        <v>0.8384646</v>
      </c>
      <c r="F8025" s="154" t="s">
        <v>10393</v>
      </c>
      <c r="G8025" s="156">
        <v>58.533213726</v>
      </c>
      <c r="H8025" s="156">
        <v>0</v>
      </c>
      <c r="I8025" s="156">
        <v>120.963185408</v>
      </c>
      <c r="J8025" s="156" t="s">
        <v>4328</v>
      </c>
      <c r="K8025" s="151" t="str">
        <f>IFERROR(IF(VLOOKUP(B8025,comp!$D:$L,1,FALSE)=B8025,"",""),"Novo")</f>
        <v/>
      </c>
    </row>
    <row r="8026" spans="1:11">
      <c r="A8026" s="151">
        <v>36170</v>
      </c>
      <c r="B8026" s="151">
        <v>40524</v>
      </c>
      <c r="C8026" s="151" t="s">
        <v>5993</v>
      </c>
      <c r="D8026" s="151" t="s">
        <v>838</v>
      </c>
      <c r="E8026" s="151">
        <v>1.1790908</v>
      </c>
      <c r="F8026" s="154" t="s">
        <v>10394</v>
      </c>
      <c r="G8026" s="156">
        <v>115.76313474400001</v>
      </c>
      <c r="H8026" s="156">
        <v>0</v>
      </c>
      <c r="I8026" s="156">
        <v>157.56189978600003</v>
      </c>
      <c r="J8026" s="156" t="s">
        <v>4328</v>
      </c>
      <c r="K8026" s="151" t="str">
        <f>IFERROR(IF(VLOOKUP(B8026,comp!$D:$L,1,FALSE)=B8026,"",""),"Novo")</f>
        <v/>
      </c>
    </row>
    <row r="8027" spans="1:11">
      <c r="A8027" s="151">
        <v>36170</v>
      </c>
      <c r="B8027" s="151">
        <v>40529</v>
      </c>
      <c r="C8027" s="151" t="s">
        <v>5994</v>
      </c>
      <c r="D8027" s="151" t="s">
        <v>838</v>
      </c>
      <c r="E8027" s="151">
        <v>1.2052928000000001</v>
      </c>
      <c r="F8027" s="154" t="s">
        <v>10385</v>
      </c>
      <c r="G8027" s="156">
        <v>120.963185408</v>
      </c>
      <c r="H8027" s="156">
        <v>0</v>
      </c>
      <c r="I8027" s="156">
        <v>24.64</v>
      </c>
      <c r="J8027" s="156" t="s">
        <v>4328</v>
      </c>
      <c r="K8027" s="151" t="str">
        <f>IFERROR(IF(VLOOKUP(B8027,comp!$D:$L,1,FALSE)=B8027,"",""),"Novo")</f>
        <v/>
      </c>
    </row>
    <row r="8028" spans="1:11">
      <c r="A8028" s="151">
        <v>36170</v>
      </c>
      <c r="B8028" s="151">
        <v>40671</v>
      </c>
      <c r="C8028" s="151" t="s">
        <v>5995</v>
      </c>
      <c r="D8028" s="151" t="s">
        <v>838</v>
      </c>
      <c r="E8028" s="151">
        <v>1.3756059</v>
      </c>
      <c r="F8028" s="154" t="s">
        <v>10395</v>
      </c>
      <c r="G8028" s="156">
        <v>157.56189978600003</v>
      </c>
      <c r="H8028" s="156">
        <v>0</v>
      </c>
      <c r="I8028" s="156">
        <v>588.3420648</v>
      </c>
      <c r="J8028" s="156" t="s">
        <v>4328</v>
      </c>
      <c r="K8028" s="151" t="str">
        <f>IFERROR(IF(VLOOKUP(B8028,comp!$D:$L,1,FALSE)=B8028,"",""),"Novo")</f>
        <v/>
      </c>
    </row>
    <row r="8029" spans="1:11">
      <c r="A8029" s="151">
        <v>36230</v>
      </c>
      <c r="B8029" s="151">
        <v>36230</v>
      </c>
      <c r="C8029" s="151" t="s">
        <v>5996</v>
      </c>
      <c r="D8029" s="151" t="s">
        <v>838</v>
      </c>
      <c r="E8029" s="151">
        <v>1</v>
      </c>
      <c r="F8029" s="154" t="s">
        <v>10396</v>
      </c>
      <c r="G8029" s="156">
        <v>24.64</v>
      </c>
      <c r="H8029" s="156">
        <v>0</v>
      </c>
      <c r="I8029" s="156">
        <v>276.64083436800001</v>
      </c>
      <c r="J8029" s="156" t="s">
        <v>4328</v>
      </c>
      <c r="K8029" s="151" t="str">
        <f>IFERROR(IF(VLOOKUP(B8029,comp!$D:$L,1,FALSE)=B8029,"",""),"Novo")</f>
        <v/>
      </c>
    </row>
    <row r="8030" spans="1:11">
      <c r="A8030" s="151">
        <v>36230</v>
      </c>
      <c r="B8030" s="151">
        <v>3275</v>
      </c>
      <c r="C8030" s="151" t="s">
        <v>5997</v>
      </c>
      <c r="D8030" s="151" t="s">
        <v>838</v>
      </c>
      <c r="E8030" s="151">
        <v>4.8865619999999996</v>
      </c>
      <c r="F8030" s="154" t="s">
        <v>10397</v>
      </c>
      <c r="G8030" s="156">
        <v>588.3420648</v>
      </c>
      <c r="H8030" s="156">
        <v>0</v>
      </c>
      <c r="I8030" s="156">
        <v>45.65654301</v>
      </c>
      <c r="J8030" s="156" t="s">
        <v>4328</v>
      </c>
      <c r="K8030" s="151" t="str">
        <f>IFERROR(IF(VLOOKUP(B8030,comp!$D:$L,1,FALSE)=B8030,"",""),"Novo")</f>
        <v/>
      </c>
    </row>
    <row r="8031" spans="1:11">
      <c r="A8031" s="151">
        <v>36230</v>
      </c>
      <c r="B8031" s="151">
        <v>11587</v>
      </c>
      <c r="C8031" s="151" t="s">
        <v>5998</v>
      </c>
      <c r="D8031" s="151" t="s">
        <v>838</v>
      </c>
      <c r="E8031" s="151">
        <v>3.3507853000000001</v>
      </c>
      <c r="F8031" s="154" t="s">
        <v>10398</v>
      </c>
      <c r="G8031" s="156">
        <v>276.64083436800001</v>
      </c>
      <c r="H8031" s="156">
        <v>0</v>
      </c>
      <c r="I8031" s="156">
        <v>23.533682591999998</v>
      </c>
      <c r="J8031" s="156" t="s">
        <v>4328</v>
      </c>
      <c r="K8031" s="151" t="str">
        <f>IFERROR(IF(VLOOKUP(B8031,comp!$D:$L,1,FALSE)=B8031,"",""),"Novo")</f>
        <v/>
      </c>
    </row>
    <row r="8032" spans="1:11">
      <c r="A8032" s="151">
        <v>36230</v>
      </c>
      <c r="B8032" s="151">
        <v>36225</v>
      </c>
      <c r="C8032" s="151" t="s">
        <v>5999</v>
      </c>
      <c r="D8032" s="151" t="s">
        <v>838</v>
      </c>
      <c r="E8032" s="151">
        <v>1.3612565000000001</v>
      </c>
      <c r="F8032" s="154" t="s">
        <v>10399</v>
      </c>
      <c r="G8032" s="156">
        <v>45.65654301</v>
      </c>
      <c r="H8032" s="156">
        <v>0</v>
      </c>
      <c r="I8032" s="156">
        <v>0.66249212800000001</v>
      </c>
      <c r="J8032" s="156" t="s">
        <v>4328</v>
      </c>
      <c r="K8032" s="151" t="str">
        <f>IFERROR(IF(VLOOKUP(B8032,comp!$D:$L,1,FALSE)=B8032,"",""),"Novo")</f>
        <v/>
      </c>
    </row>
    <row r="8033" spans="1:11">
      <c r="A8033" s="151">
        <v>36230</v>
      </c>
      <c r="B8033" s="151">
        <v>36238</v>
      </c>
      <c r="C8033" s="151" t="s">
        <v>6000</v>
      </c>
      <c r="D8033" s="151" t="s">
        <v>838</v>
      </c>
      <c r="E8033" s="151">
        <v>0.97731239999999997</v>
      </c>
      <c r="F8033" s="154" t="s">
        <v>10400</v>
      </c>
      <c r="G8033" s="156">
        <v>23.533682591999998</v>
      </c>
      <c r="H8033" s="156">
        <v>0</v>
      </c>
      <c r="I8033" s="156">
        <v>0.85224777400000007</v>
      </c>
      <c r="J8033" s="156" t="s">
        <v>4328</v>
      </c>
      <c r="K8033" s="151" t="str">
        <f>IFERROR(IF(VLOOKUP(B8033,comp!$D:$L,1,FALSE)=B8033,"",""),"Novo")</f>
        <v/>
      </c>
    </row>
    <row r="8034" spans="1:11">
      <c r="A8034" s="151">
        <v>36230</v>
      </c>
      <c r="B8034" s="151">
        <v>36246</v>
      </c>
      <c r="C8034" s="151" t="s">
        <v>6001</v>
      </c>
      <c r="D8034" s="151" t="s">
        <v>826</v>
      </c>
      <c r="E8034" s="151">
        <v>0.1639832</v>
      </c>
      <c r="F8034" s="154" t="s">
        <v>8837</v>
      </c>
      <c r="G8034" s="156">
        <v>0.66249212800000001</v>
      </c>
      <c r="H8034" s="156">
        <v>0</v>
      </c>
      <c r="I8034" s="156">
        <v>6078.6911061629999</v>
      </c>
      <c r="J8034" s="156" t="s">
        <v>4328</v>
      </c>
      <c r="K8034" s="151" t="str">
        <f>IFERROR(IF(VLOOKUP(B8034,comp!$D:$L,1,FALSE)=B8034,"",""),"Novo")</f>
        <v/>
      </c>
    </row>
    <row r="8035" spans="1:11">
      <c r="A8035" s="151">
        <v>36230</v>
      </c>
      <c r="B8035" s="151">
        <v>36250</v>
      </c>
      <c r="C8035" s="151" t="s">
        <v>6002</v>
      </c>
      <c r="D8035" s="151" t="s">
        <v>826</v>
      </c>
      <c r="E8035" s="151">
        <v>0.1860803</v>
      </c>
      <c r="F8035" s="154" t="s">
        <v>10401</v>
      </c>
      <c r="G8035" s="156">
        <v>0.85224777400000007</v>
      </c>
      <c r="H8035" s="156">
        <v>0</v>
      </c>
      <c r="I8035" s="156">
        <v>8.52</v>
      </c>
      <c r="J8035" s="156" t="s">
        <v>4328</v>
      </c>
      <c r="K8035" s="151" t="str">
        <f>IFERROR(IF(VLOOKUP(B8035,comp!$D:$L,1,FALSE)=B8035,"",""),"Novo")</f>
        <v/>
      </c>
    </row>
    <row r="8036" spans="1:11">
      <c r="A8036" s="151">
        <v>36230</v>
      </c>
      <c r="B8036" s="151">
        <v>39694</v>
      </c>
      <c r="C8036" s="151" t="s">
        <v>6003</v>
      </c>
      <c r="D8036" s="151" t="s">
        <v>838</v>
      </c>
      <c r="E8036" s="151">
        <v>15.7068063</v>
      </c>
      <c r="F8036" s="154" t="s">
        <v>10402</v>
      </c>
      <c r="G8036" s="156">
        <v>6078.6911061629999</v>
      </c>
      <c r="H8036" s="156">
        <v>0</v>
      </c>
      <c r="I8036" s="156">
        <v>15.66772746</v>
      </c>
      <c r="J8036" s="156" t="s">
        <v>4328</v>
      </c>
      <c r="K8036" s="151" t="str">
        <f>IFERROR(IF(VLOOKUP(B8036,comp!$D:$L,1,FALSE)=B8036,"",""),"Novo")</f>
        <v/>
      </c>
    </row>
    <row r="8037" spans="1:11">
      <c r="A8037" s="151">
        <v>36274</v>
      </c>
      <c r="B8037" s="151">
        <v>36274</v>
      </c>
      <c r="C8037" s="151" t="s">
        <v>2869</v>
      </c>
      <c r="D8037" s="151" t="s">
        <v>826</v>
      </c>
      <c r="E8037" s="151">
        <v>1</v>
      </c>
      <c r="F8037" s="154" t="s">
        <v>10403</v>
      </c>
      <c r="G8037" s="156">
        <v>8.52</v>
      </c>
      <c r="H8037" s="156">
        <v>0</v>
      </c>
      <c r="I8037" s="156">
        <v>0.87568572</v>
      </c>
      <c r="J8037" s="156" t="s">
        <v>4328</v>
      </c>
      <c r="K8037" s="151" t="str">
        <f>IFERROR(IF(VLOOKUP(B8037,comp!$D:$L,1,FALSE)=B8037,"",""),"Novo")</f>
        <v/>
      </c>
    </row>
    <row r="8038" spans="1:11">
      <c r="A8038" s="151">
        <v>36274</v>
      </c>
      <c r="B8038" s="151">
        <v>36278</v>
      </c>
      <c r="C8038" s="151" t="s">
        <v>2849</v>
      </c>
      <c r="D8038" s="151" t="s">
        <v>826</v>
      </c>
      <c r="E8038" s="151">
        <v>1.3565132</v>
      </c>
      <c r="F8038" s="154" t="s">
        <v>9364</v>
      </c>
      <c r="G8038" s="156">
        <v>15.66772746</v>
      </c>
      <c r="H8038" s="156">
        <v>0</v>
      </c>
      <c r="I8038" s="156">
        <v>20.452889159999998</v>
      </c>
      <c r="J8038" s="156" t="s">
        <v>4328</v>
      </c>
      <c r="K8038" s="151" t="str">
        <f>IFERROR(IF(VLOOKUP(B8038,comp!$D:$L,1,FALSE)=B8038,"",""),"Novo")</f>
        <v/>
      </c>
    </row>
    <row r="8039" spans="1:11">
      <c r="A8039" s="151">
        <v>36274</v>
      </c>
      <c r="B8039" s="151">
        <v>36298</v>
      </c>
      <c r="C8039" s="151" t="s">
        <v>6004</v>
      </c>
      <c r="D8039" s="151" t="s">
        <v>727</v>
      </c>
      <c r="E8039" s="151">
        <v>0.32076399999999999</v>
      </c>
      <c r="F8039" s="154" t="s">
        <v>10404</v>
      </c>
      <c r="G8039" s="156">
        <v>0.87568572</v>
      </c>
      <c r="H8039" s="156">
        <v>0</v>
      </c>
      <c r="I8039" s="156">
        <v>49.583668830000001</v>
      </c>
      <c r="J8039" s="156" t="s">
        <v>4328</v>
      </c>
      <c r="K8039" s="151" t="str">
        <f>IFERROR(IF(VLOOKUP(B8039,comp!$D:$L,1,FALSE)=B8039,"",""),"Novo")</f>
        <v/>
      </c>
    </row>
    <row r="8040" spans="1:11">
      <c r="A8040" s="151">
        <v>36274</v>
      </c>
      <c r="B8040" s="151">
        <v>36313</v>
      </c>
      <c r="C8040" s="151" t="s">
        <v>6005</v>
      </c>
      <c r="D8040" s="151" t="s">
        <v>727</v>
      </c>
      <c r="E8040" s="151">
        <v>1.5494612999999999</v>
      </c>
      <c r="F8040" s="154" t="s">
        <v>8329</v>
      </c>
      <c r="G8040" s="156">
        <v>20.452889159999998</v>
      </c>
      <c r="H8040" s="156">
        <v>0</v>
      </c>
      <c r="I8040" s="156">
        <v>0.513800166</v>
      </c>
      <c r="J8040" s="156" t="s">
        <v>4328</v>
      </c>
      <c r="K8040" s="151" t="str">
        <f>IFERROR(IF(VLOOKUP(B8040,comp!$D:$L,1,FALSE)=B8040,"",""),"Novo")</f>
        <v/>
      </c>
    </row>
    <row r="8041" spans="1:11">
      <c r="A8041" s="151">
        <v>36274</v>
      </c>
      <c r="B8041" s="151">
        <v>36316</v>
      </c>
      <c r="C8041" s="151" t="s">
        <v>6006</v>
      </c>
      <c r="D8041" s="151" t="s">
        <v>727</v>
      </c>
      <c r="E8041" s="151">
        <v>2.4128305999999999</v>
      </c>
      <c r="F8041" s="154" t="s">
        <v>10405</v>
      </c>
      <c r="G8041" s="156">
        <v>49.583668830000001</v>
      </c>
      <c r="H8041" s="156">
        <v>0</v>
      </c>
      <c r="I8041" s="156">
        <v>0.42839370899999996</v>
      </c>
      <c r="J8041" s="156" t="s">
        <v>4328</v>
      </c>
      <c r="K8041" s="151" t="str">
        <f>IFERROR(IF(VLOOKUP(B8041,comp!$D:$L,1,FALSE)=B8041,"",""),"Novo")</f>
        <v/>
      </c>
    </row>
    <row r="8042" spans="1:11">
      <c r="A8042" s="151">
        <v>36274</v>
      </c>
      <c r="B8042" s="151">
        <v>36320</v>
      </c>
      <c r="C8042" s="151" t="s">
        <v>6007</v>
      </c>
      <c r="D8042" s="151" t="s">
        <v>727</v>
      </c>
      <c r="E8042" s="151">
        <v>0.24583740000000001</v>
      </c>
      <c r="F8042" s="154" t="s">
        <v>7138</v>
      </c>
      <c r="G8042" s="156">
        <v>0.513800166</v>
      </c>
      <c r="H8042" s="156">
        <v>0</v>
      </c>
      <c r="I8042" s="156">
        <v>1.500029391</v>
      </c>
      <c r="J8042" s="156" t="s">
        <v>4328</v>
      </c>
      <c r="K8042" s="151" t="str">
        <f>IFERROR(IF(VLOOKUP(B8042,comp!$D:$L,1,FALSE)=B8042,"",""),"Novo")</f>
        <v/>
      </c>
    </row>
    <row r="8043" spans="1:11">
      <c r="A8043" s="151">
        <v>36274</v>
      </c>
      <c r="B8043" s="151">
        <v>36324</v>
      </c>
      <c r="C8043" s="151" t="s">
        <v>6008</v>
      </c>
      <c r="D8043" s="151" t="s">
        <v>727</v>
      </c>
      <c r="E8043" s="151">
        <v>0.22428989999999999</v>
      </c>
      <c r="F8043" s="154" t="s">
        <v>10406</v>
      </c>
      <c r="G8043" s="156">
        <v>0.42839370899999996</v>
      </c>
      <c r="H8043" s="156">
        <v>0</v>
      </c>
      <c r="I8043" s="156">
        <v>0.52388345999999997</v>
      </c>
      <c r="J8043" s="156" t="s">
        <v>4328</v>
      </c>
      <c r="K8043" s="151" t="str">
        <f>IFERROR(IF(VLOOKUP(B8043,comp!$D:$L,1,FALSE)=B8043,"",""),"Novo")</f>
        <v/>
      </c>
    </row>
    <row r="8044" spans="1:11">
      <c r="A8044" s="151">
        <v>36274</v>
      </c>
      <c r="B8044" s="151">
        <v>36327</v>
      </c>
      <c r="C8044" s="151" t="s">
        <v>6009</v>
      </c>
      <c r="D8044" s="151" t="s">
        <v>727</v>
      </c>
      <c r="E8044" s="151">
        <v>0.4201763</v>
      </c>
      <c r="F8044" s="154" t="s">
        <v>10407</v>
      </c>
      <c r="G8044" s="156">
        <v>1.500029391</v>
      </c>
      <c r="H8044" s="156">
        <v>0</v>
      </c>
      <c r="I8044" s="156">
        <v>1.1745543039999999</v>
      </c>
      <c r="J8044" s="156" t="s">
        <v>4328</v>
      </c>
      <c r="K8044" s="151" t="str">
        <f>IFERROR(IF(VLOOKUP(B8044,comp!$D:$L,1,FALSE)=B8044,"",""),"Novo")</f>
        <v/>
      </c>
    </row>
    <row r="8045" spans="1:11">
      <c r="A8045" s="151">
        <v>36274</v>
      </c>
      <c r="B8045" s="151">
        <v>36331</v>
      </c>
      <c r="C8045" s="151" t="s">
        <v>6010</v>
      </c>
      <c r="D8045" s="151" t="s">
        <v>727</v>
      </c>
      <c r="E8045" s="151">
        <v>0.24828600000000001</v>
      </c>
      <c r="F8045" s="154" t="s">
        <v>10408</v>
      </c>
      <c r="G8045" s="156">
        <v>0.52388345999999997</v>
      </c>
      <c r="H8045" s="156">
        <v>0</v>
      </c>
      <c r="I8045" s="156">
        <v>0.408070608</v>
      </c>
      <c r="J8045" s="156" t="s">
        <v>4328</v>
      </c>
      <c r="K8045" s="151" t="str">
        <f>IFERROR(IF(VLOOKUP(B8045,comp!$D:$L,1,FALSE)=B8045,"",""),"Novo")</f>
        <v/>
      </c>
    </row>
    <row r="8046" spans="1:11">
      <c r="A8046" s="151">
        <v>36274</v>
      </c>
      <c r="B8046" s="151">
        <v>36346</v>
      </c>
      <c r="C8046" s="151" t="s">
        <v>6011</v>
      </c>
      <c r="D8046" s="151" t="s">
        <v>727</v>
      </c>
      <c r="E8046" s="151">
        <v>0.37169439999999998</v>
      </c>
      <c r="F8046" s="154" t="s">
        <v>7612</v>
      </c>
      <c r="G8046" s="156">
        <v>1.1745543039999999</v>
      </c>
      <c r="H8046" s="156">
        <v>0</v>
      </c>
      <c r="I8046" s="156">
        <v>0.77779636499999993</v>
      </c>
      <c r="J8046" s="156" t="s">
        <v>4328</v>
      </c>
      <c r="K8046" s="151" t="str">
        <f>IFERROR(IF(VLOOKUP(B8046,comp!$D:$L,1,FALSE)=B8046,"",""),"Novo")</f>
        <v/>
      </c>
    </row>
    <row r="8047" spans="1:11">
      <c r="A8047" s="151">
        <v>36274</v>
      </c>
      <c r="B8047" s="151">
        <v>36348</v>
      </c>
      <c r="C8047" s="151" t="s">
        <v>6012</v>
      </c>
      <c r="D8047" s="151" t="s">
        <v>727</v>
      </c>
      <c r="E8047" s="151">
        <v>0.2193928</v>
      </c>
      <c r="F8047" s="154" t="s">
        <v>7175</v>
      </c>
      <c r="G8047" s="156">
        <v>0.408070608</v>
      </c>
      <c r="H8047" s="156">
        <v>0</v>
      </c>
      <c r="I8047" s="156">
        <v>9.5500684180000004</v>
      </c>
      <c r="J8047" s="156" t="s">
        <v>4328</v>
      </c>
      <c r="K8047" s="151" t="str">
        <f>IFERROR(IF(VLOOKUP(B8047,comp!$D:$L,1,FALSE)=B8047,"",""),"Novo")</f>
        <v/>
      </c>
    </row>
    <row r="8048" spans="1:11">
      <c r="A8048" s="151">
        <v>36274</v>
      </c>
      <c r="B8048" s="151">
        <v>36349</v>
      </c>
      <c r="C8048" s="151" t="s">
        <v>6013</v>
      </c>
      <c r="D8048" s="151" t="s">
        <v>727</v>
      </c>
      <c r="E8048" s="151">
        <v>0.30264449999999998</v>
      </c>
      <c r="F8048" s="154" t="s">
        <v>8788</v>
      </c>
      <c r="G8048" s="156">
        <v>0.77779636499999993</v>
      </c>
      <c r="H8048" s="156">
        <v>0</v>
      </c>
      <c r="I8048" s="156">
        <v>24.689764799999999</v>
      </c>
      <c r="J8048" s="156" t="s">
        <v>4328</v>
      </c>
      <c r="K8048" s="151" t="str">
        <f>IFERROR(IF(VLOOKUP(B8048,comp!$D:$L,1,FALSE)=B8048,"",""),"Novo")</f>
        <v/>
      </c>
    </row>
    <row r="8049" spans="1:11">
      <c r="A8049" s="151">
        <v>36274</v>
      </c>
      <c r="B8049" s="151">
        <v>36355</v>
      </c>
      <c r="C8049" s="151" t="s">
        <v>6014</v>
      </c>
      <c r="D8049" s="151" t="s">
        <v>727</v>
      </c>
      <c r="E8049" s="151">
        <v>1.0587659</v>
      </c>
      <c r="F8049" s="154" t="s">
        <v>10409</v>
      </c>
      <c r="G8049" s="156">
        <v>9.5500684180000004</v>
      </c>
      <c r="H8049" s="156">
        <v>0</v>
      </c>
      <c r="I8049" s="156">
        <v>1866.7614978949998</v>
      </c>
      <c r="J8049" s="156" t="s">
        <v>4328</v>
      </c>
      <c r="K8049" s="151" t="str">
        <f>IFERROR(IF(VLOOKUP(B8049,comp!$D:$L,1,FALSE)=B8049,"",""),"Novo")</f>
        <v/>
      </c>
    </row>
    <row r="8050" spans="1:11">
      <c r="A8050" s="151">
        <v>36274</v>
      </c>
      <c r="B8050" s="151">
        <v>36356</v>
      </c>
      <c r="C8050" s="151" t="s">
        <v>6015</v>
      </c>
      <c r="D8050" s="151" t="s">
        <v>727</v>
      </c>
      <c r="E8050" s="151">
        <v>1.7027424</v>
      </c>
      <c r="F8050" s="154" t="s">
        <v>10410</v>
      </c>
      <c r="G8050" s="156">
        <v>24.689764799999999</v>
      </c>
      <c r="H8050" s="156">
        <v>0</v>
      </c>
      <c r="I8050" s="156">
        <v>0.32354561999999998</v>
      </c>
      <c r="J8050" s="156" t="s">
        <v>4328</v>
      </c>
      <c r="K8050" s="151" t="str">
        <f>IFERROR(IF(VLOOKUP(B8050,comp!$D:$L,1,FALSE)=B8050,"",""),"Novo")</f>
        <v/>
      </c>
    </row>
    <row r="8051" spans="1:11">
      <c r="A8051" s="151">
        <v>36274</v>
      </c>
      <c r="B8051" s="151">
        <v>36357</v>
      </c>
      <c r="C8051" s="151" t="s">
        <v>6016</v>
      </c>
      <c r="D8051" s="151" t="s">
        <v>727</v>
      </c>
      <c r="E8051" s="151">
        <v>14.8026445</v>
      </c>
      <c r="F8051" s="154" t="s">
        <v>10411</v>
      </c>
      <c r="G8051" s="156">
        <v>1866.7614978949998</v>
      </c>
      <c r="H8051" s="156">
        <v>0</v>
      </c>
      <c r="I8051" s="156">
        <v>0.58425554000000002</v>
      </c>
      <c r="J8051" s="156" t="s">
        <v>4328</v>
      </c>
      <c r="K8051" s="151" t="str">
        <f>IFERROR(IF(VLOOKUP(B8051,comp!$D:$L,1,FALSE)=B8051,"",""),"Novo")</f>
        <v/>
      </c>
    </row>
    <row r="8052" spans="1:11">
      <c r="A8052" s="151">
        <v>36274</v>
      </c>
      <c r="B8052" s="151">
        <v>36359</v>
      </c>
      <c r="C8052" s="151" t="s">
        <v>6017</v>
      </c>
      <c r="D8052" s="151" t="s">
        <v>727</v>
      </c>
      <c r="E8052" s="151">
        <v>0.194907</v>
      </c>
      <c r="F8052" s="154" t="s">
        <v>10412</v>
      </c>
      <c r="G8052" s="156">
        <v>0.32354561999999998</v>
      </c>
      <c r="H8052" s="156">
        <v>0</v>
      </c>
      <c r="I8052" s="156">
        <v>1.181375946</v>
      </c>
      <c r="J8052" s="156" t="s">
        <v>4328</v>
      </c>
      <c r="K8052" s="151" t="str">
        <f>IFERROR(IF(VLOOKUP(B8052,comp!$D:$L,1,FALSE)=B8052,"",""),"Novo")</f>
        <v/>
      </c>
    </row>
    <row r="8053" spans="1:11">
      <c r="A8053" s="151">
        <v>36274</v>
      </c>
      <c r="B8053" s="151">
        <v>36360</v>
      </c>
      <c r="C8053" s="151" t="s">
        <v>6018</v>
      </c>
      <c r="D8053" s="151" t="s">
        <v>727</v>
      </c>
      <c r="E8053" s="151">
        <v>0.26199800000000001</v>
      </c>
      <c r="F8053" s="154" t="s">
        <v>8328</v>
      </c>
      <c r="G8053" s="156">
        <v>0.58425554000000002</v>
      </c>
      <c r="H8053" s="156">
        <v>0</v>
      </c>
      <c r="I8053" s="156">
        <v>4.6648381499999996</v>
      </c>
      <c r="J8053" s="156" t="s">
        <v>4328</v>
      </c>
      <c r="K8053" s="151" t="str">
        <f>IFERROR(IF(VLOOKUP(B8053,comp!$D:$L,1,FALSE)=B8053,"",""),"Novo")</f>
        <v/>
      </c>
    </row>
    <row r="8054" spans="1:11">
      <c r="A8054" s="151">
        <v>36274</v>
      </c>
      <c r="B8054" s="151">
        <v>36362</v>
      </c>
      <c r="C8054" s="151" t="s">
        <v>6019</v>
      </c>
      <c r="D8054" s="151" t="s">
        <v>727</v>
      </c>
      <c r="E8054" s="151">
        <v>0.3726738</v>
      </c>
      <c r="F8054" s="154" t="s">
        <v>8332</v>
      </c>
      <c r="G8054" s="156">
        <v>1.181375946</v>
      </c>
      <c r="H8054" s="156">
        <v>0</v>
      </c>
      <c r="I8054" s="156">
        <v>1.3570028999999999</v>
      </c>
      <c r="J8054" s="156" t="s">
        <v>4328</v>
      </c>
      <c r="K8054" s="151" t="str">
        <f>IFERROR(IF(VLOOKUP(B8054,comp!$D:$L,1,FALSE)=B8054,"",""),"Novo")</f>
        <v/>
      </c>
    </row>
    <row r="8055" spans="1:11">
      <c r="A8055" s="151">
        <v>36274</v>
      </c>
      <c r="B8055" s="151">
        <v>38433</v>
      </c>
      <c r="C8055" s="151" t="s">
        <v>6020</v>
      </c>
      <c r="D8055" s="151" t="s">
        <v>727</v>
      </c>
      <c r="E8055" s="151">
        <v>0.74045050000000001</v>
      </c>
      <c r="F8055" s="154" t="s">
        <v>7487</v>
      </c>
      <c r="G8055" s="156">
        <v>4.6648381499999996</v>
      </c>
      <c r="H8055" s="156">
        <v>0</v>
      </c>
      <c r="I8055" s="156">
        <v>6.8580414159999998</v>
      </c>
      <c r="J8055" s="156" t="s">
        <v>4328</v>
      </c>
      <c r="K8055" s="151" t="str">
        <f>IFERROR(IF(VLOOKUP(B8055,comp!$D:$L,1,FALSE)=B8055,"",""),"Novo")</f>
        <v/>
      </c>
    </row>
    <row r="8056" spans="1:11">
      <c r="A8056" s="151">
        <v>36274</v>
      </c>
      <c r="B8056" s="151">
        <v>38434</v>
      </c>
      <c r="C8056" s="151" t="s">
        <v>6021</v>
      </c>
      <c r="D8056" s="151" t="s">
        <v>727</v>
      </c>
      <c r="E8056" s="151">
        <v>0.39911849999999999</v>
      </c>
      <c r="F8056" s="154" t="s">
        <v>10413</v>
      </c>
      <c r="G8056" s="156">
        <v>1.3570028999999999</v>
      </c>
      <c r="H8056" s="156">
        <v>0</v>
      </c>
      <c r="I8056" s="156">
        <v>18.849882457</v>
      </c>
      <c r="J8056" s="156" t="s">
        <v>4328</v>
      </c>
      <c r="K8056" s="151" t="str">
        <f>IFERROR(IF(VLOOKUP(B8056,comp!$D:$L,1,FALSE)=B8056,"",""),"Novo")</f>
        <v/>
      </c>
    </row>
    <row r="8057" spans="1:11">
      <c r="A8057" s="151">
        <v>36274</v>
      </c>
      <c r="B8057" s="151">
        <v>38435</v>
      </c>
      <c r="C8057" s="151" t="s">
        <v>6022</v>
      </c>
      <c r="D8057" s="151" t="s">
        <v>727</v>
      </c>
      <c r="E8057" s="151">
        <v>0.89764940000000004</v>
      </c>
      <c r="F8057" s="154" t="s">
        <v>10414</v>
      </c>
      <c r="G8057" s="156">
        <v>6.8580414159999998</v>
      </c>
      <c r="H8057" s="156">
        <v>0</v>
      </c>
      <c r="I8057" s="156">
        <v>49.617865367999997</v>
      </c>
      <c r="J8057" s="156" t="s">
        <v>4328</v>
      </c>
      <c r="K8057" s="151" t="str">
        <f>IFERROR(IF(VLOOKUP(B8057,comp!$D:$L,1,FALSE)=B8057,"",""),"Novo")</f>
        <v/>
      </c>
    </row>
    <row r="8058" spans="1:11">
      <c r="A8058" s="151">
        <v>36274</v>
      </c>
      <c r="B8058" s="151">
        <v>38436</v>
      </c>
      <c r="C8058" s="151" t="s">
        <v>6023</v>
      </c>
      <c r="D8058" s="151" t="s">
        <v>727</v>
      </c>
      <c r="E8058" s="151">
        <v>1.4877571000000001</v>
      </c>
      <c r="F8058" s="154" t="s">
        <v>10415</v>
      </c>
      <c r="G8058" s="156">
        <v>18.849882457</v>
      </c>
      <c r="H8058" s="156">
        <v>0</v>
      </c>
      <c r="I8058" s="156">
        <v>417.35159837800001</v>
      </c>
      <c r="J8058" s="156" t="s">
        <v>4328</v>
      </c>
      <c r="K8058" s="151" t="str">
        <f>IFERROR(IF(VLOOKUP(B8058,comp!$D:$L,1,FALSE)=B8058,"",""),"Novo")</f>
        <v/>
      </c>
    </row>
    <row r="8059" spans="1:11">
      <c r="A8059" s="151">
        <v>36274</v>
      </c>
      <c r="B8059" s="151">
        <v>38437</v>
      </c>
      <c r="C8059" s="151" t="s">
        <v>6024</v>
      </c>
      <c r="D8059" s="151" t="s">
        <v>727</v>
      </c>
      <c r="E8059" s="151">
        <v>2.4133203000000001</v>
      </c>
      <c r="F8059" s="154" t="s">
        <v>10416</v>
      </c>
      <c r="G8059" s="156">
        <v>49.617865367999997</v>
      </c>
      <c r="H8059" s="156">
        <v>0</v>
      </c>
      <c r="I8059" s="156">
        <v>673.87804333200006</v>
      </c>
      <c r="J8059" s="156" t="s">
        <v>4328</v>
      </c>
      <c r="K8059" s="151" t="str">
        <f>IFERROR(IF(VLOOKUP(B8059,comp!$D:$L,1,FALSE)=B8059,"",""),"Novo")</f>
        <v/>
      </c>
    </row>
    <row r="8060" spans="1:11">
      <c r="A8060" s="151">
        <v>36274</v>
      </c>
      <c r="B8060" s="151">
        <v>38438</v>
      </c>
      <c r="C8060" s="151" t="s">
        <v>6025</v>
      </c>
      <c r="D8060" s="151" t="s">
        <v>727</v>
      </c>
      <c r="E8060" s="151">
        <v>6.9990205999999997</v>
      </c>
      <c r="F8060" s="154" t="s">
        <v>10417</v>
      </c>
      <c r="G8060" s="156">
        <v>417.35159837800001</v>
      </c>
      <c r="H8060" s="156">
        <v>0</v>
      </c>
      <c r="I8060" s="156">
        <v>8292.3872541599994</v>
      </c>
      <c r="J8060" s="156" t="s">
        <v>4328</v>
      </c>
      <c r="K8060" s="151" t="str">
        <f>IFERROR(IF(VLOOKUP(B8060,comp!$D:$L,1,FALSE)=B8060,"",""),"Novo")</f>
        <v/>
      </c>
    </row>
    <row r="8061" spans="1:11">
      <c r="A8061" s="151">
        <v>36274</v>
      </c>
      <c r="B8061" s="151">
        <v>38439</v>
      </c>
      <c r="C8061" s="151" t="s">
        <v>6026</v>
      </c>
      <c r="D8061" s="151" t="s">
        <v>727</v>
      </c>
      <c r="E8061" s="151">
        <v>8.8937316000000006</v>
      </c>
      <c r="F8061" s="154" t="s">
        <v>10418</v>
      </c>
      <c r="G8061" s="156">
        <v>673.87804333200006</v>
      </c>
      <c r="H8061" s="156">
        <v>0</v>
      </c>
      <c r="I8061" s="156">
        <v>1.3733594819999999</v>
      </c>
      <c r="J8061" s="156" t="s">
        <v>4328</v>
      </c>
      <c r="K8061" s="151" t="str">
        <f>IFERROR(IF(VLOOKUP(B8061,comp!$D:$L,1,FALSE)=B8061,"",""),"Novo")</f>
        <v/>
      </c>
    </row>
    <row r="8062" spans="1:11">
      <c r="A8062" s="151">
        <v>36274</v>
      </c>
      <c r="B8062" s="151">
        <v>38440</v>
      </c>
      <c r="C8062" s="151" t="s">
        <v>6027</v>
      </c>
      <c r="D8062" s="151" t="s">
        <v>727</v>
      </c>
      <c r="E8062" s="151">
        <v>31.1978452</v>
      </c>
      <c r="F8062" s="154" t="s">
        <v>10419</v>
      </c>
      <c r="G8062" s="156">
        <v>8292.3872541599994</v>
      </c>
      <c r="H8062" s="156">
        <v>0</v>
      </c>
      <c r="I8062" s="156">
        <v>11.100411072</v>
      </c>
      <c r="J8062" s="156" t="s">
        <v>4328</v>
      </c>
      <c r="K8062" s="151" t="str">
        <f>IFERROR(IF(VLOOKUP(B8062,comp!$D:$L,1,FALSE)=B8062,"",""),"Novo")</f>
        <v/>
      </c>
    </row>
    <row r="8063" spans="1:11">
      <c r="A8063" s="151">
        <v>36274</v>
      </c>
      <c r="B8063" s="151">
        <v>38441</v>
      </c>
      <c r="C8063" s="151" t="s">
        <v>6028</v>
      </c>
      <c r="D8063" s="151" t="s">
        <v>727</v>
      </c>
      <c r="E8063" s="151">
        <v>0.40156710000000001</v>
      </c>
      <c r="F8063" s="154" t="s">
        <v>10420</v>
      </c>
      <c r="G8063" s="156">
        <v>1.3733594819999999</v>
      </c>
      <c r="H8063" s="156">
        <v>0</v>
      </c>
      <c r="I8063" s="156">
        <v>16.328167893</v>
      </c>
      <c r="J8063" s="156" t="s">
        <v>4328</v>
      </c>
      <c r="K8063" s="151" t="str">
        <f>IFERROR(IF(VLOOKUP(B8063,comp!$D:$L,1,FALSE)=B8063,"",""),"Novo")</f>
        <v/>
      </c>
    </row>
    <row r="8064" spans="1:11">
      <c r="A8064" s="151">
        <v>36274</v>
      </c>
      <c r="B8064" s="151">
        <v>38442</v>
      </c>
      <c r="C8064" s="151" t="s">
        <v>6029</v>
      </c>
      <c r="D8064" s="151" t="s">
        <v>727</v>
      </c>
      <c r="E8064" s="151">
        <v>1.1420176</v>
      </c>
      <c r="F8064" s="154" t="s">
        <v>10421</v>
      </c>
      <c r="G8064" s="156">
        <v>11.100411072</v>
      </c>
      <c r="H8064" s="156">
        <v>0</v>
      </c>
      <c r="I8064" s="156">
        <v>46.071346390999999</v>
      </c>
      <c r="J8064" s="156" t="s">
        <v>4328</v>
      </c>
      <c r="K8064" s="151" t="str">
        <f>IFERROR(IF(VLOOKUP(B8064,comp!$D:$L,1,FALSE)=B8064,"",""),"Novo")</f>
        <v/>
      </c>
    </row>
    <row r="8065" spans="1:11">
      <c r="A8065" s="151">
        <v>36274</v>
      </c>
      <c r="B8065" s="151">
        <v>38443</v>
      </c>
      <c r="C8065" s="151" t="s">
        <v>6030</v>
      </c>
      <c r="D8065" s="151" t="s">
        <v>727</v>
      </c>
      <c r="E8065" s="151">
        <v>1.3849167</v>
      </c>
      <c r="F8065" s="154" t="s">
        <v>9216</v>
      </c>
      <c r="G8065" s="156">
        <v>16.328167893</v>
      </c>
      <c r="H8065" s="156">
        <v>0</v>
      </c>
      <c r="I8065" s="156">
        <v>158.37789044299998</v>
      </c>
      <c r="J8065" s="156" t="s">
        <v>4328</v>
      </c>
      <c r="K8065" s="151" t="str">
        <f>IFERROR(IF(VLOOKUP(B8065,comp!$D:$L,1,FALSE)=B8065,"",""),"Novo")</f>
        <v/>
      </c>
    </row>
    <row r="8066" spans="1:11">
      <c r="A8066" s="151">
        <v>36274</v>
      </c>
      <c r="B8066" s="151">
        <v>38444</v>
      </c>
      <c r="C8066" s="151" t="s">
        <v>6031</v>
      </c>
      <c r="D8066" s="151" t="s">
        <v>727</v>
      </c>
      <c r="E8066" s="151">
        <v>2.3256611</v>
      </c>
      <c r="F8066" s="154" t="s">
        <v>10422</v>
      </c>
      <c r="G8066" s="156">
        <v>46.071346390999999</v>
      </c>
      <c r="H8066" s="156">
        <v>0</v>
      </c>
      <c r="I8066" s="156">
        <v>424.25524285199998</v>
      </c>
      <c r="J8066" s="156" t="s">
        <v>4328</v>
      </c>
      <c r="K8066" s="151" t="str">
        <f>IFERROR(IF(VLOOKUP(B8066,comp!$D:$L,1,FALSE)=B8066,"",""),"Novo")</f>
        <v/>
      </c>
    </row>
    <row r="8067" spans="1:11">
      <c r="A8067" s="151">
        <v>36274</v>
      </c>
      <c r="B8067" s="151">
        <v>38445</v>
      </c>
      <c r="C8067" s="151" t="s">
        <v>6032</v>
      </c>
      <c r="D8067" s="151" t="s">
        <v>727</v>
      </c>
      <c r="E8067" s="151">
        <v>4.3119490999999996</v>
      </c>
      <c r="F8067" s="154" t="s">
        <v>10423</v>
      </c>
      <c r="G8067" s="156">
        <v>158.37789044299998</v>
      </c>
      <c r="H8067" s="156">
        <v>0</v>
      </c>
      <c r="I8067" s="156">
        <v>710.65450208699997</v>
      </c>
      <c r="J8067" s="156" t="s">
        <v>4328</v>
      </c>
      <c r="K8067" s="151" t="str">
        <f>IFERROR(IF(VLOOKUP(B8067,comp!$D:$L,1,FALSE)=B8067,"",""),"Novo")</f>
        <v/>
      </c>
    </row>
    <row r="8068" spans="1:11">
      <c r="A8068" s="151">
        <v>36274</v>
      </c>
      <c r="B8068" s="151">
        <v>38446</v>
      </c>
      <c r="C8068" s="151" t="s">
        <v>6033</v>
      </c>
      <c r="D8068" s="151" t="s">
        <v>727</v>
      </c>
      <c r="E8068" s="151">
        <v>7.0568071000000003</v>
      </c>
      <c r="F8068" s="154" t="s">
        <v>8851</v>
      </c>
      <c r="G8068" s="156">
        <v>424.25524285199998</v>
      </c>
      <c r="H8068" s="156">
        <v>0</v>
      </c>
      <c r="I8068" s="156">
        <v>13.297394264000001</v>
      </c>
      <c r="J8068" s="156" t="s">
        <v>4328</v>
      </c>
      <c r="K8068" s="151" t="str">
        <f>IFERROR(IF(VLOOKUP(B8068,comp!$D:$L,1,FALSE)=B8068,"",""),"Novo")</f>
        <v/>
      </c>
    </row>
    <row r="8069" spans="1:11">
      <c r="A8069" s="151">
        <v>36274</v>
      </c>
      <c r="B8069" s="151">
        <v>38447</v>
      </c>
      <c r="C8069" s="151" t="s">
        <v>6034</v>
      </c>
      <c r="D8069" s="151" t="s">
        <v>727</v>
      </c>
      <c r="E8069" s="151">
        <v>9.1332027</v>
      </c>
      <c r="F8069" s="154" t="s">
        <v>10424</v>
      </c>
      <c r="G8069" s="156">
        <v>710.65450208699997</v>
      </c>
      <c r="H8069" s="156">
        <v>0</v>
      </c>
      <c r="I8069" s="156">
        <v>23.838393224999997</v>
      </c>
      <c r="J8069" s="156" t="s">
        <v>4328</v>
      </c>
      <c r="K8069" s="151" t="str">
        <f>IFERROR(IF(VLOOKUP(B8069,comp!$D:$L,1,FALSE)=B8069,"",""),"Novo")</f>
        <v/>
      </c>
    </row>
    <row r="8070" spans="1:11">
      <c r="A8070" s="151">
        <v>36274</v>
      </c>
      <c r="B8070" s="151">
        <v>38454</v>
      </c>
      <c r="C8070" s="151" t="s">
        <v>6035</v>
      </c>
      <c r="D8070" s="151" t="s">
        <v>727</v>
      </c>
      <c r="E8070" s="151">
        <v>1.2497551</v>
      </c>
      <c r="F8070" s="154" t="s">
        <v>10425</v>
      </c>
      <c r="G8070" s="156">
        <v>13.297394264000001</v>
      </c>
      <c r="H8070" s="156">
        <v>0</v>
      </c>
      <c r="I8070" s="156">
        <v>5.4167041670000007</v>
      </c>
      <c r="J8070" s="156" t="s">
        <v>4328</v>
      </c>
      <c r="K8070" s="151" t="str">
        <f>IFERROR(IF(VLOOKUP(B8070,comp!$D:$L,1,FALSE)=B8070,"",""),"Novo")</f>
        <v/>
      </c>
    </row>
    <row r="8071" spans="1:11">
      <c r="A8071" s="151">
        <v>36274</v>
      </c>
      <c r="B8071" s="151">
        <v>38455</v>
      </c>
      <c r="C8071" s="151" t="s">
        <v>6036</v>
      </c>
      <c r="D8071" s="151" t="s">
        <v>727</v>
      </c>
      <c r="E8071" s="151">
        <v>1.6728696999999999</v>
      </c>
      <c r="F8071" s="154" t="s">
        <v>10426</v>
      </c>
      <c r="G8071" s="156">
        <v>23.838393224999997</v>
      </c>
      <c r="H8071" s="156">
        <v>0</v>
      </c>
      <c r="I8071" s="156">
        <v>17.99404526</v>
      </c>
      <c r="J8071" s="156" t="s">
        <v>4328</v>
      </c>
      <c r="K8071" s="151" t="str">
        <f>IFERROR(IF(VLOOKUP(B8071,comp!$D:$L,1,FALSE)=B8071,"",""),"Novo")</f>
        <v/>
      </c>
    </row>
    <row r="8072" spans="1:11">
      <c r="A8072" s="151">
        <v>36274</v>
      </c>
      <c r="B8072" s="151">
        <v>38456</v>
      </c>
      <c r="C8072" s="151" t="s">
        <v>6037</v>
      </c>
      <c r="D8072" s="151" t="s">
        <v>727</v>
      </c>
      <c r="E8072" s="151">
        <v>0.79774730000000005</v>
      </c>
      <c r="F8072" s="154" t="s">
        <v>10427</v>
      </c>
      <c r="G8072" s="156">
        <v>5.4167041670000007</v>
      </c>
      <c r="H8072" s="156">
        <v>0</v>
      </c>
      <c r="I8072" s="156">
        <v>66.77299287000001</v>
      </c>
      <c r="J8072" s="156" t="s">
        <v>4328</v>
      </c>
      <c r="K8072" s="151" t="str">
        <f>IFERROR(IF(VLOOKUP(B8072,comp!$D:$L,1,FALSE)=B8072,"",""),"Novo")</f>
        <v/>
      </c>
    </row>
    <row r="8073" spans="1:11">
      <c r="A8073" s="151">
        <v>36274</v>
      </c>
      <c r="B8073" s="151">
        <v>38457</v>
      </c>
      <c r="C8073" s="151" t="s">
        <v>6038</v>
      </c>
      <c r="D8073" s="151" t="s">
        <v>727</v>
      </c>
      <c r="E8073" s="151">
        <v>1.4534769999999999</v>
      </c>
      <c r="F8073" s="154" t="s">
        <v>10428</v>
      </c>
      <c r="G8073" s="156">
        <v>17.99404526</v>
      </c>
      <c r="H8073" s="156">
        <v>0</v>
      </c>
      <c r="I8073" s="156">
        <v>164.97803287300002</v>
      </c>
      <c r="J8073" s="156" t="s">
        <v>4328</v>
      </c>
      <c r="K8073" s="151" t="str">
        <f>IFERROR(IF(VLOOKUP(B8073,comp!$D:$L,1,FALSE)=B8073,"",""),"Novo")</f>
        <v/>
      </c>
    </row>
    <row r="8074" spans="1:11">
      <c r="A8074" s="151">
        <v>36274</v>
      </c>
      <c r="B8074" s="151">
        <v>38458</v>
      </c>
      <c r="C8074" s="151" t="s">
        <v>6039</v>
      </c>
      <c r="D8074" s="151" t="s">
        <v>727</v>
      </c>
      <c r="E8074" s="151">
        <v>2.7997062000000001</v>
      </c>
      <c r="F8074" s="154" t="s">
        <v>10429</v>
      </c>
      <c r="G8074" s="156">
        <v>66.77299287000001</v>
      </c>
      <c r="H8074" s="156">
        <v>0</v>
      </c>
      <c r="I8074" s="156">
        <v>759.27968552100015</v>
      </c>
      <c r="J8074" s="156" t="s">
        <v>4328</v>
      </c>
      <c r="K8074" s="151" t="str">
        <f>IFERROR(IF(VLOOKUP(B8074,comp!$D:$L,1,FALSE)=B8074,"",""),"Novo")</f>
        <v/>
      </c>
    </row>
    <row r="8075" spans="1:11">
      <c r="A8075" s="151">
        <v>36274</v>
      </c>
      <c r="B8075" s="151">
        <v>38459</v>
      </c>
      <c r="C8075" s="151" t="s">
        <v>6040</v>
      </c>
      <c r="D8075" s="151" t="s">
        <v>727</v>
      </c>
      <c r="E8075" s="151">
        <v>4.4005877</v>
      </c>
      <c r="F8075" s="154" t="s">
        <v>10430</v>
      </c>
      <c r="G8075" s="156">
        <v>164.97803287300002</v>
      </c>
      <c r="H8075" s="156">
        <v>0</v>
      </c>
      <c r="I8075" s="156">
        <v>1367.2542827180002</v>
      </c>
      <c r="J8075" s="156" t="s">
        <v>4328</v>
      </c>
      <c r="K8075" s="151" t="str">
        <f>IFERROR(IF(VLOOKUP(B8075,comp!$D:$L,1,FALSE)=B8075,"",""),"Novo")</f>
        <v/>
      </c>
    </row>
    <row r="8076" spans="1:11">
      <c r="A8076" s="151">
        <v>36274</v>
      </c>
      <c r="B8076" s="151">
        <v>38460</v>
      </c>
      <c r="C8076" s="151" t="s">
        <v>6041</v>
      </c>
      <c r="D8076" s="151" t="s">
        <v>727</v>
      </c>
      <c r="E8076" s="151">
        <v>9.4402547000000006</v>
      </c>
      <c r="F8076" s="154" t="s">
        <v>9113</v>
      </c>
      <c r="G8076" s="156">
        <v>759.27968552100015</v>
      </c>
      <c r="H8076" s="156">
        <v>0</v>
      </c>
      <c r="I8076" s="156">
        <v>6195.9813446400003</v>
      </c>
      <c r="J8076" s="156" t="s">
        <v>4328</v>
      </c>
      <c r="K8076" s="151" t="str">
        <f>IFERROR(IF(VLOOKUP(B8076,comp!$D:$L,1,FALSE)=B8076,"",""),"Novo")</f>
        <v/>
      </c>
    </row>
    <row r="8077" spans="1:11">
      <c r="A8077" s="151">
        <v>36274</v>
      </c>
      <c r="B8077" s="151">
        <v>38461</v>
      </c>
      <c r="C8077" s="151" t="s">
        <v>6042</v>
      </c>
      <c r="D8077" s="151" t="s">
        <v>727</v>
      </c>
      <c r="E8077" s="151">
        <v>12.667972600000001</v>
      </c>
      <c r="F8077" s="154" t="s">
        <v>10431</v>
      </c>
      <c r="G8077" s="156">
        <v>1367.2542827180002</v>
      </c>
      <c r="H8077" s="156">
        <v>0</v>
      </c>
      <c r="I8077" s="156">
        <v>10.557061667999999</v>
      </c>
      <c r="J8077" s="156" t="s">
        <v>4328</v>
      </c>
      <c r="K8077" s="151" t="str">
        <f>IFERROR(IF(VLOOKUP(B8077,comp!$D:$L,1,FALSE)=B8077,"",""),"Novo")</f>
        <v/>
      </c>
    </row>
    <row r="8078" spans="1:11">
      <c r="A8078" s="151">
        <v>36274</v>
      </c>
      <c r="B8078" s="151">
        <v>38462</v>
      </c>
      <c r="C8078" s="151" t="s">
        <v>6043</v>
      </c>
      <c r="D8078" s="151" t="s">
        <v>727</v>
      </c>
      <c r="E8078" s="151">
        <v>26.967189000000001</v>
      </c>
      <c r="F8078" s="154" t="s">
        <v>10432</v>
      </c>
      <c r="G8078" s="156">
        <v>6195.9813446400003</v>
      </c>
      <c r="H8078" s="156">
        <v>0</v>
      </c>
      <c r="I8078" s="156">
        <v>19.203789788999998</v>
      </c>
      <c r="J8078" s="156" t="s">
        <v>4328</v>
      </c>
      <c r="K8078" s="151" t="str">
        <f>IFERROR(IF(VLOOKUP(B8078,comp!$D:$L,1,FALSE)=B8078,"",""),"Novo")</f>
        <v/>
      </c>
    </row>
    <row r="8079" spans="1:11">
      <c r="A8079" s="151">
        <v>36274</v>
      </c>
      <c r="B8079" s="151">
        <v>38971</v>
      </c>
      <c r="C8079" s="151" t="s">
        <v>2853</v>
      </c>
      <c r="D8079" s="151" t="s">
        <v>826</v>
      </c>
      <c r="E8079" s="151">
        <v>1.1136140999999999</v>
      </c>
      <c r="F8079" s="154" t="s">
        <v>8002</v>
      </c>
      <c r="G8079" s="156">
        <v>10.557061667999999</v>
      </c>
      <c r="H8079" s="156">
        <v>0</v>
      </c>
      <c r="I8079" s="156">
        <v>52.421440242999999</v>
      </c>
      <c r="J8079" s="156" t="s">
        <v>4328</v>
      </c>
      <c r="K8079" s="151" t="str">
        <f>IFERROR(IF(VLOOKUP(B8079,comp!$D:$L,1,FALSE)=B8079,"",""),"Novo")</f>
        <v/>
      </c>
    </row>
    <row r="8080" spans="1:11">
      <c r="A8080" s="151">
        <v>36274</v>
      </c>
      <c r="B8080" s="151">
        <v>38972</v>
      </c>
      <c r="C8080" s="151" t="s">
        <v>2854</v>
      </c>
      <c r="D8080" s="151" t="s">
        <v>826</v>
      </c>
      <c r="E8080" s="151">
        <v>1.5014691</v>
      </c>
      <c r="F8080" s="154" t="s">
        <v>10433</v>
      </c>
      <c r="G8080" s="156">
        <v>19.203789788999998</v>
      </c>
      <c r="H8080" s="156">
        <v>0</v>
      </c>
      <c r="I8080" s="156">
        <v>138.25480811999998</v>
      </c>
      <c r="J8080" s="156" t="s">
        <v>4328</v>
      </c>
      <c r="K8080" s="151" t="str">
        <f>IFERROR(IF(VLOOKUP(B8080,comp!$D:$L,1,FALSE)=B8080,"",""),"Novo")</f>
        <v/>
      </c>
    </row>
    <row r="8081" spans="1:11">
      <c r="A8081" s="151">
        <v>36274</v>
      </c>
      <c r="B8081" s="151">
        <v>38973</v>
      </c>
      <c r="C8081" s="151" t="s">
        <v>2857</v>
      </c>
      <c r="D8081" s="151" t="s">
        <v>826</v>
      </c>
      <c r="E8081" s="151">
        <v>2.4809011000000001</v>
      </c>
      <c r="F8081" s="154" t="s">
        <v>10434</v>
      </c>
      <c r="G8081" s="156">
        <v>52.421440242999999</v>
      </c>
      <c r="H8081" s="156">
        <v>0</v>
      </c>
      <c r="I8081" s="156">
        <v>227.33471123999996</v>
      </c>
      <c r="J8081" s="156" t="s">
        <v>4328</v>
      </c>
      <c r="K8081" s="151" t="str">
        <f>IFERROR(IF(VLOOKUP(B8081,comp!$D:$L,1,FALSE)=B8081,"",""),"Novo")</f>
        <v/>
      </c>
    </row>
    <row r="8082" spans="1:11">
      <c r="A8082" s="151">
        <v>36274</v>
      </c>
      <c r="B8082" s="151">
        <v>38974</v>
      </c>
      <c r="C8082" s="151" t="s">
        <v>2858</v>
      </c>
      <c r="D8082" s="151" t="s">
        <v>826</v>
      </c>
      <c r="E8082" s="151">
        <v>4.0284034999999996</v>
      </c>
      <c r="F8082" s="154" t="s">
        <v>10435</v>
      </c>
      <c r="G8082" s="156">
        <v>138.25480811999998</v>
      </c>
      <c r="H8082" s="156">
        <v>0</v>
      </c>
      <c r="I8082" s="156">
        <v>671.73643693500003</v>
      </c>
      <c r="J8082" s="156" t="s">
        <v>4328</v>
      </c>
      <c r="K8082" s="151" t="str">
        <f>IFERROR(IF(VLOOKUP(B8082,comp!$D:$L,1,FALSE)=B8082,"",""),"Novo")</f>
        <v/>
      </c>
    </row>
    <row r="8083" spans="1:11">
      <c r="A8083" s="151">
        <v>36274</v>
      </c>
      <c r="B8083" s="151">
        <v>38975</v>
      </c>
      <c r="C8083" s="151" t="s">
        <v>2859</v>
      </c>
      <c r="D8083" s="151" t="s">
        <v>826</v>
      </c>
      <c r="E8083" s="151">
        <v>5.1655239999999996</v>
      </c>
      <c r="F8083" s="154" t="s">
        <v>10436</v>
      </c>
      <c r="G8083" s="156">
        <v>227.33471123999996</v>
      </c>
      <c r="H8083" s="156">
        <v>0</v>
      </c>
      <c r="I8083" s="156">
        <v>1499.557164456</v>
      </c>
      <c r="J8083" s="156" t="s">
        <v>4328</v>
      </c>
      <c r="K8083" s="151" t="str">
        <f>IFERROR(IF(VLOOKUP(B8083,comp!$D:$L,1,FALSE)=B8083,"",""),"Novo")</f>
        <v/>
      </c>
    </row>
    <row r="8084" spans="1:11">
      <c r="A8084" s="151">
        <v>36274</v>
      </c>
      <c r="B8084" s="151">
        <v>38976</v>
      </c>
      <c r="C8084" s="151" t="s">
        <v>2862</v>
      </c>
      <c r="D8084" s="151" t="s">
        <v>826</v>
      </c>
      <c r="E8084" s="151">
        <v>8.8795298999999996</v>
      </c>
      <c r="F8084" s="154" t="s">
        <v>10437</v>
      </c>
      <c r="G8084" s="156">
        <v>671.73643693500003</v>
      </c>
      <c r="H8084" s="156">
        <v>0</v>
      </c>
      <c r="I8084" s="156">
        <v>10.306082676999999</v>
      </c>
      <c r="J8084" s="156" t="s">
        <v>4328</v>
      </c>
      <c r="K8084" s="151" t="str">
        <f>IFERROR(IF(VLOOKUP(B8084,comp!$D:$L,1,FALSE)=B8084,"",""),"Novo")</f>
        <v/>
      </c>
    </row>
    <row r="8085" spans="1:11">
      <c r="A8085" s="151">
        <v>36274</v>
      </c>
      <c r="B8085" s="151">
        <v>38977</v>
      </c>
      <c r="C8085" s="151" t="s">
        <v>2863</v>
      </c>
      <c r="D8085" s="151" t="s">
        <v>826</v>
      </c>
      <c r="E8085" s="151">
        <v>13.2668952</v>
      </c>
      <c r="F8085" s="154" t="s">
        <v>10438</v>
      </c>
      <c r="G8085" s="156">
        <v>1499.557164456</v>
      </c>
      <c r="H8085" s="156">
        <v>0</v>
      </c>
      <c r="I8085" s="156">
        <v>19.691356894999998</v>
      </c>
      <c r="J8085" s="156" t="s">
        <v>4328</v>
      </c>
      <c r="K8085" s="151" t="str">
        <f>IFERROR(IF(VLOOKUP(B8085,comp!$D:$L,1,FALSE)=B8085,"",""),"Novo")</f>
        <v/>
      </c>
    </row>
    <row r="8086" spans="1:11">
      <c r="A8086" s="151">
        <v>36274</v>
      </c>
      <c r="B8086" s="151">
        <v>38978</v>
      </c>
      <c r="C8086" s="151" t="s">
        <v>2870</v>
      </c>
      <c r="D8086" s="151" t="s">
        <v>826</v>
      </c>
      <c r="E8086" s="151">
        <v>1.0999021</v>
      </c>
      <c r="F8086" s="154" t="s">
        <v>10439</v>
      </c>
      <c r="G8086" s="156">
        <v>10.306082676999999</v>
      </c>
      <c r="H8086" s="156">
        <v>0</v>
      </c>
      <c r="I8086" s="156">
        <v>35.262560633999996</v>
      </c>
      <c r="J8086" s="156" t="s">
        <v>4328</v>
      </c>
      <c r="K8086" s="151" t="str">
        <f>IFERROR(IF(VLOOKUP(B8086,comp!$D:$L,1,FALSE)=B8086,"",""),"Novo")</f>
        <v/>
      </c>
    </row>
    <row r="8087" spans="1:11">
      <c r="A8087" s="151">
        <v>36274</v>
      </c>
      <c r="B8087" s="151">
        <v>38979</v>
      </c>
      <c r="C8087" s="151" t="s">
        <v>2852</v>
      </c>
      <c r="D8087" s="151" t="s">
        <v>826</v>
      </c>
      <c r="E8087" s="151">
        <v>1.5205681</v>
      </c>
      <c r="F8087" s="154" t="s">
        <v>10440</v>
      </c>
      <c r="G8087" s="156">
        <v>19.691356894999998</v>
      </c>
      <c r="H8087" s="156">
        <v>0</v>
      </c>
      <c r="I8087" s="156">
        <v>73.425538472</v>
      </c>
      <c r="J8087" s="156" t="s">
        <v>4328</v>
      </c>
      <c r="K8087" s="151" t="str">
        <f>IFERROR(IF(VLOOKUP(B8087,comp!$D:$L,1,FALSE)=B8087,"",""),"Novo")</f>
        <v/>
      </c>
    </row>
    <row r="8088" spans="1:11">
      <c r="A8088" s="151">
        <v>36274</v>
      </c>
      <c r="B8088" s="151">
        <v>38980</v>
      </c>
      <c r="C8088" s="151" t="s">
        <v>2855</v>
      </c>
      <c r="D8088" s="151" t="s">
        <v>826</v>
      </c>
      <c r="E8088" s="151">
        <v>2.0347697999999999</v>
      </c>
      <c r="F8088" s="154" t="s">
        <v>10441</v>
      </c>
      <c r="G8088" s="156">
        <v>35.262560633999996</v>
      </c>
      <c r="H8088" s="156">
        <v>0</v>
      </c>
      <c r="I8088" s="156">
        <v>183.31706099200002</v>
      </c>
      <c r="J8088" s="156" t="s">
        <v>4328</v>
      </c>
      <c r="K8088" s="151" t="str">
        <f>IFERROR(IF(VLOOKUP(B8088,comp!$D:$L,1,FALSE)=B8088,"",""),"Novo")</f>
        <v/>
      </c>
    </row>
    <row r="8089" spans="1:11">
      <c r="A8089" s="151">
        <v>36274</v>
      </c>
      <c r="B8089" s="151">
        <v>38981</v>
      </c>
      <c r="C8089" s="151" t="s">
        <v>2856</v>
      </c>
      <c r="D8089" s="151" t="s">
        <v>826</v>
      </c>
      <c r="E8089" s="151">
        <v>2.9358472</v>
      </c>
      <c r="F8089" s="154" t="s">
        <v>10442</v>
      </c>
      <c r="G8089" s="156">
        <v>73.425538472</v>
      </c>
      <c r="H8089" s="156">
        <v>0</v>
      </c>
      <c r="I8089" s="156">
        <v>567.47648603900006</v>
      </c>
      <c r="J8089" s="156" t="s">
        <v>4328</v>
      </c>
      <c r="K8089" s="151" t="str">
        <f>IFERROR(IF(VLOOKUP(B8089,comp!$D:$L,1,FALSE)=B8089,"",""),"Novo")</f>
        <v/>
      </c>
    </row>
    <row r="8090" spans="1:11">
      <c r="A8090" s="151">
        <v>36274</v>
      </c>
      <c r="B8090" s="151">
        <v>38982</v>
      </c>
      <c r="C8090" s="151" t="s">
        <v>2864</v>
      </c>
      <c r="D8090" s="151" t="s">
        <v>826</v>
      </c>
      <c r="E8090" s="151">
        <v>4.6385896000000004</v>
      </c>
      <c r="F8090" s="154" t="s">
        <v>10443</v>
      </c>
      <c r="G8090" s="156">
        <v>183.31706099200002</v>
      </c>
      <c r="H8090" s="156">
        <v>0</v>
      </c>
      <c r="I8090" s="156">
        <v>1072.3495638239999</v>
      </c>
      <c r="J8090" s="156" t="s">
        <v>4328</v>
      </c>
      <c r="K8090" s="151" t="str">
        <f>IFERROR(IF(VLOOKUP(B8090,comp!$D:$L,1,FALSE)=B8090,"",""),"Novo")</f>
        <v/>
      </c>
    </row>
    <row r="8091" spans="1:11">
      <c r="A8091" s="151">
        <v>36274</v>
      </c>
      <c r="B8091" s="151">
        <v>38983</v>
      </c>
      <c r="C8091" s="151" t="s">
        <v>2865</v>
      </c>
      <c r="D8091" s="151" t="s">
        <v>826</v>
      </c>
      <c r="E8091" s="151">
        <v>8.1616063000000008</v>
      </c>
      <c r="F8091" s="154" t="s">
        <v>10444</v>
      </c>
      <c r="G8091" s="156">
        <v>567.47648603900006</v>
      </c>
      <c r="H8091" s="156">
        <v>0</v>
      </c>
      <c r="I8091" s="156">
        <v>3169.9431506159999</v>
      </c>
      <c r="J8091" s="156" t="s">
        <v>4328</v>
      </c>
      <c r="K8091" s="151" t="str">
        <f>IFERROR(IF(VLOOKUP(B8091,comp!$D:$L,1,FALSE)=B8091,"",""),"Novo")</f>
        <v/>
      </c>
    </row>
    <row r="8092" spans="1:11">
      <c r="A8092" s="151">
        <v>36274</v>
      </c>
      <c r="B8092" s="151">
        <v>38984</v>
      </c>
      <c r="C8092" s="151" t="s">
        <v>2866</v>
      </c>
      <c r="D8092" s="151" t="s">
        <v>826</v>
      </c>
      <c r="E8092" s="151">
        <v>11.2193928</v>
      </c>
      <c r="F8092" s="154" t="s">
        <v>10445</v>
      </c>
      <c r="G8092" s="156">
        <v>1072.3495638239999</v>
      </c>
      <c r="H8092" s="156">
        <v>0</v>
      </c>
      <c r="I8092" s="156">
        <v>6120.8755538040004</v>
      </c>
      <c r="J8092" s="156" t="s">
        <v>4328</v>
      </c>
      <c r="K8092" s="151" t="str">
        <f>IFERROR(IF(VLOOKUP(B8092,comp!$D:$L,1,FALSE)=B8092,"",""),"Novo")</f>
        <v/>
      </c>
    </row>
    <row r="8093" spans="1:11">
      <c r="A8093" s="151">
        <v>36274</v>
      </c>
      <c r="B8093" s="151">
        <v>38985</v>
      </c>
      <c r="C8093" s="151" t="s">
        <v>2867</v>
      </c>
      <c r="D8093" s="151" t="s">
        <v>826</v>
      </c>
      <c r="E8093" s="151">
        <v>19.2889324</v>
      </c>
      <c r="F8093" s="154" t="s">
        <v>10446</v>
      </c>
      <c r="G8093" s="156">
        <v>3169.9431506159999</v>
      </c>
      <c r="H8093" s="156">
        <v>0</v>
      </c>
      <c r="I8093" s="156">
        <v>17.967395312000001</v>
      </c>
      <c r="J8093" s="156" t="s">
        <v>4328</v>
      </c>
      <c r="K8093" s="151" t="str">
        <f>IFERROR(IF(VLOOKUP(B8093,comp!$D:$L,1,FALSE)=B8093,"",""),"Novo")</f>
        <v/>
      </c>
    </row>
    <row r="8094" spans="1:11">
      <c r="A8094" s="151">
        <v>36274</v>
      </c>
      <c r="B8094" s="151">
        <v>38986</v>
      </c>
      <c r="C8094" s="151" t="s">
        <v>2868</v>
      </c>
      <c r="D8094" s="151" t="s">
        <v>826</v>
      </c>
      <c r="E8094" s="151">
        <v>26.803623900000002</v>
      </c>
      <c r="F8094" s="154" t="s">
        <v>10447</v>
      </c>
      <c r="G8094" s="156">
        <v>6120.8755538040004</v>
      </c>
      <c r="H8094" s="156">
        <v>0</v>
      </c>
      <c r="I8094" s="156">
        <v>47.704759199999998</v>
      </c>
      <c r="J8094" s="156" t="s">
        <v>4328</v>
      </c>
      <c r="K8094" s="151" t="str">
        <f>IFERROR(IF(VLOOKUP(B8094,comp!$D:$L,1,FALSE)=B8094,"",""),"Novo")</f>
        <v/>
      </c>
    </row>
    <row r="8095" spans="1:11">
      <c r="A8095" s="151">
        <v>36274</v>
      </c>
      <c r="B8095" s="151">
        <v>38987</v>
      </c>
      <c r="C8095" s="151" t="s">
        <v>6044</v>
      </c>
      <c r="D8095" s="151" t="s">
        <v>727</v>
      </c>
      <c r="E8095" s="151">
        <v>1.4524976000000001</v>
      </c>
      <c r="F8095" s="154" t="s">
        <v>8618</v>
      </c>
      <c r="G8095" s="156">
        <v>17.967395312000001</v>
      </c>
      <c r="H8095" s="156">
        <v>0</v>
      </c>
      <c r="I8095" s="156">
        <v>135.048775936</v>
      </c>
      <c r="J8095" s="156" t="s">
        <v>4328</v>
      </c>
      <c r="K8095" s="151" t="str">
        <f>IFERROR(IF(VLOOKUP(B8095,comp!$D:$L,1,FALSE)=B8095,"",""),"Novo")</f>
        <v/>
      </c>
    </row>
    <row r="8096" spans="1:11">
      <c r="A8096" s="151">
        <v>36274</v>
      </c>
      <c r="B8096" s="151">
        <v>38988</v>
      </c>
      <c r="C8096" s="151" t="s">
        <v>6045</v>
      </c>
      <c r="D8096" s="151" t="s">
        <v>727</v>
      </c>
      <c r="E8096" s="151">
        <v>2.3663075</v>
      </c>
      <c r="F8096" s="154" t="s">
        <v>10448</v>
      </c>
      <c r="G8096" s="156">
        <v>47.704759199999998</v>
      </c>
      <c r="H8096" s="156">
        <v>0</v>
      </c>
      <c r="I8096" s="156">
        <v>539.219438524</v>
      </c>
      <c r="J8096" s="156" t="s">
        <v>4328</v>
      </c>
      <c r="K8096" s="151" t="str">
        <f>IFERROR(IF(VLOOKUP(B8096,comp!$D:$L,1,FALSE)=B8096,"",""),"Novo")</f>
        <v/>
      </c>
    </row>
    <row r="8097" spans="1:11">
      <c r="A8097" s="151">
        <v>36274</v>
      </c>
      <c r="B8097" s="151">
        <v>38989</v>
      </c>
      <c r="C8097" s="151" t="s">
        <v>2918</v>
      </c>
      <c r="D8097" s="151" t="s">
        <v>727</v>
      </c>
      <c r="E8097" s="151">
        <v>3.9813907999999998</v>
      </c>
      <c r="F8097" s="154" t="s">
        <v>7930</v>
      </c>
      <c r="G8097" s="156">
        <v>135.048775936</v>
      </c>
      <c r="H8097" s="156">
        <v>0</v>
      </c>
      <c r="I8097" s="156">
        <v>1745.9033911159997</v>
      </c>
      <c r="J8097" s="156" t="s">
        <v>4328</v>
      </c>
      <c r="K8097" s="151" t="str">
        <f>IFERROR(IF(VLOOKUP(B8097,comp!$D:$L,1,FALSE)=B8097,"",""),"Novo")</f>
        <v/>
      </c>
    </row>
    <row r="8098" spans="1:11">
      <c r="A8098" s="151">
        <v>36274</v>
      </c>
      <c r="B8098" s="151">
        <v>38990</v>
      </c>
      <c r="C8098" s="151" t="s">
        <v>6046</v>
      </c>
      <c r="D8098" s="151" t="s">
        <v>727</v>
      </c>
      <c r="E8098" s="151">
        <v>7.9554358000000001</v>
      </c>
      <c r="F8098" s="154" t="s">
        <v>10449</v>
      </c>
      <c r="G8098" s="156">
        <v>539.219438524</v>
      </c>
      <c r="H8098" s="156">
        <v>0</v>
      </c>
      <c r="I8098" s="156">
        <v>2.2146325599999996</v>
      </c>
      <c r="J8098" s="156" t="s">
        <v>4328</v>
      </c>
      <c r="K8098" s="151" t="str">
        <f>IFERROR(IF(VLOOKUP(B8098,comp!$D:$L,1,FALSE)=B8098,"",""),"Novo")</f>
        <v/>
      </c>
    </row>
    <row r="8099" spans="1:11">
      <c r="A8099" s="151">
        <v>36274</v>
      </c>
      <c r="B8099" s="151">
        <v>38991</v>
      </c>
      <c r="C8099" s="151" t="s">
        <v>6047</v>
      </c>
      <c r="D8099" s="151" t="s">
        <v>727</v>
      </c>
      <c r="E8099" s="151">
        <v>14.315377099999999</v>
      </c>
      <c r="F8099" s="154" t="s">
        <v>10450</v>
      </c>
      <c r="G8099" s="156">
        <v>1745.9033911159997</v>
      </c>
      <c r="H8099" s="156">
        <v>0</v>
      </c>
      <c r="I8099" s="156">
        <v>14.972242531999999</v>
      </c>
      <c r="J8099" s="156" t="s">
        <v>4328</v>
      </c>
      <c r="K8099" s="151" t="str">
        <f>IFERROR(IF(VLOOKUP(B8099,comp!$D:$L,1,FALSE)=B8099,"",""),"Novo")</f>
        <v/>
      </c>
    </row>
    <row r="8100" spans="1:11">
      <c r="A8100" s="151">
        <v>36274</v>
      </c>
      <c r="B8100" s="151">
        <v>38992</v>
      </c>
      <c r="C8100" s="151" t="s">
        <v>6048</v>
      </c>
      <c r="D8100" s="151" t="s">
        <v>727</v>
      </c>
      <c r="E8100" s="151">
        <v>0.51028399999999996</v>
      </c>
      <c r="F8100" s="154" t="s">
        <v>7882</v>
      </c>
      <c r="G8100" s="156">
        <v>2.2146325599999996</v>
      </c>
      <c r="H8100" s="156">
        <v>0</v>
      </c>
      <c r="I8100" s="156">
        <v>33.84358512</v>
      </c>
      <c r="J8100" s="156" t="s">
        <v>4328</v>
      </c>
      <c r="K8100" s="151" t="str">
        <f>IFERROR(IF(VLOOKUP(B8100,comp!$D:$L,1,FALSE)=B8100,"",""),"Novo")</f>
        <v/>
      </c>
    </row>
    <row r="8101" spans="1:11">
      <c r="A8101" s="151">
        <v>36274</v>
      </c>
      <c r="B8101" s="151">
        <v>38993</v>
      </c>
      <c r="C8101" s="151" t="s">
        <v>6049</v>
      </c>
      <c r="D8101" s="151" t="s">
        <v>727</v>
      </c>
      <c r="E8101" s="151">
        <v>1.3261508</v>
      </c>
      <c r="F8101" s="154" t="s">
        <v>10451</v>
      </c>
      <c r="G8101" s="156">
        <v>14.972242531999999</v>
      </c>
      <c r="H8101" s="156">
        <v>0</v>
      </c>
      <c r="I8101" s="156">
        <v>69.25385782699999</v>
      </c>
      <c r="J8101" s="156" t="s">
        <v>4328</v>
      </c>
      <c r="K8101" s="151" t="str">
        <f>IFERROR(IF(VLOOKUP(B8101,comp!$D:$L,1,FALSE)=B8101,"",""),"Novo")</f>
        <v/>
      </c>
    </row>
    <row r="8102" spans="1:11">
      <c r="A8102" s="151">
        <v>36274</v>
      </c>
      <c r="B8102" s="151">
        <v>38996</v>
      </c>
      <c r="C8102" s="151" t="s">
        <v>6050</v>
      </c>
      <c r="D8102" s="151" t="s">
        <v>727</v>
      </c>
      <c r="E8102" s="151">
        <v>1.993144</v>
      </c>
      <c r="F8102" s="154" t="s">
        <v>10452</v>
      </c>
      <c r="G8102" s="156">
        <v>33.84358512</v>
      </c>
      <c r="H8102" s="156">
        <v>0</v>
      </c>
      <c r="I8102" s="156">
        <v>10.5979435</v>
      </c>
      <c r="J8102" s="156" t="s">
        <v>4328</v>
      </c>
      <c r="K8102" s="151" t="str">
        <f>IFERROR(IF(VLOOKUP(B8102,comp!$D:$L,1,FALSE)=B8102,"",""),"Novo")</f>
        <v/>
      </c>
    </row>
    <row r="8103" spans="1:11">
      <c r="A8103" s="151">
        <v>36274</v>
      </c>
      <c r="B8103" s="151">
        <v>38997</v>
      </c>
      <c r="C8103" s="151" t="s">
        <v>6051</v>
      </c>
      <c r="D8103" s="151" t="s">
        <v>727</v>
      </c>
      <c r="E8103" s="151">
        <v>2.8511262999999998</v>
      </c>
      <c r="F8103" s="154" t="s">
        <v>10453</v>
      </c>
      <c r="G8103" s="156">
        <v>69.25385782699999</v>
      </c>
      <c r="H8103" s="156">
        <v>0</v>
      </c>
      <c r="I8103" s="156">
        <v>67.731223689999993</v>
      </c>
      <c r="J8103" s="156" t="s">
        <v>4328</v>
      </c>
      <c r="K8103" s="151" t="str">
        <f>IFERROR(IF(VLOOKUP(B8103,comp!$D:$L,1,FALSE)=B8103,"",""),"Novo")</f>
        <v/>
      </c>
    </row>
    <row r="8104" spans="1:11">
      <c r="A8104" s="151">
        <v>36274</v>
      </c>
      <c r="B8104" s="151">
        <v>38998</v>
      </c>
      <c r="C8104" s="151" t="s">
        <v>6052</v>
      </c>
      <c r="D8104" s="151" t="s">
        <v>727</v>
      </c>
      <c r="E8104" s="151">
        <v>1.1155729999999999</v>
      </c>
      <c r="F8104" s="154" t="s">
        <v>10454</v>
      </c>
      <c r="G8104" s="156">
        <v>10.5979435</v>
      </c>
      <c r="H8104" s="156">
        <v>0</v>
      </c>
      <c r="I8104" s="156">
        <v>94.610160469000007</v>
      </c>
      <c r="J8104" s="156" t="s">
        <v>4328</v>
      </c>
      <c r="K8104" s="151" t="str">
        <f>IFERROR(IF(VLOOKUP(B8104,comp!$D:$L,1,FALSE)=B8104,"",""),"Novo")</f>
        <v/>
      </c>
    </row>
    <row r="8105" spans="1:11">
      <c r="A8105" s="151">
        <v>36274</v>
      </c>
      <c r="B8105" s="151">
        <v>38999</v>
      </c>
      <c r="C8105" s="151" t="s">
        <v>6053</v>
      </c>
      <c r="D8105" s="151" t="s">
        <v>727</v>
      </c>
      <c r="E8105" s="151">
        <v>2.8197844999999999</v>
      </c>
      <c r="F8105" s="154" t="s">
        <v>10455</v>
      </c>
      <c r="G8105" s="156">
        <v>67.731223689999993</v>
      </c>
      <c r="H8105" s="156">
        <v>0</v>
      </c>
      <c r="I8105" s="156">
        <v>32.001263657999999</v>
      </c>
      <c r="J8105" s="156" t="s">
        <v>4328</v>
      </c>
      <c r="K8105" s="151" t="str">
        <f>IFERROR(IF(VLOOKUP(B8105,comp!$D:$L,1,FALSE)=B8105,"",""),"Novo")</f>
        <v/>
      </c>
    </row>
    <row r="8106" spans="1:11">
      <c r="A8106" s="151">
        <v>36274</v>
      </c>
      <c r="B8106" s="151">
        <v>39000</v>
      </c>
      <c r="C8106" s="151" t="s">
        <v>6054</v>
      </c>
      <c r="D8106" s="151" t="s">
        <v>727</v>
      </c>
      <c r="E8106" s="151">
        <v>3.3325171</v>
      </c>
      <c r="F8106" s="154" t="s">
        <v>10456</v>
      </c>
      <c r="G8106" s="156">
        <v>94.610160469000007</v>
      </c>
      <c r="H8106" s="156">
        <v>0</v>
      </c>
      <c r="I8106" s="156">
        <v>85.717707599999997</v>
      </c>
      <c r="J8106" s="156" t="s">
        <v>4328</v>
      </c>
      <c r="K8106" s="151" t="str">
        <f>IFERROR(IF(VLOOKUP(B8106,comp!$D:$L,1,FALSE)=B8106,"",""),"Novo")</f>
        <v/>
      </c>
    </row>
    <row r="8107" spans="1:11">
      <c r="A8107" s="151">
        <v>36274</v>
      </c>
      <c r="B8107" s="151">
        <v>44173</v>
      </c>
      <c r="C8107" s="151" t="s">
        <v>6055</v>
      </c>
      <c r="D8107" s="151" t="s">
        <v>727</v>
      </c>
      <c r="E8107" s="151">
        <v>1.9382957999999999</v>
      </c>
      <c r="F8107" s="154" t="s">
        <v>10457</v>
      </c>
      <c r="G8107" s="156">
        <v>32.001263657999999</v>
      </c>
      <c r="H8107" s="156">
        <v>0</v>
      </c>
      <c r="I8107" s="156">
        <v>45.597472722000006</v>
      </c>
      <c r="J8107" s="156" t="s">
        <v>4328</v>
      </c>
      <c r="K8107" s="151" t="str">
        <f>IFERROR(IF(VLOOKUP(B8107,comp!$D:$L,1,FALSE)=B8107,"",""),"Novo")</f>
        <v/>
      </c>
    </row>
    <row r="8108" spans="1:11">
      <c r="A8108" s="151">
        <v>36274</v>
      </c>
      <c r="B8108" s="151">
        <v>44174</v>
      </c>
      <c r="C8108" s="151" t="s">
        <v>6056</v>
      </c>
      <c r="D8108" s="151" t="s">
        <v>727</v>
      </c>
      <c r="E8108" s="151">
        <v>3.17238</v>
      </c>
      <c r="F8108" s="154" t="s">
        <v>10458</v>
      </c>
      <c r="G8108" s="156">
        <v>85.717707599999997</v>
      </c>
      <c r="H8108" s="156">
        <v>0</v>
      </c>
      <c r="I8108" s="156">
        <v>35.495356779000005</v>
      </c>
      <c r="J8108" s="156" t="s">
        <v>4328</v>
      </c>
      <c r="K8108" s="151" t="str">
        <f>IFERROR(IF(VLOOKUP(B8108,comp!$D:$L,1,FALSE)=B8108,"",""),"Novo")</f>
        <v/>
      </c>
    </row>
    <row r="8109" spans="1:11">
      <c r="A8109" s="151">
        <v>36274</v>
      </c>
      <c r="B8109" s="151">
        <v>44175</v>
      </c>
      <c r="C8109" s="151" t="s">
        <v>6057</v>
      </c>
      <c r="D8109" s="151" t="s">
        <v>727</v>
      </c>
      <c r="E8109" s="151">
        <v>2.3134182000000001</v>
      </c>
      <c r="F8109" s="154" t="s">
        <v>8660</v>
      </c>
      <c r="G8109" s="156">
        <v>45.597472722000006</v>
      </c>
      <c r="H8109" s="156">
        <v>0</v>
      </c>
      <c r="I8109" s="156">
        <v>25.446425728000001</v>
      </c>
      <c r="J8109" s="156" t="s">
        <v>4328</v>
      </c>
      <c r="K8109" s="151" t="str">
        <f>IFERROR(IF(VLOOKUP(B8109,comp!$D:$L,1,FALSE)=B8109,"",""),"Novo")</f>
        <v/>
      </c>
    </row>
    <row r="8110" spans="1:11">
      <c r="A8110" s="151">
        <v>36274</v>
      </c>
      <c r="B8110" s="151">
        <v>44176</v>
      </c>
      <c r="C8110" s="151" t="s">
        <v>6058</v>
      </c>
      <c r="D8110" s="151" t="s">
        <v>826</v>
      </c>
      <c r="E8110" s="151">
        <v>2.0411361000000001</v>
      </c>
      <c r="F8110" s="154" t="s">
        <v>7454</v>
      </c>
      <c r="G8110" s="156">
        <v>35.495356779000005</v>
      </c>
      <c r="H8110" s="156">
        <v>0</v>
      </c>
      <c r="I8110" s="156">
        <v>399</v>
      </c>
      <c r="J8110" s="156" t="s">
        <v>4328</v>
      </c>
      <c r="K8110" s="151" t="str">
        <f>IFERROR(IF(VLOOKUP(B8110,comp!$D:$L,1,FALSE)=B8110,"",""),"Novo")</f>
        <v/>
      </c>
    </row>
    <row r="8111" spans="1:11">
      <c r="A8111" s="151">
        <v>36274</v>
      </c>
      <c r="B8111" s="151">
        <v>44177</v>
      </c>
      <c r="C8111" s="151" t="s">
        <v>6059</v>
      </c>
      <c r="D8111" s="151" t="s">
        <v>727</v>
      </c>
      <c r="E8111" s="151">
        <v>1.7286973999999999</v>
      </c>
      <c r="F8111" s="154" t="s">
        <v>10459</v>
      </c>
      <c r="G8111" s="156">
        <v>25.446425728000001</v>
      </c>
      <c r="H8111" s="156">
        <v>0</v>
      </c>
      <c r="I8111" s="156">
        <v>1327.1541089450002</v>
      </c>
      <c r="J8111" s="156" t="s">
        <v>4328</v>
      </c>
      <c r="K8111" s="151" t="str">
        <f>IFERROR(IF(VLOOKUP(B8111,comp!$D:$L,1,FALSE)=B8111,"",""),"Novo")</f>
        <v/>
      </c>
    </row>
    <row r="8112" spans="1:11">
      <c r="A8112" s="151">
        <v>36896</v>
      </c>
      <c r="B8112" s="151">
        <v>36896</v>
      </c>
      <c r="C8112" s="151" t="s">
        <v>2088</v>
      </c>
      <c r="D8112" s="151" t="s">
        <v>727</v>
      </c>
      <c r="E8112" s="151">
        <v>1</v>
      </c>
      <c r="F8112" s="154" t="s">
        <v>9470</v>
      </c>
      <c r="G8112" s="156">
        <v>399</v>
      </c>
      <c r="H8112" s="156">
        <v>0</v>
      </c>
      <c r="I8112" s="156">
        <v>1145.1815545680001</v>
      </c>
      <c r="J8112" s="156" t="s">
        <v>4328</v>
      </c>
      <c r="K8112" s="151" t="str">
        <f>IFERROR(IF(VLOOKUP(B8112,comp!$D:$L,1,FALSE)=B8112,"",""),"Novo")</f>
        <v/>
      </c>
    </row>
    <row r="8113" spans="1:11">
      <c r="A8113" s="151">
        <v>36896</v>
      </c>
      <c r="B8113" s="151">
        <v>599</v>
      </c>
      <c r="C8113" s="151" t="s">
        <v>2092</v>
      </c>
      <c r="D8113" s="151" t="s">
        <v>838</v>
      </c>
      <c r="E8113" s="151">
        <v>1.8237905000000001</v>
      </c>
      <c r="F8113" s="154" t="s">
        <v>10460</v>
      </c>
      <c r="G8113" s="156">
        <v>1327.1541089450002</v>
      </c>
      <c r="H8113" s="156">
        <v>0</v>
      </c>
      <c r="I8113" s="156">
        <v>662.79255239999998</v>
      </c>
      <c r="J8113" s="156" t="s">
        <v>4328</v>
      </c>
      <c r="K8113" s="151" t="str">
        <f>IFERROR(IF(VLOOKUP(B8113,comp!$D:$L,1,FALSE)=B8113,"",""),"Novo")</f>
        <v/>
      </c>
    </row>
    <row r="8114" spans="1:11">
      <c r="A8114" s="151">
        <v>36896</v>
      </c>
      <c r="B8114" s="151">
        <v>34364</v>
      </c>
      <c r="C8114" s="151" t="s">
        <v>2090</v>
      </c>
      <c r="D8114" s="151" t="s">
        <v>727</v>
      </c>
      <c r="E8114" s="151">
        <v>1.6941558000000001</v>
      </c>
      <c r="F8114" s="154" t="s">
        <v>10461</v>
      </c>
      <c r="G8114" s="156">
        <v>1145.1815545680001</v>
      </c>
      <c r="H8114" s="156">
        <v>0</v>
      </c>
      <c r="I8114" s="156">
        <v>1286.764135269</v>
      </c>
      <c r="J8114" s="156" t="s">
        <v>4328</v>
      </c>
      <c r="K8114" s="151" t="str">
        <f>IFERROR(IF(VLOOKUP(B8114,comp!$D:$L,1,FALSE)=B8114,"",""),"Novo")</f>
        <v/>
      </c>
    </row>
    <row r="8115" spans="1:11">
      <c r="A8115" s="151">
        <v>36896</v>
      </c>
      <c r="B8115" s="151">
        <v>34367</v>
      </c>
      <c r="C8115" s="151" t="s">
        <v>6060</v>
      </c>
      <c r="D8115" s="151" t="s">
        <v>727</v>
      </c>
      <c r="E8115" s="151">
        <v>1.2888527999999999</v>
      </c>
      <c r="F8115" s="154" t="s">
        <v>10462</v>
      </c>
      <c r="G8115" s="156">
        <v>662.79255239999998</v>
      </c>
      <c r="H8115" s="156">
        <v>0</v>
      </c>
      <c r="I8115" s="156">
        <v>106.36811325000001</v>
      </c>
      <c r="J8115" s="156" t="s">
        <v>4328</v>
      </c>
      <c r="K8115" s="151" t="str">
        <f>IFERROR(IF(VLOOKUP(B8115,comp!$D:$L,1,FALSE)=B8115,"",""),"Novo")</f>
        <v/>
      </c>
    </row>
    <row r="8116" spans="1:11">
      <c r="A8116" s="151">
        <v>36896</v>
      </c>
      <c r="B8116" s="151">
        <v>34369</v>
      </c>
      <c r="C8116" s="151" t="s">
        <v>6061</v>
      </c>
      <c r="D8116" s="151" t="s">
        <v>727</v>
      </c>
      <c r="E8116" s="151">
        <v>1.7958273</v>
      </c>
      <c r="F8116" s="154" t="s">
        <v>10463</v>
      </c>
      <c r="G8116" s="156">
        <v>1286.764135269</v>
      </c>
      <c r="H8116" s="156">
        <v>0</v>
      </c>
      <c r="I8116" s="156">
        <v>216.37248569400001</v>
      </c>
      <c r="J8116" s="156" t="s">
        <v>4328</v>
      </c>
      <c r="K8116" s="151" t="str">
        <f>IFERROR(IF(VLOOKUP(B8116,comp!$D:$L,1,FALSE)=B8116,"",""),"Novo")</f>
        <v/>
      </c>
    </row>
    <row r="8117" spans="1:11">
      <c r="A8117" s="151">
        <v>36896</v>
      </c>
      <c r="B8117" s="151">
        <v>34377</v>
      </c>
      <c r="C8117" s="151" t="s">
        <v>6062</v>
      </c>
      <c r="D8117" s="151" t="s">
        <v>727</v>
      </c>
      <c r="E8117" s="151">
        <v>0.51632500000000003</v>
      </c>
      <c r="F8117" s="154" t="s">
        <v>10464</v>
      </c>
      <c r="G8117" s="156">
        <v>106.36811325000001</v>
      </c>
      <c r="H8117" s="156">
        <v>0</v>
      </c>
      <c r="I8117" s="156">
        <v>2.1449990250000002</v>
      </c>
      <c r="J8117" s="156" t="s">
        <v>4328</v>
      </c>
      <c r="K8117" s="151" t="str">
        <f>IFERROR(IF(VLOOKUP(B8117,comp!$D:$L,1,FALSE)=B8117,"",""),"Novo")</f>
        <v/>
      </c>
    </row>
    <row r="8118" spans="1:11">
      <c r="A8118" s="151">
        <v>36896</v>
      </c>
      <c r="B8118" s="151">
        <v>34381</v>
      </c>
      <c r="C8118" s="151" t="s">
        <v>2087</v>
      </c>
      <c r="D8118" s="151" t="s">
        <v>727</v>
      </c>
      <c r="E8118" s="151">
        <v>0.7364117</v>
      </c>
      <c r="F8118" s="154" t="s">
        <v>10465</v>
      </c>
      <c r="G8118" s="156">
        <v>216.37248569400001</v>
      </c>
      <c r="H8118" s="156">
        <v>0</v>
      </c>
      <c r="I8118" s="156">
        <v>971.60527365399992</v>
      </c>
      <c r="J8118" s="156" t="s">
        <v>4328</v>
      </c>
      <c r="K8118" s="151" t="str">
        <f>IFERROR(IF(VLOOKUP(B8118,comp!$D:$L,1,FALSE)=B8118,"",""),"Novo")</f>
        <v/>
      </c>
    </row>
    <row r="8119" spans="1:11">
      <c r="A8119" s="151">
        <v>36896</v>
      </c>
      <c r="B8119" s="151">
        <v>36888</v>
      </c>
      <c r="C8119" s="151" t="s">
        <v>2049</v>
      </c>
      <c r="D8119" s="151" t="s">
        <v>826</v>
      </c>
      <c r="E8119" s="151">
        <v>7.3333300000000004E-2</v>
      </c>
      <c r="F8119" s="154" t="s">
        <v>10466</v>
      </c>
      <c r="G8119" s="156">
        <v>2.1449990250000002</v>
      </c>
      <c r="H8119" s="156">
        <v>0</v>
      </c>
      <c r="I8119" s="156">
        <v>0.147573868</v>
      </c>
      <c r="J8119" s="156" t="s">
        <v>4328</v>
      </c>
      <c r="K8119" s="151" t="str">
        <f>IFERROR(IF(VLOOKUP(B8119,comp!$D:$L,1,FALSE)=B8119,"",""),"Novo")</f>
        <v/>
      </c>
    </row>
    <row r="8120" spans="1:11">
      <c r="A8120" s="151">
        <v>36896</v>
      </c>
      <c r="B8120" s="151">
        <v>36897</v>
      </c>
      <c r="C8120" s="151" t="s">
        <v>6063</v>
      </c>
      <c r="D8120" s="151" t="s">
        <v>727</v>
      </c>
      <c r="E8120" s="151">
        <v>1.5604857999999999</v>
      </c>
      <c r="F8120" s="154" t="s">
        <v>10467</v>
      </c>
      <c r="G8120" s="156">
        <v>971.60527365399992</v>
      </c>
      <c r="H8120" s="156">
        <v>0</v>
      </c>
      <c r="I8120" s="156">
        <v>6537.9746897410005</v>
      </c>
      <c r="J8120" s="156" t="s">
        <v>4328</v>
      </c>
      <c r="K8120" s="151" t="str">
        <f>IFERROR(IF(VLOOKUP(B8120,comp!$D:$L,1,FALSE)=B8120,"",""),"Novo")</f>
        <v/>
      </c>
    </row>
    <row r="8121" spans="1:11">
      <c r="A8121" s="151">
        <v>36896</v>
      </c>
      <c r="B8121" s="151">
        <v>43657</v>
      </c>
      <c r="C8121" s="151" t="s">
        <v>2091</v>
      </c>
      <c r="D8121" s="151" t="s">
        <v>826</v>
      </c>
      <c r="E8121" s="151">
        <v>1.9240400000000001E-2</v>
      </c>
      <c r="F8121" s="154" t="s">
        <v>9451</v>
      </c>
      <c r="G8121" s="156">
        <v>0.147573868</v>
      </c>
      <c r="H8121" s="156">
        <v>0</v>
      </c>
      <c r="I8121" s="156">
        <v>841.39863294500003</v>
      </c>
      <c r="J8121" s="156" t="s">
        <v>4328</v>
      </c>
      <c r="K8121" s="151" t="str">
        <f>IFERROR(IF(VLOOKUP(B8121,comp!$D:$L,1,FALSE)=B8121,"",""),"Novo")</f>
        <v/>
      </c>
    </row>
    <row r="8122" spans="1:11">
      <c r="A8122" s="151">
        <v>36896</v>
      </c>
      <c r="B8122" s="151">
        <v>44053</v>
      </c>
      <c r="C8122" s="151" t="s">
        <v>6064</v>
      </c>
      <c r="D8122" s="151" t="s">
        <v>727</v>
      </c>
      <c r="E8122" s="151">
        <v>4.0479557000000002</v>
      </c>
      <c r="F8122" s="154" t="s">
        <v>10468</v>
      </c>
      <c r="G8122" s="156">
        <v>6537.9746897410005</v>
      </c>
      <c r="H8122" s="156">
        <v>0</v>
      </c>
      <c r="I8122" s="156">
        <v>1570.7539016539999</v>
      </c>
      <c r="J8122" s="156" t="s">
        <v>4328</v>
      </c>
      <c r="K8122" s="151" t="str">
        <f>IFERROR(IF(VLOOKUP(B8122,comp!$D:$L,1,FALSE)=B8122,"",""),"Novo")</f>
        <v/>
      </c>
    </row>
    <row r="8123" spans="1:11">
      <c r="A8123" s="151">
        <v>36896</v>
      </c>
      <c r="B8123" s="151">
        <v>44054</v>
      </c>
      <c r="C8123" s="151" t="s">
        <v>2089</v>
      </c>
      <c r="D8123" s="151" t="s">
        <v>727</v>
      </c>
      <c r="E8123" s="151">
        <v>1.4521645000000001</v>
      </c>
      <c r="F8123" s="154" t="s">
        <v>10469</v>
      </c>
      <c r="G8123" s="156">
        <v>841.39863294500003</v>
      </c>
      <c r="H8123" s="156">
        <v>0</v>
      </c>
      <c r="I8123" s="156">
        <v>4.0599999999999996</v>
      </c>
      <c r="J8123" s="156" t="s">
        <v>4328</v>
      </c>
      <c r="K8123" s="151" t="str">
        <f>IFERROR(IF(VLOOKUP(B8123,comp!$D:$L,1,FALSE)=B8123,"",""),"Novo")</f>
        <v/>
      </c>
    </row>
    <row r="8124" spans="1:11">
      <c r="A8124" s="151">
        <v>36896</v>
      </c>
      <c r="B8124" s="151">
        <v>44399</v>
      </c>
      <c r="C8124" s="151" t="s">
        <v>6065</v>
      </c>
      <c r="D8124" s="151" t="s">
        <v>727</v>
      </c>
      <c r="E8124" s="151">
        <v>1.9841268999999999</v>
      </c>
      <c r="F8124" s="154" t="s">
        <v>10470</v>
      </c>
      <c r="G8124" s="156">
        <v>1570.7539016539999</v>
      </c>
      <c r="H8124" s="156">
        <v>0</v>
      </c>
      <c r="I8124" s="156">
        <v>0.95</v>
      </c>
      <c r="J8124" s="156" t="s">
        <v>4328</v>
      </c>
      <c r="K8124" s="151" t="str">
        <f>IFERROR(IF(VLOOKUP(B8124,comp!$D:$L,1,FALSE)=B8124,"",""),"Novo")</f>
        <v/>
      </c>
    </row>
    <row r="8125" spans="1:11">
      <c r="A8125" s="151">
        <v>37370</v>
      </c>
      <c r="B8125" s="151">
        <v>37370</v>
      </c>
      <c r="C8125" s="151" t="s">
        <v>6066</v>
      </c>
      <c r="D8125" s="151" t="s">
        <v>852</v>
      </c>
      <c r="E8125" s="151">
        <v>1</v>
      </c>
      <c r="F8125" s="154" t="s">
        <v>9278</v>
      </c>
      <c r="G8125" s="156">
        <v>4.0599999999999996</v>
      </c>
      <c r="H8125" s="156">
        <v>0</v>
      </c>
      <c r="I8125" s="156">
        <v>1.34</v>
      </c>
      <c r="J8125" s="156" t="s">
        <v>4328</v>
      </c>
      <c r="K8125" s="151" t="str">
        <f>IFERROR(IF(VLOOKUP(B8125,comp!$D:$L,1,FALSE)=B8125,"",""),"Novo")</f>
        <v/>
      </c>
    </row>
    <row r="8126" spans="1:11">
      <c r="A8126" s="151">
        <v>37371</v>
      </c>
      <c r="B8126" s="151">
        <v>37371</v>
      </c>
      <c r="C8126" s="151" t="s">
        <v>6067</v>
      </c>
      <c r="D8126" s="151" t="s">
        <v>852</v>
      </c>
      <c r="E8126" s="151">
        <v>1</v>
      </c>
      <c r="F8126" s="154" t="s">
        <v>7683</v>
      </c>
      <c r="G8126" s="156">
        <v>0.95</v>
      </c>
      <c r="H8126" s="156">
        <v>0</v>
      </c>
      <c r="I8126" s="156">
        <v>0.04</v>
      </c>
      <c r="J8126" s="156" t="s">
        <v>4328</v>
      </c>
      <c r="K8126" s="151" t="str">
        <f>IFERROR(IF(VLOOKUP(B8126,comp!$D:$L,1,FALSE)=B8126,"",""),"Novo")</f>
        <v/>
      </c>
    </row>
    <row r="8127" spans="1:11">
      <c r="A8127" s="151">
        <v>37372</v>
      </c>
      <c r="B8127" s="151">
        <v>37372</v>
      </c>
      <c r="C8127" s="151" t="s">
        <v>6068</v>
      </c>
      <c r="D8127" s="151" t="s">
        <v>852</v>
      </c>
      <c r="E8127" s="151">
        <v>1</v>
      </c>
      <c r="F8127" s="154" t="s">
        <v>9718</v>
      </c>
      <c r="G8127" s="156">
        <v>1.34</v>
      </c>
      <c r="H8127" s="156">
        <v>0</v>
      </c>
      <c r="I8127" s="156">
        <v>5.17</v>
      </c>
      <c r="J8127" s="156" t="s">
        <v>4328</v>
      </c>
      <c r="K8127" s="151" t="str">
        <f>IFERROR(IF(VLOOKUP(B8127,comp!$D:$L,1,FALSE)=B8127,"",""),"Novo")</f>
        <v/>
      </c>
    </row>
    <row r="8128" spans="1:11">
      <c r="A8128" s="151">
        <v>37373</v>
      </c>
      <c r="B8128" s="151">
        <v>37373</v>
      </c>
      <c r="C8128" s="151" t="s">
        <v>6069</v>
      </c>
      <c r="D8128" s="151" t="s">
        <v>852</v>
      </c>
      <c r="E8128" s="151">
        <v>1</v>
      </c>
      <c r="F8128" s="154" t="s">
        <v>8393</v>
      </c>
      <c r="G8128" s="156">
        <v>0.04</v>
      </c>
      <c r="H8128" s="156">
        <v>0</v>
      </c>
      <c r="I8128" s="156">
        <v>85.310820000000007</v>
      </c>
      <c r="J8128" s="156" t="s">
        <v>4328</v>
      </c>
      <c r="K8128" s="151" t="str">
        <f>IFERROR(IF(VLOOKUP(B8128,comp!$D:$L,1,FALSE)=B8128,"",""),"Novo")</f>
        <v/>
      </c>
    </row>
    <row r="8129" spans="1:11">
      <c r="A8129" s="151">
        <v>37458</v>
      </c>
      <c r="B8129" s="151">
        <v>37458</v>
      </c>
      <c r="C8129" s="151" t="s">
        <v>6070</v>
      </c>
      <c r="D8129" s="151" t="s">
        <v>826</v>
      </c>
      <c r="E8129" s="151">
        <v>1</v>
      </c>
      <c r="F8129" s="154" t="s">
        <v>7583</v>
      </c>
      <c r="G8129" s="156">
        <v>5.17</v>
      </c>
      <c r="H8129" s="156">
        <v>0</v>
      </c>
      <c r="I8129" s="156">
        <v>55.178616599999998</v>
      </c>
      <c r="J8129" s="156" t="s">
        <v>4328</v>
      </c>
      <c r="K8129" s="151" t="str">
        <f>IFERROR(IF(VLOOKUP(B8129,comp!$D:$L,1,FALSE)=B8129,"",""),"Novo")</f>
        <v/>
      </c>
    </row>
    <row r="8130" spans="1:11">
      <c r="A8130" s="151">
        <v>37458</v>
      </c>
      <c r="B8130" s="151">
        <v>20185</v>
      </c>
      <c r="C8130" s="151" t="s">
        <v>6071</v>
      </c>
      <c r="D8130" s="151" t="s">
        <v>826</v>
      </c>
      <c r="E8130" s="151">
        <v>4.0624200000000004</v>
      </c>
      <c r="F8130" s="154" t="s">
        <v>9552</v>
      </c>
      <c r="G8130" s="156">
        <v>85.310820000000007</v>
      </c>
      <c r="H8130" s="156">
        <v>0</v>
      </c>
      <c r="I8130" s="156">
        <v>0.35495550000000003</v>
      </c>
      <c r="J8130" s="156" t="s">
        <v>4328</v>
      </c>
      <c r="K8130" s="151" t="str">
        <f>IFERROR(IF(VLOOKUP(B8130,comp!$D:$L,1,FALSE)=B8130,"",""),"Novo")</f>
        <v/>
      </c>
    </row>
    <row r="8131" spans="1:11">
      <c r="A8131" s="151">
        <v>37458</v>
      </c>
      <c r="B8131" s="151">
        <v>20260</v>
      </c>
      <c r="C8131" s="151" t="s">
        <v>6072</v>
      </c>
      <c r="D8131" s="151" t="s">
        <v>727</v>
      </c>
      <c r="E8131" s="151">
        <v>3.26694</v>
      </c>
      <c r="F8131" s="154" t="s">
        <v>10471</v>
      </c>
      <c r="G8131" s="156">
        <v>55.178616599999998</v>
      </c>
      <c r="H8131" s="156">
        <v>0</v>
      </c>
      <c r="I8131" s="156">
        <v>1.0075091999999999</v>
      </c>
      <c r="J8131" s="156" t="s">
        <v>4328</v>
      </c>
      <c r="K8131" s="151" t="str">
        <f>IFERROR(IF(VLOOKUP(B8131,comp!$D:$L,1,FALSE)=B8131,"",""),"Novo")</f>
        <v/>
      </c>
    </row>
    <row r="8132" spans="1:11">
      <c r="A8132" s="151">
        <v>37458</v>
      </c>
      <c r="B8132" s="151">
        <v>37454</v>
      </c>
      <c r="C8132" s="151" t="s">
        <v>6073</v>
      </c>
      <c r="D8132" s="151" t="s">
        <v>826</v>
      </c>
      <c r="E8132" s="151">
        <v>0.26293</v>
      </c>
      <c r="F8132" s="154" t="s">
        <v>7767</v>
      </c>
      <c r="G8132" s="156">
        <v>0.35495550000000003</v>
      </c>
      <c r="H8132" s="156">
        <v>0</v>
      </c>
      <c r="I8132" s="156">
        <v>0.65007090000000001</v>
      </c>
      <c r="J8132" s="156" t="s">
        <v>4328</v>
      </c>
      <c r="K8132" s="151" t="str">
        <f>IFERROR(IF(VLOOKUP(B8132,comp!$D:$L,1,FALSE)=B8132,"",""),"Novo")</f>
        <v/>
      </c>
    </row>
    <row r="8133" spans="1:11">
      <c r="A8133" s="151">
        <v>37458</v>
      </c>
      <c r="B8133" s="151">
        <v>37455</v>
      </c>
      <c r="C8133" s="151" t="s">
        <v>6074</v>
      </c>
      <c r="D8133" s="151" t="s">
        <v>826</v>
      </c>
      <c r="E8133" s="151">
        <v>0.44189000000000001</v>
      </c>
      <c r="F8133" s="154" t="s">
        <v>10472</v>
      </c>
      <c r="G8133" s="156">
        <v>1.0075091999999999</v>
      </c>
      <c r="H8133" s="156">
        <v>0</v>
      </c>
      <c r="I8133" s="156">
        <v>2.3435364000000001</v>
      </c>
      <c r="J8133" s="156" t="s">
        <v>4328</v>
      </c>
      <c r="K8133" s="151" t="str">
        <f>IFERROR(IF(VLOOKUP(B8133,comp!$D:$L,1,FALSE)=B8133,"",""),"Novo")</f>
        <v/>
      </c>
    </row>
    <row r="8134" spans="1:11">
      <c r="A8134" s="151">
        <v>37458</v>
      </c>
      <c r="B8134" s="151">
        <v>37456</v>
      </c>
      <c r="C8134" s="151" t="s">
        <v>6075</v>
      </c>
      <c r="D8134" s="151" t="s">
        <v>826</v>
      </c>
      <c r="E8134" s="151">
        <v>0.35522999999999999</v>
      </c>
      <c r="F8134" s="154" t="s">
        <v>10473</v>
      </c>
      <c r="G8134" s="156">
        <v>0.65007090000000001</v>
      </c>
      <c r="H8134" s="156">
        <v>0</v>
      </c>
      <c r="I8134" s="156">
        <v>10.197831600000001</v>
      </c>
      <c r="J8134" s="156" t="s">
        <v>4328</v>
      </c>
      <c r="K8134" s="151" t="str">
        <f>IFERROR(IF(VLOOKUP(B8134,comp!$D:$L,1,FALSE)=B8134,"",""),"Novo")</f>
        <v/>
      </c>
    </row>
    <row r="8135" spans="1:11">
      <c r="A8135" s="151">
        <v>37458</v>
      </c>
      <c r="B8135" s="151">
        <v>37457</v>
      </c>
      <c r="C8135" s="151" t="s">
        <v>6076</v>
      </c>
      <c r="D8135" s="151" t="s">
        <v>826</v>
      </c>
      <c r="E8135" s="151">
        <v>0.67342999999999997</v>
      </c>
      <c r="F8135" s="154" t="s">
        <v>10474</v>
      </c>
      <c r="G8135" s="156">
        <v>2.3435364000000001</v>
      </c>
      <c r="H8135" s="156">
        <v>0</v>
      </c>
      <c r="I8135" s="156">
        <v>60.199675200000001</v>
      </c>
      <c r="J8135" s="156" t="s">
        <v>4328</v>
      </c>
      <c r="K8135" s="151" t="str">
        <f>IFERROR(IF(VLOOKUP(B8135,comp!$D:$L,1,FALSE)=B8135,"",""),"Novo")</f>
        <v/>
      </c>
    </row>
    <row r="8136" spans="1:11">
      <c r="A8136" s="151">
        <v>37458</v>
      </c>
      <c r="B8136" s="151">
        <v>37459</v>
      </c>
      <c r="C8136" s="151" t="s">
        <v>6077</v>
      </c>
      <c r="D8136" s="151" t="s">
        <v>826</v>
      </c>
      <c r="E8136" s="151">
        <v>1.40466</v>
      </c>
      <c r="F8136" s="154" t="s">
        <v>10475</v>
      </c>
      <c r="G8136" s="156">
        <v>10.197831600000001</v>
      </c>
      <c r="H8136" s="156">
        <v>0</v>
      </c>
      <c r="I8136" s="156">
        <v>32.259378900000002</v>
      </c>
      <c r="J8136" s="156" t="s">
        <v>4328</v>
      </c>
      <c r="K8136" s="151" t="str">
        <f>IFERROR(IF(VLOOKUP(B8136,comp!$D:$L,1,FALSE)=B8136,"",""),"Novo")</f>
        <v/>
      </c>
    </row>
    <row r="8137" spans="1:11">
      <c r="A8137" s="151">
        <v>37458</v>
      </c>
      <c r="B8137" s="151">
        <v>37460</v>
      </c>
      <c r="C8137" s="151" t="s">
        <v>6078</v>
      </c>
      <c r="D8137" s="151" t="s">
        <v>826</v>
      </c>
      <c r="E8137" s="151">
        <v>3.4126799999999999</v>
      </c>
      <c r="F8137" s="154" t="s">
        <v>10476</v>
      </c>
      <c r="G8137" s="156">
        <v>60.199675200000001</v>
      </c>
      <c r="H8137" s="156">
        <v>0</v>
      </c>
      <c r="I8137" s="156">
        <v>360000</v>
      </c>
      <c r="J8137" s="156" t="s">
        <v>4328</v>
      </c>
      <c r="K8137" s="151" t="str">
        <f>IFERROR(IF(VLOOKUP(B8137,comp!$D:$L,1,FALSE)=B8137,"",""),"Novo")</f>
        <v/>
      </c>
    </row>
    <row r="8138" spans="1:11">
      <c r="A8138" s="151">
        <v>37458</v>
      </c>
      <c r="B8138" s="151">
        <v>37461</v>
      </c>
      <c r="C8138" s="151" t="s">
        <v>6079</v>
      </c>
      <c r="D8138" s="151" t="s">
        <v>826</v>
      </c>
      <c r="E8138" s="151">
        <v>2.4987900000000001</v>
      </c>
      <c r="F8138" s="154" t="s">
        <v>9263</v>
      </c>
      <c r="G8138" s="156">
        <v>32.259378900000002</v>
      </c>
      <c r="H8138" s="156">
        <v>0</v>
      </c>
      <c r="I8138" s="156">
        <v>857431.62048090796</v>
      </c>
      <c r="J8138" s="156" t="s">
        <v>4328</v>
      </c>
      <c r="K8138" s="151" t="str">
        <f>IFERROR(IF(VLOOKUP(B8138,comp!$D:$L,1,FALSE)=B8138,"",""),"Novo")</f>
        <v/>
      </c>
    </row>
    <row r="8139" spans="1:11">
      <c r="A8139" s="151">
        <v>37514</v>
      </c>
      <c r="B8139" s="151">
        <v>37514</v>
      </c>
      <c r="C8139" s="151" t="s">
        <v>1583</v>
      </c>
      <c r="D8139" s="151" t="s">
        <v>727</v>
      </c>
      <c r="E8139" s="151">
        <v>1</v>
      </c>
      <c r="F8139" s="154" t="s">
        <v>10477</v>
      </c>
      <c r="G8139" s="156">
        <v>360000</v>
      </c>
      <c r="H8139" s="156">
        <v>0</v>
      </c>
      <c r="I8139" s="156">
        <v>829549.53577521001</v>
      </c>
      <c r="J8139" s="156" t="s">
        <v>4328</v>
      </c>
      <c r="K8139" s="151" t="str">
        <f>IFERROR(IF(VLOOKUP(B8139,comp!$D:$L,1,FALSE)=B8139,"",""),"Novo")</f>
        <v/>
      </c>
    </row>
    <row r="8140" spans="1:11">
      <c r="A8140" s="151">
        <v>37514</v>
      </c>
      <c r="B8140" s="151">
        <v>37519</v>
      </c>
      <c r="C8140" s="151" t="s">
        <v>6080</v>
      </c>
      <c r="D8140" s="151" t="s">
        <v>727</v>
      </c>
      <c r="E8140" s="151">
        <v>1.5432934</v>
      </c>
      <c r="F8140" s="154" t="s">
        <v>10478</v>
      </c>
      <c r="G8140" s="156">
        <v>857431.62048090796</v>
      </c>
      <c r="H8140" s="156">
        <v>0</v>
      </c>
      <c r="I8140" s="156">
        <v>1234701.5579382752</v>
      </c>
      <c r="J8140" s="156" t="s">
        <v>4328</v>
      </c>
      <c r="K8140" s="151" t="str">
        <f>IFERROR(IF(VLOOKUP(B8140,comp!$D:$L,1,FALSE)=B8140,"",""),"Novo")</f>
        <v/>
      </c>
    </row>
    <row r="8141" spans="1:11">
      <c r="A8141" s="151">
        <v>37514</v>
      </c>
      <c r="B8141" s="151">
        <v>37520</v>
      </c>
      <c r="C8141" s="151" t="s">
        <v>1635</v>
      </c>
      <c r="D8141" s="151" t="s">
        <v>727</v>
      </c>
      <c r="E8141" s="151">
        <v>1.5179935</v>
      </c>
      <c r="F8141" s="154" t="s">
        <v>10479</v>
      </c>
      <c r="G8141" s="156">
        <v>829549.53577521001</v>
      </c>
      <c r="H8141" s="156">
        <v>0</v>
      </c>
      <c r="I8141" s="156">
        <v>1310113.0516428899</v>
      </c>
      <c r="J8141" s="156" t="s">
        <v>4328</v>
      </c>
      <c r="K8141" s="151" t="str">
        <f>IFERROR(IF(VLOOKUP(B8141,comp!$D:$L,1,FALSE)=B8141,"",""),"Novo")</f>
        <v/>
      </c>
    </row>
    <row r="8142" spans="1:11">
      <c r="A8142" s="151">
        <v>37514</v>
      </c>
      <c r="B8142" s="151">
        <v>37521</v>
      </c>
      <c r="C8142" s="151" t="s">
        <v>6081</v>
      </c>
      <c r="D8142" s="151" t="s">
        <v>727</v>
      </c>
      <c r="E8142" s="151">
        <v>1.8519521000000001</v>
      </c>
      <c r="F8142" s="154" t="s">
        <v>10480</v>
      </c>
      <c r="G8142" s="156">
        <v>1234701.5579382752</v>
      </c>
      <c r="H8142" s="156">
        <v>0</v>
      </c>
      <c r="I8142" s="156">
        <v>616648.5</v>
      </c>
      <c r="J8142" s="156" t="s">
        <v>4328</v>
      </c>
      <c r="K8142" s="151" t="str">
        <f>IFERROR(IF(VLOOKUP(B8142,comp!$D:$L,1,FALSE)=B8142,"",""),"Novo")</f>
        <v/>
      </c>
    </row>
    <row r="8143" spans="1:11">
      <c r="A8143" s="151">
        <v>37514</v>
      </c>
      <c r="B8143" s="151">
        <v>37522</v>
      </c>
      <c r="C8143" s="151" t="s">
        <v>6082</v>
      </c>
      <c r="D8143" s="151" t="s">
        <v>727</v>
      </c>
      <c r="E8143" s="151">
        <v>1.9076694999999999</v>
      </c>
      <c r="F8143" s="154" t="s">
        <v>10481</v>
      </c>
      <c r="G8143" s="156">
        <v>1310113.0516428899</v>
      </c>
      <c r="H8143" s="156">
        <v>0</v>
      </c>
      <c r="I8143" s="156">
        <v>780160.933312312</v>
      </c>
      <c r="J8143" s="156" t="s">
        <v>4328</v>
      </c>
      <c r="K8143" s="151" t="str">
        <f>IFERROR(IF(VLOOKUP(B8143,comp!$D:$L,1,FALSE)=B8143,"",""),"Novo")</f>
        <v/>
      </c>
    </row>
    <row r="8144" spans="1:11">
      <c r="A8144" s="151">
        <v>37515</v>
      </c>
      <c r="B8144" s="151">
        <v>37515</v>
      </c>
      <c r="C8144" s="151" t="s">
        <v>1582</v>
      </c>
      <c r="D8144" s="151" t="s">
        <v>727</v>
      </c>
      <c r="E8144" s="151">
        <v>1</v>
      </c>
      <c r="F8144" s="154" t="s">
        <v>10482</v>
      </c>
      <c r="G8144" s="156">
        <v>616648.5</v>
      </c>
      <c r="H8144" s="156">
        <v>0</v>
      </c>
      <c r="I8144" s="156">
        <v>1.89</v>
      </c>
      <c r="J8144" s="156" t="s">
        <v>4328</v>
      </c>
      <c r="K8144" s="151" t="str">
        <f>IFERROR(IF(VLOOKUP(B8144,comp!$D:$L,1,FALSE)=B8144,"",""),"Novo")</f>
        <v/>
      </c>
    </row>
    <row r="8145" spans="1:11">
      <c r="A8145" s="151">
        <v>37515</v>
      </c>
      <c r="B8145" s="151">
        <v>37523</v>
      </c>
      <c r="C8145" s="151" t="s">
        <v>6083</v>
      </c>
      <c r="D8145" s="151" t="s">
        <v>727</v>
      </c>
      <c r="E8145" s="151">
        <v>1.1247947</v>
      </c>
      <c r="F8145" s="154" t="s">
        <v>10483</v>
      </c>
      <c r="G8145" s="156">
        <v>780160.933312312</v>
      </c>
      <c r="H8145" s="156">
        <v>0</v>
      </c>
      <c r="I8145" s="156">
        <v>2.2683242159999994</v>
      </c>
      <c r="J8145" s="156" t="s">
        <v>4328</v>
      </c>
      <c r="K8145" s="151" t="str">
        <f>IFERROR(IF(VLOOKUP(B8145,comp!$D:$L,1,FALSE)=B8145,"",""),"Novo")</f>
        <v/>
      </c>
    </row>
    <row r="8146" spans="1:11">
      <c r="A8146" s="151">
        <v>37524</v>
      </c>
      <c r="B8146" s="151">
        <v>37524</v>
      </c>
      <c r="C8146" s="151" t="s">
        <v>6084</v>
      </c>
      <c r="D8146" s="151" t="s">
        <v>826</v>
      </c>
      <c r="E8146" s="151">
        <v>1</v>
      </c>
      <c r="F8146" s="154" t="s">
        <v>7335</v>
      </c>
      <c r="G8146" s="156">
        <v>1.89</v>
      </c>
      <c r="H8146" s="156">
        <v>0</v>
      </c>
      <c r="I8146" s="156">
        <v>38.779321776000003</v>
      </c>
      <c r="J8146" s="156" t="s">
        <v>4328</v>
      </c>
      <c r="K8146" s="151" t="str">
        <f>IFERROR(IF(VLOOKUP(B8146,comp!$D:$L,1,FALSE)=B8146,"",""),"Novo")</f>
        <v/>
      </c>
    </row>
    <row r="8147" spans="1:11">
      <c r="A8147" s="151">
        <v>37524</v>
      </c>
      <c r="B8147" s="151">
        <v>7170</v>
      </c>
      <c r="C8147" s="151" t="s">
        <v>6085</v>
      </c>
      <c r="D8147" s="151" t="s">
        <v>838</v>
      </c>
      <c r="E8147" s="151">
        <v>1.0958087999999999</v>
      </c>
      <c r="F8147" s="154" t="s">
        <v>10184</v>
      </c>
      <c r="G8147" s="156">
        <v>2.2683242159999994</v>
      </c>
      <c r="H8147" s="156">
        <v>0</v>
      </c>
      <c r="I8147" s="156">
        <v>3.5322622620000002</v>
      </c>
      <c r="J8147" s="156" t="s">
        <v>4328</v>
      </c>
      <c r="K8147" s="151" t="str">
        <f>IFERROR(IF(VLOOKUP(B8147,comp!$D:$L,1,FALSE)=B8147,"",""),"Novo")</f>
        <v/>
      </c>
    </row>
    <row r="8148" spans="1:11">
      <c r="A8148" s="151">
        <v>37524</v>
      </c>
      <c r="B8148" s="151">
        <v>36887</v>
      </c>
      <c r="C8148" s="151" t="s">
        <v>6086</v>
      </c>
      <c r="D8148" s="151" t="s">
        <v>838</v>
      </c>
      <c r="E8148" s="151">
        <v>4.5302946000000004</v>
      </c>
      <c r="F8148" s="154" t="s">
        <v>8124</v>
      </c>
      <c r="G8148" s="156">
        <v>38.779321776000003</v>
      </c>
      <c r="H8148" s="156">
        <v>0</v>
      </c>
      <c r="I8148" s="156">
        <v>16.53</v>
      </c>
      <c r="J8148" s="156" t="s">
        <v>4328</v>
      </c>
      <c r="K8148" s="151" t="str">
        <f>IFERROR(IF(VLOOKUP(B8148,comp!$D:$L,1,FALSE)=B8148,"",""),"Novo")</f>
        <v/>
      </c>
    </row>
    <row r="8149" spans="1:11">
      <c r="A8149" s="151">
        <v>37524</v>
      </c>
      <c r="B8149" s="151">
        <v>37525</v>
      </c>
      <c r="C8149" s="151" t="s">
        <v>6087</v>
      </c>
      <c r="D8149" s="151" t="s">
        <v>826</v>
      </c>
      <c r="E8149" s="151">
        <v>1.3690939</v>
      </c>
      <c r="F8149" s="154" t="s">
        <v>7610</v>
      </c>
      <c r="G8149" s="156">
        <v>3.5322622620000002</v>
      </c>
      <c r="H8149" s="156">
        <v>0</v>
      </c>
      <c r="I8149" s="156">
        <v>734.59999265399995</v>
      </c>
      <c r="J8149" s="156" t="s">
        <v>4328</v>
      </c>
      <c r="K8149" s="151" t="str">
        <f>IFERROR(IF(VLOOKUP(B8149,comp!$D:$L,1,FALSE)=B8149,"",""),"Novo")</f>
        <v/>
      </c>
    </row>
    <row r="8150" spans="1:11">
      <c r="A8150" s="151">
        <v>37532</v>
      </c>
      <c r="B8150" s="151">
        <v>37532</v>
      </c>
      <c r="C8150" s="151" t="s">
        <v>6088</v>
      </c>
      <c r="D8150" s="151" t="s">
        <v>828</v>
      </c>
      <c r="E8150" s="151">
        <v>1</v>
      </c>
      <c r="F8150" s="154" t="s">
        <v>10484</v>
      </c>
      <c r="G8150" s="156">
        <v>16.53</v>
      </c>
      <c r="H8150" s="156">
        <v>0</v>
      </c>
      <c r="I8150" s="156">
        <v>28.865198543999998</v>
      </c>
      <c r="J8150" s="156" t="s">
        <v>4328</v>
      </c>
      <c r="K8150" s="151" t="str">
        <f>IFERROR(IF(VLOOKUP(B8150,comp!$D:$L,1,FALSE)=B8150,"",""),"Novo")</f>
        <v/>
      </c>
    </row>
    <row r="8151" spans="1:11">
      <c r="A8151" s="151">
        <v>37532</v>
      </c>
      <c r="B8151" s="151">
        <v>11427</v>
      </c>
      <c r="C8151" s="151" t="s">
        <v>6089</v>
      </c>
      <c r="D8151" s="151" t="s">
        <v>828</v>
      </c>
      <c r="E8151" s="151">
        <v>6.6666666000000001</v>
      </c>
      <c r="F8151" s="154" t="s">
        <v>10485</v>
      </c>
      <c r="G8151" s="156">
        <v>734.59999265399995</v>
      </c>
      <c r="H8151" s="156">
        <v>0</v>
      </c>
      <c r="I8151" s="156">
        <v>28.865198543999998</v>
      </c>
      <c r="J8151" s="156" t="s">
        <v>4328</v>
      </c>
      <c r="K8151" s="151" t="str">
        <f>IFERROR(IF(VLOOKUP(B8151,comp!$D:$L,1,FALSE)=B8151,"",""),"Novo")</f>
        <v/>
      </c>
    </row>
    <row r="8152" spans="1:11">
      <c r="A8152" s="151">
        <v>37532</v>
      </c>
      <c r="B8152" s="151">
        <v>37533</v>
      </c>
      <c r="C8152" s="151" t="s">
        <v>6090</v>
      </c>
      <c r="D8152" s="151" t="s">
        <v>828</v>
      </c>
      <c r="E8152" s="151">
        <v>1.3216665999999999</v>
      </c>
      <c r="F8152" s="154" t="s">
        <v>10486</v>
      </c>
      <c r="G8152" s="156">
        <v>28.865198543999998</v>
      </c>
      <c r="H8152" s="156">
        <v>0</v>
      </c>
      <c r="I8152" s="156">
        <v>28.865198543999998</v>
      </c>
      <c r="J8152" s="156" t="s">
        <v>4328</v>
      </c>
      <c r="K8152" s="151" t="str">
        <f>IFERROR(IF(VLOOKUP(B8152,comp!$D:$L,1,FALSE)=B8152,"",""),"Novo")</f>
        <v/>
      </c>
    </row>
    <row r="8153" spans="1:11">
      <c r="A8153" s="151">
        <v>37532</v>
      </c>
      <c r="B8153" s="151">
        <v>37534</v>
      </c>
      <c r="C8153" s="151" t="s">
        <v>6091</v>
      </c>
      <c r="D8153" s="151" t="s">
        <v>828</v>
      </c>
      <c r="E8153" s="151">
        <v>1.3216665999999999</v>
      </c>
      <c r="F8153" s="154" t="s">
        <v>10486</v>
      </c>
      <c r="G8153" s="156">
        <v>28.865198543999998</v>
      </c>
      <c r="H8153" s="156">
        <v>0</v>
      </c>
      <c r="I8153" s="156">
        <v>16.53</v>
      </c>
      <c r="J8153" s="156" t="s">
        <v>4328</v>
      </c>
      <c r="K8153" s="151" t="str">
        <f>IFERROR(IF(VLOOKUP(B8153,comp!$D:$L,1,FALSE)=B8153,"",""),"Novo")</f>
        <v/>
      </c>
    </row>
    <row r="8154" spans="1:11">
      <c r="A8154" s="151">
        <v>37532</v>
      </c>
      <c r="B8154" s="151">
        <v>37535</v>
      </c>
      <c r="C8154" s="151" t="s">
        <v>6092</v>
      </c>
      <c r="D8154" s="151" t="s">
        <v>828</v>
      </c>
      <c r="E8154" s="151">
        <v>1.3216665999999999</v>
      </c>
      <c r="F8154" s="154" t="s">
        <v>10486</v>
      </c>
      <c r="G8154" s="156">
        <v>28.865198543999998</v>
      </c>
      <c r="H8154" s="156">
        <v>0</v>
      </c>
      <c r="I8154" s="156">
        <v>16.53</v>
      </c>
      <c r="J8154" s="156" t="s">
        <v>4328</v>
      </c>
      <c r="K8154" s="151" t="str">
        <f>IFERROR(IF(VLOOKUP(B8154,comp!$D:$L,1,FALSE)=B8154,"",""),"Novo")</f>
        <v/>
      </c>
    </row>
    <row r="8155" spans="1:11">
      <c r="A8155" s="151">
        <v>37532</v>
      </c>
      <c r="B8155" s="151">
        <v>37536</v>
      </c>
      <c r="C8155" s="151" t="s">
        <v>6093</v>
      </c>
      <c r="D8155" s="151" t="s">
        <v>828</v>
      </c>
      <c r="E8155" s="151">
        <v>1</v>
      </c>
      <c r="F8155" s="154" t="s">
        <v>10484</v>
      </c>
      <c r="G8155" s="156">
        <v>16.53</v>
      </c>
      <c r="H8155" s="156">
        <v>0</v>
      </c>
      <c r="I8155" s="156">
        <v>19.61</v>
      </c>
      <c r="J8155" s="156" t="s">
        <v>4328</v>
      </c>
      <c r="K8155" s="151" t="str">
        <f>IFERROR(IF(VLOOKUP(B8155,comp!$D:$L,1,FALSE)=B8155,"",""),"Novo")</f>
        <v/>
      </c>
    </row>
    <row r="8156" spans="1:11">
      <c r="A8156" s="151">
        <v>37532</v>
      </c>
      <c r="B8156" s="151">
        <v>37537</v>
      </c>
      <c r="C8156" s="151" t="s">
        <v>6094</v>
      </c>
      <c r="D8156" s="151" t="s">
        <v>828</v>
      </c>
      <c r="E8156" s="151">
        <v>1</v>
      </c>
      <c r="F8156" s="154" t="s">
        <v>10484</v>
      </c>
      <c r="G8156" s="156">
        <v>16.53</v>
      </c>
      <c r="H8156" s="156">
        <v>0</v>
      </c>
      <c r="I8156" s="156">
        <v>26.23397868</v>
      </c>
      <c r="J8156" s="156" t="s">
        <v>4328</v>
      </c>
      <c r="K8156" s="151" t="str">
        <f>IFERROR(IF(VLOOKUP(B8156,comp!$D:$L,1,FALSE)=B8156,"",""),"Novo")</f>
        <v/>
      </c>
    </row>
    <row r="8157" spans="1:11">
      <c r="A8157" s="151">
        <v>37539</v>
      </c>
      <c r="B8157" s="151">
        <v>37539</v>
      </c>
      <c r="C8157" s="151" t="s">
        <v>6095</v>
      </c>
      <c r="D8157" s="151" t="s">
        <v>727</v>
      </c>
      <c r="E8157" s="151">
        <v>1</v>
      </c>
      <c r="F8157" s="154" t="s">
        <v>10487</v>
      </c>
      <c r="G8157" s="156">
        <v>19.61</v>
      </c>
      <c r="H8157" s="156">
        <v>0</v>
      </c>
      <c r="I8157" s="156">
        <v>7.0078345320000004</v>
      </c>
      <c r="J8157" s="156" t="s">
        <v>4328</v>
      </c>
      <c r="K8157" s="151" t="str">
        <f>IFERROR(IF(VLOOKUP(B8157,comp!$D:$L,1,FALSE)=B8157,"",""),"Novo")</f>
        <v/>
      </c>
    </row>
    <row r="8158" spans="1:11">
      <c r="A8158" s="151">
        <v>37539</v>
      </c>
      <c r="B8158" s="151">
        <v>37556</v>
      </c>
      <c r="C8158" s="151" t="s">
        <v>6096</v>
      </c>
      <c r="D8158" s="151" t="s">
        <v>727</v>
      </c>
      <c r="E8158" s="151">
        <v>1.156701</v>
      </c>
      <c r="F8158" s="154" t="s">
        <v>10488</v>
      </c>
      <c r="G8158" s="156">
        <v>26.23397868</v>
      </c>
      <c r="H8158" s="156">
        <v>0</v>
      </c>
      <c r="I8158" s="156">
        <v>68.169951488000009</v>
      </c>
      <c r="J8158" s="156" t="s">
        <v>4328</v>
      </c>
      <c r="K8158" s="151" t="str">
        <f>IFERROR(IF(VLOOKUP(B8158,comp!$D:$L,1,FALSE)=B8158,"",""),"Novo")</f>
        <v/>
      </c>
    </row>
    <row r="8159" spans="1:11">
      <c r="A8159" s="151">
        <v>37539</v>
      </c>
      <c r="B8159" s="151">
        <v>37557</v>
      </c>
      <c r="C8159" s="151" t="s">
        <v>6097</v>
      </c>
      <c r="D8159" s="151" t="s">
        <v>727</v>
      </c>
      <c r="E8159" s="151">
        <v>0.59793810000000003</v>
      </c>
      <c r="F8159" s="154" t="s">
        <v>9875</v>
      </c>
      <c r="G8159" s="156">
        <v>7.0078345320000004</v>
      </c>
      <c r="H8159" s="156">
        <v>0</v>
      </c>
      <c r="I8159" s="156">
        <v>39.473806346000003</v>
      </c>
      <c r="J8159" s="156" t="s">
        <v>4328</v>
      </c>
      <c r="K8159" s="151" t="str">
        <f>IFERROR(IF(VLOOKUP(B8159,comp!$D:$L,1,FALSE)=B8159,"",""),"Novo")</f>
        <v/>
      </c>
    </row>
    <row r="8160" spans="1:11">
      <c r="A8160" s="151">
        <v>37539</v>
      </c>
      <c r="B8160" s="151">
        <v>37558</v>
      </c>
      <c r="C8160" s="151" t="s">
        <v>6098</v>
      </c>
      <c r="D8160" s="151" t="s">
        <v>727</v>
      </c>
      <c r="E8160" s="151">
        <v>1.8646048</v>
      </c>
      <c r="F8160" s="154" t="s">
        <v>10489</v>
      </c>
      <c r="G8160" s="156">
        <v>68.169951488000009</v>
      </c>
      <c r="H8160" s="156">
        <v>0</v>
      </c>
      <c r="I8160" s="156">
        <v>75.992920100000006</v>
      </c>
      <c r="J8160" s="156" t="s">
        <v>4328</v>
      </c>
      <c r="K8160" s="151" t="str">
        <f>IFERROR(IF(VLOOKUP(B8160,comp!$D:$L,1,FALSE)=B8160,"",""),"Novo")</f>
        <v/>
      </c>
    </row>
    <row r="8161" spans="1:11">
      <c r="A8161" s="151">
        <v>37539</v>
      </c>
      <c r="B8161" s="151">
        <v>37559</v>
      </c>
      <c r="C8161" s="151" t="s">
        <v>6099</v>
      </c>
      <c r="D8161" s="151" t="s">
        <v>727</v>
      </c>
      <c r="E8161" s="151">
        <v>1.4189003</v>
      </c>
      <c r="F8161" s="154" t="s">
        <v>10490</v>
      </c>
      <c r="G8161" s="156">
        <v>39.473806346000003</v>
      </c>
      <c r="H8161" s="156">
        <v>0</v>
      </c>
      <c r="I8161" s="156">
        <v>19043.29</v>
      </c>
      <c r="J8161" s="156" t="s">
        <v>4328</v>
      </c>
      <c r="K8161" s="151" t="str">
        <f>IFERROR(IF(VLOOKUP(B8161,comp!$D:$L,1,FALSE)=B8161,"",""),"Novo")</f>
        <v/>
      </c>
    </row>
    <row r="8162" spans="1:11">
      <c r="A8162" s="151">
        <v>37539</v>
      </c>
      <c r="B8162" s="151">
        <v>37560</v>
      </c>
      <c r="C8162" s="151" t="s">
        <v>6100</v>
      </c>
      <c r="D8162" s="151" t="s">
        <v>727</v>
      </c>
      <c r="E8162" s="151">
        <v>1.9687285000000001</v>
      </c>
      <c r="F8162" s="154" t="s">
        <v>10491</v>
      </c>
      <c r="G8162" s="156">
        <v>75.992920100000006</v>
      </c>
      <c r="H8162" s="156">
        <v>0</v>
      </c>
      <c r="I8162" s="156">
        <v>35048.814406830003</v>
      </c>
      <c r="J8162" s="156" t="s">
        <v>4328</v>
      </c>
      <c r="K8162" s="151" t="str">
        <f>IFERROR(IF(VLOOKUP(B8162,comp!$D:$L,1,FALSE)=B8162,"",""),"Novo")</f>
        <v/>
      </c>
    </row>
    <row r="8163" spans="1:11">
      <c r="A8163" s="151">
        <v>37727</v>
      </c>
      <c r="B8163" s="151">
        <v>37727</v>
      </c>
      <c r="C8163" s="151" t="s">
        <v>6101</v>
      </c>
      <c r="D8163" s="151" t="s">
        <v>727</v>
      </c>
      <c r="E8163" s="151">
        <v>1</v>
      </c>
      <c r="F8163" s="154" t="s">
        <v>10492</v>
      </c>
      <c r="G8163" s="156">
        <v>19043.29</v>
      </c>
      <c r="H8163" s="156">
        <v>0</v>
      </c>
      <c r="I8163" s="156">
        <v>41068.467313604997</v>
      </c>
      <c r="J8163" s="156" t="s">
        <v>4328</v>
      </c>
      <c r="K8163" s="151" t="str">
        <f>IFERROR(IF(VLOOKUP(B8163,comp!$D:$L,1,FALSE)=B8163,"",""),"Novo")</f>
        <v/>
      </c>
    </row>
    <row r="8164" spans="1:11">
      <c r="A8164" s="151">
        <v>37727</v>
      </c>
      <c r="B8164" s="151">
        <v>37728</v>
      </c>
      <c r="C8164" s="151" t="s">
        <v>6102</v>
      </c>
      <c r="D8164" s="151" t="s">
        <v>727</v>
      </c>
      <c r="E8164" s="151">
        <v>1.3566434000000001</v>
      </c>
      <c r="F8164" s="154" t="s">
        <v>10493</v>
      </c>
      <c r="G8164" s="156">
        <v>35048.814406830003</v>
      </c>
      <c r="H8164" s="156">
        <v>0</v>
      </c>
      <c r="I8164" s="156">
        <v>47564.908841047996</v>
      </c>
      <c r="J8164" s="156" t="s">
        <v>4328</v>
      </c>
      <c r="K8164" s="151" t="str">
        <f>IFERROR(IF(VLOOKUP(B8164,comp!$D:$L,1,FALSE)=B8164,"",""),"Novo")</f>
        <v/>
      </c>
    </row>
    <row r="8165" spans="1:11">
      <c r="A8165" s="151">
        <v>37727</v>
      </c>
      <c r="B8165" s="151">
        <v>37729</v>
      </c>
      <c r="C8165" s="151" t="s">
        <v>6103</v>
      </c>
      <c r="D8165" s="151" t="s">
        <v>727</v>
      </c>
      <c r="E8165" s="151">
        <v>1.4685315000000001</v>
      </c>
      <c r="F8165" s="154" t="s">
        <v>10494</v>
      </c>
      <c r="G8165" s="156">
        <v>41068.467313604997</v>
      </c>
      <c r="H8165" s="156">
        <v>0</v>
      </c>
      <c r="I8165" s="156">
        <v>54538.169478669995</v>
      </c>
      <c r="J8165" s="156" t="s">
        <v>4328</v>
      </c>
      <c r="K8165" s="151" t="str">
        <f>IFERROR(IF(VLOOKUP(B8165,comp!$D:$L,1,FALSE)=B8165,"",""),"Novo")</f>
        <v/>
      </c>
    </row>
    <row r="8166" spans="1:11">
      <c r="A8166" s="151">
        <v>37727</v>
      </c>
      <c r="B8166" s="151">
        <v>37730</v>
      </c>
      <c r="C8166" s="151" t="s">
        <v>1543</v>
      </c>
      <c r="D8166" s="151" t="s">
        <v>727</v>
      </c>
      <c r="E8166" s="151">
        <v>1.5804195999999999</v>
      </c>
      <c r="F8166" s="154" t="s">
        <v>10495</v>
      </c>
      <c r="G8166" s="156">
        <v>47564.908841047996</v>
      </c>
      <c r="H8166" s="156">
        <v>0</v>
      </c>
      <c r="I8166" s="156">
        <v>70939.487566111988</v>
      </c>
      <c r="J8166" s="156" t="s">
        <v>4328</v>
      </c>
      <c r="K8166" s="151" t="str">
        <f>IFERROR(IF(VLOOKUP(B8166,comp!$D:$L,1,FALSE)=B8166,"",""),"Novo")</f>
        <v/>
      </c>
    </row>
    <row r="8167" spans="1:11">
      <c r="A8167" s="151">
        <v>37727</v>
      </c>
      <c r="B8167" s="151">
        <v>37731</v>
      </c>
      <c r="C8167" s="151" t="s">
        <v>1507</v>
      </c>
      <c r="D8167" s="151" t="s">
        <v>727</v>
      </c>
      <c r="E8167" s="151">
        <v>1.6923077</v>
      </c>
      <c r="F8167" s="154" t="s">
        <v>10496</v>
      </c>
      <c r="G8167" s="156">
        <v>54538.169478669995</v>
      </c>
      <c r="H8167" s="156">
        <v>0</v>
      </c>
      <c r="I8167" s="156">
        <v>197054.123447416</v>
      </c>
      <c r="J8167" s="156" t="s">
        <v>4328</v>
      </c>
      <c r="K8167" s="151" t="str">
        <f>IFERROR(IF(VLOOKUP(B8167,comp!$D:$L,1,FALSE)=B8167,"",""),"Novo")</f>
        <v/>
      </c>
    </row>
    <row r="8168" spans="1:11">
      <c r="A8168" s="151">
        <v>37727</v>
      </c>
      <c r="B8168" s="151">
        <v>37732</v>
      </c>
      <c r="C8168" s="151" t="s">
        <v>6104</v>
      </c>
      <c r="D8168" s="151" t="s">
        <v>727</v>
      </c>
      <c r="E8168" s="151">
        <v>1.9300698999999999</v>
      </c>
      <c r="F8168" s="154" t="s">
        <v>10497</v>
      </c>
      <c r="G8168" s="156">
        <v>70939.487566111988</v>
      </c>
      <c r="H8168" s="156">
        <v>0</v>
      </c>
      <c r="I8168" s="156">
        <v>350508.85359706002</v>
      </c>
      <c r="J8168" s="156" t="s">
        <v>4328</v>
      </c>
      <c r="K8168" s="151" t="str">
        <f>IFERROR(IF(VLOOKUP(B8168,comp!$D:$L,1,FALSE)=B8168,"",""),"Novo")</f>
        <v/>
      </c>
    </row>
    <row r="8169" spans="1:11">
      <c r="A8169" s="151">
        <v>37727</v>
      </c>
      <c r="B8169" s="151">
        <v>37733</v>
      </c>
      <c r="C8169" s="151" t="s">
        <v>1503</v>
      </c>
      <c r="D8169" s="151" t="s">
        <v>727</v>
      </c>
      <c r="E8169" s="151">
        <v>3.2167832000000001</v>
      </c>
      <c r="F8169" s="154" t="s">
        <v>10498</v>
      </c>
      <c r="G8169" s="156">
        <v>197054.123447416</v>
      </c>
      <c r="H8169" s="156">
        <v>0</v>
      </c>
      <c r="I8169" s="156">
        <v>286127.52983199002</v>
      </c>
      <c r="J8169" s="156" t="s">
        <v>4328</v>
      </c>
      <c r="K8169" s="151" t="str">
        <f>IFERROR(IF(VLOOKUP(B8169,comp!$D:$L,1,FALSE)=B8169,"",""),"Novo")</f>
        <v/>
      </c>
    </row>
    <row r="8170" spans="1:11">
      <c r="A8170" s="151">
        <v>37727</v>
      </c>
      <c r="B8170" s="151">
        <v>37734</v>
      </c>
      <c r="C8170" s="151" t="s">
        <v>1590</v>
      </c>
      <c r="D8170" s="151" t="s">
        <v>727</v>
      </c>
      <c r="E8170" s="151">
        <v>4.2902098000000004</v>
      </c>
      <c r="F8170" s="154" t="s">
        <v>10499</v>
      </c>
      <c r="G8170" s="156">
        <v>350508.85359706002</v>
      </c>
      <c r="H8170" s="156">
        <v>0</v>
      </c>
      <c r="I8170" s="156">
        <v>2456076.8513346901</v>
      </c>
      <c r="J8170" s="156" t="s">
        <v>4328</v>
      </c>
      <c r="K8170" s="151" t="str">
        <f>IFERROR(IF(VLOOKUP(B8170,comp!$D:$L,1,FALSE)=B8170,"",""),"Novo")</f>
        <v/>
      </c>
    </row>
    <row r="8171" spans="1:11">
      <c r="A8171" s="151">
        <v>37727</v>
      </c>
      <c r="B8171" s="151">
        <v>37735</v>
      </c>
      <c r="C8171" s="151" t="s">
        <v>6105</v>
      </c>
      <c r="D8171" s="151" t="s">
        <v>727</v>
      </c>
      <c r="E8171" s="151">
        <v>3.8762238</v>
      </c>
      <c r="F8171" s="154" t="s">
        <v>10500</v>
      </c>
      <c r="G8171" s="156">
        <v>286127.52983199002</v>
      </c>
      <c r="H8171" s="156">
        <v>0</v>
      </c>
      <c r="I8171" s="156">
        <v>2970522.2879493847</v>
      </c>
      <c r="J8171" s="156" t="s">
        <v>4328</v>
      </c>
      <c r="K8171" s="151" t="str">
        <f>IFERROR(IF(VLOOKUP(B8171,comp!$D:$L,1,FALSE)=B8171,"",""),"Novo")</f>
        <v/>
      </c>
    </row>
    <row r="8172" spans="1:11">
      <c r="A8172" s="151">
        <v>37727</v>
      </c>
      <c r="B8172" s="151">
        <v>37741</v>
      </c>
      <c r="C8172" s="151" t="s">
        <v>6106</v>
      </c>
      <c r="D8172" s="151" t="s">
        <v>727</v>
      </c>
      <c r="E8172" s="151">
        <v>11.356643399999999</v>
      </c>
      <c r="F8172" s="154" t="s">
        <v>10501</v>
      </c>
      <c r="G8172" s="156">
        <v>2456076.8513346901</v>
      </c>
      <c r="H8172" s="156">
        <v>0</v>
      </c>
      <c r="I8172" s="156">
        <v>4106846.6474634898</v>
      </c>
      <c r="J8172" s="156" t="s">
        <v>4328</v>
      </c>
      <c r="K8172" s="151" t="str">
        <f>IFERROR(IF(VLOOKUP(B8172,comp!$D:$L,1,FALSE)=B8172,"",""),"Novo")</f>
        <v/>
      </c>
    </row>
    <row r="8173" spans="1:11">
      <c r="A8173" s="151">
        <v>37727</v>
      </c>
      <c r="B8173" s="151">
        <v>37743</v>
      </c>
      <c r="C8173" s="151" t="s">
        <v>1565</v>
      </c>
      <c r="D8173" s="151" t="s">
        <v>727</v>
      </c>
      <c r="E8173" s="151">
        <v>12.4895105</v>
      </c>
      <c r="F8173" s="154" t="s">
        <v>10502</v>
      </c>
      <c r="G8173" s="156">
        <v>2970522.2879493847</v>
      </c>
      <c r="H8173" s="156">
        <v>0</v>
      </c>
      <c r="I8173" s="156">
        <v>441968446.0546875</v>
      </c>
      <c r="J8173" s="156" t="s">
        <v>4328</v>
      </c>
      <c r="K8173" s="151" t="str">
        <f>IFERROR(IF(VLOOKUP(B8173,comp!$D:$L,1,FALSE)=B8173,"",""),"Novo")</f>
        <v/>
      </c>
    </row>
    <row r="8174" spans="1:11">
      <c r="A8174" s="151">
        <v>37727</v>
      </c>
      <c r="B8174" s="151">
        <v>37744</v>
      </c>
      <c r="C8174" s="151" t="s">
        <v>1567</v>
      </c>
      <c r="D8174" s="151" t="s">
        <v>727</v>
      </c>
      <c r="E8174" s="151">
        <v>14.685314699999999</v>
      </c>
      <c r="F8174" s="154" t="s">
        <v>10503</v>
      </c>
      <c r="G8174" s="156">
        <v>4106846.6474634898</v>
      </c>
      <c r="H8174" s="156">
        <v>0</v>
      </c>
      <c r="I8174" s="156">
        <v>199464050.0078125</v>
      </c>
      <c r="J8174" s="156" t="s">
        <v>4328</v>
      </c>
      <c r="K8174" s="151" t="str">
        <f>IFERROR(IF(VLOOKUP(B8174,comp!$D:$L,1,FALSE)=B8174,"",""),"Novo")</f>
        <v/>
      </c>
    </row>
    <row r="8175" spans="1:11">
      <c r="A8175" s="151">
        <v>37727</v>
      </c>
      <c r="B8175" s="151">
        <v>38629</v>
      </c>
      <c r="C8175" s="151" t="s">
        <v>6107</v>
      </c>
      <c r="D8175" s="151" t="s">
        <v>727</v>
      </c>
      <c r="E8175" s="151">
        <v>152.34375</v>
      </c>
      <c r="F8175" s="154" t="s">
        <v>10504</v>
      </c>
      <c r="G8175" s="156">
        <v>441968446.0546875</v>
      </c>
      <c r="H8175" s="156">
        <v>0</v>
      </c>
      <c r="I8175" s="156">
        <v>451980.7718475</v>
      </c>
      <c r="J8175" s="156" t="s">
        <v>4328</v>
      </c>
      <c r="K8175" s="151" t="str">
        <f>IFERROR(IF(VLOOKUP(B8175,comp!$D:$L,1,FALSE)=B8175,"",""),"Novo")</f>
        <v/>
      </c>
    </row>
    <row r="8176" spans="1:11">
      <c r="A8176" s="151">
        <v>37727</v>
      </c>
      <c r="B8176" s="151">
        <v>38630</v>
      </c>
      <c r="C8176" s="151" t="s">
        <v>6108</v>
      </c>
      <c r="D8176" s="151" t="s">
        <v>727</v>
      </c>
      <c r="E8176" s="151">
        <v>102.34375</v>
      </c>
      <c r="F8176" s="154" t="s">
        <v>10505</v>
      </c>
      <c r="G8176" s="156">
        <v>199464050.0078125</v>
      </c>
      <c r="H8176" s="156">
        <v>0</v>
      </c>
      <c r="I8176" s="156">
        <v>85950</v>
      </c>
      <c r="J8176" s="156" t="s">
        <v>4328</v>
      </c>
      <c r="K8176" s="151" t="str">
        <f>IFERROR(IF(VLOOKUP(B8176,comp!$D:$L,1,FALSE)=B8176,"",""),"Novo")</f>
        <v/>
      </c>
    </row>
    <row r="8177" spans="1:11">
      <c r="A8177" s="151">
        <v>37727</v>
      </c>
      <c r="B8177" s="151">
        <v>42251</v>
      </c>
      <c r="C8177" s="151" t="s">
        <v>6109</v>
      </c>
      <c r="D8177" s="151" t="s">
        <v>727</v>
      </c>
      <c r="E8177" s="151">
        <v>4.8717949000000003</v>
      </c>
      <c r="F8177" s="154" t="s">
        <v>10506</v>
      </c>
      <c r="G8177" s="156">
        <v>451980.7718475</v>
      </c>
      <c r="H8177" s="156">
        <v>0</v>
      </c>
      <c r="I8177" s="156">
        <v>251532.87318217795</v>
      </c>
      <c r="J8177" s="156" t="s">
        <v>4328</v>
      </c>
      <c r="K8177" s="151" t="str">
        <f>IFERROR(IF(VLOOKUP(B8177,comp!$D:$L,1,FALSE)=B8177,"",""),"Novo")</f>
        <v/>
      </c>
    </row>
    <row r="8178" spans="1:11">
      <c r="A8178" s="151">
        <v>37736</v>
      </c>
      <c r="B8178" s="151">
        <v>37736</v>
      </c>
      <c r="C8178" s="151" t="s">
        <v>1519</v>
      </c>
      <c r="D8178" s="151" t="s">
        <v>727</v>
      </c>
      <c r="E8178" s="151">
        <v>1</v>
      </c>
      <c r="F8178" s="154" t="s">
        <v>10507</v>
      </c>
      <c r="G8178" s="156">
        <v>85950</v>
      </c>
      <c r="H8178" s="156">
        <v>0</v>
      </c>
      <c r="I8178" s="156">
        <v>182548.51939178901</v>
      </c>
      <c r="J8178" s="156" t="s">
        <v>4328</v>
      </c>
      <c r="K8178" s="151" t="str">
        <f>IFERROR(IF(VLOOKUP(B8178,comp!$D:$L,1,FALSE)=B8178,"",""),"Novo")</f>
        <v/>
      </c>
    </row>
    <row r="8179" spans="1:11">
      <c r="A8179" s="151">
        <v>37736</v>
      </c>
      <c r="B8179" s="151">
        <v>14405</v>
      </c>
      <c r="C8179" s="151" t="s">
        <v>1525</v>
      </c>
      <c r="D8179" s="151" t="s">
        <v>727</v>
      </c>
      <c r="E8179" s="151">
        <v>1.7107022999999999</v>
      </c>
      <c r="F8179" s="154" t="s">
        <v>10508</v>
      </c>
      <c r="G8179" s="156">
        <v>251532.87318217795</v>
      </c>
      <c r="H8179" s="156">
        <v>0</v>
      </c>
      <c r="I8179" s="156">
        <v>166175.883528468</v>
      </c>
      <c r="J8179" s="156" t="s">
        <v>4328</v>
      </c>
      <c r="K8179" s="151" t="str">
        <f>IFERROR(IF(VLOOKUP(B8179,comp!$D:$L,1,FALSE)=B8179,"",""),"Novo")</f>
        <v/>
      </c>
    </row>
    <row r="8180" spans="1:11">
      <c r="A8180" s="151">
        <v>37736</v>
      </c>
      <c r="B8180" s="151">
        <v>25013</v>
      </c>
      <c r="C8180" s="151" t="s">
        <v>6110</v>
      </c>
      <c r="D8180" s="151" t="s">
        <v>727</v>
      </c>
      <c r="E8180" s="151">
        <v>1.4573579000000001</v>
      </c>
      <c r="F8180" s="154" t="s">
        <v>10509</v>
      </c>
      <c r="G8180" s="156">
        <v>182548.51939178901</v>
      </c>
      <c r="H8180" s="156">
        <v>0</v>
      </c>
      <c r="I8180" s="156">
        <v>37881.268721820001</v>
      </c>
      <c r="J8180" s="156" t="s">
        <v>4328</v>
      </c>
      <c r="K8180" s="151" t="str">
        <f>IFERROR(IF(VLOOKUP(B8180,comp!$D:$L,1,FALSE)=B8180,"",""),"Novo")</f>
        <v/>
      </c>
    </row>
    <row r="8181" spans="1:11">
      <c r="A8181" s="151">
        <v>37736</v>
      </c>
      <c r="B8181" s="151">
        <v>25014</v>
      </c>
      <c r="C8181" s="151" t="s">
        <v>1555</v>
      </c>
      <c r="D8181" s="151" t="s">
        <v>727</v>
      </c>
      <c r="E8181" s="151">
        <v>1.3904681999999999</v>
      </c>
      <c r="F8181" s="154" t="s">
        <v>10510</v>
      </c>
      <c r="G8181" s="156">
        <v>166175.883528468</v>
      </c>
      <c r="H8181" s="156">
        <v>0</v>
      </c>
      <c r="I8181" s="156">
        <v>59847.309151524001</v>
      </c>
      <c r="J8181" s="156" t="s">
        <v>4328</v>
      </c>
      <c r="K8181" s="151" t="str">
        <f>IFERROR(IF(VLOOKUP(B8181,comp!$D:$L,1,FALSE)=B8181,"",""),"Novo")</f>
        <v/>
      </c>
    </row>
    <row r="8182" spans="1:11">
      <c r="A8182" s="151">
        <v>37736</v>
      </c>
      <c r="B8182" s="151">
        <v>37737</v>
      </c>
      <c r="C8182" s="151" t="s">
        <v>6111</v>
      </c>
      <c r="D8182" s="151" t="s">
        <v>727</v>
      </c>
      <c r="E8182" s="151">
        <v>0.66387960000000001</v>
      </c>
      <c r="F8182" s="154" t="s">
        <v>10511</v>
      </c>
      <c r="G8182" s="156">
        <v>37881.268721820001</v>
      </c>
      <c r="H8182" s="156">
        <v>0</v>
      </c>
      <c r="I8182" s="156">
        <v>130196.43982201199</v>
      </c>
      <c r="J8182" s="156" t="s">
        <v>4328</v>
      </c>
      <c r="K8182" s="151" t="str">
        <f>IFERROR(IF(VLOOKUP(B8182,comp!$D:$L,1,FALSE)=B8182,"",""),"Novo")</f>
        <v/>
      </c>
    </row>
    <row r="8183" spans="1:11">
      <c r="A8183" s="151">
        <v>37736</v>
      </c>
      <c r="B8183" s="151">
        <v>37738</v>
      </c>
      <c r="C8183" s="151" t="s">
        <v>1540</v>
      </c>
      <c r="D8183" s="151" t="s">
        <v>727</v>
      </c>
      <c r="E8183" s="151">
        <v>0.83444819999999997</v>
      </c>
      <c r="F8183" s="154" t="s">
        <v>10512</v>
      </c>
      <c r="G8183" s="156">
        <v>59847.309151524001</v>
      </c>
      <c r="H8183" s="156">
        <v>0</v>
      </c>
      <c r="I8183" s="156">
        <v>42397.670334230999</v>
      </c>
      <c r="J8183" s="156" t="s">
        <v>4328</v>
      </c>
      <c r="K8183" s="151" t="str">
        <f>IFERROR(IF(VLOOKUP(B8183,comp!$D:$L,1,FALSE)=B8183,"",""),"Novo")</f>
        <v/>
      </c>
    </row>
    <row r="8184" spans="1:11">
      <c r="A8184" s="151">
        <v>37736</v>
      </c>
      <c r="B8184" s="151">
        <v>37739</v>
      </c>
      <c r="C8184" s="151" t="s">
        <v>6112</v>
      </c>
      <c r="D8184" s="151" t="s">
        <v>727</v>
      </c>
      <c r="E8184" s="151">
        <v>1.2307691999999999</v>
      </c>
      <c r="F8184" s="154" t="s">
        <v>10513</v>
      </c>
      <c r="G8184" s="156">
        <v>130196.43982201199</v>
      </c>
      <c r="H8184" s="156">
        <v>0</v>
      </c>
      <c r="I8184" s="156">
        <v>295000</v>
      </c>
      <c r="J8184" s="156" t="s">
        <v>4328</v>
      </c>
      <c r="K8184" s="151" t="str">
        <f>IFERROR(IF(VLOOKUP(B8184,comp!$D:$L,1,FALSE)=B8184,"",""),"Novo")</f>
        <v/>
      </c>
    </row>
    <row r="8185" spans="1:11">
      <c r="A8185" s="151">
        <v>37736</v>
      </c>
      <c r="B8185" s="151">
        <v>37740</v>
      </c>
      <c r="C8185" s="151" t="s">
        <v>6113</v>
      </c>
      <c r="D8185" s="151" t="s">
        <v>727</v>
      </c>
      <c r="E8185" s="151">
        <v>0.70234110000000005</v>
      </c>
      <c r="F8185" s="154" t="s">
        <v>10514</v>
      </c>
      <c r="G8185" s="156">
        <v>42397.670334230999</v>
      </c>
      <c r="H8185" s="156">
        <v>0</v>
      </c>
      <c r="I8185" s="156">
        <v>596191.97849049594</v>
      </c>
      <c r="J8185" s="156" t="s">
        <v>4328</v>
      </c>
      <c r="K8185" s="151" t="str">
        <f>IFERROR(IF(VLOOKUP(B8185,comp!$D:$L,1,FALSE)=B8185,"",""),"Novo")</f>
        <v/>
      </c>
    </row>
    <row r="8186" spans="1:11">
      <c r="A8186" s="151">
        <v>37768</v>
      </c>
      <c r="B8186" s="151">
        <v>37768</v>
      </c>
      <c r="C8186" s="151" t="s">
        <v>1597</v>
      </c>
      <c r="D8186" s="151" t="s">
        <v>727</v>
      </c>
      <c r="E8186" s="151">
        <v>1</v>
      </c>
      <c r="F8186" s="154" t="s">
        <v>10515</v>
      </c>
      <c r="G8186" s="156">
        <v>295000</v>
      </c>
      <c r="H8186" s="156">
        <v>0</v>
      </c>
      <c r="I8186" s="156">
        <v>1717241.8814006404</v>
      </c>
      <c r="J8186" s="156" t="s">
        <v>4328</v>
      </c>
      <c r="K8186" s="151" t="str">
        <f>IFERROR(IF(VLOOKUP(B8186,comp!$D:$L,1,FALSE)=B8186,"",""),"Novo")</f>
        <v/>
      </c>
    </row>
    <row r="8187" spans="1:11">
      <c r="A8187" s="151">
        <v>37768</v>
      </c>
      <c r="B8187" s="151">
        <v>37769</v>
      </c>
      <c r="C8187" s="151" t="s">
        <v>6114</v>
      </c>
      <c r="D8187" s="151" t="s">
        <v>727</v>
      </c>
      <c r="E8187" s="151">
        <v>1.4216152</v>
      </c>
      <c r="F8187" s="154" t="s">
        <v>10516</v>
      </c>
      <c r="G8187" s="156">
        <v>596191.97849049594</v>
      </c>
      <c r="H8187" s="156">
        <v>0</v>
      </c>
      <c r="I8187" s="156">
        <v>451353.07349063101</v>
      </c>
      <c r="J8187" s="156" t="s">
        <v>4328</v>
      </c>
      <c r="K8187" s="151" t="str">
        <f>IFERROR(IF(VLOOKUP(B8187,comp!$D:$L,1,FALSE)=B8187,"",""),"Novo")</f>
        <v/>
      </c>
    </row>
    <row r="8188" spans="1:11">
      <c r="A8188" s="151">
        <v>37768</v>
      </c>
      <c r="B8188" s="151">
        <v>37770</v>
      </c>
      <c r="C8188" s="151" t="s">
        <v>6115</v>
      </c>
      <c r="D8188" s="151" t="s">
        <v>727</v>
      </c>
      <c r="E8188" s="151">
        <v>2.4127078000000002</v>
      </c>
      <c r="F8188" s="154" t="s">
        <v>10517</v>
      </c>
      <c r="G8188" s="156">
        <v>1717241.8814006404</v>
      </c>
      <c r="H8188" s="156">
        <v>0</v>
      </c>
      <c r="I8188" s="156">
        <v>398807.38015063998</v>
      </c>
      <c r="J8188" s="156" t="s">
        <v>4328</v>
      </c>
      <c r="K8188" s="151" t="str">
        <f>IFERROR(IF(VLOOKUP(B8188,comp!$D:$L,1,FALSE)=B8188,"",""),"Novo")</f>
        <v/>
      </c>
    </row>
    <row r="8189" spans="1:11">
      <c r="A8189" s="151">
        <v>37768</v>
      </c>
      <c r="B8189" s="151">
        <v>37771</v>
      </c>
      <c r="C8189" s="151" t="s">
        <v>6116</v>
      </c>
      <c r="D8189" s="151" t="s">
        <v>727</v>
      </c>
      <c r="E8189" s="151">
        <v>1.2369359</v>
      </c>
      <c r="F8189" s="154" t="s">
        <v>10518</v>
      </c>
      <c r="G8189" s="156">
        <v>451353.07349063101</v>
      </c>
      <c r="H8189" s="156">
        <v>0</v>
      </c>
      <c r="I8189" s="156">
        <v>212720.75086747803</v>
      </c>
      <c r="J8189" s="156" t="s">
        <v>4328</v>
      </c>
      <c r="K8189" s="151" t="str">
        <f>IFERROR(IF(VLOOKUP(B8189,comp!$D:$L,1,FALSE)=B8189,"",""),"Novo")</f>
        <v/>
      </c>
    </row>
    <row r="8190" spans="1:11">
      <c r="A8190" s="151">
        <v>37768</v>
      </c>
      <c r="B8190" s="151">
        <v>37772</v>
      </c>
      <c r="C8190" s="151" t="s">
        <v>6117</v>
      </c>
      <c r="D8190" s="151" t="s">
        <v>727</v>
      </c>
      <c r="E8190" s="151">
        <v>1.1627078</v>
      </c>
      <c r="F8190" s="154" t="s">
        <v>10519</v>
      </c>
      <c r="G8190" s="156">
        <v>398807.38015063998</v>
      </c>
      <c r="H8190" s="156">
        <v>0</v>
      </c>
      <c r="I8190" s="156">
        <v>1082596.40907867</v>
      </c>
      <c r="J8190" s="156" t="s">
        <v>4328</v>
      </c>
      <c r="K8190" s="151" t="str">
        <f>IFERROR(IF(VLOOKUP(B8190,comp!$D:$L,1,FALSE)=B8190,"",""),"Novo")</f>
        <v/>
      </c>
    </row>
    <row r="8191" spans="1:11">
      <c r="A8191" s="151">
        <v>37768</v>
      </c>
      <c r="B8191" s="151">
        <v>37773</v>
      </c>
      <c r="C8191" s="151" t="s">
        <v>6118</v>
      </c>
      <c r="D8191" s="151" t="s">
        <v>727</v>
      </c>
      <c r="E8191" s="151">
        <v>0.84916860000000005</v>
      </c>
      <c r="F8191" s="154" t="s">
        <v>10520</v>
      </c>
      <c r="G8191" s="156">
        <v>212720.75086747803</v>
      </c>
      <c r="H8191" s="156">
        <v>0</v>
      </c>
      <c r="I8191" s="156">
        <v>11.72</v>
      </c>
      <c r="J8191" s="156" t="s">
        <v>4328</v>
      </c>
      <c r="K8191" s="151" t="str">
        <f>IFERROR(IF(VLOOKUP(B8191,comp!$D:$L,1,FALSE)=B8191,"",""),"Novo")</f>
        <v/>
      </c>
    </row>
    <row r="8192" spans="1:11">
      <c r="A8192" s="151">
        <v>37768</v>
      </c>
      <c r="B8192" s="151">
        <v>37774</v>
      </c>
      <c r="C8192" s="151" t="s">
        <v>6119</v>
      </c>
      <c r="D8192" s="151" t="s">
        <v>727</v>
      </c>
      <c r="E8192" s="151">
        <v>1.9156770000000001</v>
      </c>
      <c r="F8192" s="154" t="s">
        <v>10521</v>
      </c>
      <c r="G8192" s="156">
        <v>1082596.40907867</v>
      </c>
      <c r="H8192" s="156">
        <v>0</v>
      </c>
      <c r="I8192" s="156">
        <v>4.5600620649999994</v>
      </c>
      <c r="J8192" s="156" t="s">
        <v>4328</v>
      </c>
      <c r="K8192" s="151" t="str">
        <f>IFERROR(IF(VLOOKUP(B8192,comp!$D:$L,1,FALSE)=B8192,"",""),"Novo")</f>
        <v/>
      </c>
    </row>
    <row r="8193" spans="1:11">
      <c r="A8193" s="151">
        <v>38052</v>
      </c>
      <c r="B8193" s="151">
        <v>38052</v>
      </c>
      <c r="C8193" s="151" t="s">
        <v>1749</v>
      </c>
      <c r="D8193" s="151" t="s">
        <v>826</v>
      </c>
      <c r="E8193" s="151">
        <v>1</v>
      </c>
      <c r="F8193" s="154" t="s">
        <v>9875</v>
      </c>
      <c r="G8193" s="156">
        <v>11.72</v>
      </c>
      <c r="H8193" s="156">
        <v>0</v>
      </c>
      <c r="I8193" s="156">
        <v>50.011313616000002</v>
      </c>
      <c r="J8193" s="156" t="s">
        <v>4328</v>
      </c>
      <c r="K8193" s="151" t="str">
        <f>IFERROR(IF(VLOOKUP(B8193,comp!$D:$L,1,FALSE)=B8193,"",""),"Novo")</f>
        <v/>
      </c>
    </row>
    <row r="8194" spans="1:11">
      <c r="A8194" s="151">
        <v>38052</v>
      </c>
      <c r="B8194" s="151">
        <v>38051</v>
      </c>
      <c r="C8194" s="151" t="s">
        <v>6120</v>
      </c>
      <c r="D8194" s="151" t="s">
        <v>826</v>
      </c>
      <c r="E8194" s="151">
        <v>0.62381149999999996</v>
      </c>
      <c r="F8194" s="154" t="s">
        <v>7069</v>
      </c>
      <c r="G8194" s="156">
        <v>4.5600620649999994</v>
      </c>
      <c r="H8194" s="156">
        <v>0</v>
      </c>
      <c r="I8194" s="156">
        <v>147.74216368800001</v>
      </c>
      <c r="J8194" s="156" t="s">
        <v>4328</v>
      </c>
      <c r="K8194" s="151" t="str">
        <f>IFERROR(IF(VLOOKUP(B8194,comp!$D:$L,1,FALSE)=B8194,"",""),"Novo")</f>
        <v/>
      </c>
    </row>
    <row r="8195" spans="1:11">
      <c r="A8195" s="151">
        <v>38052</v>
      </c>
      <c r="B8195" s="151">
        <v>38053</v>
      </c>
      <c r="C8195" s="151" t="s">
        <v>6121</v>
      </c>
      <c r="D8195" s="151" t="s">
        <v>826</v>
      </c>
      <c r="E8195" s="151">
        <v>2.0657296000000001</v>
      </c>
      <c r="F8195" s="154" t="s">
        <v>10522</v>
      </c>
      <c r="G8195" s="156">
        <v>50.011313616000002</v>
      </c>
      <c r="H8195" s="156">
        <v>0</v>
      </c>
      <c r="I8195" s="156">
        <v>28</v>
      </c>
      <c r="J8195" s="156" t="s">
        <v>4328</v>
      </c>
      <c r="K8195" s="151" t="str">
        <f>IFERROR(IF(VLOOKUP(B8195,comp!$D:$L,1,FALSE)=B8195,"",""),"Novo")</f>
        <v/>
      </c>
    </row>
    <row r="8196" spans="1:11">
      <c r="A8196" s="151">
        <v>38052</v>
      </c>
      <c r="B8196" s="151">
        <v>38054</v>
      </c>
      <c r="C8196" s="151" t="s">
        <v>6122</v>
      </c>
      <c r="D8196" s="151" t="s">
        <v>826</v>
      </c>
      <c r="E8196" s="151">
        <v>3.5506408</v>
      </c>
      <c r="F8196" s="154" t="s">
        <v>10523</v>
      </c>
      <c r="G8196" s="156">
        <v>147.74216368800001</v>
      </c>
      <c r="H8196" s="156">
        <v>0</v>
      </c>
      <c r="I8196" s="156">
        <v>45.672421679999999</v>
      </c>
      <c r="J8196" s="156" t="s">
        <v>4328</v>
      </c>
      <c r="K8196" s="151" t="str">
        <f>IFERROR(IF(VLOOKUP(B8196,comp!$D:$L,1,FALSE)=B8196,"",""),"Novo")</f>
        <v/>
      </c>
    </row>
    <row r="8197" spans="1:11">
      <c r="A8197" s="151">
        <v>38124</v>
      </c>
      <c r="B8197" s="151">
        <v>38124</v>
      </c>
      <c r="C8197" s="151" t="s">
        <v>1947</v>
      </c>
      <c r="D8197" s="151" t="s">
        <v>727</v>
      </c>
      <c r="E8197" s="151">
        <v>1</v>
      </c>
      <c r="F8197" s="154" t="s">
        <v>8728</v>
      </c>
      <c r="G8197" s="156">
        <v>28</v>
      </c>
      <c r="H8197" s="156">
        <v>0</v>
      </c>
      <c r="I8197" s="156">
        <v>1</v>
      </c>
      <c r="J8197" s="156" t="s">
        <v>4328</v>
      </c>
      <c r="K8197" s="151" t="str">
        <f>IFERROR(IF(VLOOKUP(B8197,comp!$D:$L,1,FALSE)=B8197,"",""),"Novo")</f>
        <v/>
      </c>
    </row>
    <row r="8198" spans="1:11">
      <c r="A8198" s="151">
        <v>38124</v>
      </c>
      <c r="B8198" s="151">
        <v>4823</v>
      </c>
      <c r="C8198" s="151" t="s">
        <v>6123</v>
      </c>
      <c r="D8198" s="151" t="s">
        <v>828</v>
      </c>
      <c r="E8198" s="151">
        <v>1.277193</v>
      </c>
      <c r="F8198" s="154" t="s">
        <v>10524</v>
      </c>
      <c r="G8198" s="156">
        <v>45.672421679999999</v>
      </c>
      <c r="H8198" s="156">
        <v>0</v>
      </c>
      <c r="I8198" s="156">
        <v>45917.142860203996</v>
      </c>
      <c r="J8198" s="156" t="s">
        <v>4328</v>
      </c>
      <c r="K8198" s="151" t="str">
        <f>IFERROR(IF(VLOOKUP(B8198,comp!$D:$L,1,FALSE)=B8198,"",""),"Novo")</f>
        <v/>
      </c>
    </row>
    <row r="8199" spans="1:11">
      <c r="A8199" s="151">
        <v>38128</v>
      </c>
      <c r="B8199" s="151">
        <v>38128</v>
      </c>
      <c r="C8199" s="151" t="s">
        <v>6124</v>
      </c>
      <c r="D8199" s="151" t="s">
        <v>828</v>
      </c>
      <c r="E8199" s="151">
        <v>1</v>
      </c>
      <c r="F8199" s="154" t="s">
        <v>9846</v>
      </c>
      <c r="G8199" s="156">
        <v>1</v>
      </c>
      <c r="H8199" s="156">
        <v>0</v>
      </c>
      <c r="I8199" s="156">
        <v>2.9314285469999999</v>
      </c>
      <c r="J8199" s="156" t="s">
        <v>4328</v>
      </c>
      <c r="K8199" s="151" t="str">
        <f>IFERROR(IF(VLOOKUP(B8199,comp!$D:$L,1,FALSE)=B8199,"",""),"Novo")</f>
        <v/>
      </c>
    </row>
    <row r="8200" spans="1:11">
      <c r="A8200" s="151">
        <v>38128</v>
      </c>
      <c r="B8200" s="151">
        <v>7253</v>
      </c>
      <c r="C8200" s="151" t="s">
        <v>6125</v>
      </c>
      <c r="D8200" s="151" t="s">
        <v>1606</v>
      </c>
      <c r="E8200" s="151">
        <v>214.2857143</v>
      </c>
      <c r="F8200" s="154" t="s">
        <v>10525</v>
      </c>
      <c r="G8200" s="156">
        <v>45917.142860203996</v>
      </c>
      <c r="H8200" s="156">
        <v>0</v>
      </c>
      <c r="I8200" s="156">
        <v>31.9</v>
      </c>
      <c r="J8200" s="156" t="s">
        <v>4328</v>
      </c>
      <c r="K8200" s="151" t="str">
        <f>IFERROR(IF(VLOOKUP(B8200,comp!$D:$L,1,FALSE)=B8200,"",""),"Novo")</f>
        <v/>
      </c>
    </row>
    <row r="8201" spans="1:11">
      <c r="A8201" s="151">
        <v>38128</v>
      </c>
      <c r="B8201" s="151">
        <v>38125</v>
      </c>
      <c r="C8201" s="151" t="s">
        <v>6126</v>
      </c>
      <c r="D8201" s="151" t="s">
        <v>828</v>
      </c>
      <c r="E8201" s="151">
        <v>1.7142857</v>
      </c>
      <c r="F8201" s="154" t="s">
        <v>7177</v>
      </c>
      <c r="G8201" s="156">
        <v>2.9314285469999999</v>
      </c>
      <c r="H8201" s="156">
        <v>0</v>
      </c>
      <c r="I8201" s="156">
        <v>113.659579053</v>
      </c>
      <c r="J8201" s="156" t="s">
        <v>4328</v>
      </c>
      <c r="K8201" s="151" t="str">
        <f>IFERROR(IF(VLOOKUP(B8201,comp!$D:$L,1,FALSE)=B8201,"",""),"Novo")</f>
        <v/>
      </c>
    </row>
    <row r="8202" spans="1:11">
      <c r="A8202" s="151">
        <v>38140</v>
      </c>
      <c r="B8202" s="151">
        <v>38140</v>
      </c>
      <c r="C8202" s="151" t="s">
        <v>6127</v>
      </c>
      <c r="D8202" s="151" t="s">
        <v>727</v>
      </c>
      <c r="E8202" s="151">
        <v>1</v>
      </c>
      <c r="F8202" s="154" t="s">
        <v>8754</v>
      </c>
      <c r="G8202" s="156">
        <v>31.9</v>
      </c>
      <c r="H8202" s="156">
        <v>0</v>
      </c>
      <c r="I8202" s="156">
        <v>17881.141077224998</v>
      </c>
      <c r="J8202" s="156" t="s">
        <v>4328</v>
      </c>
      <c r="K8202" s="151" t="str">
        <f>IFERROR(IF(VLOOKUP(B8202,comp!$D:$L,1,FALSE)=B8202,"",""),"Novo")</f>
        <v/>
      </c>
    </row>
    <row r="8203" spans="1:11">
      <c r="A8203" s="151">
        <v>38140</v>
      </c>
      <c r="B8203" s="151">
        <v>2710</v>
      </c>
      <c r="C8203" s="151" t="s">
        <v>6128</v>
      </c>
      <c r="D8203" s="151" t="s">
        <v>727</v>
      </c>
      <c r="E8203" s="151">
        <v>1.8877193000000001</v>
      </c>
      <c r="F8203" s="154" t="s">
        <v>8171</v>
      </c>
      <c r="G8203" s="156">
        <v>113.659579053</v>
      </c>
      <c r="H8203" s="156">
        <v>0</v>
      </c>
      <c r="I8203" s="156">
        <v>35.436649975999998</v>
      </c>
      <c r="J8203" s="156" t="s">
        <v>4328</v>
      </c>
      <c r="K8203" s="151" t="str">
        <f>IFERROR(IF(VLOOKUP(B8203,comp!$D:$L,1,FALSE)=B8203,"",""),"Novo")</f>
        <v/>
      </c>
    </row>
    <row r="8204" spans="1:11">
      <c r="A8204" s="151">
        <v>38140</v>
      </c>
      <c r="B8204" s="151">
        <v>13887</v>
      </c>
      <c r="C8204" s="151" t="s">
        <v>1589</v>
      </c>
      <c r="D8204" s="151" t="s">
        <v>727</v>
      </c>
      <c r="E8204" s="151">
        <v>23.675790899999999</v>
      </c>
      <c r="F8204" s="154" t="s">
        <v>10526</v>
      </c>
      <c r="G8204" s="156">
        <v>17881.141077224998</v>
      </c>
      <c r="H8204" s="156">
        <v>0</v>
      </c>
      <c r="I8204" s="156">
        <v>1412.2585223999999</v>
      </c>
      <c r="J8204" s="156" t="s">
        <v>4328</v>
      </c>
      <c r="K8204" s="151" t="str">
        <f>IFERROR(IF(VLOOKUP(B8204,comp!$D:$L,1,FALSE)=B8204,"",""),"Novo")</f>
        <v/>
      </c>
    </row>
    <row r="8205" spans="1:11">
      <c r="A8205" s="151">
        <v>38140</v>
      </c>
      <c r="B8205" s="151">
        <v>44495</v>
      </c>
      <c r="C8205" s="151" t="s">
        <v>6129</v>
      </c>
      <c r="D8205" s="151" t="s">
        <v>727</v>
      </c>
      <c r="E8205" s="151">
        <v>1.0540347999999999</v>
      </c>
      <c r="F8205" s="154" t="s">
        <v>10527</v>
      </c>
      <c r="G8205" s="156">
        <v>35.436649975999998</v>
      </c>
      <c r="H8205" s="156">
        <v>0</v>
      </c>
      <c r="I8205" s="156">
        <v>178.22061244000002</v>
      </c>
      <c r="J8205" s="156" t="s">
        <v>4328</v>
      </c>
      <c r="K8205" s="151" t="str">
        <f>IFERROR(IF(VLOOKUP(B8205,comp!$D:$L,1,FALSE)=B8205,"",""),"Novo")</f>
        <v/>
      </c>
    </row>
    <row r="8206" spans="1:11">
      <c r="A8206" s="151">
        <v>38140</v>
      </c>
      <c r="B8206" s="151">
        <v>44496</v>
      </c>
      <c r="C8206" s="151" t="s">
        <v>6130</v>
      </c>
      <c r="D8206" s="151" t="s">
        <v>727</v>
      </c>
      <c r="E8206" s="151">
        <v>6.6537503999999998</v>
      </c>
      <c r="F8206" s="154" t="s">
        <v>10528</v>
      </c>
      <c r="G8206" s="156">
        <v>1412.2585223999999</v>
      </c>
      <c r="H8206" s="156">
        <v>0</v>
      </c>
      <c r="I8206" s="156">
        <v>542.43298440199999</v>
      </c>
      <c r="J8206" s="156" t="s">
        <v>4328</v>
      </c>
      <c r="K8206" s="151" t="str">
        <f>IFERROR(IF(VLOOKUP(B8206,comp!$D:$L,1,FALSE)=B8206,"",""),"Novo")</f>
        <v/>
      </c>
    </row>
    <row r="8207" spans="1:11">
      <c r="A8207" s="151">
        <v>38140</v>
      </c>
      <c r="B8207" s="151">
        <v>44530</v>
      </c>
      <c r="C8207" s="151" t="s">
        <v>6131</v>
      </c>
      <c r="D8207" s="151" t="s">
        <v>727</v>
      </c>
      <c r="E8207" s="151">
        <v>2.3636686</v>
      </c>
      <c r="F8207" s="154" t="s">
        <v>10529</v>
      </c>
      <c r="G8207" s="156">
        <v>178.22061244000002</v>
      </c>
      <c r="H8207" s="156">
        <v>0</v>
      </c>
      <c r="I8207" s="156">
        <v>53.705474469000002</v>
      </c>
      <c r="J8207" s="156" t="s">
        <v>4328</v>
      </c>
      <c r="K8207" s="151" t="str">
        <f>IFERROR(IF(VLOOKUP(B8207,comp!$D:$L,1,FALSE)=B8207,"",""),"Novo")</f>
        <v/>
      </c>
    </row>
    <row r="8208" spans="1:11">
      <c r="A8208" s="151">
        <v>38140</v>
      </c>
      <c r="B8208" s="151">
        <v>44531</v>
      </c>
      <c r="C8208" s="151" t="s">
        <v>6132</v>
      </c>
      <c r="D8208" s="151" t="s">
        <v>727</v>
      </c>
      <c r="E8208" s="151">
        <v>4.1237113000000001</v>
      </c>
      <c r="F8208" s="154" t="s">
        <v>10530</v>
      </c>
      <c r="G8208" s="156">
        <v>542.43298440199999</v>
      </c>
      <c r="H8208" s="156">
        <v>0</v>
      </c>
      <c r="I8208" s="156">
        <v>31.603267375000001</v>
      </c>
      <c r="J8208" s="156" t="s">
        <v>4328</v>
      </c>
      <c r="K8208" s="151" t="str">
        <f>IFERROR(IF(VLOOKUP(B8208,comp!$D:$L,1,FALSE)=B8208,"",""),"Novo")</f>
        <v/>
      </c>
    </row>
    <row r="8209" spans="1:11">
      <c r="A8209" s="151">
        <v>38140</v>
      </c>
      <c r="B8209" s="151">
        <v>44532</v>
      </c>
      <c r="C8209" s="151" t="s">
        <v>6133</v>
      </c>
      <c r="D8209" s="151" t="s">
        <v>727</v>
      </c>
      <c r="E8209" s="151">
        <v>1.2975471000000001</v>
      </c>
      <c r="F8209" s="154" t="s">
        <v>10531</v>
      </c>
      <c r="G8209" s="156">
        <v>53.705474469000002</v>
      </c>
      <c r="H8209" s="156">
        <v>0</v>
      </c>
      <c r="I8209" s="156">
        <v>2.146142738</v>
      </c>
      <c r="J8209" s="156" t="s">
        <v>4328</v>
      </c>
      <c r="K8209" s="151" t="str">
        <f>IFERROR(IF(VLOOKUP(B8209,comp!$D:$L,1,FALSE)=B8209,"",""),"Novo")</f>
        <v/>
      </c>
    </row>
    <row r="8210" spans="1:11">
      <c r="A8210" s="151">
        <v>38140</v>
      </c>
      <c r="B8210" s="151">
        <v>44533</v>
      </c>
      <c r="C8210" s="151" t="s">
        <v>6134</v>
      </c>
      <c r="D8210" s="151" t="s">
        <v>727</v>
      </c>
      <c r="E8210" s="151">
        <v>0.99537850000000005</v>
      </c>
      <c r="F8210" s="154" t="s">
        <v>10532</v>
      </c>
      <c r="G8210" s="156">
        <v>31.603267375000001</v>
      </c>
      <c r="H8210" s="156">
        <v>0</v>
      </c>
      <c r="I8210" s="156">
        <v>183.12768631200001</v>
      </c>
      <c r="J8210" s="156" t="s">
        <v>4328</v>
      </c>
      <c r="K8210" s="151" t="str">
        <f>IFERROR(IF(VLOOKUP(B8210,comp!$D:$L,1,FALSE)=B8210,"",""),"Novo")</f>
        <v/>
      </c>
    </row>
    <row r="8211" spans="1:11">
      <c r="A8211" s="151">
        <v>38140</v>
      </c>
      <c r="B8211" s="151">
        <v>44534</v>
      </c>
      <c r="C8211" s="151" t="s">
        <v>6135</v>
      </c>
      <c r="D8211" s="151" t="s">
        <v>727</v>
      </c>
      <c r="E8211" s="151">
        <v>0.2595094</v>
      </c>
      <c r="F8211" s="154" t="s">
        <v>10533</v>
      </c>
      <c r="G8211" s="156">
        <v>2.146142738</v>
      </c>
      <c r="H8211" s="156">
        <v>0</v>
      </c>
      <c r="I8211" s="156">
        <v>4.42</v>
      </c>
      <c r="J8211" s="156" t="s">
        <v>4328</v>
      </c>
      <c r="K8211" s="151" t="str">
        <f>IFERROR(IF(VLOOKUP(B8211,comp!$D:$L,1,FALSE)=B8211,"",""),"Novo")</f>
        <v/>
      </c>
    </row>
    <row r="8212" spans="1:11">
      <c r="A8212" s="151">
        <v>38140</v>
      </c>
      <c r="B8212" s="151">
        <v>44538</v>
      </c>
      <c r="C8212" s="151" t="s">
        <v>6136</v>
      </c>
      <c r="D8212" s="151" t="s">
        <v>727</v>
      </c>
      <c r="E8212" s="151">
        <v>2.3960184</v>
      </c>
      <c r="F8212" s="154" t="s">
        <v>10534</v>
      </c>
      <c r="G8212" s="156">
        <v>183.12768631200001</v>
      </c>
      <c r="H8212" s="156">
        <v>0</v>
      </c>
      <c r="I8212" s="156">
        <v>540.16080490399997</v>
      </c>
      <c r="J8212" s="156" t="s">
        <v>4328</v>
      </c>
      <c r="K8212" s="151" t="str">
        <f>IFERROR(IF(VLOOKUP(B8212,comp!$D:$L,1,FALSE)=B8212,"",""),"Novo")</f>
        <v/>
      </c>
    </row>
    <row r="8213" spans="1:11">
      <c r="A8213" s="151">
        <v>38194</v>
      </c>
      <c r="B8213" s="151">
        <v>38194</v>
      </c>
      <c r="C8213" s="151" t="s">
        <v>2562</v>
      </c>
      <c r="D8213" s="151" t="s">
        <v>727</v>
      </c>
      <c r="E8213" s="151">
        <v>1</v>
      </c>
      <c r="F8213" s="154" t="s">
        <v>10535</v>
      </c>
      <c r="G8213" s="156">
        <v>4.42</v>
      </c>
      <c r="H8213" s="156">
        <v>0</v>
      </c>
      <c r="I8213" s="156">
        <v>3.3382913279999999</v>
      </c>
      <c r="J8213" s="156" t="s">
        <v>4328</v>
      </c>
      <c r="K8213" s="151" t="str">
        <f>IFERROR(IF(VLOOKUP(B8213,comp!$D:$L,1,FALSE)=B8213,"",""),"Novo")</f>
        <v/>
      </c>
    </row>
    <row r="8214" spans="1:11">
      <c r="A8214" s="151">
        <v>38194</v>
      </c>
      <c r="B8214" s="151">
        <v>4814</v>
      </c>
      <c r="C8214" s="151" t="s">
        <v>2596</v>
      </c>
      <c r="D8214" s="151" t="s">
        <v>727</v>
      </c>
      <c r="E8214" s="151">
        <v>11.0552764</v>
      </c>
      <c r="F8214" s="154" t="s">
        <v>10536</v>
      </c>
      <c r="G8214" s="156">
        <v>540.16080490399997</v>
      </c>
      <c r="H8214" s="156">
        <v>0</v>
      </c>
      <c r="I8214" s="156">
        <v>27.88944708</v>
      </c>
      <c r="J8214" s="156" t="s">
        <v>4328</v>
      </c>
      <c r="K8214" s="151" t="str">
        <f>IFERROR(IF(VLOOKUP(B8214,comp!$D:$L,1,FALSE)=B8214,"",""),"Novo")</f>
        <v/>
      </c>
    </row>
    <row r="8215" spans="1:11">
      <c r="A8215" s="151">
        <v>38194</v>
      </c>
      <c r="B8215" s="151">
        <v>38193</v>
      </c>
      <c r="C8215" s="151" t="s">
        <v>2561</v>
      </c>
      <c r="D8215" s="151" t="s">
        <v>727</v>
      </c>
      <c r="E8215" s="151">
        <v>0.86934670000000003</v>
      </c>
      <c r="F8215" s="154" t="s">
        <v>7758</v>
      </c>
      <c r="G8215" s="156">
        <v>3.3382913279999999</v>
      </c>
      <c r="H8215" s="156">
        <v>0</v>
      </c>
      <c r="I8215" s="156">
        <v>23.324597485000002</v>
      </c>
      <c r="J8215" s="156" t="s">
        <v>4328</v>
      </c>
      <c r="K8215" s="151" t="str">
        <f>IFERROR(IF(VLOOKUP(B8215,comp!$D:$L,1,FALSE)=B8215,"",""),"Novo")</f>
        <v/>
      </c>
    </row>
    <row r="8216" spans="1:11">
      <c r="A8216" s="151">
        <v>38194</v>
      </c>
      <c r="B8216" s="151">
        <v>38774</v>
      </c>
      <c r="C8216" s="151" t="s">
        <v>2559</v>
      </c>
      <c r="D8216" s="151" t="s">
        <v>727</v>
      </c>
      <c r="E8216" s="151">
        <v>2.5125628</v>
      </c>
      <c r="F8216" s="154" t="s">
        <v>9267</v>
      </c>
      <c r="G8216" s="156">
        <v>27.88944708</v>
      </c>
      <c r="H8216" s="156">
        <v>0</v>
      </c>
      <c r="I8216" s="156">
        <v>7.9027686689999994</v>
      </c>
      <c r="J8216" s="156" t="s">
        <v>4328</v>
      </c>
      <c r="K8216" s="151" t="str">
        <f>IFERROR(IF(VLOOKUP(B8216,comp!$D:$L,1,FALSE)=B8216,"",""),"Novo")</f>
        <v/>
      </c>
    </row>
    <row r="8217" spans="1:11">
      <c r="A8217" s="151">
        <v>38194</v>
      </c>
      <c r="B8217" s="151">
        <v>39385</v>
      </c>
      <c r="C8217" s="151" t="s">
        <v>2565</v>
      </c>
      <c r="D8217" s="151" t="s">
        <v>727</v>
      </c>
      <c r="E8217" s="151">
        <v>2.2979899000000001</v>
      </c>
      <c r="F8217" s="154" t="s">
        <v>10537</v>
      </c>
      <c r="G8217" s="156">
        <v>23.324597485000002</v>
      </c>
      <c r="H8217" s="156">
        <v>0</v>
      </c>
      <c r="I8217" s="156">
        <v>16.241969513000001</v>
      </c>
      <c r="J8217" s="156" t="s">
        <v>4328</v>
      </c>
      <c r="K8217" s="151" t="str">
        <f>IFERROR(IF(VLOOKUP(B8217,comp!$D:$L,1,FALSE)=B8217,"",""),"Novo")</f>
        <v/>
      </c>
    </row>
    <row r="8218" spans="1:11">
      <c r="A8218" s="151">
        <v>38194</v>
      </c>
      <c r="B8218" s="151">
        <v>39386</v>
      </c>
      <c r="C8218" s="151" t="s">
        <v>2563</v>
      </c>
      <c r="D8218" s="151" t="s">
        <v>727</v>
      </c>
      <c r="E8218" s="151">
        <v>1.3371858999999999</v>
      </c>
      <c r="F8218" s="154" t="s">
        <v>7287</v>
      </c>
      <c r="G8218" s="156">
        <v>7.9027686689999994</v>
      </c>
      <c r="H8218" s="156">
        <v>0</v>
      </c>
      <c r="I8218" s="156">
        <v>6.6797188439999999</v>
      </c>
      <c r="J8218" s="156" t="s">
        <v>4328</v>
      </c>
      <c r="K8218" s="151" t="str">
        <f>IFERROR(IF(VLOOKUP(B8218,comp!$D:$L,1,FALSE)=B8218,"",""),"Novo")</f>
        <v/>
      </c>
    </row>
    <row r="8219" spans="1:11">
      <c r="A8219" s="151">
        <v>38194</v>
      </c>
      <c r="B8219" s="151">
        <v>39387</v>
      </c>
      <c r="C8219" s="151" t="s">
        <v>2564</v>
      </c>
      <c r="D8219" s="151" t="s">
        <v>727</v>
      </c>
      <c r="E8219" s="151">
        <v>1.9175879</v>
      </c>
      <c r="F8219" s="154" t="s">
        <v>10538</v>
      </c>
      <c r="G8219" s="156">
        <v>16.241969513000001</v>
      </c>
      <c r="H8219" s="156">
        <v>0</v>
      </c>
      <c r="I8219" s="156">
        <v>27.478009645999997</v>
      </c>
      <c r="J8219" s="156" t="s">
        <v>4328</v>
      </c>
      <c r="K8219" s="151" t="str">
        <f>IFERROR(IF(VLOOKUP(B8219,comp!$D:$L,1,FALSE)=B8219,"",""),"Novo")</f>
        <v/>
      </c>
    </row>
    <row r="8220" spans="1:11">
      <c r="A8220" s="151">
        <v>38194</v>
      </c>
      <c r="B8220" s="151">
        <v>39388</v>
      </c>
      <c r="C8220" s="151" t="s">
        <v>6137</v>
      </c>
      <c r="D8220" s="151" t="s">
        <v>727</v>
      </c>
      <c r="E8220" s="151">
        <v>1.2301508000000001</v>
      </c>
      <c r="F8220" s="154" t="s">
        <v>10539</v>
      </c>
      <c r="G8220" s="156">
        <v>6.6797188439999999</v>
      </c>
      <c r="H8220" s="156">
        <v>0</v>
      </c>
      <c r="I8220" s="156">
        <v>120.671357863</v>
      </c>
      <c r="J8220" s="156" t="s">
        <v>4328</v>
      </c>
      <c r="K8220" s="151" t="str">
        <f>IFERROR(IF(VLOOKUP(B8220,comp!$D:$L,1,FALSE)=B8220,"",""),"Novo")</f>
        <v/>
      </c>
    </row>
    <row r="8221" spans="1:11">
      <c r="A8221" s="151">
        <v>38194</v>
      </c>
      <c r="B8221" s="151">
        <v>39389</v>
      </c>
      <c r="C8221" s="151" t="s">
        <v>6138</v>
      </c>
      <c r="D8221" s="151" t="s">
        <v>727</v>
      </c>
      <c r="E8221" s="151">
        <v>2.4934672999999998</v>
      </c>
      <c r="F8221" s="154" t="s">
        <v>10540</v>
      </c>
      <c r="G8221" s="156">
        <v>27.478009645999997</v>
      </c>
      <c r="H8221" s="156">
        <v>0</v>
      </c>
      <c r="I8221" s="156">
        <v>152.14004063100001</v>
      </c>
      <c r="J8221" s="156" t="s">
        <v>4328</v>
      </c>
      <c r="K8221" s="151" t="str">
        <f>IFERROR(IF(VLOOKUP(B8221,comp!$D:$L,1,FALSE)=B8221,"",""),"Novo")</f>
        <v/>
      </c>
    </row>
    <row r="8222" spans="1:11">
      <c r="A8222" s="151">
        <v>38194</v>
      </c>
      <c r="B8222" s="151">
        <v>39390</v>
      </c>
      <c r="C8222" s="151" t="s">
        <v>6139</v>
      </c>
      <c r="D8222" s="151" t="s">
        <v>727</v>
      </c>
      <c r="E8222" s="151">
        <v>5.2261306999999997</v>
      </c>
      <c r="F8222" s="154" t="s">
        <v>10541</v>
      </c>
      <c r="G8222" s="156">
        <v>120.671357863</v>
      </c>
      <c r="H8222" s="156">
        <v>0</v>
      </c>
      <c r="I8222" s="156">
        <v>17806.536379372003</v>
      </c>
      <c r="J8222" s="156" t="s">
        <v>4328</v>
      </c>
      <c r="K8222" s="151" t="str">
        <f>IFERROR(IF(VLOOKUP(B8222,comp!$D:$L,1,FALSE)=B8222,"",""),"Novo")</f>
        <v/>
      </c>
    </row>
    <row r="8223" spans="1:11">
      <c r="A8223" s="151">
        <v>38194</v>
      </c>
      <c r="B8223" s="151">
        <v>39391</v>
      </c>
      <c r="C8223" s="151" t="s">
        <v>6140</v>
      </c>
      <c r="D8223" s="151" t="s">
        <v>727</v>
      </c>
      <c r="E8223" s="151">
        <v>5.8673367000000001</v>
      </c>
      <c r="F8223" s="154" t="s">
        <v>10542</v>
      </c>
      <c r="G8223" s="156">
        <v>152.14004063100001</v>
      </c>
      <c r="H8223" s="156">
        <v>0</v>
      </c>
      <c r="I8223" s="156">
        <v>2935.18582388</v>
      </c>
      <c r="J8223" s="156" t="s">
        <v>4328</v>
      </c>
      <c r="K8223" s="151" t="str">
        <f>IFERROR(IF(VLOOKUP(B8223,comp!$D:$L,1,FALSE)=B8223,"",""),"Novo")</f>
        <v/>
      </c>
    </row>
    <row r="8224" spans="1:11">
      <c r="A8224" s="151">
        <v>38194</v>
      </c>
      <c r="B8224" s="151">
        <v>42243</v>
      </c>
      <c r="C8224" s="151" t="s">
        <v>2617</v>
      </c>
      <c r="D8224" s="151" t="s">
        <v>727</v>
      </c>
      <c r="E8224" s="151">
        <v>63.472361800000002</v>
      </c>
      <c r="F8224" s="154" t="s">
        <v>10543</v>
      </c>
      <c r="G8224" s="156">
        <v>17806.536379372003</v>
      </c>
      <c r="H8224" s="156">
        <v>0</v>
      </c>
      <c r="I8224" s="156">
        <v>9994.6398954840006</v>
      </c>
      <c r="J8224" s="156" t="s">
        <v>4328</v>
      </c>
      <c r="K8224" s="151" t="str">
        <f>IFERROR(IF(VLOOKUP(B8224,comp!$D:$L,1,FALSE)=B8224,"",""),"Novo")</f>
        <v/>
      </c>
    </row>
    <row r="8225" spans="1:11">
      <c r="A8225" s="151">
        <v>38194</v>
      </c>
      <c r="B8225" s="151">
        <v>42244</v>
      </c>
      <c r="C8225" s="151" t="s">
        <v>2614</v>
      </c>
      <c r="D8225" s="151" t="s">
        <v>727</v>
      </c>
      <c r="E8225" s="151">
        <v>25.769849199999999</v>
      </c>
      <c r="F8225" s="154" t="s">
        <v>10544</v>
      </c>
      <c r="G8225" s="156">
        <v>2935.18582388</v>
      </c>
      <c r="H8225" s="156">
        <v>0</v>
      </c>
      <c r="I8225" s="156">
        <v>12246.91842971</v>
      </c>
      <c r="J8225" s="156" t="s">
        <v>4328</v>
      </c>
      <c r="K8225" s="151" t="str">
        <f>IFERROR(IF(VLOOKUP(B8225,comp!$D:$L,1,FALSE)=B8225,"",""),"Novo")</f>
        <v/>
      </c>
    </row>
    <row r="8226" spans="1:11">
      <c r="A8226" s="151">
        <v>38194</v>
      </c>
      <c r="B8226" s="151">
        <v>42245</v>
      </c>
      <c r="C8226" s="151" t="s">
        <v>2615</v>
      </c>
      <c r="D8226" s="151" t="s">
        <v>727</v>
      </c>
      <c r="E8226" s="151">
        <v>47.552763800000001</v>
      </c>
      <c r="F8226" s="154" t="s">
        <v>10545</v>
      </c>
      <c r="G8226" s="156">
        <v>9994.6398954840006</v>
      </c>
      <c r="H8226" s="156">
        <v>0</v>
      </c>
      <c r="I8226" s="156">
        <v>32499.821802261999</v>
      </c>
      <c r="J8226" s="156" t="s">
        <v>4328</v>
      </c>
      <c r="K8226" s="151" t="str">
        <f>IFERROR(IF(VLOOKUP(B8226,comp!$D:$L,1,FALSE)=B8226,"",""),"Novo")</f>
        <v/>
      </c>
    </row>
    <row r="8227" spans="1:11">
      <c r="A8227" s="151">
        <v>38194</v>
      </c>
      <c r="B8227" s="151">
        <v>42246</v>
      </c>
      <c r="C8227" s="151" t="s">
        <v>2616</v>
      </c>
      <c r="D8227" s="151" t="s">
        <v>727</v>
      </c>
      <c r="E8227" s="151">
        <v>52.638693500000002</v>
      </c>
      <c r="F8227" s="154" t="s">
        <v>10546</v>
      </c>
      <c r="G8227" s="156">
        <v>12246.91842971</v>
      </c>
      <c r="H8227" s="156">
        <v>0</v>
      </c>
      <c r="I8227" s="156">
        <v>43849.673808824002</v>
      </c>
      <c r="J8227" s="156" t="s">
        <v>4328</v>
      </c>
      <c r="K8227" s="151" t="str">
        <f>IFERROR(IF(VLOOKUP(B8227,comp!$D:$L,1,FALSE)=B8227,"",""),"Novo")</f>
        <v/>
      </c>
    </row>
    <row r="8228" spans="1:11">
      <c r="A8228" s="151">
        <v>38194</v>
      </c>
      <c r="B8228" s="151">
        <v>42247</v>
      </c>
      <c r="C8228" s="151" t="s">
        <v>2618</v>
      </c>
      <c r="D8228" s="151" t="s">
        <v>727</v>
      </c>
      <c r="E8228" s="151">
        <v>85.749246200000002</v>
      </c>
      <c r="F8228" s="154" t="s">
        <v>10547</v>
      </c>
      <c r="G8228" s="156">
        <v>32499.821802261999</v>
      </c>
      <c r="H8228" s="156">
        <v>0</v>
      </c>
      <c r="I8228" s="156">
        <v>120345.680447391</v>
      </c>
      <c r="J8228" s="156" t="s">
        <v>4328</v>
      </c>
      <c r="K8228" s="151" t="str">
        <f>IFERROR(IF(VLOOKUP(B8228,comp!$D:$L,1,FALSE)=B8228,"",""),"Novo")</f>
        <v/>
      </c>
    </row>
    <row r="8229" spans="1:11">
      <c r="A8229" s="151">
        <v>38194</v>
      </c>
      <c r="B8229" s="151">
        <v>42248</v>
      </c>
      <c r="C8229" s="151" t="s">
        <v>2619</v>
      </c>
      <c r="D8229" s="151" t="s">
        <v>727</v>
      </c>
      <c r="E8229" s="151">
        <v>99.6040201</v>
      </c>
      <c r="F8229" s="154" t="s">
        <v>10548</v>
      </c>
      <c r="G8229" s="156">
        <v>43849.673808824002</v>
      </c>
      <c r="H8229" s="156">
        <v>0</v>
      </c>
      <c r="I8229" s="156">
        <v>228.225124096</v>
      </c>
      <c r="J8229" s="156" t="s">
        <v>4328</v>
      </c>
      <c r="K8229" s="151" t="str">
        <f>IFERROR(IF(VLOOKUP(B8229,comp!$D:$L,1,FALSE)=B8229,"",""),"Novo")</f>
        <v/>
      </c>
    </row>
    <row r="8230" spans="1:11">
      <c r="A8230" s="151">
        <v>38194</v>
      </c>
      <c r="B8230" s="151">
        <v>42249</v>
      </c>
      <c r="C8230" s="151" t="s">
        <v>2620</v>
      </c>
      <c r="D8230" s="151" t="s">
        <v>727</v>
      </c>
      <c r="E8230" s="151">
        <v>165.00854269999999</v>
      </c>
      <c r="F8230" s="154" t="s">
        <v>10549</v>
      </c>
      <c r="G8230" s="156">
        <v>120345.680447391</v>
      </c>
      <c r="H8230" s="156">
        <v>0</v>
      </c>
      <c r="I8230" s="156">
        <v>19.95</v>
      </c>
      <c r="J8230" s="156" t="s">
        <v>4328</v>
      </c>
      <c r="K8230" s="151" t="str">
        <f>IFERROR(IF(VLOOKUP(B8230,comp!$D:$L,1,FALSE)=B8230,"",""),"Novo")</f>
        <v/>
      </c>
    </row>
    <row r="8231" spans="1:11">
      <c r="A8231" s="151">
        <v>38194</v>
      </c>
      <c r="B8231" s="151">
        <v>43265</v>
      </c>
      <c r="C8231" s="151" t="s">
        <v>6141</v>
      </c>
      <c r="D8231" s="151" t="s">
        <v>727</v>
      </c>
      <c r="E8231" s="151">
        <v>7.1859295999999997</v>
      </c>
      <c r="F8231" s="154" t="s">
        <v>10550</v>
      </c>
      <c r="G8231" s="156">
        <v>228.225124096</v>
      </c>
      <c r="H8231" s="156">
        <v>0</v>
      </c>
      <c r="I8231" s="156">
        <v>6.3559074279999992</v>
      </c>
      <c r="J8231" s="156" t="s">
        <v>4328</v>
      </c>
      <c r="K8231" s="151" t="str">
        <f>IFERROR(IF(VLOOKUP(B8231,comp!$D:$L,1,FALSE)=B8231,"",""),"Novo")</f>
        <v/>
      </c>
    </row>
    <row r="8232" spans="1:11">
      <c r="A8232" s="151">
        <v>38393</v>
      </c>
      <c r="B8232" s="151">
        <v>38393</v>
      </c>
      <c r="C8232" s="151" t="s">
        <v>6142</v>
      </c>
      <c r="D8232" s="151" t="s">
        <v>727</v>
      </c>
      <c r="E8232" s="151">
        <v>1</v>
      </c>
      <c r="F8232" s="154" t="s">
        <v>10551</v>
      </c>
      <c r="G8232" s="156">
        <v>19.95</v>
      </c>
      <c r="H8232" s="156">
        <v>0</v>
      </c>
      <c r="I8232" s="156">
        <v>4.8832081619999999</v>
      </c>
      <c r="J8232" s="156" t="s">
        <v>4328</v>
      </c>
      <c r="K8232" s="151" t="str">
        <f>IFERROR(IF(VLOOKUP(B8232,comp!$D:$L,1,FALSE)=B8232,"",""),"Novo")</f>
        <v/>
      </c>
    </row>
    <row r="8233" spans="1:11">
      <c r="A8233" s="151">
        <v>38393</v>
      </c>
      <c r="B8233" s="151">
        <v>12815</v>
      </c>
      <c r="C8233" s="151" t="s">
        <v>6143</v>
      </c>
      <c r="D8233" s="151" t="s">
        <v>727</v>
      </c>
      <c r="E8233" s="151">
        <v>0.56446779999999996</v>
      </c>
      <c r="F8233" s="154" t="s">
        <v>7906</v>
      </c>
      <c r="G8233" s="156">
        <v>6.3559074279999992</v>
      </c>
      <c r="H8233" s="156">
        <v>0</v>
      </c>
      <c r="I8233" s="156">
        <v>32.273529642999996</v>
      </c>
      <c r="J8233" s="156" t="s">
        <v>4328</v>
      </c>
      <c r="K8233" s="151" t="str">
        <f>IFERROR(IF(VLOOKUP(B8233,comp!$D:$L,1,FALSE)=B8233,"",""),"Novo")</f>
        <v/>
      </c>
    </row>
    <row r="8234" spans="1:11">
      <c r="A8234" s="151">
        <v>38393</v>
      </c>
      <c r="B8234" s="151">
        <v>38368</v>
      </c>
      <c r="C8234" s="151" t="s">
        <v>6144</v>
      </c>
      <c r="D8234" s="151" t="s">
        <v>727</v>
      </c>
      <c r="E8234" s="151">
        <v>0.49475259999999999</v>
      </c>
      <c r="F8234" s="154" t="s">
        <v>7781</v>
      </c>
      <c r="G8234" s="156">
        <v>4.8832081619999999</v>
      </c>
      <c r="H8234" s="156">
        <v>0</v>
      </c>
      <c r="I8234" s="156">
        <v>7.8711693269999987</v>
      </c>
      <c r="J8234" s="156" t="s">
        <v>4328</v>
      </c>
      <c r="K8234" s="151" t="str">
        <f>IFERROR(IF(VLOOKUP(B8234,comp!$D:$L,1,FALSE)=B8234,"",""),"Novo")</f>
        <v/>
      </c>
    </row>
    <row r="8235" spans="1:11">
      <c r="A8235" s="151">
        <v>38393</v>
      </c>
      <c r="B8235" s="151">
        <v>38372</v>
      </c>
      <c r="C8235" s="151" t="s">
        <v>6145</v>
      </c>
      <c r="D8235" s="151" t="s">
        <v>727</v>
      </c>
      <c r="E8235" s="151">
        <v>1.2721138999999999</v>
      </c>
      <c r="F8235" s="154" t="s">
        <v>10552</v>
      </c>
      <c r="G8235" s="156">
        <v>32.273529642999996</v>
      </c>
      <c r="H8235" s="156">
        <v>0</v>
      </c>
      <c r="I8235" s="156">
        <v>10.806416292</v>
      </c>
      <c r="J8235" s="156" t="s">
        <v>4328</v>
      </c>
      <c r="K8235" s="151" t="str">
        <f>IFERROR(IF(VLOOKUP(B8235,comp!$D:$L,1,FALSE)=B8235,"",""),"Novo")</f>
        <v/>
      </c>
    </row>
    <row r="8236" spans="1:11">
      <c r="A8236" s="151">
        <v>38393</v>
      </c>
      <c r="B8236" s="151">
        <v>38381</v>
      </c>
      <c r="C8236" s="151" t="s">
        <v>6146</v>
      </c>
      <c r="D8236" s="151" t="s">
        <v>727</v>
      </c>
      <c r="E8236" s="151">
        <v>0.62818589999999996</v>
      </c>
      <c r="F8236" s="154" t="s">
        <v>9365</v>
      </c>
      <c r="G8236" s="156">
        <v>7.8711693269999987</v>
      </c>
      <c r="H8236" s="156">
        <v>0</v>
      </c>
      <c r="I8236" s="156">
        <v>0.37931025000000002</v>
      </c>
      <c r="J8236" s="156" t="s">
        <v>4328</v>
      </c>
      <c r="K8236" s="151" t="str">
        <f>IFERROR(IF(VLOOKUP(B8236,comp!$D:$L,1,FALSE)=B8236,"",""),"Novo")</f>
        <v/>
      </c>
    </row>
    <row r="8237" spans="1:11">
      <c r="A8237" s="151">
        <v>38393</v>
      </c>
      <c r="B8237" s="151">
        <v>38382</v>
      </c>
      <c r="C8237" s="151" t="s">
        <v>6147</v>
      </c>
      <c r="D8237" s="151" t="s">
        <v>727</v>
      </c>
      <c r="E8237" s="151">
        <v>0.73613189999999995</v>
      </c>
      <c r="F8237" s="154" t="s">
        <v>10553</v>
      </c>
      <c r="G8237" s="156">
        <v>10.806416292</v>
      </c>
      <c r="H8237" s="156">
        <v>0</v>
      </c>
      <c r="I8237" s="156">
        <v>32.777137187000001</v>
      </c>
      <c r="J8237" s="156" t="s">
        <v>4328</v>
      </c>
      <c r="K8237" s="151" t="str">
        <f>IFERROR(IF(VLOOKUP(B8237,comp!$D:$L,1,FALSE)=B8237,"",""),"Novo")</f>
        <v/>
      </c>
    </row>
    <row r="8238" spans="1:11">
      <c r="A8238" s="151">
        <v>38393</v>
      </c>
      <c r="B8238" s="151">
        <v>38383</v>
      </c>
      <c r="C8238" s="151" t="s">
        <v>2796</v>
      </c>
      <c r="D8238" s="151" t="s">
        <v>727</v>
      </c>
      <c r="E8238" s="151">
        <v>0.137931</v>
      </c>
      <c r="F8238" s="154" t="s">
        <v>10554</v>
      </c>
      <c r="G8238" s="156">
        <v>0.37931025000000002</v>
      </c>
      <c r="H8238" s="156">
        <v>0</v>
      </c>
      <c r="I8238" s="156">
        <v>181.50231160600001</v>
      </c>
      <c r="J8238" s="156" t="s">
        <v>4328</v>
      </c>
      <c r="K8238" s="151" t="str">
        <f>IFERROR(IF(VLOOKUP(B8238,comp!$D:$L,1,FALSE)=B8238,"",""),"Novo")</f>
        <v/>
      </c>
    </row>
    <row r="8239" spans="1:11">
      <c r="A8239" s="151">
        <v>38393</v>
      </c>
      <c r="B8239" s="151">
        <v>38384</v>
      </c>
      <c r="C8239" s="151" t="s">
        <v>6148</v>
      </c>
      <c r="D8239" s="151" t="s">
        <v>727</v>
      </c>
      <c r="E8239" s="151">
        <v>1.2818590999999999</v>
      </c>
      <c r="F8239" s="154" t="s">
        <v>9191</v>
      </c>
      <c r="G8239" s="156">
        <v>32.777137187000001</v>
      </c>
      <c r="H8239" s="156">
        <v>0</v>
      </c>
      <c r="I8239" s="156">
        <v>2.0919941259999999</v>
      </c>
      <c r="J8239" s="156" t="s">
        <v>4328</v>
      </c>
      <c r="K8239" s="151" t="str">
        <f>IFERROR(IF(VLOOKUP(B8239,comp!$D:$L,1,FALSE)=B8239,"",""),"Novo")</f>
        <v/>
      </c>
    </row>
    <row r="8240" spans="1:11">
      <c r="A8240" s="151">
        <v>38393</v>
      </c>
      <c r="B8240" s="151">
        <v>38385</v>
      </c>
      <c r="C8240" s="151" t="s">
        <v>6149</v>
      </c>
      <c r="D8240" s="151" t="s">
        <v>727</v>
      </c>
      <c r="E8240" s="151">
        <v>3.0164917999999998</v>
      </c>
      <c r="F8240" s="154" t="s">
        <v>10555</v>
      </c>
      <c r="G8240" s="156">
        <v>181.50231160600001</v>
      </c>
      <c r="H8240" s="156">
        <v>0</v>
      </c>
      <c r="I8240" s="156">
        <v>98.152734824999996</v>
      </c>
      <c r="J8240" s="156" t="s">
        <v>4328</v>
      </c>
      <c r="K8240" s="151" t="str">
        <f>IFERROR(IF(VLOOKUP(B8240,comp!$D:$L,1,FALSE)=B8240,"",""),"Novo")</f>
        <v/>
      </c>
    </row>
    <row r="8241" spans="1:11">
      <c r="A8241" s="151">
        <v>38393</v>
      </c>
      <c r="B8241" s="151">
        <v>38386</v>
      </c>
      <c r="C8241" s="151" t="s">
        <v>6150</v>
      </c>
      <c r="D8241" s="151" t="s">
        <v>727</v>
      </c>
      <c r="E8241" s="151">
        <v>0.32383810000000002</v>
      </c>
      <c r="F8241" s="154" t="s">
        <v>10556</v>
      </c>
      <c r="G8241" s="156">
        <v>2.0919941259999999</v>
      </c>
      <c r="H8241" s="156">
        <v>0</v>
      </c>
      <c r="I8241" s="156">
        <v>254.324207704</v>
      </c>
      <c r="J8241" s="156" t="s">
        <v>4328</v>
      </c>
      <c r="K8241" s="151" t="str">
        <f>IFERROR(IF(VLOOKUP(B8241,comp!$D:$L,1,FALSE)=B8241,"",""),"Novo")</f>
        <v/>
      </c>
    </row>
    <row r="8242" spans="1:11">
      <c r="A8242" s="151">
        <v>38393</v>
      </c>
      <c r="B8242" s="151">
        <v>38390</v>
      </c>
      <c r="C8242" s="151" t="s">
        <v>6151</v>
      </c>
      <c r="D8242" s="151" t="s">
        <v>727</v>
      </c>
      <c r="E8242" s="151">
        <v>2.2181408999999999</v>
      </c>
      <c r="F8242" s="154" t="s">
        <v>10557</v>
      </c>
      <c r="G8242" s="156">
        <v>98.152734824999996</v>
      </c>
      <c r="H8242" s="156">
        <v>0</v>
      </c>
      <c r="I8242" s="156">
        <v>8160.3376488479998</v>
      </c>
      <c r="J8242" s="156" t="s">
        <v>4328</v>
      </c>
      <c r="K8242" s="151" t="str">
        <f>IFERROR(IF(VLOOKUP(B8242,comp!$D:$L,1,FALSE)=B8242,"",""),"Novo")</f>
        <v/>
      </c>
    </row>
    <row r="8243" spans="1:11">
      <c r="A8243" s="151">
        <v>38393</v>
      </c>
      <c r="B8243" s="151">
        <v>38392</v>
      </c>
      <c r="C8243" s="151" t="s">
        <v>6152</v>
      </c>
      <c r="D8243" s="151" t="s">
        <v>727</v>
      </c>
      <c r="E8243" s="151">
        <v>3.5704647999999999</v>
      </c>
      <c r="F8243" s="154" t="s">
        <v>10558</v>
      </c>
      <c r="G8243" s="156">
        <v>254.324207704</v>
      </c>
      <c r="H8243" s="156">
        <v>0</v>
      </c>
      <c r="I8243" s="156">
        <v>5.4887552960000008</v>
      </c>
      <c r="J8243" s="156" t="s">
        <v>4328</v>
      </c>
      <c r="K8243" s="151" t="str">
        <f>IFERROR(IF(VLOOKUP(B8243,comp!$D:$L,1,FALSE)=B8243,"",""),"Novo")</f>
        <v/>
      </c>
    </row>
    <row r="8244" spans="1:11">
      <c r="A8244" s="151">
        <v>38393</v>
      </c>
      <c r="B8244" s="151">
        <v>38394</v>
      </c>
      <c r="C8244" s="151" t="s">
        <v>6153</v>
      </c>
      <c r="D8244" s="151" t="s">
        <v>727</v>
      </c>
      <c r="E8244" s="151">
        <v>20.224887599999999</v>
      </c>
      <c r="F8244" s="154" t="s">
        <v>10559</v>
      </c>
      <c r="G8244" s="156">
        <v>8160.3376488479998</v>
      </c>
      <c r="H8244" s="156">
        <v>0</v>
      </c>
      <c r="I8244" s="156">
        <v>837.51</v>
      </c>
      <c r="J8244" s="156" t="s">
        <v>4328</v>
      </c>
      <c r="K8244" s="151" t="str">
        <f>IFERROR(IF(VLOOKUP(B8244,comp!$D:$L,1,FALSE)=B8244,"",""),"Novo")</f>
        <v/>
      </c>
    </row>
    <row r="8245" spans="1:11">
      <c r="A8245" s="151">
        <v>38393</v>
      </c>
      <c r="B8245" s="151">
        <v>38395</v>
      </c>
      <c r="C8245" s="151" t="s">
        <v>6154</v>
      </c>
      <c r="D8245" s="151" t="s">
        <v>727</v>
      </c>
      <c r="E8245" s="151">
        <v>0.52473760000000003</v>
      </c>
      <c r="F8245" s="154" t="s">
        <v>10560</v>
      </c>
      <c r="G8245" s="156">
        <v>5.4887552960000008</v>
      </c>
      <c r="H8245" s="156">
        <v>0</v>
      </c>
      <c r="I8245" s="156">
        <v>5785.9452171000003</v>
      </c>
      <c r="J8245" s="156" t="s">
        <v>4328</v>
      </c>
      <c r="K8245" s="151" t="str">
        <f>IFERROR(IF(VLOOKUP(B8245,comp!$D:$L,1,FALSE)=B8245,"",""),"Novo")</f>
        <v/>
      </c>
    </row>
    <row r="8246" spans="1:11">
      <c r="A8246" s="151">
        <v>38412</v>
      </c>
      <c r="B8246" s="151">
        <v>38412</v>
      </c>
      <c r="C8246" s="151" t="s">
        <v>1637</v>
      </c>
      <c r="D8246" s="151" t="s">
        <v>727</v>
      </c>
      <c r="E8246" s="151">
        <v>1</v>
      </c>
      <c r="F8246" s="154" t="s">
        <v>10217</v>
      </c>
      <c r="G8246" s="156">
        <v>837.51</v>
      </c>
      <c r="H8246" s="156">
        <v>0</v>
      </c>
      <c r="I8246" s="156">
        <v>197.27614980000001</v>
      </c>
      <c r="J8246" s="156" t="s">
        <v>4328</v>
      </c>
      <c r="K8246" s="151" t="str">
        <f>IFERROR(IF(VLOOKUP(B8246,comp!$D:$L,1,FALSE)=B8246,"",""),"Novo")</f>
        <v/>
      </c>
    </row>
    <row r="8247" spans="1:11">
      <c r="A8247" s="151">
        <v>38412</v>
      </c>
      <c r="B8247" s="151">
        <v>13761</v>
      </c>
      <c r="C8247" s="151" t="s">
        <v>1603</v>
      </c>
      <c r="D8247" s="151" t="s">
        <v>727</v>
      </c>
      <c r="E8247" s="151">
        <v>2.6284100000000001</v>
      </c>
      <c r="F8247" s="154" t="s">
        <v>10561</v>
      </c>
      <c r="G8247" s="156">
        <v>5785.9452171000003</v>
      </c>
      <c r="H8247" s="156">
        <v>0</v>
      </c>
      <c r="I8247" s="156">
        <v>58.92</v>
      </c>
      <c r="J8247" s="156" t="s">
        <v>4328</v>
      </c>
      <c r="K8247" s="151" t="str">
        <f>IFERROR(IF(VLOOKUP(B8247,comp!$D:$L,1,FALSE)=B8247,"",""),"Novo")</f>
        <v/>
      </c>
    </row>
    <row r="8248" spans="1:11">
      <c r="A8248" s="151">
        <v>38412</v>
      </c>
      <c r="B8248" s="151">
        <v>40403</v>
      </c>
      <c r="C8248" s="151" t="s">
        <v>6155</v>
      </c>
      <c r="D8248" s="151" t="s">
        <v>727</v>
      </c>
      <c r="E8248" s="151">
        <v>0.48533999999999999</v>
      </c>
      <c r="F8248" s="154" t="s">
        <v>10562</v>
      </c>
      <c r="G8248" s="156">
        <v>197.27614980000001</v>
      </c>
      <c r="H8248" s="156">
        <v>0</v>
      </c>
      <c r="I8248" s="156">
        <v>9755.2631913320001</v>
      </c>
      <c r="J8248" s="156" t="s">
        <v>4328</v>
      </c>
      <c r="K8248" s="151" t="str">
        <f>IFERROR(IF(VLOOKUP(B8248,comp!$D:$L,1,FALSE)=B8248,"",""),"Novo")</f>
        <v/>
      </c>
    </row>
    <row r="8249" spans="1:11">
      <c r="A8249" s="151">
        <v>38470</v>
      </c>
      <c r="B8249" s="151">
        <v>38470</v>
      </c>
      <c r="C8249" s="151" t="s">
        <v>6156</v>
      </c>
      <c r="D8249" s="151" t="s">
        <v>727</v>
      </c>
      <c r="E8249" s="151">
        <v>1</v>
      </c>
      <c r="F8249" s="154" t="s">
        <v>10563</v>
      </c>
      <c r="G8249" s="156">
        <v>58.92</v>
      </c>
      <c r="H8249" s="156">
        <v>0</v>
      </c>
      <c r="I8249" s="156">
        <v>34.219879460000001</v>
      </c>
      <c r="J8249" s="156" t="s">
        <v>4328</v>
      </c>
      <c r="K8249" s="151" t="str">
        <f>IFERROR(IF(VLOOKUP(B8249,comp!$D:$L,1,FALSE)=B8249,"",""),"Novo")</f>
        <v/>
      </c>
    </row>
    <row r="8250" spans="1:11">
      <c r="A8250" s="151">
        <v>38470</v>
      </c>
      <c r="B8250" s="151">
        <v>38396</v>
      </c>
      <c r="C8250" s="151" t="s">
        <v>6157</v>
      </c>
      <c r="D8250" s="151" t="s">
        <v>727</v>
      </c>
      <c r="E8250" s="151">
        <v>12.8673638</v>
      </c>
      <c r="F8250" s="154" t="s">
        <v>10564</v>
      </c>
      <c r="G8250" s="156">
        <v>9755.2631913320001</v>
      </c>
      <c r="H8250" s="156">
        <v>0</v>
      </c>
      <c r="I8250" s="156">
        <v>35.575871478000003</v>
      </c>
      <c r="J8250" s="156" t="s">
        <v>4328</v>
      </c>
      <c r="K8250" s="151" t="str">
        <f>IFERROR(IF(VLOOKUP(B8250,comp!$D:$L,1,FALSE)=B8250,"",""),"Novo")</f>
        <v/>
      </c>
    </row>
    <row r="8251" spans="1:11">
      <c r="A8251" s="151">
        <v>38470</v>
      </c>
      <c r="B8251" s="151">
        <v>38463</v>
      </c>
      <c r="C8251" s="151" t="s">
        <v>6158</v>
      </c>
      <c r="D8251" s="151" t="s">
        <v>727</v>
      </c>
      <c r="E8251" s="151">
        <v>0.76213540000000002</v>
      </c>
      <c r="F8251" s="154" t="s">
        <v>10565</v>
      </c>
      <c r="G8251" s="156">
        <v>34.219879460000001</v>
      </c>
      <c r="H8251" s="156">
        <v>0</v>
      </c>
      <c r="I8251" s="156">
        <v>160.61640089599999</v>
      </c>
      <c r="J8251" s="156" t="s">
        <v>4328</v>
      </c>
      <c r="K8251" s="151" t="str">
        <f>IFERROR(IF(VLOOKUP(B8251,comp!$D:$L,1,FALSE)=B8251,"",""),"Novo")</f>
        <v/>
      </c>
    </row>
    <row r="8252" spans="1:11">
      <c r="A8252" s="151">
        <v>38470</v>
      </c>
      <c r="B8252" s="151">
        <v>38465</v>
      </c>
      <c r="C8252" s="151" t="s">
        <v>6159</v>
      </c>
      <c r="D8252" s="151" t="s">
        <v>727</v>
      </c>
      <c r="E8252" s="151">
        <v>0.77710509999999999</v>
      </c>
      <c r="F8252" s="154" t="s">
        <v>10566</v>
      </c>
      <c r="G8252" s="156">
        <v>35.575871478000003</v>
      </c>
      <c r="H8252" s="156">
        <v>0</v>
      </c>
      <c r="I8252" s="156">
        <v>194.47464993600002</v>
      </c>
      <c r="J8252" s="156" t="s">
        <v>4328</v>
      </c>
      <c r="K8252" s="151" t="str">
        <f>IFERROR(IF(VLOOKUP(B8252,comp!$D:$L,1,FALSE)=B8252,"",""),"Novo")</f>
        <v/>
      </c>
    </row>
    <row r="8253" spans="1:11">
      <c r="A8253" s="151">
        <v>38470</v>
      </c>
      <c r="B8253" s="151">
        <v>38467</v>
      </c>
      <c r="C8253" s="151" t="s">
        <v>6160</v>
      </c>
      <c r="D8253" s="151" t="s">
        <v>727</v>
      </c>
      <c r="E8253" s="151">
        <v>1.6510731999999999</v>
      </c>
      <c r="F8253" s="154" t="s">
        <v>10567</v>
      </c>
      <c r="G8253" s="156">
        <v>160.61640089599999</v>
      </c>
      <c r="H8253" s="156">
        <v>0</v>
      </c>
      <c r="I8253" s="156">
        <v>507.27958842399994</v>
      </c>
      <c r="J8253" s="156" t="s">
        <v>4328</v>
      </c>
      <c r="K8253" s="151" t="str">
        <f>IFERROR(IF(VLOOKUP(B8253,comp!$D:$L,1,FALSE)=B8253,"",""),"Novo")</f>
        <v/>
      </c>
    </row>
    <row r="8254" spans="1:11">
      <c r="A8254" s="151">
        <v>38470</v>
      </c>
      <c r="B8254" s="151">
        <v>38468</v>
      </c>
      <c r="C8254" s="151" t="s">
        <v>6161</v>
      </c>
      <c r="D8254" s="151" t="s">
        <v>727</v>
      </c>
      <c r="E8254" s="151">
        <v>1.8168409000000001</v>
      </c>
      <c r="F8254" s="154" t="s">
        <v>10568</v>
      </c>
      <c r="G8254" s="156">
        <v>194.47464993600002</v>
      </c>
      <c r="H8254" s="156">
        <v>0</v>
      </c>
      <c r="I8254" s="156">
        <v>327.977914236</v>
      </c>
      <c r="J8254" s="156" t="s">
        <v>4328</v>
      </c>
      <c r="K8254" s="151" t="str">
        <f>IFERROR(IF(VLOOKUP(B8254,comp!$D:$L,1,FALSE)=B8254,"",""),"Novo")</f>
        <v/>
      </c>
    </row>
    <row r="8255" spans="1:11">
      <c r="A8255" s="151">
        <v>38470</v>
      </c>
      <c r="B8255" s="151">
        <v>38469</v>
      </c>
      <c r="C8255" s="151" t="s">
        <v>6162</v>
      </c>
      <c r="D8255" s="151" t="s">
        <v>727</v>
      </c>
      <c r="E8255" s="151">
        <v>2.9342872999999998</v>
      </c>
      <c r="F8255" s="154" t="s">
        <v>10569</v>
      </c>
      <c r="G8255" s="156">
        <v>507.27958842399994</v>
      </c>
      <c r="H8255" s="156">
        <v>0</v>
      </c>
      <c r="I8255" s="156">
        <v>579.81893685300008</v>
      </c>
      <c r="J8255" s="156" t="s">
        <v>4328</v>
      </c>
      <c r="K8255" s="151" t="str">
        <f>IFERROR(IF(VLOOKUP(B8255,comp!$D:$L,1,FALSE)=B8255,"",""),"Novo")</f>
        <v/>
      </c>
    </row>
    <row r="8256" spans="1:11">
      <c r="A8256" s="151">
        <v>38470</v>
      </c>
      <c r="B8256" s="151">
        <v>38471</v>
      </c>
      <c r="C8256" s="151" t="s">
        <v>6163</v>
      </c>
      <c r="D8256" s="151" t="s">
        <v>727</v>
      </c>
      <c r="E8256" s="151">
        <v>2.3593836000000001</v>
      </c>
      <c r="F8256" s="154" t="s">
        <v>10570</v>
      </c>
      <c r="G8256" s="156">
        <v>327.977914236</v>
      </c>
      <c r="H8256" s="156">
        <v>0</v>
      </c>
      <c r="I8256" s="156">
        <v>51.180836768999995</v>
      </c>
      <c r="J8256" s="156" t="s">
        <v>4328</v>
      </c>
      <c r="K8256" s="151" t="str">
        <f>IFERROR(IF(VLOOKUP(B8256,comp!$D:$L,1,FALSE)=B8256,"",""),"Novo")</f>
        <v/>
      </c>
    </row>
    <row r="8257" spans="1:11">
      <c r="A8257" s="151">
        <v>38470</v>
      </c>
      <c r="B8257" s="151">
        <v>38473</v>
      </c>
      <c r="C8257" s="151" t="s">
        <v>6164</v>
      </c>
      <c r="D8257" s="151" t="s">
        <v>727</v>
      </c>
      <c r="E8257" s="151">
        <v>3.1370391</v>
      </c>
      <c r="F8257" s="154" t="s">
        <v>10571</v>
      </c>
      <c r="G8257" s="156">
        <v>579.81893685300008</v>
      </c>
      <c r="H8257" s="156">
        <v>0</v>
      </c>
      <c r="I8257" s="156">
        <v>33.492240242000001</v>
      </c>
      <c r="J8257" s="156" t="s">
        <v>4328</v>
      </c>
      <c r="K8257" s="151" t="str">
        <f>IFERROR(IF(VLOOKUP(B8257,comp!$D:$L,1,FALSE)=B8257,"",""),"Novo")</f>
        <v/>
      </c>
    </row>
    <row r="8258" spans="1:11">
      <c r="A8258" s="151">
        <v>38470</v>
      </c>
      <c r="B8258" s="151">
        <v>38474</v>
      </c>
      <c r="C8258" s="151" t="s">
        <v>6165</v>
      </c>
      <c r="D8258" s="151" t="s">
        <v>727</v>
      </c>
      <c r="E8258" s="151">
        <v>0.93208590000000002</v>
      </c>
      <c r="F8258" s="154" t="s">
        <v>10572</v>
      </c>
      <c r="G8258" s="156">
        <v>51.180836768999995</v>
      </c>
      <c r="H8258" s="156">
        <v>0</v>
      </c>
      <c r="I8258" s="156">
        <v>438.75154516399999</v>
      </c>
      <c r="J8258" s="156" t="s">
        <v>4328</v>
      </c>
      <c r="K8258" s="151" t="str">
        <f>IFERROR(IF(VLOOKUP(B8258,comp!$D:$L,1,FALSE)=B8258,"",""),"Novo")</f>
        <v/>
      </c>
    </row>
    <row r="8259" spans="1:11">
      <c r="A8259" s="151">
        <v>38470</v>
      </c>
      <c r="B8259" s="151">
        <v>38475</v>
      </c>
      <c r="C8259" s="151" t="s">
        <v>6166</v>
      </c>
      <c r="D8259" s="151" t="s">
        <v>727</v>
      </c>
      <c r="E8259" s="151">
        <v>0.7539901</v>
      </c>
      <c r="F8259" s="154" t="s">
        <v>10573</v>
      </c>
      <c r="G8259" s="156">
        <v>33.492240242000001</v>
      </c>
      <c r="H8259" s="156">
        <v>0</v>
      </c>
      <c r="I8259" s="156">
        <v>79</v>
      </c>
      <c r="J8259" s="156" t="s">
        <v>4328</v>
      </c>
      <c r="K8259" s="151" t="str">
        <f>IFERROR(IF(VLOOKUP(B8259,comp!$D:$L,1,FALSE)=B8259,"",""),"Novo")</f>
        <v/>
      </c>
    </row>
    <row r="8260" spans="1:11">
      <c r="A8260" s="151">
        <v>38470</v>
      </c>
      <c r="B8260" s="151">
        <v>38547</v>
      </c>
      <c r="C8260" s="151" t="s">
        <v>6167</v>
      </c>
      <c r="D8260" s="151" t="s">
        <v>727</v>
      </c>
      <c r="E8260" s="151">
        <v>2.7288937999999998</v>
      </c>
      <c r="F8260" s="154" t="s">
        <v>10574</v>
      </c>
      <c r="G8260" s="156">
        <v>438.75154516399999</v>
      </c>
      <c r="H8260" s="156">
        <v>0</v>
      </c>
      <c r="I8260" s="156">
        <v>146.092574466</v>
      </c>
      <c r="J8260" s="156" t="s">
        <v>4328</v>
      </c>
      <c r="K8260" s="151" t="str">
        <f>IFERROR(IF(VLOOKUP(B8260,comp!$D:$L,1,FALSE)=B8260,"",""),"Novo")</f>
        <v/>
      </c>
    </row>
    <row r="8261" spans="1:11">
      <c r="A8261" s="151">
        <v>38538</v>
      </c>
      <c r="B8261" s="151">
        <v>38538</v>
      </c>
      <c r="C8261" s="151" t="s">
        <v>2112</v>
      </c>
      <c r="D8261" s="151" t="s">
        <v>826</v>
      </c>
      <c r="E8261" s="151">
        <v>1</v>
      </c>
      <c r="F8261" s="154" t="s">
        <v>10575</v>
      </c>
      <c r="G8261" s="156">
        <v>79</v>
      </c>
      <c r="H8261" s="156">
        <v>0</v>
      </c>
      <c r="I8261" s="156">
        <v>959.50782047999996</v>
      </c>
      <c r="J8261" s="156" t="s">
        <v>4328</v>
      </c>
      <c r="K8261" s="151" t="str">
        <f>IFERROR(IF(VLOOKUP(B8261,comp!$D:$L,1,FALSE)=B8261,"",""),"Novo")</f>
        <v/>
      </c>
    </row>
    <row r="8262" spans="1:11">
      <c r="A8262" s="151">
        <v>38538</v>
      </c>
      <c r="B8262" s="151">
        <v>38539</v>
      </c>
      <c r="C8262" s="151" t="s">
        <v>2115</v>
      </c>
      <c r="D8262" s="151" t="s">
        <v>826</v>
      </c>
      <c r="E8262" s="151">
        <v>1.3598862</v>
      </c>
      <c r="F8262" s="154" t="s">
        <v>10576</v>
      </c>
      <c r="G8262" s="156">
        <v>146.092574466</v>
      </c>
      <c r="H8262" s="156">
        <v>0</v>
      </c>
      <c r="I8262" s="156">
        <v>4.58</v>
      </c>
      <c r="J8262" s="156" t="s">
        <v>4328</v>
      </c>
      <c r="K8262" s="151" t="str">
        <f>IFERROR(IF(VLOOKUP(B8262,comp!$D:$L,1,FALSE)=B8262,"",""),"Novo")</f>
        <v/>
      </c>
    </row>
    <row r="8263" spans="1:11">
      <c r="A8263" s="151">
        <v>38538</v>
      </c>
      <c r="B8263" s="151">
        <v>38540</v>
      </c>
      <c r="C8263" s="151" t="s">
        <v>2116</v>
      </c>
      <c r="D8263" s="151" t="s">
        <v>826</v>
      </c>
      <c r="E8263" s="151">
        <v>3.4850639999999999</v>
      </c>
      <c r="F8263" s="154" t="s">
        <v>10577</v>
      </c>
      <c r="G8263" s="156">
        <v>959.50782047999996</v>
      </c>
      <c r="H8263" s="156">
        <v>0</v>
      </c>
      <c r="I8263" s="156">
        <v>7.6540887680000003</v>
      </c>
      <c r="J8263" s="156" t="s">
        <v>4328</v>
      </c>
      <c r="K8263" s="151" t="str">
        <f>IFERROR(IF(VLOOKUP(B8263,comp!$D:$L,1,FALSE)=B8263,"",""),"Novo")</f>
        <v/>
      </c>
    </row>
    <row r="8264" spans="1:11">
      <c r="A8264" s="151">
        <v>38787</v>
      </c>
      <c r="B8264" s="151">
        <v>38787</v>
      </c>
      <c r="C8264" s="151" t="s">
        <v>2871</v>
      </c>
      <c r="D8264" s="151" t="s">
        <v>826</v>
      </c>
      <c r="E8264" s="151">
        <v>1</v>
      </c>
      <c r="F8264" s="154" t="s">
        <v>10401</v>
      </c>
      <c r="G8264" s="156">
        <v>4.58</v>
      </c>
      <c r="H8264" s="156">
        <v>0</v>
      </c>
      <c r="I8264" s="156">
        <v>15.483858802</v>
      </c>
      <c r="J8264" s="156" t="s">
        <v>4328</v>
      </c>
      <c r="K8264" s="151" t="str">
        <f>IFERROR(IF(VLOOKUP(B8264,comp!$D:$L,1,FALSE)=B8264,"",""),"Novo")</f>
        <v/>
      </c>
    </row>
    <row r="8265" spans="1:11">
      <c r="A8265" s="151">
        <v>38787</v>
      </c>
      <c r="B8265" s="151">
        <v>38825</v>
      </c>
      <c r="C8265" s="151" t="s">
        <v>2872</v>
      </c>
      <c r="D8265" s="151" t="s">
        <v>826</v>
      </c>
      <c r="E8265" s="151">
        <v>1.2929204000000001</v>
      </c>
      <c r="F8265" s="154" t="s">
        <v>8138</v>
      </c>
      <c r="G8265" s="156">
        <v>7.6540887680000003</v>
      </c>
      <c r="H8265" s="156">
        <v>0</v>
      </c>
      <c r="I8265" s="156">
        <v>41.407486091999999</v>
      </c>
      <c r="J8265" s="156" t="s">
        <v>4328</v>
      </c>
      <c r="K8265" s="151" t="str">
        <f>IFERROR(IF(VLOOKUP(B8265,comp!$D:$L,1,FALSE)=B8265,"",""),"Novo")</f>
        <v/>
      </c>
    </row>
    <row r="8266" spans="1:11">
      <c r="A8266" s="151">
        <v>38787</v>
      </c>
      <c r="B8266" s="151">
        <v>38826</v>
      </c>
      <c r="C8266" s="151" t="s">
        <v>2873</v>
      </c>
      <c r="D8266" s="151" t="s">
        <v>826</v>
      </c>
      <c r="E8266" s="151">
        <v>1.8389381</v>
      </c>
      <c r="F8266" s="154" t="s">
        <v>10578</v>
      </c>
      <c r="G8266" s="156">
        <v>15.483858802</v>
      </c>
      <c r="H8266" s="156">
        <v>0</v>
      </c>
      <c r="I8266" s="156">
        <v>16.992798984</v>
      </c>
      <c r="J8266" s="156" t="s">
        <v>4328</v>
      </c>
      <c r="K8266" s="151" t="str">
        <f>IFERROR(IF(VLOOKUP(B8266,comp!$D:$L,1,FALSE)=B8266,"",""),"Novo")</f>
        <v/>
      </c>
    </row>
    <row r="8267" spans="1:11">
      <c r="A8267" s="151">
        <v>38787</v>
      </c>
      <c r="B8267" s="151">
        <v>38827</v>
      </c>
      <c r="C8267" s="151" t="s">
        <v>2874</v>
      </c>
      <c r="D8267" s="151" t="s">
        <v>826</v>
      </c>
      <c r="E8267" s="151">
        <v>3.0070796</v>
      </c>
      <c r="F8267" s="154" t="s">
        <v>10579</v>
      </c>
      <c r="G8267" s="156">
        <v>41.407486091999999</v>
      </c>
      <c r="H8267" s="156">
        <v>0</v>
      </c>
      <c r="I8267" s="156">
        <v>45.593941944999997</v>
      </c>
      <c r="J8267" s="156" t="s">
        <v>4328</v>
      </c>
      <c r="K8267" s="151" t="str">
        <f>IFERROR(IF(VLOOKUP(B8267,comp!$D:$L,1,FALSE)=B8267,"",""),"Novo")</f>
        <v/>
      </c>
    </row>
    <row r="8268" spans="1:11">
      <c r="A8268" s="151">
        <v>38787</v>
      </c>
      <c r="B8268" s="151">
        <v>38828</v>
      </c>
      <c r="C8268" s="151" t="s">
        <v>2894</v>
      </c>
      <c r="D8268" s="151" t="s">
        <v>826</v>
      </c>
      <c r="E8268" s="151">
        <v>1.9266212</v>
      </c>
      <c r="F8268" s="154" t="s">
        <v>9233</v>
      </c>
      <c r="G8268" s="156">
        <v>16.992798984</v>
      </c>
      <c r="H8268" s="156">
        <v>0</v>
      </c>
      <c r="I8268" s="156">
        <v>87.372014000000007</v>
      </c>
      <c r="J8268" s="156" t="s">
        <v>4328</v>
      </c>
      <c r="K8268" s="151" t="str">
        <f>IFERROR(IF(VLOOKUP(B8268,comp!$D:$L,1,FALSE)=B8268,"",""),"Novo")</f>
        <v/>
      </c>
    </row>
    <row r="8269" spans="1:11">
      <c r="A8269" s="151">
        <v>38787</v>
      </c>
      <c r="B8269" s="151">
        <v>38829</v>
      </c>
      <c r="C8269" s="151" t="s">
        <v>2895</v>
      </c>
      <c r="D8269" s="151" t="s">
        <v>826</v>
      </c>
      <c r="E8269" s="151">
        <v>3.1552901000000002</v>
      </c>
      <c r="F8269" s="154" t="s">
        <v>10580</v>
      </c>
      <c r="G8269" s="156">
        <v>45.593941944999997</v>
      </c>
      <c r="H8269" s="156">
        <v>0</v>
      </c>
      <c r="I8269" s="156">
        <v>169.97099057999998</v>
      </c>
      <c r="J8269" s="156" t="s">
        <v>4328</v>
      </c>
      <c r="K8269" s="151" t="str">
        <f>IFERROR(IF(VLOOKUP(B8269,comp!$D:$L,1,FALSE)=B8269,"",""),"Novo")</f>
        <v/>
      </c>
    </row>
    <row r="8270" spans="1:11">
      <c r="A8270" s="151">
        <v>38787</v>
      </c>
      <c r="B8270" s="151">
        <v>38830</v>
      </c>
      <c r="C8270" s="151" t="s">
        <v>2896</v>
      </c>
      <c r="D8270" s="151" t="s">
        <v>826</v>
      </c>
      <c r="E8270" s="151">
        <v>4.3686007</v>
      </c>
      <c r="F8270" s="154" t="s">
        <v>7250</v>
      </c>
      <c r="G8270" s="156">
        <v>87.372014000000007</v>
      </c>
      <c r="H8270" s="156">
        <v>0</v>
      </c>
      <c r="I8270" s="156">
        <v>9.69</v>
      </c>
      <c r="J8270" s="156" t="s">
        <v>4328</v>
      </c>
      <c r="K8270" s="151" t="str">
        <f>IFERROR(IF(VLOOKUP(B8270,comp!$D:$L,1,FALSE)=B8270,"",""),"Novo")</f>
        <v/>
      </c>
    </row>
    <row r="8271" spans="1:11">
      <c r="A8271" s="151">
        <v>38787</v>
      </c>
      <c r="B8271" s="151">
        <v>38831</v>
      </c>
      <c r="C8271" s="151" t="s">
        <v>2897</v>
      </c>
      <c r="D8271" s="151" t="s">
        <v>826</v>
      </c>
      <c r="E8271" s="151">
        <v>6.0921501999999998</v>
      </c>
      <c r="F8271" s="154" t="s">
        <v>10581</v>
      </c>
      <c r="G8271" s="156">
        <v>169.97099057999998</v>
      </c>
      <c r="H8271" s="156">
        <v>0</v>
      </c>
      <c r="I8271" s="156">
        <v>3.7427200859999998</v>
      </c>
      <c r="J8271" s="156" t="s">
        <v>4328</v>
      </c>
      <c r="K8271" s="151" t="str">
        <f>IFERROR(IF(VLOOKUP(B8271,comp!$D:$L,1,FALSE)=B8271,"",""),"Novo")</f>
        <v/>
      </c>
    </row>
    <row r="8272" spans="1:11">
      <c r="A8272" s="151">
        <v>38844</v>
      </c>
      <c r="B8272" s="151">
        <v>38844</v>
      </c>
      <c r="C8272" s="151" t="s">
        <v>6168</v>
      </c>
      <c r="D8272" s="151" t="s">
        <v>727</v>
      </c>
      <c r="E8272" s="151">
        <v>1</v>
      </c>
      <c r="F8272" s="154" t="s">
        <v>10582</v>
      </c>
      <c r="G8272" s="156">
        <v>9.69</v>
      </c>
      <c r="H8272" s="156">
        <v>0</v>
      </c>
      <c r="I8272" s="156">
        <v>7.670979376</v>
      </c>
      <c r="J8272" s="156" t="s">
        <v>4328</v>
      </c>
      <c r="K8272" s="151" t="str">
        <f>IFERROR(IF(VLOOKUP(B8272,comp!$D:$L,1,FALSE)=B8272,"",""),"Novo")</f>
        <v/>
      </c>
    </row>
    <row r="8273" spans="1:11">
      <c r="A8273" s="151">
        <v>38844</v>
      </c>
      <c r="B8273" s="151">
        <v>38836</v>
      </c>
      <c r="C8273" s="151" t="s">
        <v>6169</v>
      </c>
      <c r="D8273" s="151" t="s">
        <v>727</v>
      </c>
      <c r="E8273" s="151">
        <v>0.62171430000000005</v>
      </c>
      <c r="F8273" s="154" t="s">
        <v>10583</v>
      </c>
      <c r="G8273" s="156">
        <v>3.7427200859999998</v>
      </c>
      <c r="H8273" s="156">
        <v>0</v>
      </c>
      <c r="I8273" s="156">
        <v>10.036541327999998</v>
      </c>
      <c r="J8273" s="156" t="s">
        <v>4328</v>
      </c>
      <c r="K8273" s="151" t="str">
        <f>IFERROR(IF(VLOOKUP(B8273,comp!$D:$L,1,FALSE)=B8273,"",""),"Novo")</f>
        <v/>
      </c>
    </row>
    <row r="8274" spans="1:11">
      <c r="A8274" s="151">
        <v>38844</v>
      </c>
      <c r="B8274" s="151">
        <v>38837</v>
      </c>
      <c r="C8274" s="151" t="s">
        <v>6170</v>
      </c>
      <c r="D8274" s="151" t="s">
        <v>727</v>
      </c>
      <c r="E8274" s="151">
        <v>0.88990480000000005</v>
      </c>
      <c r="F8274" s="154" t="s">
        <v>10584</v>
      </c>
      <c r="G8274" s="156">
        <v>7.670979376</v>
      </c>
      <c r="H8274" s="156">
        <v>0</v>
      </c>
      <c r="I8274" s="156">
        <v>13.77200055</v>
      </c>
      <c r="J8274" s="156" t="s">
        <v>4328</v>
      </c>
      <c r="K8274" s="151" t="str">
        <f>IFERROR(IF(VLOOKUP(B8274,comp!$D:$L,1,FALSE)=B8274,"",""),"Novo")</f>
        <v/>
      </c>
    </row>
    <row r="8275" spans="1:11">
      <c r="A8275" s="151">
        <v>38844</v>
      </c>
      <c r="B8275" s="151">
        <v>38846</v>
      </c>
      <c r="C8275" s="151" t="s">
        <v>6171</v>
      </c>
      <c r="D8275" s="151" t="s">
        <v>727</v>
      </c>
      <c r="E8275" s="151">
        <v>1.0179047999999999</v>
      </c>
      <c r="F8275" s="154" t="s">
        <v>10585</v>
      </c>
      <c r="G8275" s="156">
        <v>10.036541327999998</v>
      </c>
      <c r="H8275" s="156">
        <v>0</v>
      </c>
      <c r="I8275" s="156">
        <v>19.294228962000002</v>
      </c>
      <c r="J8275" s="156" t="s">
        <v>4328</v>
      </c>
      <c r="K8275" s="151" t="str">
        <f>IFERROR(IF(VLOOKUP(B8275,comp!$D:$L,1,FALSE)=B8275,"",""),"Novo")</f>
        <v/>
      </c>
    </row>
    <row r="8276" spans="1:11">
      <c r="A8276" s="151">
        <v>38844</v>
      </c>
      <c r="B8276" s="151">
        <v>38847</v>
      </c>
      <c r="C8276" s="151" t="s">
        <v>6172</v>
      </c>
      <c r="D8276" s="151" t="s">
        <v>727</v>
      </c>
      <c r="E8276" s="151">
        <v>1.1923809999999999</v>
      </c>
      <c r="F8276" s="154" t="s">
        <v>9364</v>
      </c>
      <c r="G8276" s="156">
        <v>13.77200055</v>
      </c>
      <c r="H8276" s="156">
        <v>0</v>
      </c>
      <c r="I8276" s="156">
        <v>44.906613233999991</v>
      </c>
      <c r="J8276" s="156" t="s">
        <v>4328</v>
      </c>
      <c r="K8276" s="151" t="str">
        <f>IFERROR(IF(VLOOKUP(B8276,comp!$D:$L,1,FALSE)=B8276,"",""),"Novo")</f>
        <v/>
      </c>
    </row>
    <row r="8277" spans="1:11">
      <c r="A8277" s="151">
        <v>38844</v>
      </c>
      <c r="B8277" s="151">
        <v>38848</v>
      </c>
      <c r="C8277" s="151" t="s">
        <v>6173</v>
      </c>
      <c r="D8277" s="151" t="s">
        <v>727</v>
      </c>
      <c r="E8277" s="151">
        <v>1.4114286</v>
      </c>
      <c r="F8277" s="154" t="s">
        <v>8625</v>
      </c>
      <c r="G8277" s="156">
        <v>19.294228962000002</v>
      </c>
      <c r="H8277" s="156">
        <v>0</v>
      </c>
      <c r="I8277" s="156">
        <v>57.400456806000001</v>
      </c>
      <c r="J8277" s="156" t="s">
        <v>4328</v>
      </c>
      <c r="K8277" s="151" t="str">
        <f>IFERROR(IF(VLOOKUP(B8277,comp!$D:$L,1,FALSE)=B8277,"",""),"Novo")</f>
        <v/>
      </c>
    </row>
    <row r="8278" spans="1:11">
      <c r="A8278" s="151">
        <v>38844</v>
      </c>
      <c r="B8278" s="151">
        <v>38850</v>
      </c>
      <c r="C8278" s="151" t="s">
        <v>6174</v>
      </c>
      <c r="D8278" s="151" t="s">
        <v>727</v>
      </c>
      <c r="E8278" s="151">
        <v>2.1527618999999998</v>
      </c>
      <c r="F8278" s="154" t="s">
        <v>7863</v>
      </c>
      <c r="G8278" s="156">
        <v>44.906613233999991</v>
      </c>
      <c r="H8278" s="156">
        <v>0</v>
      </c>
      <c r="I8278" s="156">
        <v>10.829043712000001</v>
      </c>
      <c r="J8278" s="156" t="s">
        <v>4328</v>
      </c>
      <c r="K8278" s="151" t="str">
        <f>IFERROR(IF(VLOOKUP(B8278,comp!$D:$L,1,FALSE)=B8278,"",""),"Novo")</f>
        <v/>
      </c>
    </row>
    <row r="8279" spans="1:11">
      <c r="A8279" s="151">
        <v>38844</v>
      </c>
      <c r="B8279" s="151">
        <v>38851</v>
      </c>
      <c r="C8279" s="151" t="s">
        <v>6175</v>
      </c>
      <c r="D8279" s="151" t="s">
        <v>727</v>
      </c>
      <c r="E8279" s="151">
        <v>2.4342857000000002</v>
      </c>
      <c r="F8279" s="154" t="s">
        <v>10586</v>
      </c>
      <c r="G8279" s="156">
        <v>57.400456806000001</v>
      </c>
      <c r="H8279" s="156">
        <v>0</v>
      </c>
      <c r="I8279" s="156">
        <v>53.569880820000002</v>
      </c>
      <c r="J8279" s="156" t="s">
        <v>4328</v>
      </c>
      <c r="K8279" s="151" t="str">
        <f>IFERROR(IF(VLOOKUP(B8279,comp!$D:$L,1,FALSE)=B8279,"",""),"Novo")</f>
        <v/>
      </c>
    </row>
    <row r="8280" spans="1:11">
      <c r="A8280" s="151">
        <v>38844</v>
      </c>
      <c r="B8280" s="151">
        <v>38854</v>
      </c>
      <c r="C8280" s="151" t="s">
        <v>6176</v>
      </c>
      <c r="D8280" s="151" t="s">
        <v>727</v>
      </c>
      <c r="E8280" s="151">
        <v>1.0575238</v>
      </c>
      <c r="F8280" s="154" t="s">
        <v>9865</v>
      </c>
      <c r="G8280" s="156">
        <v>10.829043712000001</v>
      </c>
      <c r="H8280" s="156">
        <v>0</v>
      </c>
      <c r="I8280" s="156">
        <v>117.62627128</v>
      </c>
      <c r="J8280" s="156" t="s">
        <v>4328</v>
      </c>
      <c r="K8280" s="151" t="str">
        <f>IFERROR(IF(VLOOKUP(B8280,comp!$D:$L,1,FALSE)=B8280,"",""),"Novo")</f>
        <v/>
      </c>
    </row>
    <row r="8281" spans="1:11">
      <c r="A8281" s="151">
        <v>38844</v>
      </c>
      <c r="B8281" s="151">
        <v>38869</v>
      </c>
      <c r="C8281" s="151" t="s">
        <v>6177</v>
      </c>
      <c r="D8281" s="151" t="s">
        <v>727</v>
      </c>
      <c r="E8281" s="151">
        <v>2.3516189999999999</v>
      </c>
      <c r="F8281" s="154" t="s">
        <v>10587</v>
      </c>
      <c r="G8281" s="156">
        <v>53.569880820000002</v>
      </c>
      <c r="H8281" s="156">
        <v>0</v>
      </c>
      <c r="I8281" s="156">
        <v>91.228627722000013</v>
      </c>
      <c r="J8281" s="156" t="s">
        <v>4328</v>
      </c>
      <c r="K8281" s="151" t="str">
        <f>IFERROR(IF(VLOOKUP(B8281,comp!$D:$L,1,FALSE)=B8281,"",""),"Novo")</f>
        <v/>
      </c>
    </row>
    <row r="8282" spans="1:11">
      <c r="A8282" s="151">
        <v>38844</v>
      </c>
      <c r="B8282" s="151">
        <v>38870</v>
      </c>
      <c r="C8282" s="151" t="s">
        <v>6178</v>
      </c>
      <c r="D8282" s="151" t="s">
        <v>727</v>
      </c>
      <c r="E8282" s="151">
        <v>3.4841905</v>
      </c>
      <c r="F8282" s="154" t="s">
        <v>7541</v>
      </c>
      <c r="G8282" s="156">
        <v>117.62627128</v>
      </c>
      <c r="H8282" s="156">
        <v>0</v>
      </c>
      <c r="I8282" s="156">
        <v>190.91524387099997</v>
      </c>
      <c r="J8282" s="156" t="s">
        <v>4328</v>
      </c>
      <c r="K8282" s="151" t="str">
        <f>IFERROR(IF(VLOOKUP(B8282,comp!$D:$L,1,FALSE)=B8282,"",""),"Novo")</f>
        <v/>
      </c>
    </row>
    <row r="8283" spans="1:11">
      <c r="A8283" s="151">
        <v>38844</v>
      </c>
      <c r="B8283" s="151">
        <v>38871</v>
      </c>
      <c r="C8283" s="151" t="s">
        <v>6179</v>
      </c>
      <c r="D8283" s="151" t="s">
        <v>727</v>
      </c>
      <c r="E8283" s="151">
        <v>3.0685714000000002</v>
      </c>
      <c r="F8283" s="154" t="s">
        <v>10588</v>
      </c>
      <c r="G8283" s="156">
        <v>91.228627722000013</v>
      </c>
      <c r="H8283" s="156">
        <v>0</v>
      </c>
      <c r="I8283" s="156">
        <v>27.806354442</v>
      </c>
      <c r="J8283" s="156" t="s">
        <v>4328</v>
      </c>
      <c r="K8283" s="151" t="str">
        <f>IFERROR(IF(VLOOKUP(B8283,comp!$D:$L,1,FALSE)=B8283,"",""),"Novo")</f>
        <v/>
      </c>
    </row>
    <row r="8284" spans="1:11">
      <c r="A8284" s="151">
        <v>38844</v>
      </c>
      <c r="B8284" s="151">
        <v>38872</v>
      </c>
      <c r="C8284" s="151" t="s">
        <v>6180</v>
      </c>
      <c r="D8284" s="151" t="s">
        <v>727</v>
      </c>
      <c r="E8284" s="151">
        <v>4.4388570999999999</v>
      </c>
      <c r="F8284" s="154" t="s">
        <v>10589</v>
      </c>
      <c r="G8284" s="156">
        <v>190.91524387099997</v>
      </c>
      <c r="H8284" s="156">
        <v>0</v>
      </c>
      <c r="I8284" s="156">
        <v>44.605439801999992</v>
      </c>
      <c r="J8284" s="156" t="s">
        <v>4328</v>
      </c>
      <c r="K8284" s="151" t="str">
        <f>IFERROR(IF(VLOOKUP(B8284,comp!$D:$L,1,FALSE)=B8284,"",""),"Novo")</f>
        <v/>
      </c>
    </row>
    <row r="8285" spans="1:11">
      <c r="A8285" s="151">
        <v>38844</v>
      </c>
      <c r="B8285" s="151">
        <v>38873</v>
      </c>
      <c r="C8285" s="151" t="s">
        <v>6181</v>
      </c>
      <c r="D8285" s="151" t="s">
        <v>727</v>
      </c>
      <c r="E8285" s="151">
        <v>1.6944762</v>
      </c>
      <c r="F8285" s="154" t="s">
        <v>10590</v>
      </c>
      <c r="G8285" s="156">
        <v>27.806354442</v>
      </c>
      <c r="H8285" s="156">
        <v>0</v>
      </c>
      <c r="I8285" s="156">
        <v>112.00855013999998</v>
      </c>
      <c r="J8285" s="156" t="s">
        <v>4328</v>
      </c>
      <c r="K8285" s="151" t="str">
        <f>IFERROR(IF(VLOOKUP(B8285,comp!$D:$L,1,FALSE)=B8285,"",""),"Novo")</f>
        <v/>
      </c>
    </row>
    <row r="8286" spans="1:11">
      <c r="A8286" s="151">
        <v>38844</v>
      </c>
      <c r="B8286" s="151">
        <v>38874</v>
      </c>
      <c r="C8286" s="151" t="s">
        <v>6182</v>
      </c>
      <c r="D8286" s="151" t="s">
        <v>727</v>
      </c>
      <c r="E8286" s="151">
        <v>2.1455237999999999</v>
      </c>
      <c r="F8286" s="154" t="s">
        <v>10591</v>
      </c>
      <c r="G8286" s="156">
        <v>44.605439801999992</v>
      </c>
      <c r="H8286" s="156">
        <v>0</v>
      </c>
      <c r="I8286" s="156">
        <v>202.27595618300003</v>
      </c>
      <c r="J8286" s="156" t="s">
        <v>4328</v>
      </c>
      <c r="K8286" s="151" t="str">
        <f>IFERROR(IF(VLOOKUP(B8286,comp!$D:$L,1,FALSE)=B8286,"",""),"Novo")</f>
        <v/>
      </c>
    </row>
    <row r="8287" spans="1:11">
      <c r="A8287" s="151">
        <v>38844</v>
      </c>
      <c r="B8287" s="151">
        <v>38875</v>
      </c>
      <c r="C8287" s="151" t="s">
        <v>6183</v>
      </c>
      <c r="D8287" s="151" t="s">
        <v>727</v>
      </c>
      <c r="E8287" s="151">
        <v>3.4003809999999999</v>
      </c>
      <c r="F8287" s="154" t="s">
        <v>10592</v>
      </c>
      <c r="G8287" s="156">
        <v>112.00855013999998</v>
      </c>
      <c r="H8287" s="156">
        <v>0</v>
      </c>
      <c r="I8287" s="156">
        <v>46.574262755999996</v>
      </c>
      <c r="J8287" s="156" t="s">
        <v>4328</v>
      </c>
      <c r="K8287" s="151" t="str">
        <f>IFERROR(IF(VLOOKUP(B8287,comp!$D:$L,1,FALSE)=B8287,"",""),"Novo")</f>
        <v/>
      </c>
    </row>
    <row r="8288" spans="1:11">
      <c r="A8288" s="151">
        <v>38844</v>
      </c>
      <c r="B8288" s="151">
        <v>38876</v>
      </c>
      <c r="C8288" s="151" t="s">
        <v>6184</v>
      </c>
      <c r="D8288" s="151" t="s">
        <v>727</v>
      </c>
      <c r="E8288" s="151">
        <v>4.5691429000000001</v>
      </c>
      <c r="F8288" s="154" t="s">
        <v>10593</v>
      </c>
      <c r="G8288" s="156">
        <v>202.27595618300003</v>
      </c>
      <c r="H8288" s="156">
        <v>0</v>
      </c>
      <c r="I8288" s="156">
        <v>43.292770303999994</v>
      </c>
      <c r="J8288" s="156" t="s">
        <v>4328</v>
      </c>
      <c r="K8288" s="151" t="str">
        <f>IFERROR(IF(VLOOKUP(B8288,comp!$D:$L,1,FALSE)=B8288,"",""),"Novo")</f>
        <v/>
      </c>
    </row>
    <row r="8289" spans="1:11">
      <c r="A8289" s="151">
        <v>38844</v>
      </c>
      <c r="B8289" s="151">
        <v>38905</v>
      </c>
      <c r="C8289" s="151" t="s">
        <v>6185</v>
      </c>
      <c r="D8289" s="151" t="s">
        <v>727</v>
      </c>
      <c r="E8289" s="151">
        <v>2.1927618999999998</v>
      </c>
      <c r="F8289" s="154" t="s">
        <v>10594</v>
      </c>
      <c r="G8289" s="156">
        <v>46.574262755999996</v>
      </c>
      <c r="H8289" s="156">
        <v>0</v>
      </c>
      <c r="I8289" s="156">
        <v>59.21352495</v>
      </c>
      <c r="J8289" s="156" t="s">
        <v>4328</v>
      </c>
      <c r="K8289" s="151" t="str">
        <f>IFERROR(IF(VLOOKUP(B8289,comp!$D:$L,1,FALSE)=B8289,"",""),"Novo")</f>
        <v/>
      </c>
    </row>
    <row r="8290" spans="1:11">
      <c r="A8290" s="151">
        <v>38844</v>
      </c>
      <c r="B8290" s="151">
        <v>38907</v>
      </c>
      <c r="C8290" s="151" t="s">
        <v>6186</v>
      </c>
      <c r="D8290" s="151" t="s">
        <v>727</v>
      </c>
      <c r="E8290" s="151">
        <v>2.1139047999999998</v>
      </c>
      <c r="F8290" s="154" t="s">
        <v>10595</v>
      </c>
      <c r="G8290" s="156">
        <v>43.292770303999994</v>
      </c>
      <c r="H8290" s="156">
        <v>0</v>
      </c>
      <c r="I8290" s="156">
        <v>11.995573281999999</v>
      </c>
      <c r="J8290" s="156" t="s">
        <v>4328</v>
      </c>
      <c r="K8290" s="151" t="str">
        <f>IFERROR(IF(VLOOKUP(B8290,comp!$D:$L,1,FALSE)=B8290,"",""),"Novo")</f>
        <v/>
      </c>
    </row>
    <row r="8291" spans="1:11">
      <c r="A8291" s="151">
        <v>38844</v>
      </c>
      <c r="B8291" s="151">
        <v>38910</v>
      </c>
      <c r="C8291" s="151" t="s">
        <v>6187</v>
      </c>
      <c r="D8291" s="151" t="s">
        <v>727</v>
      </c>
      <c r="E8291" s="151">
        <v>2.4723809999999999</v>
      </c>
      <c r="F8291" s="154" t="s">
        <v>10596</v>
      </c>
      <c r="G8291" s="156">
        <v>59.21352495</v>
      </c>
      <c r="H8291" s="156">
        <v>0</v>
      </c>
      <c r="I8291" s="156">
        <v>18.073439495999999</v>
      </c>
      <c r="J8291" s="156" t="s">
        <v>4328</v>
      </c>
      <c r="K8291" s="151" t="str">
        <f>IFERROR(IF(VLOOKUP(B8291,comp!$D:$L,1,FALSE)=B8291,"",""),"Novo")</f>
        <v/>
      </c>
    </row>
    <row r="8292" spans="1:11">
      <c r="A8292" s="151">
        <v>38844</v>
      </c>
      <c r="B8292" s="151">
        <v>38913</v>
      </c>
      <c r="C8292" s="151" t="s">
        <v>6188</v>
      </c>
      <c r="D8292" s="151" t="s">
        <v>727</v>
      </c>
      <c r="E8292" s="151">
        <v>1.1127619</v>
      </c>
      <c r="F8292" s="154" t="s">
        <v>10597</v>
      </c>
      <c r="G8292" s="156">
        <v>11.995573281999999</v>
      </c>
      <c r="H8292" s="156">
        <v>0</v>
      </c>
      <c r="I8292" s="156">
        <v>67.125715499999998</v>
      </c>
      <c r="J8292" s="156" t="s">
        <v>4328</v>
      </c>
      <c r="K8292" s="151" t="str">
        <f>IFERROR(IF(VLOOKUP(B8292,comp!$D:$L,1,FALSE)=B8292,"",""),"Novo")</f>
        <v/>
      </c>
    </row>
    <row r="8293" spans="1:11">
      <c r="A8293" s="151">
        <v>38844</v>
      </c>
      <c r="B8293" s="151">
        <v>38914</v>
      </c>
      <c r="C8293" s="151" t="s">
        <v>6189</v>
      </c>
      <c r="D8293" s="151" t="s">
        <v>727</v>
      </c>
      <c r="E8293" s="151">
        <v>1.3660952</v>
      </c>
      <c r="F8293" s="154" t="s">
        <v>9416</v>
      </c>
      <c r="G8293" s="156">
        <v>18.073439495999999</v>
      </c>
      <c r="H8293" s="156">
        <v>0</v>
      </c>
      <c r="I8293" s="156">
        <v>128.59958028</v>
      </c>
      <c r="J8293" s="156" t="s">
        <v>4328</v>
      </c>
      <c r="K8293" s="151" t="str">
        <f>IFERROR(IF(VLOOKUP(B8293,comp!$D:$L,1,FALSE)=B8293,"",""),"Novo")</f>
        <v/>
      </c>
    </row>
    <row r="8294" spans="1:11">
      <c r="A8294" s="151">
        <v>38844</v>
      </c>
      <c r="B8294" s="151">
        <v>38915</v>
      </c>
      <c r="C8294" s="151" t="s">
        <v>6190</v>
      </c>
      <c r="D8294" s="151" t="s">
        <v>727</v>
      </c>
      <c r="E8294" s="151">
        <v>2.6323810000000001</v>
      </c>
      <c r="F8294" s="154" t="s">
        <v>10598</v>
      </c>
      <c r="G8294" s="156">
        <v>67.125715499999998</v>
      </c>
      <c r="H8294" s="156">
        <v>0</v>
      </c>
      <c r="I8294" s="156">
        <v>15.872000000000002</v>
      </c>
      <c r="J8294" s="156" t="s">
        <v>4328</v>
      </c>
      <c r="K8294" s="151" t="str">
        <f>IFERROR(IF(VLOOKUP(B8294,comp!$D:$L,1,FALSE)=B8294,"",""),"Novo")</f>
        <v/>
      </c>
    </row>
    <row r="8295" spans="1:11">
      <c r="A8295" s="151">
        <v>38844</v>
      </c>
      <c r="B8295" s="151">
        <v>38916</v>
      </c>
      <c r="C8295" s="151" t="s">
        <v>6191</v>
      </c>
      <c r="D8295" s="151" t="s">
        <v>727</v>
      </c>
      <c r="E8295" s="151">
        <v>3.6430476000000001</v>
      </c>
      <c r="F8295" s="154" t="s">
        <v>10599</v>
      </c>
      <c r="G8295" s="156">
        <v>128.59958028</v>
      </c>
      <c r="H8295" s="156">
        <v>0</v>
      </c>
      <c r="I8295" s="156">
        <v>21.881599376</v>
      </c>
      <c r="J8295" s="156" t="s">
        <v>4328</v>
      </c>
      <c r="K8295" s="151" t="str">
        <f>IFERROR(IF(VLOOKUP(B8295,comp!$D:$L,1,FALSE)=B8295,"",""),"Novo")</f>
        <v/>
      </c>
    </row>
    <row r="8296" spans="1:11">
      <c r="A8296" s="151">
        <v>38844</v>
      </c>
      <c r="B8296" s="151">
        <v>38917</v>
      </c>
      <c r="C8296" s="151" t="s">
        <v>6192</v>
      </c>
      <c r="D8296" s="151" t="s">
        <v>727</v>
      </c>
      <c r="E8296" s="151">
        <v>1.28</v>
      </c>
      <c r="F8296" s="154" t="s">
        <v>10600</v>
      </c>
      <c r="G8296" s="156">
        <v>15.872000000000002</v>
      </c>
      <c r="H8296" s="156">
        <v>0</v>
      </c>
      <c r="I8296" s="156">
        <v>39.372480000000003</v>
      </c>
      <c r="J8296" s="156" t="s">
        <v>4328</v>
      </c>
      <c r="K8296" s="151" t="str">
        <f>IFERROR(IF(VLOOKUP(B8296,comp!$D:$L,1,FALSE)=B8296,"",""),"Novo")</f>
        <v/>
      </c>
    </row>
    <row r="8297" spans="1:11">
      <c r="A8297" s="151">
        <v>38844</v>
      </c>
      <c r="B8297" s="151">
        <v>38919</v>
      </c>
      <c r="C8297" s="151" t="s">
        <v>6193</v>
      </c>
      <c r="D8297" s="151" t="s">
        <v>727</v>
      </c>
      <c r="E8297" s="151">
        <v>1.5028570999999999</v>
      </c>
      <c r="F8297" s="154" t="s">
        <v>8619</v>
      </c>
      <c r="G8297" s="156">
        <v>21.881599376</v>
      </c>
      <c r="H8297" s="156">
        <v>0</v>
      </c>
      <c r="I8297" s="156">
        <v>13.730582362999998</v>
      </c>
      <c r="J8297" s="156" t="s">
        <v>4328</v>
      </c>
      <c r="K8297" s="151" t="str">
        <f>IFERROR(IF(VLOOKUP(B8297,comp!$D:$L,1,FALSE)=B8297,"",""),"Novo")</f>
        <v/>
      </c>
    </row>
    <row r="8298" spans="1:11">
      <c r="A8298" s="151">
        <v>38844</v>
      </c>
      <c r="B8298" s="151">
        <v>38922</v>
      </c>
      <c r="C8298" s="151" t="s">
        <v>6194</v>
      </c>
      <c r="D8298" s="151" t="s">
        <v>727</v>
      </c>
      <c r="E8298" s="151">
        <v>2.016</v>
      </c>
      <c r="F8298" s="154" t="s">
        <v>10601</v>
      </c>
      <c r="G8298" s="156">
        <v>39.372480000000003</v>
      </c>
      <c r="H8298" s="156">
        <v>0</v>
      </c>
      <c r="I8298" s="156">
        <v>18.487337334000003</v>
      </c>
      <c r="J8298" s="156" t="s">
        <v>4328</v>
      </c>
      <c r="K8298" s="151" t="str">
        <f>IFERROR(IF(VLOOKUP(B8298,comp!$D:$L,1,FALSE)=B8298,"",""),"Novo")</f>
        <v/>
      </c>
    </row>
    <row r="8299" spans="1:11">
      <c r="A8299" s="151">
        <v>38844</v>
      </c>
      <c r="B8299" s="151">
        <v>38923</v>
      </c>
      <c r="C8299" s="151" t="s">
        <v>6195</v>
      </c>
      <c r="D8299" s="151" t="s">
        <v>727</v>
      </c>
      <c r="E8299" s="151">
        <v>1.1908570999999999</v>
      </c>
      <c r="F8299" s="154" t="s">
        <v>7924</v>
      </c>
      <c r="G8299" s="156">
        <v>13.730582362999998</v>
      </c>
      <c r="H8299" s="156">
        <v>0</v>
      </c>
      <c r="I8299" s="156">
        <v>26.002617293999997</v>
      </c>
      <c r="J8299" s="156" t="s">
        <v>4328</v>
      </c>
      <c r="K8299" s="151" t="str">
        <f>IFERROR(IF(VLOOKUP(B8299,comp!$D:$L,1,FALSE)=B8299,"",""),"Novo")</f>
        <v/>
      </c>
    </row>
    <row r="8300" spans="1:11">
      <c r="A8300" s="151">
        <v>38844</v>
      </c>
      <c r="B8300" s="151">
        <v>38925</v>
      </c>
      <c r="C8300" s="151" t="s">
        <v>6196</v>
      </c>
      <c r="D8300" s="151" t="s">
        <v>727</v>
      </c>
      <c r="E8300" s="151">
        <v>1.3817143000000001</v>
      </c>
      <c r="F8300" s="154" t="s">
        <v>10602</v>
      </c>
      <c r="G8300" s="156">
        <v>18.487337334000003</v>
      </c>
      <c r="H8300" s="156">
        <v>0</v>
      </c>
      <c r="I8300" s="156">
        <v>41.490132664999997</v>
      </c>
      <c r="J8300" s="156" t="s">
        <v>4328</v>
      </c>
      <c r="K8300" s="151" t="str">
        <f>IFERROR(IF(VLOOKUP(B8300,comp!$D:$L,1,FALSE)=B8300,"",""),"Novo")</f>
        <v/>
      </c>
    </row>
    <row r="8301" spans="1:11">
      <c r="A8301" s="151">
        <v>38844</v>
      </c>
      <c r="B8301" s="151">
        <v>38926</v>
      </c>
      <c r="C8301" s="151" t="s">
        <v>6197</v>
      </c>
      <c r="D8301" s="151" t="s">
        <v>727</v>
      </c>
      <c r="E8301" s="151">
        <v>1.6384761999999999</v>
      </c>
      <c r="F8301" s="154" t="s">
        <v>10603</v>
      </c>
      <c r="G8301" s="156">
        <v>26.002617293999997</v>
      </c>
      <c r="H8301" s="156">
        <v>0</v>
      </c>
      <c r="I8301" s="156">
        <v>50.821439683000008</v>
      </c>
      <c r="J8301" s="156" t="s">
        <v>4328</v>
      </c>
      <c r="K8301" s="151" t="str">
        <f>IFERROR(IF(VLOOKUP(B8301,comp!$D:$L,1,FALSE)=B8301,"",""),"Novo")</f>
        <v/>
      </c>
    </row>
    <row r="8302" spans="1:11">
      <c r="A8302" s="151">
        <v>38844</v>
      </c>
      <c r="B8302" s="151">
        <v>38927</v>
      </c>
      <c r="C8302" s="151" t="s">
        <v>6198</v>
      </c>
      <c r="D8302" s="151" t="s">
        <v>727</v>
      </c>
      <c r="E8302" s="151">
        <v>2.0693332999999998</v>
      </c>
      <c r="F8302" s="154" t="s">
        <v>10604</v>
      </c>
      <c r="G8302" s="156">
        <v>41.490132664999997</v>
      </c>
      <c r="H8302" s="156">
        <v>0</v>
      </c>
      <c r="I8302" s="156">
        <v>31.215877764000002</v>
      </c>
      <c r="J8302" s="156" t="s">
        <v>4328</v>
      </c>
      <c r="K8302" s="151" t="str">
        <f>IFERROR(IF(VLOOKUP(B8302,comp!$D:$L,1,FALSE)=B8302,"",""),"Novo")</f>
        <v/>
      </c>
    </row>
    <row r="8303" spans="1:11">
      <c r="A8303" s="151">
        <v>38844</v>
      </c>
      <c r="B8303" s="151">
        <v>38928</v>
      </c>
      <c r="C8303" s="151" t="s">
        <v>6199</v>
      </c>
      <c r="D8303" s="151" t="s">
        <v>727</v>
      </c>
      <c r="E8303" s="151">
        <v>2.2902857000000001</v>
      </c>
      <c r="F8303" s="154" t="s">
        <v>10605</v>
      </c>
      <c r="G8303" s="156">
        <v>50.821439683000008</v>
      </c>
      <c r="H8303" s="156">
        <v>0</v>
      </c>
      <c r="I8303" s="156">
        <v>9.432533652</v>
      </c>
      <c r="J8303" s="156" t="s">
        <v>4328</v>
      </c>
      <c r="K8303" s="151" t="str">
        <f>IFERROR(IF(VLOOKUP(B8303,comp!$D:$L,1,FALSE)=B8303,"",""),"Novo")</f>
        <v/>
      </c>
    </row>
    <row r="8304" spans="1:11">
      <c r="A8304" s="151">
        <v>38844</v>
      </c>
      <c r="B8304" s="151">
        <v>38941</v>
      </c>
      <c r="C8304" s="151" t="s">
        <v>6200</v>
      </c>
      <c r="D8304" s="151" t="s">
        <v>727</v>
      </c>
      <c r="E8304" s="151">
        <v>1.7950476</v>
      </c>
      <c r="F8304" s="154" t="s">
        <v>7454</v>
      </c>
      <c r="G8304" s="156">
        <v>31.215877764000002</v>
      </c>
      <c r="H8304" s="156">
        <v>0</v>
      </c>
      <c r="I8304" s="156">
        <v>11.825029029999998</v>
      </c>
      <c r="J8304" s="156" t="s">
        <v>4328</v>
      </c>
      <c r="K8304" s="151" t="str">
        <f>IFERROR(IF(VLOOKUP(B8304,comp!$D:$L,1,FALSE)=B8304,"",""),"Novo")</f>
        <v/>
      </c>
    </row>
    <row r="8305" spans="1:11">
      <c r="A8305" s="151">
        <v>38844</v>
      </c>
      <c r="B8305" s="151">
        <v>39279</v>
      </c>
      <c r="C8305" s="151" t="s">
        <v>6201</v>
      </c>
      <c r="D8305" s="151" t="s">
        <v>727</v>
      </c>
      <c r="E8305" s="151">
        <v>0.98666670000000001</v>
      </c>
      <c r="F8305" s="154" t="s">
        <v>10137</v>
      </c>
      <c r="G8305" s="156">
        <v>9.432533652</v>
      </c>
      <c r="H8305" s="156">
        <v>0</v>
      </c>
      <c r="I8305" s="156">
        <v>20.667085310000001</v>
      </c>
      <c r="J8305" s="156" t="s">
        <v>4328</v>
      </c>
      <c r="K8305" s="151" t="str">
        <f>IFERROR(IF(VLOOKUP(B8305,comp!$D:$L,1,FALSE)=B8305,"",""),"Novo")</f>
        <v/>
      </c>
    </row>
    <row r="8306" spans="1:11">
      <c r="A8306" s="151">
        <v>38844</v>
      </c>
      <c r="B8306" s="151">
        <v>39280</v>
      </c>
      <c r="C8306" s="151" t="s">
        <v>6202</v>
      </c>
      <c r="D8306" s="151" t="s">
        <v>727</v>
      </c>
      <c r="E8306" s="151">
        <v>1.1051428999999999</v>
      </c>
      <c r="F8306" s="154" t="s">
        <v>8129</v>
      </c>
      <c r="G8306" s="156">
        <v>11.825029029999998</v>
      </c>
      <c r="H8306" s="156">
        <v>0</v>
      </c>
      <c r="I8306" s="156">
        <v>40.267427724999997</v>
      </c>
      <c r="J8306" s="156" t="s">
        <v>4328</v>
      </c>
      <c r="K8306" s="151" t="str">
        <f>IFERROR(IF(VLOOKUP(B8306,comp!$D:$L,1,FALSE)=B8306,"",""),"Novo")</f>
        <v/>
      </c>
    </row>
    <row r="8307" spans="1:11">
      <c r="A8307" s="151">
        <v>38844</v>
      </c>
      <c r="B8307" s="151">
        <v>39281</v>
      </c>
      <c r="C8307" s="151" t="s">
        <v>6203</v>
      </c>
      <c r="D8307" s="151" t="s">
        <v>727</v>
      </c>
      <c r="E8307" s="151">
        <v>1.4605714000000001</v>
      </c>
      <c r="F8307" s="154" t="s">
        <v>10606</v>
      </c>
      <c r="G8307" s="156">
        <v>20.667085310000001</v>
      </c>
      <c r="H8307" s="156">
        <v>0</v>
      </c>
      <c r="I8307" s="156">
        <v>2002.6298733000001</v>
      </c>
      <c r="J8307" s="156" t="s">
        <v>4328</v>
      </c>
      <c r="K8307" s="151" t="str">
        <f>IFERROR(IF(VLOOKUP(B8307,comp!$D:$L,1,FALSE)=B8307,"",""),"Novo")</f>
        <v/>
      </c>
    </row>
    <row r="8308" spans="1:11">
      <c r="A8308" s="151">
        <v>38844</v>
      </c>
      <c r="B8308" s="151">
        <v>39282</v>
      </c>
      <c r="C8308" s="151" t="s">
        <v>6204</v>
      </c>
      <c r="D8308" s="151" t="s">
        <v>727</v>
      </c>
      <c r="E8308" s="151">
        <v>2.0388571</v>
      </c>
      <c r="F8308" s="154" t="s">
        <v>9158</v>
      </c>
      <c r="G8308" s="156">
        <v>40.267427724999997</v>
      </c>
      <c r="H8308" s="156">
        <v>0</v>
      </c>
      <c r="I8308" s="156">
        <v>2615.8961158020002</v>
      </c>
      <c r="J8308" s="156" t="s">
        <v>4328</v>
      </c>
      <c r="K8308" s="151" t="str">
        <f>IFERROR(IF(VLOOKUP(B8308,comp!$D:$L,1,FALSE)=B8308,"",""),"Novo")</f>
        <v/>
      </c>
    </row>
    <row r="8309" spans="1:11">
      <c r="A8309" s="151">
        <v>38844</v>
      </c>
      <c r="B8309" s="151">
        <v>39283</v>
      </c>
      <c r="C8309" s="151" t="s">
        <v>6205</v>
      </c>
      <c r="D8309" s="151" t="s">
        <v>727</v>
      </c>
      <c r="E8309" s="151">
        <v>14.376381</v>
      </c>
      <c r="F8309" s="154" t="s">
        <v>10607</v>
      </c>
      <c r="G8309" s="156">
        <v>2002.6298733000001</v>
      </c>
      <c r="H8309" s="156">
        <v>0</v>
      </c>
      <c r="I8309" s="156">
        <v>2402.6845228080001</v>
      </c>
      <c r="J8309" s="156" t="s">
        <v>4328</v>
      </c>
      <c r="K8309" s="151" t="str">
        <f>IFERROR(IF(VLOOKUP(B8309,comp!$D:$L,1,FALSE)=B8309,"",""),"Novo")</f>
        <v/>
      </c>
    </row>
    <row r="8310" spans="1:11">
      <c r="A8310" s="151">
        <v>38844</v>
      </c>
      <c r="B8310" s="151">
        <v>39285</v>
      </c>
      <c r="C8310" s="151" t="s">
        <v>6206</v>
      </c>
      <c r="D8310" s="151" t="s">
        <v>727</v>
      </c>
      <c r="E8310" s="151">
        <v>16.430476200000001</v>
      </c>
      <c r="F8310" s="154" t="s">
        <v>10608</v>
      </c>
      <c r="G8310" s="156">
        <v>2615.8961158020002</v>
      </c>
      <c r="H8310" s="156">
        <v>0</v>
      </c>
      <c r="I8310" s="156">
        <v>3559.9311323129996</v>
      </c>
      <c r="J8310" s="156" t="s">
        <v>4328</v>
      </c>
      <c r="K8310" s="151" t="str">
        <f>IFERROR(IF(VLOOKUP(B8310,comp!$D:$L,1,FALSE)=B8310,"",""),"Novo")</f>
        <v/>
      </c>
    </row>
    <row r="8311" spans="1:11">
      <c r="A8311" s="151">
        <v>38844</v>
      </c>
      <c r="B8311" s="151">
        <v>39286</v>
      </c>
      <c r="C8311" s="151" t="s">
        <v>6207</v>
      </c>
      <c r="D8311" s="151" t="s">
        <v>727</v>
      </c>
      <c r="E8311" s="151">
        <v>15.7470476</v>
      </c>
      <c r="F8311" s="154" t="s">
        <v>10609</v>
      </c>
      <c r="G8311" s="156">
        <v>2402.6845228080001</v>
      </c>
      <c r="H8311" s="156">
        <v>0</v>
      </c>
      <c r="I8311" s="156">
        <v>36.632138040000001</v>
      </c>
      <c r="J8311" s="156" t="s">
        <v>4328</v>
      </c>
      <c r="K8311" s="151" t="str">
        <f>IFERROR(IF(VLOOKUP(B8311,comp!$D:$L,1,FALSE)=B8311,"",""),"Novo")</f>
        <v/>
      </c>
    </row>
    <row r="8312" spans="1:11">
      <c r="A8312" s="151">
        <v>38844</v>
      </c>
      <c r="B8312" s="151">
        <v>39288</v>
      </c>
      <c r="C8312" s="151" t="s">
        <v>6208</v>
      </c>
      <c r="D8312" s="151" t="s">
        <v>727</v>
      </c>
      <c r="E8312" s="151">
        <v>19.167238099999999</v>
      </c>
      <c r="F8312" s="154" t="s">
        <v>10610</v>
      </c>
      <c r="G8312" s="156">
        <v>3559.9311323129996</v>
      </c>
      <c r="H8312" s="156">
        <v>0</v>
      </c>
      <c r="I8312" s="156">
        <v>104.37668526</v>
      </c>
      <c r="J8312" s="156" t="s">
        <v>4328</v>
      </c>
      <c r="K8312" s="151" t="str">
        <f>IFERROR(IF(VLOOKUP(B8312,comp!$D:$L,1,FALSE)=B8312,"",""),"Novo")</f>
        <v/>
      </c>
    </row>
    <row r="8313" spans="1:11">
      <c r="A8313" s="151">
        <v>38844</v>
      </c>
      <c r="B8313" s="151">
        <v>39289</v>
      </c>
      <c r="C8313" s="151" t="s">
        <v>6209</v>
      </c>
      <c r="D8313" s="151" t="s">
        <v>727</v>
      </c>
      <c r="E8313" s="151">
        <v>1.9443809999999999</v>
      </c>
      <c r="F8313" s="154" t="s">
        <v>10611</v>
      </c>
      <c r="G8313" s="156">
        <v>36.632138040000001</v>
      </c>
      <c r="H8313" s="156">
        <v>0</v>
      </c>
      <c r="I8313" s="156">
        <v>127.657051931</v>
      </c>
      <c r="J8313" s="156" t="s">
        <v>4328</v>
      </c>
      <c r="K8313" s="151" t="str">
        <f>IFERROR(IF(VLOOKUP(B8313,comp!$D:$L,1,FALSE)=B8313,"",""),"Novo")</f>
        <v/>
      </c>
    </row>
    <row r="8314" spans="1:11">
      <c r="A8314" s="151">
        <v>38844</v>
      </c>
      <c r="B8314" s="151">
        <v>39290</v>
      </c>
      <c r="C8314" s="151" t="s">
        <v>6210</v>
      </c>
      <c r="D8314" s="151" t="s">
        <v>727</v>
      </c>
      <c r="E8314" s="151">
        <v>3.2822857000000001</v>
      </c>
      <c r="F8314" s="154" t="s">
        <v>10612</v>
      </c>
      <c r="G8314" s="156">
        <v>104.37668526</v>
      </c>
      <c r="H8314" s="156">
        <v>0</v>
      </c>
      <c r="I8314" s="156">
        <v>7.7650167300000001</v>
      </c>
      <c r="J8314" s="156" t="s">
        <v>4328</v>
      </c>
      <c r="K8314" s="151" t="str">
        <f>IFERROR(IF(VLOOKUP(B8314,comp!$D:$L,1,FALSE)=B8314,"",""),"Novo")</f>
        <v/>
      </c>
    </row>
    <row r="8315" spans="1:11">
      <c r="A8315" s="151">
        <v>38844</v>
      </c>
      <c r="B8315" s="151">
        <v>39291</v>
      </c>
      <c r="C8315" s="151" t="s">
        <v>6211</v>
      </c>
      <c r="D8315" s="151" t="s">
        <v>727</v>
      </c>
      <c r="E8315" s="151">
        <v>3.6297142999999998</v>
      </c>
      <c r="F8315" s="154" t="s">
        <v>10613</v>
      </c>
      <c r="G8315" s="156">
        <v>127.657051931</v>
      </c>
      <c r="H8315" s="156">
        <v>0</v>
      </c>
      <c r="I8315" s="156">
        <v>18.753889588</v>
      </c>
      <c r="J8315" s="156" t="s">
        <v>4328</v>
      </c>
      <c r="K8315" s="151" t="str">
        <f>IFERROR(IF(VLOOKUP(B8315,comp!$D:$L,1,FALSE)=B8315,"",""),"Novo")</f>
        <v/>
      </c>
    </row>
    <row r="8316" spans="1:11">
      <c r="A8316" s="151">
        <v>38844</v>
      </c>
      <c r="B8316" s="151">
        <v>39292</v>
      </c>
      <c r="C8316" s="151" t="s">
        <v>6212</v>
      </c>
      <c r="D8316" s="151" t="s">
        <v>727</v>
      </c>
      <c r="E8316" s="151">
        <v>0.89561900000000005</v>
      </c>
      <c r="F8316" s="154" t="s">
        <v>10614</v>
      </c>
      <c r="G8316" s="156">
        <v>7.7650167300000001</v>
      </c>
      <c r="H8316" s="156">
        <v>0</v>
      </c>
      <c r="I8316" s="156">
        <v>21.431101021</v>
      </c>
      <c r="J8316" s="156" t="s">
        <v>4328</v>
      </c>
      <c r="K8316" s="151" t="str">
        <f>IFERROR(IF(VLOOKUP(B8316,comp!$D:$L,1,FALSE)=B8316,"",""),"Novo")</f>
        <v/>
      </c>
    </row>
    <row r="8317" spans="1:11">
      <c r="A8317" s="151">
        <v>38844</v>
      </c>
      <c r="B8317" s="151">
        <v>39293</v>
      </c>
      <c r="C8317" s="151" t="s">
        <v>6213</v>
      </c>
      <c r="D8317" s="151" t="s">
        <v>727</v>
      </c>
      <c r="E8317" s="151">
        <v>1.3912381</v>
      </c>
      <c r="F8317" s="154" t="s">
        <v>10615</v>
      </c>
      <c r="G8317" s="156">
        <v>18.753889588</v>
      </c>
      <c r="H8317" s="156">
        <v>0</v>
      </c>
      <c r="I8317" s="156">
        <v>40.518052672999993</v>
      </c>
      <c r="J8317" s="156" t="s">
        <v>4328</v>
      </c>
      <c r="K8317" s="151" t="str">
        <f>IFERROR(IF(VLOOKUP(B8317,comp!$D:$L,1,FALSE)=B8317,"",""),"Novo")</f>
        <v/>
      </c>
    </row>
    <row r="8318" spans="1:11">
      <c r="A8318" s="151">
        <v>38844</v>
      </c>
      <c r="B8318" s="151">
        <v>39294</v>
      </c>
      <c r="C8318" s="151" t="s">
        <v>6214</v>
      </c>
      <c r="D8318" s="151" t="s">
        <v>727</v>
      </c>
      <c r="E8318" s="151">
        <v>1.4872380999999999</v>
      </c>
      <c r="F8318" s="154" t="s">
        <v>10616</v>
      </c>
      <c r="G8318" s="156">
        <v>21.431101021</v>
      </c>
      <c r="H8318" s="156">
        <v>0</v>
      </c>
      <c r="I8318" s="156">
        <v>6.4575737100000001</v>
      </c>
      <c r="J8318" s="156" t="s">
        <v>4328</v>
      </c>
      <c r="K8318" s="151" t="str">
        <f>IFERROR(IF(VLOOKUP(B8318,comp!$D:$L,1,FALSE)=B8318,"",""),"Novo")</f>
        <v/>
      </c>
    </row>
    <row r="8319" spans="1:11">
      <c r="A8319" s="151">
        <v>38844</v>
      </c>
      <c r="B8319" s="151">
        <v>39295</v>
      </c>
      <c r="C8319" s="151" t="s">
        <v>6215</v>
      </c>
      <c r="D8319" s="151" t="s">
        <v>727</v>
      </c>
      <c r="E8319" s="151">
        <v>2.0453332999999998</v>
      </c>
      <c r="F8319" s="154" t="s">
        <v>10422</v>
      </c>
      <c r="G8319" s="156">
        <v>40.518052672999993</v>
      </c>
      <c r="H8319" s="156">
        <v>0</v>
      </c>
      <c r="I8319" s="156">
        <v>11.867550272000001</v>
      </c>
      <c r="J8319" s="156" t="s">
        <v>4328</v>
      </c>
      <c r="K8319" s="151" t="str">
        <f>IFERROR(IF(VLOOKUP(B8319,comp!$D:$L,1,FALSE)=B8319,"",""),"Novo")</f>
        <v/>
      </c>
    </row>
    <row r="8320" spans="1:11">
      <c r="A8320" s="151">
        <v>38844</v>
      </c>
      <c r="B8320" s="151">
        <v>39296</v>
      </c>
      <c r="C8320" s="151" t="s">
        <v>6216</v>
      </c>
      <c r="D8320" s="151" t="s">
        <v>727</v>
      </c>
      <c r="E8320" s="151">
        <v>0.81638100000000002</v>
      </c>
      <c r="F8320" s="154" t="s">
        <v>8659</v>
      </c>
      <c r="G8320" s="156">
        <v>6.4575737100000001</v>
      </c>
      <c r="H8320" s="156">
        <v>0</v>
      </c>
      <c r="I8320" s="156">
        <v>43.752769916000005</v>
      </c>
      <c r="J8320" s="156" t="s">
        <v>4328</v>
      </c>
      <c r="K8320" s="151" t="str">
        <f>IFERROR(IF(VLOOKUP(B8320,comp!$D:$L,1,FALSE)=B8320,"",""),"Novo")</f>
        <v/>
      </c>
    </row>
    <row r="8321" spans="1:11">
      <c r="A8321" s="151">
        <v>38844</v>
      </c>
      <c r="B8321" s="151">
        <v>39297</v>
      </c>
      <c r="C8321" s="151" t="s">
        <v>6217</v>
      </c>
      <c r="D8321" s="151" t="s">
        <v>727</v>
      </c>
      <c r="E8321" s="151">
        <v>1.1070476</v>
      </c>
      <c r="F8321" s="154" t="s">
        <v>10617</v>
      </c>
      <c r="G8321" s="156">
        <v>11.867550272000001</v>
      </c>
      <c r="H8321" s="156">
        <v>0</v>
      </c>
      <c r="I8321" s="156">
        <v>61.441522879999994</v>
      </c>
      <c r="J8321" s="156" t="s">
        <v>4328</v>
      </c>
      <c r="K8321" s="151" t="str">
        <f>IFERROR(IF(VLOOKUP(B8321,comp!$D:$L,1,FALSE)=B8321,"",""),"Novo")</f>
        <v/>
      </c>
    </row>
    <row r="8322" spans="1:11">
      <c r="A8322" s="151">
        <v>38844</v>
      </c>
      <c r="B8322" s="151">
        <v>39298</v>
      </c>
      <c r="C8322" s="151" t="s">
        <v>6218</v>
      </c>
      <c r="D8322" s="151" t="s">
        <v>727</v>
      </c>
      <c r="E8322" s="151">
        <v>2.1249524000000002</v>
      </c>
      <c r="F8322" s="154" t="s">
        <v>10618</v>
      </c>
      <c r="G8322" s="156">
        <v>43.752769916000005</v>
      </c>
      <c r="H8322" s="156">
        <v>0</v>
      </c>
      <c r="I8322" s="156">
        <v>9.5576989559999994</v>
      </c>
      <c r="J8322" s="156" t="s">
        <v>4328</v>
      </c>
      <c r="K8322" s="151" t="str">
        <f>IFERROR(IF(VLOOKUP(B8322,comp!$D:$L,1,FALSE)=B8322,"",""),"Novo")</f>
        <v/>
      </c>
    </row>
    <row r="8323" spans="1:11">
      <c r="A8323" s="151">
        <v>38844</v>
      </c>
      <c r="B8323" s="151">
        <v>39299</v>
      </c>
      <c r="C8323" s="151" t="s">
        <v>6219</v>
      </c>
      <c r="D8323" s="151" t="s">
        <v>727</v>
      </c>
      <c r="E8323" s="151">
        <v>2.5180951999999999</v>
      </c>
      <c r="F8323" s="154" t="s">
        <v>9443</v>
      </c>
      <c r="G8323" s="156">
        <v>61.441522879999994</v>
      </c>
      <c r="H8323" s="156">
        <v>0</v>
      </c>
      <c r="I8323" s="156">
        <v>17.147382672999999</v>
      </c>
      <c r="J8323" s="156" t="s">
        <v>4328</v>
      </c>
      <c r="K8323" s="151" t="str">
        <f>IFERROR(IF(VLOOKUP(B8323,comp!$D:$L,1,FALSE)=B8323,"",""),"Novo")</f>
        <v/>
      </c>
    </row>
    <row r="8324" spans="1:11">
      <c r="A8324" s="151">
        <v>38844</v>
      </c>
      <c r="B8324" s="151">
        <v>39300</v>
      </c>
      <c r="C8324" s="151" t="s">
        <v>6220</v>
      </c>
      <c r="D8324" s="151" t="s">
        <v>727</v>
      </c>
      <c r="E8324" s="151">
        <v>0.99352379999999996</v>
      </c>
      <c r="F8324" s="154" t="s">
        <v>10095</v>
      </c>
      <c r="G8324" s="156">
        <v>9.5576989559999994</v>
      </c>
      <c r="H8324" s="156">
        <v>0</v>
      </c>
      <c r="I8324" s="156">
        <v>56.618407396000009</v>
      </c>
      <c r="J8324" s="156" t="s">
        <v>4328</v>
      </c>
      <c r="K8324" s="151" t="str">
        <f>IFERROR(IF(VLOOKUP(B8324,comp!$D:$L,1,FALSE)=B8324,"",""),"Novo")</f>
        <v/>
      </c>
    </row>
    <row r="8325" spans="1:11">
      <c r="A8325" s="151">
        <v>38844</v>
      </c>
      <c r="B8325" s="151">
        <v>39301</v>
      </c>
      <c r="C8325" s="151" t="s">
        <v>6221</v>
      </c>
      <c r="D8325" s="151" t="s">
        <v>727</v>
      </c>
      <c r="E8325" s="151">
        <v>1.3302856999999999</v>
      </c>
      <c r="F8325" s="154" t="s">
        <v>10619</v>
      </c>
      <c r="G8325" s="156">
        <v>17.147382672999999</v>
      </c>
      <c r="H8325" s="156">
        <v>0</v>
      </c>
      <c r="I8325" s="156">
        <v>13.39030041</v>
      </c>
      <c r="J8325" s="156" t="s">
        <v>4328</v>
      </c>
      <c r="K8325" s="151" t="str">
        <f>IFERROR(IF(VLOOKUP(B8325,comp!$D:$L,1,FALSE)=B8325,"",""),"Novo")</f>
        <v/>
      </c>
    </row>
    <row r="8326" spans="1:11">
      <c r="A8326" s="151">
        <v>38844</v>
      </c>
      <c r="B8326" s="151">
        <v>39302</v>
      </c>
      <c r="C8326" s="151" t="s">
        <v>6222</v>
      </c>
      <c r="D8326" s="151" t="s">
        <v>727</v>
      </c>
      <c r="E8326" s="151">
        <v>2.4175238000000001</v>
      </c>
      <c r="F8326" s="154" t="s">
        <v>10620</v>
      </c>
      <c r="G8326" s="156">
        <v>56.618407396000009</v>
      </c>
      <c r="H8326" s="156">
        <v>0</v>
      </c>
      <c r="I8326" s="156">
        <v>16.101394821000003</v>
      </c>
      <c r="J8326" s="156" t="s">
        <v>4328</v>
      </c>
      <c r="K8326" s="151" t="str">
        <f>IFERROR(IF(VLOOKUP(B8326,comp!$D:$L,1,FALSE)=B8326,"",""),"Novo")</f>
        <v/>
      </c>
    </row>
    <row r="8327" spans="1:11">
      <c r="A8327" s="151">
        <v>38844</v>
      </c>
      <c r="B8327" s="151">
        <v>39304</v>
      </c>
      <c r="C8327" s="151" t="s">
        <v>6223</v>
      </c>
      <c r="D8327" s="151" t="s">
        <v>727</v>
      </c>
      <c r="E8327" s="151">
        <v>1.175619</v>
      </c>
      <c r="F8327" s="154" t="s">
        <v>10621</v>
      </c>
      <c r="G8327" s="156">
        <v>13.39030041</v>
      </c>
      <c r="H8327" s="156">
        <v>0</v>
      </c>
      <c r="I8327" s="156">
        <v>29.096270795999999</v>
      </c>
      <c r="J8327" s="156" t="s">
        <v>4328</v>
      </c>
      <c r="K8327" s="151" t="str">
        <f>IFERROR(IF(VLOOKUP(B8327,comp!$D:$L,1,FALSE)=B8327,"",""),"Novo")</f>
        <v/>
      </c>
    </row>
    <row r="8328" spans="1:11">
      <c r="A8328" s="151">
        <v>38844</v>
      </c>
      <c r="B8328" s="151">
        <v>39305</v>
      </c>
      <c r="C8328" s="151" t="s">
        <v>6224</v>
      </c>
      <c r="D8328" s="151" t="s">
        <v>727</v>
      </c>
      <c r="E8328" s="151">
        <v>1.2891429000000001</v>
      </c>
      <c r="F8328" s="154" t="s">
        <v>10622</v>
      </c>
      <c r="G8328" s="156">
        <v>16.101394821000003</v>
      </c>
      <c r="H8328" s="156">
        <v>0</v>
      </c>
      <c r="I8328" s="156">
        <v>4.4955431399999997</v>
      </c>
      <c r="J8328" s="156" t="s">
        <v>4328</v>
      </c>
      <c r="K8328" s="151" t="str">
        <f>IFERROR(IF(VLOOKUP(B8328,comp!$D:$L,1,FALSE)=B8328,"",""),"Novo")</f>
        <v/>
      </c>
    </row>
    <row r="8329" spans="1:11">
      <c r="A8329" s="151">
        <v>38844</v>
      </c>
      <c r="B8329" s="151">
        <v>39306</v>
      </c>
      <c r="C8329" s="151" t="s">
        <v>6225</v>
      </c>
      <c r="D8329" s="151" t="s">
        <v>727</v>
      </c>
      <c r="E8329" s="151">
        <v>1.7329524000000001</v>
      </c>
      <c r="F8329" s="154" t="s">
        <v>10623</v>
      </c>
      <c r="G8329" s="156">
        <v>29.096270795999999</v>
      </c>
      <c r="H8329" s="156">
        <v>0</v>
      </c>
      <c r="I8329" s="156">
        <v>5.8412494879999999</v>
      </c>
      <c r="J8329" s="156" t="s">
        <v>4328</v>
      </c>
      <c r="K8329" s="151" t="str">
        <f>IFERROR(IF(VLOOKUP(B8329,comp!$D:$L,1,FALSE)=B8329,"",""),"Novo")</f>
        <v/>
      </c>
    </row>
    <row r="8330" spans="1:11">
      <c r="A8330" s="151">
        <v>38844</v>
      </c>
      <c r="B8330" s="151">
        <v>39308</v>
      </c>
      <c r="C8330" s="151" t="s">
        <v>6226</v>
      </c>
      <c r="D8330" s="151" t="s">
        <v>727</v>
      </c>
      <c r="E8330" s="151">
        <v>0.6811429</v>
      </c>
      <c r="F8330" s="154" t="s">
        <v>10624</v>
      </c>
      <c r="G8330" s="156">
        <v>4.4955431399999997</v>
      </c>
      <c r="H8330" s="156">
        <v>0</v>
      </c>
      <c r="I8330" s="156">
        <v>20.349307835999998</v>
      </c>
      <c r="J8330" s="156" t="s">
        <v>4328</v>
      </c>
      <c r="K8330" s="151" t="str">
        <f>IFERROR(IF(VLOOKUP(B8330,comp!$D:$L,1,FALSE)=B8330,"",""),"Novo")</f>
        <v/>
      </c>
    </row>
    <row r="8331" spans="1:11">
      <c r="A8331" s="151">
        <v>38844</v>
      </c>
      <c r="B8331" s="151">
        <v>39309</v>
      </c>
      <c r="C8331" s="151" t="s">
        <v>6227</v>
      </c>
      <c r="D8331" s="151" t="s">
        <v>727</v>
      </c>
      <c r="E8331" s="151">
        <v>0.77676190000000001</v>
      </c>
      <c r="F8331" s="154" t="s">
        <v>10106</v>
      </c>
      <c r="G8331" s="156">
        <v>5.8412494879999999</v>
      </c>
      <c r="H8331" s="156">
        <v>0</v>
      </c>
      <c r="I8331" s="156">
        <v>40.788026607999996</v>
      </c>
      <c r="J8331" s="156" t="s">
        <v>4328</v>
      </c>
      <c r="K8331" s="151" t="str">
        <f>IFERROR(IF(VLOOKUP(B8331,comp!$D:$L,1,FALSE)=B8331,"",""),"Novo")</f>
        <v/>
      </c>
    </row>
    <row r="8332" spans="1:11">
      <c r="A8332" s="151">
        <v>38844</v>
      </c>
      <c r="B8332" s="151">
        <v>39310</v>
      </c>
      <c r="C8332" s="151" t="s">
        <v>6228</v>
      </c>
      <c r="D8332" s="151" t="s">
        <v>727</v>
      </c>
      <c r="E8332" s="151">
        <v>1.4493809</v>
      </c>
      <c r="F8332" s="154" t="s">
        <v>10625</v>
      </c>
      <c r="G8332" s="156">
        <v>20.349307835999998</v>
      </c>
      <c r="H8332" s="156">
        <v>0</v>
      </c>
      <c r="I8332" s="156">
        <v>18.259649800000002</v>
      </c>
      <c r="J8332" s="156" t="s">
        <v>4328</v>
      </c>
      <c r="K8332" s="151" t="str">
        <f>IFERROR(IF(VLOOKUP(B8332,comp!$D:$L,1,FALSE)=B8332,"",""),"Novo")</f>
        <v/>
      </c>
    </row>
    <row r="8333" spans="1:11">
      <c r="A8333" s="151">
        <v>38844</v>
      </c>
      <c r="B8333" s="151">
        <v>39311</v>
      </c>
      <c r="C8333" s="151" t="s">
        <v>6229</v>
      </c>
      <c r="D8333" s="151" t="s">
        <v>727</v>
      </c>
      <c r="E8333" s="151">
        <v>2.0517116</v>
      </c>
      <c r="F8333" s="154" t="s">
        <v>10626</v>
      </c>
      <c r="G8333" s="156">
        <v>40.788026607999996</v>
      </c>
      <c r="H8333" s="156">
        <v>0</v>
      </c>
      <c r="I8333" s="156">
        <v>32.929782207999999</v>
      </c>
      <c r="J8333" s="156" t="s">
        <v>4328</v>
      </c>
      <c r="K8333" s="151" t="str">
        <f>IFERROR(IF(VLOOKUP(B8333,comp!$D:$L,1,FALSE)=B8333,"",""),"Novo")</f>
        <v/>
      </c>
    </row>
    <row r="8334" spans="1:11">
      <c r="A8334" s="151">
        <v>38844</v>
      </c>
      <c r="B8334" s="151">
        <v>39312</v>
      </c>
      <c r="C8334" s="151" t="s">
        <v>6230</v>
      </c>
      <c r="D8334" s="151" t="s">
        <v>727</v>
      </c>
      <c r="E8334" s="151">
        <v>1.372906</v>
      </c>
      <c r="F8334" s="154" t="s">
        <v>8164</v>
      </c>
      <c r="G8334" s="156">
        <v>18.259649800000002</v>
      </c>
      <c r="H8334" s="156">
        <v>0</v>
      </c>
      <c r="I8334" s="156">
        <v>71.298614988000011</v>
      </c>
      <c r="J8334" s="156" t="s">
        <v>4328</v>
      </c>
      <c r="K8334" s="151" t="str">
        <f>IFERROR(IF(VLOOKUP(B8334,comp!$D:$L,1,FALSE)=B8334,"",""),"Novo")</f>
        <v/>
      </c>
    </row>
    <row r="8335" spans="1:11">
      <c r="A8335" s="151">
        <v>38844</v>
      </c>
      <c r="B8335" s="151">
        <v>39313</v>
      </c>
      <c r="C8335" s="151" t="s">
        <v>6231</v>
      </c>
      <c r="D8335" s="151" t="s">
        <v>727</v>
      </c>
      <c r="E8335" s="151">
        <v>1.8437728</v>
      </c>
      <c r="F8335" s="154" t="s">
        <v>8679</v>
      </c>
      <c r="G8335" s="156">
        <v>32.929782207999999</v>
      </c>
      <c r="H8335" s="156">
        <v>0</v>
      </c>
      <c r="I8335" s="156">
        <v>10.537691579999999</v>
      </c>
      <c r="J8335" s="156" t="s">
        <v>4328</v>
      </c>
      <c r="K8335" s="151" t="str">
        <f>IFERROR(IF(VLOOKUP(B8335,comp!$D:$L,1,FALSE)=B8335,"",""),"Novo")</f>
        <v/>
      </c>
    </row>
    <row r="8336" spans="1:11">
      <c r="A8336" s="151">
        <v>38844</v>
      </c>
      <c r="B8336" s="151">
        <v>39314</v>
      </c>
      <c r="C8336" s="151" t="s">
        <v>6232</v>
      </c>
      <c r="D8336" s="151" t="s">
        <v>727</v>
      </c>
      <c r="E8336" s="151">
        <v>2.7130371000000002</v>
      </c>
      <c r="F8336" s="154" t="s">
        <v>10627</v>
      </c>
      <c r="G8336" s="156">
        <v>71.298614988000011</v>
      </c>
      <c r="H8336" s="156">
        <v>0</v>
      </c>
      <c r="I8336" s="156">
        <v>3751.8801147629993</v>
      </c>
      <c r="J8336" s="156" t="s">
        <v>4328</v>
      </c>
      <c r="K8336" s="151" t="str">
        <f>IFERROR(IF(VLOOKUP(B8336,comp!$D:$L,1,FALSE)=B8336,"",""),"Novo")</f>
        <v/>
      </c>
    </row>
    <row r="8337" spans="1:11">
      <c r="A8337" s="151">
        <v>38844</v>
      </c>
      <c r="B8337" s="151">
        <v>39322</v>
      </c>
      <c r="C8337" s="151" t="s">
        <v>6233</v>
      </c>
      <c r="D8337" s="151" t="s">
        <v>727</v>
      </c>
      <c r="E8337" s="151">
        <v>1.0433357999999999</v>
      </c>
      <c r="F8337" s="154" t="s">
        <v>10628</v>
      </c>
      <c r="G8337" s="156">
        <v>10.537691579999999</v>
      </c>
      <c r="H8337" s="156">
        <v>0</v>
      </c>
      <c r="I8337" s="156">
        <v>16700.211212916001</v>
      </c>
      <c r="J8337" s="156" t="s">
        <v>4328</v>
      </c>
      <c r="K8337" s="151" t="str">
        <f>IFERROR(IF(VLOOKUP(B8337,comp!$D:$L,1,FALSE)=B8337,"",""),"Novo")</f>
        <v/>
      </c>
    </row>
    <row r="8338" spans="1:11">
      <c r="A8338" s="151">
        <v>38844</v>
      </c>
      <c r="B8338" s="151">
        <v>39353</v>
      </c>
      <c r="C8338" s="151" t="s">
        <v>6234</v>
      </c>
      <c r="D8338" s="151" t="s">
        <v>727</v>
      </c>
      <c r="E8338" s="151">
        <v>19.677348899999998</v>
      </c>
      <c r="F8338" s="154" t="s">
        <v>10629</v>
      </c>
      <c r="G8338" s="156">
        <v>3751.8801147629993</v>
      </c>
      <c r="H8338" s="156">
        <v>0</v>
      </c>
      <c r="I8338" s="156">
        <v>781.68533165100007</v>
      </c>
      <c r="J8338" s="156" t="s">
        <v>4328</v>
      </c>
      <c r="K8338" s="151" t="str">
        <f>IFERROR(IF(VLOOKUP(B8338,comp!$D:$L,1,FALSE)=B8338,"",""),"Novo")</f>
        <v/>
      </c>
    </row>
    <row r="8339" spans="1:11">
      <c r="A8339" s="151">
        <v>38844</v>
      </c>
      <c r="B8339" s="151">
        <v>39354</v>
      </c>
      <c r="C8339" s="151" t="s">
        <v>6235</v>
      </c>
      <c r="D8339" s="151" t="s">
        <v>727</v>
      </c>
      <c r="E8339" s="151">
        <v>41.514930800000002</v>
      </c>
      <c r="F8339" s="154" t="s">
        <v>10630</v>
      </c>
      <c r="G8339" s="156">
        <v>16700.211212916001</v>
      </c>
      <c r="H8339" s="156">
        <v>0</v>
      </c>
      <c r="I8339" s="156">
        <v>711.96878254199999</v>
      </c>
      <c r="J8339" s="156" t="s">
        <v>4328</v>
      </c>
      <c r="K8339" s="151" t="str">
        <f>IFERROR(IF(VLOOKUP(B8339,comp!$D:$L,1,FALSE)=B8339,"",""),"Novo")</f>
        <v/>
      </c>
    </row>
    <row r="8340" spans="1:11">
      <c r="A8340" s="151">
        <v>38844</v>
      </c>
      <c r="B8340" s="151">
        <v>39355</v>
      </c>
      <c r="C8340" s="151" t="s">
        <v>6236</v>
      </c>
      <c r="D8340" s="151" t="s">
        <v>727</v>
      </c>
      <c r="E8340" s="151">
        <v>8.9817917000000005</v>
      </c>
      <c r="F8340" s="154" t="s">
        <v>10173</v>
      </c>
      <c r="G8340" s="156">
        <v>781.68533165100007</v>
      </c>
      <c r="H8340" s="156">
        <v>0</v>
      </c>
      <c r="I8340" s="156">
        <v>368.21174316299999</v>
      </c>
      <c r="J8340" s="156" t="s">
        <v>4328</v>
      </c>
      <c r="K8340" s="151" t="str">
        <f>IFERROR(IF(VLOOKUP(B8340,comp!$D:$L,1,FALSE)=B8340,"",""),"Novo")</f>
        <v/>
      </c>
    </row>
    <row r="8341" spans="1:11">
      <c r="A8341" s="151">
        <v>38844</v>
      </c>
      <c r="B8341" s="151">
        <v>39356</v>
      </c>
      <c r="C8341" s="151" t="s">
        <v>6237</v>
      </c>
      <c r="D8341" s="151" t="s">
        <v>727</v>
      </c>
      <c r="E8341" s="151">
        <v>8.5717406999999994</v>
      </c>
      <c r="F8341" s="154" t="s">
        <v>7402</v>
      </c>
      <c r="G8341" s="156">
        <v>711.96878254199999</v>
      </c>
      <c r="H8341" s="156">
        <v>0</v>
      </c>
      <c r="I8341" s="156">
        <v>368.21174316299999</v>
      </c>
      <c r="J8341" s="156" t="s">
        <v>4328</v>
      </c>
      <c r="K8341" s="151" t="str">
        <f>IFERROR(IF(VLOOKUP(B8341,comp!$D:$L,1,FALSE)=B8341,"",""),"Novo")</f>
        <v/>
      </c>
    </row>
    <row r="8342" spans="1:11">
      <c r="A8342" s="151">
        <v>38844</v>
      </c>
      <c r="B8342" s="151">
        <v>39357</v>
      </c>
      <c r="C8342" s="151" t="s">
        <v>6238</v>
      </c>
      <c r="D8342" s="151" t="s">
        <v>727</v>
      </c>
      <c r="E8342" s="151">
        <v>6.1646030999999999</v>
      </c>
      <c r="F8342" s="154" t="s">
        <v>10631</v>
      </c>
      <c r="G8342" s="156">
        <v>368.21174316299999</v>
      </c>
      <c r="H8342" s="156">
        <v>0</v>
      </c>
      <c r="I8342" s="156">
        <v>152.92275993300001</v>
      </c>
      <c r="J8342" s="156" t="s">
        <v>4328</v>
      </c>
      <c r="K8342" s="151" t="str">
        <f>IFERROR(IF(VLOOKUP(B8342,comp!$D:$L,1,FALSE)=B8342,"",""),"Novo")</f>
        <v/>
      </c>
    </row>
    <row r="8343" spans="1:11">
      <c r="A8343" s="151">
        <v>38844</v>
      </c>
      <c r="B8343" s="151">
        <v>39358</v>
      </c>
      <c r="C8343" s="151" t="s">
        <v>6239</v>
      </c>
      <c r="D8343" s="151" t="s">
        <v>727</v>
      </c>
      <c r="E8343" s="151">
        <v>6.1646030999999999</v>
      </c>
      <c r="F8343" s="154" t="s">
        <v>10631</v>
      </c>
      <c r="G8343" s="156">
        <v>368.21174316299999</v>
      </c>
      <c r="H8343" s="156">
        <v>0</v>
      </c>
      <c r="I8343" s="156">
        <v>152.92275993300001</v>
      </c>
      <c r="J8343" s="156" t="s">
        <v>4328</v>
      </c>
      <c r="K8343" s="151" t="str">
        <f>IFERROR(IF(VLOOKUP(B8343,comp!$D:$L,1,FALSE)=B8343,"",""),"Novo")</f>
        <v/>
      </c>
    </row>
    <row r="8344" spans="1:11">
      <c r="A8344" s="151">
        <v>38844</v>
      </c>
      <c r="B8344" s="151">
        <v>39359</v>
      </c>
      <c r="C8344" s="151" t="s">
        <v>6240</v>
      </c>
      <c r="D8344" s="151" t="s">
        <v>727</v>
      </c>
      <c r="E8344" s="151">
        <v>3.9730517000000001</v>
      </c>
      <c r="F8344" s="154" t="s">
        <v>10632</v>
      </c>
      <c r="G8344" s="156">
        <v>152.92275993300001</v>
      </c>
      <c r="H8344" s="156">
        <v>0</v>
      </c>
      <c r="I8344" s="156">
        <v>0.97</v>
      </c>
      <c r="J8344" s="156" t="s">
        <v>4328</v>
      </c>
      <c r="K8344" s="151" t="str">
        <f>IFERROR(IF(VLOOKUP(B8344,comp!$D:$L,1,FALSE)=B8344,"",""),"Novo")</f>
        <v/>
      </c>
    </row>
    <row r="8345" spans="1:11">
      <c r="A8345" s="151">
        <v>38844</v>
      </c>
      <c r="B8345" s="151">
        <v>39360</v>
      </c>
      <c r="C8345" s="151" t="s">
        <v>6241</v>
      </c>
      <c r="D8345" s="151" t="s">
        <v>727</v>
      </c>
      <c r="E8345" s="151">
        <v>3.9730517000000001</v>
      </c>
      <c r="F8345" s="154" t="s">
        <v>10632</v>
      </c>
      <c r="G8345" s="156">
        <v>152.92275993300001</v>
      </c>
      <c r="H8345" s="156">
        <v>0</v>
      </c>
      <c r="I8345" s="156">
        <v>2.2662499999999999</v>
      </c>
      <c r="J8345" s="156" t="s">
        <v>4328</v>
      </c>
      <c r="K8345" s="151" t="str">
        <f>IFERROR(IF(VLOOKUP(B8345,comp!$D:$L,1,FALSE)=B8345,"",""),"Novo")</f>
        <v/>
      </c>
    </row>
    <row r="8346" spans="1:11">
      <c r="A8346" s="151">
        <v>39015</v>
      </c>
      <c r="B8346" s="151">
        <v>39015</v>
      </c>
      <c r="C8346" s="151" t="s">
        <v>6242</v>
      </c>
      <c r="D8346" s="151" t="s">
        <v>727</v>
      </c>
      <c r="E8346" s="151">
        <v>1</v>
      </c>
      <c r="F8346" s="154" t="s">
        <v>7766</v>
      </c>
      <c r="G8346" s="156">
        <v>0.97</v>
      </c>
      <c r="H8346" s="156">
        <v>0</v>
      </c>
      <c r="I8346" s="156">
        <v>0.13387499999999999</v>
      </c>
      <c r="J8346" s="156" t="s">
        <v>4328</v>
      </c>
      <c r="K8346" s="151" t="str">
        <f>IFERROR(IF(VLOOKUP(B8346,comp!$D:$L,1,FALSE)=B8346,"",""),"Novo")</f>
        <v/>
      </c>
    </row>
    <row r="8347" spans="1:11">
      <c r="A8347" s="151">
        <v>39015</v>
      </c>
      <c r="B8347" s="151">
        <v>39013</v>
      </c>
      <c r="C8347" s="151" t="s">
        <v>1798</v>
      </c>
      <c r="D8347" s="151" t="s">
        <v>727</v>
      </c>
      <c r="E8347" s="151">
        <v>1.53125</v>
      </c>
      <c r="F8347" s="154" t="s">
        <v>10633</v>
      </c>
      <c r="G8347" s="156">
        <v>2.2662499999999999</v>
      </c>
      <c r="H8347" s="156">
        <v>0</v>
      </c>
      <c r="I8347" s="156">
        <v>5.0424681999999998E-2</v>
      </c>
      <c r="J8347" s="156" t="s">
        <v>4328</v>
      </c>
      <c r="K8347" s="151" t="str">
        <f>IFERROR(IF(VLOOKUP(B8347,comp!$D:$L,1,FALSE)=B8347,"",""),"Novo")</f>
        <v/>
      </c>
    </row>
    <row r="8348" spans="1:11">
      <c r="A8348" s="151">
        <v>39015</v>
      </c>
      <c r="B8348" s="151">
        <v>39016</v>
      </c>
      <c r="C8348" s="151" t="s">
        <v>1928</v>
      </c>
      <c r="D8348" s="151" t="s">
        <v>727</v>
      </c>
      <c r="E8348" s="151">
        <v>0.37187500000000001</v>
      </c>
      <c r="F8348" s="154" t="s">
        <v>8390</v>
      </c>
      <c r="G8348" s="156">
        <v>0.13387499999999999</v>
      </c>
      <c r="H8348" s="156">
        <v>0</v>
      </c>
      <c r="I8348" s="156">
        <v>0.12913907999999999</v>
      </c>
      <c r="J8348" s="156" t="s">
        <v>4328</v>
      </c>
      <c r="K8348" s="151" t="str">
        <f>IFERROR(IF(VLOOKUP(B8348,comp!$D:$L,1,FALSE)=B8348,"",""),"Novo")</f>
        <v/>
      </c>
    </row>
    <row r="8349" spans="1:11">
      <c r="A8349" s="151">
        <v>39015</v>
      </c>
      <c r="B8349" s="151">
        <v>39017</v>
      </c>
      <c r="C8349" s="151" t="s">
        <v>1822</v>
      </c>
      <c r="D8349" s="151" t="s">
        <v>727</v>
      </c>
      <c r="E8349" s="151">
        <v>0.22920309999999999</v>
      </c>
      <c r="F8349" s="154" t="s">
        <v>8382</v>
      </c>
      <c r="G8349" s="156">
        <v>5.0424681999999998E-2</v>
      </c>
      <c r="H8349" s="156">
        <v>0</v>
      </c>
      <c r="I8349" s="156">
        <v>3.1265624999999999</v>
      </c>
      <c r="J8349" s="156" t="s">
        <v>4328</v>
      </c>
      <c r="K8349" s="151" t="str">
        <f>IFERROR(IF(VLOOKUP(B8349,comp!$D:$L,1,FALSE)=B8349,"",""),"Novo")</f>
        <v/>
      </c>
    </row>
    <row r="8350" spans="1:11">
      <c r="A8350" s="151">
        <v>39015</v>
      </c>
      <c r="B8350" s="151">
        <v>39315</v>
      </c>
      <c r="C8350" s="151" t="s">
        <v>2213</v>
      </c>
      <c r="D8350" s="151" t="s">
        <v>727</v>
      </c>
      <c r="E8350" s="151">
        <v>0.36896879999999999</v>
      </c>
      <c r="F8350" s="154" t="s">
        <v>10634</v>
      </c>
      <c r="G8350" s="156">
        <v>0.12913907999999999</v>
      </c>
      <c r="H8350" s="156">
        <v>0</v>
      </c>
      <c r="I8350" s="156">
        <v>2.428571448</v>
      </c>
      <c r="J8350" s="156" t="s">
        <v>4328</v>
      </c>
      <c r="K8350" s="151" t="str">
        <f>IFERROR(IF(VLOOKUP(B8350,comp!$D:$L,1,FALSE)=B8350,"",""),"Novo")</f>
        <v/>
      </c>
    </row>
    <row r="8351" spans="1:11">
      <c r="A8351" s="151">
        <v>39015</v>
      </c>
      <c r="B8351" s="151">
        <v>39481</v>
      </c>
      <c r="C8351" s="151" t="s">
        <v>2214</v>
      </c>
      <c r="D8351" s="151" t="s">
        <v>727</v>
      </c>
      <c r="E8351" s="151">
        <v>1.796875</v>
      </c>
      <c r="F8351" s="154" t="s">
        <v>10635</v>
      </c>
      <c r="G8351" s="156">
        <v>3.1265624999999999</v>
      </c>
      <c r="H8351" s="156">
        <v>0</v>
      </c>
      <c r="I8351" s="156">
        <v>7.9142858330000001</v>
      </c>
      <c r="J8351" s="156" t="s">
        <v>4328</v>
      </c>
      <c r="K8351" s="151" t="str">
        <f>IFERROR(IF(VLOOKUP(B8351,comp!$D:$L,1,FALSE)=B8351,"",""),"Novo")</f>
        <v/>
      </c>
    </row>
    <row r="8352" spans="1:11">
      <c r="A8352" s="151">
        <v>39015</v>
      </c>
      <c r="B8352" s="151">
        <v>40433</v>
      </c>
      <c r="C8352" s="151" t="s">
        <v>6243</v>
      </c>
      <c r="D8352" s="151" t="s">
        <v>727</v>
      </c>
      <c r="E8352" s="151">
        <v>1.5873016</v>
      </c>
      <c r="F8352" s="154" t="s">
        <v>10636</v>
      </c>
      <c r="G8352" s="156">
        <v>2.428571448</v>
      </c>
      <c r="H8352" s="156">
        <v>0</v>
      </c>
      <c r="I8352" s="156">
        <v>584</v>
      </c>
      <c r="J8352" s="156" t="s">
        <v>4328</v>
      </c>
      <c r="K8352" s="151" t="str">
        <f>IFERROR(IF(VLOOKUP(B8352,comp!$D:$L,1,FALSE)=B8352,"",""),"Novo")</f>
        <v/>
      </c>
    </row>
    <row r="8353" spans="1:11">
      <c r="A8353" s="151">
        <v>39015</v>
      </c>
      <c r="B8353" s="151">
        <v>44919</v>
      </c>
      <c r="C8353" s="151" t="s">
        <v>6244</v>
      </c>
      <c r="D8353" s="151" t="s">
        <v>727</v>
      </c>
      <c r="E8353" s="151">
        <v>2.8571428999999999</v>
      </c>
      <c r="F8353" s="154" t="s">
        <v>7141</v>
      </c>
      <c r="G8353" s="156">
        <v>7.9142858330000001</v>
      </c>
      <c r="H8353" s="156">
        <v>0</v>
      </c>
      <c r="I8353" s="156">
        <v>643.86000000000013</v>
      </c>
      <c r="J8353" s="156" t="s">
        <v>4328</v>
      </c>
      <c r="K8353" s="151" t="str">
        <f>IFERROR(IF(VLOOKUP(B8353,comp!$D:$L,1,FALSE)=B8353,"",""),"Novo")</f>
        <v/>
      </c>
    </row>
    <row r="8354" spans="1:11">
      <c r="A8354" s="151">
        <v>39022</v>
      </c>
      <c r="B8354" s="151">
        <v>39022</v>
      </c>
      <c r="C8354" s="151" t="s">
        <v>2053</v>
      </c>
      <c r="D8354" s="151" t="s">
        <v>727</v>
      </c>
      <c r="E8354" s="151">
        <v>1</v>
      </c>
      <c r="F8354" s="154" t="s">
        <v>10637</v>
      </c>
      <c r="G8354" s="156">
        <v>584</v>
      </c>
      <c r="H8354" s="156">
        <v>0</v>
      </c>
      <c r="I8354" s="156">
        <v>590.097480432</v>
      </c>
      <c r="J8354" s="156" t="s">
        <v>4328</v>
      </c>
      <c r="K8354" s="151" t="str">
        <f>IFERROR(IF(VLOOKUP(B8354,comp!$D:$L,1,FALSE)=B8354,"",""),"Novo")</f>
        <v/>
      </c>
    </row>
    <row r="8355" spans="1:11">
      <c r="A8355" s="151">
        <v>39022</v>
      </c>
      <c r="B8355" s="151">
        <v>4930</v>
      </c>
      <c r="C8355" s="151" t="s">
        <v>2026</v>
      </c>
      <c r="D8355" s="151" t="s">
        <v>838</v>
      </c>
      <c r="E8355" s="151">
        <v>1.05</v>
      </c>
      <c r="F8355" s="154" t="s">
        <v>10638</v>
      </c>
      <c r="G8355" s="156">
        <v>643.86000000000013</v>
      </c>
      <c r="H8355" s="156">
        <v>0</v>
      </c>
      <c r="I8355" s="156">
        <v>3588.8127204930001</v>
      </c>
      <c r="J8355" s="156" t="s">
        <v>4328</v>
      </c>
      <c r="K8355" s="151" t="str">
        <f>IFERROR(IF(VLOOKUP(B8355,comp!$D:$L,1,FALSE)=B8355,"",""),"Novo")</f>
        <v/>
      </c>
    </row>
    <row r="8356" spans="1:11">
      <c r="A8356" s="151">
        <v>39022</v>
      </c>
      <c r="B8356" s="151">
        <v>4948</v>
      </c>
      <c r="C8356" s="151" t="s">
        <v>6245</v>
      </c>
      <c r="D8356" s="151" t="s">
        <v>838</v>
      </c>
      <c r="E8356" s="151">
        <v>1.0052083000000001</v>
      </c>
      <c r="F8356" s="154" t="s">
        <v>10639</v>
      </c>
      <c r="G8356" s="156">
        <v>590.097480432</v>
      </c>
      <c r="H8356" s="156">
        <v>0</v>
      </c>
      <c r="I8356" s="156">
        <v>513.28125</v>
      </c>
      <c r="J8356" s="156" t="s">
        <v>4328</v>
      </c>
      <c r="K8356" s="151" t="str">
        <f>IFERROR(IF(VLOOKUP(B8356,comp!$D:$L,1,FALSE)=B8356,"",""),"Novo")</f>
        <v/>
      </c>
    </row>
    <row r="8357" spans="1:11">
      <c r="A8357" s="151">
        <v>39022</v>
      </c>
      <c r="B8357" s="151">
        <v>11154</v>
      </c>
      <c r="C8357" s="151" t="s">
        <v>2047</v>
      </c>
      <c r="D8357" s="151" t="s">
        <v>727</v>
      </c>
      <c r="E8357" s="151">
        <v>2.4789582999999999</v>
      </c>
      <c r="F8357" s="154" t="s">
        <v>10640</v>
      </c>
      <c r="G8357" s="156">
        <v>3588.8127204930001</v>
      </c>
      <c r="H8357" s="156">
        <v>0</v>
      </c>
      <c r="I8357" s="156">
        <v>882.33273226100005</v>
      </c>
      <c r="J8357" s="156" t="s">
        <v>4328</v>
      </c>
      <c r="K8357" s="151" t="str">
        <f>IFERROR(IF(VLOOKUP(B8357,comp!$D:$L,1,FALSE)=B8357,"",""),"Novo")</f>
        <v/>
      </c>
    </row>
    <row r="8358" spans="1:11">
      <c r="A8358" s="151">
        <v>39022</v>
      </c>
      <c r="B8358" s="151">
        <v>37561</v>
      </c>
      <c r="C8358" s="151" t="s">
        <v>6246</v>
      </c>
      <c r="D8358" s="151" t="s">
        <v>838</v>
      </c>
      <c r="E8358" s="151">
        <v>0.9375</v>
      </c>
      <c r="F8358" s="154" t="s">
        <v>10641</v>
      </c>
      <c r="G8358" s="156">
        <v>513.28125</v>
      </c>
      <c r="H8358" s="156">
        <v>0</v>
      </c>
      <c r="I8358" s="156">
        <v>779.584744796</v>
      </c>
      <c r="J8358" s="156" t="s">
        <v>4328</v>
      </c>
      <c r="K8358" s="151" t="str">
        <f>IFERROR(IF(VLOOKUP(B8358,comp!$D:$L,1,FALSE)=B8358,"",""),"Novo")</f>
        <v/>
      </c>
    </row>
    <row r="8359" spans="1:11">
      <c r="A8359" s="151">
        <v>39022</v>
      </c>
      <c r="B8359" s="151">
        <v>37562</v>
      </c>
      <c r="C8359" s="151" t="s">
        <v>6247</v>
      </c>
      <c r="D8359" s="151" t="s">
        <v>838</v>
      </c>
      <c r="E8359" s="151">
        <v>1.2291666999999999</v>
      </c>
      <c r="F8359" s="154" t="s">
        <v>10642</v>
      </c>
      <c r="G8359" s="156">
        <v>882.33273226100005</v>
      </c>
      <c r="H8359" s="156">
        <v>0</v>
      </c>
      <c r="I8359" s="156">
        <v>727.88136006600007</v>
      </c>
      <c r="J8359" s="156" t="s">
        <v>4328</v>
      </c>
      <c r="K8359" s="151" t="str">
        <f>IFERROR(IF(VLOOKUP(B8359,comp!$D:$L,1,FALSE)=B8359,"",""),"Novo")</f>
        <v/>
      </c>
    </row>
    <row r="8360" spans="1:11">
      <c r="A8360" s="151">
        <v>39022</v>
      </c>
      <c r="B8360" s="151">
        <v>37563</v>
      </c>
      <c r="C8360" s="151" t="s">
        <v>6248</v>
      </c>
      <c r="D8360" s="151" t="s">
        <v>838</v>
      </c>
      <c r="E8360" s="151">
        <v>1.1553853999999999</v>
      </c>
      <c r="F8360" s="154" t="s">
        <v>10643</v>
      </c>
      <c r="G8360" s="156">
        <v>779.584744796</v>
      </c>
      <c r="H8360" s="156">
        <v>0</v>
      </c>
      <c r="I8360" s="156">
        <v>18.14</v>
      </c>
      <c r="J8360" s="156" t="s">
        <v>4328</v>
      </c>
      <c r="K8360" s="151" t="str">
        <f>IFERROR(IF(VLOOKUP(B8360,comp!$D:$L,1,FALSE)=B8360,"",""),"Novo")</f>
        <v/>
      </c>
    </row>
    <row r="8361" spans="1:11">
      <c r="A8361" s="151">
        <v>39022</v>
      </c>
      <c r="B8361" s="151">
        <v>39021</v>
      </c>
      <c r="C8361" s="151" t="s">
        <v>2052</v>
      </c>
      <c r="D8361" s="151" t="s">
        <v>727</v>
      </c>
      <c r="E8361" s="151">
        <v>1.1164167</v>
      </c>
      <c r="F8361" s="154" t="s">
        <v>10644</v>
      </c>
      <c r="G8361" s="156">
        <v>727.88136006600007</v>
      </c>
      <c r="H8361" s="156">
        <v>0</v>
      </c>
      <c r="I8361" s="156">
        <v>3.3637734000000002E-2</v>
      </c>
      <c r="J8361" s="156" t="s">
        <v>4328</v>
      </c>
      <c r="K8361" s="151" t="str">
        <f>IFERROR(IF(VLOOKUP(B8361,comp!$D:$L,1,FALSE)=B8361,"",""),"Novo")</f>
        <v/>
      </c>
    </row>
    <row r="8362" spans="1:11">
      <c r="A8362" s="151">
        <v>39412</v>
      </c>
      <c r="B8362" s="151">
        <v>39412</v>
      </c>
      <c r="C8362" s="151" t="s">
        <v>6249</v>
      </c>
      <c r="D8362" s="151" t="s">
        <v>838</v>
      </c>
      <c r="E8362" s="151">
        <v>1</v>
      </c>
      <c r="F8362" s="154" t="s">
        <v>10645</v>
      </c>
      <c r="G8362" s="156">
        <v>18.14</v>
      </c>
      <c r="H8362" s="156">
        <v>0</v>
      </c>
      <c r="I8362" s="156">
        <v>6.528041344</v>
      </c>
      <c r="J8362" s="156" t="s">
        <v>4328</v>
      </c>
      <c r="K8362" s="151" t="str">
        <f>IFERROR(IF(VLOOKUP(B8362,comp!$D:$L,1,FALSE)=B8362,"",""),"Novo")</f>
        <v/>
      </c>
    </row>
    <row r="8363" spans="1:11">
      <c r="A8363" s="151">
        <v>39412</v>
      </c>
      <c r="B8363" s="151">
        <v>3315</v>
      </c>
      <c r="C8363" s="151" t="s">
        <v>6250</v>
      </c>
      <c r="D8363" s="151" t="s">
        <v>828</v>
      </c>
      <c r="E8363" s="151">
        <v>4.3125299999999998E-2</v>
      </c>
      <c r="F8363" s="154" t="s">
        <v>9333</v>
      </c>
      <c r="G8363" s="156">
        <v>3.3637734000000002E-2</v>
      </c>
      <c r="H8363" s="156">
        <v>0</v>
      </c>
      <c r="I8363" s="156">
        <v>173.13934588799998</v>
      </c>
      <c r="J8363" s="156" t="s">
        <v>4328</v>
      </c>
      <c r="K8363" s="151" t="str">
        <f>IFERROR(IF(VLOOKUP(B8363,comp!$D:$L,1,FALSE)=B8363,"",""),"Novo")</f>
        <v/>
      </c>
    </row>
    <row r="8364" spans="1:11">
      <c r="A8364" s="151">
        <v>39412</v>
      </c>
      <c r="B8364" s="151">
        <v>4812</v>
      </c>
      <c r="C8364" s="151" t="s">
        <v>6251</v>
      </c>
      <c r="D8364" s="151" t="s">
        <v>838</v>
      </c>
      <c r="E8364" s="151">
        <v>0.60000379999999998</v>
      </c>
      <c r="F8364" s="154" t="s">
        <v>9324</v>
      </c>
      <c r="G8364" s="156">
        <v>6.528041344</v>
      </c>
      <c r="H8364" s="156">
        <v>0</v>
      </c>
      <c r="I8364" s="156">
        <v>93.096898034000006</v>
      </c>
      <c r="J8364" s="156" t="s">
        <v>4328</v>
      </c>
      <c r="K8364" s="151" t="str">
        <f>IFERROR(IF(VLOOKUP(B8364,comp!$D:$L,1,FALSE)=B8364,"",""),"Novo")</f>
        <v/>
      </c>
    </row>
    <row r="8365" spans="1:11">
      <c r="A8365" s="151">
        <v>39412</v>
      </c>
      <c r="B8365" s="151">
        <v>34583</v>
      </c>
      <c r="C8365" s="151" t="s">
        <v>6252</v>
      </c>
      <c r="D8365" s="151" t="s">
        <v>838</v>
      </c>
      <c r="E8365" s="151">
        <v>3.0895671999999998</v>
      </c>
      <c r="F8365" s="154" t="s">
        <v>10646</v>
      </c>
      <c r="G8365" s="156">
        <v>173.13934588799998</v>
      </c>
      <c r="H8365" s="156">
        <v>0</v>
      </c>
      <c r="I8365" s="156">
        <v>1.9991399999999999E-2</v>
      </c>
      <c r="J8365" s="156" t="s">
        <v>4328</v>
      </c>
      <c r="K8365" s="151" t="str">
        <f>IFERROR(IF(VLOOKUP(B8365,comp!$D:$L,1,FALSE)=B8365,"",""),"Novo")</f>
        <v/>
      </c>
    </row>
    <row r="8366" spans="1:11">
      <c r="A8366" s="151">
        <v>39412</v>
      </c>
      <c r="B8366" s="151">
        <v>34584</v>
      </c>
      <c r="C8366" s="151" t="s">
        <v>6253</v>
      </c>
      <c r="D8366" s="151" t="s">
        <v>838</v>
      </c>
      <c r="E8366" s="151">
        <v>2.2656825999999999</v>
      </c>
      <c r="F8366" s="154" t="s">
        <v>10647</v>
      </c>
      <c r="G8366" s="156">
        <v>93.096898034000006</v>
      </c>
      <c r="H8366" s="156">
        <v>0</v>
      </c>
      <c r="I8366" s="156">
        <v>21.208418943999998</v>
      </c>
      <c r="J8366" s="156" t="s">
        <v>4328</v>
      </c>
      <c r="K8366" s="151" t="str">
        <f>IFERROR(IF(VLOOKUP(B8366,comp!$D:$L,1,FALSE)=B8366,"",""),"Novo")</f>
        <v/>
      </c>
    </row>
    <row r="8367" spans="1:11">
      <c r="A8367" s="151">
        <v>39412</v>
      </c>
      <c r="B8367" s="151">
        <v>36870</v>
      </c>
      <c r="C8367" s="151" t="s">
        <v>6254</v>
      </c>
      <c r="D8367" s="151" t="s">
        <v>828</v>
      </c>
      <c r="E8367" s="151">
        <v>3.3319000000000001E-2</v>
      </c>
      <c r="F8367" s="154" t="s">
        <v>7699</v>
      </c>
      <c r="G8367" s="156">
        <v>1.9991399999999999E-2</v>
      </c>
      <c r="H8367" s="156">
        <v>0</v>
      </c>
      <c r="I8367" s="156">
        <v>34.815521670999999</v>
      </c>
      <c r="J8367" s="156" t="s">
        <v>4328</v>
      </c>
      <c r="K8367" s="151" t="str">
        <f>IFERROR(IF(VLOOKUP(B8367,comp!$D:$L,1,FALSE)=B8367,"",""),"Novo")</f>
        <v/>
      </c>
    </row>
    <row r="8368" spans="1:11">
      <c r="A8368" s="151">
        <v>39412</v>
      </c>
      <c r="B8368" s="151">
        <v>39413</v>
      </c>
      <c r="C8368" s="151" t="s">
        <v>6255</v>
      </c>
      <c r="D8368" s="151" t="s">
        <v>838</v>
      </c>
      <c r="E8368" s="151">
        <v>1.0815104</v>
      </c>
      <c r="F8368" s="154" t="s">
        <v>10487</v>
      </c>
      <c r="G8368" s="156">
        <v>21.208418943999998</v>
      </c>
      <c r="H8368" s="156">
        <v>0</v>
      </c>
      <c r="I8368" s="156">
        <v>25.865085396000001</v>
      </c>
      <c r="J8368" s="156" t="s">
        <v>4328</v>
      </c>
      <c r="K8368" s="151" t="str">
        <f>IFERROR(IF(VLOOKUP(B8368,comp!$D:$L,1,FALSE)=B8368,"",""),"Novo")</f>
        <v/>
      </c>
    </row>
    <row r="8369" spans="1:11">
      <c r="A8369" s="151">
        <v>39412</v>
      </c>
      <c r="B8369" s="151">
        <v>39414</v>
      </c>
      <c r="C8369" s="151" t="s">
        <v>6256</v>
      </c>
      <c r="D8369" s="151" t="s">
        <v>838</v>
      </c>
      <c r="E8369" s="151">
        <v>1.3854166999999999</v>
      </c>
      <c r="F8369" s="154" t="s">
        <v>9124</v>
      </c>
      <c r="G8369" s="156">
        <v>34.815521670999999</v>
      </c>
      <c r="H8369" s="156">
        <v>0</v>
      </c>
      <c r="I8369" s="156">
        <v>38.809336215999998</v>
      </c>
      <c r="J8369" s="156" t="s">
        <v>4328</v>
      </c>
      <c r="K8369" s="151" t="str">
        <f>IFERROR(IF(VLOOKUP(B8369,comp!$D:$L,1,FALSE)=B8369,"",""),"Novo")</f>
        <v/>
      </c>
    </row>
    <row r="8370" spans="1:11">
      <c r="A8370" s="151">
        <v>39412</v>
      </c>
      <c r="B8370" s="151">
        <v>39415</v>
      </c>
      <c r="C8370" s="151" t="s">
        <v>6257</v>
      </c>
      <c r="D8370" s="151" t="s">
        <v>838</v>
      </c>
      <c r="E8370" s="151">
        <v>1.1941406000000001</v>
      </c>
      <c r="F8370" s="154" t="s">
        <v>10648</v>
      </c>
      <c r="G8370" s="156">
        <v>25.865085396000001</v>
      </c>
      <c r="H8370" s="156">
        <v>0</v>
      </c>
      <c r="I8370" s="156">
        <v>36.926176651999995</v>
      </c>
      <c r="J8370" s="156" t="s">
        <v>4328</v>
      </c>
      <c r="K8370" s="151" t="str">
        <f>IFERROR(IF(VLOOKUP(B8370,comp!$D:$L,1,FALSE)=B8370,"",""),"Novo")</f>
        <v/>
      </c>
    </row>
    <row r="8371" spans="1:11">
      <c r="A8371" s="151">
        <v>39412</v>
      </c>
      <c r="B8371" s="151">
        <v>39416</v>
      </c>
      <c r="C8371" s="151" t="s">
        <v>6258</v>
      </c>
      <c r="D8371" s="151" t="s">
        <v>838</v>
      </c>
      <c r="E8371" s="151">
        <v>1.4628471999999999</v>
      </c>
      <c r="F8371" s="154" t="s">
        <v>10649</v>
      </c>
      <c r="G8371" s="156">
        <v>38.809336215999998</v>
      </c>
      <c r="H8371" s="156">
        <v>0</v>
      </c>
      <c r="I8371" s="156">
        <v>5.1025799999999998E-3</v>
      </c>
      <c r="J8371" s="156" t="s">
        <v>4328</v>
      </c>
      <c r="K8371" s="151" t="str">
        <f>IFERROR(IF(VLOOKUP(B8371,comp!$D:$L,1,FALSE)=B8371,"",""),"Novo")</f>
        <v/>
      </c>
    </row>
    <row r="8372" spans="1:11">
      <c r="A8372" s="151">
        <v>39412</v>
      </c>
      <c r="B8372" s="151">
        <v>39417</v>
      </c>
      <c r="C8372" s="151" t="s">
        <v>6259</v>
      </c>
      <c r="D8372" s="151" t="s">
        <v>838</v>
      </c>
      <c r="E8372" s="151">
        <v>1.4268228999999999</v>
      </c>
      <c r="F8372" s="154" t="s">
        <v>10650</v>
      </c>
      <c r="G8372" s="156">
        <v>36.926176651999995</v>
      </c>
      <c r="H8372" s="156">
        <v>0</v>
      </c>
      <c r="I8372" s="156">
        <v>0.40612330999999996</v>
      </c>
      <c r="J8372" s="156" t="s">
        <v>4328</v>
      </c>
      <c r="K8372" s="151" t="str">
        <f>IFERROR(IF(VLOOKUP(B8372,comp!$D:$L,1,FALSE)=B8372,"",""),"Novo")</f>
        <v/>
      </c>
    </row>
    <row r="8373" spans="1:11">
      <c r="A8373" s="151">
        <v>39412</v>
      </c>
      <c r="B8373" s="151">
        <v>39431</v>
      </c>
      <c r="C8373" s="151" t="s">
        <v>6260</v>
      </c>
      <c r="D8373" s="151" t="s">
        <v>826</v>
      </c>
      <c r="E8373" s="151">
        <v>1.7008599999999999E-2</v>
      </c>
      <c r="F8373" s="154" t="s">
        <v>10651</v>
      </c>
      <c r="G8373" s="156">
        <v>5.1025799999999998E-3</v>
      </c>
      <c r="H8373" s="156">
        <v>0</v>
      </c>
      <c r="I8373" s="156">
        <v>0.40249845000000001</v>
      </c>
      <c r="J8373" s="156" t="s">
        <v>4328</v>
      </c>
      <c r="K8373" s="151" t="str">
        <f>IFERROR(IF(VLOOKUP(B8373,comp!$D:$L,1,FALSE)=B8373,"",""),"Novo")</f>
        <v/>
      </c>
    </row>
    <row r="8374" spans="1:11">
      <c r="A8374" s="151">
        <v>39412</v>
      </c>
      <c r="B8374" s="151">
        <v>39432</v>
      </c>
      <c r="C8374" s="151" t="s">
        <v>2077</v>
      </c>
      <c r="D8374" s="151" t="s">
        <v>826</v>
      </c>
      <c r="E8374" s="151">
        <v>0.14986099999999999</v>
      </c>
      <c r="F8374" s="154" t="s">
        <v>10652</v>
      </c>
      <c r="G8374" s="156">
        <v>0.40612330999999996</v>
      </c>
      <c r="H8374" s="156">
        <v>0</v>
      </c>
      <c r="I8374" s="156">
        <v>0.63750408000000003</v>
      </c>
      <c r="J8374" s="156" t="s">
        <v>4328</v>
      </c>
      <c r="K8374" s="151" t="str">
        <f>IFERROR(IF(VLOOKUP(B8374,comp!$D:$L,1,FALSE)=B8374,"",""),"Novo")</f>
        <v/>
      </c>
    </row>
    <row r="8375" spans="1:11">
      <c r="A8375" s="151">
        <v>39412</v>
      </c>
      <c r="B8375" s="151">
        <v>39433</v>
      </c>
      <c r="C8375" s="151" t="s">
        <v>6261</v>
      </c>
      <c r="D8375" s="151" t="s">
        <v>828</v>
      </c>
      <c r="E8375" s="151">
        <v>0.1490735</v>
      </c>
      <c r="F8375" s="154" t="s">
        <v>8007</v>
      </c>
      <c r="G8375" s="156">
        <v>0.40249845000000001</v>
      </c>
      <c r="H8375" s="156">
        <v>0</v>
      </c>
      <c r="I8375" s="156">
        <v>104.472670362</v>
      </c>
      <c r="J8375" s="156" t="s">
        <v>4328</v>
      </c>
      <c r="K8375" s="151" t="str">
        <f>IFERROR(IF(VLOOKUP(B8375,comp!$D:$L,1,FALSE)=B8375,"",""),"Novo")</f>
        <v/>
      </c>
    </row>
    <row r="8376" spans="1:11">
      <c r="A8376" s="151">
        <v>39412</v>
      </c>
      <c r="B8376" s="151">
        <v>39434</v>
      </c>
      <c r="C8376" s="151" t="s">
        <v>6262</v>
      </c>
      <c r="D8376" s="151" t="s">
        <v>828</v>
      </c>
      <c r="E8376" s="151">
        <v>0.18750120000000001</v>
      </c>
      <c r="F8376" s="154" t="s">
        <v>10413</v>
      </c>
      <c r="G8376" s="156">
        <v>0.63750408000000003</v>
      </c>
      <c r="H8376" s="156">
        <v>0</v>
      </c>
      <c r="I8376" s="156">
        <v>93.263693985000003</v>
      </c>
      <c r="J8376" s="156" t="s">
        <v>4328</v>
      </c>
      <c r="K8376" s="151" t="str">
        <f>IFERROR(IF(VLOOKUP(B8376,comp!$D:$L,1,FALSE)=B8376,"",""),"Novo")</f>
        <v/>
      </c>
    </row>
    <row r="8377" spans="1:11">
      <c r="A8377" s="151">
        <v>39412</v>
      </c>
      <c r="B8377" s="151">
        <v>39566</v>
      </c>
      <c r="C8377" s="151" t="s">
        <v>6263</v>
      </c>
      <c r="D8377" s="151" t="s">
        <v>838</v>
      </c>
      <c r="E8377" s="151">
        <v>2.4000154</v>
      </c>
      <c r="F8377" s="154" t="s">
        <v>10653</v>
      </c>
      <c r="G8377" s="156">
        <v>104.472670362</v>
      </c>
      <c r="H8377" s="156">
        <v>0</v>
      </c>
      <c r="I8377" s="156">
        <v>38.572915784999999</v>
      </c>
      <c r="J8377" s="156" t="s">
        <v>4328</v>
      </c>
      <c r="K8377" s="151" t="str">
        <f>IFERROR(IF(VLOOKUP(B8377,comp!$D:$L,1,FALSE)=B8377,"",""),"Novo")</f>
        <v/>
      </c>
    </row>
    <row r="8378" spans="1:11">
      <c r="A8378" s="151">
        <v>39412</v>
      </c>
      <c r="B8378" s="151">
        <v>39567</v>
      </c>
      <c r="C8378" s="151" t="s">
        <v>6264</v>
      </c>
      <c r="D8378" s="151" t="s">
        <v>838</v>
      </c>
      <c r="E8378" s="151">
        <v>2.2675345</v>
      </c>
      <c r="F8378" s="154" t="s">
        <v>10654</v>
      </c>
      <c r="G8378" s="156">
        <v>93.263693985000003</v>
      </c>
      <c r="H8378" s="156">
        <v>0</v>
      </c>
      <c r="I8378" s="156">
        <v>24.109121268000003</v>
      </c>
      <c r="J8378" s="156" t="s">
        <v>4328</v>
      </c>
      <c r="K8378" s="151" t="str">
        <f>IFERROR(IF(VLOOKUP(B8378,comp!$D:$L,1,FALSE)=B8378,"",""),"Novo")</f>
        <v/>
      </c>
    </row>
    <row r="8379" spans="1:11">
      <c r="A8379" s="151">
        <v>39412</v>
      </c>
      <c r="B8379" s="151">
        <v>43740</v>
      </c>
      <c r="C8379" s="151" t="s">
        <v>6265</v>
      </c>
      <c r="D8379" s="151" t="s">
        <v>838</v>
      </c>
      <c r="E8379" s="151">
        <v>1.4583333000000001</v>
      </c>
      <c r="F8379" s="154" t="s">
        <v>10655</v>
      </c>
      <c r="G8379" s="156">
        <v>38.572915784999999</v>
      </c>
      <c r="H8379" s="156">
        <v>0</v>
      </c>
      <c r="I8379" s="156">
        <v>42.951600493000001</v>
      </c>
      <c r="J8379" s="156" t="s">
        <v>4328</v>
      </c>
      <c r="K8379" s="151" t="str">
        <f>IFERROR(IF(VLOOKUP(B8379,comp!$D:$L,1,FALSE)=B8379,"",""),"Novo")</f>
        <v/>
      </c>
    </row>
    <row r="8380" spans="1:11">
      <c r="A8380" s="151">
        <v>39412</v>
      </c>
      <c r="B8380" s="151">
        <v>43741</v>
      </c>
      <c r="C8380" s="151" t="s">
        <v>6266</v>
      </c>
      <c r="D8380" s="151" t="s">
        <v>838</v>
      </c>
      <c r="E8380" s="151">
        <v>1.1529948000000001</v>
      </c>
      <c r="F8380" s="154" t="s">
        <v>10656</v>
      </c>
      <c r="G8380" s="156">
        <v>24.109121268000003</v>
      </c>
      <c r="H8380" s="156">
        <v>0</v>
      </c>
      <c r="I8380" s="156">
        <v>0.39946768999999999</v>
      </c>
      <c r="J8380" s="156" t="s">
        <v>4328</v>
      </c>
      <c r="K8380" s="151" t="str">
        <f>IFERROR(IF(VLOOKUP(B8380,comp!$D:$L,1,FALSE)=B8380,"",""),"Novo")</f>
        <v/>
      </c>
    </row>
    <row r="8381" spans="1:11">
      <c r="A8381" s="151">
        <v>39412</v>
      </c>
      <c r="B8381" s="151">
        <v>43742</v>
      </c>
      <c r="C8381" s="151" t="s">
        <v>6267</v>
      </c>
      <c r="D8381" s="151" t="s">
        <v>838</v>
      </c>
      <c r="E8381" s="151">
        <v>1.5389322999999999</v>
      </c>
      <c r="F8381" s="154" t="s">
        <v>10657</v>
      </c>
      <c r="G8381" s="156">
        <v>42.951600493000001</v>
      </c>
      <c r="H8381" s="156">
        <v>0</v>
      </c>
      <c r="I8381" s="156">
        <v>6.32</v>
      </c>
      <c r="J8381" s="156" t="s">
        <v>4328</v>
      </c>
      <c r="K8381" s="151" t="str">
        <f>IFERROR(IF(VLOOKUP(B8381,comp!$D:$L,1,FALSE)=B8381,"",""),"Novo")</f>
        <v/>
      </c>
    </row>
    <row r="8382" spans="1:11">
      <c r="A8382" s="151">
        <v>39412</v>
      </c>
      <c r="B8382" s="151">
        <v>44324</v>
      </c>
      <c r="C8382" s="151" t="s">
        <v>6268</v>
      </c>
      <c r="D8382" s="151" t="s">
        <v>828</v>
      </c>
      <c r="E8382" s="151">
        <v>0.14850099999999999</v>
      </c>
      <c r="F8382" s="154" t="s">
        <v>7798</v>
      </c>
      <c r="G8382" s="156">
        <v>0.39946768999999999</v>
      </c>
      <c r="H8382" s="156">
        <v>0</v>
      </c>
      <c r="I8382" s="156">
        <v>7.2761542979999998</v>
      </c>
      <c r="J8382" s="156" t="s">
        <v>4328</v>
      </c>
      <c r="K8382" s="151" t="str">
        <f>IFERROR(IF(VLOOKUP(B8382,comp!$D:$L,1,FALSE)=B8382,"",""),"Novo")</f>
        <v/>
      </c>
    </row>
    <row r="8383" spans="1:11">
      <c r="A8383" s="151">
        <v>39422</v>
      </c>
      <c r="B8383" s="151">
        <v>39422</v>
      </c>
      <c r="C8383" s="151" t="s">
        <v>6269</v>
      </c>
      <c r="D8383" s="151" t="s">
        <v>826</v>
      </c>
      <c r="E8383" s="151">
        <v>1</v>
      </c>
      <c r="F8383" s="154" t="s">
        <v>10658</v>
      </c>
      <c r="G8383" s="156">
        <v>6.32</v>
      </c>
      <c r="H8383" s="156">
        <v>0</v>
      </c>
      <c r="I8383" s="156">
        <v>21.454591920000002</v>
      </c>
      <c r="J8383" s="156" t="s">
        <v>4328</v>
      </c>
      <c r="K8383" s="151" t="str">
        <f>IFERROR(IF(VLOOKUP(B8383,comp!$D:$L,1,FALSE)=B8383,"",""),"Novo")</f>
        <v/>
      </c>
    </row>
    <row r="8384" spans="1:11">
      <c r="A8384" s="151">
        <v>39422</v>
      </c>
      <c r="B8384" s="151">
        <v>39028</v>
      </c>
      <c r="C8384" s="151" t="s">
        <v>2668</v>
      </c>
      <c r="D8384" s="151" t="s">
        <v>826</v>
      </c>
      <c r="E8384" s="151">
        <v>1.0731790999999999</v>
      </c>
      <c r="F8384" s="154" t="s">
        <v>10659</v>
      </c>
      <c r="G8384" s="156">
        <v>7.2761542979999998</v>
      </c>
      <c r="H8384" s="156">
        <v>0</v>
      </c>
      <c r="I8384" s="156">
        <v>2.2016269049999999</v>
      </c>
      <c r="J8384" s="156" t="s">
        <v>4328</v>
      </c>
      <c r="K8384" s="151" t="str">
        <f>IFERROR(IF(VLOOKUP(B8384,comp!$D:$L,1,FALSE)=B8384,"",""),"Novo")</f>
        <v/>
      </c>
    </row>
    <row r="8385" spans="1:11">
      <c r="A8385" s="151">
        <v>39422</v>
      </c>
      <c r="B8385" s="151">
        <v>39029</v>
      </c>
      <c r="C8385" s="151" t="s">
        <v>6270</v>
      </c>
      <c r="D8385" s="151" t="s">
        <v>826</v>
      </c>
      <c r="E8385" s="151">
        <v>1.843178</v>
      </c>
      <c r="F8385" s="154" t="s">
        <v>8374</v>
      </c>
      <c r="G8385" s="156">
        <v>21.454591920000002</v>
      </c>
      <c r="H8385" s="156">
        <v>0</v>
      </c>
      <c r="I8385" s="156">
        <v>3.3077372090000003</v>
      </c>
      <c r="J8385" s="156" t="s">
        <v>4328</v>
      </c>
      <c r="K8385" s="151" t="str">
        <f>IFERROR(IF(VLOOKUP(B8385,comp!$D:$L,1,FALSE)=B8385,"",""),"Novo")</f>
        <v/>
      </c>
    </row>
    <row r="8386" spans="1:11">
      <c r="A8386" s="151">
        <v>39422</v>
      </c>
      <c r="B8386" s="151">
        <v>39328</v>
      </c>
      <c r="C8386" s="151" t="s">
        <v>6271</v>
      </c>
      <c r="D8386" s="151" t="s">
        <v>826</v>
      </c>
      <c r="E8386" s="151">
        <v>0.59024849999999995</v>
      </c>
      <c r="F8386" s="154" t="s">
        <v>7180</v>
      </c>
      <c r="G8386" s="156">
        <v>2.2016269049999999</v>
      </c>
      <c r="H8386" s="156">
        <v>0</v>
      </c>
      <c r="I8386" s="156">
        <v>4.9119802520000002</v>
      </c>
      <c r="J8386" s="156" t="s">
        <v>4328</v>
      </c>
      <c r="K8386" s="151" t="str">
        <f>IFERROR(IF(VLOOKUP(B8386,comp!$D:$L,1,FALSE)=B8386,"",""),"Novo")</f>
        <v/>
      </c>
    </row>
    <row r="8387" spans="1:11">
      <c r="A8387" s="151">
        <v>39422</v>
      </c>
      <c r="B8387" s="151">
        <v>39418</v>
      </c>
      <c r="C8387" s="151" t="s">
        <v>6272</v>
      </c>
      <c r="D8387" s="151" t="s">
        <v>826</v>
      </c>
      <c r="E8387" s="151">
        <v>0.72379369999999998</v>
      </c>
      <c r="F8387" s="154" t="s">
        <v>9407</v>
      </c>
      <c r="G8387" s="156">
        <v>3.3077372090000003</v>
      </c>
      <c r="H8387" s="156">
        <v>0</v>
      </c>
      <c r="I8387" s="156">
        <v>5.9862728550000002</v>
      </c>
      <c r="J8387" s="156" t="s">
        <v>4328</v>
      </c>
      <c r="K8387" s="151" t="str">
        <f>IFERROR(IF(VLOOKUP(B8387,comp!$D:$L,1,FALSE)=B8387,"",""),"Novo")</f>
        <v/>
      </c>
    </row>
    <row r="8388" spans="1:11">
      <c r="A8388" s="151">
        <v>39422</v>
      </c>
      <c r="B8388" s="151">
        <v>39419</v>
      </c>
      <c r="C8388" s="151" t="s">
        <v>6273</v>
      </c>
      <c r="D8388" s="151" t="s">
        <v>826</v>
      </c>
      <c r="E8388" s="151">
        <v>0.88186359999999997</v>
      </c>
      <c r="F8388" s="154" t="s">
        <v>7800</v>
      </c>
      <c r="G8388" s="156">
        <v>4.9119802520000002</v>
      </c>
      <c r="H8388" s="156">
        <v>0</v>
      </c>
      <c r="I8388" s="156">
        <v>4.6358571319999999</v>
      </c>
      <c r="J8388" s="156" t="s">
        <v>4328</v>
      </c>
      <c r="K8388" s="151" t="str">
        <f>IFERROR(IF(VLOOKUP(B8388,comp!$D:$L,1,FALSE)=B8388,"",""),"Novo")</f>
        <v/>
      </c>
    </row>
    <row r="8389" spans="1:11">
      <c r="A8389" s="151">
        <v>39422</v>
      </c>
      <c r="B8389" s="151">
        <v>39420</v>
      </c>
      <c r="C8389" s="151" t="s">
        <v>6274</v>
      </c>
      <c r="D8389" s="151" t="s">
        <v>826</v>
      </c>
      <c r="E8389" s="151">
        <v>0.97337770000000001</v>
      </c>
      <c r="F8389" s="154" t="s">
        <v>10660</v>
      </c>
      <c r="G8389" s="156">
        <v>5.9862728550000002</v>
      </c>
      <c r="H8389" s="156">
        <v>0</v>
      </c>
      <c r="I8389" s="156">
        <v>8.5246591179999989</v>
      </c>
      <c r="J8389" s="156" t="s">
        <v>4328</v>
      </c>
      <c r="K8389" s="151" t="str">
        <f>IFERROR(IF(VLOOKUP(B8389,comp!$D:$L,1,FALSE)=B8389,"",""),"Novo")</f>
        <v/>
      </c>
    </row>
    <row r="8390" spans="1:11">
      <c r="A8390" s="151">
        <v>39422</v>
      </c>
      <c r="B8390" s="151">
        <v>39421</v>
      </c>
      <c r="C8390" s="151" t="s">
        <v>6275</v>
      </c>
      <c r="D8390" s="151" t="s">
        <v>826</v>
      </c>
      <c r="E8390" s="151">
        <v>0.85690520000000003</v>
      </c>
      <c r="F8390" s="154" t="s">
        <v>7040</v>
      </c>
      <c r="G8390" s="156">
        <v>4.6358571319999999</v>
      </c>
      <c r="H8390" s="156">
        <v>0</v>
      </c>
      <c r="I8390" s="156">
        <v>0.93803661900000013</v>
      </c>
      <c r="J8390" s="156" t="s">
        <v>4328</v>
      </c>
      <c r="K8390" s="151" t="str">
        <f>IFERROR(IF(VLOOKUP(B8390,comp!$D:$L,1,FALSE)=B8390,"",""),"Novo")</f>
        <v/>
      </c>
    </row>
    <row r="8391" spans="1:11">
      <c r="A8391" s="151">
        <v>39422</v>
      </c>
      <c r="B8391" s="151">
        <v>39423</v>
      </c>
      <c r="C8391" s="151" t="s">
        <v>6276</v>
      </c>
      <c r="D8391" s="151" t="s">
        <v>826</v>
      </c>
      <c r="E8391" s="151">
        <v>1.1613977</v>
      </c>
      <c r="F8391" s="154" t="s">
        <v>10661</v>
      </c>
      <c r="G8391" s="156">
        <v>8.5246591179999989</v>
      </c>
      <c r="H8391" s="156">
        <v>0</v>
      </c>
      <c r="I8391" s="156">
        <v>0.91447584000000004</v>
      </c>
      <c r="J8391" s="156" t="s">
        <v>4328</v>
      </c>
      <c r="K8391" s="151" t="str">
        <f>IFERROR(IF(VLOOKUP(B8391,comp!$D:$L,1,FALSE)=B8391,"",""),"Novo")</f>
        <v/>
      </c>
    </row>
    <row r="8392" spans="1:11">
      <c r="A8392" s="151">
        <v>39422</v>
      </c>
      <c r="B8392" s="151">
        <v>39424</v>
      </c>
      <c r="C8392" s="151" t="s">
        <v>6277</v>
      </c>
      <c r="D8392" s="151" t="s">
        <v>826</v>
      </c>
      <c r="E8392" s="151">
        <v>0.38602330000000001</v>
      </c>
      <c r="F8392" s="154" t="s">
        <v>7140</v>
      </c>
      <c r="G8392" s="156">
        <v>0.93803661900000013</v>
      </c>
      <c r="H8392" s="156">
        <v>0</v>
      </c>
      <c r="I8392" s="156">
        <v>43.049600360999996</v>
      </c>
      <c r="J8392" s="156" t="s">
        <v>4328</v>
      </c>
      <c r="K8392" s="151" t="str">
        <f>IFERROR(IF(VLOOKUP(B8392,comp!$D:$L,1,FALSE)=B8392,"",""),"Novo")</f>
        <v/>
      </c>
    </row>
    <row r="8393" spans="1:11">
      <c r="A8393" s="151">
        <v>39422</v>
      </c>
      <c r="B8393" s="151">
        <v>39425</v>
      </c>
      <c r="C8393" s="151" t="s">
        <v>6278</v>
      </c>
      <c r="D8393" s="151" t="s">
        <v>826</v>
      </c>
      <c r="E8393" s="151">
        <v>0.38103160000000003</v>
      </c>
      <c r="F8393" s="154" t="s">
        <v>10662</v>
      </c>
      <c r="G8393" s="156">
        <v>0.91447584000000004</v>
      </c>
      <c r="H8393" s="156">
        <v>0</v>
      </c>
      <c r="I8393" s="156">
        <v>2.6605658499999998</v>
      </c>
      <c r="J8393" s="156" t="s">
        <v>4328</v>
      </c>
      <c r="K8393" s="151" t="str">
        <f>IFERROR(IF(VLOOKUP(B8393,comp!$D:$L,1,FALSE)=B8393,"",""),"Novo")</f>
        <v/>
      </c>
    </row>
    <row r="8394" spans="1:11">
      <c r="A8394" s="151">
        <v>39422</v>
      </c>
      <c r="B8394" s="151">
        <v>39426</v>
      </c>
      <c r="C8394" s="151" t="s">
        <v>6279</v>
      </c>
      <c r="D8394" s="151" t="s">
        <v>826</v>
      </c>
      <c r="E8394" s="151">
        <v>2.6106489000000002</v>
      </c>
      <c r="F8394" s="154" t="s">
        <v>10663</v>
      </c>
      <c r="G8394" s="156">
        <v>43.049600360999996</v>
      </c>
      <c r="H8394" s="156">
        <v>0</v>
      </c>
      <c r="I8394" s="156">
        <v>2.4985897690000001</v>
      </c>
      <c r="J8394" s="156" t="s">
        <v>4328</v>
      </c>
      <c r="K8394" s="151" t="str">
        <f>IFERROR(IF(VLOOKUP(B8394,comp!$D:$L,1,FALSE)=B8394,"",""),"Novo")</f>
        <v/>
      </c>
    </row>
    <row r="8395" spans="1:11">
      <c r="A8395" s="151">
        <v>39422</v>
      </c>
      <c r="B8395" s="151">
        <v>39427</v>
      </c>
      <c r="C8395" s="151" t="s">
        <v>6280</v>
      </c>
      <c r="D8395" s="151" t="s">
        <v>826</v>
      </c>
      <c r="E8395" s="151">
        <v>0.64891849999999995</v>
      </c>
      <c r="F8395" s="154" t="s">
        <v>8004</v>
      </c>
      <c r="G8395" s="156">
        <v>2.6605658499999998</v>
      </c>
      <c r="H8395" s="156">
        <v>0</v>
      </c>
      <c r="I8395" s="156">
        <v>4.28286196</v>
      </c>
      <c r="J8395" s="156" t="s">
        <v>4328</v>
      </c>
      <c r="K8395" s="151" t="str">
        <f>IFERROR(IF(VLOOKUP(B8395,comp!$D:$L,1,FALSE)=B8395,"",""),"Novo")</f>
        <v/>
      </c>
    </row>
    <row r="8396" spans="1:11">
      <c r="A8396" s="151">
        <v>39422</v>
      </c>
      <c r="B8396" s="151">
        <v>39428</v>
      </c>
      <c r="C8396" s="151" t="s">
        <v>6281</v>
      </c>
      <c r="D8396" s="151" t="s">
        <v>826</v>
      </c>
      <c r="E8396" s="151">
        <v>0.62936769999999997</v>
      </c>
      <c r="F8396" s="154" t="s">
        <v>10664</v>
      </c>
      <c r="G8396" s="156">
        <v>2.4985897690000001</v>
      </c>
      <c r="H8396" s="156">
        <v>0</v>
      </c>
      <c r="I8396" s="156">
        <v>0.37667599200000002</v>
      </c>
      <c r="J8396" s="156" t="s">
        <v>4328</v>
      </c>
      <c r="K8396" s="151" t="str">
        <f>IFERROR(IF(VLOOKUP(B8396,comp!$D:$L,1,FALSE)=B8396,"",""),"Novo")</f>
        <v/>
      </c>
    </row>
    <row r="8397" spans="1:11">
      <c r="A8397" s="151">
        <v>39422</v>
      </c>
      <c r="B8397" s="151">
        <v>39429</v>
      </c>
      <c r="C8397" s="151" t="s">
        <v>6282</v>
      </c>
      <c r="D8397" s="151" t="s">
        <v>826</v>
      </c>
      <c r="E8397" s="151">
        <v>0.82362729999999995</v>
      </c>
      <c r="F8397" s="154" t="s">
        <v>7271</v>
      </c>
      <c r="G8397" s="156">
        <v>4.28286196</v>
      </c>
      <c r="H8397" s="156">
        <v>0</v>
      </c>
      <c r="I8397" s="156">
        <v>2.0557943999999999</v>
      </c>
      <c r="J8397" s="156" t="s">
        <v>4328</v>
      </c>
      <c r="K8397" s="151" t="str">
        <f>IFERROR(IF(VLOOKUP(B8397,comp!$D:$L,1,FALSE)=B8397,"",""),"Novo")</f>
        <v/>
      </c>
    </row>
    <row r="8398" spans="1:11">
      <c r="A8398" s="151">
        <v>39422</v>
      </c>
      <c r="B8398" s="151">
        <v>39430</v>
      </c>
      <c r="C8398" s="151" t="s">
        <v>6283</v>
      </c>
      <c r="D8398" s="151" t="s">
        <v>727</v>
      </c>
      <c r="E8398" s="151">
        <v>0.2445948</v>
      </c>
      <c r="F8398" s="154" t="s">
        <v>10665</v>
      </c>
      <c r="G8398" s="156">
        <v>0.37667599200000002</v>
      </c>
      <c r="H8398" s="156">
        <v>0</v>
      </c>
      <c r="I8398" s="156">
        <v>2.1098547599999997</v>
      </c>
      <c r="J8398" s="156" t="s">
        <v>4328</v>
      </c>
      <c r="K8398" s="151" t="str">
        <f>IFERROR(IF(VLOOKUP(B8398,comp!$D:$L,1,FALSE)=B8398,"",""),"Novo")</f>
        <v/>
      </c>
    </row>
    <row r="8399" spans="1:11">
      <c r="A8399" s="151">
        <v>39422</v>
      </c>
      <c r="B8399" s="151">
        <v>39569</v>
      </c>
      <c r="C8399" s="151" t="s">
        <v>6284</v>
      </c>
      <c r="D8399" s="151" t="s">
        <v>826</v>
      </c>
      <c r="E8399" s="151">
        <v>0.57105399999999995</v>
      </c>
      <c r="F8399" s="154" t="s">
        <v>7168</v>
      </c>
      <c r="G8399" s="156">
        <v>2.0557943999999999</v>
      </c>
      <c r="H8399" s="156">
        <v>0</v>
      </c>
      <c r="I8399" s="156">
        <v>2.1828133739999998</v>
      </c>
      <c r="J8399" s="156" t="s">
        <v>4328</v>
      </c>
      <c r="K8399" s="151" t="str">
        <f>IFERROR(IF(VLOOKUP(B8399,comp!$D:$L,1,FALSE)=B8399,"",""),"Novo")</f>
        <v/>
      </c>
    </row>
    <row r="8400" spans="1:11">
      <c r="A8400" s="151">
        <v>39422</v>
      </c>
      <c r="B8400" s="151">
        <v>39570</v>
      </c>
      <c r="C8400" s="151" t="s">
        <v>6285</v>
      </c>
      <c r="D8400" s="151" t="s">
        <v>826</v>
      </c>
      <c r="E8400" s="151">
        <v>0.57804239999999996</v>
      </c>
      <c r="F8400" s="154" t="s">
        <v>8008</v>
      </c>
      <c r="G8400" s="156">
        <v>2.1098547599999997</v>
      </c>
      <c r="H8400" s="156">
        <v>0</v>
      </c>
      <c r="I8400" s="156">
        <v>1.8745423440000002</v>
      </c>
      <c r="J8400" s="156" t="s">
        <v>4328</v>
      </c>
      <c r="K8400" s="151" t="str">
        <f>IFERROR(IF(VLOOKUP(B8400,comp!$D:$L,1,FALSE)=B8400,"",""),"Novo")</f>
        <v/>
      </c>
    </row>
    <row r="8401" spans="1:11">
      <c r="A8401" s="151">
        <v>39422</v>
      </c>
      <c r="B8401" s="151">
        <v>39571</v>
      </c>
      <c r="C8401" s="151" t="s">
        <v>6286</v>
      </c>
      <c r="D8401" s="151" t="s">
        <v>826</v>
      </c>
      <c r="E8401" s="151">
        <v>0.58835939999999998</v>
      </c>
      <c r="F8401" s="154" t="s">
        <v>7256</v>
      </c>
      <c r="G8401" s="156">
        <v>2.1828133739999998</v>
      </c>
      <c r="H8401" s="156">
        <v>0</v>
      </c>
      <c r="I8401" s="156">
        <v>0.36609352000000001</v>
      </c>
      <c r="J8401" s="156" t="s">
        <v>4328</v>
      </c>
      <c r="K8401" s="151" t="str">
        <f>IFERROR(IF(VLOOKUP(B8401,comp!$D:$L,1,FALSE)=B8401,"",""),"Novo")</f>
        <v/>
      </c>
    </row>
    <row r="8402" spans="1:11">
      <c r="A8402" s="151">
        <v>39422</v>
      </c>
      <c r="B8402" s="151">
        <v>39572</v>
      </c>
      <c r="C8402" s="151" t="s">
        <v>6287</v>
      </c>
      <c r="D8402" s="151" t="s">
        <v>826</v>
      </c>
      <c r="E8402" s="151">
        <v>0.54492510000000005</v>
      </c>
      <c r="F8402" s="154" t="s">
        <v>7677</v>
      </c>
      <c r="G8402" s="156">
        <v>1.8745423440000002</v>
      </c>
      <c r="H8402" s="156">
        <v>0</v>
      </c>
      <c r="I8402" s="156">
        <v>1.9053433410000002</v>
      </c>
      <c r="J8402" s="156" t="s">
        <v>4328</v>
      </c>
      <c r="K8402" s="151" t="str">
        <f>IFERROR(IF(VLOOKUP(B8402,comp!$D:$L,1,FALSE)=B8402,"",""),"Novo")</f>
        <v/>
      </c>
    </row>
    <row r="8403" spans="1:11">
      <c r="A8403" s="151">
        <v>39422</v>
      </c>
      <c r="B8403" s="151">
        <v>39573</v>
      </c>
      <c r="C8403" s="151" t="s">
        <v>6288</v>
      </c>
      <c r="D8403" s="151" t="s">
        <v>727</v>
      </c>
      <c r="E8403" s="151">
        <v>0.24085100000000001</v>
      </c>
      <c r="F8403" s="154" t="s">
        <v>10666</v>
      </c>
      <c r="G8403" s="156">
        <v>0.36609352000000001</v>
      </c>
      <c r="H8403" s="156">
        <v>0</v>
      </c>
      <c r="I8403" s="156">
        <v>1.0728881800000001</v>
      </c>
      <c r="J8403" s="156" t="s">
        <v>4328</v>
      </c>
      <c r="K8403" s="151" t="str">
        <f>IFERROR(IF(VLOOKUP(B8403,comp!$D:$L,1,FALSE)=B8403,"",""),"Novo")</f>
        <v/>
      </c>
    </row>
    <row r="8404" spans="1:11">
      <c r="A8404" s="151">
        <v>39422</v>
      </c>
      <c r="B8404" s="151">
        <v>39574</v>
      </c>
      <c r="C8404" s="151" t="s">
        <v>6289</v>
      </c>
      <c r="D8404" s="151" t="s">
        <v>727</v>
      </c>
      <c r="E8404" s="151">
        <v>0.54909030000000003</v>
      </c>
      <c r="F8404" s="154" t="s">
        <v>10667</v>
      </c>
      <c r="G8404" s="156">
        <v>1.9053433410000002</v>
      </c>
      <c r="H8404" s="156">
        <v>0</v>
      </c>
      <c r="I8404" s="156">
        <v>27.94</v>
      </c>
      <c r="J8404" s="156" t="s">
        <v>4328</v>
      </c>
      <c r="K8404" s="151" t="str">
        <f>IFERROR(IF(VLOOKUP(B8404,comp!$D:$L,1,FALSE)=B8404,"",""),"Novo")</f>
        <v/>
      </c>
    </row>
    <row r="8405" spans="1:11">
      <c r="A8405" s="151">
        <v>39422</v>
      </c>
      <c r="B8405" s="151">
        <v>39996</v>
      </c>
      <c r="C8405" s="151" t="s">
        <v>2572</v>
      </c>
      <c r="D8405" s="151" t="s">
        <v>826</v>
      </c>
      <c r="E8405" s="151">
        <v>0.4126493</v>
      </c>
      <c r="F8405" s="154" t="s">
        <v>10668</v>
      </c>
      <c r="G8405" s="156">
        <v>1.0728881800000001</v>
      </c>
      <c r="H8405" s="156">
        <v>0</v>
      </c>
      <c r="I8405" s="156">
        <v>563.09657409900001</v>
      </c>
      <c r="J8405" s="156" t="s">
        <v>4328</v>
      </c>
      <c r="K8405" s="151" t="str">
        <f>IFERROR(IF(VLOOKUP(B8405,comp!$D:$L,1,FALSE)=B8405,"",""),"Novo")</f>
        <v/>
      </c>
    </row>
    <row r="8406" spans="1:11">
      <c r="A8406" s="151">
        <v>39514</v>
      </c>
      <c r="B8406" s="151">
        <v>39514</v>
      </c>
      <c r="C8406" s="151" t="s">
        <v>6290</v>
      </c>
      <c r="D8406" s="151" t="s">
        <v>727</v>
      </c>
      <c r="E8406" s="151">
        <v>1</v>
      </c>
      <c r="F8406" s="154" t="s">
        <v>10669</v>
      </c>
      <c r="G8406" s="156">
        <v>27.94</v>
      </c>
      <c r="H8406" s="156">
        <v>0</v>
      </c>
      <c r="I8406" s="156">
        <v>473.28201696299993</v>
      </c>
      <c r="J8406" s="156" t="s">
        <v>4328</v>
      </c>
      <c r="K8406" s="151" t="str">
        <f>IFERROR(IF(VLOOKUP(B8406,comp!$D:$L,1,FALSE)=B8406,"",""),"Novo")</f>
        <v/>
      </c>
    </row>
    <row r="8407" spans="1:11">
      <c r="A8407" s="151">
        <v>39514</v>
      </c>
      <c r="B8407" s="151">
        <v>39511</v>
      </c>
      <c r="C8407" s="151" t="s">
        <v>6291</v>
      </c>
      <c r="D8407" s="151" t="s">
        <v>838</v>
      </c>
      <c r="E8407" s="151">
        <v>4.4893292999999996</v>
      </c>
      <c r="F8407" s="154" t="s">
        <v>10670</v>
      </c>
      <c r="G8407" s="156">
        <v>563.09657409900001</v>
      </c>
      <c r="H8407" s="156">
        <v>0</v>
      </c>
      <c r="I8407" s="156">
        <v>647.78451068100003</v>
      </c>
      <c r="J8407" s="156" t="s">
        <v>4328</v>
      </c>
      <c r="K8407" s="151" t="str">
        <f>IFERROR(IF(VLOOKUP(B8407,comp!$D:$L,1,FALSE)=B8407,"",""),"Novo")</f>
        <v/>
      </c>
    </row>
    <row r="8408" spans="1:11">
      <c r="A8408" s="151">
        <v>39514</v>
      </c>
      <c r="B8408" s="151">
        <v>39512</v>
      </c>
      <c r="C8408" s="151" t="s">
        <v>6292</v>
      </c>
      <c r="D8408" s="151" t="s">
        <v>838</v>
      </c>
      <c r="E8408" s="151">
        <v>4.1158536999999997</v>
      </c>
      <c r="F8408" s="154" t="s">
        <v>10671</v>
      </c>
      <c r="G8408" s="156">
        <v>473.28201696299993</v>
      </c>
      <c r="H8408" s="156">
        <v>0</v>
      </c>
      <c r="I8408" s="156">
        <v>101.566238697</v>
      </c>
      <c r="J8408" s="156" t="s">
        <v>4328</v>
      </c>
      <c r="K8408" s="151" t="str">
        <f>IFERROR(IF(VLOOKUP(B8408,comp!$D:$L,1,FALSE)=B8408,"",""),"Novo")</f>
        <v/>
      </c>
    </row>
    <row r="8409" spans="1:11">
      <c r="A8409" s="151">
        <v>39514</v>
      </c>
      <c r="B8409" s="151">
        <v>39513</v>
      </c>
      <c r="C8409" s="151" t="s">
        <v>6293</v>
      </c>
      <c r="D8409" s="151" t="s">
        <v>838</v>
      </c>
      <c r="E8409" s="151">
        <v>4.8151676999999999</v>
      </c>
      <c r="F8409" s="154" t="s">
        <v>10672</v>
      </c>
      <c r="G8409" s="156">
        <v>647.78451068100003</v>
      </c>
      <c r="H8409" s="156">
        <v>0</v>
      </c>
      <c r="I8409" s="156">
        <v>72.191455245</v>
      </c>
      <c r="J8409" s="156" t="s">
        <v>4328</v>
      </c>
      <c r="K8409" s="151" t="str">
        <f>IFERROR(IF(VLOOKUP(B8409,comp!$D:$L,1,FALSE)=B8409,"",""),"Novo")</f>
        <v/>
      </c>
    </row>
    <row r="8410" spans="1:11">
      <c r="A8410" s="151">
        <v>39514</v>
      </c>
      <c r="B8410" s="151">
        <v>39515</v>
      </c>
      <c r="C8410" s="151" t="s">
        <v>6294</v>
      </c>
      <c r="D8410" s="151" t="s">
        <v>727</v>
      </c>
      <c r="E8410" s="151">
        <v>1.9066311</v>
      </c>
      <c r="F8410" s="154" t="s">
        <v>9974</v>
      </c>
      <c r="G8410" s="156">
        <v>101.566238697</v>
      </c>
      <c r="H8410" s="156">
        <v>0</v>
      </c>
      <c r="I8410" s="156">
        <v>323.68</v>
      </c>
      <c r="J8410" s="156" t="s">
        <v>4328</v>
      </c>
      <c r="K8410" s="151" t="str">
        <f>IFERROR(IF(VLOOKUP(B8410,comp!$D:$L,1,FALSE)=B8410,"",""),"Novo")</f>
        <v/>
      </c>
    </row>
    <row r="8411" spans="1:11">
      <c r="A8411" s="151">
        <v>39514</v>
      </c>
      <c r="B8411" s="151">
        <v>39516</v>
      </c>
      <c r="C8411" s="151" t="s">
        <v>6295</v>
      </c>
      <c r="D8411" s="151" t="s">
        <v>727</v>
      </c>
      <c r="E8411" s="151">
        <v>1.6074695000000001</v>
      </c>
      <c r="F8411" s="154" t="s">
        <v>10673</v>
      </c>
      <c r="G8411" s="156">
        <v>72.191455245</v>
      </c>
      <c r="H8411" s="156">
        <v>0</v>
      </c>
      <c r="I8411" s="156">
        <v>11719.680801541999</v>
      </c>
      <c r="J8411" s="156" t="s">
        <v>4328</v>
      </c>
      <c r="K8411" s="151" t="str">
        <f>IFERROR(IF(VLOOKUP(B8411,comp!$D:$L,1,FALSE)=B8411,"",""),"Novo")</f>
        <v/>
      </c>
    </row>
    <row r="8412" spans="1:11">
      <c r="A8412" s="151">
        <v>39594</v>
      </c>
      <c r="B8412" s="151">
        <v>39594</v>
      </c>
      <c r="C8412" s="151" t="s">
        <v>2783</v>
      </c>
      <c r="D8412" s="151" t="s">
        <v>727</v>
      </c>
      <c r="E8412" s="151">
        <v>1</v>
      </c>
      <c r="F8412" s="154" t="s">
        <v>10674</v>
      </c>
      <c r="G8412" s="156">
        <v>323.68</v>
      </c>
      <c r="H8412" s="156">
        <v>0</v>
      </c>
      <c r="I8412" s="156">
        <v>2321.4783094880004</v>
      </c>
      <c r="J8412" s="156" t="s">
        <v>4328</v>
      </c>
      <c r="K8412" s="151" t="str">
        <f>IFERROR(IF(VLOOKUP(B8412,comp!$D:$L,1,FALSE)=B8412,"",""),"Novo")</f>
        <v/>
      </c>
    </row>
    <row r="8413" spans="1:11">
      <c r="A8413" s="151">
        <v>39594</v>
      </c>
      <c r="B8413" s="151">
        <v>39595</v>
      </c>
      <c r="C8413" s="151" t="s">
        <v>2791</v>
      </c>
      <c r="D8413" s="151" t="s">
        <v>727</v>
      </c>
      <c r="E8413" s="151">
        <v>6.0172825999999997</v>
      </c>
      <c r="F8413" s="154" t="s">
        <v>10675</v>
      </c>
      <c r="G8413" s="156">
        <v>11719.680801541999</v>
      </c>
      <c r="H8413" s="156">
        <v>0</v>
      </c>
      <c r="I8413" s="156">
        <v>28837.698883104003</v>
      </c>
      <c r="J8413" s="156" t="s">
        <v>4328</v>
      </c>
      <c r="K8413" s="151" t="str">
        <f>IFERROR(IF(VLOOKUP(B8413,comp!$D:$L,1,FALSE)=B8413,"",""),"Novo")</f>
        <v/>
      </c>
    </row>
    <row r="8414" spans="1:11">
      <c r="A8414" s="151">
        <v>39594</v>
      </c>
      <c r="B8414" s="151">
        <v>39596</v>
      </c>
      <c r="C8414" s="151" t="s">
        <v>2784</v>
      </c>
      <c r="D8414" s="151" t="s">
        <v>727</v>
      </c>
      <c r="E8414" s="151">
        <v>2.6780932000000002</v>
      </c>
      <c r="F8414" s="154" t="s">
        <v>8529</v>
      </c>
      <c r="G8414" s="156">
        <v>2321.4783094880004</v>
      </c>
      <c r="H8414" s="156">
        <v>0</v>
      </c>
      <c r="I8414" s="156">
        <v>21435.457696625002</v>
      </c>
      <c r="J8414" s="156" t="s">
        <v>4328</v>
      </c>
      <c r="K8414" s="151" t="str">
        <f>IFERROR(IF(VLOOKUP(B8414,comp!$D:$L,1,FALSE)=B8414,"",""),"Novo")</f>
        <v/>
      </c>
    </row>
    <row r="8415" spans="1:11">
      <c r="A8415" s="151">
        <v>39594</v>
      </c>
      <c r="B8415" s="151">
        <v>39597</v>
      </c>
      <c r="C8415" s="151" t="s">
        <v>2785</v>
      </c>
      <c r="D8415" s="151" t="s">
        <v>727</v>
      </c>
      <c r="E8415" s="151">
        <v>9.4389216000000005</v>
      </c>
      <c r="F8415" s="154" t="s">
        <v>10676</v>
      </c>
      <c r="G8415" s="156">
        <v>28837.698883104003</v>
      </c>
      <c r="H8415" s="156">
        <v>0</v>
      </c>
      <c r="I8415" s="156">
        <v>5176.9954823839998</v>
      </c>
      <c r="J8415" s="156" t="s">
        <v>4328</v>
      </c>
      <c r="K8415" s="151" t="str">
        <f>IFERROR(IF(VLOOKUP(B8415,comp!$D:$L,1,FALSE)=B8415,"",""),"Novo")</f>
        <v/>
      </c>
    </row>
    <row r="8416" spans="1:11">
      <c r="A8416" s="151">
        <v>39594</v>
      </c>
      <c r="B8416" s="151">
        <v>43836</v>
      </c>
      <c r="C8416" s="151" t="s">
        <v>2786</v>
      </c>
      <c r="D8416" s="151" t="s">
        <v>727</v>
      </c>
      <c r="E8416" s="151">
        <v>8.1378325</v>
      </c>
      <c r="F8416" s="154" t="s">
        <v>10677</v>
      </c>
      <c r="G8416" s="156">
        <v>21435.457696625002</v>
      </c>
      <c r="H8416" s="156">
        <v>0</v>
      </c>
      <c r="I8416" s="156">
        <v>1.390143699</v>
      </c>
      <c r="J8416" s="156" t="s">
        <v>4328</v>
      </c>
      <c r="K8416" s="151" t="str">
        <f>IFERROR(IF(VLOOKUP(B8416,comp!$D:$L,1,FALSE)=B8416,"",""),"Novo")</f>
        <v/>
      </c>
    </row>
    <row r="8417" spans="1:11">
      <c r="A8417" s="151">
        <v>39594</v>
      </c>
      <c r="B8417" s="151">
        <v>43837</v>
      </c>
      <c r="C8417" s="151" t="s">
        <v>2794</v>
      </c>
      <c r="D8417" s="151" t="s">
        <v>727</v>
      </c>
      <c r="E8417" s="151">
        <v>3.9992858</v>
      </c>
      <c r="F8417" s="154" t="s">
        <v>10678</v>
      </c>
      <c r="G8417" s="156">
        <v>5176.9954823839998</v>
      </c>
      <c r="H8417" s="156">
        <v>0</v>
      </c>
      <c r="I8417" s="156">
        <v>0.17072653999999998</v>
      </c>
      <c r="J8417" s="156" t="s">
        <v>4328</v>
      </c>
      <c r="K8417" s="151" t="str">
        <f>IFERROR(IF(VLOOKUP(B8417,comp!$D:$L,1,FALSE)=B8417,"",""),"Novo")</f>
        <v/>
      </c>
    </row>
    <row r="8418" spans="1:11">
      <c r="A8418" s="151">
        <v>39594</v>
      </c>
      <c r="B8418" s="151">
        <v>44171</v>
      </c>
      <c r="C8418" s="151" t="s">
        <v>2787</v>
      </c>
      <c r="D8418" s="151" t="s">
        <v>727</v>
      </c>
      <c r="E8418" s="151">
        <v>6.55419E-2</v>
      </c>
      <c r="F8418" s="154" t="s">
        <v>8260</v>
      </c>
      <c r="G8418" s="156">
        <v>1.390143699</v>
      </c>
      <c r="H8418" s="156">
        <v>0</v>
      </c>
      <c r="I8418" s="156">
        <v>392.9</v>
      </c>
      <c r="J8418" s="156" t="s">
        <v>4328</v>
      </c>
      <c r="K8418" s="151" t="str">
        <f>IFERROR(IF(VLOOKUP(B8418,comp!$D:$L,1,FALSE)=B8418,"",""),"Novo")</f>
        <v/>
      </c>
    </row>
    <row r="8419" spans="1:11">
      <c r="A8419" s="151">
        <v>39594</v>
      </c>
      <c r="B8419" s="151">
        <v>44172</v>
      </c>
      <c r="C8419" s="151" t="s">
        <v>2788</v>
      </c>
      <c r="D8419" s="151" t="s">
        <v>727</v>
      </c>
      <c r="E8419" s="151">
        <v>2.2977999999999998E-2</v>
      </c>
      <c r="F8419" s="154" t="s">
        <v>7995</v>
      </c>
      <c r="G8419" s="156">
        <v>0.17072653999999998</v>
      </c>
      <c r="H8419" s="156">
        <v>0</v>
      </c>
      <c r="I8419" s="156">
        <v>4819335.8629056001</v>
      </c>
      <c r="J8419" s="156" t="s">
        <v>4328</v>
      </c>
      <c r="K8419" s="151" t="str">
        <f>IFERROR(IF(VLOOKUP(B8419,comp!$D:$L,1,FALSE)=B8419,"",""),"Novo")</f>
        <v/>
      </c>
    </row>
    <row r="8420" spans="1:11">
      <c r="A8420" s="151">
        <v>39616</v>
      </c>
      <c r="B8420" s="151">
        <v>39616</v>
      </c>
      <c r="C8420" s="151" t="s">
        <v>6296</v>
      </c>
      <c r="D8420" s="151" t="s">
        <v>727</v>
      </c>
      <c r="E8420" s="151">
        <v>1</v>
      </c>
      <c r="F8420" s="154" t="s">
        <v>10679</v>
      </c>
      <c r="G8420" s="156">
        <v>392.9</v>
      </c>
      <c r="H8420" s="156">
        <v>0</v>
      </c>
      <c r="I8420" s="156">
        <v>7537945.5207680007</v>
      </c>
      <c r="J8420" s="156" t="s">
        <v>4328</v>
      </c>
      <c r="K8420" s="151" t="str">
        <f>IFERROR(IF(VLOOKUP(B8420,comp!$D:$L,1,FALSE)=B8420,"",""),"Novo")</f>
        <v/>
      </c>
    </row>
    <row r="8421" spans="1:11">
      <c r="A8421" s="151">
        <v>39616</v>
      </c>
      <c r="B8421" s="151">
        <v>39608</v>
      </c>
      <c r="C8421" s="151" t="s">
        <v>6297</v>
      </c>
      <c r="D8421" s="151" t="s">
        <v>727</v>
      </c>
      <c r="E8421" s="151">
        <v>110.75226000000001</v>
      </c>
      <c r="F8421" s="154" t="s">
        <v>10680</v>
      </c>
      <c r="G8421" s="156">
        <v>4819335.8629056001</v>
      </c>
      <c r="H8421" s="156">
        <v>0</v>
      </c>
      <c r="I8421" s="156">
        <v>16061019.006659798</v>
      </c>
      <c r="J8421" s="156" t="s">
        <v>4328</v>
      </c>
      <c r="K8421" s="151" t="str">
        <f>IFERROR(IF(VLOOKUP(B8421,comp!$D:$L,1,FALSE)=B8421,"",""),"Novo")</f>
        <v/>
      </c>
    </row>
    <row r="8422" spans="1:11">
      <c r="A8422" s="151">
        <v>39616</v>
      </c>
      <c r="B8422" s="151">
        <v>39609</v>
      </c>
      <c r="C8422" s="151" t="s">
        <v>6298</v>
      </c>
      <c r="D8422" s="151" t="s">
        <v>727</v>
      </c>
      <c r="E8422" s="151">
        <v>138.51140000000001</v>
      </c>
      <c r="F8422" s="154" t="s">
        <v>10681</v>
      </c>
      <c r="G8422" s="156">
        <v>7537945.5207680007</v>
      </c>
      <c r="H8422" s="156">
        <v>0</v>
      </c>
      <c r="I8422" s="156">
        <v>23521301.5788128</v>
      </c>
      <c r="J8422" s="156" t="s">
        <v>4328</v>
      </c>
      <c r="K8422" s="151" t="str">
        <f>IFERROR(IF(VLOOKUP(B8422,comp!$D:$L,1,FALSE)=B8422,"",""),"Novo")</f>
        <v/>
      </c>
    </row>
    <row r="8423" spans="1:11">
      <c r="A8423" s="151">
        <v>39616</v>
      </c>
      <c r="B8423" s="151">
        <v>39610</v>
      </c>
      <c r="C8423" s="151" t="s">
        <v>6299</v>
      </c>
      <c r="D8423" s="151" t="s">
        <v>727</v>
      </c>
      <c r="E8423" s="151">
        <v>202.18342999999999</v>
      </c>
      <c r="F8423" s="154" t="s">
        <v>10682</v>
      </c>
      <c r="G8423" s="156">
        <v>16061019.006659798</v>
      </c>
      <c r="H8423" s="156">
        <v>0</v>
      </c>
      <c r="I8423" s="156">
        <v>57721105.798700802</v>
      </c>
      <c r="J8423" s="156" t="s">
        <v>4328</v>
      </c>
      <c r="K8423" s="151" t="str">
        <f>IFERROR(IF(VLOOKUP(B8423,comp!$D:$L,1,FALSE)=B8423,"",""),"Novo")</f>
        <v/>
      </c>
    </row>
    <row r="8424" spans="1:11">
      <c r="A8424" s="151">
        <v>39616</v>
      </c>
      <c r="B8424" s="151">
        <v>39611</v>
      </c>
      <c r="C8424" s="151" t="s">
        <v>6300</v>
      </c>
      <c r="D8424" s="151" t="s">
        <v>727</v>
      </c>
      <c r="E8424" s="151">
        <v>244.67504</v>
      </c>
      <c r="F8424" s="154" t="s">
        <v>10683</v>
      </c>
      <c r="G8424" s="156">
        <v>23521301.5788128</v>
      </c>
      <c r="H8424" s="156">
        <v>0</v>
      </c>
      <c r="I8424" s="156">
        <v>61.9956861</v>
      </c>
      <c r="J8424" s="156" t="s">
        <v>4328</v>
      </c>
      <c r="K8424" s="151" t="str">
        <f>IFERROR(IF(VLOOKUP(B8424,comp!$D:$L,1,FALSE)=B8424,"",""),"Novo")</f>
        <v/>
      </c>
    </row>
    <row r="8425" spans="1:11">
      <c r="A8425" s="151">
        <v>39616</v>
      </c>
      <c r="B8425" s="151">
        <v>39612</v>
      </c>
      <c r="C8425" s="151" t="s">
        <v>6301</v>
      </c>
      <c r="D8425" s="151" t="s">
        <v>727</v>
      </c>
      <c r="E8425" s="151">
        <v>383.28895999999997</v>
      </c>
      <c r="F8425" s="154" t="s">
        <v>10684</v>
      </c>
      <c r="G8425" s="156">
        <v>57721105.798700802</v>
      </c>
      <c r="H8425" s="156">
        <v>0</v>
      </c>
      <c r="I8425" s="156">
        <v>131.95090880000001</v>
      </c>
      <c r="J8425" s="156" t="s">
        <v>4328</v>
      </c>
      <c r="K8425" s="151" t="str">
        <f>IFERROR(IF(VLOOKUP(B8425,comp!$D:$L,1,FALSE)=B8425,"",""),"Novo")</f>
        <v/>
      </c>
    </row>
    <row r="8426" spans="1:11">
      <c r="A8426" s="151">
        <v>39616</v>
      </c>
      <c r="B8426" s="151">
        <v>39613</v>
      </c>
      <c r="C8426" s="151" t="s">
        <v>6302</v>
      </c>
      <c r="D8426" s="151" t="s">
        <v>727</v>
      </c>
      <c r="E8426" s="151">
        <v>0.39723000000000003</v>
      </c>
      <c r="F8426" s="154" t="s">
        <v>10685</v>
      </c>
      <c r="G8426" s="156">
        <v>61.9956861</v>
      </c>
      <c r="H8426" s="156">
        <v>0</v>
      </c>
      <c r="I8426" s="156">
        <v>1292.6330759999998</v>
      </c>
      <c r="J8426" s="156" t="s">
        <v>4328</v>
      </c>
      <c r="K8426" s="151" t="str">
        <f>IFERROR(IF(VLOOKUP(B8426,comp!$D:$L,1,FALSE)=B8426,"",""),"Novo")</f>
        <v/>
      </c>
    </row>
    <row r="8427" spans="1:11">
      <c r="A8427" s="151">
        <v>39616</v>
      </c>
      <c r="B8427" s="151">
        <v>39614</v>
      </c>
      <c r="C8427" s="151" t="s">
        <v>6303</v>
      </c>
      <c r="D8427" s="151" t="s">
        <v>727</v>
      </c>
      <c r="E8427" s="151">
        <v>0.57952000000000004</v>
      </c>
      <c r="F8427" s="154" t="s">
        <v>10686</v>
      </c>
      <c r="G8427" s="156">
        <v>131.95090880000001</v>
      </c>
      <c r="H8427" s="156">
        <v>0</v>
      </c>
      <c r="I8427" s="156">
        <v>2424.7229309999998</v>
      </c>
      <c r="J8427" s="156" t="s">
        <v>4328</v>
      </c>
      <c r="K8427" s="151" t="str">
        <f>IFERROR(IF(VLOOKUP(B8427,comp!$D:$L,1,FALSE)=B8427,"",""),"Novo")</f>
        <v/>
      </c>
    </row>
    <row r="8428" spans="1:11">
      <c r="A8428" s="151">
        <v>39616</v>
      </c>
      <c r="B8428" s="151">
        <v>39618</v>
      </c>
      <c r="C8428" s="151" t="s">
        <v>6304</v>
      </c>
      <c r="D8428" s="151" t="s">
        <v>727</v>
      </c>
      <c r="E8428" s="151">
        <v>1.8138399999999999</v>
      </c>
      <c r="F8428" s="154" t="s">
        <v>10687</v>
      </c>
      <c r="G8428" s="156">
        <v>1292.6330759999998</v>
      </c>
      <c r="H8428" s="156">
        <v>0</v>
      </c>
      <c r="I8428" s="156">
        <v>6.43</v>
      </c>
      <c r="J8428" s="156" t="s">
        <v>4328</v>
      </c>
      <c r="K8428" s="151" t="str">
        <f>IFERROR(IF(VLOOKUP(B8428,comp!$D:$L,1,FALSE)=B8428,"",""),"Novo")</f>
        <v/>
      </c>
    </row>
    <row r="8429" spans="1:11">
      <c r="A8429" s="151">
        <v>39616</v>
      </c>
      <c r="B8429" s="151">
        <v>39619</v>
      </c>
      <c r="C8429" s="151" t="s">
        <v>6305</v>
      </c>
      <c r="D8429" s="151" t="s">
        <v>727</v>
      </c>
      <c r="E8429" s="151">
        <v>2.4842200000000001</v>
      </c>
      <c r="F8429" s="154" t="s">
        <v>10688</v>
      </c>
      <c r="G8429" s="156">
        <v>2424.7229309999998</v>
      </c>
      <c r="H8429" s="156">
        <v>0</v>
      </c>
      <c r="I8429" s="156">
        <v>90.791830399999995</v>
      </c>
      <c r="J8429" s="156" t="s">
        <v>4328</v>
      </c>
      <c r="K8429" s="151" t="str">
        <f>IFERROR(IF(VLOOKUP(B8429,comp!$D:$L,1,FALSE)=B8429,"",""),"Novo")</f>
        <v/>
      </c>
    </row>
    <row r="8430" spans="1:11">
      <c r="A8430" s="151">
        <v>39696</v>
      </c>
      <c r="B8430" s="151">
        <v>39696</v>
      </c>
      <c r="C8430" s="151" t="s">
        <v>6306</v>
      </c>
      <c r="D8430" s="151" t="s">
        <v>838</v>
      </c>
      <c r="E8430" s="151">
        <v>1</v>
      </c>
      <c r="F8430" s="154" t="s">
        <v>8642</v>
      </c>
      <c r="G8430" s="156">
        <v>6.43</v>
      </c>
      <c r="H8430" s="156">
        <v>0</v>
      </c>
      <c r="I8430" s="156">
        <v>13.002746800000001</v>
      </c>
      <c r="J8430" s="156" t="s">
        <v>4328</v>
      </c>
      <c r="K8430" s="151" t="str">
        <f>IFERROR(IF(VLOOKUP(B8430,comp!$D:$L,1,FALSE)=B8430,"",""),"Novo")</f>
        <v/>
      </c>
    </row>
    <row r="8431" spans="1:11">
      <c r="A8431" s="151">
        <v>39696</v>
      </c>
      <c r="B8431" s="151">
        <v>42527</v>
      </c>
      <c r="C8431" s="151" t="s">
        <v>6307</v>
      </c>
      <c r="D8431" s="151" t="s">
        <v>838</v>
      </c>
      <c r="E8431" s="151">
        <v>3.7579400000000001</v>
      </c>
      <c r="F8431" s="154" t="s">
        <v>7457</v>
      </c>
      <c r="G8431" s="156">
        <v>90.791830399999995</v>
      </c>
      <c r="H8431" s="156">
        <v>0</v>
      </c>
      <c r="I8431" s="156">
        <v>0.28494450000000004</v>
      </c>
      <c r="J8431" s="156" t="s">
        <v>4328</v>
      </c>
      <c r="K8431" s="151" t="str">
        <f>IFERROR(IF(VLOOKUP(B8431,comp!$D:$L,1,FALSE)=B8431,"",""),"Novo")</f>
        <v/>
      </c>
    </row>
    <row r="8432" spans="1:11">
      <c r="A8432" s="151">
        <v>39696</v>
      </c>
      <c r="B8432" s="151">
        <v>42528</v>
      </c>
      <c r="C8432" s="151" t="s">
        <v>1684</v>
      </c>
      <c r="D8432" s="151" t="s">
        <v>838</v>
      </c>
      <c r="E8432" s="151">
        <v>1.42262</v>
      </c>
      <c r="F8432" s="154" t="s">
        <v>8674</v>
      </c>
      <c r="G8432" s="156">
        <v>13.002746800000001</v>
      </c>
      <c r="H8432" s="156">
        <v>0</v>
      </c>
      <c r="I8432" s="156">
        <v>1.65</v>
      </c>
      <c r="J8432" s="156" t="s">
        <v>4328</v>
      </c>
      <c r="K8432" s="151" t="str">
        <f>IFERROR(IF(VLOOKUP(B8432,comp!$D:$L,1,FALSE)=B8432,"",""),"Novo")</f>
        <v/>
      </c>
    </row>
    <row r="8433" spans="1:11">
      <c r="A8433" s="151">
        <v>39696</v>
      </c>
      <c r="B8433" s="151">
        <v>42529</v>
      </c>
      <c r="C8433" s="151" t="s">
        <v>1685</v>
      </c>
      <c r="D8433" s="151" t="s">
        <v>826</v>
      </c>
      <c r="E8433" s="151">
        <v>0.21107000000000001</v>
      </c>
      <c r="F8433" s="154" t="s">
        <v>7767</v>
      </c>
      <c r="G8433" s="156">
        <v>0.28494450000000004</v>
      </c>
      <c r="H8433" s="156">
        <v>0</v>
      </c>
      <c r="I8433" s="156">
        <v>11.905624999999999</v>
      </c>
      <c r="J8433" s="156" t="s">
        <v>4328</v>
      </c>
      <c r="K8433" s="151" t="str">
        <f>IFERROR(IF(VLOOKUP(B8433,comp!$D:$L,1,FALSE)=B8433,"",""),"Novo")</f>
        <v/>
      </c>
    </row>
    <row r="8434" spans="1:11">
      <c r="A8434" s="151">
        <v>39712</v>
      </c>
      <c r="B8434" s="151">
        <v>39712</v>
      </c>
      <c r="C8434" s="151" t="s">
        <v>6308</v>
      </c>
      <c r="D8434" s="151" t="s">
        <v>826</v>
      </c>
      <c r="E8434" s="151">
        <v>1</v>
      </c>
      <c r="F8434" s="154" t="s">
        <v>10689</v>
      </c>
      <c r="G8434" s="156">
        <v>1.65</v>
      </c>
      <c r="H8434" s="156">
        <v>0</v>
      </c>
      <c r="I8434" s="156">
        <v>11.171875142999999</v>
      </c>
      <c r="J8434" s="156" t="s">
        <v>4328</v>
      </c>
      <c r="K8434" s="151" t="str">
        <f>IFERROR(IF(VLOOKUP(B8434,comp!$D:$L,1,FALSE)=B8434,"",""),"Novo")</f>
        <v/>
      </c>
    </row>
    <row r="8435" spans="1:11">
      <c r="A8435" s="151">
        <v>39712</v>
      </c>
      <c r="B8435" s="151">
        <v>39707</v>
      </c>
      <c r="C8435" s="151" t="s">
        <v>6309</v>
      </c>
      <c r="D8435" s="151" t="s">
        <v>826</v>
      </c>
      <c r="E8435" s="151">
        <v>2.6875</v>
      </c>
      <c r="F8435" s="154" t="s">
        <v>7236</v>
      </c>
      <c r="G8435" s="156">
        <v>11.905624999999999</v>
      </c>
      <c r="H8435" s="156">
        <v>0</v>
      </c>
      <c r="I8435" s="156">
        <v>10.649583473000002</v>
      </c>
      <c r="J8435" s="156" t="s">
        <v>4328</v>
      </c>
      <c r="K8435" s="151" t="str">
        <f>IFERROR(IF(VLOOKUP(B8435,comp!$D:$L,1,FALSE)=B8435,"",""),"Novo")</f>
        <v/>
      </c>
    </row>
    <row r="8436" spans="1:11">
      <c r="A8436" s="151">
        <v>39712</v>
      </c>
      <c r="B8436" s="151">
        <v>39708</v>
      </c>
      <c r="C8436" s="151" t="s">
        <v>6310</v>
      </c>
      <c r="D8436" s="151" t="s">
        <v>826</v>
      </c>
      <c r="E8436" s="151">
        <v>2.6041666999999999</v>
      </c>
      <c r="F8436" s="154" t="s">
        <v>9336</v>
      </c>
      <c r="G8436" s="156">
        <v>11.171875142999999</v>
      </c>
      <c r="H8436" s="156">
        <v>0</v>
      </c>
      <c r="I8436" s="156">
        <v>5.5366665660000001</v>
      </c>
      <c r="J8436" s="156" t="s">
        <v>4328</v>
      </c>
      <c r="K8436" s="151" t="str">
        <f>IFERROR(IF(VLOOKUP(B8436,comp!$D:$L,1,FALSE)=B8436,"",""),"Novo")</f>
        <v/>
      </c>
    </row>
    <row r="8437" spans="1:11">
      <c r="A8437" s="151">
        <v>39712</v>
      </c>
      <c r="B8437" s="151">
        <v>39709</v>
      </c>
      <c r="C8437" s="151" t="s">
        <v>6311</v>
      </c>
      <c r="D8437" s="151" t="s">
        <v>826</v>
      </c>
      <c r="E8437" s="151">
        <v>2.5416666999999999</v>
      </c>
      <c r="F8437" s="154" t="s">
        <v>9398</v>
      </c>
      <c r="G8437" s="156">
        <v>10.649583473000002</v>
      </c>
      <c r="H8437" s="156">
        <v>0</v>
      </c>
      <c r="I8437" s="156">
        <v>13.41458349</v>
      </c>
      <c r="J8437" s="156" t="s">
        <v>4328</v>
      </c>
      <c r="K8437" s="151" t="str">
        <f>IFERROR(IF(VLOOKUP(B8437,comp!$D:$L,1,FALSE)=B8437,"",""),"Novo")</f>
        <v/>
      </c>
    </row>
    <row r="8438" spans="1:11">
      <c r="A8438" s="151">
        <v>39712</v>
      </c>
      <c r="B8438" s="151">
        <v>39710</v>
      </c>
      <c r="C8438" s="151" t="s">
        <v>6312</v>
      </c>
      <c r="D8438" s="151" t="s">
        <v>826</v>
      </c>
      <c r="E8438" s="151">
        <v>1.8333333000000001</v>
      </c>
      <c r="F8438" s="154" t="s">
        <v>10690</v>
      </c>
      <c r="G8438" s="156">
        <v>5.5366665660000001</v>
      </c>
      <c r="H8438" s="156">
        <v>0</v>
      </c>
      <c r="I8438" s="156">
        <v>1.0291667099999999</v>
      </c>
      <c r="J8438" s="156" t="s">
        <v>4328</v>
      </c>
      <c r="K8438" s="151" t="str">
        <f>IFERROR(IF(VLOOKUP(B8438,comp!$D:$L,1,FALSE)=B8438,"",""),"Novo")</f>
        <v/>
      </c>
    </row>
    <row r="8439" spans="1:11">
      <c r="A8439" s="151">
        <v>39712</v>
      </c>
      <c r="B8439" s="151">
        <v>39711</v>
      </c>
      <c r="C8439" s="151" t="s">
        <v>6313</v>
      </c>
      <c r="D8439" s="151" t="s">
        <v>826</v>
      </c>
      <c r="E8439" s="151">
        <v>2.8541666999999999</v>
      </c>
      <c r="F8439" s="154" t="s">
        <v>10691</v>
      </c>
      <c r="G8439" s="156">
        <v>13.41458349</v>
      </c>
      <c r="H8439" s="156">
        <v>0</v>
      </c>
      <c r="I8439" s="156">
        <v>5.4193750000000005</v>
      </c>
      <c r="J8439" s="156" t="s">
        <v>4328</v>
      </c>
      <c r="K8439" s="151" t="str">
        <f>IFERROR(IF(VLOOKUP(B8439,comp!$D:$L,1,FALSE)=B8439,"",""),"Novo")</f>
        <v/>
      </c>
    </row>
    <row r="8440" spans="1:11">
      <c r="A8440" s="151">
        <v>39712</v>
      </c>
      <c r="B8440" s="151">
        <v>39713</v>
      </c>
      <c r="C8440" s="151" t="s">
        <v>6314</v>
      </c>
      <c r="D8440" s="151" t="s">
        <v>826</v>
      </c>
      <c r="E8440" s="151">
        <v>0.79166669999999995</v>
      </c>
      <c r="F8440" s="154" t="s">
        <v>7653</v>
      </c>
      <c r="G8440" s="156">
        <v>1.0291667099999999</v>
      </c>
      <c r="H8440" s="156">
        <v>0</v>
      </c>
      <c r="I8440" s="156">
        <v>2.7512500709999999</v>
      </c>
      <c r="J8440" s="156" t="s">
        <v>4328</v>
      </c>
      <c r="K8440" s="151" t="str">
        <f>IFERROR(IF(VLOOKUP(B8440,comp!$D:$L,1,FALSE)=B8440,"",""),"Novo")</f>
        <v/>
      </c>
    </row>
    <row r="8441" spans="1:11">
      <c r="A8441" s="151">
        <v>39712</v>
      </c>
      <c r="B8441" s="151">
        <v>39714</v>
      </c>
      <c r="C8441" s="151" t="s">
        <v>6315</v>
      </c>
      <c r="D8441" s="151" t="s">
        <v>826</v>
      </c>
      <c r="E8441" s="151">
        <v>1.8125</v>
      </c>
      <c r="F8441" s="154" t="s">
        <v>8888</v>
      </c>
      <c r="G8441" s="156">
        <v>5.4193750000000005</v>
      </c>
      <c r="H8441" s="156">
        <v>0</v>
      </c>
      <c r="I8441" s="156">
        <v>1.576458387</v>
      </c>
      <c r="J8441" s="156" t="s">
        <v>4328</v>
      </c>
      <c r="K8441" s="151" t="str">
        <f>IFERROR(IF(VLOOKUP(B8441,comp!$D:$L,1,FALSE)=B8441,"",""),"Novo")</f>
        <v/>
      </c>
    </row>
    <row r="8442" spans="1:11">
      <c r="A8442" s="151">
        <v>39712</v>
      </c>
      <c r="B8442" s="151">
        <v>39715</v>
      </c>
      <c r="C8442" s="151" t="s">
        <v>6316</v>
      </c>
      <c r="D8442" s="151" t="s">
        <v>826</v>
      </c>
      <c r="E8442" s="151">
        <v>1.2916666999999999</v>
      </c>
      <c r="F8442" s="154" t="s">
        <v>7189</v>
      </c>
      <c r="G8442" s="156">
        <v>2.7512500709999999</v>
      </c>
      <c r="H8442" s="156">
        <v>0</v>
      </c>
      <c r="I8442" s="156">
        <v>4.5833334250000002</v>
      </c>
      <c r="J8442" s="156" t="s">
        <v>4328</v>
      </c>
      <c r="K8442" s="151" t="str">
        <f>IFERROR(IF(VLOOKUP(B8442,comp!$D:$L,1,FALSE)=B8442,"",""),"Novo")</f>
        <v/>
      </c>
    </row>
    <row r="8443" spans="1:11">
      <c r="A8443" s="151">
        <v>39712</v>
      </c>
      <c r="B8443" s="151">
        <v>39716</v>
      </c>
      <c r="C8443" s="151" t="s">
        <v>6317</v>
      </c>
      <c r="D8443" s="151" t="s">
        <v>826</v>
      </c>
      <c r="E8443" s="151">
        <v>0.97916669999999995</v>
      </c>
      <c r="F8443" s="154" t="s">
        <v>7710</v>
      </c>
      <c r="G8443" s="156">
        <v>1.576458387</v>
      </c>
      <c r="H8443" s="156">
        <v>0</v>
      </c>
      <c r="I8443" s="156">
        <v>4889.5762500000001</v>
      </c>
      <c r="J8443" s="156" t="s">
        <v>4328</v>
      </c>
      <c r="K8443" s="151" t="str">
        <f>IFERROR(IF(VLOOKUP(B8443,comp!$D:$L,1,FALSE)=B8443,"",""),"Novo")</f>
        <v/>
      </c>
    </row>
    <row r="8444" spans="1:11">
      <c r="A8444" s="151">
        <v>39712</v>
      </c>
      <c r="B8444" s="151">
        <v>39718</v>
      </c>
      <c r="C8444" s="151" t="s">
        <v>6318</v>
      </c>
      <c r="D8444" s="151" t="s">
        <v>826</v>
      </c>
      <c r="E8444" s="151">
        <v>1.6666666999999999</v>
      </c>
      <c r="F8444" s="154" t="s">
        <v>10554</v>
      </c>
      <c r="G8444" s="156">
        <v>4.5833334250000002</v>
      </c>
      <c r="H8444" s="156">
        <v>0</v>
      </c>
      <c r="I8444" s="156">
        <v>2621.1525000000001</v>
      </c>
      <c r="J8444" s="156" t="s">
        <v>4328</v>
      </c>
      <c r="K8444" s="151" t="str">
        <f>IFERROR(IF(VLOOKUP(B8444,comp!$D:$L,1,FALSE)=B8444,"",""),"Novo")</f>
        <v/>
      </c>
    </row>
    <row r="8445" spans="1:11">
      <c r="A8445" s="151">
        <v>39712</v>
      </c>
      <c r="B8445" s="151">
        <v>39733</v>
      </c>
      <c r="C8445" s="151" t="s">
        <v>2828</v>
      </c>
      <c r="D8445" s="151" t="s">
        <v>826</v>
      </c>
      <c r="E8445" s="151">
        <v>54.4375</v>
      </c>
      <c r="F8445" s="154" t="s">
        <v>10692</v>
      </c>
      <c r="G8445" s="156">
        <v>4889.5762500000001</v>
      </c>
      <c r="H8445" s="156">
        <v>0</v>
      </c>
      <c r="I8445" s="156">
        <v>1863.0150018479999</v>
      </c>
      <c r="J8445" s="156" t="s">
        <v>4328</v>
      </c>
      <c r="K8445" s="151" t="str">
        <f>IFERROR(IF(VLOOKUP(B8445,comp!$D:$L,1,FALSE)=B8445,"",""),"Novo")</f>
        <v/>
      </c>
    </row>
    <row r="8446" spans="1:11">
      <c r="A8446" s="151">
        <v>39712</v>
      </c>
      <c r="B8446" s="151">
        <v>39734</v>
      </c>
      <c r="C8446" s="151" t="s">
        <v>2826</v>
      </c>
      <c r="D8446" s="151" t="s">
        <v>826</v>
      </c>
      <c r="E8446" s="151">
        <v>39.859375</v>
      </c>
      <c r="F8446" s="154" t="s">
        <v>10693</v>
      </c>
      <c r="G8446" s="156">
        <v>2621.1525000000001</v>
      </c>
      <c r="H8446" s="156">
        <v>0</v>
      </c>
      <c r="I8446" s="156">
        <v>3413.9932266649998</v>
      </c>
      <c r="J8446" s="156" t="s">
        <v>4328</v>
      </c>
      <c r="K8446" s="151" t="str">
        <f>IFERROR(IF(VLOOKUP(B8446,comp!$D:$L,1,FALSE)=B8446,"",""),"Novo")</f>
        <v/>
      </c>
    </row>
    <row r="8447" spans="1:11">
      <c r="A8447" s="151">
        <v>39712</v>
      </c>
      <c r="B8447" s="151">
        <v>39735</v>
      </c>
      <c r="C8447" s="151" t="s">
        <v>6319</v>
      </c>
      <c r="D8447" s="151" t="s">
        <v>826</v>
      </c>
      <c r="E8447" s="151">
        <v>33.6041667</v>
      </c>
      <c r="F8447" s="154" t="s">
        <v>10694</v>
      </c>
      <c r="G8447" s="156">
        <v>1863.0150018479999</v>
      </c>
      <c r="H8447" s="156">
        <v>0</v>
      </c>
      <c r="I8447" s="156">
        <v>61.748698253000001</v>
      </c>
      <c r="J8447" s="156" t="s">
        <v>4328</v>
      </c>
      <c r="K8447" s="151" t="str">
        <f>IFERROR(IF(VLOOKUP(B8447,comp!$D:$L,1,FALSE)=B8447,"",""),"Novo")</f>
        <v/>
      </c>
    </row>
    <row r="8448" spans="1:11">
      <c r="A8448" s="151">
        <v>39712</v>
      </c>
      <c r="B8448" s="151">
        <v>39736</v>
      </c>
      <c r="C8448" s="151" t="s">
        <v>2827</v>
      </c>
      <c r="D8448" s="151" t="s">
        <v>826</v>
      </c>
      <c r="E8448" s="151">
        <v>45.4895833</v>
      </c>
      <c r="F8448" s="154" t="s">
        <v>10695</v>
      </c>
      <c r="G8448" s="156">
        <v>3413.9932266649998</v>
      </c>
      <c r="H8448" s="156">
        <v>0</v>
      </c>
      <c r="I8448" s="156">
        <v>8.079427205</v>
      </c>
      <c r="J8448" s="156" t="s">
        <v>4328</v>
      </c>
      <c r="K8448" s="151" t="str">
        <f>IFERROR(IF(VLOOKUP(B8448,comp!$D:$L,1,FALSE)=B8448,"",""),"Novo")</f>
        <v/>
      </c>
    </row>
    <row r="8449" spans="1:11">
      <c r="A8449" s="151">
        <v>39712</v>
      </c>
      <c r="B8449" s="151">
        <v>39737</v>
      </c>
      <c r="C8449" s="151" t="s">
        <v>2831</v>
      </c>
      <c r="D8449" s="151" t="s">
        <v>826</v>
      </c>
      <c r="E8449" s="151">
        <v>6.1197917000000004</v>
      </c>
      <c r="F8449" s="154" t="s">
        <v>9862</v>
      </c>
      <c r="G8449" s="156">
        <v>61.748698253000001</v>
      </c>
      <c r="H8449" s="156">
        <v>0</v>
      </c>
      <c r="I8449" s="156">
        <v>1632.6874982699999</v>
      </c>
      <c r="J8449" s="156" t="s">
        <v>4328</v>
      </c>
      <c r="K8449" s="151" t="str">
        <f>IFERROR(IF(VLOOKUP(B8449,comp!$D:$L,1,FALSE)=B8449,"",""),"Novo")</f>
        <v/>
      </c>
    </row>
    <row r="8450" spans="1:11">
      <c r="A8450" s="151">
        <v>39712</v>
      </c>
      <c r="B8450" s="151">
        <v>39738</v>
      </c>
      <c r="C8450" s="151" t="s">
        <v>2876</v>
      </c>
      <c r="D8450" s="151" t="s">
        <v>826</v>
      </c>
      <c r="E8450" s="151">
        <v>2.2135416999999999</v>
      </c>
      <c r="F8450" s="154" t="s">
        <v>8008</v>
      </c>
      <c r="G8450" s="156">
        <v>8.079427205</v>
      </c>
      <c r="H8450" s="156">
        <v>0</v>
      </c>
      <c r="I8450" s="156">
        <v>1505.583331672</v>
      </c>
      <c r="J8450" s="156" t="s">
        <v>4328</v>
      </c>
      <c r="K8450" s="151" t="str">
        <f>IFERROR(IF(VLOOKUP(B8450,comp!$D:$L,1,FALSE)=B8450,"",""),"Novo")</f>
        <v/>
      </c>
    </row>
    <row r="8451" spans="1:11">
      <c r="A8451" s="151">
        <v>39712</v>
      </c>
      <c r="B8451" s="151">
        <v>39739</v>
      </c>
      <c r="C8451" s="151" t="s">
        <v>2825</v>
      </c>
      <c r="D8451" s="151" t="s">
        <v>826</v>
      </c>
      <c r="E8451" s="151">
        <v>31.4583333</v>
      </c>
      <c r="F8451" s="154" t="s">
        <v>10696</v>
      </c>
      <c r="G8451" s="156">
        <v>1632.6874982699999</v>
      </c>
      <c r="H8451" s="156">
        <v>0</v>
      </c>
      <c r="I8451" s="156">
        <v>51.111562193999994</v>
      </c>
      <c r="J8451" s="156" t="s">
        <v>4328</v>
      </c>
      <c r="K8451" s="151" t="str">
        <f>IFERROR(IF(VLOOKUP(B8451,comp!$D:$L,1,FALSE)=B8451,"",""),"Novo")</f>
        <v/>
      </c>
    </row>
    <row r="8452" spans="1:11">
      <c r="A8452" s="151">
        <v>39712</v>
      </c>
      <c r="B8452" s="151">
        <v>39740</v>
      </c>
      <c r="C8452" s="151" t="s">
        <v>2824</v>
      </c>
      <c r="D8452" s="151" t="s">
        <v>826</v>
      </c>
      <c r="E8452" s="151">
        <v>30.2083333</v>
      </c>
      <c r="F8452" s="154" t="s">
        <v>10697</v>
      </c>
      <c r="G8452" s="156">
        <v>1505.583331672</v>
      </c>
      <c r="H8452" s="156">
        <v>0</v>
      </c>
      <c r="I8452" s="156">
        <v>972.70687500000008</v>
      </c>
      <c r="J8452" s="156" t="s">
        <v>4328</v>
      </c>
      <c r="K8452" s="151" t="str">
        <f>IFERROR(IF(VLOOKUP(B8452,comp!$D:$L,1,FALSE)=B8452,"",""),"Novo")</f>
        <v/>
      </c>
    </row>
    <row r="8453" spans="1:11">
      <c r="A8453" s="151">
        <v>39712</v>
      </c>
      <c r="B8453" s="151">
        <v>39741</v>
      </c>
      <c r="C8453" s="151" t="s">
        <v>2878</v>
      </c>
      <c r="D8453" s="151" t="s">
        <v>826</v>
      </c>
      <c r="E8453" s="151">
        <v>5.5677082999999996</v>
      </c>
      <c r="F8453" s="154" t="s">
        <v>8039</v>
      </c>
      <c r="G8453" s="156">
        <v>51.111562193999994</v>
      </c>
      <c r="H8453" s="156">
        <v>0</v>
      </c>
      <c r="I8453" s="156">
        <v>88.188749999999999</v>
      </c>
      <c r="J8453" s="156" t="s">
        <v>4328</v>
      </c>
      <c r="K8453" s="151" t="str">
        <f>IFERROR(IF(VLOOKUP(B8453,comp!$D:$L,1,FALSE)=B8453,"",""),"Novo")</f>
        <v/>
      </c>
    </row>
    <row r="8454" spans="1:11">
      <c r="A8454" s="151">
        <v>39712</v>
      </c>
      <c r="B8454" s="151">
        <v>39742</v>
      </c>
      <c r="C8454" s="151" t="s">
        <v>6320</v>
      </c>
      <c r="D8454" s="151" t="s">
        <v>826</v>
      </c>
      <c r="E8454" s="151">
        <v>24.28125</v>
      </c>
      <c r="F8454" s="154" t="s">
        <v>7430</v>
      </c>
      <c r="G8454" s="156">
        <v>972.70687500000008</v>
      </c>
      <c r="H8454" s="156">
        <v>0</v>
      </c>
      <c r="I8454" s="156">
        <v>5028.9270802970004</v>
      </c>
      <c r="J8454" s="156" t="s">
        <v>4328</v>
      </c>
      <c r="K8454" s="151" t="str">
        <f>IFERROR(IF(VLOOKUP(B8454,comp!$D:$L,1,FALSE)=B8454,"",""),"Novo")</f>
        <v/>
      </c>
    </row>
    <row r="8455" spans="1:11">
      <c r="A8455" s="151">
        <v>39712</v>
      </c>
      <c r="B8455" s="151">
        <v>39853</v>
      </c>
      <c r="C8455" s="151" t="s">
        <v>2881</v>
      </c>
      <c r="D8455" s="151" t="s">
        <v>826</v>
      </c>
      <c r="E8455" s="151">
        <v>7.3125</v>
      </c>
      <c r="F8455" s="154" t="s">
        <v>8208</v>
      </c>
      <c r="G8455" s="156">
        <v>88.188749999999999</v>
      </c>
      <c r="H8455" s="156">
        <v>0</v>
      </c>
      <c r="I8455" s="156">
        <v>129.9</v>
      </c>
      <c r="J8455" s="156" t="s">
        <v>4328</v>
      </c>
      <c r="K8455" s="151" t="str">
        <f>IFERROR(IF(VLOOKUP(B8455,comp!$D:$L,1,FALSE)=B8455,"",""),"Novo")</f>
        <v/>
      </c>
    </row>
    <row r="8456" spans="1:11">
      <c r="A8456" s="151">
        <v>39712</v>
      </c>
      <c r="B8456" s="151">
        <v>39854</v>
      </c>
      <c r="C8456" s="151" t="s">
        <v>2829</v>
      </c>
      <c r="D8456" s="151" t="s">
        <v>826</v>
      </c>
      <c r="E8456" s="151">
        <v>55.2083333</v>
      </c>
      <c r="F8456" s="154" t="s">
        <v>10698</v>
      </c>
      <c r="G8456" s="156">
        <v>5028.9270802970004</v>
      </c>
      <c r="H8456" s="156">
        <v>0</v>
      </c>
      <c r="I8456" s="156">
        <v>9.4971433759999986</v>
      </c>
      <c r="J8456" s="156" t="s">
        <v>4328</v>
      </c>
      <c r="K8456" s="151" t="str">
        <f>IFERROR(IF(VLOOKUP(B8456,comp!$D:$L,1,FALSE)=B8456,"",""),"Novo")</f>
        <v/>
      </c>
    </row>
    <row r="8457" spans="1:11">
      <c r="A8457" s="151">
        <v>39797</v>
      </c>
      <c r="B8457" s="151">
        <v>39797</v>
      </c>
      <c r="C8457" s="151" t="s">
        <v>6321</v>
      </c>
      <c r="D8457" s="151" t="s">
        <v>727</v>
      </c>
      <c r="E8457" s="151">
        <v>1</v>
      </c>
      <c r="F8457" s="154" t="s">
        <v>10699</v>
      </c>
      <c r="G8457" s="156">
        <v>129.9</v>
      </c>
      <c r="H8457" s="156">
        <v>0</v>
      </c>
      <c r="I8457" s="156">
        <v>23.705977233000002</v>
      </c>
      <c r="J8457" s="156" t="s">
        <v>4328</v>
      </c>
      <c r="K8457" s="151" t="str">
        <f>IFERROR(IF(VLOOKUP(B8457,comp!$D:$L,1,FALSE)=B8457,"",""),"Novo")</f>
        <v/>
      </c>
    </row>
    <row r="8458" spans="1:11">
      <c r="A8458" s="151">
        <v>39797</v>
      </c>
      <c r="B8458" s="151">
        <v>39794</v>
      </c>
      <c r="C8458" s="151" t="s">
        <v>2470</v>
      </c>
      <c r="D8458" s="151" t="s">
        <v>727</v>
      </c>
      <c r="E8458" s="151">
        <v>0.27041979999999999</v>
      </c>
      <c r="F8458" s="154" t="s">
        <v>8211</v>
      </c>
      <c r="G8458" s="156">
        <v>9.4971433759999986</v>
      </c>
      <c r="H8458" s="156">
        <v>0</v>
      </c>
      <c r="I8458" s="156">
        <v>52.716259874999999</v>
      </c>
      <c r="J8458" s="156" t="s">
        <v>4328</v>
      </c>
      <c r="K8458" s="151" t="str">
        <f>IFERROR(IF(VLOOKUP(B8458,comp!$D:$L,1,FALSE)=B8458,"",""),"Novo")</f>
        <v/>
      </c>
    </row>
    <row r="8459" spans="1:11">
      <c r="A8459" s="151">
        <v>39797</v>
      </c>
      <c r="B8459" s="151">
        <v>39795</v>
      </c>
      <c r="C8459" s="151" t="s">
        <v>2469</v>
      </c>
      <c r="D8459" s="151" t="s">
        <v>727</v>
      </c>
      <c r="E8459" s="151">
        <v>0.42721170000000003</v>
      </c>
      <c r="F8459" s="154" t="s">
        <v>10700</v>
      </c>
      <c r="G8459" s="156">
        <v>23.705977233000002</v>
      </c>
      <c r="H8459" s="156">
        <v>0</v>
      </c>
      <c r="I8459" s="156">
        <v>382.21201423599996</v>
      </c>
      <c r="J8459" s="156" t="s">
        <v>4328</v>
      </c>
      <c r="K8459" s="151" t="str">
        <f>IFERROR(IF(VLOOKUP(B8459,comp!$D:$L,1,FALSE)=B8459,"",""),"Novo")</f>
        <v/>
      </c>
    </row>
    <row r="8460" spans="1:11">
      <c r="A8460" s="151">
        <v>39797</v>
      </c>
      <c r="B8460" s="151">
        <v>39796</v>
      </c>
      <c r="C8460" s="151" t="s">
        <v>6322</v>
      </c>
      <c r="D8460" s="151" t="s">
        <v>727</v>
      </c>
      <c r="E8460" s="151">
        <v>0.63705449999999997</v>
      </c>
      <c r="F8460" s="154" t="s">
        <v>10701</v>
      </c>
      <c r="G8460" s="156">
        <v>52.716259874999999</v>
      </c>
      <c r="H8460" s="156">
        <v>0</v>
      </c>
      <c r="I8460" s="156">
        <v>12.90457458</v>
      </c>
      <c r="J8460" s="156" t="s">
        <v>4328</v>
      </c>
      <c r="K8460" s="151" t="str">
        <f>IFERROR(IF(VLOOKUP(B8460,comp!$D:$L,1,FALSE)=B8460,"",""),"Novo")</f>
        <v/>
      </c>
    </row>
    <row r="8461" spans="1:11">
      <c r="A8461" s="151">
        <v>39797</v>
      </c>
      <c r="B8461" s="151">
        <v>39798</v>
      </c>
      <c r="C8461" s="151" t="s">
        <v>6323</v>
      </c>
      <c r="D8461" s="151" t="s">
        <v>727</v>
      </c>
      <c r="E8461" s="151">
        <v>1.7153398</v>
      </c>
      <c r="F8461" s="154" t="s">
        <v>10702</v>
      </c>
      <c r="G8461" s="156">
        <v>382.21201423599996</v>
      </c>
      <c r="H8461" s="156">
        <v>0</v>
      </c>
      <c r="I8461" s="156">
        <v>37.445435434000004</v>
      </c>
      <c r="J8461" s="156" t="s">
        <v>4328</v>
      </c>
      <c r="K8461" s="151" t="str">
        <f>IFERROR(IF(VLOOKUP(B8461,comp!$D:$L,1,FALSE)=B8461,"",""),"Novo")</f>
        <v/>
      </c>
    </row>
    <row r="8462" spans="1:11">
      <c r="A8462" s="151">
        <v>39797</v>
      </c>
      <c r="B8462" s="151">
        <v>39799</v>
      </c>
      <c r="C8462" s="151" t="s">
        <v>6324</v>
      </c>
      <c r="D8462" s="151" t="s">
        <v>727</v>
      </c>
      <c r="E8462" s="151">
        <v>0.31520700000000001</v>
      </c>
      <c r="F8462" s="154" t="s">
        <v>10703</v>
      </c>
      <c r="G8462" s="156">
        <v>12.90457458</v>
      </c>
      <c r="H8462" s="156">
        <v>0</v>
      </c>
      <c r="I8462" s="156">
        <v>105.70668355799999</v>
      </c>
      <c r="J8462" s="156" t="s">
        <v>4328</v>
      </c>
      <c r="K8462" s="151" t="str">
        <f>IFERROR(IF(VLOOKUP(B8462,comp!$D:$L,1,FALSE)=B8462,"",""),"Novo")</f>
        <v/>
      </c>
    </row>
    <row r="8463" spans="1:11">
      <c r="A8463" s="151">
        <v>39797</v>
      </c>
      <c r="B8463" s="151">
        <v>39800</v>
      </c>
      <c r="C8463" s="151" t="s">
        <v>6325</v>
      </c>
      <c r="D8463" s="151" t="s">
        <v>727</v>
      </c>
      <c r="E8463" s="151">
        <v>0.53692910000000005</v>
      </c>
      <c r="F8463" s="154" t="s">
        <v>10704</v>
      </c>
      <c r="G8463" s="156">
        <v>37.445435434000004</v>
      </c>
      <c r="H8463" s="156">
        <v>0</v>
      </c>
      <c r="I8463" s="156">
        <v>227.11658192799999</v>
      </c>
      <c r="J8463" s="156" t="s">
        <v>4328</v>
      </c>
      <c r="K8463" s="151" t="str">
        <f>IFERROR(IF(VLOOKUP(B8463,comp!$D:$L,1,FALSE)=B8463,"",""),"Novo")</f>
        <v/>
      </c>
    </row>
    <row r="8464" spans="1:11">
      <c r="A8464" s="151">
        <v>39797</v>
      </c>
      <c r="B8464" s="151">
        <v>39801</v>
      </c>
      <c r="C8464" s="151" t="s">
        <v>6326</v>
      </c>
      <c r="D8464" s="151" t="s">
        <v>727</v>
      </c>
      <c r="E8464" s="151">
        <v>0.90208809999999995</v>
      </c>
      <c r="F8464" s="154" t="s">
        <v>10705</v>
      </c>
      <c r="G8464" s="156">
        <v>105.70668355799999</v>
      </c>
      <c r="H8464" s="156">
        <v>0</v>
      </c>
      <c r="I8464" s="156">
        <v>441.98700210000004</v>
      </c>
      <c r="J8464" s="156" t="s">
        <v>4328</v>
      </c>
      <c r="K8464" s="151" t="str">
        <f>IFERROR(IF(VLOOKUP(B8464,comp!$D:$L,1,FALSE)=B8464,"",""),"Novo")</f>
        <v/>
      </c>
    </row>
    <row r="8465" spans="1:11">
      <c r="A8465" s="151">
        <v>39797</v>
      </c>
      <c r="B8465" s="151">
        <v>39802</v>
      </c>
      <c r="C8465" s="151" t="s">
        <v>6327</v>
      </c>
      <c r="D8465" s="151" t="s">
        <v>727</v>
      </c>
      <c r="E8465" s="151">
        <v>1.3222902999999999</v>
      </c>
      <c r="F8465" s="154" t="s">
        <v>10706</v>
      </c>
      <c r="G8465" s="156">
        <v>227.11658192799999</v>
      </c>
      <c r="H8465" s="156">
        <v>0</v>
      </c>
      <c r="I8465" s="156">
        <v>49.137686651999999</v>
      </c>
      <c r="J8465" s="156" t="s">
        <v>4328</v>
      </c>
      <c r="K8465" s="151" t="str">
        <f>IFERROR(IF(VLOOKUP(B8465,comp!$D:$L,1,FALSE)=B8465,"",""),"Novo")</f>
        <v/>
      </c>
    </row>
    <row r="8466" spans="1:11">
      <c r="A8466" s="151">
        <v>39797</v>
      </c>
      <c r="B8466" s="151">
        <v>39803</v>
      </c>
      <c r="C8466" s="151" t="s">
        <v>6328</v>
      </c>
      <c r="D8466" s="151" t="s">
        <v>727</v>
      </c>
      <c r="E8466" s="151">
        <v>1.8446100000000001</v>
      </c>
      <c r="F8466" s="154" t="s">
        <v>10707</v>
      </c>
      <c r="G8466" s="156">
        <v>441.98700210000004</v>
      </c>
      <c r="H8466" s="156">
        <v>0</v>
      </c>
      <c r="I8466" s="156">
        <v>142.51514900399999</v>
      </c>
      <c r="J8466" s="156" t="s">
        <v>4328</v>
      </c>
      <c r="K8466" s="151" t="str">
        <f>IFERROR(IF(VLOOKUP(B8466,comp!$D:$L,1,FALSE)=B8466,"",""),"Novo")</f>
        <v/>
      </c>
    </row>
    <row r="8467" spans="1:11">
      <c r="A8467" s="151">
        <v>39797</v>
      </c>
      <c r="B8467" s="151">
        <v>39804</v>
      </c>
      <c r="C8467" s="151" t="s">
        <v>6329</v>
      </c>
      <c r="D8467" s="151" t="s">
        <v>727</v>
      </c>
      <c r="E8467" s="151">
        <v>0.61506680000000002</v>
      </c>
      <c r="F8467" s="154" t="s">
        <v>10708</v>
      </c>
      <c r="G8467" s="156">
        <v>49.137686651999999</v>
      </c>
      <c r="H8467" s="156">
        <v>0</v>
      </c>
      <c r="I8467" s="156">
        <v>489.18735548800004</v>
      </c>
      <c r="J8467" s="156" t="s">
        <v>4328</v>
      </c>
      <c r="K8467" s="151" t="str">
        <f>IFERROR(IF(VLOOKUP(B8467,comp!$D:$L,1,FALSE)=B8467,"",""),"Novo")</f>
        <v/>
      </c>
    </row>
    <row r="8468" spans="1:11">
      <c r="A8468" s="151">
        <v>39797</v>
      </c>
      <c r="B8468" s="151">
        <v>39805</v>
      </c>
      <c r="C8468" s="151" t="s">
        <v>6330</v>
      </c>
      <c r="D8468" s="151" t="s">
        <v>727</v>
      </c>
      <c r="E8468" s="151">
        <v>1.0474433999999999</v>
      </c>
      <c r="F8468" s="154" t="s">
        <v>10709</v>
      </c>
      <c r="G8468" s="156">
        <v>142.51514900399999</v>
      </c>
      <c r="H8468" s="156">
        <v>0</v>
      </c>
      <c r="I8468" s="156">
        <v>2297.6639788880002</v>
      </c>
      <c r="J8468" s="156" t="s">
        <v>4328</v>
      </c>
      <c r="K8468" s="151" t="str">
        <f>IFERROR(IF(VLOOKUP(B8468,comp!$D:$L,1,FALSE)=B8468,"",""),"Novo")</f>
        <v/>
      </c>
    </row>
    <row r="8469" spans="1:11">
      <c r="A8469" s="151">
        <v>39797</v>
      </c>
      <c r="B8469" s="151">
        <v>39806</v>
      </c>
      <c r="C8469" s="151" t="s">
        <v>6331</v>
      </c>
      <c r="D8469" s="151" t="s">
        <v>727</v>
      </c>
      <c r="E8469" s="151">
        <v>1.9406036</v>
      </c>
      <c r="F8469" s="154" t="s">
        <v>10710</v>
      </c>
      <c r="G8469" s="156">
        <v>489.18735548800004</v>
      </c>
      <c r="H8469" s="156">
        <v>0</v>
      </c>
      <c r="I8469" s="156">
        <v>43.019992925000004</v>
      </c>
      <c r="J8469" s="156" t="s">
        <v>4328</v>
      </c>
      <c r="K8469" s="151" t="str">
        <f>IFERROR(IF(VLOOKUP(B8469,comp!$D:$L,1,FALSE)=B8469,"",""),"Novo")</f>
        <v/>
      </c>
    </row>
    <row r="8470" spans="1:11">
      <c r="A8470" s="151">
        <v>39797</v>
      </c>
      <c r="B8470" s="151">
        <v>39807</v>
      </c>
      <c r="C8470" s="151" t="s">
        <v>6332</v>
      </c>
      <c r="D8470" s="151" t="s">
        <v>727</v>
      </c>
      <c r="E8470" s="151">
        <v>4.2057108999999997</v>
      </c>
      <c r="F8470" s="154" t="s">
        <v>10711</v>
      </c>
      <c r="G8470" s="156">
        <v>2297.6639788880002</v>
      </c>
      <c r="H8470" s="156">
        <v>0</v>
      </c>
      <c r="I8470" s="156">
        <v>242.03017133399999</v>
      </c>
      <c r="J8470" s="156" t="s">
        <v>4328</v>
      </c>
      <c r="K8470" s="151" t="str">
        <f>IFERROR(IF(VLOOKUP(B8470,comp!$D:$L,1,FALSE)=B8470,"",""),"Novo")</f>
        <v/>
      </c>
    </row>
    <row r="8471" spans="1:11">
      <c r="A8471" s="151">
        <v>39797</v>
      </c>
      <c r="B8471" s="151">
        <v>39808</v>
      </c>
      <c r="C8471" s="151" t="s">
        <v>2496</v>
      </c>
      <c r="D8471" s="151" t="s">
        <v>727</v>
      </c>
      <c r="E8471" s="151">
        <v>0.57551830000000004</v>
      </c>
      <c r="F8471" s="154" t="s">
        <v>10712</v>
      </c>
      <c r="G8471" s="156">
        <v>43.019992925000004</v>
      </c>
      <c r="H8471" s="156">
        <v>0</v>
      </c>
      <c r="I8471" s="156">
        <v>8.1781606720000006</v>
      </c>
      <c r="J8471" s="156" t="s">
        <v>4328</v>
      </c>
      <c r="K8471" s="151" t="str">
        <f>IFERROR(IF(VLOOKUP(B8471,comp!$D:$L,1,FALSE)=B8471,"",""),"Novo")</f>
        <v/>
      </c>
    </row>
    <row r="8472" spans="1:11">
      <c r="A8472" s="151">
        <v>39797</v>
      </c>
      <c r="B8472" s="151">
        <v>39809</v>
      </c>
      <c r="C8472" s="151" t="s">
        <v>2591</v>
      </c>
      <c r="D8472" s="151" t="s">
        <v>727</v>
      </c>
      <c r="E8472" s="151">
        <v>1.3650114</v>
      </c>
      <c r="F8472" s="154" t="s">
        <v>10713</v>
      </c>
      <c r="G8472" s="156">
        <v>242.03017133399999</v>
      </c>
      <c r="H8472" s="156">
        <v>0</v>
      </c>
      <c r="I8472" s="156">
        <v>12.237821396999999</v>
      </c>
      <c r="J8472" s="156" t="s">
        <v>4328</v>
      </c>
      <c r="K8472" s="151" t="str">
        <f>IFERROR(IF(VLOOKUP(B8472,comp!$D:$L,1,FALSE)=B8472,"",""),"Novo")</f>
        <v/>
      </c>
    </row>
    <row r="8473" spans="1:11">
      <c r="A8473" s="151">
        <v>39797</v>
      </c>
      <c r="B8473" s="151">
        <v>39810</v>
      </c>
      <c r="C8473" s="151" t="s">
        <v>6333</v>
      </c>
      <c r="D8473" s="151" t="s">
        <v>727</v>
      </c>
      <c r="E8473" s="151">
        <v>0.25094080000000002</v>
      </c>
      <c r="F8473" s="154" t="s">
        <v>9768</v>
      </c>
      <c r="G8473" s="156">
        <v>8.1781606720000006</v>
      </c>
      <c r="H8473" s="156">
        <v>0</v>
      </c>
      <c r="I8473" s="156">
        <v>33.082121414999996</v>
      </c>
      <c r="J8473" s="156" t="s">
        <v>4328</v>
      </c>
      <c r="K8473" s="151" t="str">
        <f>IFERROR(IF(VLOOKUP(B8473,comp!$D:$L,1,FALSE)=B8473,"",""),"Novo")</f>
        <v/>
      </c>
    </row>
    <row r="8474" spans="1:11">
      <c r="A8474" s="151">
        <v>39797</v>
      </c>
      <c r="B8474" s="151">
        <v>39811</v>
      </c>
      <c r="C8474" s="151" t="s">
        <v>6334</v>
      </c>
      <c r="D8474" s="151" t="s">
        <v>727</v>
      </c>
      <c r="E8474" s="151">
        <v>0.30694310000000002</v>
      </c>
      <c r="F8474" s="154" t="s">
        <v>10714</v>
      </c>
      <c r="G8474" s="156">
        <v>12.237821396999999</v>
      </c>
      <c r="H8474" s="156">
        <v>0</v>
      </c>
      <c r="I8474" s="156">
        <v>14868.678539808001</v>
      </c>
      <c r="J8474" s="156" t="s">
        <v>4328</v>
      </c>
      <c r="K8474" s="151" t="str">
        <f>IFERROR(IF(VLOOKUP(B8474,comp!$D:$L,1,FALSE)=B8474,"",""),"Novo")</f>
        <v/>
      </c>
    </row>
    <row r="8475" spans="1:11">
      <c r="A8475" s="151">
        <v>39797</v>
      </c>
      <c r="B8475" s="151">
        <v>39812</v>
      </c>
      <c r="C8475" s="151" t="s">
        <v>6335</v>
      </c>
      <c r="D8475" s="151" t="s">
        <v>727</v>
      </c>
      <c r="E8475" s="151">
        <v>0.5046853</v>
      </c>
      <c r="F8475" s="154" t="s">
        <v>9982</v>
      </c>
      <c r="G8475" s="156">
        <v>33.082121414999996</v>
      </c>
      <c r="H8475" s="156">
        <v>0</v>
      </c>
      <c r="I8475" s="156">
        <v>72416.616146802015</v>
      </c>
      <c r="J8475" s="156" t="s">
        <v>4328</v>
      </c>
      <c r="K8475" s="151" t="str">
        <f>IFERROR(IF(VLOOKUP(B8475,comp!$D:$L,1,FALSE)=B8475,"",""),"Novo")</f>
        <v/>
      </c>
    </row>
    <row r="8476" spans="1:11">
      <c r="A8476" s="151">
        <v>39797</v>
      </c>
      <c r="B8476" s="151">
        <v>43089</v>
      </c>
      <c r="C8476" s="151" t="s">
        <v>6336</v>
      </c>
      <c r="D8476" s="151" t="s">
        <v>727</v>
      </c>
      <c r="E8476" s="151">
        <v>10.6987383</v>
      </c>
      <c r="F8476" s="154" t="s">
        <v>10715</v>
      </c>
      <c r="G8476" s="156">
        <v>14868.678539808001</v>
      </c>
      <c r="H8476" s="156">
        <v>0</v>
      </c>
      <c r="I8476" s="156">
        <v>275363.88380810397</v>
      </c>
      <c r="J8476" s="156" t="s">
        <v>4328</v>
      </c>
      <c r="K8476" s="151" t="str">
        <f>IFERROR(IF(VLOOKUP(B8476,comp!$D:$L,1,FALSE)=B8476,"",""),"Novo")</f>
        <v/>
      </c>
    </row>
    <row r="8477" spans="1:11">
      <c r="A8477" s="151">
        <v>39797</v>
      </c>
      <c r="B8477" s="151">
        <v>43090</v>
      </c>
      <c r="C8477" s="151" t="s">
        <v>2463</v>
      </c>
      <c r="D8477" s="151" t="s">
        <v>727</v>
      </c>
      <c r="E8477" s="151">
        <v>23.611008600000002</v>
      </c>
      <c r="F8477" s="154" t="s">
        <v>10716</v>
      </c>
      <c r="G8477" s="156">
        <v>72416.616146802015</v>
      </c>
      <c r="H8477" s="156">
        <v>0</v>
      </c>
      <c r="I8477" s="156">
        <v>489536.20269411203</v>
      </c>
      <c r="J8477" s="156" t="s">
        <v>4328</v>
      </c>
      <c r="K8477" s="151" t="str">
        <f>IFERROR(IF(VLOOKUP(B8477,comp!$D:$L,1,FALSE)=B8477,"",""),"Novo")</f>
        <v/>
      </c>
    </row>
    <row r="8478" spans="1:11">
      <c r="A8478" s="151">
        <v>39797</v>
      </c>
      <c r="B8478" s="151">
        <v>43091</v>
      </c>
      <c r="C8478" s="151" t="s">
        <v>2464</v>
      </c>
      <c r="D8478" s="151" t="s">
        <v>727</v>
      </c>
      <c r="E8478" s="151">
        <v>46.041466800000002</v>
      </c>
      <c r="F8478" s="154" t="s">
        <v>10717</v>
      </c>
      <c r="G8478" s="156">
        <v>275363.88380810397</v>
      </c>
      <c r="H8478" s="156">
        <v>0</v>
      </c>
      <c r="I8478" s="156">
        <v>507.16613682100001</v>
      </c>
      <c r="J8478" s="156" t="s">
        <v>4328</v>
      </c>
      <c r="K8478" s="151" t="str">
        <f>IFERROR(IF(VLOOKUP(B8478,comp!$D:$L,1,FALSE)=B8478,"",""),"Novo")</f>
        <v/>
      </c>
    </row>
    <row r="8479" spans="1:11">
      <c r="A8479" s="151">
        <v>39797</v>
      </c>
      <c r="B8479" s="151">
        <v>43092</v>
      </c>
      <c r="C8479" s="151" t="s">
        <v>2465</v>
      </c>
      <c r="D8479" s="151" t="s">
        <v>727</v>
      </c>
      <c r="E8479" s="151">
        <v>61.388622400000003</v>
      </c>
      <c r="F8479" s="154" t="s">
        <v>10718</v>
      </c>
      <c r="G8479" s="156">
        <v>489536.20269411203</v>
      </c>
      <c r="H8479" s="156">
        <v>0</v>
      </c>
      <c r="I8479" s="156">
        <v>449.092887357</v>
      </c>
      <c r="J8479" s="156" t="s">
        <v>4328</v>
      </c>
      <c r="K8479" s="151" t="str">
        <f>IFERROR(IF(VLOOKUP(B8479,comp!$D:$L,1,FALSE)=B8479,"",""),"Novo")</f>
        <v/>
      </c>
    </row>
    <row r="8480" spans="1:11">
      <c r="A8480" s="151">
        <v>39797</v>
      </c>
      <c r="B8480" s="151">
        <v>43093</v>
      </c>
      <c r="C8480" s="151" t="s">
        <v>6337</v>
      </c>
      <c r="D8480" s="151" t="s">
        <v>727</v>
      </c>
      <c r="E8480" s="151">
        <v>1.9759462999999999</v>
      </c>
      <c r="F8480" s="154" t="s">
        <v>10719</v>
      </c>
      <c r="G8480" s="156">
        <v>507.16613682100001</v>
      </c>
      <c r="H8480" s="156">
        <v>0</v>
      </c>
      <c r="I8480" s="156">
        <v>157.84392140999998</v>
      </c>
      <c r="J8480" s="156" t="s">
        <v>4328</v>
      </c>
      <c r="K8480" s="151" t="str">
        <f>IFERROR(IF(VLOOKUP(B8480,comp!$D:$L,1,FALSE)=B8480,"",""),"Novo")</f>
        <v/>
      </c>
    </row>
    <row r="8481" spans="1:11">
      <c r="A8481" s="151">
        <v>39797</v>
      </c>
      <c r="B8481" s="151">
        <v>43094</v>
      </c>
      <c r="C8481" s="151" t="s">
        <v>6338</v>
      </c>
      <c r="D8481" s="151" t="s">
        <v>727</v>
      </c>
      <c r="E8481" s="151">
        <v>1.8593668999999999</v>
      </c>
      <c r="F8481" s="154" t="s">
        <v>10720</v>
      </c>
      <c r="G8481" s="156">
        <v>449.092887357</v>
      </c>
      <c r="H8481" s="156">
        <v>0</v>
      </c>
      <c r="I8481" s="156">
        <v>363.50813200000005</v>
      </c>
      <c r="J8481" s="156" t="s">
        <v>4328</v>
      </c>
      <c r="K8481" s="151" t="str">
        <f>IFERROR(IF(VLOOKUP(B8481,comp!$D:$L,1,FALSE)=B8481,"",""),"Novo")</f>
        <v/>
      </c>
    </row>
    <row r="8482" spans="1:11">
      <c r="A8482" s="151">
        <v>39797</v>
      </c>
      <c r="B8482" s="151">
        <v>43095</v>
      </c>
      <c r="C8482" s="151" t="s">
        <v>6339</v>
      </c>
      <c r="D8482" s="151" t="s">
        <v>727</v>
      </c>
      <c r="E8482" s="151">
        <v>1.102339</v>
      </c>
      <c r="F8482" s="154" t="s">
        <v>10721</v>
      </c>
      <c r="G8482" s="156">
        <v>157.84392140999998</v>
      </c>
      <c r="H8482" s="156">
        <v>0</v>
      </c>
      <c r="I8482" s="156">
        <v>14.6373484</v>
      </c>
      <c r="J8482" s="156" t="s">
        <v>4328</v>
      </c>
      <c r="K8482" s="151" t="str">
        <f>IFERROR(IF(VLOOKUP(B8482,comp!$D:$L,1,FALSE)=B8482,"",""),"Novo")</f>
        <v/>
      </c>
    </row>
    <row r="8483" spans="1:11">
      <c r="A8483" s="151">
        <v>39797</v>
      </c>
      <c r="B8483" s="151">
        <v>43096</v>
      </c>
      <c r="C8483" s="151" t="s">
        <v>6340</v>
      </c>
      <c r="D8483" s="151" t="s">
        <v>727</v>
      </c>
      <c r="E8483" s="151">
        <v>1.6728400000000001</v>
      </c>
      <c r="F8483" s="154" t="s">
        <v>10722</v>
      </c>
      <c r="G8483" s="156">
        <v>363.50813200000005</v>
      </c>
      <c r="H8483" s="156">
        <v>0</v>
      </c>
      <c r="I8483" s="156">
        <v>41.706485119999996</v>
      </c>
      <c r="J8483" s="156" t="s">
        <v>4328</v>
      </c>
      <c r="K8483" s="151" t="str">
        <f>IFERROR(IF(VLOOKUP(B8483,comp!$D:$L,1,FALSE)=B8483,"",""),"Novo")</f>
        <v/>
      </c>
    </row>
    <row r="8484" spans="1:11">
      <c r="A8484" s="151">
        <v>39797</v>
      </c>
      <c r="B8484" s="151">
        <v>43097</v>
      </c>
      <c r="C8484" s="151" t="s">
        <v>6341</v>
      </c>
      <c r="D8484" s="151" t="s">
        <v>727</v>
      </c>
      <c r="E8484" s="151">
        <v>0.33571899999999999</v>
      </c>
      <c r="F8484" s="154" t="s">
        <v>10091</v>
      </c>
      <c r="G8484" s="156">
        <v>14.6373484</v>
      </c>
      <c r="H8484" s="156">
        <v>0</v>
      </c>
      <c r="I8484" s="156">
        <v>1404.2964715500002</v>
      </c>
      <c r="J8484" s="156" t="s">
        <v>4328</v>
      </c>
      <c r="K8484" s="151" t="str">
        <f>IFERROR(IF(VLOOKUP(B8484,comp!$D:$L,1,FALSE)=B8484,"",""),"Novo")</f>
        <v/>
      </c>
    </row>
    <row r="8485" spans="1:11">
      <c r="A8485" s="151">
        <v>39797</v>
      </c>
      <c r="B8485" s="151">
        <v>43098</v>
      </c>
      <c r="C8485" s="151" t="s">
        <v>6342</v>
      </c>
      <c r="D8485" s="151" t="s">
        <v>727</v>
      </c>
      <c r="E8485" s="151">
        <v>0.56666419999999995</v>
      </c>
      <c r="F8485" s="154" t="s">
        <v>10723</v>
      </c>
      <c r="G8485" s="156">
        <v>41.706485119999996</v>
      </c>
      <c r="H8485" s="156">
        <v>0</v>
      </c>
      <c r="I8485" s="156">
        <v>134.40155253399999</v>
      </c>
      <c r="J8485" s="156" t="s">
        <v>4328</v>
      </c>
      <c r="K8485" s="151" t="str">
        <f>IFERROR(IF(VLOOKUP(B8485,comp!$D:$L,1,FALSE)=B8485,"",""),"Novo")</f>
        <v/>
      </c>
    </row>
    <row r="8486" spans="1:11">
      <c r="A8486" s="151">
        <v>39797</v>
      </c>
      <c r="B8486" s="151">
        <v>43100</v>
      </c>
      <c r="C8486" s="151" t="s">
        <v>6343</v>
      </c>
      <c r="D8486" s="151" t="s">
        <v>727</v>
      </c>
      <c r="E8486" s="151">
        <v>3.2879805000000002</v>
      </c>
      <c r="F8486" s="154" t="s">
        <v>10724</v>
      </c>
      <c r="G8486" s="156">
        <v>1404.2964715500002</v>
      </c>
      <c r="H8486" s="156">
        <v>0</v>
      </c>
      <c r="I8486" s="156">
        <v>291.41652070399999</v>
      </c>
      <c r="J8486" s="156" t="s">
        <v>4328</v>
      </c>
      <c r="K8486" s="151" t="str">
        <f>IFERROR(IF(VLOOKUP(B8486,comp!$D:$L,1,FALSE)=B8486,"",""),"Novo")</f>
        <v/>
      </c>
    </row>
    <row r="8487" spans="1:11">
      <c r="A8487" s="151">
        <v>39797</v>
      </c>
      <c r="B8487" s="151">
        <v>43102</v>
      </c>
      <c r="C8487" s="151" t="s">
        <v>6344</v>
      </c>
      <c r="D8487" s="151" t="s">
        <v>727</v>
      </c>
      <c r="E8487" s="151">
        <v>1.0171918</v>
      </c>
      <c r="F8487" s="154" t="s">
        <v>10725</v>
      </c>
      <c r="G8487" s="156">
        <v>134.40155253399999</v>
      </c>
      <c r="H8487" s="156">
        <v>0</v>
      </c>
      <c r="I8487" s="156">
        <v>2048.4401017600003</v>
      </c>
      <c r="J8487" s="156" t="s">
        <v>4328</v>
      </c>
      <c r="K8487" s="151" t="str">
        <f>IFERROR(IF(VLOOKUP(B8487,comp!$D:$L,1,FALSE)=B8487,"",""),"Novo")</f>
        <v/>
      </c>
    </row>
    <row r="8488" spans="1:11">
      <c r="A8488" s="151">
        <v>39797</v>
      </c>
      <c r="B8488" s="151">
        <v>43103</v>
      </c>
      <c r="C8488" s="151" t="s">
        <v>6345</v>
      </c>
      <c r="D8488" s="151" t="s">
        <v>727</v>
      </c>
      <c r="E8488" s="151">
        <v>1.4978233999999999</v>
      </c>
      <c r="F8488" s="154" t="s">
        <v>10726</v>
      </c>
      <c r="G8488" s="156">
        <v>291.41652070399999</v>
      </c>
      <c r="H8488" s="156">
        <v>0</v>
      </c>
      <c r="I8488" s="156">
        <v>37.15</v>
      </c>
      <c r="J8488" s="156" t="s">
        <v>4328</v>
      </c>
      <c r="K8488" s="151" t="str">
        <f>IFERROR(IF(VLOOKUP(B8488,comp!$D:$L,1,FALSE)=B8488,"",""),"Novo")</f>
        <v/>
      </c>
    </row>
    <row r="8489" spans="1:11">
      <c r="A8489" s="151">
        <v>39797</v>
      </c>
      <c r="B8489" s="151">
        <v>43104</v>
      </c>
      <c r="C8489" s="151" t="s">
        <v>6346</v>
      </c>
      <c r="D8489" s="151" t="s">
        <v>727</v>
      </c>
      <c r="E8489" s="151">
        <v>3.9710765000000001</v>
      </c>
      <c r="F8489" s="154" t="s">
        <v>10727</v>
      </c>
      <c r="G8489" s="156">
        <v>2048.4401017600003</v>
      </c>
      <c r="H8489" s="156">
        <v>0</v>
      </c>
      <c r="I8489" s="156">
        <v>2468.5762826999999</v>
      </c>
      <c r="J8489" s="156" t="s">
        <v>4328</v>
      </c>
      <c r="K8489" s="151" t="str">
        <f>IFERROR(IF(VLOOKUP(B8489,comp!$D:$L,1,FALSE)=B8489,"",""),"Novo")</f>
        <v/>
      </c>
    </row>
    <row r="8490" spans="1:11">
      <c r="A8490" s="151">
        <v>39829</v>
      </c>
      <c r="B8490" s="151">
        <v>39829</v>
      </c>
      <c r="C8490" s="151" t="s">
        <v>6347</v>
      </c>
      <c r="D8490" s="151" t="s">
        <v>826</v>
      </c>
      <c r="E8490" s="151">
        <v>1</v>
      </c>
      <c r="F8490" s="154" t="s">
        <v>7091</v>
      </c>
      <c r="G8490" s="156">
        <v>37.15</v>
      </c>
      <c r="H8490" s="156">
        <v>0</v>
      </c>
      <c r="I8490" s="156">
        <v>2458.1275367249996</v>
      </c>
      <c r="J8490" s="156" t="s">
        <v>4328</v>
      </c>
      <c r="K8490" s="151" t="str">
        <f>IFERROR(IF(VLOOKUP(B8490,comp!$D:$L,1,FALSE)=B8490,"",""),"Novo")</f>
        <v/>
      </c>
    </row>
    <row r="8491" spans="1:11">
      <c r="A8491" s="151">
        <v>39829</v>
      </c>
      <c r="B8491" s="151">
        <v>39830</v>
      </c>
      <c r="C8491" s="151" t="s">
        <v>6348</v>
      </c>
      <c r="D8491" s="151" t="s">
        <v>1957</v>
      </c>
      <c r="E8491" s="151">
        <v>8.1516900000000003</v>
      </c>
      <c r="F8491" s="154" t="s">
        <v>10728</v>
      </c>
      <c r="G8491" s="156">
        <v>2468.5762826999999</v>
      </c>
      <c r="H8491" s="156">
        <v>0</v>
      </c>
      <c r="I8491" s="156">
        <v>1897.8937310399997</v>
      </c>
      <c r="J8491" s="156" t="s">
        <v>4328</v>
      </c>
      <c r="K8491" s="151" t="str">
        <f>IFERROR(IF(VLOOKUP(B8491,comp!$D:$L,1,FALSE)=B8491,"",""),"Novo")</f>
        <v/>
      </c>
    </row>
    <row r="8492" spans="1:11">
      <c r="A8492" s="151">
        <v>39829</v>
      </c>
      <c r="B8492" s="151">
        <v>39831</v>
      </c>
      <c r="C8492" s="151" t="s">
        <v>6349</v>
      </c>
      <c r="D8492" s="151" t="s">
        <v>1957</v>
      </c>
      <c r="E8492" s="151">
        <v>8.1343774999999994</v>
      </c>
      <c r="F8492" s="154" t="s">
        <v>10729</v>
      </c>
      <c r="G8492" s="156">
        <v>2458.1275367249996</v>
      </c>
      <c r="H8492" s="156">
        <v>0</v>
      </c>
      <c r="I8492" s="156">
        <v>4012.82992539</v>
      </c>
      <c r="J8492" s="156" t="s">
        <v>4328</v>
      </c>
      <c r="K8492" s="151" t="str">
        <f>IFERROR(IF(VLOOKUP(B8492,comp!$D:$L,1,FALSE)=B8492,"",""),"Novo")</f>
        <v/>
      </c>
    </row>
    <row r="8493" spans="1:11">
      <c r="A8493" s="151">
        <v>39829</v>
      </c>
      <c r="B8493" s="151">
        <v>39836</v>
      </c>
      <c r="C8493" s="151" t="s">
        <v>6350</v>
      </c>
      <c r="D8493" s="151" t="s">
        <v>1957</v>
      </c>
      <c r="E8493" s="151">
        <v>7.1475679999999997</v>
      </c>
      <c r="F8493" s="154" t="s">
        <v>10730</v>
      </c>
      <c r="G8493" s="156">
        <v>1897.8937310399997</v>
      </c>
      <c r="H8493" s="156">
        <v>0</v>
      </c>
      <c r="I8493" s="156">
        <v>118.03</v>
      </c>
      <c r="J8493" s="156" t="s">
        <v>4328</v>
      </c>
      <c r="K8493" s="151" t="str">
        <f>IFERROR(IF(VLOOKUP(B8493,comp!$D:$L,1,FALSE)=B8493,"",""),"Novo")</f>
        <v/>
      </c>
    </row>
    <row r="8494" spans="1:11">
      <c r="A8494" s="151">
        <v>39829</v>
      </c>
      <c r="B8494" s="151">
        <v>39837</v>
      </c>
      <c r="C8494" s="151" t="s">
        <v>6351</v>
      </c>
      <c r="D8494" s="151" t="s">
        <v>1957</v>
      </c>
      <c r="E8494" s="151">
        <v>10.393239899999999</v>
      </c>
      <c r="F8494" s="154" t="s">
        <v>10731</v>
      </c>
      <c r="G8494" s="156">
        <v>4012.82992539</v>
      </c>
      <c r="H8494" s="156">
        <v>0</v>
      </c>
      <c r="I8494" s="156">
        <v>25.34</v>
      </c>
      <c r="J8494" s="156" t="s">
        <v>4328</v>
      </c>
      <c r="K8494" s="151" t="str">
        <f>IFERROR(IF(VLOOKUP(B8494,comp!$D:$L,1,FALSE)=B8494,"",""),"Novo")</f>
        <v/>
      </c>
    </row>
    <row r="8495" spans="1:11">
      <c r="A8495" s="151">
        <v>40270</v>
      </c>
      <c r="B8495" s="151">
        <v>40270</v>
      </c>
      <c r="C8495" s="151" t="s">
        <v>2159</v>
      </c>
      <c r="D8495" s="151" t="s">
        <v>826</v>
      </c>
      <c r="E8495" s="151">
        <v>1</v>
      </c>
      <c r="F8495" s="154" t="s">
        <v>10732</v>
      </c>
      <c r="G8495" s="156">
        <v>118.03</v>
      </c>
      <c r="H8495" s="156">
        <v>0</v>
      </c>
      <c r="I8495" s="156">
        <v>344.14518259799996</v>
      </c>
      <c r="J8495" s="156" t="s">
        <v>4328</v>
      </c>
      <c r="K8495" s="151" t="str">
        <f>IFERROR(IF(VLOOKUP(B8495,comp!$D:$L,1,FALSE)=B8495,"",""),"Novo")</f>
        <v/>
      </c>
    </row>
    <row r="8496" spans="1:11">
      <c r="A8496" s="151">
        <v>40329</v>
      </c>
      <c r="B8496" s="151">
        <v>40329</v>
      </c>
      <c r="C8496" s="151" t="s">
        <v>6352</v>
      </c>
      <c r="D8496" s="151" t="s">
        <v>727</v>
      </c>
      <c r="E8496" s="151">
        <v>1</v>
      </c>
      <c r="F8496" s="154" t="s">
        <v>10733</v>
      </c>
      <c r="G8496" s="156">
        <v>25.34</v>
      </c>
      <c r="H8496" s="156">
        <v>0</v>
      </c>
      <c r="I8496" s="156">
        <v>1641.0948757039998</v>
      </c>
      <c r="J8496" s="156" t="s">
        <v>4328</v>
      </c>
      <c r="K8496" s="151" t="str">
        <f>IFERROR(IF(VLOOKUP(B8496,comp!$D:$L,1,FALSE)=B8496,"",""),"Novo")</f>
        <v/>
      </c>
    </row>
    <row r="8497" spans="1:11">
      <c r="A8497" s="151">
        <v>40329</v>
      </c>
      <c r="B8497" s="151">
        <v>7606</v>
      </c>
      <c r="C8497" s="151" t="s">
        <v>6353</v>
      </c>
      <c r="D8497" s="151" t="s">
        <v>727</v>
      </c>
      <c r="E8497" s="151">
        <v>3.6854271000000001</v>
      </c>
      <c r="F8497" s="154" t="s">
        <v>10734</v>
      </c>
      <c r="G8497" s="156">
        <v>344.14518259799996</v>
      </c>
      <c r="H8497" s="156">
        <v>0</v>
      </c>
      <c r="I8497" s="156">
        <v>1104.7084113779999</v>
      </c>
      <c r="J8497" s="156" t="s">
        <v>4328</v>
      </c>
      <c r="K8497" s="151" t="str">
        <f>IFERROR(IF(VLOOKUP(B8497,comp!$D:$L,1,FALSE)=B8497,"",""),"Novo")</f>
        <v/>
      </c>
    </row>
    <row r="8498" spans="1:11">
      <c r="A8498" s="151">
        <v>40329</v>
      </c>
      <c r="B8498" s="151">
        <v>11763</v>
      </c>
      <c r="C8498" s="151" t="s">
        <v>6354</v>
      </c>
      <c r="D8498" s="151" t="s">
        <v>727</v>
      </c>
      <c r="E8498" s="151">
        <v>8.0477387</v>
      </c>
      <c r="F8498" s="154" t="s">
        <v>10735</v>
      </c>
      <c r="G8498" s="156">
        <v>1641.0948757039998</v>
      </c>
      <c r="H8498" s="156">
        <v>0</v>
      </c>
      <c r="I8498" s="156">
        <v>490.65602875000002</v>
      </c>
      <c r="J8498" s="156" t="s">
        <v>4328</v>
      </c>
      <c r="K8498" s="151" t="str">
        <f>IFERROR(IF(VLOOKUP(B8498,comp!$D:$L,1,FALSE)=B8498,"",""),"Novo")</f>
        <v/>
      </c>
    </row>
    <row r="8499" spans="1:11">
      <c r="A8499" s="151">
        <v>40329</v>
      </c>
      <c r="B8499" s="151">
        <v>11764</v>
      </c>
      <c r="C8499" s="151" t="s">
        <v>6355</v>
      </c>
      <c r="D8499" s="151" t="s">
        <v>727</v>
      </c>
      <c r="E8499" s="151">
        <v>6.6027638</v>
      </c>
      <c r="F8499" s="154" t="s">
        <v>10736</v>
      </c>
      <c r="G8499" s="156">
        <v>1104.7084113779999</v>
      </c>
      <c r="H8499" s="156">
        <v>0</v>
      </c>
      <c r="I8499" s="156">
        <v>146.80507684800003</v>
      </c>
      <c r="J8499" s="156" t="s">
        <v>4328</v>
      </c>
      <c r="K8499" s="151" t="str">
        <f>IFERROR(IF(VLOOKUP(B8499,comp!$D:$L,1,FALSE)=B8499,"",""),"Novo")</f>
        <v/>
      </c>
    </row>
    <row r="8500" spans="1:11">
      <c r="A8500" s="151">
        <v>40329</v>
      </c>
      <c r="B8500" s="151">
        <v>11765</v>
      </c>
      <c r="C8500" s="151" t="s">
        <v>6356</v>
      </c>
      <c r="D8500" s="151" t="s">
        <v>727</v>
      </c>
      <c r="E8500" s="151">
        <v>4.4005025</v>
      </c>
      <c r="F8500" s="154" t="s">
        <v>10737</v>
      </c>
      <c r="G8500" s="156">
        <v>490.65602875000002</v>
      </c>
      <c r="H8500" s="156">
        <v>0</v>
      </c>
      <c r="I8500" s="156">
        <v>2701.7005923649995</v>
      </c>
      <c r="J8500" s="156" t="s">
        <v>4328</v>
      </c>
      <c r="K8500" s="151" t="str">
        <f>IFERROR(IF(VLOOKUP(B8500,comp!$D:$L,1,FALSE)=B8500,"",""),"Novo")</f>
        <v/>
      </c>
    </row>
    <row r="8501" spans="1:11">
      <c r="A8501" s="151">
        <v>40329</v>
      </c>
      <c r="B8501" s="151">
        <v>11766</v>
      </c>
      <c r="C8501" s="151" t="s">
        <v>6357</v>
      </c>
      <c r="D8501" s="151" t="s">
        <v>727</v>
      </c>
      <c r="E8501" s="151">
        <v>2.4070352000000002</v>
      </c>
      <c r="F8501" s="154" t="s">
        <v>10738</v>
      </c>
      <c r="G8501" s="156">
        <v>146.80507684800003</v>
      </c>
      <c r="H8501" s="156">
        <v>0</v>
      </c>
      <c r="I8501" s="156">
        <v>4.4958770559999994</v>
      </c>
      <c r="J8501" s="156" t="s">
        <v>4328</v>
      </c>
      <c r="K8501" s="151" t="str">
        <f>IFERROR(IF(VLOOKUP(B8501,comp!$D:$L,1,FALSE)=B8501,"",""),"Novo")</f>
        <v/>
      </c>
    </row>
    <row r="8502" spans="1:11">
      <c r="A8502" s="151">
        <v>40329</v>
      </c>
      <c r="B8502" s="151">
        <v>11767</v>
      </c>
      <c r="C8502" s="151" t="s">
        <v>6358</v>
      </c>
      <c r="D8502" s="151" t="s">
        <v>727</v>
      </c>
      <c r="E8502" s="151">
        <v>10.325628099999999</v>
      </c>
      <c r="F8502" s="154" t="s">
        <v>10739</v>
      </c>
      <c r="G8502" s="156">
        <v>2701.7005923649995</v>
      </c>
      <c r="H8502" s="156">
        <v>0</v>
      </c>
      <c r="I8502" s="156">
        <v>203.10711709199998</v>
      </c>
      <c r="J8502" s="156" t="s">
        <v>4328</v>
      </c>
      <c r="K8502" s="151" t="str">
        <f>IFERROR(IF(VLOOKUP(B8502,comp!$D:$L,1,FALSE)=B8502,"",""),"Novo")</f>
        <v/>
      </c>
    </row>
    <row r="8503" spans="1:11">
      <c r="A8503" s="151">
        <v>40329</v>
      </c>
      <c r="B8503" s="151">
        <v>11823</v>
      </c>
      <c r="C8503" s="151" t="s">
        <v>6359</v>
      </c>
      <c r="D8503" s="151" t="s">
        <v>727</v>
      </c>
      <c r="E8503" s="151">
        <v>0.42135679999999998</v>
      </c>
      <c r="F8503" s="154" t="s">
        <v>10740</v>
      </c>
      <c r="G8503" s="156">
        <v>4.4958770559999994</v>
      </c>
      <c r="H8503" s="156">
        <v>0</v>
      </c>
      <c r="I8503" s="156">
        <v>380.86512345599994</v>
      </c>
      <c r="J8503" s="156" t="s">
        <v>4328</v>
      </c>
      <c r="K8503" s="151" t="str">
        <f>IFERROR(IF(VLOOKUP(B8503,comp!$D:$L,1,FALSE)=B8503,"",""),"Novo")</f>
        <v/>
      </c>
    </row>
    <row r="8504" spans="1:11">
      <c r="A8504" s="151">
        <v>40329</v>
      </c>
      <c r="B8504" s="151">
        <v>11824</v>
      </c>
      <c r="C8504" s="151" t="s">
        <v>6360</v>
      </c>
      <c r="D8504" s="151" t="s">
        <v>727</v>
      </c>
      <c r="E8504" s="151">
        <v>2.8311557999999999</v>
      </c>
      <c r="F8504" s="154" t="s">
        <v>10741</v>
      </c>
      <c r="G8504" s="156">
        <v>203.10711709199998</v>
      </c>
      <c r="H8504" s="156">
        <v>0</v>
      </c>
      <c r="I8504" s="156">
        <v>237.96408568500001</v>
      </c>
      <c r="J8504" s="156" t="s">
        <v>4328</v>
      </c>
      <c r="K8504" s="151" t="str">
        <f>IFERROR(IF(VLOOKUP(B8504,comp!$D:$L,1,FALSE)=B8504,"",""),"Novo")</f>
        <v/>
      </c>
    </row>
    <row r="8505" spans="1:11">
      <c r="A8505" s="151">
        <v>40329</v>
      </c>
      <c r="B8505" s="151">
        <v>11825</v>
      </c>
      <c r="C8505" s="151" t="s">
        <v>6361</v>
      </c>
      <c r="D8505" s="151" t="s">
        <v>727</v>
      </c>
      <c r="E8505" s="151">
        <v>3.8768843999999998</v>
      </c>
      <c r="F8505" s="154" t="s">
        <v>10742</v>
      </c>
      <c r="G8505" s="156">
        <v>380.86512345599994</v>
      </c>
      <c r="H8505" s="156">
        <v>0</v>
      </c>
      <c r="I8505" s="156">
        <v>64.541427155999997</v>
      </c>
      <c r="J8505" s="156" t="s">
        <v>4328</v>
      </c>
      <c r="K8505" s="151" t="str">
        <f>IFERROR(IF(VLOOKUP(B8505,comp!$D:$L,1,FALSE)=B8505,"",""),"Novo")</f>
        <v/>
      </c>
    </row>
    <row r="8506" spans="1:11">
      <c r="A8506" s="151">
        <v>40329</v>
      </c>
      <c r="B8506" s="151">
        <v>11826</v>
      </c>
      <c r="C8506" s="151" t="s">
        <v>6362</v>
      </c>
      <c r="D8506" s="151" t="s">
        <v>727</v>
      </c>
      <c r="E8506" s="151">
        <v>3.0645728999999999</v>
      </c>
      <c r="F8506" s="154" t="s">
        <v>10743</v>
      </c>
      <c r="G8506" s="156">
        <v>237.96408568500001</v>
      </c>
      <c r="H8506" s="156">
        <v>0</v>
      </c>
      <c r="I8506" s="156">
        <v>75.259428155999998</v>
      </c>
      <c r="J8506" s="156" t="s">
        <v>4328</v>
      </c>
      <c r="K8506" s="151" t="str">
        <f>IFERROR(IF(VLOOKUP(B8506,comp!$D:$L,1,FALSE)=B8506,"",""),"Novo")</f>
        <v/>
      </c>
    </row>
    <row r="8507" spans="1:11">
      <c r="A8507" s="151">
        <v>40329</v>
      </c>
      <c r="B8507" s="151">
        <v>11829</v>
      </c>
      <c r="C8507" s="151" t="s">
        <v>6363</v>
      </c>
      <c r="D8507" s="151" t="s">
        <v>727</v>
      </c>
      <c r="E8507" s="151">
        <v>1.5959798999999999</v>
      </c>
      <c r="F8507" s="154" t="s">
        <v>10744</v>
      </c>
      <c r="G8507" s="156">
        <v>64.541427155999997</v>
      </c>
      <c r="H8507" s="156">
        <v>0</v>
      </c>
      <c r="I8507" s="156">
        <v>15.57</v>
      </c>
      <c r="J8507" s="156" t="s">
        <v>4328</v>
      </c>
      <c r="K8507" s="151" t="str">
        <f>IFERROR(IF(VLOOKUP(B8507,comp!$D:$L,1,FALSE)=B8507,"",""),"Novo")</f>
        <v/>
      </c>
    </row>
    <row r="8508" spans="1:11">
      <c r="A8508" s="151">
        <v>40329</v>
      </c>
      <c r="B8508" s="151">
        <v>11830</v>
      </c>
      <c r="C8508" s="151" t="s">
        <v>6364</v>
      </c>
      <c r="D8508" s="151" t="s">
        <v>727</v>
      </c>
      <c r="E8508" s="151">
        <v>1.7233668</v>
      </c>
      <c r="F8508" s="154" t="s">
        <v>10745</v>
      </c>
      <c r="G8508" s="156">
        <v>75.259428155999998</v>
      </c>
      <c r="H8508" s="156">
        <v>0</v>
      </c>
      <c r="I8508" s="156">
        <v>10.057579631999999</v>
      </c>
      <c r="J8508" s="156" t="s">
        <v>4328</v>
      </c>
      <c r="K8508" s="151" t="str">
        <f>IFERROR(IF(VLOOKUP(B8508,comp!$D:$L,1,FALSE)=B8508,"",""),"Novo")</f>
        <v/>
      </c>
    </row>
    <row r="8509" spans="1:11">
      <c r="A8509" s="151">
        <v>40354</v>
      </c>
      <c r="B8509" s="151">
        <v>40354</v>
      </c>
      <c r="C8509" s="151" t="s">
        <v>6365</v>
      </c>
      <c r="D8509" s="151" t="s">
        <v>727</v>
      </c>
      <c r="E8509" s="151">
        <v>1</v>
      </c>
      <c r="F8509" s="154" t="s">
        <v>10746</v>
      </c>
      <c r="G8509" s="156">
        <v>15.57</v>
      </c>
      <c r="H8509" s="156">
        <v>0</v>
      </c>
      <c r="I8509" s="156">
        <v>10.708082019000001</v>
      </c>
      <c r="J8509" s="156" t="s">
        <v>4328</v>
      </c>
      <c r="K8509" s="151" t="str">
        <f>IFERROR(IF(VLOOKUP(B8509,comp!$D:$L,1,FALSE)=B8509,"",""),"Novo")</f>
        <v/>
      </c>
    </row>
    <row r="8510" spans="1:11">
      <c r="A8510" s="151">
        <v>40354</v>
      </c>
      <c r="B8510" s="151">
        <v>40355</v>
      </c>
      <c r="C8510" s="151" t="s">
        <v>6366</v>
      </c>
      <c r="D8510" s="151" t="s">
        <v>727</v>
      </c>
      <c r="E8510" s="151">
        <v>0.80396319999999999</v>
      </c>
      <c r="F8510" s="154" t="s">
        <v>10747</v>
      </c>
      <c r="G8510" s="156">
        <v>10.057579631999999</v>
      </c>
      <c r="H8510" s="156">
        <v>0</v>
      </c>
      <c r="I8510" s="156">
        <v>19.608930715</v>
      </c>
      <c r="J8510" s="156" t="s">
        <v>4328</v>
      </c>
      <c r="K8510" s="151" t="str">
        <f>IFERROR(IF(VLOOKUP(B8510,comp!$D:$L,1,FALSE)=B8510,"",""),"Novo")</f>
        <v/>
      </c>
    </row>
    <row r="8511" spans="1:11">
      <c r="A8511" s="151">
        <v>40354</v>
      </c>
      <c r="B8511" s="151">
        <v>40356</v>
      </c>
      <c r="C8511" s="151" t="s">
        <v>6367</v>
      </c>
      <c r="D8511" s="151" t="s">
        <v>727</v>
      </c>
      <c r="E8511" s="151">
        <v>0.82944090000000004</v>
      </c>
      <c r="F8511" s="154" t="s">
        <v>9263</v>
      </c>
      <c r="G8511" s="156">
        <v>10.708082019000001</v>
      </c>
      <c r="H8511" s="156">
        <v>0</v>
      </c>
      <c r="I8511" s="156">
        <v>19.608930715</v>
      </c>
      <c r="J8511" s="156" t="s">
        <v>4328</v>
      </c>
      <c r="K8511" s="151" t="str">
        <f>IFERROR(IF(VLOOKUP(B8511,comp!$D:$L,1,FALSE)=B8511,"",""),"Novo")</f>
        <v/>
      </c>
    </row>
    <row r="8512" spans="1:11">
      <c r="A8512" s="151">
        <v>40354</v>
      </c>
      <c r="B8512" s="151">
        <v>40357</v>
      </c>
      <c r="C8512" s="151" t="s">
        <v>6368</v>
      </c>
      <c r="D8512" s="151" t="s">
        <v>727</v>
      </c>
      <c r="E8512" s="151">
        <v>1.1224345</v>
      </c>
      <c r="F8512" s="154" t="s">
        <v>10748</v>
      </c>
      <c r="G8512" s="156">
        <v>19.608930715</v>
      </c>
      <c r="H8512" s="156">
        <v>0</v>
      </c>
      <c r="I8512" s="156">
        <v>17.872271387999998</v>
      </c>
      <c r="J8512" s="156" t="s">
        <v>4328</v>
      </c>
      <c r="K8512" s="151" t="str">
        <f>IFERROR(IF(VLOOKUP(B8512,comp!$D:$L,1,FALSE)=B8512,"",""),"Novo")</f>
        <v/>
      </c>
    </row>
    <row r="8513" spans="1:11">
      <c r="A8513" s="151">
        <v>40354</v>
      </c>
      <c r="B8513" s="151">
        <v>40358</v>
      </c>
      <c r="C8513" s="151" t="s">
        <v>6369</v>
      </c>
      <c r="D8513" s="151" t="s">
        <v>727</v>
      </c>
      <c r="E8513" s="151">
        <v>1.1224345</v>
      </c>
      <c r="F8513" s="154" t="s">
        <v>10748</v>
      </c>
      <c r="G8513" s="156">
        <v>19.608930715</v>
      </c>
      <c r="H8513" s="156">
        <v>0</v>
      </c>
      <c r="I8513" s="156">
        <v>35.301005664000002</v>
      </c>
      <c r="J8513" s="156" t="s">
        <v>4328</v>
      </c>
      <c r="K8513" s="151" t="str">
        <f>IFERROR(IF(VLOOKUP(B8513,comp!$D:$L,1,FALSE)=B8513,"",""),"Novo")</f>
        <v/>
      </c>
    </row>
    <row r="8514" spans="1:11">
      <c r="A8514" s="151">
        <v>40354</v>
      </c>
      <c r="B8514" s="151">
        <v>40359</v>
      </c>
      <c r="C8514" s="151" t="s">
        <v>6370</v>
      </c>
      <c r="D8514" s="151" t="s">
        <v>727</v>
      </c>
      <c r="E8514" s="151">
        <v>1.0714790999999999</v>
      </c>
      <c r="F8514" s="154" t="s">
        <v>10749</v>
      </c>
      <c r="G8514" s="156">
        <v>17.872271387999998</v>
      </c>
      <c r="H8514" s="156">
        <v>0</v>
      </c>
      <c r="I8514" s="156">
        <v>134.92767219799998</v>
      </c>
      <c r="J8514" s="156" t="s">
        <v>4328</v>
      </c>
      <c r="K8514" s="151" t="str">
        <f>IFERROR(IF(VLOOKUP(B8514,comp!$D:$L,1,FALSE)=B8514,"",""),"Novo")</f>
        <v/>
      </c>
    </row>
    <row r="8515" spans="1:11">
      <c r="A8515" s="151">
        <v>40354</v>
      </c>
      <c r="B8515" s="151">
        <v>40360</v>
      </c>
      <c r="C8515" s="151" t="s">
        <v>6371</v>
      </c>
      <c r="D8515" s="151" t="s">
        <v>727</v>
      </c>
      <c r="E8515" s="151">
        <v>1.5060156</v>
      </c>
      <c r="F8515" s="154" t="s">
        <v>10750</v>
      </c>
      <c r="G8515" s="156">
        <v>35.301005664000002</v>
      </c>
      <c r="H8515" s="156">
        <v>0</v>
      </c>
      <c r="I8515" s="156">
        <v>40.246397792000003</v>
      </c>
      <c r="J8515" s="156" t="s">
        <v>4328</v>
      </c>
      <c r="K8515" s="151" t="str">
        <f>IFERROR(IF(VLOOKUP(B8515,comp!$D:$L,1,FALSE)=B8515,"",""),"Novo")</f>
        <v/>
      </c>
    </row>
    <row r="8516" spans="1:11">
      <c r="A8516" s="151">
        <v>40354</v>
      </c>
      <c r="B8516" s="151">
        <v>40361</v>
      </c>
      <c r="C8516" s="151" t="s">
        <v>6372</v>
      </c>
      <c r="D8516" s="151" t="s">
        <v>727</v>
      </c>
      <c r="E8516" s="151">
        <v>2.9440906</v>
      </c>
      <c r="F8516" s="154" t="s">
        <v>10751</v>
      </c>
      <c r="G8516" s="156">
        <v>134.92767219799998</v>
      </c>
      <c r="H8516" s="156">
        <v>0</v>
      </c>
      <c r="I8516" s="156">
        <v>82.149298823999999</v>
      </c>
      <c r="J8516" s="156" t="s">
        <v>4328</v>
      </c>
      <c r="K8516" s="151" t="str">
        <f>IFERROR(IF(VLOOKUP(B8516,comp!$D:$L,1,FALSE)=B8516,"",""),"Novo")</f>
        <v/>
      </c>
    </row>
    <row r="8517" spans="1:11">
      <c r="A8517" s="151">
        <v>40354</v>
      </c>
      <c r="B8517" s="151">
        <v>40362</v>
      </c>
      <c r="C8517" s="151" t="s">
        <v>6373</v>
      </c>
      <c r="D8517" s="151" t="s">
        <v>727</v>
      </c>
      <c r="E8517" s="151">
        <v>1.6079264</v>
      </c>
      <c r="F8517" s="154" t="s">
        <v>10752</v>
      </c>
      <c r="G8517" s="156">
        <v>40.246397792000003</v>
      </c>
      <c r="H8517" s="156">
        <v>0</v>
      </c>
      <c r="I8517" s="156">
        <v>220.70658031799999</v>
      </c>
      <c r="J8517" s="156" t="s">
        <v>4328</v>
      </c>
      <c r="K8517" s="151" t="str">
        <f>IFERROR(IF(VLOOKUP(B8517,comp!$D:$L,1,FALSE)=B8517,"",""),"Novo")</f>
        <v/>
      </c>
    </row>
    <row r="8518" spans="1:11">
      <c r="A8518" s="151">
        <v>40354</v>
      </c>
      <c r="B8518" s="151">
        <v>40363</v>
      </c>
      <c r="C8518" s="151" t="s">
        <v>6374</v>
      </c>
      <c r="D8518" s="151" t="s">
        <v>727</v>
      </c>
      <c r="E8518" s="151">
        <v>2.2972399000000001</v>
      </c>
      <c r="F8518" s="154" t="s">
        <v>10524</v>
      </c>
      <c r="G8518" s="156">
        <v>82.149298823999999</v>
      </c>
      <c r="H8518" s="156">
        <v>0</v>
      </c>
      <c r="I8518" s="156">
        <v>91.73368694700001</v>
      </c>
      <c r="J8518" s="156" t="s">
        <v>4328</v>
      </c>
      <c r="K8518" s="151" t="str">
        <f>IFERROR(IF(VLOOKUP(B8518,comp!$D:$L,1,FALSE)=B8518,"",""),"Novo")</f>
        <v/>
      </c>
    </row>
    <row r="8519" spans="1:11">
      <c r="A8519" s="151">
        <v>40354</v>
      </c>
      <c r="B8519" s="151">
        <v>40364</v>
      </c>
      <c r="C8519" s="151" t="s">
        <v>6375</v>
      </c>
      <c r="D8519" s="151" t="s">
        <v>727</v>
      </c>
      <c r="E8519" s="151">
        <v>3.7650389</v>
      </c>
      <c r="F8519" s="154" t="s">
        <v>10753</v>
      </c>
      <c r="G8519" s="156">
        <v>220.70658031799999</v>
      </c>
      <c r="H8519" s="156">
        <v>0</v>
      </c>
      <c r="I8519" s="156">
        <v>134.28025264800002</v>
      </c>
      <c r="J8519" s="156" t="s">
        <v>4328</v>
      </c>
      <c r="K8519" s="151" t="str">
        <f>IFERROR(IF(VLOOKUP(B8519,comp!$D:$L,1,FALSE)=B8519,"",""),"Novo")</f>
        <v/>
      </c>
    </row>
    <row r="8520" spans="1:11">
      <c r="A8520" s="151">
        <v>40354</v>
      </c>
      <c r="B8520" s="151">
        <v>40365</v>
      </c>
      <c r="C8520" s="151" t="s">
        <v>6376</v>
      </c>
      <c r="D8520" s="151" t="s">
        <v>727</v>
      </c>
      <c r="E8520" s="151">
        <v>2.4274593000000002</v>
      </c>
      <c r="F8520" s="154" t="s">
        <v>10754</v>
      </c>
      <c r="G8520" s="156">
        <v>91.73368694700001</v>
      </c>
      <c r="H8520" s="156">
        <v>0</v>
      </c>
      <c r="I8520" s="156">
        <v>548.94232494000005</v>
      </c>
      <c r="J8520" s="156" t="s">
        <v>4328</v>
      </c>
      <c r="K8520" s="151" t="str">
        <f>IFERROR(IF(VLOOKUP(B8520,comp!$D:$L,1,FALSE)=B8520,"",""),"Novo")</f>
        <v/>
      </c>
    </row>
    <row r="8521" spans="1:11">
      <c r="A8521" s="151">
        <v>40354</v>
      </c>
      <c r="B8521" s="151">
        <v>40366</v>
      </c>
      <c r="C8521" s="151" t="s">
        <v>6377</v>
      </c>
      <c r="D8521" s="151" t="s">
        <v>727</v>
      </c>
      <c r="E8521" s="151">
        <v>2.9370134000000001</v>
      </c>
      <c r="F8521" s="154" t="s">
        <v>8903</v>
      </c>
      <c r="G8521" s="156">
        <v>134.28025264800002</v>
      </c>
      <c r="H8521" s="156">
        <v>0</v>
      </c>
      <c r="I8521" s="156">
        <v>201.56099076800001</v>
      </c>
      <c r="J8521" s="156" t="s">
        <v>4328</v>
      </c>
      <c r="K8521" s="151" t="str">
        <f>IFERROR(IF(VLOOKUP(B8521,comp!$D:$L,1,FALSE)=B8521,"",""),"Novo")</f>
        <v/>
      </c>
    </row>
    <row r="8522" spans="1:11">
      <c r="A8522" s="151">
        <v>40354</v>
      </c>
      <c r="B8522" s="151">
        <v>40367</v>
      </c>
      <c r="C8522" s="151" t="s">
        <v>6378</v>
      </c>
      <c r="D8522" s="151" t="s">
        <v>727</v>
      </c>
      <c r="E8522" s="151">
        <v>5.9377212000000004</v>
      </c>
      <c r="F8522" s="154" t="s">
        <v>10755</v>
      </c>
      <c r="G8522" s="156">
        <v>548.94232494000005</v>
      </c>
      <c r="H8522" s="156">
        <v>0</v>
      </c>
      <c r="I8522" s="156">
        <v>333.52611420600005</v>
      </c>
      <c r="J8522" s="156" t="s">
        <v>4328</v>
      </c>
      <c r="K8522" s="151" t="str">
        <f>IFERROR(IF(VLOOKUP(B8522,comp!$D:$L,1,FALSE)=B8522,"",""),"Novo")</f>
        <v/>
      </c>
    </row>
    <row r="8523" spans="1:11">
      <c r="A8523" s="151">
        <v>40354</v>
      </c>
      <c r="B8523" s="151">
        <v>40368</v>
      </c>
      <c r="C8523" s="151" t="s">
        <v>6379</v>
      </c>
      <c r="D8523" s="151" t="s">
        <v>727</v>
      </c>
      <c r="E8523" s="151">
        <v>3.5980184</v>
      </c>
      <c r="F8523" s="154" t="s">
        <v>10756</v>
      </c>
      <c r="G8523" s="156">
        <v>201.56099076800001</v>
      </c>
      <c r="H8523" s="156">
        <v>0</v>
      </c>
      <c r="I8523" s="156">
        <v>2221.9957482</v>
      </c>
      <c r="J8523" s="156" t="s">
        <v>4328</v>
      </c>
      <c r="K8523" s="151" t="str">
        <f>IFERROR(IF(VLOOKUP(B8523,comp!$D:$L,1,FALSE)=B8523,"",""),"Novo")</f>
        <v/>
      </c>
    </row>
    <row r="8524" spans="1:11">
      <c r="A8524" s="151">
        <v>40354</v>
      </c>
      <c r="B8524" s="151">
        <v>40369</v>
      </c>
      <c r="C8524" s="151" t="s">
        <v>6380</v>
      </c>
      <c r="D8524" s="151" t="s">
        <v>727</v>
      </c>
      <c r="E8524" s="151">
        <v>4.6284501000000002</v>
      </c>
      <c r="F8524" s="154" t="s">
        <v>10757</v>
      </c>
      <c r="G8524" s="156">
        <v>333.52611420600005</v>
      </c>
      <c r="H8524" s="156">
        <v>0</v>
      </c>
      <c r="I8524" s="156">
        <v>545.52458649599998</v>
      </c>
      <c r="J8524" s="156" t="s">
        <v>4328</v>
      </c>
      <c r="K8524" s="151" t="str">
        <f>IFERROR(IF(VLOOKUP(B8524,comp!$D:$L,1,FALSE)=B8524,"",""),"Novo")</f>
        <v/>
      </c>
    </row>
    <row r="8525" spans="1:11">
      <c r="A8525" s="151">
        <v>40354</v>
      </c>
      <c r="B8525" s="151">
        <v>40370</v>
      </c>
      <c r="C8525" s="151" t="s">
        <v>6381</v>
      </c>
      <c r="D8525" s="151" t="s">
        <v>727</v>
      </c>
      <c r="E8525" s="151">
        <v>11.946213699999999</v>
      </c>
      <c r="F8525" s="154" t="s">
        <v>10758</v>
      </c>
      <c r="G8525" s="156">
        <v>2221.9957482</v>
      </c>
      <c r="H8525" s="156">
        <v>0</v>
      </c>
      <c r="I8525" s="156">
        <v>1346.454783249</v>
      </c>
      <c r="J8525" s="156" t="s">
        <v>4328</v>
      </c>
      <c r="K8525" s="151" t="str">
        <f>IFERROR(IF(VLOOKUP(B8525,comp!$D:$L,1,FALSE)=B8525,"",""),"Novo")</f>
        <v/>
      </c>
    </row>
    <row r="8526" spans="1:11">
      <c r="A8526" s="151">
        <v>40354</v>
      </c>
      <c r="B8526" s="151">
        <v>40371</v>
      </c>
      <c r="C8526" s="151" t="s">
        <v>6382</v>
      </c>
      <c r="D8526" s="151" t="s">
        <v>727</v>
      </c>
      <c r="E8526" s="151">
        <v>5.9193205999999998</v>
      </c>
      <c r="F8526" s="154" t="s">
        <v>9949</v>
      </c>
      <c r="G8526" s="156">
        <v>545.52458649599998</v>
      </c>
      <c r="H8526" s="156">
        <v>0</v>
      </c>
      <c r="I8526" s="156">
        <v>4063.1249331839999</v>
      </c>
      <c r="J8526" s="156" t="s">
        <v>4328</v>
      </c>
      <c r="K8526" s="151" t="str">
        <f>IFERROR(IF(VLOOKUP(B8526,comp!$D:$L,1,FALSE)=B8526,"",""),"Novo")</f>
        <v/>
      </c>
    </row>
    <row r="8527" spans="1:11">
      <c r="A8527" s="151">
        <v>40354</v>
      </c>
      <c r="B8527" s="151">
        <v>40372</v>
      </c>
      <c r="C8527" s="151" t="s">
        <v>6383</v>
      </c>
      <c r="D8527" s="151" t="s">
        <v>727</v>
      </c>
      <c r="E8527" s="151">
        <v>9.2993631000000008</v>
      </c>
      <c r="F8527" s="154" t="s">
        <v>10759</v>
      </c>
      <c r="G8527" s="156">
        <v>1346.454783249</v>
      </c>
      <c r="H8527" s="156">
        <v>0</v>
      </c>
      <c r="I8527" s="156">
        <v>1376.75135477</v>
      </c>
      <c r="J8527" s="156" t="s">
        <v>4328</v>
      </c>
      <c r="K8527" s="151" t="str">
        <f>IFERROR(IF(VLOOKUP(B8527,comp!$D:$L,1,FALSE)=B8527,"",""),"Novo")</f>
        <v/>
      </c>
    </row>
    <row r="8528" spans="1:11">
      <c r="A8528" s="151">
        <v>40354</v>
      </c>
      <c r="B8528" s="151">
        <v>40373</v>
      </c>
      <c r="C8528" s="151" t="s">
        <v>6384</v>
      </c>
      <c r="D8528" s="151" t="s">
        <v>727</v>
      </c>
      <c r="E8528" s="151">
        <v>16.154281699999999</v>
      </c>
      <c r="F8528" s="154" t="s">
        <v>10760</v>
      </c>
      <c r="G8528" s="156">
        <v>4063.1249331839999</v>
      </c>
      <c r="H8528" s="156">
        <v>0</v>
      </c>
      <c r="I8528" s="156">
        <v>2467.4083476000001</v>
      </c>
      <c r="J8528" s="156" t="s">
        <v>4328</v>
      </c>
      <c r="K8528" s="151" t="str">
        <f>IFERROR(IF(VLOOKUP(B8528,comp!$D:$L,1,FALSE)=B8528,"",""),"Novo")</f>
        <v/>
      </c>
    </row>
    <row r="8529" spans="1:11">
      <c r="A8529" s="151">
        <v>40354</v>
      </c>
      <c r="B8529" s="151">
        <v>40374</v>
      </c>
      <c r="C8529" s="151" t="s">
        <v>6385</v>
      </c>
      <c r="D8529" s="151" t="s">
        <v>727</v>
      </c>
      <c r="E8529" s="151">
        <v>9.403397</v>
      </c>
      <c r="F8529" s="154" t="s">
        <v>10761</v>
      </c>
      <c r="G8529" s="156">
        <v>1376.75135477</v>
      </c>
      <c r="H8529" s="156">
        <v>0</v>
      </c>
      <c r="I8529" s="156">
        <v>28.030743050999998</v>
      </c>
      <c r="J8529" s="156" t="s">
        <v>4328</v>
      </c>
      <c r="K8529" s="151" t="str">
        <f>IFERROR(IF(VLOOKUP(B8529,comp!$D:$L,1,FALSE)=B8529,"",""),"Novo")</f>
        <v/>
      </c>
    </row>
    <row r="8530" spans="1:11">
      <c r="A8530" s="151">
        <v>40354</v>
      </c>
      <c r="B8530" s="151">
        <v>40375</v>
      </c>
      <c r="C8530" s="151" t="s">
        <v>6386</v>
      </c>
      <c r="D8530" s="151" t="s">
        <v>727</v>
      </c>
      <c r="E8530" s="151">
        <v>12.588818099999999</v>
      </c>
      <c r="F8530" s="154" t="s">
        <v>10762</v>
      </c>
      <c r="G8530" s="156">
        <v>2467.4083476000001</v>
      </c>
      <c r="H8530" s="156">
        <v>0</v>
      </c>
      <c r="I8530" s="156">
        <v>28.030743050999998</v>
      </c>
      <c r="J8530" s="156" t="s">
        <v>4328</v>
      </c>
      <c r="K8530" s="151" t="str">
        <f>IFERROR(IF(VLOOKUP(B8530,comp!$D:$L,1,FALSE)=B8530,"",""),"Novo")</f>
        <v/>
      </c>
    </row>
    <row r="8531" spans="1:11">
      <c r="A8531" s="151">
        <v>40354</v>
      </c>
      <c r="B8531" s="151">
        <v>40378</v>
      </c>
      <c r="C8531" s="151" t="s">
        <v>6387</v>
      </c>
      <c r="D8531" s="151" t="s">
        <v>727</v>
      </c>
      <c r="E8531" s="151">
        <v>1.3418258999999999</v>
      </c>
      <c r="F8531" s="154" t="s">
        <v>10763</v>
      </c>
      <c r="G8531" s="156">
        <v>28.030743050999998</v>
      </c>
      <c r="H8531" s="156">
        <v>0</v>
      </c>
      <c r="I8531" s="156">
        <v>49.826468419999998</v>
      </c>
      <c r="J8531" s="156" t="s">
        <v>4328</v>
      </c>
      <c r="K8531" s="151" t="str">
        <f>IFERROR(IF(VLOOKUP(B8531,comp!$D:$L,1,FALSE)=B8531,"",""),"Novo")</f>
        <v/>
      </c>
    </row>
    <row r="8532" spans="1:11">
      <c r="A8532" s="151">
        <v>40354</v>
      </c>
      <c r="B8532" s="151">
        <v>40379</v>
      </c>
      <c r="C8532" s="151" t="s">
        <v>6388</v>
      </c>
      <c r="D8532" s="151" t="s">
        <v>727</v>
      </c>
      <c r="E8532" s="151">
        <v>1.3418258999999999</v>
      </c>
      <c r="F8532" s="154" t="s">
        <v>10763</v>
      </c>
      <c r="G8532" s="156">
        <v>28.030743050999998</v>
      </c>
      <c r="H8532" s="156">
        <v>0</v>
      </c>
      <c r="I8532" s="156">
        <v>49.826468419999998</v>
      </c>
      <c r="J8532" s="156" t="s">
        <v>4328</v>
      </c>
      <c r="K8532" s="151" t="str">
        <f>IFERROR(IF(VLOOKUP(B8532,comp!$D:$L,1,FALSE)=B8532,"",""),"Novo")</f>
        <v/>
      </c>
    </row>
    <row r="8533" spans="1:11">
      <c r="A8533" s="151">
        <v>40354</v>
      </c>
      <c r="B8533" s="151">
        <v>40380</v>
      </c>
      <c r="C8533" s="151" t="s">
        <v>6389</v>
      </c>
      <c r="D8533" s="151" t="s">
        <v>727</v>
      </c>
      <c r="E8533" s="151">
        <v>1.7891011999999999</v>
      </c>
      <c r="F8533" s="154" t="s">
        <v>10764</v>
      </c>
      <c r="G8533" s="156">
        <v>49.826468419999998</v>
      </c>
      <c r="H8533" s="156">
        <v>0</v>
      </c>
      <c r="I8533" s="156">
        <v>100.37766329300001</v>
      </c>
      <c r="J8533" s="156" t="s">
        <v>4328</v>
      </c>
      <c r="K8533" s="151" t="str">
        <f>IFERROR(IF(VLOOKUP(B8533,comp!$D:$L,1,FALSE)=B8533,"",""),"Novo")</f>
        <v/>
      </c>
    </row>
    <row r="8534" spans="1:11">
      <c r="A8534" s="151">
        <v>40354</v>
      </c>
      <c r="B8534" s="151">
        <v>40381</v>
      </c>
      <c r="C8534" s="151" t="s">
        <v>6390</v>
      </c>
      <c r="D8534" s="151" t="s">
        <v>727</v>
      </c>
      <c r="E8534" s="151">
        <v>1.7891011999999999</v>
      </c>
      <c r="F8534" s="154" t="s">
        <v>10764</v>
      </c>
      <c r="G8534" s="156">
        <v>49.826468419999998</v>
      </c>
      <c r="H8534" s="156">
        <v>0</v>
      </c>
      <c r="I8534" s="156">
        <v>234.49630368000001</v>
      </c>
      <c r="J8534" s="156" t="s">
        <v>4328</v>
      </c>
      <c r="K8534" s="151" t="str">
        <f>IFERROR(IF(VLOOKUP(B8534,comp!$D:$L,1,FALSE)=B8534,"",""),"Novo")</f>
        <v/>
      </c>
    </row>
    <row r="8535" spans="1:11">
      <c r="A8535" s="151">
        <v>40354</v>
      </c>
      <c r="B8535" s="151">
        <v>40382</v>
      </c>
      <c r="C8535" s="151" t="s">
        <v>6391</v>
      </c>
      <c r="D8535" s="151" t="s">
        <v>727</v>
      </c>
      <c r="E8535" s="151">
        <v>2.5392781000000002</v>
      </c>
      <c r="F8535" s="154" t="s">
        <v>10765</v>
      </c>
      <c r="G8535" s="156">
        <v>100.37766329300001</v>
      </c>
      <c r="H8535" s="156">
        <v>0</v>
      </c>
      <c r="I8535" s="156">
        <v>234.49630368000001</v>
      </c>
      <c r="J8535" s="156" t="s">
        <v>4328</v>
      </c>
      <c r="K8535" s="151" t="str">
        <f>IFERROR(IF(VLOOKUP(B8535,comp!$D:$L,1,FALSE)=B8535,"",""),"Novo")</f>
        <v/>
      </c>
    </row>
    <row r="8536" spans="1:11">
      <c r="A8536" s="151">
        <v>40354</v>
      </c>
      <c r="B8536" s="151">
        <v>40383</v>
      </c>
      <c r="C8536" s="151" t="s">
        <v>6392</v>
      </c>
      <c r="D8536" s="151" t="s">
        <v>727</v>
      </c>
      <c r="E8536" s="151">
        <v>3.8811040000000001</v>
      </c>
      <c r="F8536" s="154" t="s">
        <v>10766</v>
      </c>
      <c r="G8536" s="156">
        <v>234.49630368000001</v>
      </c>
      <c r="H8536" s="156">
        <v>0</v>
      </c>
      <c r="I8536" s="156">
        <v>500.32738774800004</v>
      </c>
      <c r="J8536" s="156" t="s">
        <v>4328</v>
      </c>
      <c r="K8536" s="151" t="str">
        <f>IFERROR(IF(VLOOKUP(B8536,comp!$D:$L,1,FALSE)=B8536,"",""),"Novo")</f>
        <v/>
      </c>
    </row>
    <row r="8537" spans="1:11">
      <c r="A8537" s="151">
        <v>40354</v>
      </c>
      <c r="B8537" s="151">
        <v>40384</v>
      </c>
      <c r="C8537" s="151" t="s">
        <v>6393</v>
      </c>
      <c r="D8537" s="151" t="s">
        <v>727</v>
      </c>
      <c r="E8537" s="151">
        <v>3.8811040000000001</v>
      </c>
      <c r="F8537" s="154" t="s">
        <v>10766</v>
      </c>
      <c r="G8537" s="156">
        <v>234.49630368000001</v>
      </c>
      <c r="H8537" s="156">
        <v>0</v>
      </c>
      <c r="I8537" s="156">
        <v>500.32738774800004</v>
      </c>
      <c r="J8537" s="156" t="s">
        <v>4328</v>
      </c>
      <c r="K8537" s="151" t="str">
        <f>IFERROR(IF(VLOOKUP(B8537,comp!$D:$L,1,FALSE)=B8537,"",""),"Novo")</f>
        <v/>
      </c>
    </row>
    <row r="8538" spans="1:11">
      <c r="A8538" s="151">
        <v>40354</v>
      </c>
      <c r="B8538" s="151">
        <v>40385</v>
      </c>
      <c r="C8538" s="151" t="s">
        <v>6394</v>
      </c>
      <c r="D8538" s="151" t="s">
        <v>727</v>
      </c>
      <c r="E8538" s="151">
        <v>5.6687897999999999</v>
      </c>
      <c r="F8538" s="154" t="s">
        <v>10767</v>
      </c>
      <c r="G8538" s="156">
        <v>500.32738774800004</v>
      </c>
      <c r="H8538" s="156">
        <v>0</v>
      </c>
      <c r="I8538" s="156">
        <v>1207.587606992</v>
      </c>
      <c r="J8538" s="156" t="s">
        <v>4328</v>
      </c>
      <c r="K8538" s="151" t="str">
        <f>IFERROR(IF(VLOOKUP(B8538,comp!$D:$L,1,FALSE)=B8538,"",""),"Novo")</f>
        <v/>
      </c>
    </row>
    <row r="8539" spans="1:11">
      <c r="A8539" s="151">
        <v>40354</v>
      </c>
      <c r="B8539" s="151">
        <v>40386</v>
      </c>
      <c r="C8539" s="151" t="s">
        <v>6395</v>
      </c>
      <c r="D8539" s="151" t="s">
        <v>727</v>
      </c>
      <c r="E8539" s="151">
        <v>5.6687897999999999</v>
      </c>
      <c r="F8539" s="154" t="s">
        <v>10767</v>
      </c>
      <c r="G8539" s="156">
        <v>500.32738774800004</v>
      </c>
      <c r="H8539" s="156">
        <v>0</v>
      </c>
      <c r="I8539" s="156">
        <v>1011.29953504</v>
      </c>
      <c r="J8539" s="156" t="s">
        <v>4328</v>
      </c>
      <c r="K8539" s="151" t="str">
        <f>IFERROR(IF(VLOOKUP(B8539,comp!$D:$L,1,FALSE)=B8539,"",""),"Novo")</f>
        <v/>
      </c>
    </row>
    <row r="8540" spans="1:11">
      <c r="A8540" s="151">
        <v>40354</v>
      </c>
      <c r="B8540" s="151">
        <v>40387</v>
      </c>
      <c r="C8540" s="151" t="s">
        <v>6396</v>
      </c>
      <c r="D8540" s="151" t="s">
        <v>727</v>
      </c>
      <c r="E8540" s="151">
        <v>8.8067940999999994</v>
      </c>
      <c r="F8540" s="154" t="s">
        <v>10768</v>
      </c>
      <c r="G8540" s="156">
        <v>1207.587606992</v>
      </c>
      <c r="H8540" s="156">
        <v>0</v>
      </c>
      <c r="I8540" s="156">
        <v>4036.4106051389999</v>
      </c>
      <c r="J8540" s="156" t="s">
        <v>4328</v>
      </c>
      <c r="K8540" s="151" t="str">
        <f>IFERROR(IF(VLOOKUP(B8540,comp!$D:$L,1,FALSE)=B8540,"",""),"Novo")</f>
        <v/>
      </c>
    </row>
    <row r="8541" spans="1:11">
      <c r="A8541" s="151">
        <v>40354</v>
      </c>
      <c r="B8541" s="151">
        <v>40388</v>
      </c>
      <c r="C8541" s="151" t="s">
        <v>6397</v>
      </c>
      <c r="D8541" s="151" t="s">
        <v>727</v>
      </c>
      <c r="E8541" s="151">
        <v>8.0594479999999997</v>
      </c>
      <c r="F8541" s="154" t="s">
        <v>10769</v>
      </c>
      <c r="G8541" s="156">
        <v>1011.29953504</v>
      </c>
      <c r="H8541" s="156">
        <v>0</v>
      </c>
      <c r="I8541" s="156">
        <v>20661.327759060001</v>
      </c>
      <c r="J8541" s="156" t="s">
        <v>4328</v>
      </c>
      <c r="K8541" s="151" t="str">
        <f>IFERROR(IF(VLOOKUP(B8541,comp!$D:$L,1,FALSE)=B8541,"",""),"Novo")</f>
        <v/>
      </c>
    </row>
    <row r="8542" spans="1:11">
      <c r="A8542" s="151">
        <v>40354</v>
      </c>
      <c r="B8542" s="151">
        <v>40389</v>
      </c>
      <c r="C8542" s="151" t="s">
        <v>6398</v>
      </c>
      <c r="D8542" s="151" t="s">
        <v>727</v>
      </c>
      <c r="E8542" s="151">
        <v>16.101203099999999</v>
      </c>
      <c r="F8542" s="154" t="s">
        <v>10770</v>
      </c>
      <c r="G8542" s="156">
        <v>4036.4106051389999</v>
      </c>
      <c r="H8542" s="156">
        <v>0</v>
      </c>
      <c r="I8542" s="156">
        <v>27191.835436121997</v>
      </c>
      <c r="J8542" s="156" t="s">
        <v>4328</v>
      </c>
      <c r="K8542" s="151" t="str">
        <f>IFERROR(IF(VLOOKUP(B8542,comp!$D:$L,1,FALSE)=B8542,"",""),"Novo")</f>
        <v/>
      </c>
    </row>
    <row r="8543" spans="1:11">
      <c r="A8543" s="151">
        <v>40354</v>
      </c>
      <c r="B8543" s="151">
        <v>40390</v>
      </c>
      <c r="C8543" s="151" t="s">
        <v>6399</v>
      </c>
      <c r="D8543" s="151" t="s">
        <v>727</v>
      </c>
      <c r="E8543" s="151">
        <v>36.428167000000002</v>
      </c>
      <c r="F8543" s="154" t="s">
        <v>10771</v>
      </c>
      <c r="G8543" s="156">
        <v>20661.327759060001</v>
      </c>
      <c r="H8543" s="156">
        <v>0</v>
      </c>
      <c r="I8543" s="156">
        <v>66.306497859000004</v>
      </c>
      <c r="J8543" s="156" t="s">
        <v>4328</v>
      </c>
      <c r="K8543" s="151" t="str">
        <f>IFERROR(IF(VLOOKUP(B8543,comp!$D:$L,1,FALSE)=B8543,"",""),"Novo")</f>
        <v/>
      </c>
    </row>
    <row r="8544" spans="1:11">
      <c r="A8544" s="151">
        <v>40354</v>
      </c>
      <c r="B8544" s="151">
        <v>40391</v>
      </c>
      <c r="C8544" s="151" t="s">
        <v>6400</v>
      </c>
      <c r="D8544" s="151" t="s">
        <v>727</v>
      </c>
      <c r="E8544" s="151">
        <v>41.790516599999997</v>
      </c>
      <c r="F8544" s="154" t="s">
        <v>10772</v>
      </c>
      <c r="G8544" s="156">
        <v>27191.835436121997</v>
      </c>
      <c r="H8544" s="156">
        <v>0</v>
      </c>
      <c r="I8544" s="156">
        <v>109.99524425800001</v>
      </c>
      <c r="J8544" s="156" t="s">
        <v>4328</v>
      </c>
      <c r="K8544" s="151" t="str">
        <f>IFERROR(IF(VLOOKUP(B8544,comp!$D:$L,1,FALSE)=B8544,"",""),"Novo")</f>
        <v/>
      </c>
    </row>
    <row r="8545" spans="1:11">
      <c r="A8545" s="151">
        <v>40354</v>
      </c>
      <c r="B8545" s="151">
        <v>40392</v>
      </c>
      <c r="C8545" s="151" t="s">
        <v>6401</v>
      </c>
      <c r="D8545" s="151" t="s">
        <v>727</v>
      </c>
      <c r="E8545" s="151">
        <v>2.0636942999999999</v>
      </c>
      <c r="F8545" s="154" t="s">
        <v>10773</v>
      </c>
      <c r="G8545" s="156">
        <v>66.306497859000004</v>
      </c>
      <c r="H8545" s="156">
        <v>0</v>
      </c>
      <c r="I8545" s="156">
        <v>271.45010663100004</v>
      </c>
      <c r="J8545" s="156" t="s">
        <v>4328</v>
      </c>
      <c r="K8545" s="151" t="str">
        <f>IFERROR(IF(VLOOKUP(B8545,comp!$D:$L,1,FALSE)=B8545,"",""),"Novo")</f>
        <v/>
      </c>
    </row>
    <row r="8546" spans="1:11">
      <c r="A8546" s="151">
        <v>40354</v>
      </c>
      <c r="B8546" s="151">
        <v>40393</v>
      </c>
      <c r="C8546" s="151" t="s">
        <v>6402</v>
      </c>
      <c r="D8546" s="151" t="s">
        <v>727</v>
      </c>
      <c r="E8546" s="151">
        <v>2.6581741000000001</v>
      </c>
      <c r="F8546" s="154" t="s">
        <v>9971</v>
      </c>
      <c r="G8546" s="156">
        <v>109.99524425800001</v>
      </c>
      <c r="H8546" s="156">
        <v>0</v>
      </c>
      <c r="I8546" s="156">
        <v>640.36850425</v>
      </c>
      <c r="J8546" s="156" t="s">
        <v>4328</v>
      </c>
      <c r="K8546" s="151" t="str">
        <f>IFERROR(IF(VLOOKUP(B8546,comp!$D:$L,1,FALSE)=B8546,"",""),"Novo")</f>
        <v/>
      </c>
    </row>
    <row r="8547" spans="1:11">
      <c r="A8547" s="151">
        <v>40354</v>
      </c>
      <c r="B8547" s="151">
        <v>40394</v>
      </c>
      <c r="C8547" s="151" t="s">
        <v>6403</v>
      </c>
      <c r="D8547" s="151" t="s">
        <v>727</v>
      </c>
      <c r="E8547" s="151">
        <v>4.1755130999999999</v>
      </c>
      <c r="F8547" s="154" t="s">
        <v>10774</v>
      </c>
      <c r="G8547" s="156">
        <v>271.45010663100004</v>
      </c>
      <c r="H8547" s="156">
        <v>0</v>
      </c>
      <c r="I8547" s="156">
        <v>1087.2886626690001</v>
      </c>
      <c r="J8547" s="156" t="s">
        <v>4328</v>
      </c>
      <c r="K8547" s="151" t="str">
        <f>IFERROR(IF(VLOOKUP(B8547,comp!$D:$L,1,FALSE)=B8547,"",""),"Novo")</f>
        <v/>
      </c>
    </row>
    <row r="8548" spans="1:11">
      <c r="A8548" s="151">
        <v>40354</v>
      </c>
      <c r="B8548" s="151">
        <v>40395</v>
      </c>
      <c r="C8548" s="151" t="s">
        <v>6404</v>
      </c>
      <c r="D8548" s="151" t="s">
        <v>727</v>
      </c>
      <c r="E8548" s="151">
        <v>6.4133050000000003</v>
      </c>
      <c r="F8548" s="154" t="s">
        <v>10775</v>
      </c>
      <c r="G8548" s="156">
        <v>640.36850425</v>
      </c>
      <c r="H8548" s="156">
        <v>0</v>
      </c>
      <c r="I8548" s="156">
        <v>2934.9879645639999</v>
      </c>
      <c r="J8548" s="156" t="s">
        <v>4328</v>
      </c>
      <c r="K8548" s="151" t="str">
        <f>IFERROR(IF(VLOOKUP(B8548,comp!$D:$L,1,FALSE)=B8548,"",""),"Novo")</f>
        <v/>
      </c>
    </row>
    <row r="8549" spans="1:11">
      <c r="A8549" s="151">
        <v>40354</v>
      </c>
      <c r="B8549" s="151">
        <v>40396</v>
      </c>
      <c r="C8549" s="151" t="s">
        <v>6405</v>
      </c>
      <c r="D8549" s="151" t="s">
        <v>727</v>
      </c>
      <c r="E8549" s="151">
        <v>8.3566879000000007</v>
      </c>
      <c r="F8549" s="154" t="s">
        <v>10776</v>
      </c>
      <c r="G8549" s="156">
        <v>1087.2886626690001</v>
      </c>
      <c r="H8549" s="156">
        <v>0</v>
      </c>
      <c r="I8549" s="156">
        <v>11190.873625758</v>
      </c>
      <c r="J8549" s="156" t="s">
        <v>4328</v>
      </c>
      <c r="K8549" s="151" t="str">
        <f>IFERROR(IF(VLOOKUP(B8549,comp!$D:$L,1,FALSE)=B8549,"",""),"Novo")</f>
        <v/>
      </c>
    </row>
    <row r="8550" spans="1:11">
      <c r="A8550" s="151">
        <v>40354</v>
      </c>
      <c r="B8550" s="151">
        <v>40397</v>
      </c>
      <c r="C8550" s="151" t="s">
        <v>6406</v>
      </c>
      <c r="D8550" s="151" t="s">
        <v>727</v>
      </c>
      <c r="E8550" s="151">
        <v>13.7296532</v>
      </c>
      <c r="F8550" s="154" t="s">
        <v>10777</v>
      </c>
      <c r="G8550" s="156">
        <v>2934.9879645639999</v>
      </c>
      <c r="H8550" s="156">
        <v>0</v>
      </c>
      <c r="I8550" s="156">
        <v>29951.468399814003</v>
      </c>
      <c r="J8550" s="156" t="s">
        <v>4328</v>
      </c>
      <c r="K8550" s="151" t="str">
        <f>IFERROR(IF(VLOOKUP(B8550,comp!$D:$L,1,FALSE)=B8550,"",""),"Novo")</f>
        <v/>
      </c>
    </row>
    <row r="8551" spans="1:11">
      <c r="A8551" s="151">
        <v>40354</v>
      </c>
      <c r="B8551" s="151">
        <v>40398</v>
      </c>
      <c r="C8551" s="151" t="s">
        <v>6407</v>
      </c>
      <c r="D8551" s="151" t="s">
        <v>727</v>
      </c>
      <c r="E8551" s="151">
        <v>26.809624899999999</v>
      </c>
      <c r="F8551" s="154" t="s">
        <v>10778</v>
      </c>
      <c r="G8551" s="156">
        <v>11190.873625758</v>
      </c>
      <c r="H8551" s="156">
        <v>0</v>
      </c>
      <c r="I8551" s="156">
        <v>4657.9561214600008</v>
      </c>
      <c r="J8551" s="156" t="s">
        <v>4328</v>
      </c>
      <c r="K8551" s="151" t="str">
        <f>IFERROR(IF(VLOOKUP(B8551,comp!$D:$L,1,FALSE)=B8551,"",""),"Novo")</f>
        <v/>
      </c>
    </row>
    <row r="8552" spans="1:11">
      <c r="A8552" s="151">
        <v>40354</v>
      </c>
      <c r="B8552" s="151">
        <v>40399</v>
      </c>
      <c r="C8552" s="151" t="s">
        <v>6408</v>
      </c>
      <c r="D8552" s="151" t="s">
        <v>727</v>
      </c>
      <c r="E8552" s="151">
        <v>43.859872600000003</v>
      </c>
      <c r="F8552" s="154" t="s">
        <v>10779</v>
      </c>
      <c r="G8552" s="156">
        <v>29951.468399814003</v>
      </c>
      <c r="H8552" s="156">
        <v>0</v>
      </c>
      <c r="I8552" s="156">
        <v>100.37766329300001</v>
      </c>
      <c r="J8552" s="156" t="s">
        <v>4328</v>
      </c>
      <c r="K8552" s="151" t="str">
        <f>IFERROR(IF(VLOOKUP(B8552,comp!$D:$L,1,FALSE)=B8552,"",""),"Novo")</f>
        <v/>
      </c>
    </row>
    <row r="8553" spans="1:11">
      <c r="A8553" s="151">
        <v>40354</v>
      </c>
      <c r="B8553" s="151">
        <v>40422</v>
      </c>
      <c r="C8553" s="151" t="s">
        <v>6409</v>
      </c>
      <c r="D8553" s="151" t="s">
        <v>727</v>
      </c>
      <c r="E8553" s="151">
        <v>17.296532200000001</v>
      </c>
      <c r="F8553" s="154" t="s">
        <v>10780</v>
      </c>
      <c r="G8553" s="156">
        <v>4657.9561214600008</v>
      </c>
      <c r="H8553" s="156">
        <v>0</v>
      </c>
      <c r="I8553" s="156">
        <v>22.27</v>
      </c>
      <c r="J8553" s="156" t="s">
        <v>4328</v>
      </c>
      <c r="K8553" s="151" t="str">
        <f>IFERROR(IF(VLOOKUP(B8553,comp!$D:$L,1,FALSE)=B8553,"",""),"Novo")</f>
        <v/>
      </c>
    </row>
    <row r="8554" spans="1:11">
      <c r="A8554" s="151">
        <v>40354</v>
      </c>
      <c r="B8554" s="151">
        <v>40423</v>
      </c>
      <c r="C8554" s="151" t="s">
        <v>6410</v>
      </c>
      <c r="D8554" s="151" t="s">
        <v>727</v>
      </c>
      <c r="E8554" s="151">
        <v>2.5392781000000002</v>
      </c>
      <c r="F8554" s="154" t="s">
        <v>10765</v>
      </c>
      <c r="G8554" s="156">
        <v>100.37766329300001</v>
      </c>
      <c r="H8554" s="156">
        <v>0</v>
      </c>
      <c r="I8554" s="156">
        <v>26.233044852000003</v>
      </c>
      <c r="J8554" s="156" t="s">
        <v>4328</v>
      </c>
      <c r="K8554" s="151" t="str">
        <f>IFERROR(IF(VLOOKUP(B8554,comp!$D:$L,1,FALSE)=B8554,"",""),"Novo")</f>
        <v/>
      </c>
    </row>
    <row r="8555" spans="1:11">
      <c r="A8555" s="151">
        <v>40410</v>
      </c>
      <c r="B8555" s="151">
        <v>40410</v>
      </c>
      <c r="C8555" s="151" t="s">
        <v>6411</v>
      </c>
      <c r="D8555" s="151" t="s">
        <v>727</v>
      </c>
      <c r="E8555" s="151">
        <v>1</v>
      </c>
      <c r="F8555" s="154" t="s">
        <v>7967</v>
      </c>
      <c r="G8555" s="156">
        <v>22.27</v>
      </c>
      <c r="H8555" s="156">
        <v>0</v>
      </c>
      <c r="I8555" s="156">
        <v>33.035715431999996</v>
      </c>
      <c r="J8555" s="156" t="s">
        <v>4328</v>
      </c>
      <c r="K8555" s="151" t="str">
        <f>IFERROR(IF(VLOOKUP(B8555,comp!$D:$L,1,FALSE)=B8555,"",""),"Novo")</f>
        <v/>
      </c>
    </row>
    <row r="8556" spans="1:11">
      <c r="A8556" s="151">
        <v>40410</v>
      </c>
      <c r="B8556" s="151">
        <v>40411</v>
      </c>
      <c r="C8556" s="151" t="s">
        <v>6412</v>
      </c>
      <c r="D8556" s="151" t="s">
        <v>727</v>
      </c>
      <c r="E8556" s="151">
        <v>1.0853556</v>
      </c>
      <c r="F8556" s="154" t="s">
        <v>10189</v>
      </c>
      <c r="G8556" s="156">
        <v>26.233044852000003</v>
      </c>
      <c r="H8556" s="156">
        <v>0</v>
      </c>
      <c r="I8556" s="156">
        <v>20.146108890000001</v>
      </c>
      <c r="J8556" s="156" t="s">
        <v>4328</v>
      </c>
      <c r="K8556" s="151" t="str">
        <f>IFERROR(IF(VLOOKUP(B8556,comp!$D:$L,1,FALSE)=B8556,"",""),"Novo")</f>
        <v/>
      </c>
    </row>
    <row r="8557" spans="1:11">
      <c r="A8557" s="151">
        <v>40410</v>
      </c>
      <c r="B8557" s="151">
        <v>40412</v>
      </c>
      <c r="C8557" s="151" t="s">
        <v>6413</v>
      </c>
      <c r="D8557" s="151" t="s">
        <v>727</v>
      </c>
      <c r="E8557" s="151">
        <v>1.2181310999999999</v>
      </c>
      <c r="F8557" s="154" t="s">
        <v>10781</v>
      </c>
      <c r="G8557" s="156">
        <v>33.035715431999996</v>
      </c>
      <c r="H8557" s="156">
        <v>0</v>
      </c>
      <c r="I8557" s="156">
        <v>17.065301722999997</v>
      </c>
      <c r="J8557" s="156" t="s">
        <v>4328</v>
      </c>
      <c r="K8557" s="151" t="str">
        <f>IFERROR(IF(VLOOKUP(B8557,comp!$D:$L,1,FALSE)=B8557,"",""),"Novo")</f>
        <v/>
      </c>
    </row>
    <row r="8558" spans="1:11">
      <c r="A8558" s="151">
        <v>40410</v>
      </c>
      <c r="B8558" s="151">
        <v>40413</v>
      </c>
      <c r="C8558" s="151" t="s">
        <v>6414</v>
      </c>
      <c r="D8558" s="151" t="s">
        <v>727</v>
      </c>
      <c r="E8558" s="151">
        <v>0.95118550000000002</v>
      </c>
      <c r="F8558" s="154" t="s">
        <v>10782</v>
      </c>
      <c r="G8558" s="156">
        <v>20.146108890000001</v>
      </c>
      <c r="H8558" s="156">
        <v>0</v>
      </c>
      <c r="I8558" s="156">
        <v>40.905054528000001</v>
      </c>
      <c r="J8558" s="156" t="s">
        <v>4328</v>
      </c>
      <c r="K8558" s="151" t="str">
        <f>IFERROR(IF(VLOOKUP(B8558,comp!$D:$L,1,FALSE)=B8558,"",""),"Novo")</f>
        <v/>
      </c>
    </row>
    <row r="8559" spans="1:11">
      <c r="A8559" s="151">
        <v>40410</v>
      </c>
      <c r="B8559" s="151">
        <v>40414</v>
      </c>
      <c r="C8559" s="151" t="s">
        <v>6415</v>
      </c>
      <c r="D8559" s="151" t="s">
        <v>727</v>
      </c>
      <c r="E8559" s="151">
        <v>0.8755927</v>
      </c>
      <c r="F8559" s="154" t="s">
        <v>10783</v>
      </c>
      <c r="G8559" s="156">
        <v>17.065301722999997</v>
      </c>
      <c r="H8559" s="156">
        <v>0</v>
      </c>
      <c r="I8559" s="156">
        <v>32.618145560000002</v>
      </c>
      <c r="J8559" s="156" t="s">
        <v>4328</v>
      </c>
      <c r="K8559" s="151" t="str">
        <f>IFERROR(IF(VLOOKUP(B8559,comp!$D:$L,1,FALSE)=B8559,"",""),"Novo")</f>
        <v/>
      </c>
    </row>
    <row r="8560" spans="1:11">
      <c r="A8560" s="151">
        <v>40410</v>
      </c>
      <c r="B8560" s="151">
        <v>40415</v>
      </c>
      <c r="C8560" s="151" t="s">
        <v>6416</v>
      </c>
      <c r="D8560" s="151" t="s">
        <v>727</v>
      </c>
      <c r="E8560" s="151">
        <v>1.3553696</v>
      </c>
      <c r="F8560" s="154" t="s">
        <v>10784</v>
      </c>
      <c r="G8560" s="156">
        <v>40.905054528000001</v>
      </c>
      <c r="H8560" s="156">
        <v>0</v>
      </c>
      <c r="I8560" s="156">
        <v>56.920277520000006</v>
      </c>
      <c r="J8560" s="156" t="s">
        <v>4328</v>
      </c>
      <c r="K8560" s="151" t="str">
        <f>IFERROR(IF(VLOOKUP(B8560,comp!$D:$L,1,FALSE)=B8560,"",""),"Novo")</f>
        <v/>
      </c>
    </row>
    <row r="8561" spans="1:11">
      <c r="A8561" s="151">
        <v>40410</v>
      </c>
      <c r="B8561" s="151">
        <v>40416</v>
      </c>
      <c r="C8561" s="151" t="s">
        <v>6417</v>
      </c>
      <c r="D8561" s="151" t="s">
        <v>727</v>
      </c>
      <c r="E8561" s="151">
        <v>1.2103208000000001</v>
      </c>
      <c r="F8561" s="154" t="s">
        <v>10785</v>
      </c>
      <c r="G8561" s="156">
        <v>32.618145560000002</v>
      </c>
      <c r="H8561" s="156">
        <v>0</v>
      </c>
      <c r="I8561" s="156">
        <v>46.394559244000007</v>
      </c>
      <c r="J8561" s="156" t="s">
        <v>4328</v>
      </c>
      <c r="K8561" s="151" t="str">
        <f>IFERROR(IF(VLOOKUP(B8561,comp!$D:$L,1,FALSE)=B8561,"",""),"Novo")</f>
        <v/>
      </c>
    </row>
    <row r="8562" spans="1:11">
      <c r="A8562" s="151">
        <v>40410</v>
      </c>
      <c r="B8562" s="151">
        <v>40417</v>
      </c>
      <c r="C8562" s="151" t="s">
        <v>6418</v>
      </c>
      <c r="D8562" s="151" t="s">
        <v>727</v>
      </c>
      <c r="E8562" s="151">
        <v>1.5988842000000001</v>
      </c>
      <c r="F8562" s="154" t="s">
        <v>10075</v>
      </c>
      <c r="G8562" s="156">
        <v>56.920277520000006</v>
      </c>
      <c r="H8562" s="156">
        <v>0</v>
      </c>
      <c r="I8562" s="156">
        <v>54.042860669</v>
      </c>
      <c r="J8562" s="156" t="s">
        <v>4328</v>
      </c>
      <c r="K8562" s="151" t="str">
        <f>IFERROR(IF(VLOOKUP(B8562,comp!$D:$L,1,FALSE)=B8562,"",""),"Novo")</f>
        <v/>
      </c>
    </row>
    <row r="8563" spans="1:11">
      <c r="A8563" s="151">
        <v>40410</v>
      </c>
      <c r="B8563" s="151">
        <v>40418</v>
      </c>
      <c r="C8563" s="151" t="s">
        <v>714</v>
      </c>
      <c r="D8563" s="151" t="s">
        <v>727</v>
      </c>
      <c r="E8563" s="151">
        <v>1.4435146000000001</v>
      </c>
      <c r="F8563" s="154" t="s">
        <v>10786</v>
      </c>
      <c r="G8563" s="156">
        <v>46.394559244000007</v>
      </c>
      <c r="H8563" s="156">
        <v>0</v>
      </c>
      <c r="I8563" s="156">
        <v>115.026575013</v>
      </c>
      <c r="J8563" s="156" t="s">
        <v>4328</v>
      </c>
      <c r="K8563" s="151" t="str">
        <f>IFERROR(IF(VLOOKUP(B8563,comp!$D:$L,1,FALSE)=B8563,"",""),"Novo")</f>
        <v/>
      </c>
    </row>
    <row r="8564" spans="1:11">
      <c r="A8564" s="151">
        <v>40410</v>
      </c>
      <c r="B8564" s="151">
        <v>40419</v>
      </c>
      <c r="C8564" s="151" t="s">
        <v>6419</v>
      </c>
      <c r="D8564" s="151" t="s">
        <v>727</v>
      </c>
      <c r="E8564" s="151">
        <v>1.5578801</v>
      </c>
      <c r="F8564" s="154" t="s">
        <v>10787</v>
      </c>
      <c r="G8564" s="156">
        <v>54.042860669</v>
      </c>
      <c r="H8564" s="156">
        <v>0</v>
      </c>
      <c r="I8564" s="156">
        <v>130.36405010400003</v>
      </c>
      <c r="J8564" s="156" t="s">
        <v>4328</v>
      </c>
      <c r="K8564" s="151" t="str">
        <f>IFERROR(IF(VLOOKUP(B8564,comp!$D:$L,1,FALSE)=B8564,"",""),"Novo")</f>
        <v/>
      </c>
    </row>
    <row r="8565" spans="1:11">
      <c r="A8565" s="151">
        <v>40410</v>
      </c>
      <c r="B8565" s="151">
        <v>40420</v>
      </c>
      <c r="C8565" s="151" t="s">
        <v>6420</v>
      </c>
      <c r="D8565" s="151" t="s">
        <v>727</v>
      </c>
      <c r="E8565" s="151">
        <v>2.2728033000000001</v>
      </c>
      <c r="F8565" s="154" t="s">
        <v>10788</v>
      </c>
      <c r="G8565" s="156">
        <v>115.026575013</v>
      </c>
      <c r="H8565" s="156">
        <v>0</v>
      </c>
      <c r="I8565" s="156">
        <v>60</v>
      </c>
      <c r="J8565" s="156" t="s">
        <v>4328</v>
      </c>
      <c r="K8565" s="151" t="str">
        <f>IFERROR(IF(VLOOKUP(B8565,comp!$D:$L,1,FALSE)=B8565,"",""),"Novo")</f>
        <v/>
      </c>
    </row>
    <row r="8566" spans="1:11">
      <c r="A8566" s="151">
        <v>40410</v>
      </c>
      <c r="B8566" s="151">
        <v>40421</v>
      </c>
      <c r="C8566" s="151" t="s">
        <v>713</v>
      </c>
      <c r="D8566" s="151" t="s">
        <v>727</v>
      </c>
      <c r="E8566" s="151">
        <v>2.4195258000000002</v>
      </c>
      <c r="F8566" s="154" t="s">
        <v>10789</v>
      </c>
      <c r="G8566" s="156">
        <v>130.36405010400003</v>
      </c>
      <c r="H8566" s="156">
        <v>0</v>
      </c>
      <c r="I8566" s="156">
        <v>12046.67</v>
      </c>
      <c r="J8566" s="156" t="s">
        <v>4328</v>
      </c>
      <c r="K8566" s="151" t="str">
        <f>IFERROR(IF(VLOOKUP(B8566,comp!$D:$L,1,FALSE)=B8566,"",""),"Novo")</f>
        <v/>
      </c>
    </row>
    <row r="8567" spans="1:11">
      <c r="A8567" s="151">
        <v>40553</v>
      </c>
      <c r="B8567" s="151">
        <v>40553</v>
      </c>
      <c r="C8567" s="151" t="s">
        <v>1777</v>
      </c>
      <c r="D8567" s="151" t="s">
        <v>1606</v>
      </c>
      <c r="E8567" s="151">
        <v>1</v>
      </c>
      <c r="F8567" s="154" t="s">
        <v>8482</v>
      </c>
      <c r="G8567" s="156">
        <v>60</v>
      </c>
      <c r="H8567" s="156">
        <v>0</v>
      </c>
      <c r="I8567" s="156">
        <v>63838.709491043999</v>
      </c>
      <c r="J8567" s="156" t="s">
        <v>4328</v>
      </c>
      <c r="K8567" s="151" t="str">
        <f>IFERROR(IF(VLOOKUP(B8567,comp!$D:$L,1,FALSE)=B8567,"",""),"Novo")</f>
        <v/>
      </c>
    </row>
    <row r="8568" spans="1:11">
      <c r="A8568" s="151">
        <v>40703</v>
      </c>
      <c r="B8568" s="151">
        <v>40703</v>
      </c>
      <c r="C8568" s="151" t="s">
        <v>1641</v>
      </c>
      <c r="D8568" s="151" t="s">
        <v>727</v>
      </c>
      <c r="E8568" s="151">
        <v>1</v>
      </c>
      <c r="F8568" s="154" t="s">
        <v>10790</v>
      </c>
      <c r="G8568" s="156">
        <v>12046.67</v>
      </c>
      <c r="H8568" s="156">
        <v>0</v>
      </c>
      <c r="I8568" s="156">
        <v>49463.227290254006</v>
      </c>
      <c r="J8568" s="156" t="s">
        <v>4328</v>
      </c>
      <c r="K8568" s="151" t="str">
        <f>IFERROR(IF(VLOOKUP(B8568,comp!$D:$L,1,FALSE)=B8568,"",""),"Novo")</f>
        <v/>
      </c>
    </row>
    <row r="8569" spans="1:11">
      <c r="A8569" s="151">
        <v>40703</v>
      </c>
      <c r="B8569" s="151">
        <v>10747</v>
      </c>
      <c r="C8569" s="151" t="s">
        <v>6421</v>
      </c>
      <c r="D8569" s="151" t="s">
        <v>727</v>
      </c>
      <c r="E8569" s="151">
        <v>2.3020171</v>
      </c>
      <c r="F8569" s="154" t="s">
        <v>10791</v>
      </c>
      <c r="G8569" s="156">
        <v>63838.709491043999</v>
      </c>
      <c r="H8569" s="156">
        <v>0</v>
      </c>
      <c r="I8569" s="156">
        <v>33256.849182345002</v>
      </c>
      <c r="J8569" s="156" t="s">
        <v>4328</v>
      </c>
      <c r="K8569" s="151" t="str">
        <f>IFERROR(IF(VLOOKUP(B8569,comp!$D:$L,1,FALSE)=B8569,"",""),"Novo")</f>
        <v/>
      </c>
    </row>
    <row r="8570" spans="1:11">
      <c r="A8570" s="151">
        <v>40703</v>
      </c>
      <c r="B8570" s="151">
        <v>11616</v>
      </c>
      <c r="C8570" s="151" t="s">
        <v>1624</v>
      </c>
      <c r="D8570" s="151" t="s">
        <v>727</v>
      </c>
      <c r="E8570" s="151">
        <v>2.0263186000000002</v>
      </c>
      <c r="F8570" s="154" t="s">
        <v>10792</v>
      </c>
      <c r="G8570" s="156">
        <v>49463.227290254006</v>
      </c>
      <c r="H8570" s="156">
        <v>0</v>
      </c>
      <c r="I8570" s="156">
        <v>212012.03430874998</v>
      </c>
      <c r="J8570" s="156" t="s">
        <v>4328</v>
      </c>
      <c r="K8570" s="151" t="str">
        <f>IFERROR(IF(VLOOKUP(B8570,comp!$D:$L,1,FALSE)=B8570,"",""),"Novo")</f>
        <v/>
      </c>
    </row>
    <row r="8571" spans="1:11">
      <c r="A8571" s="151">
        <v>40703</v>
      </c>
      <c r="B8571" s="151">
        <v>11651</v>
      </c>
      <c r="C8571" s="151" t="s">
        <v>1629</v>
      </c>
      <c r="D8571" s="151" t="s">
        <v>727</v>
      </c>
      <c r="E8571" s="151">
        <v>1.6615257000000001</v>
      </c>
      <c r="F8571" s="154" t="s">
        <v>10793</v>
      </c>
      <c r="G8571" s="156">
        <v>33256.849182345002</v>
      </c>
      <c r="H8571" s="156">
        <v>0</v>
      </c>
      <c r="I8571" s="156">
        <v>66314.84311501401</v>
      </c>
      <c r="J8571" s="156" t="s">
        <v>4328</v>
      </c>
      <c r="K8571" s="151" t="str">
        <f>IFERROR(IF(VLOOKUP(B8571,comp!$D:$L,1,FALSE)=B8571,"",""),"Novo")</f>
        <v/>
      </c>
    </row>
    <row r="8572" spans="1:11">
      <c r="A8572" s="151">
        <v>40703</v>
      </c>
      <c r="B8572" s="151">
        <v>13447</v>
      </c>
      <c r="C8572" s="151" t="s">
        <v>6422</v>
      </c>
      <c r="D8572" s="151" t="s">
        <v>727</v>
      </c>
      <c r="E8572" s="151">
        <v>4.1951428999999996</v>
      </c>
      <c r="F8572" s="154" t="s">
        <v>10794</v>
      </c>
      <c r="G8572" s="156">
        <v>212012.03430874998</v>
      </c>
      <c r="H8572" s="156">
        <v>0</v>
      </c>
      <c r="I8572" s="156">
        <v>41873.033408762996</v>
      </c>
      <c r="J8572" s="156" t="s">
        <v>4328</v>
      </c>
      <c r="K8572" s="151" t="str">
        <f>IFERROR(IF(VLOOKUP(B8572,comp!$D:$L,1,FALSE)=B8572,"",""),"Novo")</f>
        <v/>
      </c>
    </row>
    <row r="8573" spans="1:11">
      <c r="A8573" s="151">
        <v>40703</v>
      </c>
      <c r="B8573" s="151">
        <v>14529</v>
      </c>
      <c r="C8573" s="151" t="s">
        <v>1608</v>
      </c>
      <c r="D8573" s="151" t="s">
        <v>727</v>
      </c>
      <c r="E8573" s="151">
        <v>2.3462371000000002</v>
      </c>
      <c r="F8573" s="154" t="s">
        <v>10795</v>
      </c>
      <c r="G8573" s="156">
        <v>66314.84311501401</v>
      </c>
      <c r="H8573" s="156">
        <v>0</v>
      </c>
      <c r="I8573" s="156">
        <v>81333.133713404997</v>
      </c>
      <c r="J8573" s="156" t="s">
        <v>4328</v>
      </c>
      <c r="K8573" s="151" t="str">
        <f>IFERROR(IF(VLOOKUP(B8573,comp!$D:$L,1,FALSE)=B8573,"",""),"Novo")</f>
        <v/>
      </c>
    </row>
    <row r="8574" spans="1:11">
      <c r="A8574" s="151">
        <v>40703</v>
      </c>
      <c r="B8574" s="151">
        <v>14531</v>
      </c>
      <c r="C8574" s="151" t="s">
        <v>6423</v>
      </c>
      <c r="D8574" s="151" t="s">
        <v>727</v>
      </c>
      <c r="E8574" s="151">
        <v>1.8643771</v>
      </c>
      <c r="F8574" s="154" t="s">
        <v>10796</v>
      </c>
      <c r="G8574" s="156">
        <v>41873.033408762996</v>
      </c>
      <c r="H8574" s="156">
        <v>0</v>
      </c>
      <c r="I8574" s="156">
        <v>55448.802258852003</v>
      </c>
      <c r="J8574" s="156" t="s">
        <v>4328</v>
      </c>
      <c r="K8574" s="151" t="str">
        <f>IFERROR(IF(VLOOKUP(B8574,comp!$D:$L,1,FALSE)=B8574,"",""),"Novo")</f>
        <v/>
      </c>
    </row>
    <row r="8575" spans="1:11">
      <c r="A8575" s="151">
        <v>40703</v>
      </c>
      <c r="B8575" s="151">
        <v>36532</v>
      </c>
      <c r="C8575" s="151" t="s">
        <v>6424</v>
      </c>
      <c r="D8575" s="151" t="s">
        <v>727</v>
      </c>
      <c r="E8575" s="151">
        <v>2.5983657</v>
      </c>
      <c r="F8575" s="154" t="s">
        <v>10797</v>
      </c>
      <c r="G8575" s="156">
        <v>81333.133713404997</v>
      </c>
      <c r="H8575" s="156">
        <v>0</v>
      </c>
      <c r="I8575" s="156">
        <v>546315.33933105995</v>
      </c>
      <c r="J8575" s="156" t="s">
        <v>4328</v>
      </c>
      <c r="K8575" s="151" t="str">
        <f>IFERROR(IF(VLOOKUP(B8575,comp!$D:$L,1,FALSE)=B8575,"",""),"Novo")</f>
        <v/>
      </c>
    </row>
    <row r="8576" spans="1:11">
      <c r="A8576" s="151">
        <v>40703</v>
      </c>
      <c r="B8576" s="151">
        <v>36533</v>
      </c>
      <c r="C8576" s="151" t="s">
        <v>6425</v>
      </c>
      <c r="D8576" s="151" t="s">
        <v>727</v>
      </c>
      <c r="E8576" s="151">
        <v>2.1454214</v>
      </c>
      <c r="F8576" s="154" t="s">
        <v>10798</v>
      </c>
      <c r="G8576" s="156">
        <v>55448.802258852003</v>
      </c>
      <c r="H8576" s="156">
        <v>0</v>
      </c>
      <c r="I8576" s="156">
        <v>11345.743135684999</v>
      </c>
      <c r="J8576" s="156" t="s">
        <v>4328</v>
      </c>
      <c r="K8576" s="151" t="str">
        <f>IFERROR(IF(VLOOKUP(B8576,comp!$D:$L,1,FALSE)=B8576,"",""),"Novo")</f>
        <v/>
      </c>
    </row>
    <row r="8577" spans="1:11">
      <c r="A8577" s="151">
        <v>40703</v>
      </c>
      <c r="B8577" s="151">
        <v>40406</v>
      </c>
      <c r="C8577" s="151" t="s">
        <v>1631</v>
      </c>
      <c r="D8577" s="151" t="s">
        <v>727</v>
      </c>
      <c r="E8577" s="151">
        <v>6.7342339999999998</v>
      </c>
      <c r="F8577" s="154" t="s">
        <v>10799</v>
      </c>
      <c r="G8577" s="156">
        <v>546315.33933105995</v>
      </c>
      <c r="H8577" s="156">
        <v>0</v>
      </c>
      <c r="I8577" s="156">
        <v>111184.066619334</v>
      </c>
      <c r="J8577" s="156" t="s">
        <v>4328</v>
      </c>
      <c r="K8577" s="151" t="str">
        <f>IFERROR(IF(VLOOKUP(B8577,comp!$D:$L,1,FALSE)=B8577,"",""),"Novo")</f>
        <v/>
      </c>
    </row>
    <row r="8578" spans="1:11">
      <c r="A8578" s="151">
        <v>40703</v>
      </c>
      <c r="B8578" s="151">
        <v>40789</v>
      </c>
      <c r="C8578" s="151" t="s">
        <v>6426</v>
      </c>
      <c r="D8578" s="151" t="s">
        <v>727</v>
      </c>
      <c r="E8578" s="151">
        <v>0.97047229999999995</v>
      </c>
      <c r="F8578" s="154" t="s">
        <v>10800</v>
      </c>
      <c r="G8578" s="156">
        <v>11345.743135684999</v>
      </c>
      <c r="H8578" s="156">
        <v>0</v>
      </c>
      <c r="I8578" s="156">
        <v>62617.042351841999</v>
      </c>
      <c r="J8578" s="156" t="s">
        <v>4328</v>
      </c>
      <c r="K8578" s="151" t="str">
        <f>IFERROR(IF(VLOOKUP(B8578,comp!$D:$L,1,FALSE)=B8578,"",""),"Novo")</f>
        <v/>
      </c>
    </row>
    <row r="8579" spans="1:11">
      <c r="A8579" s="151">
        <v>40703</v>
      </c>
      <c r="B8579" s="151">
        <v>40791</v>
      </c>
      <c r="C8579" s="151" t="s">
        <v>1570</v>
      </c>
      <c r="D8579" s="151" t="s">
        <v>727</v>
      </c>
      <c r="E8579" s="151">
        <v>3.0380003000000002</v>
      </c>
      <c r="F8579" s="154" t="s">
        <v>10801</v>
      </c>
      <c r="G8579" s="156">
        <v>111184.066619334</v>
      </c>
      <c r="H8579" s="156">
        <v>0</v>
      </c>
      <c r="I8579" s="156">
        <v>179.74</v>
      </c>
      <c r="J8579" s="156" t="s">
        <v>4328</v>
      </c>
      <c r="K8579" s="151" t="str">
        <f>IFERROR(IF(VLOOKUP(B8579,comp!$D:$L,1,FALSE)=B8579,"",""),"Novo")</f>
        <v/>
      </c>
    </row>
    <row r="8580" spans="1:11">
      <c r="A8580" s="151">
        <v>40703</v>
      </c>
      <c r="B8580" s="151">
        <v>41898</v>
      </c>
      <c r="C8580" s="151" t="s">
        <v>1538</v>
      </c>
      <c r="D8580" s="151" t="s">
        <v>727</v>
      </c>
      <c r="E8580" s="151">
        <v>2.2798842000000001</v>
      </c>
      <c r="F8580" s="154" t="s">
        <v>10802</v>
      </c>
      <c r="G8580" s="156">
        <v>62617.042351841999</v>
      </c>
      <c r="H8580" s="156">
        <v>0</v>
      </c>
      <c r="I8580" s="156">
        <v>765.85</v>
      </c>
      <c r="J8580" s="156" t="s">
        <v>4328</v>
      </c>
      <c r="K8580" s="151" t="str">
        <f>IFERROR(IF(VLOOKUP(B8580,comp!$D:$L,1,FALSE)=B8580,"",""),"Novo")</f>
        <v/>
      </c>
    </row>
    <row r="8581" spans="1:11">
      <c r="A8581" s="151">
        <v>40861</v>
      </c>
      <c r="B8581" s="151">
        <v>40861</v>
      </c>
      <c r="C8581" s="151" t="s">
        <v>6427</v>
      </c>
      <c r="D8581" s="151" t="s">
        <v>3050</v>
      </c>
      <c r="E8581" s="151">
        <v>1</v>
      </c>
      <c r="F8581" s="154" t="s">
        <v>10803</v>
      </c>
      <c r="G8581" s="156">
        <v>179.74</v>
      </c>
      <c r="H8581" s="156">
        <v>0</v>
      </c>
      <c r="I8581" s="156">
        <v>252.08</v>
      </c>
      <c r="J8581" s="156" t="s">
        <v>4328</v>
      </c>
      <c r="K8581" s="151" t="str">
        <f>IFERROR(IF(VLOOKUP(B8581,comp!$D:$L,1,FALSE)=B8581,"",""),"Novo")</f>
        <v/>
      </c>
    </row>
    <row r="8582" spans="1:11">
      <c r="A8582" s="151">
        <v>40862</v>
      </c>
      <c r="B8582" s="151">
        <v>40862</v>
      </c>
      <c r="C8582" s="151" t="s">
        <v>6428</v>
      </c>
      <c r="D8582" s="151" t="s">
        <v>3050</v>
      </c>
      <c r="E8582" s="151">
        <v>1</v>
      </c>
      <c r="F8582" s="154" t="s">
        <v>10804</v>
      </c>
      <c r="G8582" s="156">
        <v>765.85</v>
      </c>
      <c r="H8582" s="156">
        <v>0</v>
      </c>
      <c r="I8582" s="156">
        <v>7.31</v>
      </c>
      <c r="J8582" s="156" t="s">
        <v>4328</v>
      </c>
      <c r="K8582" s="151" t="str">
        <f>IFERROR(IF(VLOOKUP(B8582,comp!$D:$L,1,FALSE)=B8582,"",""),"Novo")</f>
        <v/>
      </c>
    </row>
    <row r="8583" spans="1:11">
      <c r="A8583" s="151">
        <v>40863</v>
      </c>
      <c r="B8583" s="151">
        <v>40863</v>
      </c>
      <c r="C8583" s="151" t="s">
        <v>6429</v>
      </c>
      <c r="D8583" s="151" t="s">
        <v>3050</v>
      </c>
      <c r="E8583" s="151">
        <v>1</v>
      </c>
      <c r="F8583" s="154" t="s">
        <v>10710</v>
      </c>
      <c r="G8583" s="156">
        <v>252.08</v>
      </c>
      <c r="H8583" s="156">
        <v>0</v>
      </c>
      <c r="I8583" s="156">
        <v>874277.32</v>
      </c>
      <c r="J8583" s="156" t="s">
        <v>4328</v>
      </c>
      <c r="K8583" s="151" t="str">
        <f>IFERROR(IF(VLOOKUP(B8583,comp!$D:$L,1,FALSE)=B8583,"",""),"Novo")</f>
        <v/>
      </c>
    </row>
    <row r="8584" spans="1:11">
      <c r="A8584" s="151">
        <v>40864</v>
      </c>
      <c r="B8584" s="151">
        <v>40864</v>
      </c>
      <c r="C8584" s="151" t="s">
        <v>6430</v>
      </c>
      <c r="D8584" s="151" t="s">
        <v>3050</v>
      </c>
      <c r="E8584" s="151">
        <v>1</v>
      </c>
      <c r="F8584" s="154" t="s">
        <v>7069</v>
      </c>
      <c r="G8584" s="156">
        <v>7.31</v>
      </c>
      <c r="H8584" s="156">
        <v>0</v>
      </c>
      <c r="I8584" s="156">
        <v>897813.00910060701</v>
      </c>
      <c r="J8584" s="156" t="s">
        <v>4328</v>
      </c>
      <c r="K8584" s="151" t="str">
        <f>IFERROR(IF(VLOOKUP(B8584,comp!$D:$L,1,FALSE)=B8584,"",""),"Novo")</f>
        <v/>
      </c>
    </row>
    <row r="8585" spans="1:11">
      <c r="A8585" s="151">
        <v>41992</v>
      </c>
      <c r="B8585" s="151">
        <v>41992</v>
      </c>
      <c r="C8585" s="151" t="s">
        <v>6431</v>
      </c>
      <c r="D8585" s="151" t="s">
        <v>727</v>
      </c>
      <c r="E8585" s="151">
        <v>1</v>
      </c>
      <c r="F8585" s="154" t="s">
        <v>10805</v>
      </c>
      <c r="G8585" s="156">
        <v>874277.32</v>
      </c>
      <c r="H8585" s="156">
        <v>0</v>
      </c>
      <c r="I8585" s="156">
        <v>1314639.0880183198</v>
      </c>
      <c r="J8585" s="156" t="s">
        <v>4328</v>
      </c>
      <c r="K8585" s="151" t="str">
        <f>IFERROR(IF(VLOOKUP(B8585,comp!$D:$L,1,FALSE)=B8585,"",""),"Novo")</f>
        <v/>
      </c>
    </row>
    <row r="8586" spans="1:11">
      <c r="A8586" s="151">
        <v>41992</v>
      </c>
      <c r="B8586" s="151">
        <v>10630</v>
      </c>
      <c r="C8586" s="151" t="s">
        <v>6432</v>
      </c>
      <c r="D8586" s="151" t="s">
        <v>727</v>
      </c>
      <c r="E8586" s="151">
        <v>1.0133707000000001</v>
      </c>
      <c r="F8586" s="154" t="s">
        <v>10806</v>
      </c>
      <c r="G8586" s="156">
        <v>897813.00910060701</v>
      </c>
      <c r="H8586" s="156">
        <v>0</v>
      </c>
      <c r="I8586" s="156">
        <v>660381.66146349604</v>
      </c>
      <c r="J8586" s="156" t="s">
        <v>4328</v>
      </c>
      <c r="K8586" s="151" t="str">
        <f>IFERROR(IF(VLOOKUP(B8586,comp!$D:$L,1,FALSE)=B8586,"",""),"Novo")</f>
        <v/>
      </c>
    </row>
    <row r="8587" spans="1:11">
      <c r="A8587" s="151">
        <v>41992</v>
      </c>
      <c r="B8587" s="151">
        <v>13215</v>
      </c>
      <c r="C8587" s="151" t="s">
        <v>1594</v>
      </c>
      <c r="D8587" s="151" t="s">
        <v>727</v>
      </c>
      <c r="E8587" s="151">
        <v>1.2262489999999999</v>
      </c>
      <c r="F8587" s="154" t="s">
        <v>10807</v>
      </c>
      <c r="G8587" s="156">
        <v>1314639.0880183198</v>
      </c>
      <c r="H8587" s="156">
        <v>0</v>
      </c>
      <c r="I8587" s="156">
        <v>676520.51731330203</v>
      </c>
      <c r="J8587" s="156" t="s">
        <v>4328</v>
      </c>
      <c r="K8587" s="151" t="str">
        <f>IFERROR(IF(VLOOKUP(B8587,comp!$D:$L,1,FALSE)=B8587,"",""),"Novo")</f>
        <v/>
      </c>
    </row>
    <row r="8588" spans="1:11">
      <c r="A8588" s="151">
        <v>41992</v>
      </c>
      <c r="B8588" s="151">
        <v>37762</v>
      </c>
      <c r="C8588" s="151" t="s">
        <v>1566</v>
      </c>
      <c r="D8588" s="151" t="s">
        <v>727</v>
      </c>
      <c r="E8588" s="151">
        <v>0.8691063</v>
      </c>
      <c r="F8588" s="154" t="s">
        <v>10808</v>
      </c>
      <c r="G8588" s="156">
        <v>660381.66146349604</v>
      </c>
      <c r="H8588" s="156">
        <v>0</v>
      </c>
      <c r="I8588" s="156">
        <v>3865.53</v>
      </c>
      <c r="J8588" s="156" t="s">
        <v>4328</v>
      </c>
      <c r="K8588" s="151" t="str">
        <f>IFERROR(IF(VLOOKUP(B8588,comp!$D:$L,1,FALSE)=B8588,"",""),"Novo")</f>
        <v/>
      </c>
    </row>
    <row r="8589" spans="1:11">
      <c r="A8589" s="151">
        <v>41992</v>
      </c>
      <c r="B8589" s="151">
        <v>37763</v>
      </c>
      <c r="C8589" s="151" t="s">
        <v>1568</v>
      </c>
      <c r="D8589" s="151" t="s">
        <v>727</v>
      </c>
      <c r="E8589" s="151">
        <v>0.8796621</v>
      </c>
      <c r="F8589" s="154" t="s">
        <v>10809</v>
      </c>
      <c r="G8589" s="156">
        <v>676520.51731330203</v>
      </c>
      <c r="H8589" s="156">
        <v>0</v>
      </c>
      <c r="I8589" s="156">
        <v>2908.7227410820001</v>
      </c>
      <c r="J8589" s="156" t="s">
        <v>4328</v>
      </c>
      <c r="K8589" s="151" t="str">
        <f>IFERROR(IF(VLOOKUP(B8589,comp!$D:$L,1,FALSE)=B8589,"",""),"Novo")</f>
        <v/>
      </c>
    </row>
    <row r="8590" spans="1:11">
      <c r="A8590" s="151">
        <v>42422</v>
      </c>
      <c r="B8590" s="151">
        <v>42422</v>
      </c>
      <c r="C8590" s="151" t="s">
        <v>2728</v>
      </c>
      <c r="D8590" s="151" t="s">
        <v>727</v>
      </c>
      <c r="E8590" s="151">
        <v>1</v>
      </c>
      <c r="F8590" s="154" t="s">
        <v>10810</v>
      </c>
      <c r="G8590" s="156">
        <v>3865.53</v>
      </c>
      <c r="H8590" s="156">
        <v>0</v>
      </c>
      <c r="I8590" s="156">
        <v>1005.2554960000001</v>
      </c>
      <c r="J8590" s="156" t="s">
        <v>4328</v>
      </c>
      <c r="K8590" s="151" t="str">
        <f>IFERROR(IF(VLOOKUP(B8590,comp!$D:$L,1,FALSE)=B8590,"",""),"Novo")</f>
        <v/>
      </c>
    </row>
    <row r="8591" spans="1:11">
      <c r="A8591" s="151">
        <v>42422</v>
      </c>
      <c r="B8591" s="151">
        <v>39548</v>
      </c>
      <c r="C8591" s="151" t="s">
        <v>2730</v>
      </c>
      <c r="D8591" s="151" t="s">
        <v>727</v>
      </c>
      <c r="E8591" s="151">
        <v>0.86745459999999996</v>
      </c>
      <c r="F8591" s="154" t="s">
        <v>10811</v>
      </c>
      <c r="G8591" s="156">
        <v>2908.7227410820001</v>
      </c>
      <c r="H8591" s="156">
        <v>0</v>
      </c>
      <c r="I8591" s="156">
        <v>5086.2131200860013</v>
      </c>
      <c r="J8591" s="156" t="s">
        <v>4328</v>
      </c>
      <c r="K8591" s="151" t="str">
        <f>IFERROR(IF(VLOOKUP(B8591,comp!$D:$L,1,FALSE)=B8591,"",""),"Novo")</f>
        <v/>
      </c>
    </row>
    <row r="8592" spans="1:11">
      <c r="A8592" s="151">
        <v>42422</v>
      </c>
      <c r="B8592" s="151">
        <v>39551</v>
      </c>
      <c r="C8592" s="151" t="s">
        <v>2724</v>
      </c>
      <c r="D8592" s="151" t="s">
        <v>727</v>
      </c>
      <c r="E8592" s="151">
        <v>0.50995840000000003</v>
      </c>
      <c r="F8592" s="154" t="s">
        <v>10812</v>
      </c>
      <c r="G8592" s="156">
        <v>1005.2554960000001</v>
      </c>
      <c r="H8592" s="156">
        <v>0</v>
      </c>
      <c r="I8592" s="156">
        <v>1322.0230684200001</v>
      </c>
      <c r="J8592" s="156" t="s">
        <v>4328</v>
      </c>
      <c r="K8592" s="151" t="str">
        <f>IFERROR(IF(VLOOKUP(B8592,comp!$D:$L,1,FALSE)=B8592,"",""),"Novo")</f>
        <v/>
      </c>
    </row>
    <row r="8593" spans="1:11">
      <c r="A8593" s="151">
        <v>42422</v>
      </c>
      <c r="B8593" s="151">
        <v>39554</v>
      </c>
      <c r="C8593" s="151" t="s">
        <v>2733</v>
      </c>
      <c r="D8593" s="151" t="s">
        <v>727</v>
      </c>
      <c r="E8593" s="151">
        <v>1.1470781000000001</v>
      </c>
      <c r="F8593" s="154" t="s">
        <v>10813</v>
      </c>
      <c r="G8593" s="156">
        <v>5086.2131200860013</v>
      </c>
      <c r="H8593" s="156">
        <v>0</v>
      </c>
      <c r="I8593" s="156">
        <v>13986.857482199999</v>
      </c>
      <c r="J8593" s="156" t="s">
        <v>4328</v>
      </c>
      <c r="K8593" s="151" t="str">
        <f>IFERROR(IF(VLOOKUP(B8593,comp!$D:$L,1,FALSE)=B8593,"",""),"Novo")</f>
        <v/>
      </c>
    </row>
    <row r="8594" spans="1:11">
      <c r="A8594" s="151">
        <v>42422</v>
      </c>
      <c r="B8594" s="151">
        <v>39555</v>
      </c>
      <c r="C8594" s="151" t="s">
        <v>2727</v>
      </c>
      <c r="D8594" s="151" t="s">
        <v>727</v>
      </c>
      <c r="E8594" s="151">
        <v>0.58481070000000002</v>
      </c>
      <c r="F8594" s="154" t="s">
        <v>10814</v>
      </c>
      <c r="G8594" s="156">
        <v>1322.0230684200001</v>
      </c>
      <c r="H8594" s="156">
        <v>0</v>
      </c>
      <c r="I8594" s="156">
        <v>16217.173045341</v>
      </c>
      <c r="J8594" s="156" t="s">
        <v>4328</v>
      </c>
      <c r="K8594" s="151" t="str">
        <f>IFERROR(IF(VLOOKUP(B8594,comp!$D:$L,1,FALSE)=B8594,"",""),"Novo")</f>
        <v/>
      </c>
    </row>
    <row r="8595" spans="1:11">
      <c r="A8595" s="151">
        <v>42422</v>
      </c>
      <c r="B8595" s="151">
        <v>39556</v>
      </c>
      <c r="C8595" s="151" t="s">
        <v>2749</v>
      </c>
      <c r="D8595" s="151" t="s">
        <v>727</v>
      </c>
      <c r="E8595" s="151">
        <v>1.9021973999999999</v>
      </c>
      <c r="F8595" s="154" t="s">
        <v>10815</v>
      </c>
      <c r="G8595" s="156">
        <v>13986.857482199999</v>
      </c>
      <c r="H8595" s="156">
        <v>0</v>
      </c>
      <c r="I8595" s="156">
        <v>35416.938518390001</v>
      </c>
      <c r="J8595" s="156" t="s">
        <v>4328</v>
      </c>
      <c r="K8595" s="151" t="str">
        <f>IFERROR(IF(VLOOKUP(B8595,comp!$D:$L,1,FALSE)=B8595,"",""),"Novo")</f>
        <v/>
      </c>
    </row>
    <row r="8596" spans="1:11">
      <c r="A8596" s="151">
        <v>42422</v>
      </c>
      <c r="B8596" s="151">
        <v>39557</v>
      </c>
      <c r="C8596" s="151" t="s">
        <v>2751</v>
      </c>
      <c r="D8596" s="151" t="s">
        <v>727</v>
      </c>
      <c r="E8596" s="151">
        <v>2.0482513</v>
      </c>
      <c r="F8596" s="154" t="s">
        <v>10816</v>
      </c>
      <c r="G8596" s="156">
        <v>16217.173045341</v>
      </c>
      <c r="H8596" s="156">
        <v>0</v>
      </c>
      <c r="I8596" s="156">
        <v>47402.849201916004</v>
      </c>
      <c r="J8596" s="156" t="s">
        <v>4328</v>
      </c>
      <c r="K8596" s="151" t="str">
        <f>IFERROR(IF(VLOOKUP(B8596,comp!$D:$L,1,FALSE)=B8596,"",""),"Novo")</f>
        <v/>
      </c>
    </row>
    <row r="8597" spans="1:11">
      <c r="A8597" s="151">
        <v>42422</v>
      </c>
      <c r="B8597" s="151">
        <v>39559</v>
      </c>
      <c r="C8597" s="151" t="s">
        <v>2753</v>
      </c>
      <c r="D8597" s="151" t="s">
        <v>727</v>
      </c>
      <c r="E8597" s="151">
        <v>3.0269206</v>
      </c>
      <c r="F8597" s="154" t="s">
        <v>10817</v>
      </c>
      <c r="G8597" s="156">
        <v>35416.938518390001</v>
      </c>
      <c r="H8597" s="156">
        <v>0</v>
      </c>
      <c r="I8597" s="156">
        <v>51876.846871166999</v>
      </c>
      <c r="J8597" s="156" t="s">
        <v>4328</v>
      </c>
      <c r="K8597" s="151" t="str">
        <f>IFERROR(IF(VLOOKUP(B8597,comp!$D:$L,1,FALSE)=B8597,"",""),"Novo")</f>
        <v/>
      </c>
    </row>
    <row r="8598" spans="1:11">
      <c r="A8598" s="151">
        <v>42422</v>
      </c>
      <c r="B8598" s="151">
        <v>39560</v>
      </c>
      <c r="C8598" s="151" t="s">
        <v>2755</v>
      </c>
      <c r="D8598" s="151" t="s">
        <v>727</v>
      </c>
      <c r="E8598" s="151">
        <v>3.5018516000000002</v>
      </c>
      <c r="F8598" s="154" t="s">
        <v>10818</v>
      </c>
      <c r="G8598" s="156">
        <v>47402.849201916004</v>
      </c>
      <c r="H8598" s="156">
        <v>0</v>
      </c>
      <c r="I8598" s="156">
        <v>179744.47607087999</v>
      </c>
      <c r="J8598" s="156" t="s">
        <v>4328</v>
      </c>
      <c r="K8598" s="151" t="str">
        <f>IFERROR(IF(VLOOKUP(B8598,comp!$D:$L,1,FALSE)=B8598,"",""),"Novo")</f>
        <v/>
      </c>
    </row>
    <row r="8599" spans="1:11">
      <c r="A8599" s="151">
        <v>42422</v>
      </c>
      <c r="B8599" s="151">
        <v>39561</v>
      </c>
      <c r="C8599" s="151" t="s">
        <v>2757</v>
      </c>
      <c r="D8599" s="151" t="s">
        <v>727</v>
      </c>
      <c r="E8599" s="151">
        <v>3.6633836999999998</v>
      </c>
      <c r="F8599" s="154" t="s">
        <v>10819</v>
      </c>
      <c r="G8599" s="156">
        <v>51876.846871166999</v>
      </c>
      <c r="H8599" s="156">
        <v>0</v>
      </c>
      <c r="I8599" s="156">
        <v>299353.862629904</v>
      </c>
      <c r="J8599" s="156" t="s">
        <v>4328</v>
      </c>
      <c r="K8599" s="151" t="str">
        <f>IFERROR(IF(VLOOKUP(B8599,comp!$D:$L,1,FALSE)=B8599,"",""),"Novo")</f>
        <v/>
      </c>
    </row>
    <row r="8600" spans="1:11">
      <c r="A8600" s="151">
        <v>42422</v>
      </c>
      <c r="B8600" s="151">
        <v>39577</v>
      </c>
      <c r="C8600" s="151" t="s">
        <v>2758</v>
      </c>
      <c r="D8600" s="151" t="s">
        <v>727</v>
      </c>
      <c r="E8600" s="151">
        <v>6.8190413999999997</v>
      </c>
      <c r="F8600" s="154" t="s">
        <v>10820</v>
      </c>
      <c r="G8600" s="156">
        <v>179744.47607087999</v>
      </c>
      <c r="H8600" s="156">
        <v>0</v>
      </c>
      <c r="I8600" s="156">
        <v>633671.48348962399</v>
      </c>
      <c r="J8600" s="156" t="s">
        <v>4328</v>
      </c>
      <c r="K8600" s="151" t="str">
        <f>IFERROR(IF(VLOOKUP(B8600,comp!$D:$L,1,FALSE)=B8600,"",""),"Novo")</f>
        <v/>
      </c>
    </row>
    <row r="8601" spans="1:11">
      <c r="A8601" s="151">
        <v>42422</v>
      </c>
      <c r="B8601" s="151">
        <v>39578</v>
      </c>
      <c r="C8601" s="151" t="s">
        <v>2759</v>
      </c>
      <c r="D8601" s="151" t="s">
        <v>727</v>
      </c>
      <c r="E8601" s="151">
        <v>8.8001071999999994</v>
      </c>
      <c r="F8601" s="154" t="s">
        <v>10821</v>
      </c>
      <c r="G8601" s="156">
        <v>299353.862629904</v>
      </c>
      <c r="H8601" s="156">
        <v>0</v>
      </c>
      <c r="I8601" s="156">
        <v>1834732.6342846558</v>
      </c>
      <c r="J8601" s="156" t="s">
        <v>4328</v>
      </c>
      <c r="K8601" s="151" t="str">
        <f>IFERROR(IF(VLOOKUP(B8601,comp!$D:$L,1,FALSE)=B8601,"",""),"Novo")</f>
        <v/>
      </c>
    </row>
    <row r="8602" spans="1:11">
      <c r="A8602" s="151">
        <v>42422</v>
      </c>
      <c r="B8602" s="151">
        <v>39579</v>
      </c>
      <c r="C8602" s="151" t="s">
        <v>6433</v>
      </c>
      <c r="D8602" s="151" t="s">
        <v>727</v>
      </c>
      <c r="E8602" s="151">
        <v>12.803466800000001</v>
      </c>
      <c r="F8602" s="154" t="s">
        <v>10822</v>
      </c>
      <c r="G8602" s="156">
        <v>633671.48348962399</v>
      </c>
      <c r="H8602" s="156">
        <v>0</v>
      </c>
      <c r="I8602" s="156">
        <v>9558.5011107299997</v>
      </c>
      <c r="J8602" s="156" t="s">
        <v>4328</v>
      </c>
      <c r="K8602" s="151" t="str">
        <f>IFERROR(IF(VLOOKUP(B8602,comp!$D:$L,1,FALSE)=B8602,"",""),"Novo")</f>
        <v/>
      </c>
    </row>
    <row r="8603" spans="1:11">
      <c r="A8603" s="151">
        <v>42422</v>
      </c>
      <c r="B8603" s="151">
        <v>39580</v>
      </c>
      <c r="C8603" s="151" t="s">
        <v>6434</v>
      </c>
      <c r="D8603" s="151" t="s">
        <v>727</v>
      </c>
      <c r="E8603" s="151">
        <v>21.786220199999999</v>
      </c>
      <c r="F8603" s="154" t="s">
        <v>10823</v>
      </c>
      <c r="G8603" s="156">
        <v>1834732.6342846558</v>
      </c>
      <c r="H8603" s="156">
        <v>0</v>
      </c>
      <c r="I8603" s="156">
        <v>25998.579931328</v>
      </c>
      <c r="J8603" s="156" t="s">
        <v>4328</v>
      </c>
      <c r="K8603" s="151" t="str">
        <f>IFERROR(IF(VLOOKUP(B8603,comp!$D:$L,1,FALSE)=B8603,"",""),"Novo")</f>
        <v/>
      </c>
    </row>
    <row r="8604" spans="1:11">
      <c r="A8604" s="151">
        <v>42422</v>
      </c>
      <c r="B8604" s="151">
        <v>39826</v>
      </c>
      <c r="C8604" s="151" t="s">
        <v>2741</v>
      </c>
      <c r="D8604" s="151" t="s">
        <v>727</v>
      </c>
      <c r="E8604" s="151">
        <v>1.5724994999999999</v>
      </c>
      <c r="F8604" s="154" t="s">
        <v>10824</v>
      </c>
      <c r="G8604" s="156">
        <v>9558.5011107299997</v>
      </c>
      <c r="H8604" s="156">
        <v>0</v>
      </c>
      <c r="I8604" s="156">
        <v>32675.645732715995</v>
      </c>
      <c r="J8604" s="156" t="s">
        <v>4328</v>
      </c>
      <c r="K8604" s="151" t="str">
        <f>IFERROR(IF(VLOOKUP(B8604,comp!$D:$L,1,FALSE)=B8604,"",""),"Novo")</f>
        <v/>
      </c>
    </row>
    <row r="8605" spans="1:11">
      <c r="A8605" s="151">
        <v>42422</v>
      </c>
      <c r="B8605" s="151">
        <v>42416</v>
      </c>
      <c r="C8605" s="151" t="s">
        <v>2737</v>
      </c>
      <c r="D8605" s="151" t="s">
        <v>727</v>
      </c>
      <c r="E8605" s="151">
        <v>2.5934056000000001</v>
      </c>
      <c r="F8605" s="154" t="s">
        <v>10825</v>
      </c>
      <c r="G8605" s="156">
        <v>25998.579931328</v>
      </c>
      <c r="H8605" s="156">
        <v>0</v>
      </c>
      <c r="I8605" s="156">
        <v>41707.867845384004</v>
      </c>
      <c r="J8605" s="156" t="s">
        <v>4328</v>
      </c>
      <c r="K8605" s="151" t="str">
        <f>IFERROR(IF(VLOOKUP(B8605,comp!$D:$L,1,FALSE)=B8605,"",""),"Novo")</f>
        <v/>
      </c>
    </row>
    <row r="8606" spans="1:11">
      <c r="A8606" s="151">
        <v>42422</v>
      </c>
      <c r="B8606" s="151">
        <v>42417</v>
      </c>
      <c r="C8606" s="151" t="s">
        <v>2739</v>
      </c>
      <c r="D8606" s="151" t="s">
        <v>727</v>
      </c>
      <c r="E8606" s="151">
        <v>2.9074195999999999</v>
      </c>
      <c r="F8606" s="154" t="s">
        <v>10826</v>
      </c>
      <c r="G8606" s="156">
        <v>32675.645732715995</v>
      </c>
      <c r="H8606" s="156">
        <v>0</v>
      </c>
      <c r="I8606" s="156">
        <v>78788.096756072002</v>
      </c>
      <c r="J8606" s="156" t="s">
        <v>4328</v>
      </c>
      <c r="K8606" s="151" t="str">
        <f>IFERROR(IF(VLOOKUP(B8606,comp!$D:$L,1,FALSE)=B8606,"",""),"Novo")</f>
        <v/>
      </c>
    </row>
    <row r="8607" spans="1:11">
      <c r="A8607" s="151">
        <v>42422</v>
      </c>
      <c r="B8607" s="151">
        <v>42419</v>
      </c>
      <c r="C8607" s="151" t="s">
        <v>2742</v>
      </c>
      <c r="D8607" s="151" t="s">
        <v>727</v>
      </c>
      <c r="E8607" s="151">
        <v>3.2847669000000002</v>
      </c>
      <c r="F8607" s="154" t="s">
        <v>10827</v>
      </c>
      <c r="G8607" s="156">
        <v>41707.867845384004</v>
      </c>
      <c r="H8607" s="156">
        <v>0</v>
      </c>
      <c r="I8607" s="156">
        <v>115975.46902829999</v>
      </c>
      <c r="J8607" s="156" t="s">
        <v>4328</v>
      </c>
      <c r="K8607" s="151" t="str">
        <f>IFERROR(IF(VLOOKUP(B8607,comp!$D:$L,1,FALSE)=B8607,"",""),"Novo")</f>
        <v/>
      </c>
    </row>
    <row r="8608" spans="1:11">
      <c r="A8608" s="151">
        <v>42422</v>
      </c>
      <c r="B8608" s="151">
        <v>42420</v>
      </c>
      <c r="C8608" s="151" t="s">
        <v>2744</v>
      </c>
      <c r="D8608" s="151" t="s">
        <v>727</v>
      </c>
      <c r="E8608" s="151">
        <v>4.5146683999999997</v>
      </c>
      <c r="F8608" s="154" t="s">
        <v>10828</v>
      </c>
      <c r="G8608" s="156">
        <v>78788.096756072002</v>
      </c>
      <c r="H8608" s="156">
        <v>0</v>
      </c>
      <c r="I8608" s="156">
        <v>1398.9983033399999</v>
      </c>
      <c r="J8608" s="156" t="s">
        <v>4328</v>
      </c>
      <c r="K8608" s="151" t="str">
        <f>IFERROR(IF(VLOOKUP(B8608,comp!$D:$L,1,FALSE)=B8608,"",""),"Novo")</f>
        <v/>
      </c>
    </row>
    <row r="8609" spans="1:11">
      <c r="A8609" s="151">
        <v>42422</v>
      </c>
      <c r="B8609" s="151">
        <v>42421</v>
      </c>
      <c r="C8609" s="151" t="s">
        <v>2746</v>
      </c>
      <c r="D8609" s="151" t="s">
        <v>727</v>
      </c>
      <c r="E8609" s="151">
        <v>5.4774523999999998</v>
      </c>
      <c r="F8609" s="154" t="s">
        <v>10829</v>
      </c>
      <c r="G8609" s="156">
        <v>115975.46902829999</v>
      </c>
      <c r="H8609" s="156">
        <v>0</v>
      </c>
      <c r="I8609" s="156">
        <v>1754.0019842449999</v>
      </c>
      <c r="J8609" s="156" t="s">
        <v>4328</v>
      </c>
      <c r="K8609" s="151" t="str">
        <f>IFERROR(IF(VLOOKUP(B8609,comp!$D:$L,1,FALSE)=B8609,"",""),"Novo")</f>
        <v/>
      </c>
    </row>
    <row r="8610" spans="1:11">
      <c r="A8610" s="151">
        <v>42422</v>
      </c>
      <c r="B8610" s="151">
        <v>42424</v>
      </c>
      <c r="C8610" s="151" t="s">
        <v>2721</v>
      </c>
      <c r="D8610" s="151" t="s">
        <v>727</v>
      </c>
      <c r="E8610" s="151">
        <v>0.60159549999999995</v>
      </c>
      <c r="F8610" s="154" t="s">
        <v>10830</v>
      </c>
      <c r="G8610" s="156">
        <v>1398.9983033399999</v>
      </c>
      <c r="H8610" s="156">
        <v>0</v>
      </c>
      <c r="I8610" s="156">
        <v>7383.8930826509995</v>
      </c>
      <c r="J8610" s="156" t="s">
        <v>4328</v>
      </c>
      <c r="K8610" s="151" t="str">
        <f>IFERROR(IF(VLOOKUP(B8610,comp!$D:$L,1,FALSE)=B8610,"",""),"Novo")</f>
        <v/>
      </c>
    </row>
    <row r="8611" spans="1:11">
      <c r="A8611" s="151">
        <v>42422</v>
      </c>
      <c r="B8611" s="151">
        <v>42425</v>
      </c>
      <c r="C8611" s="151" t="s">
        <v>2725</v>
      </c>
      <c r="D8611" s="151" t="s">
        <v>727</v>
      </c>
      <c r="E8611" s="151">
        <v>0.67361349999999998</v>
      </c>
      <c r="F8611" s="154" t="s">
        <v>10831</v>
      </c>
      <c r="G8611" s="156">
        <v>1754.0019842449999</v>
      </c>
      <c r="H8611" s="156">
        <v>0</v>
      </c>
      <c r="I8611" s="156">
        <v>8118.3924361849995</v>
      </c>
      <c r="J8611" s="156" t="s">
        <v>4328</v>
      </c>
      <c r="K8611" s="151" t="str">
        <f>IFERROR(IF(VLOOKUP(B8611,comp!$D:$L,1,FALSE)=B8611,"",""),"Novo")</f>
        <v/>
      </c>
    </row>
    <row r="8612" spans="1:11">
      <c r="A8612" s="151">
        <v>42422</v>
      </c>
      <c r="B8612" s="151">
        <v>43184</v>
      </c>
      <c r="C8612" s="151" t="s">
        <v>2731</v>
      </c>
      <c r="D8612" s="151" t="s">
        <v>727</v>
      </c>
      <c r="E8612" s="151">
        <v>1.3820967</v>
      </c>
      <c r="F8612" s="154" t="s">
        <v>10832</v>
      </c>
      <c r="G8612" s="156">
        <v>7383.8930826509995</v>
      </c>
      <c r="H8612" s="156">
        <v>0</v>
      </c>
      <c r="I8612" s="156">
        <v>9032.5209853529996</v>
      </c>
      <c r="J8612" s="156" t="s">
        <v>4328</v>
      </c>
      <c r="K8612" s="151" t="str">
        <f>IFERROR(IF(VLOOKUP(B8612,comp!$D:$L,1,FALSE)=B8612,"",""),"Novo")</f>
        <v/>
      </c>
    </row>
    <row r="8613" spans="1:11">
      <c r="A8613" s="151">
        <v>42422</v>
      </c>
      <c r="B8613" s="151">
        <v>43185</v>
      </c>
      <c r="C8613" s="151" t="s">
        <v>2738</v>
      </c>
      <c r="D8613" s="151" t="s">
        <v>727</v>
      </c>
      <c r="E8613" s="151">
        <v>1.4492083</v>
      </c>
      <c r="F8613" s="154" t="s">
        <v>10833</v>
      </c>
      <c r="G8613" s="156">
        <v>8118.3924361849995</v>
      </c>
      <c r="H8613" s="156">
        <v>0</v>
      </c>
      <c r="I8613" s="156">
        <v>15905.864688402002</v>
      </c>
      <c r="J8613" s="156" t="s">
        <v>4328</v>
      </c>
      <c r="K8613" s="151" t="str">
        <f>IFERROR(IF(VLOOKUP(B8613,comp!$D:$L,1,FALSE)=B8613,"",""),"Novo")</f>
        <v/>
      </c>
    </row>
    <row r="8614" spans="1:11">
      <c r="A8614" s="151">
        <v>42422</v>
      </c>
      <c r="B8614" s="151">
        <v>43186</v>
      </c>
      <c r="C8614" s="151" t="s">
        <v>2740</v>
      </c>
      <c r="D8614" s="151" t="s">
        <v>727</v>
      </c>
      <c r="E8614" s="151">
        <v>1.5286221</v>
      </c>
      <c r="F8614" s="154" t="s">
        <v>10834</v>
      </c>
      <c r="G8614" s="156">
        <v>9032.5209853529996</v>
      </c>
      <c r="H8614" s="156">
        <v>0</v>
      </c>
      <c r="I8614" s="156">
        <v>23350.648042852001</v>
      </c>
      <c r="J8614" s="156" t="s">
        <v>4328</v>
      </c>
      <c r="K8614" s="151" t="str">
        <f>IFERROR(IF(VLOOKUP(B8614,comp!$D:$L,1,FALSE)=B8614,"",""),"Novo")</f>
        <v/>
      </c>
    </row>
    <row r="8615" spans="1:11">
      <c r="A8615" s="151">
        <v>42422</v>
      </c>
      <c r="B8615" s="151">
        <v>43187</v>
      </c>
      <c r="C8615" s="151" t="s">
        <v>2743</v>
      </c>
      <c r="D8615" s="151" t="s">
        <v>727</v>
      </c>
      <c r="E8615" s="151">
        <v>2.0284962000000002</v>
      </c>
      <c r="F8615" s="154" t="s">
        <v>10835</v>
      </c>
      <c r="G8615" s="156">
        <v>15905.864688402002</v>
      </c>
      <c r="H8615" s="156">
        <v>0</v>
      </c>
      <c r="I8615" s="156">
        <v>29544.405424625998</v>
      </c>
      <c r="J8615" s="156" t="s">
        <v>4328</v>
      </c>
      <c r="K8615" s="151" t="str">
        <f>IFERROR(IF(VLOOKUP(B8615,comp!$D:$L,1,FALSE)=B8615,"",""),"Novo")</f>
        <v/>
      </c>
    </row>
    <row r="8616" spans="1:11">
      <c r="A8616" s="151">
        <v>42422</v>
      </c>
      <c r="B8616" s="151">
        <v>43188</v>
      </c>
      <c r="C8616" s="151" t="s">
        <v>2745</v>
      </c>
      <c r="D8616" s="151" t="s">
        <v>727</v>
      </c>
      <c r="E8616" s="151">
        <v>2.4577922000000001</v>
      </c>
      <c r="F8616" s="154" t="s">
        <v>10836</v>
      </c>
      <c r="G8616" s="156">
        <v>23350.648042852001</v>
      </c>
      <c r="H8616" s="156">
        <v>0</v>
      </c>
      <c r="I8616" s="156">
        <v>1129.7693676299998</v>
      </c>
      <c r="J8616" s="156" t="s">
        <v>4328</v>
      </c>
      <c r="K8616" s="151" t="str">
        <f>IFERROR(IF(VLOOKUP(B8616,comp!$D:$L,1,FALSE)=B8616,"",""),"Novo")</f>
        <v/>
      </c>
    </row>
    <row r="8617" spans="1:11">
      <c r="A8617" s="151">
        <v>42422</v>
      </c>
      <c r="B8617" s="151">
        <v>43189</v>
      </c>
      <c r="C8617" s="151" t="s">
        <v>2747</v>
      </c>
      <c r="D8617" s="151" t="s">
        <v>727</v>
      </c>
      <c r="E8617" s="151">
        <v>2.7646061</v>
      </c>
      <c r="F8617" s="154" t="s">
        <v>10837</v>
      </c>
      <c r="G8617" s="156">
        <v>29544.405424625998</v>
      </c>
      <c r="H8617" s="156">
        <v>0</v>
      </c>
      <c r="I8617" s="156">
        <v>2339.0097383619996</v>
      </c>
      <c r="J8617" s="156" t="s">
        <v>4328</v>
      </c>
      <c r="K8617" s="151" t="str">
        <f>IFERROR(IF(VLOOKUP(B8617,comp!$D:$L,1,FALSE)=B8617,"",""),"Novo")</f>
        <v/>
      </c>
    </row>
    <row r="8618" spans="1:11">
      <c r="A8618" s="151">
        <v>42422</v>
      </c>
      <c r="B8618" s="151">
        <v>43190</v>
      </c>
      <c r="C8618" s="151" t="s">
        <v>2726</v>
      </c>
      <c r="D8618" s="151" t="s">
        <v>727</v>
      </c>
      <c r="E8618" s="151">
        <v>0.54061899999999996</v>
      </c>
      <c r="F8618" s="154" t="s">
        <v>10838</v>
      </c>
      <c r="G8618" s="156">
        <v>1129.7693676299998</v>
      </c>
      <c r="H8618" s="156">
        <v>0</v>
      </c>
      <c r="I8618" s="156">
        <v>4013.4226381460003</v>
      </c>
      <c r="J8618" s="156" t="s">
        <v>4328</v>
      </c>
      <c r="K8618" s="151" t="str">
        <f>IFERROR(IF(VLOOKUP(B8618,comp!$D:$L,1,FALSE)=B8618,"",""),"Novo")</f>
        <v/>
      </c>
    </row>
    <row r="8619" spans="1:11">
      <c r="A8619" s="151">
        <v>42422</v>
      </c>
      <c r="B8619" s="151">
        <v>43191</v>
      </c>
      <c r="C8619" s="151" t="s">
        <v>2729</v>
      </c>
      <c r="D8619" s="151" t="s">
        <v>727</v>
      </c>
      <c r="E8619" s="151">
        <v>0.77787819999999996</v>
      </c>
      <c r="F8619" s="154" t="s">
        <v>10839</v>
      </c>
      <c r="G8619" s="156">
        <v>2339.0097383619996</v>
      </c>
      <c r="H8619" s="156">
        <v>0</v>
      </c>
      <c r="I8619" s="156">
        <v>829.1227791</v>
      </c>
      <c r="J8619" s="156" t="s">
        <v>4328</v>
      </c>
      <c r="K8619" s="151" t="str">
        <f>IFERROR(IF(VLOOKUP(B8619,comp!$D:$L,1,FALSE)=B8619,"",""),"Novo")</f>
        <v/>
      </c>
    </row>
    <row r="8620" spans="1:11">
      <c r="A8620" s="151">
        <v>42422</v>
      </c>
      <c r="B8620" s="151">
        <v>43192</v>
      </c>
      <c r="C8620" s="151" t="s">
        <v>2732</v>
      </c>
      <c r="D8620" s="151" t="s">
        <v>727</v>
      </c>
      <c r="E8620" s="151">
        <v>1.0189507</v>
      </c>
      <c r="F8620" s="154" t="s">
        <v>10840</v>
      </c>
      <c r="G8620" s="156">
        <v>4013.4226381460003</v>
      </c>
      <c r="H8620" s="156">
        <v>0</v>
      </c>
      <c r="I8620" s="156">
        <v>9768.5010435249987</v>
      </c>
      <c r="J8620" s="156" t="s">
        <v>4328</v>
      </c>
      <c r="K8620" s="151" t="str">
        <f>IFERROR(IF(VLOOKUP(B8620,comp!$D:$L,1,FALSE)=B8620,"",""),"Novo")</f>
        <v/>
      </c>
    </row>
    <row r="8621" spans="1:11">
      <c r="A8621" s="151">
        <v>42422</v>
      </c>
      <c r="B8621" s="151">
        <v>43194</v>
      </c>
      <c r="C8621" s="151" t="s">
        <v>2723</v>
      </c>
      <c r="D8621" s="151" t="s">
        <v>727</v>
      </c>
      <c r="E8621" s="151">
        <v>0.4631324</v>
      </c>
      <c r="F8621" s="154" t="s">
        <v>10841</v>
      </c>
      <c r="G8621" s="156">
        <v>829.1227791</v>
      </c>
      <c r="H8621" s="156">
        <v>0</v>
      </c>
      <c r="I8621" s="156">
        <v>15004.450586198</v>
      </c>
      <c r="J8621" s="156" t="s">
        <v>4328</v>
      </c>
      <c r="K8621" s="151" t="str">
        <f>IFERROR(IF(VLOOKUP(B8621,comp!$D:$L,1,FALSE)=B8621,"",""),"Novo")</f>
        <v/>
      </c>
    </row>
    <row r="8622" spans="1:11">
      <c r="A8622" s="151">
        <v>42422</v>
      </c>
      <c r="B8622" s="151">
        <v>43195</v>
      </c>
      <c r="C8622" s="151" t="s">
        <v>2748</v>
      </c>
      <c r="D8622" s="151" t="s">
        <v>727</v>
      </c>
      <c r="E8622" s="151">
        <v>1.5896794999999999</v>
      </c>
      <c r="F8622" s="154" t="s">
        <v>10842</v>
      </c>
      <c r="G8622" s="156">
        <v>9768.5010435249987</v>
      </c>
      <c r="H8622" s="156">
        <v>0</v>
      </c>
      <c r="I8622" s="156">
        <v>33131.709969930002</v>
      </c>
      <c r="J8622" s="156" t="s">
        <v>4328</v>
      </c>
      <c r="K8622" s="151" t="str">
        <f>IFERROR(IF(VLOOKUP(B8622,comp!$D:$L,1,FALSE)=B8622,"",""),"Novo")</f>
        <v/>
      </c>
    </row>
    <row r="8623" spans="1:11">
      <c r="A8623" s="151">
        <v>42422</v>
      </c>
      <c r="B8623" s="151">
        <v>43196</v>
      </c>
      <c r="C8623" s="151" t="s">
        <v>2750</v>
      </c>
      <c r="D8623" s="151" t="s">
        <v>727</v>
      </c>
      <c r="E8623" s="151">
        <v>1.9701791</v>
      </c>
      <c r="F8623" s="154" t="s">
        <v>10843</v>
      </c>
      <c r="G8623" s="156">
        <v>15004.450586198</v>
      </c>
      <c r="H8623" s="156">
        <v>0</v>
      </c>
      <c r="I8623" s="156">
        <v>35604.317919456</v>
      </c>
      <c r="J8623" s="156" t="s">
        <v>4328</v>
      </c>
      <c r="K8623" s="151" t="str">
        <f>IFERROR(IF(VLOOKUP(B8623,comp!$D:$L,1,FALSE)=B8623,"",""),"Novo")</f>
        <v/>
      </c>
    </row>
    <row r="8624" spans="1:11">
      <c r="A8624" s="151">
        <v>42422</v>
      </c>
      <c r="B8624" s="151">
        <v>43198</v>
      </c>
      <c r="C8624" s="151" t="s">
        <v>2752</v>
      </c>
      <c r="D8624" s="151" t="s">
        <v>727</v>
      </c>
      <c r="E8624" s="151">
        <v>2.9276390000000001</v>
      </c>
      <c r="F8624" s="154" t="s">
        <v>10844</v>
      </c>
      <c r="G8624" s="156">
        <v>33131.709969930002</v>
      </c>
      <c r="H8624" s="156">
        <v>0</v>
      </c>
      <c r="I8624" s="156">
        <v>46888.158712416</v>
      </c>
      <c r="J8624" s="156" t="s">
        <v>4328</v>
      </c>
      <c r="K8624" s="151" t="str">
        <f>IFERROR(IF(VLOOKUP(B8624,comp!$D:$L,1,FALSE)=B8624,"",""),"Novo")</f>
        <v/>
      </c>
    </row>
    <row r="8625" spans="1:11">
      <c r="A8625" s="151">
        <v>42422</v>
      </c>
      <c r="B8625" s="151">
        <v>43199</v>
      </c>
      <c r="C8625" s="151" t="s">
        <v>2754</v>
      </c>
      <c r="D8625" s="151" t="s">
        <v>727</v>
      </c>
      <c r="E8625" s="151">
        <v>3.0349176</v>
      </c>
      <c r="F8625" s="154" t="s">
        <v>10845</v>
      </c>
      <c r="G8625" s="156">
        <v>35604.317919456</v>
      </c>
      <c r="H8625" s="156">
        <v>0</v>
      </c>
      <c r="I8625" s="156">
        <v>2271</v>
      </c>
      <c r="J8625" s="156" t="s">
        <v>4328</v>
      </c>
      <c r="K8625" s="151" t="str">
        <f>IFERROR(IF(VLOOKUP(B8625,comp!$D:$L,1,FALSE)=B8625,"",""),"Novo")</f>
        <v/>
      </c>
    </row>
    <row r="8626" spans="1:11">
      <c r="A8626" s="151">
        <v>42422</v>
      </c>
      <c r="B8626" s="151">
        <v>43200</v>
      </c>
      <c r="C8626" s="151" t="s">
        <v>2756</v>
      </c>
      <c r="D8626" s="151" t="s">
        <v>727</v>
      </c>
      <c r="E8626" s="151">
        <v>3.4827887999999998</v>
      </c>
      <c r="F8626" s="154" t="s">
        <v>10846</v>
      </c>
      <c r="G8626" s="156">
        <v>46888.158712416</v>
      </c>
      <c r="H8626" s="156">
        <v>0</v>
      </c>
      <c r="I8626" s="156">
        <v>15984.959036119999</v>
      </c>
      <c r="J8626" s="156" t="s">
        <v>4328</v>
      </c>
      <c r="K8626" s="151" t="str">
        <f>IFERROR(IF(VLOOKUP(B8626,comp!$D:$L,1,FALSE)=B8626,"",""),"Novo")</f>
        <v/>
      </c>
    </row>
    <row r="8627" spans="1:11">
      <c r="A8627" s="151">
        <v>42428</v>
      </c>
      <c r="B8627" s="151">
        <v>42428</v>
      </c>
      <c r="C8627" s="151" t="s">
        <v>6435</v>
      </c>
      <c r="D8627" s="151" t="s">
        <v>727</v>
      </c>
      <c r="E8627" s="151">
        <v>1</v>
      </c>
      <c r="F8627" s="154" t="s">
        <v>10847</v>
      </c>
      <c r="G8627" s="156">
        <v>2271</v>
      </c>
      <c r="H8627" s="156">
        <v>0</v>
      </c>
      <c r="I8627" s="156">
        <v>18229.502236998</v>
      </c>
      <c r="J8627" s="156" t="s">
        <v>4328</v>
      </c>
      <c r="K8627" s="151" t="str">
        <f>IFERROR(IF(VLOOKUP(B8627,comp!$D:$L,1,FALSE)=B8627,"",""),"Novo")</f>
        <v/>
      </c>
    </row>
    <row r="8628" spans="1:11">
      <c r="A8628" s="151">
        <v>42428</v>
      </c>
      <c r="B8628" s="151">
        <v>42429</v>
      </c>
      <c r="C8628" s="151" t="s">
        <v>6436</v>
      </c>
      <c r="D8628" s="151" t="s">
        <v>727</v>
      </c>
      <c r="E8628" s="151">
        <v>2.6530611999999998</v>
      </c>
      <c r="F8628" s="154" t="s">
        <v>10848</v>
      </c>
      <c r="G8628" s="156">
        <v>15984.959036119999</v>
      </c>
      <c r="H8628" s="156">
        <v>0</v>
      </c>
      <c r="I8628" s="156">
        <v>6897.657469365</v>
      </c>
      <c r="J8628" s="156" t="s">
        <v>4328</v>
      </c>
      <c r="K8628" s="151" t="str">
        <f>IFERROR(IF(VLOOKUP(B8628,comp!$D:$L,1,FALSE)=B8628,"",""),"Novo")</f>
        <v/>
      </c>
    </row>
    <row r="8629" spans="1:11">
      <c r="A8629" s="151">
        <v>42428</v>
      </c>
      <c r="B8629" s="151">
        <v>42430</v>
      </c>
      <c r="C8629" s="151" t="s">
        <v>6437</v>
      </c>
      <c r="D8629" s="151" t="s">
        <v>727</v>
      </c>
      <c r="E8629" s="151">
        <v>2.8332109000000001</v>
      </c>
      <c r="F8629" s="154" t="s">
        <v>10849</v>
      </c>
      <c r="G8629" s="156">
        <v>18229.502236998</v>
      </c>
      <c r="H8629" s="156">
        <v>0</v>
      </c>
      <c r="I8629" s="156">
        <v>2588.6744123839999</v>
      </c>
      <c r="J8629" s="156" t="s">
        <v>4328</v>
      </c>
      <c r="K8629" s="151" t="str">
        <f>IFERROR(IF(VLOOKUP(B8629,comp!$D:$L,1,FALSE)=B8629,"",""),"Novo")</f>
        <v/>
      </c>
    </row>
    <row r="8630" spans="1:11">
      <c r="A8630" s="151">
        <v>42428</v>
      </c>
      <c r="B8630" s="151">
        <v>42431</v>
      </c>
      <c r="C8630" s="151" t="s">
        <v>6438</v>
      </c>
      <c r="D8630" s="151" t="s">
        <v>727</v>
      </c>
      <c r="E8630" s="151">
        <v>1.7427789</v>
      </c>
      <c r="F8630" s="154" t="s">
        <v>10850</v>
      </c>
      <c r="G8630" s="156">
        <v>6897.657469365</v>
      </c>
      <c r="H8630" s="156">
        <v>0</v>
      </c>
      <c r="I8630" s="156">
        <v>10099.631113330001</v>
      </c>
      <c r="J8630" s="156" t="s">
        <v>4328</v>
      </c>
      <c r="K8630" s="151" t="str">
        <f>IFERROR(IF(VLOOKUP(B8630,comp!$D:$L,1,FALSE)=B8630,"",""),"Novo")</f>
        <v/>
      </c>
    </row>
    <row r="8631" spans="1:11">
      <c r="A8631" s="151">
        <v>42428</v>
      </c>
      <c r="B8631" s="151">
        <v>42432</v>
      </c>
      <c r="C8631" s="151" t="s">
        <v>6439</v>
      </c>
      <c r="D8631" s="151" t="s">
        <v>727</v>
      </c>
      <c r="E8631" s="151">
        <v>1.0676531</v>
      </c>
      <c r="F8631" s="154" t="s">
        <v>10851</v>
      </c>
      <c r="G8631" s="156">
        <v>2588.6744123839999</v>
      </c>
      <c r="H8631" s="156">
        <v>0</v>
      </c>
      <c r="I8631" s="156">
        <v>11794.279094639998</v>
      </c>
      <c r="J8631" s="156" t="s">
        <v>4328</v>
      </c>
      <c r="K8631" s="151" t="str">
        <f>IFERROR(IF(VLOOKUP(B8631,comp!$D:$L,1,FALSE)=B8631,"",""),"Novo")</f>
        <v/>
      </c>
    </row>
    <row r="8632" spans="1:11">
      <c r="A8632" s="151">
        <v>42428</v>
      </c>
      <c r="B8632" s="151">
        <v>42433</v>
      </c>
      <c r="C8632" s="151" t="s">
        <v>6440</v>
      </c>
      <c r="D8632" s="151" t="s">
        <v>727</v>
      </c>
      <c r="E8632" s="151">
        <v>2.1088434999999999</v>
      </c>
      <c r="F8632" s="154" t="s">
        <v>10852</v>
      </c>
      <c r="G8632" s="156">
        <v>10099.631113330001</v>
      </c>
      <c r="H8632" s="156">
        <v>0</v>
      </c>
      <c r="I8632" s="156">
        <v>2932.8195543960001</v>
      </c>
      <c r="J8632" s="156" t="s">
        <v>4328</v>
      </c>
      <c r="K8632" s="151" t="str">
        <f>IFERROR(IF(VLOOKUP(B8632,comp!$D:$L,1,FALSE)=B8632,"",""),"Novo")</f>
        <v/>
      </c>
    </row>
    <row r="8633" spans="1:11">
      <c r="A8633" s="151">
        <v>42428</v>
      </c>
      <c r="B8633" s="151">
        <v>42434</v>
      </c>
      <c r="C8633" s="151" t="s">
        <v>6441</v>
      </c>
      <c r="D8633" s="151" t="s">
        <v>727</v>
      </c>
      <c r="E8633" s="151">
        <v>2.2789115999999998</v>
      </c>
      <c r="F8633" s="154" t="s">
        <v>10853</v>
      </c>
      <c r="G8633" s="156">
        <v>11794.279094639998</v>
      </c>
      <c r="H8633" s="156">
        <v>0</v>
      </c>
      <c r="I8633" s="156">
        <v>3213.2347454440001</v>
      </c>
      <c r="J8633" s="156" t="s">
        <v>4328</v>
      </c>
      <c r="K8633" s="151" t="str">
        <f>IFERROR(IF(VLOOKUP(B8633,comp!$D:$L,1,FALSE)=B8633,"",""),"Novo")</f>
        <v/>
      </c>
    </row>
    <row r="8634" spans="1:11">
      <c r="A8634" s="151">
        <v>42428</v>
      </c>
      <c r="B8634" s="151">
        <v>42435</v>
      </c>
      <c r="C8634" s="151" t="s">
        <v>6442</v>
      </c>
      <c r="D8634" s="151" t="s">
        <v>727</v>
      </c>
      <c r="E8634" s="151">
        <v>1.1364082</v>
      </c>
      <c r="F8634" s="154" t="s">
        <v>10854</v>
      </c>
      <c r="G8634" s="156">
        <v>2932.8195543960001</v>
      </c>
      <c r="H8634" s="156">
        <v>0</v>
      </c>
      <c r="I8634" s="156">
        <v>1496.2647193590001</v>
      </c>
      <c r="J8634" s="156" t="s">
        <v>4328</v>
      </c>
      <c r="K8634" s="151" t="str">
        <f>IFERROR(IF(VLOOKUP(B8634,comp!$D:$L,1,FALSE)=B8634,"",""),"Novo")</f>
        <v/>
      </c>
    </row>
    <row r="8635" spans="1:11">
      <c r="A8635" s="151">
        <v>42428</v>
      </c>
      <c r="B8635" s="151">
        <v>42436</v>
      </c>
      <c r="C8635" s="151" t="s">
        <v>6443</v>
      </c>
      <c r="D8635" s="151" t="s">
        <v>727</v>
      </c>
      <c r="E8635" s="151">
        <v>1.1894966</v>
      </c>
      <c r="F8635" s="154" t="s">
        <v>10855</v>
      </c>
      <c r="G8635" s="156">
        <v>3213.2347454440001</v>
      </c>
      <c r="H8635" s="156">
        <v>0</v>
      </c>
      <c r="I8635" s="156">
        <v>1924.8128175249999</v>
      </c>
      <c r="J8635" s="156" t="s">
        <v>4328</v>
      </c>
      <c r="K8635" s="151" t="str">
        <f>IFERROR(IF(VLOOKUP(B8635,comp!$D:$L,1,FALSE)=B8635,"",""),"Novo")</f>
        <v/>
      </c>
    </row>
    <row r="8636" spans="1:11">
      <c r="A8636" s="151">
        <v>42428</v>
      </c>
      <c r="B8636" s="151">
        <v>42437</v>
      </c>
      <c r="C8636" s="151" t="s">
        <v>6444</v>
      </c>
      <c r="D8636" s="151" t="s">
        <v>727</v>
      </c>
      <c r="E8636" s="151">
        <v>0.81170070000000005</v>
      </c>
      <c r="F8636" s="154" t="s">
        <v>10856</v>
      </c>
      <c r="G8636" s="156">
        <v>1496.2647193590001</v>
      </c>
      <c r="H8636" s="156">
        <v>0</v>
      </c>
      <c r="I8636" s="156">
        <v>642.39827966399992</v>
      </c>
      <c r="J8636" s="156" t="s">
        <v>4328</v>
      </c>
      <c r="K8636" s="151" t="str">
        <f>IFERROR(IF(VLOOKUP(B8636,comp!$D:$L,1,FALSE)=B8636,"",""),"Novo")</f>
        <v/>
      </c>
    </row>
    <row r="8637" spans="1:11">
      <c r="A8637" s="151">
        <v>42428</v>
      </c>
      <c r="B8637" s="151">
        <v>42438</v>
      </c>
      <c r="C8637" s="151" t="s">
        <v>6445</v>
      </c>
      <c r="D8637" s="151" t="s">
        <v>727</v>
      </c>
      <c r="E8637" s="151">
        <v>0.92063269999999997</v>
      </c>
      <c r="F8637" s="154" t="s">
        <v>10857</v>
      </c>
      <c r="G8637" s="156">
        <v>1924.8128175249999</v>
      </c>
      <c r="H8637" s="156">
        <v>0</v>
      </c>
      <c r="I8637" s="156">
        <v>672.60409760700009</v>
      </c>
      <c r="J8637" s="156" t="s">
        <v>4328</v>
      </c>
      <c r="K8637" s="151" t="str">
        <f>IFERROR(IF(VLOOKUP(B8637,comp!$D:$L,1,FALSE)=B8637,"",""),"Novo")</f>
        <v/>
      </c>
    </row>
    <row r="8638" spans="1:11">
      <c r="A8638" s="151">
        <v>42428</v>
      </c>
      <c r="B8638" s="151">
        <v>42439</v>
      </c>
      <c r="C8638" s="151" t="s">
        <v>6446</v>
      </c>
      <c r="D8638" s="151" t="s">
        <v>727</v>
      </c>
      <c r="E8638" s="151">
        <v>0.53185709999999997</v>
      </c>
      <c r="F8638" s="154" t="s">
        <v>10858</v>
      </c>
      <c r="G8638" s="156">
        <v>642.39827966399992</v>
      </c>
      <c r="H8638" s="156">
        <v>0</v>
      </c>
      <c r="I8638" s="156">
        <v>6.65</v>
      </c>
      <c r="J8638" s="156" t="s">
        <v>4328</v>
      </c>
      <c r="K8638" s="151" t="str">
        <f>IFERROR(IF(VLOOKUP(B8638,comp!$D:$L,1,FALSE)=B8638,"",""),"Novo")</f>
        <v/>
      </c>
    </row>
    <row r="8639" spans="1:11">
      <c r="A8639" s="151">
        <v>42428</v>
      </c>
      <c r="B8639" s="151">
        <v>42440</v>
      </c>
      <c r="C8639" s="151" t="s">
        <v>6447</v>
      </c>
      <c r="D8639" s="151" t="s">
        <v>727</v>
      </c>
      <c r="E8639" s="151">
        <v>0.54421770000000003</v>
      </c>
      <c r="F8639" s="154" t="s">
        <v>10859</v>
      </c>
      <c r="G8639" s="156">
        <v>672.60409760700009</v>
      </c>
      <c r="H8639" s="156">
        <v>0</v>
      </c>
      <c r="I8639" s="156">
        <v>9.868310189999999</v>
      </c>
      <c r="J8639" s="156" t="s">
        <v>4328</v>
      </c>
      <c r="K8639" s="151" t="str">
        <f>IFERROR(IF(VLOOKUP(B8639,comp!$D:$L,1,FALSE)=B8639,"",""),"Novo")</f>
        <v/>
      </c>
    </row>
    <row r="8640" spans="1:11">
      <c r="A8640" s="151">
        <v>43055</v>
      </c>
      <c r="B8640" s="151">
        <v>43055</v>
      </c>
      <c r="C8640" s="151" t="s">
        <v>2210</v>
      </c>
      <c r="D8640" s="151" t="s">
        <v>828</v>
      </c>
      <c r="E8640" s="151">
        <v>1</v>
      </c>
      <c r="F8640" s="154" t="s">
        <v>10860</v>
      </c>
      <c r="G8640" s="156">
        <v>6.65</v>
      </c>
      <c r="H8640" s="156">
        <v>0</v>
      </c>
      <c r="I8640" s="156">
        <v>9.9743660940000005</v>
      </c>
      <c r="J8640" s="156" t="s">
        <v>4328</v>
      </c>
      <c r="K8640" s="151" t="str">
        <f>IFERROR(IF(VLOOKUP(B8640,comp!$D:$L,1,FALSE)=B8640,"",""),"Novo")</f>
        <v/>
      </c>
    </row>
    <row r="8641" spans="1:11">
      <c r="A8641" s="151">
        <v>43055</v>
      </c>
      <c r="B8641" s="151">
        <v>32</v>
      </c>
      <c r="C8641" s="151" t="s">
        <v>2217</v>
      </c>
      <c r="D8641" s="151" t="s">
        <v>828</v>
      </c>
      <c r="E8641" s="151">
        <v>1.2183098999999999</v>
      </c>
      <c r="F8641" s="154" t="s">
        <v>8637</v>
      </c>
      <c r="G8641" s="156">
        <v>9.868310189999999</v>
      </c>
      <c r="H8641" s="156">
        <v>0</v>
      </c>
      <c r="I8641" s="156">
        <v>8.8698593280000004</v>
      </c>
      <c r="J8641" s="156" t="s">
        <v>4328</v>
      </c>
      <c r="K8641" s="151" t="str">
        <f>IFERROR(IF(VLOOKUP(B8641,comp!$D:$L,1,FALSE)=B8641,"",""),"Novo")</f>
        <v/>
      </c>
    </row>
    <row r="8642" spans="1:11">
      <c r="A8642" s="151">
        <v>43055</v>
      </c>
      <c r="B8642" s="151">
        <v>33</v>
      </c>
      <c r="C8642" s="151" t="s">
        <v>2211</v>
      </c>
      <c r="D8642" s="151" t="s">
        <v>828</v>
      </c>
      <c r="E8642" s="151">
        <v>1.2253521000000001</v>
      </c>
      <c r="F8642" s="154" t="s">
        <v>8314</v>
      </c>
      <c r="G8642" s="156">
        <v>9.9743660940000005</v>
      </c>
      <c r="H8642" s="156">
        <v>0</v>
      </c>
      <c r="I8642" s="156">
        <v>13.00690095</v>
      </c>
      <c r="J8642" s="156" t="s">
        <v>4328</v>
      </c>
      <c r="K8642" s="151" t="str">
        <f>IFERROR(IF(VLOOKUP(B8642,comp!$D:$L,1,FALSE)=B8642,"",""),"Novo")</f>
        <v/>
      </c>
    </row>
    <row r="8643" spans="1:11">
      <c r="A8643" s="151">
        <v>43055</v>
      </c>
      <c r="B8643" s="151">
        <v>34</v>
      </c>
      <c r="C8643" s="151" t="s">
        <v>2209</v>
      </c>
      <c r="D8643" s="151" t="s">
        <v>828</v>
      </c>
      <c r="E8643" s="151">
        <v>1.1549296</v>
      </c>
      <c r="F8643" s="154" t="s">
        <v>10861</v>
      </c>
      <c r="G8643" s="156">
        <v>8.8698593280000004</v>
      </c>
      <c r="H8643" s="156">
        <v>0</v>
      </c>
      <c r="I8643" s="156">
        <v>12.207915695999999</v>
      </c>
      <c r="J8643" s="156" t="s">
        <v>4328</v>
      </c>
      <c r="K8643" s="151" t="str">
        <f>IFERROR(IF(VLOOKUP(B8643,comp!$D:$L,1,FALSE)=B8643,"",""),"Novo")</f>
        <v/>
      </c>
    </row>
    <row r="8644" spans="1:11">
      <c r="A8644" s="151">
        <v>43055</v>
      </c>
      <c r="B8644" s="151">
        <v>34341</v>
      </c>
      <c r="C8644" s="151" t="s">
        <v>6448</v>
      </c>
      <c r="D8644" s="151" t="s">
        <v>828</v>
      </c>
      <c r="E8644" s="151">
        <v>1.3985915</v>
      </c>
      <c r="F8644" s="154" t="s">
        <v>10862</v>
      </c>
      <c r="G8644" s="156">
        <v>13.00690095</v>
      </c>
      <c r="H8644" s="156">
        <v>0</v>
      </c>
      <c r="I8644" s="156">
        <v>9.34501414</v>
      </c>
      <c r="J8644" s="156" t="s">
        <v>4328</v>
      </c>
      <c r="K8644" s="151" t="str">
        <f>IFERROR(IF(VLOOKUP(B8644,comp!$D:$L,1,FALSE)=B8644,"",""),"Novo")</f>
        <v/>
      </c>
    </row>
    <row r="8645" spans="1:11">
      <c r="A8645" s="151">
        <v>43055</v>
      </c>
      <c r="B8645" s="151">
        <v>34449</v>
      </c>
      <c r="C8645" s="151" t="s">
        <v>6449</v>
      </c>
      <c r="D8645" s="151" t="s">
        <v>828</v>
      </c>
      <c r="E8645" s="151">
        <v>1.3549296</v>
      </c>
      <c r="F8645" s="154" t="s">
        <v>10863</v>
      </c>
      <c r="G8645" s="156">
        <v>12.207915695999999</v>
      </c>
      <c r="H8645" s="156">
        <v>0</v>
      </c>
      <c r="I8645" s="156">
        <v>15.378591947999999</v>
      </c>
      <c r="J8645" s="156" t="s">
        <v>4328</v>
      </c>
      <c r="K8645" s="151" t="str">
        <f>IFERROR(IF(VLOOKUP(B8645,comp!$D:$L,1,FALSE)=B8645,"",""),"Novo")</f>
        <v/>
      </c>
    </row>
    <row r="8646" spans="1:11">
      <c r="A8646" s="151">
        <v>43055</v>
      </c>
      <c r="B8646" s="151">
        <v>42402</v>
      </c>
      <c r="C8646" s="151" t="s">
        <v>6450</v>
      </c>
      <c r="D8646" s="151" t="s">
        <v>828</v>
      </c>
      <c r="E8646" s="151">
        <v>1.1859154999999999</v>
      </c>
      <c r="F8646" s="154" t="s">
        <v>10864</v>
      </c>
      <c r="G8646" s="156">
        <v>9.34501414</v>
      </c>
      <c r="H8646" s="156">
        <v>0</v>
      </c>
      <c r="I8646" s="156">
        <v>15.202394805000001</v>
      </c>
      <c r="J8646" s="156" t="s">
        <v>4328</v>
      </c>
      <c r="K8646" s="151" t="str">
        <f>IFERROR(IF(VLOOKUP(B8646,comp!$D:$L,1,FALSE)=B8646,"",""),"Novo")</f>
        <v/>
      </c>
    </row>
    <row r="8647" spans="1:11">
      <c r="A8647" s="151">
        <v>43055</v>
      </c>
      <c r="B8647" s="151">
        <v>42403</v>
      </c>
      <c r="C8647" s="151" t="s">
        <v>6451</v>
      </c>
      <c r="D8647" s="151" t="s">
        <v>828</v>
      </c>
      <c r="E8647" s="151">
        <v>1.5211268</v>
      </c>
      <c r="F8647" s="154" t="s">
        <v>10865</v>
      </c>
      <c r="G8647" s="156">
        <v>15.378591947999999</v>
      </c>
      <c r="H8647" s="156">
        <v>0</v>
      </c>
      <c r="I8647" s="156">
        <v>17.256675996000002</v>
      </c>
      <c r="J8647" s="156" t="s">
        <v>4328</v>
      </c>
      <c r="K8647" s="151" t="str">
        <f>IFERROR(IF(VLOOKUP(B8647,comp!$D:$L,1,FALSE)=B8647,"",""),"Novo")</f>
        <v/>
      </c>
    </row>
    <row r="8648" spans="1:11">
      <c r="A8648" s="151">
        <v>43055</v>
      </c>
      <c r="B8648" s="151">
        <v>42404</v>
      </c>
      <c r="C8648" s="151" t="s">
        <v>6452</v>
      </c>
      <c r="D8648" s="151" t="s">
        <v>828</v>
      </c>
      <c r="E8648" s="151">
        <v>1.5126761</v>
      </c>
      <c r="F8648" s="154" t="s">
        <v>10866</v>
      </c>
      <c r="G8648" s="156">
        <v>15.202394805000001</v>
      </c>
      <c r="H8648" s="156">
        <v>0</v>
      </c>
      <c r="I8648" s="156">
        <v>8.1692816589999993</v>
      </c>
      <c r="J8648" s="156" t="s">
        <v>4328</v>
      </c>
      <c r="K8648" s="151" t="str">
        <f>IFERROR(IF(VLOOKUP(B8648,comp!$D:$L,1,FALSE)=B8648,"",""),"Novo")</f>
        <v/>
      </c>
    </row>
    <row r="8649" spans="1:11">
      <c r="A8649" s="151">
        <v>43055</v>
      </c>
      <c r="B8649" s="151">
        <v>42405</v>
      </c>
      <c r="C8649" s="151" t="s">
        <v>6453</v>
      </c>
      <c r="D8649" s="151" t="s">
        <v>828</v>
      </c>
      <c r="E8649" s="151">
        <v>1.6112675999999999</v>
      </c>
      <c r="F8649" s="154" t="s">
        <v>10867</v>
      </c>
      <c r="G8649" s="156">
        <v>17.256675996000002</v>
      </c>
      <c r="H8649" s="156">
        <v>0</v>
      </c>
      <c r="I8649" s="156">
        <v>10.236972075000001</v>
      </c>
      <c r="J8649" s="156" t="s">
        <v>4328</v>
      </c>
      <c r="K8649" s="151" t="str">
        <f>IFERROR(IF(VLOOKUP(B8649,comp!$D:$L,1,FALSE)=B8649,"",""),"Novo")</f>
        <v/>
      </c>
    </row>
    <row r="8650" spans="1:11">
      <c r="A8650" s="151">
        <v>43055</v>
      </c>
      <c r="B8650" s="151">
        <v>43053</v>
      </c>
      <c r="C8650" s="151" t="s">
        <v>2220</v>
      </c>
      <c r="D8650" s="151" t="s">
        <v>828</v>
      </c>
      <c r="E8650" s="151">
        <v>1.1084506999999999</v>
      </c>
      <c r="F8650" s="154" t="s">
        <v>10868</v>
      </c>
      <c r="G8650" s="156">
        <v>8.1692816589999993</v>
      </c>
      <c r="H8650" s="156">
        <v>0</v>
      </c>
      <c r="I8650" s="156">
        <v>8.847506837000001</v>
      </c>
      <c r="J8650" s="156" t="s">
        <v>4328</v>
      </c>
      <c r="K8650" s="151" t="str">
        <f>IFERROR(IF(VLOOKUP(B8650,comp!$D:$L,1,FALSE)=B8650,"",""),"Novo")</f>
        <v/>
      </c>
    </row>
    <row r="8651" spans="1:11">
      <c r="A8651" s="151">
        <v>43055</v>
      </c>
      <c r="B8651" s="151">
        <v>43054</v>
      </c>
      <c r="C8651" s="151" t="s">
        <v>2221</v>
      </c>
      <c r="D8651" s="151" t="s">
        <v>828</v>
      </c>
      <c r="E8651" s="151">
        <v>1.2408451</v>
      </c>
      <c r="F8651" s="154" t="s">
        <v>8953</v>
      </c>
      <c r="G8651" s="156">
        <v>10.236972075000001</v>
      </c>
      <c r="H8651" s="156">
        <v>0</v>
      </c>
      <c r="I8651" s="156">
        <v>10.673239152000001</v>
      </c>
      <c r="J8651" s="156" t="s">
        <v>4328</v>
      </c>
      <c r="K8651" s="151" t="str">
        <f>IFERROR(IF(VLOOKUP(B8651,comp!$D:$L,1,FALSE)=B8651,"",""),"Novo")</f>
        <v/>
      </c>
    </row>
    <row r="8652" spans="1:11">
      <c r="A8652" s="151">
        <v>43055</v>
      </c>
      <c r="B8652" s="151">
        <v>43056</v>
      </c>
      <c r="C8652" s="151" t="s">
        <v>1800</v>
      </c>
      <c r="D8652" s="151" t="s">
        <v>828</v>
      </c>
      <c r="E8652" s="151">
        <v>1.1535211000000001</v>
      </c>
      <c r="F8652" s="154" t="s">
        <v>9451</v>
      </c>
      <c r="G8652" s="156">
        <v>8.847506837000001</v>
      </c>
      <c r="H8652" s="156">
        <v>0</v>
      </c>
      <c r="I8652" s="156">
        <v>8.7806199119999988</v>
      </c>
      <c r="J8652" s="156" t="s">
        <v>4328</v>
      </c>
      <c r="K8652" s="151" t="str">
        <f>IFERROR(IF(VLOOKUP(B8652,comp!$D:$L,1,FALSE)=B8652,"",""),"Novo")</f>
        <v/>
      </c>
    </row>
    <row r="8653" spans="1:11">
      <c r="A8653" s="151">
        <v>43055</v>
      </c>
      <c r="B8653" s="151">
        <v>43057</v>
      </c>
      <c r="C8653" s="151" t="s">
        <v>2229</v>
      </c>
      <c r="D8653" s="151" t="s">
        <v>828</v>
      </c>
      <c r="E8653" s="151">
        <v>1.2676056</v>
      </c>
      <c r="F8653" s="154" t="s">
        <v>10578</v>
      </c>
      <c r="G8653" s="156">
        <v>10.673239152000001</v>
      </c>
      <c r="H8653" s="156">
        <v>0</v>
      </c>
      <c r="I8653" s="156">
        <v>7.9348729019999995</v>
      </c>
      <c r="J8653" s="156" t="s">
        <v>4328</v>
      </c>
      <c r="K8653" s="151" t="str">
        <f>IFERROR(IF(VLOOKUP(B8653,comp!$D:$L,1,FALSE)=B8653,"",""),"Novo")</f>
        <v/>
      </c>
    </row>
    <row r="8654" spans="1:11">
      <c r="A8654" s="151">
        <v>43055</v>
      </c>
      <c r="B8654" s="151">
        <v>43058</v>
      </c>
      <c r="C8654" s="151" t="s">
        <v>6454</v>
      </c>
      <c r="D8654" s="151" t="s">
        <v>828</v>
      </c>
      <c r="E8654" s="151">
        <v>1.1492958</v>
      </c>
      <c r="F8654" s="154" t="s">
        <v>10414</v>
      </c>
      <c r="G8654" s="156">
        <v>8.7806199119999988</v>
      </c>
      <c r="H8654" s="156">
        <v>0</v>
      </c>
      <c r="I8654" s="156">
        <v>6.0268733910000005</v>
      </c>
      <c r="J8654" s="156" t="s">
        <v>4328</v>
      </c>
      <c r="K8654" s="151" t="str">
        <f>IFERROR(IF(VLOOKUP(B8654,comp!$D:$L,1,FALSE)=B8654,"",""),"Novo")</f>
        <v/>
      </c>
    </row>
    <row r="8655" spans="1:11">
      <c r="A8655" s="151">
        <v>43055</v>
      </c>
      <c r="B8655" s="151">
        <v>43059</v>
      </c>
      <c r="C8655" s="151" t="s">
        <v>2219</v>
      </c>
      <c r="D8655" s="151" t="s">
        <v>828</v>
      </c>
      <c r="E8655" s="151">
        <v>1.0929576999999999</v>
      </c>
      <c r="F8655" s="154" t="s">
        <v>10475</v>
      </c>
      <c r="G8655" s="156">
        <v>7.9348729019999995</v>
      </c>
      <c r="H8655" s="156">
        <v>0</v>
      </c>
      <c r="I8655" s="156">
        <v>8.7139857440000004</v>
      </c>
      <c r="J8655" s="156" t="s">
        <v>4328</v>
      </c>
      <c r="K8655" s="151" t="str">
        <f>IFERROR(IF(VLOOKUP(B8655,comp!$D:$L,1,FALSE)=B8655,"",""),"Novo")</f>
        <v/>
      </c>
    </row>
    <row r="8656" spans="1:11">
      <c r="A8656" s="151">
        <v>43055</v>
      </c>
      <c r="B8656" s="151">
        <v>43060</v>
      </c>
      <c r="C8656" s="151" t="s">
        <v>6455</v>
      </c>
      <c r="D8656" s="151" t="s">
        <v>828</v>
      </c>
      <c r="E8656" s="151">
        <v>0.95211270000000003</v>
      </c>
      <c r="F8656" s="154" t="s">
        <v>10869</v>
      </c>
      <c r="G8656" s="156">
        <v>6.0268733910000005</v>
      </c>
      <c r="H8656" s="156">
        <v>0</v>
      </c>
      <c r="I8656" s="156">
        <v>9.7507041800000014</v>
      </c>
      <c r="J8656" s="156" t="s">
        <v>4328</v>
      </c>
      <c r="K8656" s="151" t="str">
        <f>IFERROR(IF(VLOOKUP(B8656,comp!$D:$L,1,FALSE)=B8656,"",""),"Novo")</f>
        <v/>
      </c>
    </row>
    <row r="8657" spans="1:11">
      <c r="A8657" s="151">
        <v>43055</v>
      </c>
      <c r="B8657" s="151">
        <v>43061</v>
      </c>
      <c r="C8657" s="151" t="s">
        <v>6456</v>
      </c>
      <c r="D8657" s="151" t="s">
        <v>828</v>
      </c>
      <c r="E8657" s="151">
        <v>1.1450704</v>
      </c>
      <c r="F8657" s="154" t="s">
        <v>10870</v>
      </c>
      <c r="G8657" s="156">
        <v>8.7139857440000004</v>
      </c>
      <c r="H8657" s="156">
        <v>0</v>
      </c>
      <c r="I8657" s="156">
        <v>10</v>
      </c>
      <c r="J8657" s="156" t="s">
        <v>4328</v>
      </c>
      <c r="K8657" s="151" t="str">
        <f>IFERROR(IF(VLOOKUP(B8657,comp!$D:$L,1,FALSE)=B8657,"",""),"Novo")</f>
        <v/>
      </c>
    </row>
    <row r="8658" spans="1:11">
      <c r="A8658" s="151">
        <v>43055</v>
      </c>
      <c r="B8658" s="151">
        <v>43062</v>
      </c>
      <c r="C8658" s="151" t="s">
        <v>6457</v>
      </c>
      <c r="D8658" s="151" t="s">
        <v>828</v>
      </c>
      <c r="E8658" s="151">
        <v>1.2112676</v>
      </c>
      <c r="F8658" s="154" t="s">
        <v>8203</v>
      </c>
      <c r="G8658" s="156">
        <v>9.7507041800000014</v>
      </c>
      <c r="H8658" s="156">
        <v>0</v>
      </c>
      <c r="I8658" s="156">
        <v>6.4377173579999996</v>
      </c>
      <c r="J8658" s="156" t="s">
        <v>4328</v>
      </c>
      <c r="K8658" s="151" t="str">
        <f>IFERROR(IF(VLOOKUP(B8658,comp!$D:$L,1,FALSE)=B8658,"",""),"Novo")</f>
        <v/>
      </c>
    </row>
    <row r="8659" spans="1:11">
      <c r="A8659" s="151">
        <v>43082</v>
      </c>
      <c r="B8659" s="151">
        <v>43082</v>
      </c>
      <c r="C8659" s="151" t="s">
        <v>1845</v>
      </c>
      <c r="D8659" s="151" t="s">
        <v>828</v>
      </c>
      <c r="E8659" s="151">
        <v>1</v>
      </c>
      <c r="F8659" s="154" t="s">
        <v>8692</v>
      </c>
      <c r="G8659" s="156">
        <v>10</v>
      </c>
      <c r="H8659" s="156">
        <v>0</v>
      </c>
      <c r="I8659" s="156">
        <v>8.3261897279999992</v>
      </c>
      <c r="J8659" s="156" t="s">
        <v>4328</v>
      </c>
      <c r="K8659" s="151" t="str">
        <f>IFERROR(IF(VLOOKUP(B8659,comp!$D:$L,1,FALSE)=B8659,"",""),"Novo")</f>
        <v/>
      </c>
    </row>
    <row r="8660" spans="1:11">
      <c r="A8660" s="151">
        <v>43082</v>
      </c>
      <c r="B8660" s="151">
        <v>4777</v>
      </c>
      <c r="C8660" s="151" t="s">
        <v>1729</v>
      </c>
      <c r="D8660" s="151" t="s">
        <v>828</v>
      </c>
      <c r="E8660" s="151">
        <v>0.80270790000000003</v>
      </c>
      <c r="F8660" s="154" t="s">
        <v>10871</v>
      </c>
      <c r="G8660" s="156">
        <v>6.4377173579999996</v>
      </c>
      <c r="H8660" s="156">
        <v>0</v>
      </c>
      <c r="I8660" s="156">
        <v>28.436983068</v>
      </c>
      <c r="J8660" s="156" t="s">
        <v>4328</v>
      </c>
      <c r="K8660" s="151" t="str">
        <f>IFERROR(IF(VLOOKUP(B8660,comp!$D:$L,1,FALSE)=B8660,"",""),"Novo")</f>
        <v/>
      </c>
    </row>
    <row r="8661" spans="1:11">
      <c r="A8661" s="151">
        <v>43082</v>
      </c>
      <c r="B8661" s="151">
        <v>10966</v>
      </c>
      <c r="C8661" s="151" t="s">
        <v>2280</v>
      </c>
      <c r="D8661" s="151" t="s">
        <v>828</v>
      </c>
      <c r="E8661" s="151">
        <v>0.91295939999999998</v>
      </c>
      <c r="F8661" s="154" t="s">
        <v>10872</v>
      </c>
      <c r="G8661" s="156">
        <v>8.3261897279999992</v>
      </c>
      <c r="H8661" s="156">
        <v>0</v>
      </c>
      <c r="I8661" s="156">
        <v>41.088897410999998</v>
      </c>
      <c r="J8661" s="156" t="s">
        <v>4328</v>
      </c>
      <c r="K8661" s="151" t="str">
        <f>IFERROR(IF(VLOOKUP(B8661,comp!$D:$L,1,FALSE)=B8661,"",""),"Novo")</f>
        <v/>
      </c>
    </row>
    <row r="8662" spans="1:11">
      <c r="A8662" s="151">
        <v>43082</v>
      </c>
      <c r="B8662" s="151">
        <v>37590</v>
      </c>
      <c r="C8662" s="151" t="s">
        <v>6458</v>
      </c>
      <c r="D8662" s="151" t="s">
        <v>727</v>
      </c>
      <c r="E8662" s="151">
        <v>1.6866538</v>
      </c>
      <c r="F8662" s="154" t="s">
        <v>10873</v>
      </c>
      <c r="G8662" s="156">
        <v>28.436983068</v>
      </c>
      <c r="H8662" s="156">
        <v>0</v>
      </c>
      <c r="I8662" s="156">
        <v>7.5042164819999995</v>
      </c>
      <c r="J8662" s="156" t="s">
        <v>4328</v>
      </c>
      <c r="K8662" s="151" t="str">
        <f>IFERROR(IF(VLOOKUP(B8662,comp!$D:$L,1,FALSE)=B8662,"",""),"Novo")</f>
        <v/>
      </c>
    </row>
    <row r="8663" spans="1:11">
      <c r="A8663" s="151">
        <v>43082</v>
      </c>
      <c r="B8663" s="151">
        <v>37591</v>
      </c>
      <c r="C8663" s="151" t="s">
        <v>2720</v>
      </c>
      <c r="D8663" s="151" t="s">
        <v>727</v>
      </c>
      <c r="E8663" s="151">
        <v>2.0270793</v>
      </c>
      <c r="F8663" s="154" t="s">
        <v>10874</v>
      </c>
      <c r="G8663" s="156">
        <v>41.088897410999998</v>
      </c>
      <c r="H8663" s="156">
        <v>0</v>
      </c>
      <c r="I8663" s="156">
        <v>7.1424562949999997</v>
      </c>
      <c r="J8663" s="156" t="s">
        <v>4328</v>
      </c>
      <c r="K8663" s="151" t="str">
        <f>IFERROR(IF(VLOOKUP(B8663,comp!$D:$L,1,FALSE)=B8663,"",""),"Novo")</f>
        <v/>
      </c>
    </row>
    <row r="8664" spans="1:11">
      <c r="A8664" s="151">
        <v>43082</v>
      </c>
      <c r="B8664" s="151">
        <v>40535</v>
      </c>
      <c r="C8664" s="151" t="s">
        <v>1723</v>
      </c>
      <c r="D8664" s="151" t="s">
        <v>828</v>
      </c>
      <c r="E8664" s="151">
        <v>0.86653769999999997</v>
      </c>
      <c r="F8664" s="154" t="s">
        <v>10875</v>
      </c>
      <c r="G8664" s="156">
        <v>7.5042164819999995</v>
      </c>
      <c r="H8664" s="156">
        <v>0</v>
      </c>
      <c r="I8664" s="156">
        <v>31.587292732999998</v>
      </c>
      <c r="J8664" s="156" t="s">
        <v>4328</v>
      </c>
      <c r="K8664" s="151" t="str">
        <f>IFERROR(IF(VLOOKUP(B8664,comp!$D:$L,1,FALSE)=B8664,"",""),"Novo")</f>
        <v/>
      </c>
    </row>
    <row r="8665" spans="1:11">
      <c r="A8665" s="151">
        <v>43082</v>
      </c>
      <c r="B8665" s="151">
        <v>40598</v>
      </c>
      <c r="C8665" s="151" t="s">
        <v>1730</v>
      </c>
      <c r="D8665" s="151" t="s">
        <v>828</v>
      </c>
      <c r="E8665" s="151">
        <v>0.84526109999999999</v>
      </c>
      <c r="F8665" s="154" t="s">
        <v>10876</v>
      </c>
      <c r="G8665" s="156">
        <v>7.1424562949999997</v>
      </c>
      <c r="H8665" s="156">
        <v>0</v>
      </c>
      <c r="I8665" s="156">
        <v>7.5042164819999995</v>
      </c>
      <c r="J8665" s="156" t="s">
        <v>4328</v>
      </c>
      <c r="K8665" s="151" t="str">
        <f>IFERROR(IF(VLOOKUP(B8665,comp!$D:$L,1,FALSE)=B8665,"",""),"Novo")</f>
        <v/>
      </c>
    </row>
    <row r="8666" spans="1:11">
      <c r="A8666" s="151">
        <v>43082</v>
      </c>
      <c r="B8666" s="151">
        <v>40664</v>
      </c>
      <c r="C8666" s="151" t="s">
        <v>1726</v>
      </c>
      <c r="D8666" s="151" t="s">
        <v>828</v>
      </c>
      <c r="E8666" s="151">
        <v>1.7775628999999999</v>
      </c>
      <c r="F8666" s="154" t="s">
        <v>10877</v>
      </c>
      <c r="G8666" s="156">
        <v>31.587292732999998</v>
      </c>
      <c r="H8666" s="156">
        <v>0</v>
      </c>
      <c r="I8666" s="156">
        <v>7.385406261</v>
      </c>
      <c r="J8666" s="156" t="s">
        <v>4328</v>
      </c>
      <c r="K8666" s="151" t="str">
        <f>IFERROR(IF(VLOOKUP(B8666,comp!$D:$L,1,FALSE)=B8666,"",""),"Novo")</f>
        <v/>
      </c>
    </row>
    <row r="8667" spans="1:11">
      <c r="A8667" s="151">
        <v>43082</v>
      </c>
      <c r="B8667" s="151">
        <v>43083</v>
      </c>
      <c r="C8667" s="151" t="s">
        <v>1728</v>
      </c>
      <c r="D8667" s="151" t="s">
        <v>828</v>
      </c>
      <c r="E8667" s="151">
        <v>0.86653769999999997</v>
      </c>
      <c r="F8667" s="154" t="s">
        <v>10875</v>
      </c>
      <c r="G8667" s="156">
        <v>7.5042164819999995</v>
      </c>
      <c r="H8667" s="156">
        <v>0</v>
      </c>
      <c r="I8667" s="156">
        <v>8.3261897279999992</v>
      </c>
      <c r="J8667" s="156" t="s">
        <v>4328</v>
      </c>
      <c r="K8667" s="151" t="str">
        <f>IFERROR(IF(VLOOKUP(B8667,comp!$D:$L,1,FALSE)=B8667,"",""),"Novo")</f>
        <v/>
      </c>
    </row>
    <row r="8668" spans="1:11">
      <c r="A8668" s="151">
        <v>43082</v>
      </c>
      <c r="B8668" s="151">
        <v>43665</v>
      </c>
      <c r="C8668" s="151" t="s">
        <v>6459</v>
      </c>
      <c r="D8668" s="151" t="s">
        <v>828</v>
      </c>
      <c r="E8668" s="151">
        <v>0.85976790000000003</v>
      </c>
      <c r="F8668" s="154" t="s">
        <v>10878</v>
      </c>
      <c r="G8668" s="156">
        <v>7.385406261</v>
      </c>
      <c r="H8668" s="156">
        <v>0</v>
      </c>
      <c r="I8668" s="156">
        <v>22.11</v>
      </c>
      <c r="J8668" s="156" t="s">
        <v>4328</v>
      </c>
      <c r="K8668" s="151" t="str">
        <f>IFERROR(IF(VLOOKUP(B8668,comp!$D:$L,1,FALSE)=B8668,"",""),"Novo")</f>
        <v/>
      </c>
    </row>
    <row r="8669" spans="1:11">
      <c r="A8669" s="151">
        <v>43082</v>
      </c>
      <c r="B8669" s="151">
        <v>43692</v>
      </c>
      <c r="C8669" s="151" t="s">
        <v>1946</v>
      </c>
      <c r="D8669" s="151" t="s">
        <v>828</v>
      </c>
      <c r="E8669" s="151">
        <v>0.91295939999999998</v>
      </c>
      <c r="F8669" s="154" t="s">
        <v>10872</v>
      </c>
      <c r="G8669" s="156">
        <v>8.3261897279999992</v>
      </c>
      <c r="H8669" s="156">
        <v>0</v>
      </c>
      <c r="I8669" s="156">
        <v>8.2596240000000001E-2</v>
      </c>
      <c r="J8669" s="156" t="s">
        <v>4328</v>
      </c>
      <c r="K8669" s="151" t="str">
        <f>IFERROR(IF(VLOOKUP(B8669,comp!$D:$L,1,FALSE)=B8669,"",""),"Novo")</f>
        <v/>
      </c>
    </row>
    <row r="8670" spans="1:11">
      <c r="A8670" s="151">
        <v>43130</v>
      </c>
      <c r="B8670" s="151">
        <v>43130</v>
      </c>
      <c r="C8670" s="151" t="s">
        <v>1812</v>
      </c>
      <c r="D8670" s="151" t="s">
        <v>828</v>
      </c>
      <c r="E8670" s="151">
        <v>1</v>
      </c>
      <c r="F8670" s="154" t="s">
        <v>8689</v>
      </c>
      <c r="G8670" s="156">
        <v>22.11</v>
      </c>
      <c r="H8670" s="156">
        <v>0</v>
      </c>
      <c r="I8670" s="156">
        <v>6.7392799999999989E-2</v>
      </c>
      <c r="J8670" s="156" t="s">
        <v>4328</v>
      </c>
      <c r="K8670" s="151" t="str">
        <f>IFERROR(IF(VLOOKUP(B8670,comp!$D:$L,1,FALSE)=B8670,"",""),"Novo")</f>
        <v/>
      </c>
    </row>
    <row r="8671" spans="1:11">
      <c r="A8671" s="151">
        <v>43130</v>
      </c>
      <c r="B8671" s="151">
        <v>339</v>
      </c>
      <c r="C8671" s="151" t="s">
        <v>6460</v>
      </c>
      <c r="D8671" s="151" t="s">
        <v>826</v>
      </c>
      <c r="E8671" s="151">
        <v>6.1182399999999998E-2</v>
      </c>
      <c r="F8671" s="154" t="s">
        <v>7767</v>
      </c>
      <c r="G8671" s="156">
        <v>8.2596240000000001E-2</v>
      </c>
      <c r="H8671" s="156">
        <v>0</v>
      </c>
      <c r="I8671" s="156">
        <v>38.205353454000004</v>
      </c>
      <c r="J8671" s="156" t="s">
        <v>4328</v>
      </c>
      <c r="K8671" s="151" t="str">
        <f>IFERROR(IF(VLOOKUP(B8671,comp!$D:$L,1,FALSE)=B8671,"",""),"Novo")</f>
        <v/>
      </c>
    </row>
    <row r="8672" spans="1:11">
      <c r="A8672" s="151">
        <v>43130</v>
      </c>
      <c r="B8672" s="151">
        <v>340</v>
      </c>
      <c r="C8672" s="151" t="s">
        <v>6461</v>
      </c>
      <c r="D8672" s="151" t="s">
        <v>826</v>
      </c>
      <c r="E8672" s="151">
        <v>5.5239999999999997E-2</v>
      </c>
      <c r="F8672" s="154" t="s">
        <v>8364</v>
      </c>
      <c r="G8672" s="156">
        <v>6.7392799999999989E-2</v>
      </c>
      <c r="H8672" s="156">
        <v>0</v>
      </c>
      <c r="I8672" s="156">
        <v>44.976618018000003</v>
      </c>
      <c r="J8672" s="156" t="s">
        <v>4328</v>
      </c>
      <c r="K8672" s="151" t="str">
        <f>IFERROR(IF(VLOOKUP(B8672,comp!$D:$L,1,FALSE)=B8672,"",""),"Novo")</f>
        <v/>
      </c>
    </row>
    <row r="8673" spans="1:11">
      <c r="A8673" s="151">
        <v>43130</v>
      </c>
      <c r="B8673" s="151">
        <v>344</v>
      </c>
      <c r="C8673" s="151" t="s">
        <v>845</v>
      </c>
      <c r="D8673" s="151" t="s">
        <v>828</v>
      </c>
      <c r="E8673" s="151">
        <v>1.3147059000000001</v>
      </c>
      <c r="F8673" s="154" t="s">
        <v>10879</v>
      </c>
      <c r="G8673" s="156">
        <v>38.205353454000004</v>
      </c>
      <c r="H8673" s="156">
        <v>0</v>
      </c>
      <c r="I8673" s="156">
        <v>31.027447521000003</v>
      </c>
      <c r="J8673" s="156" t="s">
        <v>4328</v>
      </c>
      <c r="K8673" s="151" t="str">
        <f>IFERROR(IF(VLOOKUP(B8673,comp!$D:$L,1,FALSE)=B8673,"",""),"Novo")</f>
        <v/>
      </c>
    </row>
    <row r="8674" spans="1:11">
      <c r="A8674" s="151">
        <v>43130</v>
      </c>
      <c r="B8674" s="151">
        <v>345</v>
      </c>
      <c r="C8674" s="151" t="s">
        <v>1686</v>
      </c>
      <c r="D8674" s="151" t="s">
        <v>828</v>
      </c>
      <c r="E8674" s="151">
        <v>1.4264706</v>
      </c>
      <c r="F8674" s="154" t="s">
        <v>10880</v>
      </c>
      <c r="G8674" s="156">
        <v>44.976618018000003</v>
      </c>
      <c r="H8674" s="156">
        <v>0</v>
      </c>
      <c r="I8674" s="156">
        <v>9965.1496999999999</v>
      </c>
      <c r="J8674" s="156" t="s">
        <v>4328</v>
      </c>
      <c r="K8674" s="151" t="str">
        <f>IFERROR(IF(VLOOKUP(B8674,comp!$D:$L,1,FALSE)=B8674,"",""),"Novo")</f>
        <v/>
      </c>
    </row>
    <row r="8675" spans="1:11">
      <c r="A8675" s="151">
        <v>43130</v>
      </c>
      <c r="B8675" s="151">
        <v>346</v>
      </c>
      <c r="C8675" s="151" t="s">
        <v>6462</v>
      </c>
      <c r="D8675" s="151" t="s">
        <v>828</v>
      </c>
      <c r="E8675" s="151">
        <v>1.1847059</v>
      </c>
      <c r="F8675" s="154" t="s">
        <v>10881</v>
      </c>
      <c r="G8675" s="156">
        <v>31.027447521000003</v>
      </c>
      <c r="H8675" s="156">
        <v>0</v>
      </c>
      <c r="I8675" s="156">
        <v>8886.9209801350007</v>
      </c>
      <c r="J8675" s="156" t="s">
        <v>4328</v>
      </c>
      <c r="K8675" s="151" t="str">
        <f>IFERROR(IF(VLOOKUP(B8675,comp!$D:$L,1,FALSE)=B8675,"",""),"Novo")</f>
        <v/>
      </c>
    </row>
    <row r="8676" spans="1:11">
      <c r="A8676" s="151">
        <v>43130</v>
      </c>
      <c r="B8676" s="151">
        <v>3309</v>
      </c>
      <c r="C8676" s="151" t="s">
        <v>1772</v>
      </c>
      <c r="D8676" s="151" t="s">
        <v>1606</v>
      </c>
      <c r="E8676" s="151">
        <v>21.23</v>
      </c>
      <c r="F8676" s="154" t="s">
        <v>10882</v>
      </c>
      <c r="G8676" s="156">
        <v>9965.1496999999999</v>
      </c>
      <c r="H8676" s="156">
        <v>0</v>
      </c>
      <c r="I8676" s="156">
        <v>24.330637254000003</v>
      </c>
      <c r="J8676" s="156" t="s">
        <v>4328</v>
      </c>
      <c r="K8676" s="151" t="str">
        <f>IFERROR(IF(VLOOKUP(B8676,comp!$D:$L,1,FALSE)=B8676,"",""),"Novo")</f>
        <v/>
      </c>
    </row>
    <row r="8677" spans="1:11">
      <c r="A8677" s="151">
        <v>43130</v>
      </c>
      <c r="B8677" s="151">
        <v>3311</v>
      </c>
      <c r="C8677" s="151" t="s">
        <v>1781</v>
      </c>
      <c r="D8677" s="151" t="s">
        <v>1606</v>
      </c>
      <c r="E8677" s="151">
        <v>20.048550500000001</v>
      </c>
      <c r="F8677" s="154" t="s">
        <v>10883</v>
      </c>
      <c r="G8677" s="156">
        <v>8886.9209801350007</v>
      </c>
      <c r="H8677" s="156">
        <v>0</v>
      </c>
      <c r="I8677" s="156">
        <v>40.304305800000002</v>
      </c>
      <c r="J8677" s="156" t="s">
        <v>4328</v>
      </c>
      <c r="K8677" s="151" t="str">
        <f>IFERROR(IF(VLOOKUP(B8677,comp!$D:$L,1,FALSE)=B8677,"",""),"Novo")</f>
        <v/>
      </c>
    </row>
    <row r="8678" spans="1:11">
      <c r="A8678" s="151">
        <v>43130</v>
      </c>
      <c r="B8678" s="151">
        <v>3312</v>
      </c>
      <c r="C8678" s="151" t="s">
        <v>6463</v>
      </c>
      <c r="D8678" s="151" t="s">
        <v>828</v>
      </c>
      <c r="E8678" s="151">
        <v>1.0491866000000001</v>
      </c>
      <c r="F8678" s="154" t="s">
        <v>10884</v>
      </c>
      <c r="G8678" s="156">
        <v>24.330637254000003</v>
      </c>
      <c r="H8678" s="156">
        <v>0</v>
      </c>
      <c r="I8678" s="156">
        <v>15801.342005603001</v>
      </c>
      <c r="J8678" s="156" t="s">
        <v>4328</v>
      </c>
      <c r="K8678" s="151" t="str">
        <f>IFERROR(IF(VLOOKUP(B8678,comp!$D:$L,1,FALSE)=B8678,"",""),"Novo")</f>
        <v/>
      </c>
    </row>
    <row r="8679" spans="1:11">
      <c r="A8679" s="151">
        <v>43130</v>
      </c>
      <c r="B8679" s="151">
        <v>3313</v>
      </c>
      <c r="C8679" s="151" t="s">
        <v>6464</v>
      </c>
      <c r="D8679" s="151" t="s">
        <v>828</v>
      </c>
      <c r="E8679" s="151">
        <v>1.350228</v>
      </c>
      <c r="F8679" s="154" t="s">
        <v>10885</v>
      </c>
      <c r="G8679" s="156">
        <v>40.304305800000002</v>
      </c>
      <c r="H8679" s="156">
        <v>0</v>
      </c>
      <c r="I8679" s="156">
        <v>87479.066356968004</v>
      </c>
      <c r="J8679" s="156" t="s">
        <v>4328</v>
      </c>
      <c r="K8679" s="151" t="str">
        <f>IFERROR(IF(VLOOKUP(B8679,comp!$D:$L,1,FALSE)=B8679,"",""),"Novo")</f>
        <v/>
      </c>
    </row>
    <row r="8680" spans="1:11">
      <c r="A8680" s="151">
        <v>43130</v>
      </c>
      <c r="B8680" s="151">
        <v>3314</v>
      </c>
      <c r="C8680" s="151" t="s">
        <v>6465</v>
      </c>
      <c r="D8680" s="151" t="s">
        <v>1606</v>
      </c>
      <c r="E8680" s="151">
        <v>26.7334529</v>
      </c>
      <c r="F8680" s="154" t="s">
        <v>10886</v>
      </c>
      <c r="G8680" s="156">
        <v>15801.342005603001</v>
      </c>
      <c r="H8680" s="156">
        <v>0</v>
      </c>
      <c r="I8680" s="156">
        <v>15801.342005603001</v>
      </c>
      <c r="J8680" s="156" t="s">
        <v>4328</v>
      </c>
      <c r="K8680" s="151" t="str">
        <f>IFERROR(IF(VLOOKUP(B8680,comp!$D:$L,1,FALSE)=B8680,"",""),"Novo")</f>
        <v/>
      </c>
    </row>
    <row r="8681" spans="1:11">
      <c r="A8681" s="151">
        <v>43130</v>
      </c>
      <c r="B8681" s="151">
        <v>11588</v>
      </c>
      <c r="C8681" s="151" t="s">
        <v>6466</v>
      </c>
      <c r="D8681" s="151" t="s">
        <v>727</v>
      </c>
      <c r="E8681" s="151">
        <v>62.901093199999998</v>
      </c>
      <c r="F8681" s="154" t="s">
        <v>10887</v>
      </c>
      <c r="G8681" s="156">
        <v>87479.066356968004</v>
      </c>
      <c r="H8681" s="156">
        <v>0</v>
      </c>
      <c r="I8681" s="156">
        <v>30891.169770780001</v>
      </c>
      <c r="J8681" s="156" t="s">
        <v>4328</v>
      </c>
      <c r="K8681" s="151" t="str">
        <f>IFERROR(IF(VLOOKUP(B8681,comp!$D:$L,1,FALSE)=B8681,"",""),"Novo")</f>
        <v/>
      </c>
    </row>
    <row r="8682" spans="1:11">
      <c r="A8682" s="151">
        <v>43130</v>
      </c>
      <c r="B8682" s="151">
        <v>11592</v>
      </c>
      <c r="C8682" s="151" t="s">
        <v>6467</v>
      </c>
      <c r="D8682" s="151" t="s">
        <v>727</v>
      </c>
      <c r="E8682" s="151">
        <v>26.7334529</v>
      </c>
      <c r="F8682" s="154" t="s">
        <v>10886</v>
      </c>
      <c r="G8682" s="156">
        <v>15801.342005603001</v>
      </c>
      <c r="H8682" s="156">
        <v>0</v>
      </c>
      <c r="I8682" s="156">
        <v>8886.9209801350007</v>
      </c>
      <c r="J8682" s="156" t="s">
        <v>4328</v>
      </c>
      <c r="K8682" s="151" t="str">
        <f>IFERROR(IF(VLOOKUP(B8682,comp!$D:$L,1,FALSE)=B8682,"",""),"Novo")</f>
        <v/>
      </c>
    </row>
    <row r="8683" spans="1:11">
      <c r="A8683" s="151">
        <v>43130</v>
      </c>
      <c r="B8683" s="151">
        <v>11593</v>
      </c>
      <c r="C8683" s="151" t="s">
        <v>6468</v>
      </c>
      <c r="D8683" s="151" t="s">
        <v>727</v>
      </c>
      <c r="E8683" s="151">
        <v>37.3785995</v>
      </c>
      <c r="F8683" s="154" t="s">
        <v>10888</v>
      </c>
      <c r="G8683" s="156">
        <v>30891.169770780001</v>
      </c>
      <c r="H8683" s="156">
        <v>0</v>
      </c>
      <c r="I8683" s="156">
        <v>9965.1496999999999</v>
      </c>
      <c r="J8683" s="156" t="s">
        <v>4328</v>
      </c>
      <c r="K8683" s="151" t="str">
        <f>IFERROR(IF(VLOOKUP(B8683,comp!$D:$L,1,FALSE)=B8683,"",""),"Novo")</f>
        <v/>
      </c>
    </row>
    <row r="8684" spans="1:11">
      <c r="A8684" s="151">
        <v>43130</v>
      </c>
      <c r="B8684" s="151">
        <v>11594</v>
      </c>
      <c r="C8684" s="151" t="s">
        <v>6469</v>
      </c>
      <c r="D8684" s="151" t="s">
        <v>727</v>
      </c>
      <c r="E8684" s="151">
        <v>20.048550500000001</v>
      </c>
      <c r="F8684" s="154" t="s">
        <v>10883</v>
      </c>
      <c r="G8684" s="156">
        <v>8886.9209801350007</v>
      </c>
      <c r="H8684" s="156">
        <v>0</v>
      </c>
      <c r="I8684" s="156">
        <v>21367.691597824003</v>
      </c>
      <c r="J8684" s="156" t="s">
        <v>4328</v>
      </c>
      <c r="K8684" s="151" t="str">
        <f>IFERROR(IF(VLOOKUP(B8684,comp!$D:$L,1,FALSE)=B8684,"",""),"Novo")</f>
        <v/>
      </c>
    </row>
    <row r="8685" spans="1:11">
      <c r="A8685" s="151">
        <v>43130</v>
      </c>
      <c r="B8685" s="151">
        <v>11596</v>
      </c>
      <c r="C8685" s="151" t="s">
        <v>6470</v>
      </c>
      <c r="D8685" s="151" t="s">
        <v>727</v>
      </c>
      <c r="E8685" s="151">
        <v>21.23</v>
      </c>
      <c r="F8685" s="154" t="s">
        <v>10882</v>
      </c>
      <c r="G8685" s="156">
        <v>9965.1496999999999</v>
      </c>
      <c r="H8685" s="156">
        <v>0</v>
      </c>
      <c r="I8685" s="156">
        <v>15717.053177749</v>
      </c>
      <c r="J8685" s="156" t="s">
        <v>4328</v>
      </c>
      <c r="K8685" s="151" t="str">
        <f>IFERROR(IF(VLOOKUP(B8685,comp!$D:$L,1,FALSE)=B8685,"",""),"Novo")</f>
        <v/>
      </c>
    </row>
    <row r="8686" spans="1:11">
      <c r="A8686" s="151">
        <v>43130</v>
      </c>
      <c r="B8686" s="151">
        <v>11597</v>
      </c>
      <c r="C8686" s="151" t="s">
        <v>6471</v>
      </c>
      <c r="D8686" s="151" t="s">
        <v>727</v>
      </c>
      <c r="E8686" s="151">
        <v>31.087513600000001</v>
      </c>
      <c r="F8686" s="154" t="s">
        <v>10889</v>
      </c>
      <c r="G8686" s="156">
        <v>21367.691597824003</v>
      </c>
      <c r="H8686" s="156">
        <v>0</v>
      </c>
      <c r="I8686" s="156">
        <v>12.39497686</v>
      </c>
      <c r="J8686" s="156" t="s">
        <v>4328</v>
      </c>
      <c r="K8686" s="151" t="str">
        <f>IFERROR(IF(VLOOKUP(B8686,comp!$D:$L,1,FALSE)=B8686,"",""),"Novo")</f>
        <v/>
      </c>
    </row>
    <row r="8687" spans="1:11">
      <c r="A8687" s="151">
        <v>43130</v>
      </c>
      <c r="B8687" s="151">
        <v>11599</v>
      </c>
      <c r="C8687" s="151" t="s">
        <v>6472</v>
      </c>
      <c r="D8687" s="151" t="s">
        <v>727</v>
      </c>
      <c r="E8687" s="151">
        <v>26.662120099999999</v>
      </c>
      <c r="F8687" s="154" t="s">
        <v>10890</v>
      </c>
      <c r="G8687" s="156">
        <v>15717.053177749</v>
      </c>
      <c r="H8687" s="156">
        <v>0</v>
      </c>
      <c r="I8687" s="156">
        <v>24.261547499999999</v>
      </c>
      <c r="J8687" s="156" t="s">
        <v>4328</v>
      </c>
      <c r="K8687" s="151" t="str">
        <f>IFERROR(IF(VLOOKUP(B8687,comp!$D:$L,1,FALSE)=B8687,"",""),"Novo")</f>
        <v/>
      </c>
    </row>
    <row r="8688" spans="1:11">
      <c r="A8688" s="151">
        <v>43130</v>
      </c>
      <c r="B8688" s="151">
        <v>34347</v>
      </c>
      <c r="C8688" s="151" t="s">
        <v>847</v>
      </c>
      <c r="D8688" s="151" t="s">
        <v>826</v>
      </c>
      <c r="E8688" s="151">
        <v>0.74894119999999997</v>
      </c>
      <c r="F8688" s="154" t="s">
        <v>10891</v>
      </c>
      <c r="G8688" s="156">
        <v>12.39497686</v>
      </c>
      <c r="H8688" s="156">
        <v>0</v>
      </c>
      <c r="I8688" s="156">
        <v>36.354704715000004</v>
      </c>
      <c r="J8688" s="156" t="s">
        <v>4328</v>
      </c>
      <c r="K8688" s="151" t="str">
        <f>IFERROR(IF(VLOOKUP(B8688,comp!$D:$L,1,FALSE)=B8688,"",""),"Novo")</f>
        <v/>
      </c>
    </row>
    <row r="8689" spans="1:11">
      <c r="A8689" s="151">
        <v>43130</v>
      </c>
      <c r="B8689" s="151">
        <v>34348</v>
      </c>
      <c r="C8689" s="151" t="s">
        <v>850</v>
      </c>
      <c r="D8689" s="151" t="s">
        <v>826</v>
      </c>
      <c r="E8689" s="151">
        <v>1.0475625</v>
      </c>
      <c r="F8689" s="154" t="s">
        <v>10892</v>
      </c>
      <c r="G8689" s="156">
        <v>24.261547499999999</v>
      </c>
      <c r="H8689" s="156">
        <v>0</v>
      </c>
      <c r="I8689" s="156">
        <v>105863.328325062</v>
      </c>
      <c r="J8689" s="156" t="s">
        <v>4328</v>
      </c>
      <c r="K8689" s="151" t="str">
        <f>IFERROR(IF(VLOOKUP(B8689,comp!$D:$L,1,FALSE)=B8689,"",""),"Novo")</f>
        <v/>
      </c>
    </row>
    <row r="8690" spans="1:11">
      <c r="A8690" s="151">
        <v>43130</v>
      </c>
      <c r="B8690" s="151">
        <v>34349</v>
      </c>
      <c r="C8690" s="151" t="s">
        <v>848</v>
      </c>
      <c r="D8690" s="151" t="s">
        <v>727</v>
      </c>
      <c r="E8690" s="151">
        <v>1.2823529</v>
      </c>
      <c r="F8690" s="154" t="s">
        <v>7206</v>
      </c>
      <c r="G8690" s="156">
        <v>36.354704715000004</v>
      </c>
      <c r="H8690" s="156">
        <v>0</v>
      </c>
      <c r="I8690" s="156">
        <v>32686.999488835998</v>
      </c>
      <c r="J8690" s="156" t="s">
        <v>4328</v>
      </c>
      <c r="K8690" s="151" t="str">
        <f>IFERROR(IF(VLOOKUP(B8690,comp!$D:$L,1,FALSE)=B8690,"",""),"Novo")</f>
        <v/>
      </c>
    </row>
    <row r="8691" spans="1:11">
      <c r="A8691" s="151">
        <v>43130</v>
      </c>
      <c r="B8691" s="151">
        <v>34383</v>
      </c>
      <c r="C8691" s="151" t="s">
        <v>6473</v>
      </c>
      <c r="D8691" s="151" t="s">
        <v>727</v>
      </c>
      <c r="E8691" s="151">
        <v>69.195788199999996</v>
      </c>
      <c r="F8691" s="154" t="s">
        <v>10893</v>
      </c>
      <c r="G8691" s="156">
        <v>105863.328325062</v>
      </c>
      <c r="H8691" s="156">
        <v>0</v>
      </c>
      <c r="I8691" s="156">
        <v>54499.894224204007</v>
      </c>
      <c r="J8691" s="156" t="s">
        <v>4328</v>
      </c>
      <c r="K8691" s="151" t="str">
        <f>IFERROR(IF(VLOOKUP(B8691,comp!$D:$L,1,FALSE)=B8691,"",""),"Novo")</f>
        <v/>
      </c>
    </row>
    <row r="8692" spans="1:11">
      <c r="A8692" s="151">
        <v>43130</v>
      </c>
      <c r="B8692" s="151">
        <v>34612</v>
      </c>
      <c r="C8692" s="151" t="s">
        <v>6474</v>
      </c>
      <c r="D8692" s="151" t="s">
        <v>727</v>
      </c>
      <c r="E8692" s="151">
        <v>38.449865299999999</v>
      </c>
      <c r="F8692" s="154" t="s">
        <v>10894</v>
      </c>
      <c r="G8692" s="156">
        <v>32686.999488835998</v>
      </c>
      <c r="H8692" s="156">
        <v>0</v>
      </c>
      <c r="I8692" s="156">
        <v>65674.273025691</v>
      </c>
      <c r="J8692" s="156" t="s">
        <v>4328</v>
      </c>
      <c r="K8692" s="151" t="str">
        <f>IFERROR(IF(VLOOKUP(B8692,comp!$D:$L,1,FALSE)=B8692,"",""),"Novo")</f>
        <v/>
      </c>
    </row>
    <row r="8693" spans="1:11">
      <c r="A8693" s="151">
        <v>43130</v>
      </c>
      <c r="B8693" s="151">
        <v>34630</v>
      </c>
      <c r="C8693" s="151" t="s">
        <v>6475</v>
      </c>
      <c r="D8693" s="151" t="s">
        <v>727</v>
      </c>
      <c r="E8693" s="151">
        <v>49.648265700000003</v>
      </c>
      <c r="F8693" s="154" t="s">
        <v>10895</v>
      </c>
      <c r="G8693" s="156">
        <v>54499.894224204007</v>
      </c>
      <c r="H8693" s="156">
        <v>0</v>
      </c>
      <c r="I8693" s="156">
        <v>54053.9021374</v>
      </c>
      <c r="J8693" s="156" t="s">
        <v>4328</v>
      </c>
      <c r="K8693" s="151" t="str">
        <f>IFERROR(IF(VLOOKUP(B8693,comp!$D:$L,1,FALSE)=B8693,"",""),"Novo")</f>
        <v/>
      </c>
    </row>
    <row r="8694" spans="1:11">
      <c r="A8694" s="151">
        <v>43130</v>
      </c>
      <c r="B8694" s="151">
        <v>34633</v>
      </c>
      <c r="C8694" s="151" t="s">
        <v>6476</v>
      </c>
      <c r="D8694" s="151" t="s">
        <v>727</v>
      </c>
      <c r="E8694" s="151">
        <v>54.501019100000001</v>
      </c>
      <c r="F8694" s="154" t="s">
        <v>10896</v>
      </c>
      <c r="G8694" s="156">
        <v>65674.273025691</v>
      </c>
      <c r="H8694" s="156">
        <v>0</v>
      </c>
      <c r="I8694" s="156">
        <v>7722.5616874559992</v>
      </c>
      <c r="J8694" s="156" t="s">
        <v>4328</v>
      </c>
      <c r="K8694" s="151" t="str">
        <f>IFERROR(IF(VLOOKUP(B8694,comp!$D:$L,1,FALSE)=B8694,"",""),"Novo")</f>
        <v/>
      </c>
    </row>
    <row r="8695" spans="1:11">
      <c r="A8695" s="151">
        <v>43130</v>
      </c>
      <c r="B8695" s="151">
        <v>34635</v>
      </c>
      <c r="C8695" s="151" t="s">
        <v>6477</v>
      </c>
      <c r="D8695" s="151" t="s">
        <v>727</v>
      </c>
      <c r="E8695" s="151">
        <v>49.444670000000002</v>
      </c>
      <c r="F8695" s="154" t="s">
        <v>10897</v>
      </c>
      <c r="G8695" s="156">
        <v>54053.9021374</v>
      </c>
      <c r="H8695" s="156">
        <v>0</v>
      </c>
      <c r="I8695" s="156">
        <v>75161.024729548997</v>
      </c>
      <c r="J8695" s="156" t="s">
        <v>4328</v>
      </c>
      <c r="K8695" s="151" t="str">
        <f>IFERROR(IF(VLOOKUP(B8695,comp!$D:$L,1,FALSE)=B8695,"",""),"Novo")</f>
        <v/>
      </c>
    </row>
    <row r="8696" spans="1:11">
      <c r="A8696" s="151">
        <v>43130</v>
      </c>
      <c r="B8696" s="151">
        <v>34800</v>
      </c>
      <c r="C8696" s="151" t="s">
        <v>6478</v>
      </c>
      <c r="D8696" s="151" t="s">
        <v>1606</v>
      </c>
      <c r="E8696" s="151">
        <v>18.689193599999999</v>
      </c>
      <c r="F8696" s="154" t="s">
        <v>10898</v>
      </c>
      <c r="G8696" s="156">
        <v>7722.5616874559992</v>
      </c>
      <c r="H8696" s="156">
        <v>0</v>
      </c>
      <c r="I8696" s="156">
        <v>112.62236886999999</v>
      </c>
      <c r="J8696" s="156" t="s">
        <v>4328</v>
      </c>
      <c r="K8696" s="151" t="str">
        <f>IFERROR(IF(VLOOKUP(B8696,comp!$D:$L,1,FALSE)=B8696,"",""),"Novo")</f>
        <v/>
      </c>
    </row>
    <row r="8697" spans="1:11">
      <c r="A8697" s="151">
        <v>43130</v>
      </c>
      <c r="B8697" s="151">
        <v>34802</v>
      </c>
      <c r="C8697" s="151" t="s">
        <v>6479</v>
      </c>
      <c r="D8697" s="151" t="s">
        <v>727</v>
      </c>
      <c r="E8697" s="151">
        <v>58.304585899999999</v>
      </c>
      <c r="F8697" s="154" t="s">
        <v>10899</v>
      </c>
      <c r="G8697" s="156">
        <v>75161.024729548997</v>
      </c>
      <c r="H8697" s="156">
        <v>0</v>
      </c>
      <c r="I8697" s="156">
        <v>206.33449738000004</v>
      </c>
      <c r="J8697" s="156" t="s">
        <v>4328</v>
      </c>
      <c r="K8697" s="151" t="str">
        <f>IFERROR(IF(VLOOKUP(B8697,comp!$D:$L,1,FALSE)=B8697,"",""),"Novo")</f>
        <v/>
      </c>
    </row>
    <row r="8698" spans="1:11">
      <c r="A8698" s="151">
        <v>43130</v>
      </c>
      <c r="B8698" s="151">
        <v>34804</v>
      </c>
      <c r="C8698" s="151" t="s">
        <v>1775</v>
      </c>
      <c r="D8698" s="151" t="s">
        <v>838</v>
      </c>
      <c r="E8698" s="151">
        <v>2.2569612999999999</v>
      </c>
      <c r="F8698" s="154" t="s">
        <v>10900</v>
      </c>
      <c r="G8698" s="156">
        <v>112.62236886999999</v>
      </c>
      <c r="H8698" s="156">
        <v>0</v>
      </c>
      <c r="I8698" s="156">
        <v>5329.2827867400001</v>
      </c>
      <c r="J8698" s="156" t="s">
        <v>4328</v>
      </c>
      <c r="K8698" s="151" t="str">
        <f>IFERROR(IF(VLOOKUP(B8698,comp!$D:$L,1,FALSE)=B8698,"",""),"Novo")</f>
        <v/>
      </c>
    </row>
    <row r="8699" spans="1:11">
      <c r="A8699" s="151">
        <v>43130</v>
      </c>
      <c r="B8699" s="151">
        <v>37712</v>
      </c>
      <c r="C8699" s="151" t="s">
        <v>6480</v>
      </c>
      <c r="D8699" s="151" t="s">
        <v>838</v>
      </c>
      <c r="E8699" s="151">
        <v>3.0549970000000002</v>
      </c>
      <c r="F8699" s="154" t="s">
        <v>10901</v>
      </c>
      <c r="G8699" s="156">
        <v>206.33449738000004</v>
      </c>
      <c r="H8699" s="156">
        <v>0</v>
      </c>
      <c r="I8699" s="156">
        <v>3427.6860854830002</v>
      </c>
      <c r="J8699" s="156" t="s">
        <v>4328</v>
      </c>
      <c r="K8699" s="151" t="str">
        <f>IFERROR(IF(VLOOKUP(B8699,comp!$D:$L,1,FALSE)=B8699,"",""),"Novo")</f>
        <v/>
      </c>
    </row>
    <row r="8700" spans="1:11">
      <c r="A8700" s="151">
        <v>43130</v>
      </c>
      <c r="B8700" s="151">
        <v>40436</v>
      </c>
      <c r="C8700" s="151" t="s">
        <v>1771</v>
      </c>
      <c r="D8700" s="151" t="s">
        <v>1606</v>
      </c>
      <c r="E8700" s="151">
        <v>15.525499</v>
      </c>
      <c r="F8700" s="154" t="s">
        <v>10902</v>
      </c>
      <c r="G8700" s="156">
        <v>5329.2827867400001</v>
      </c>
      <c r="H8700" s="156">
        <v>0</v>
      </c>
      <c r="I8700" s="156">
        <v>17143.348401497999</v>
      </c>
      <c r="J8700" s="156" t="s">
        <v>4328</v>
      </c>
      <c r="K8700" s="151" t="str">
        <f>IFERROR(IF(VLOOKUP(B8700,comp!$D:$L,1,FALSE)=B8700,"",""),"Novo")</f>
        <v/>
      </c>
    </row>
    <row r="8701" spans="1:11">
      <c r="A8701" s="151">
        <v>43130</v>
      </c>
      <c r="B8701" s="151">
        <v>40438</v>
      </c>
      <c r="C8701" s="151" t="s">
        <v>1770</v>
      </c>
      <c r="D8701" s="151" t="s">
        <v>1606</v>
      </c>
      <c r="E8701" s="151">
        <v>12.4511827</v>
      </c>
      <c r="F8701" s="154" t="s">
        <v>10903</v>
      </c>
      <c r="G8701" s="156">
        <v>3427.6860854830002</v>
      </c>
      <c r="H8701" s="156">
        <v>0</v>
      </c>
      <c r="I8701" s="156">
        <v>6987.7380194819998</v>
      </c>
      <c r="J8701" s="156" t="s">
        <v>4328</v>
      </c>
      <c r="K8701" s="151" t="str">
        <f>IFERROR(IF(VLOOKUP(B8701,comp!$D:$L,1,FALSE)=B8701,"",""),"Novo")</f>
        <v/>
      </c>
    </row>
    <row r="8702" spans="1:11">
      <c r="A8702" s="151">
        <v>43130</v>
      </c>
      <c r="B8702" s="151">
        <v>40440</v>
      </c>
      <c r="C8702" s="151" t="s">
        <v>1773</v>
      </c>
      <c r="D8702" s="151" t="s">
        <v>1606</v>
      </c>
      <c r="E8702" s="151">
        <v>27.845480299999998</v>
      </c>
      <c r="F8702" s="154" t="s">
        <v>10904</v>
      </c>
      <c r="G8702" s="156">
        <v>17143.348401497999</v>
      </c>
      <c r="H8702" s="156">
        <v>0</v>
      </c>
      <c r="I8702" s="156">
        <v>4938.5193475639999</v>
      </c>
      <c r="J8702" s="156" t="s">
        <v>4328</v>
      </c>
      <c r="K8702" s="151" t="str">
        <f>IFERROR(IF(VLOOKUP(B8702,comp!$D:$L,1,FALSE)=B8702,"",""),"Novo")</f>
        <v/>
      </c>
    </row>
    <row r="8703" spans="1:11">
      <c r="A8703" s="151">
        <v>43130</v>
      </c>
      <c r="B8703" s="151">
        <v>40441</v>
      </c>
      <c r="C8703" s="151" t="s">
        <v>1774</v>
      </c>
      <c r="D8703" s="151" t="s">
        <v>1606</v>
      </c>
      <c r="E8703" s="151">
        <v>17.7777897</v>
      </c>
      <c r="F8703" s="154" t="s">
        <v>10905</v>
      </c>
      <c r="G8703" s="156">
        <v>6987.7380194819998</v>
      </c>
      <c r="H8703" s="156">
        <v>0</v>
      </c>
      <c r="I8703" s="156">
        <v>691.74419992699995</v>
      </c>
      <c r="J8703" s="156" t="s">
        <v>4328</v>
      </c>
      <c r="K8703" s="151" t="str">
        <f>IFERROR(IF(VLOOKUP(B8703,comp!$D:$L,1,FALSE)=B8703,"",""),"Novo")</f>
        <v/>
      </c>
    </row>
    <row r="8704" spans="1:11">
      <c r="A8704" s="151">
        <v>43130</v>
      </c>
      <c r="B8704" s="151">
        <v>40449</v>
      </c>
      <c r="C8704" s="151" t="s">
        <v>1776</v>
      </c>
      <c r="D8704" s="151" t="s">
        <v>1606</v>
      </c>
      <c r="E8704" s="151">
        <v>14.945283099999999</v>
      </c>
      <c r="F8704" s="154" t="s">
        <v>10906</v>
      </c>
      <c r="G8704" s="156">
        <v>4938.5193475639999</v>
      </c>
      <c r="H8704" s="156">
        <v>0</v>
      </c>
      <c r="I8704" s="156">
        <v>974.31924489900007</v>
      </c>
      <c r="J8704" s="156" t="s">
        <v>4328</v>
      </c>
      <c r="K8704" s="151" t="str">
        <f>IFERROR(IF(VLOOKUP(B8704,comp!$D:$L,1,FALSE)=B8704,"",""),"Novo")</f>
        <v/>
      </c>
    </row>
    <row r="8705" spans="1:11">
      <c r="A8705" s="151">
        <v>43130</v>
      </c>
      <c r="B8705" s="151">
        <v>40451</v>
      </c>
      <c r="C8705" s="151" t="s">
        <v>1778</v>
      </c>
      <c r="D8705" s="151" t="s">
        <v>838</v>
      </c>
      <c r="E8705" s="151">
        <v>5.5934680999999999</v>
      </c>
      <c r="F8705" s="154" t="s">
        <v>7615</v>
      </c>
      <c r="G8705" s="156">
        <v>691.74419992699995</v>
      </c>
      <c r="H8705" s="156">
        <v>0</v>
      </c>
      <c r="I8705" s="156">
        <v>809.82295054099995</v>
      </c>
      <c r="J8705" s="156" t="s">
        <v>4328</v>
      </c>
      <c r="K8705" s="151" t="str">
        <f>IFERROR(IF(VLOOKUP(B8705,comp!$D:$L,1,FALSE)=B8705,"",""),"Novo")</f>
        <v/>
      </c>
    </row>
    <row r="8706" spans="1:11">
      <c r="A8706" s="151">
        <v>43130</v>
      </c>
      <c r="B8706" s="151">
        <v>40452</v>
      </c>
      <c r="C8706" s="151" t="s">
        <v>1780</v>
      </c>
      <c r="D8706" s="151" t="s">
        <v>838</v>
      </c>
      <c r="E8706" s="151">
        <v>6.6384087000000003</v>
      </c>
      <c r="F8706" s="154" t="s">
        <v>10907</v>
      </c>
      <c r="G8706" s="156">
        <v>974.31924489900007</v>
      </c>
      <c r="H8706" s="156">
        <v>0</v>
      </c>
      <c r="I8706" s="156">
        <v>225.56858491200001</v>
      </c>
      <c r="J8706" s="156" t="s">
        <v>4328</v>
      </c>
      <c r="K8706" s="151" t="str">
        <f>IFERROR(IF(VLOOKUP(B8706,comp!$D:$L,1,FALSE)=B8706,"",""),"Novo")</f>
        <v/>
      </c>
    </row>
    <row r="8707" spans="1:11">
      <c r="A8707" s="151">
        <v>43130</v>
      </c>
      <c r="B8707" s="151">
        <v>40453</v>
      </c>
      <c r="C8707" s="151" t="s">
        <v>1779</v>
      </c>
      <c r="D8707" s="151" t="s">
        <v>838</v>
      </c>
      <c r="E8707" s="151">
        <v>6.0520360999999996</v>
      </c>
      <c r="F8707" s="154" t="s">
        <v>10908</v>
      </c>
      <c r="G8707" s="156">
        <v>809.82295054099995</v>
      </c>
      <c r="H8707" s="156">
        <v>0</v>
      </c>
      <c r="I8707" s="156">
        <v>221.30431250000001</v>
      </c>
      <c r="J8707" s="156" t="s">
        <v>4328</v>
      </c>
      <c r="K8707" s="151" t="str">
        <f>IFERROR(IF(VLOOKUP(B8707,comp!$D:$L,1,FALSE)=B8707,"",""),"Novo")</f>
        <v/>
      </c>
    </row>
    <row r="8708" spans="1:11">
      <c r="A8708" s="151">
        <v>43130</v>
      </c>
      <c r="B8708" s="151">
        <v>41953</v>
      </c>
      <c r="C8708" s="151" t="s">
        <v>6481</v>
      </c>
      <c r="D8708" s="151" t="s">
        <v>828</v>
      </c>
      <c r="E8708" s="151">
        <v>3.1941175999999998</v>
      </c>
      <c r="F8708" s="154" t="s">
        <v>10909</v>
      </c>
      <c r="G8708" s="156">
        <v>225.56858491200001</v>
      </c>
      <c r="H8708" s="156">
        <v>0</v>
      </c>
      <c r="I8708" s="156">
        <v>247.6823512</v>
      </c>
      <c r="J8708" s="156" t="s">
        <v>4328</v>
      </c>
      <c r="K8708" s="151" t="str">
        <f>IFERROR(IF(VLOOKUP(B8708,comp!$D:$L,1,FALSE)=B8708,"",""),"Novo")</f>
        <v/>
      </c>
    </row>
    <row r="8709" spans="1:11">
      <c r="A8709" s="151">
        <v>43130</v>
      </c>
      <c r="B8709" s="151">
        <v>41954</v>
      </c>
      <c r="C8709" s="151" t="s">
        <v>6482</v>
      </c>
      <c r="D8709" s="151" t="s">
        <v>828</v>
      </c>
      <c r="E8709" s="151">
        <v>3.1637499999999998</v>
      </c>
      <c r="F8709" s="154" t="s">
        <v>7975</v>
      </c>
      <c r="G8709" s="156">
        <v>221.30431250000001</v>
      </c>
      <c r="H8709" s="156">
        <v>0</v>
      </c>
      <c r="I8709" s="156">
        <v>29.834117495999998</v>
      </c>
      <c r="J8709" s="156" t="s">
        <v>4328</v>
      </c>
      <c r="K8709" s="151" t="str">
        <f>IFERROR(IF(VLOOKUP(B8709,comp!$D:$L,1,FALSE)=B8709,"",""),"Novo")</f>
        <v/>
      </c>
    </row>
    <row r="8710" spans="1:11">
      <c r="A8710" s="151">
        <v>43130</v>
      </c>
      <c r="B8710" s="151">
        <v>41955</v>
      </c>
      <c r="C8710" s="151" t="s">
        <v>6483</v>
      </c>
      <c r="D8710" s="151" t="s">
        <v>828</v>
      </c>
      <c r="E8710" s="151">
        <v>3.3470588000000001</v>
      </c>
      <c r="F8710" s="154" t="s">
        <v>10910</v>
      </c>
      <c r="G8710" s="156">
        <v>247.6823512</v>
      </c>
      <c r="H8710" s="156">
        <v>0</v>
      </c>
      <c r="I8710" s="156">
        <v>22.11</v>
      </c>
      <c r="J8710" s="156" t="s">
        <v>4328</v>
      </c>
      <c r="K8710" s="151" t="str">
        <f>IFERROR(IF(VLOOKUP(B8710,comp!$D:$L,1,FALSE)=B8710,"",""),"Novo")</f>
        <v/>
      </c>
    </row>
    <row r="8711" spans="1:11">
      <c r="A8711" s="151">
        <v>43130</v>
      </c>
      <c r="B8711" s="151">
        <v>43131</v>
      </c>
      <c r="C8711" s="151" t="s">
        <v>6484</v>
      </c>
      <c r="D8711" s="151" t="s">
        <v>828</v>
      </c>
      <c r="E8711" s="151">
        <v>1.1617647</v>
      </c>
      <c r="F8711" s="154" t="s">
        <v>10911</v>
      </c>
      <c r="G8711" s="156">
        <v>29.834117495999998</v>
      </c>
      <c r="H8711" s="156">
        <v>0</v>
      </c>
      <c r="I8711" s="156">
        <v>0.06</v>
      </c>
      <c r="J8711" s="156" t="s">
        <v>4328</v>
      </c>
      <c r="K8711" s="151" t="str">
        <f>IFERROR(IF(VLOOKUP(B8711,comp!$D:$L,1,FALSE)=B8711,"",""),"Novo")</f>
        <v/>
      </c>
    </row>
    <row r="8712" spans="1:11">
      <c r="A8712" s="151">
        <v>43130</v>
      </c>
      <c r="B8712" s="151">
        <v>43132</v>
      </c>
      <c r="C8712" s="151" t="s">
        <v>1823</v>
      </c>
      <c r="D8712" s="151" t="s">
        <v>828</v>
      </c>
      <c r="E8712" s="151">
        <v>1</v>
      </c>
      <c r="F8712" s="154" t="s">
        <v>8689</v>
      </c>
      <c r="G8712" s="156">
        <v>22.11</v>
      </c>
      <c r="H8712" s="156">
        <v>0</v>
      </c>
      <c r="I8712" s="156">
        <v>0.49</v>
      </c>
      <c r="J8712" s="156" t="s">
        <v>4328</v>
      </c>
      <c r="K8712" s="151" t="str">
        <f>IFERROR(IF(VLOOKUP(B8712,comp!$D:$L,1,FALSE)=B8712,"",""),"Novo")</f>
        <v/>
      </c>
    </row>
    <row r="8713" spans="1:11">
      <c r="A8713" s="151">
        <v>43458</v>
      </c>
      <c r="B8713" s="151">
        <v>43458</v>
      </c>
      <c r="C8713" s="151" t="s">
        <v>6485</v>
      </c>
      <c r="D8713" s="151" t="s">
        <v>852</v>
      </c>
      <c r="E8713" s="151">
        <v>1</v>
      </c>
      <c r="F8713" s="154" t="s">
        <v>7196</v>
      </c>
      <c r="G8713" s="156">
        <v>0.06</v>
      </c>
      <c r="H8713" s="156">
        <v>0</v>
      </c>
      <c r="I8713" s="156">
        <v>0.85</v>
      </c>
      <c r="J8713" s="156" t="s">
        <v>4328</v>
      </c>
      <c r="K8713" s="151" t="str">
        <f>IFERROR(IF(VLOOKUP(B8713,comp!$D:$L,1,FALSE)=B8713,"",""),"Novo")</f>
        <v/>
      </c>
    </row>
    <row r="8714" spans="1:11">
      <c r="A8714" s="151">
        <v>43459</v>
      </c>
      <c r="B8714" s="151">
        <v>43459</v>
      </c>
      <c r="C8714" s="151" t="s">
        <v>6486</v>
      </c>
      <c r="D8714" s="151" t="s">
        <v>852</v>
      </c>
      <c r="E8714" s="151">
        <v>1</v>
      </c>
      <c r="F8714" s="154" t="s">
        <v>8375</v>
      </c>
      <c r="G8714" s="156">
        <v>0.49</v>
      </c>
      <c r="H8714" s="156">
        <v>0</v>
      </c>
      <c r="I8714" s="156">
        <v>0.31</v>
      </c>
      <c r="J8714" s="156" t="s">
        <v>4328</v>
      </c>
      <c r="K8714" s="151" t="str">
        <f>IFERROR(IF(VLOOKUP(B8714,comp!$D:$L,1,FALSE)=B8714,"",""),"Novo")</f>
        <v/>
      </c>
    </row>
    <row r="8715" spans="1:11">
      <c r="A8715" s="151">
        <v>43460</v>
      </c>
      <c r="B8715" s="151">
        <v>43460</v>
      </c>
      <c r="C8715" s="151" t="s">
        <v>6487</v>
      </c>
      <c r="D8715" s="151" t="s">
        <v>852</v>
      </c>
      <c r="E8715" s="151">
        <v>1</v>
      </c>
      <c r="F8715" s="154" t="s">
        <v>9316</v>
      </c>
      <c r="G8715" s="156">
        <v>0.85</v>
      </c>
      <c r="H8715" s="156">
        <v>0</v>
      </c>
      <c r="I8715" s="156">
        <v>0.01</v>
      </c>
      <c r="J8715" s="156" t="s">
        <v>4328</v>
      </c>
      <c r="K8715" s="151" t="str">
        <f>IFERROR(IF(VLOOKUP(B8715,comp!$D:$L,1,FALSE)=B8715,"",""),"Novo")</f>
        <v/>
      </c>
    </row>
    <row r="8716" spans="1:11">
      <c r="A8716" s="151">
        <v>43461</v>
      </c>
      <c r="B8716" s="151">
        <v>43461</v>
      </c>
      <c r="C8716" s="151" t="s">
        <v>6488</v>
      </c>
      <c r="D8716" s="151" t="s">
        <v>852</v>
      </c>
      <c r="E8716" s="151">
        <v>1</v>
      </c>
      <c r="F8716" s="154" t="s">
        <v>10912</v>
      </c>
      <c r="G8716" s="156">
        <v>0.31</v>
      </c>
      <c r="H8716" s="156">
        <v>0</v>
      </c>
      <c r="I8716" s="156">
        <v>0.1</v>
      </c>
      <c r="J8716" s="156" t="s">
        <v>4328</v>
      </c>
      <c r="K8716" s="151" t="str">
        <f>IFERROR(IF(VLOOKUP(B8716,comp!$D:$L,1,FALSE)=B8716,"",""),"Novo")</f>
        <v/>
      </c>
    </row>
    <row r="8717" spans="1:11">
      <c r="A8717" s="151">
        <v>43462</v>
      </c>
      <c r="B8717" s="151">
        <v>43462</v>
      </c>
      <c r="C8717" s="151" t="s">
        <v>6489</v>
      </c>
      <c r="D8717" s="151" t="s">
        <v>852</v>
      </c>
      <c r="E8717" s="151">
        <v>1</v>
      </c>
      <c r="F8717" s="154" t="s">
        <v>10913</v>
      </c>
      <c r="G8717" s="156">
        <v>0.01</v>
      </c>
      <c r="H8717" s="156">
        <v>0</v>
      </c>
      <c r="I8717" s="156">
        <v>0.01</v>
      </c>
      <c r="J8717" s="156" t="s">
        <v>4328</v>
      </c>
      <c r="K8717" s="151" t="str">
        <f>IFERROR(IF(VLOOKUP(B8717,comp!$D:$L,1,FALSE)=B8717,"",""),"Novo")</f>
        <v/>
      </c>
    </row>
    <row r="8718" spans="1:11">
      <c r="A8718" s="151">
        <v>43463</v>
      </c>
      <c r="B8718" s="151">
        <v>43463</v>
      </c>
      <c r="C8718" s="151" t="s">
        <v>6490</v>
      </c>
      <c r="D8718" s="151" t="s">
        <v>852</v>
      </c>
      <c r="E8718" s="151">
        <v>1</v>
      </c>
      <c r="F8718" s="154" t="s">
        <v>10914</v>
      </c>
      <c r="G8718" s="156">
        <v>0.1</v>
      </c>
      <c r="H8718" s="156">
        <v>0</v>
      </c>
      <c r="I8718" s="156">
        <v>0.82</v>
      </c>
      <c r="J8718" s="156" t="s">
        <v>4328</v>
      </c>
      <c r="K8718" s="151" t="str">
        <f>IFERROR(IF(VLOOKUP(B8718,comp!$D:$L,1,FALSE)=B8718,"",""),"Novo")</f>
        <v/>
      </c>
    </row>
    <row r="8719" spans="1:11">
      <c r="A8719" s="151">
        <v>43464</v>
      </c>
      <c r="B8719" s="151">
        <v>43464</v>
      </c>
      <c r="C8719" s="151" t="s">
        <v>6491</v>
      </c>
      <c r="D8719" s="151" t="s">
        <v>852</v>
      </c>
      <c r="E8719" s="151">
        <v>1</v>
      </c>
      <c r="F8719" s="154" t="s">
        <v>10913</v>
      </c>
      <c r="G8719" s="156">
        <v>0.01</v>
      </c>
      <c r="H8719" s="156">
        <v>0</v>
      </c>
      <c r="I8719" s="156">
        <v>1.97</v>
      </c>
      <c r="J8719" s="156" t="s">
        <v>4328</v>
      </c>
      <c r="K8719" s="151" t="str">
        <f>IFERROR(IF(VLOOKUP(B8719,comp!$D:$L,1,FALSE)=B8719,"",""),"Novo")</f>
        <v/>
      </c>
    </row>
    <row r="8720" spans="1:11">
      <c r="A8720" s="151">
        <v>43465</v>
      </c>
      <c r="B8720" s="151">
        <v>43465</v>
      </c>
      <c r="C8720" s="151" t="s">
        <v>6492</v>
      </c>
      <c r="D8720" s="151" t="s">
        <v>852</v>
      </c>
      <c r="E8720" s="151">
        <v>1</v>
      </c>
      <c r="F8720" s="154" t="s">
        <v>7708</v>
      </c>
      <c r="G8720" s="156">
        <v>0.82</v>
      </c>
      <c r="H8720" s="156">
        <v>0</v>
      </c>
      <c r="I8720" s="156">
        <v>0.61</v>
      </c>
      <c r="J8720" s="156" t="s">
        <v>4328</v>
      </c>
      <c r="K8720" s="151" t="str">
        <f>IFERROR(IF(VLOOKUP(B8720,comp!$D:$L,1,FALSE)=B8720,"",""),"Novo")</f>
        <v/>
      </c>
    </row>
    <row r="8721" spans="1:11">
      <c r="A8721" s="151">
        <v>43466</v>
      </c>
      <c r="B8721" s="151">
        <v>43466</v>
      </c>
      <c r="C8721" s="151" t="s">
        <v>6493</v>
      </c>
      <c r="D8721" s="151" t="s">
        <v>852</v>
      </c>
      <c r="E8721" s="151">
        <v>1</v>
      </c>
      <c r="F8721" s="154" t="s">
        <v>7801</v>
      </c>
      <c r="G8721" s="156">
        <v>1.97</v>
      </c>
      <c r="H8721" s="156">
        <v>0</v>
      </c>
      <c r="I8721" s="156">
        <v>1.23</v>
      </c>
      <c r="J8721" s="156" t="s">
        <v>4328</v>
      </c>
      <c r="K8721" s="151" t="str">
        <f>IFERROR(IF(VLOOKUP(B8721,comp!$D:$L,1,FALSE)=B8721,"",""),"Novo")</f>
        <v/>
      </c>
    </row>
    <row r="8722" spans="1:11">
      <c r="A8722" s="151">
        <v>43467</v>
      </c>
      <c r="B8722" s="151">
        <v>43467</v>
      </c>
      <c r="C8722" s="151" t="s">
        <v>6494</v>
      </c>
      <c r="D8722" s="151" t="s">
        <v>852</v>
      </c>
      <c r="E8722" s="151">
        <v>1</v>
      </c>
      <c r="F8722" s="154" t="s">
        <v>8489</v>
      </c>
      <c r="G8722" s="156">
        <v>0.61</v>
      </c>
      <c r="H8722" s="156">
        <v>0</v>
      </c>
      <c r="I8722" s="156">
        <v>7.0000000000000007E-2</v>
      </c>
      <c r="J8722" s="156" t="s">
        <v>4328</v>
      </c>
      <c r="K8722" s="151" t="str">
        <f>IFERROR(IF(VLOOKUP(B8722,comp!$D:$L,1,FALSE)=B8722,"",""),"Novo")</f>
        <v/>
      </c>
    </row>
    <row r="8723" spans="1:11">
      <c r="A8723" s="151">
        <v>43468</v>
      </c>
      <c r="B8723" s="151">
        <v>43468</v>
      </c>
      <c r="C8723" s="151" t="s">
        <v>6495</v>
      </c>
      <c r="D8723" s="151" t="s">
        <v>852</v>
      </c>
      <c r="E8723" s="151">
        <v>1</v>
      </c>
      <c r="F8723" s="154" t="s">
        <v>8890</v>
      </c>
      <c r="G8723" s="156">
        <v>1.23</v>
      </c>
      <c r="H8723" s="156">
        <v>0</v>
      </c>
      <c r="I8723" s="156">
        <v>10.89</v>
      </c>
      <c r="J8723" s="156" t="s">
        <v>4328</v>
      </c>
      <c r="K8723" s="151" t="str">
        <f>IFERROR(IF(VLOOKUP(B8723,comp!$D:$L,1,FALSE)=B8723,"",""),"Novo")</f>
        <v/>
      </c>
    </row>
    <row r="8724" spans="1:11">
      <c r="A8724" s="151">
        <v>43469</v>
      </c>
      <c r="B8724" s="151">
        <v>43469</v>
      </c>
      <c r="C8724" s="151" t="s">
        <v>6496</v>
      </c>
      <c r="D8724" s="151" t="s">
        <v>852</v>
      </c>
      <c r="E8724" s="151">
        <v>1</v>
      </c>
      <c r="F8724" s="154" t="s">
        <v>10915</v>
      </c>
      <c r="G8724" s="156">
        <v>7.0000000000000007E-2</v>
      </c>
      <c r="H8724" s="156">
        <v>0</v>
      </c>
      <c r="I8724" s="156">
        <v>92.26</v>
      </c>
      <c r="J8724" s="156" t="s">
        <v>4328</v>
      </c>
      <c r="K8724" s="151" t="str">
        <f>IFERROR(IF(VLOOKUP(B8724,comp!$D:$L,1,FALSE)=B8724,"",""),"Novo")</f>
        <v/>
      </c>
    </row>
    <row r="8725" spans="1:11">
      <c r="A8725" s="151">
        <v>43470</v>
      </c>
      <c r="B8725" s="151">
        <v>43470</v>
      </c>
      <c r="C8725" s="151" t="s">
        <v>6497</v>
      </c>
      <c r="D8725" s="151" t="s">
        <v>3050</v>
      </c>
      <c r="E8725" s="151">
        <v>1</v>
      </c>
      <c r="F8725" s="154" t="s">
        <v>10916</v>
      </c>
      <c r="G8725" s="156">
        <v>10.89</v>
      </c>
      <c r="H8725" s="156">
        <v>0</v>
      </c>
      <c r="I8725" s="156">
        <v>159.72999999999999</v>
      </c>
      <c r="J8725" s="156" t="s">
        <v>4328</v>
      </c>
      <c r="K8725" s="151" t="str">
        <f>IFERROR(IF(VLOOKUP(B8725,comp!$D:$L,1,FALSE)=B8725,"",""),"Novo")</f>
        <v/>
      </c>
    </row>
    <row r="8726" spans="1:11">
      <c r="A8726" s="151">
        <v>43471</v>
      </c>
      <c r="B8726" s="151">
        <v>43471</v>
      </c>
      <c r="C8726" s="151" t="s">
        <v>6498</v>
      </c>
      <c r="D8726" s="151" t="s">
        <v>3050</v>
      </c>
      <c r="E8726" s="151">
        <v>1</v>
      </c>
      <c r="F8726" s="154" t="s">
        <v>10917</v>
      </c>
      <c r="G8726" s="156">
        <v>92.26</v>
      </c>
      <c r="H8726" s="156">
        <v>0</v>
      </c>
      <c r="I8726" s="156">
        <v>59.28</v>
      </c>
      <c r="J8726" s="156" t="s">
        <v>4328</v>
      </c>
      <c r="K8726" s="151" t="str">
        <f>IFERROR(IF(VLOOKUP(B8726,comp!$D:$L,1,FALSE)=B8726,"",""),"Novo")</f>
        <v/>
      </c>
    </row>
    <row r="8727" spans="1:11">
      <c r="A8727" s="151">
        <v>43472</v>
      </c>
      <c r="B8727" s="151">
        <v>43472</v>
      </c>
      <c r="C8727" s="151" t="s">
        <v>6499</v>
      </c>
      <c r="D8727" s="151" t="s">
        <v>3050</v>
      </c>
      <c r="E8727" s="151">
        <v>1</v>
      </c>
      <c r="F8727" s="154" t="s">
        <v>10918</v>
      </c>
      <c r="G8727" s="156">
        <v>159.72999999999999</v>
      </c>
      <c r="H8727" s="156">
        <v>0</v>
      </c>
      <c r="I8727" s="156">
        <v>2.29</v>
      </c>
      <c r="J8727" s="156" t="s">
        <v>4328</v>
      </c>
      <c r="K8727" s="151" t="str">
        <f>IFERROR(IF(VLOOKUP(B8727,comp!$D:$L,1,FALSE)=B8727,"",""),"Novo")</f>
        <v/>
      </c>
    </row>
    <row r="8728" spans="1:11">
      <c r="A8728" s="151">
        <v>43473</v>
      </c>
      <c r="B8728" s="151">
        <v>43473</v>
      </c>
      <c r="C8728" s="151" t="s">
        <v>6500</v>
      </c>
      <c r="D8728" s="151" t="s">
        <v>3050</v>
      </c>
      <c r="E8728" s="151">
        <v>1</v>
      </c>
      <c r="F8728" s="154" t="s">
        <v>10919</v>
      </c>
      <c r="G8728" s="156">
        <v>59.28</v>
      </c>
      <c r="H8728" s="156">
        <v>0</v>
      </c>
      <c r="I8728" s="156">
        <v>18.73</v>
      </c>
      <c r="J8728" s="156" t="s">
        <v>4328</v>
      </c>
      <c r="K8728" s="151" t="str">
        <f>IFERROR(IF(VLOOKUP(B8728,comp!$D:$L,1,FALSE)=B8728,"",""),"Novo")</f>
        <v/>
      </c>
    </row>
    <row r="8729" spans="1:11">
      <c r="A8729" s="151">
        <v>43474</v>
      </c>
      <c r="B8729" s="151">
        <v>43474</v>
      </c>
      <c r="C8729" s="151" t="s">
        <v>6501</v>
      </c>
      <c r="D8729" s="151" t="s">
        <v>3050</v>
      </c>
      <c r="E8729" s="151">
        <v>1</v>
      </c>
      <c r="F8729" s="154" t="s">
        <v>8399</v>
      </c>
      <c r="G8729" s="156">
        <v>2.29</v>
      </c>
      <c r="H8729" s="156">
        <v>0</v>
      </c>
      <c r="I8729" s="156">
        <v>0.01</v>
      </c>
      <c r="J8729" s="156" t="s">
        <v>4328</v>
      </c>
      <c r="K8729" s="151" t="str">
        <f>IFERROR(IF(VLOOKUP(B8729,comp!$D:$L,1,FALSE)=B8729,"",""),"Novo")</f>
        <v/>
      </c>
    </row>
    <row r="8730" spans="1:11">
      <c r="A8730" s="151">
        <v>43475</v>
      </c>
      <c r="B8730" s="151">
        <v>43475</v>
      </c>
      <c r="C8730" s="151" t="s">
        <v>6502</v>
      </c>
      <c r="D8730" s="151" t="s">
        <v>3050</v>
      </c>
      <c r="E8730" s="151">
        <v>1</v>
      </c>
      <c r="F8730" s="154" t="s">
        <v>8643</v>
      </c>
      <c r="G8730" s="156">
        <v>18.73</v>
      </c>
      <c r="H8730" s="156">
        <v>0</v>
      </c>
      <c r="I8730" s="156">
        <v>155.21</v>
      </c>
      <c r="J8730" s="156" t="s">
        <v>4328</v>
      </c>
      <c r="K8730" s="151" t="str">
        <f>IFERROR(IF(VLOOKUP(B8730,comp!$D:$L,1,FALSE)=B8730,"",""),"Novo")</f>
        <v/>
      </c>
    </row>
    <row r="8731" spans="1:11">
      <c r="A8731" s="151">
        <v>43476</v>
      </c>
      <c r="B8731" s="151">
        <v>43476</v>
      </c>
      <c r="C8731" s="151" t="s">
        <v>6503</v>
      </c>
      <c r="D8731" s="151" t="s">
        <v>3050</v>
      </c>
      <c r="E8731" s="151">
        <v>1</v>
      </c>
      <c r="F8731" s="154" t="s">
        <v>10913</v>
      </c>
      <c r="G8731" s="156">
        <v>0.01</v>
      </c>
      <c r="H8731" s="156">
        <v>0</v>
      </c>
      <c r="I8731" s="156">
        <v>371.21</v>
      </c>
      <c r="J8731" s="156" t="s">
        <v>4328</v>
      </c>
      <c r="K8731" s="151" t="str">
        <f>IFERROR(IF(VLOOKUP(B8731,comp!$D:$L,1,FALSE)=B8731,"",""),"Novo")</f>
        <v/>
      </c>
    </row>
    <row r="8732" spans="1:11">
      <c r="A8732" s="151">
        <v>43477</v>
      </c>
      <c r="B8732" s="151">
        <v>43477</v>
      </c>
      <c r="C8732" s="151" t="s">
        <v>6504</v>
      </c>
      <c r="D8732" s="151" t="s">
        <v>3050</v>
      </c>
      <c r="E8732" s="151">
        <v>1</v>
      </c>
      <c r="F8732" s="154" t="s">
        <v>10920</v>
      </c>
      <c r="G8732" s="156">
        <v>155.21</v>
      </c>
      <c r="H8732" s="156">
        <v>0</v>
      </c>
      <c r="I8732" s="156">
        <v>114.72</v>
      </c>
      <c r="J8732" s="156" t="s">
        <v>4328</v>
      </c>
      <c r="K8732" s="151" t="str">
        <f>IFERROR(IF(VLOOKUP(B8732,comp!$D:$L,1,FALSE)=B8732,"",""),"Novo")</f>
        <v/>
      </c>
    </row>
    <row r="8733" spans="1:11">
      <c r="A8733" s="151">
        <v>43478</v>
      </c>
      <c r="B8733" s="151">
        <v>43478</v>
      </c>
      <c r="C8733" s="151" t="s">
        <v>6505</v>
      </c>
      <c r="D8733" s="151" t="s">
        <v>3050</v>
      </c>
      <c r="E8733" s="151">
        <v>1</v>
      </c>
      <c r="F8733" s="154" t="s">
        <v>10921</v>
      </c>
      <c r="G8733" s="156">
        <v>371.21</v>
      </c>
      <c r="H8733" s="156">
        <v>0</v>
      </c>
      <c r="I8733" s="156">
        <v>232.31</v>
      </c>
      <c r="J8733" s="156" t="s">
        <v>4328</v>
      </c>
      <c r="K8733" s="151" t="str">
        <f>IFERROR(IF(VLOOKUP(B8733,comp!$D:$L,1,FALSE)=B8733,"",""),"Novo")</f>
        <v/>
      </c>
    </row>
    <row r="8734" spans="1:11">
      <c r="A8734" s="151">
        <v>43479</v>
      </c>
      <c r="B8734" s="151">
        <v>43479</v>
      </c>
      <c r="C8734" s="151" t="s">
        <v>6506</v>
      </c>
      <c r="D8734" s="151" t="s">
        <v>3050</v>
      </c>
      <c r="E8734" s="151">
        <v>1</v>
      </c>
      <c r="F8734" s="154" t="s">
        <v>10922</v>
      </c>
      <c r="G8734" s="156">
        <v>114.72</v>
      </c>
      <c r="H8734" s="156">
        <v>0</v>
      </c>
      <c r="I8734" s="156">
        <v>12.77</v>
      </c>
      <c r="J8734" s="156" t="s">
        <v>4328</v>
      </c>
      <c r="K8734" s="151" t="str">
        <f>IFERROR(IF(VLOOKUP(B8734,comp!$D:$L,1,FALSE)=B8734,"",""),"Novo")</f>
        <v/>
      </c>
    </row>
    <row r="8735" spans="1:11">
      <c r="A8735" s="151">
        <v>43480</v>
      </c>
      <c r="B8735" s="151">
        <v>43480</v>
      </c>
      <c r="C8735" s="151" t="s">
        <v>6507</v>
      </c>
      <c r="D8735" s="151" t="s">
        <v>3050</v>
      </c>
      <c r="E8735" s="151">
        <v>1</v>
      </c>
      <c r="F8735" s="154" t="s">
        <v>10923</v>
      </c>
      <c r="G8735" s="156">
        <v>232.31</v>
      </c>
      <c r="H8735" s="156">
        <v>0</v>
      </c>
      <c r="I8735" s="156">
        <v>0.79</v>
      </c>
      <c r="J8735" s="156" t="s">
        <v>4328</v>
      </c>
      <c r="K8735" s="151" t="str">
        <f>IFERROR(IF(VLOOKUP(B8735,comp!$D:$L,1,FALSE)=B8735,"",""),"Novo")</f>
        <v/>
      </c>
    </row>
    <row r="8736" spans="1:11">
      <c r="A8736" s="151">
        <v>43481</v>
      </c>
      <c r="B8736" s="151">
        <v>43481</v>
      </c>
      <c r="C8736" s="151" t="s">
        <v>6508</v>
      </c>
      <c r="D8736" s="151" t="s">
        <v>3050</v>
      </c>
      <c r="E8736" s="151">
        <v>1</v>
      </c>
      <c r="F8736" s="154" t="s">
        <v>10924</v>
      </c>
      <c r="G8736" s="156">
        <v>12.77</v>
      </c>
      <c r="H8736" s="156">
        <v>0</v>
      </c>
      <c r="I8736" s="156">
        <v>1.43</v>
      </c>
      <c r="J8736" s="156" t="s">
        <v>4328</v>
      </c>
      <c r="K8736" s="151" t="str">
        <f>IFERROR(IF(VLOOKUP(B8736,comp!$D:$L,1,FALSE)=B8736,"",""),"Novo")</f>
        <v/>
      </c>
    </row>
    <row r="8737" spans="1:11">
      <c r="A8737" s="151">
        <v>43482</v>
      </c>
      <c r="B8737" s="151">
        <v>43482</v>
      </c>
      <c r="C8737" s="151" t="s">
        <v>6509</v>
      </c>
      <c r="D8737" s="151" t="s">
        <v>852</v>
      </c>
      <c r="E8737" s="151">
        <v>1</v>
      </c>
      <c r="F8737" s="154" t="s">
        <v>7702</v>
      </c>
      <c r="G8737" s="156">
        <v>0.79</v>
      </c>
      <c r="H8737" s="156">
        <v>0</v>
      </c>
      <c r="I8737" s="156">
        <v>1.2</v>
      </c>
      <c r="J8737" s="156" t="s">
        <v>4328</v>
      </c>
      <c r="K8737" s="151" t="str">
        <f>IFERROR(IF(VLOOKUP(B8737,comp!$D:$L,1,FALSE)=B8737,"",""),"Novo")</f>
        <v/>
      </c>
    </row>
    <row r="8738" spans="1:11">
      <c r="A8738" s="151">
        <v>43483</v>
      </c>
      <c r="B8738" s="151">
        <v>43483</v>
      </c>
      <c r="C8738" s="151" t="s">
        <v>6510</v>
      </c>
      <c r="D8738" s="151" t="s">
        <v>852</v>
      </c>
      <c r="E8738" s="151">
        <v>1</v>
      </c>
      <c r="F8738" s="154" t="s">
        <v>7198</v>
      </c>
      <c r="G8738" s="156">
        <v>1.43</v>
      </c>
      <c r="H8738" s="156">
        <v>0</v>
      </c>
      <c r="I8738" s="156">
        <v>1.06</v>
      </c>
      <c r="J8738" s="156" t="s">
        <v>4328</v>
      </c>
      <c r="K8738" s="151" t="str">
        <f>IFERROR(IF(VLOOKUP(B8738,comp!$D:$L,1,FALSE)=B8738,"",""),"Novo")</f>
        <v/>
      </c>
    </row>
    <row r="8739" spans="1:11">
      <c r="A8739" s="151">
        <v>43484</v>
      </c>
      <c r="B8739" s="151">
        <v>43484</v>
      </c>
      <c r="C8739" s="151" t="s">
        <v>6511</v>
      </c>
      <c r="D8739" s="151" t="s">
        <v>852</v>
      </c>
      <c r="E8739" s="151">
        <v>1</v>
      </c>
      <c r="F8739" s="154" t="s">
        <v>9349</v>
      </c>
      <c r="G8739" s="156">
        <v>1.2</v>
      </c>
      <c r="H8739" s="156">
        <v>0</v>
      </c>
      <c r="I8739" s="156">
        <v>0.74</v>
      </c>
      <c r="J8739" s="156" t="s">
        <v>4328</v>
      </c>
      <c r="K8739" s="151" t="str">
        <f>IFERROR(IF(VLOOKUP(B8739,comp!$D:$L,1,FALSE)=B8739,"",""),"Novo")</f>
        <v/>
      </c>
    </row>
    <row r="8740" spans="1:11">
      <c r="A8740" s="151">
        <v>43485</v>
      </c>
      <c r="B8740" s="151">
        <v>43485</v>
      </c>
      <c r="C8740" s="151" t="s">
        <v>6512</v>
      </c>
      <c r="D8740" s="151" t="s">
        <v>852</v>
      </c>
      <c r="E8740" s="151">
        <v>1</v>
      </c>
      <c r="F8740" s="154" t="s">
        <v>10925</v>
      </c>
      <c r="G8740" s="156">
        <v>1.06</v>
      </c>
      <c r="H8740" s="156">
        <v>0</v>
      </c>
      <c r="I8740" s="156">
        <v>1.25</v>
      </c>
      <c r="J8740" s="156" t="s">
        <v>4328</v>
      </c>
      <c r="K8740" s="151" t="str">
        <f>IFERROR(IF(VLOOKUP(B8740,comp!$D:$L,1,FALSE)=B8740,"",""),"Novo")</f>
        <v/>
      </c>
    </row>
    <row r="8741" spans="1:11">
      <c r="A8741" s="151">
        <v>43486</v>
      </c>
      <c r="B8741" s="151">
        <v>43486</v>
      </c>
      <c r="C8741" s="151" t="s">
        <v>6513</v>
      </c>
      <c r="D8741" s="151" t="s">
        <v>852</v>
      </c>
      <c r="E8741" s="151">
        <v>1</v>
      </c>
      <c r="F8741" s="154" t="s">
        <v>8690</v>
      </c>
      <c r="G8741" s="156">
        <v>0.74</v>
      </c>
      <c r="H8741" s="156">
        <v>0</v>
      </c>
      <c r="I8741" s="156">
        <v>0.86</v>
      </c>
      <c r="J8741" s="156" t="s">
        <v>4328</v>
      </c>
      <c r="K8741" s="151" t="str">
        <f>IFERROR(IF(VLOOKUP(B8741,comp!$D:$L,1,FALSE)=B8741,"",""),"Novo")</f>
        <v/>
      </c>
    </row>
    <row r="8742" spans="1:11">
      <c r="A8742" s="151">
        <v>43487</v>
      </c>
      <c r="B8742" s="151">
        <v>43487</v>
      </c>
      <c r="C8742" s="151" t="s">
        <v>6514</v>
      </c>
      <c r="D8742" s="151" t="s">
        <v>852</v>
      </c>
      <c r="E8742" s="151">
        <v>1</v>
      </c>
      <c r="F8742" s="154" t="s">
        <v>10926</v>
      </c>
      <c r="G8742" s="156">
        <v>1.25</v>
      </c>
      <c r="H8742" s="156">
        <v>0</v>
      </c>
      <c r="I8742" s="156">
        <v>1.24</v>
      </c>
      <c r="J8742" s="156" t="s">
        <v>4328</v>
      </c>
      <c r="K8742" s="151" t="str">
        <f>IFERROR(IF(VLOOKUP(B8742,comp!$D:$L,1,FALSE)=B8742,"",""),"Novo")</f>
        <v/>
      </c>
    </row>
    <row r="8743" spans="1:11">
      <c r="A8743" s="151">
        <v>43488</v>
      </c>
      <c r="B8743" s="151">
        <v>43488</v>
      </c>
      <c r="C8743" s="151" t="s">
        <v>6515</v>
      </c>
      <c r="D8743" s="151" t="s">
        <v>852</v>
      </c>
      <c r="E8743" s="151">
        <v>1</v>
      </c>
      <c r="F8743" s="154" t="s">
        <v>7703</v>
      </c>
      <c r="G8743" s="156">
        <v>0.86</v>
      </c>
      <c r="H8743" s="156">
        <v>0</v>
      </c>
      <c r="I8743" s="156">
        <v>1.73</v>
      </c>
      <c r="J8743" s="156" t="s">
        <v>4328</v>
      </c>
      <c r="K8743" s="151" t="str">
        <f>IFERROR(IF(VLOOKUP(B8743,comp!$D:$L,1,FALSE)=B8743,"",""),"Novo")</f>
        <v/>
      </c>
    </row>
    <row r="8744" spans="1:11">
      <c r="A8744" s="151">
        <v>43489</v>
      </c>
      <c r="B8744" s="151">
        <v>43489</v>
      </c>
      <c r="C8744" s="151" t="s">
        <v>6516</v>
      </c>
      <c r="D8744" s="151" t="s">
        <v>852</v>
      </c>
      <c r="E8744" s="151">
        <v>1</v>
      </c>
      <c r="F8744" s="154" t="s">
        <v>10927</v>
      </c>
      <c r="G8744" s="156">
        <v>1.24</v>
      </c>
      <c r="H8744" s="156">
        <v>0</v>
      </c>
      <c r="I8744" s="156">
        <v>1.33</v>
      </c>
      <c r="J8744" s="156" t="s">
        <v>4328</v>
      </c>
      <c r="K8744" s="151" t="str">
        <f>IFERROR(IF(VLOOKUP(B8744,comp!$D:$L,1,FALSE)=B8744,"",""),"Novo")</f>
        <v/>
      </c>
    </row>
    <row r="8745" spans="1:11">
      <c r="A8745" s="151">
        <v>43490</v>
      </c>
      <c r="B8745" s="151">
        <v>43490</v>
      </c>
      <c r="C8745" s="151" t="s">
        <v>6517</v>
      </c>
      <c r="D8745" s="151" t="s">
        <v>852</v>
      </c>
      <c r="E8745" s="151">
        <v>1</v>
      </c>
      <c r="F8745" s="154" t="s">
        <v>8335</v>
      </c>
      <c r="G8745" s="156">
        <v>1.73</v>
      </c>
      <c r="H8745" s="156">
        <v>0</v>
      </c>
      <c r="I8745" s="156">
        <v>1.79</v>
      </c>
      <c r="J8745" s="156" t="s">
        <v>4328</v>
      </c>
      <c r="K8745" s="151" t="str">
        <f>IFERROR(IF(VLOOKUP(B8745,comp!$D:$L,1,FALSE)=B8745,"",""),"Novo")</f>
        <v/>
      </c>
    </row>
    <row r="8746" spans="1:11">
      <c r="A8746" s="151">
        <v>43491</v>
      </c>
      <c r="B8746" s="151">
        <v>43491</v>
      </c>
      <c r="C8746" s="151" t="s">
        <v>6518</v>
      </c>
      <c r="D8746" s="151" t="s">
        <v>852</v>
      </c>
      <c r="E8746" s="151">
        <v>1</v>
      </c>
      <c r="F8746" s="154" t="s">
        <v>8156</v>
      </c>
      <c r="G8746" s="156">
        <v>1.33</v>
      </c>
      <c r="H8746" s="156">
        <v>0</v>
      </c>
      <c r="I8746" s="156">
        <v>0.71</v>
      </c>
      <c r="J8746" s="156" t="s">
        <v>4328</v>
      </c>
      <c r="K8746" s="151" t="str">
        <f>IFERROR(IF(VLOOKUP(B8746,comp!$D:$L,1,FALSE)=B8746,"",""),"Novo")</f>
        <v/>
      </c>
    </row>
    <row r="8747" spans="1:11">
      <c r="A8747" s="151">
        <v>43492</v>
      </c>
      <c r="B8747" s="151">
        <v>43492</v>
      </c>
      <c r="C8747" s="151" t="s">
        <v>6519</v>
      </c>
      <c r="D8747" s="151" t="s">
        <v>852</v>
      </c>
      <c r="E8747" s="151">
        <v>1</v>
      </c>
      <c r="F8747" s="154" t="s">
        <v>7611</v>
      </c>
      <c r="G8747" s="156">
        <v>1.79</v>
      </c>
      <c r="H8747" s="156">
        <v>0</v>
      </c>
      <c r="I8747" s="156">
        <v>148.04</v>
      </c>
      <c r="J8747" s="156" t="s">
        <v>4328</v>
      </c>
      <c r="K8747" s="151" t="str">
        <f>IFERROR(IF(VLOOKUP(B8747,comp!$D:$L,1,FALSE)=B8747,"",""),"Novo")</f>
        <v/>
      </c>
    </row>
    <row r="8748" spans="1:11">
      <c r="A8748" s="151">
        <v>43493</v>
      </c>
      <c r="B8748" s="151">
        <v>43493</v>
      </c>
      <c r="C8748" s="151" t="s">
        <v>6520</v>
      </c>
      <c r="D8748" s="151" t="s">
        <v>852</v>
      </c>
      <c r="E8748" s="151">
        <v>1</v>
      </c>
      <c r="F8748" s="154" t="s">
        <v>10928</v>
      </c>
      <c r="G8748" s="156">
        <v>0.71</v>
      </c>
      <c r="H8748" s="156">
        <v>0</v>
      </c>
      <c r="I8748" s="156">
        <v>269.97000000000003</v>
      </c>
      <c r="J8748" s="156" t="s">
        <v>4328</v>
      </c>
      <c r="K8748" s="151" t="str">
        <f>IFERROR(IF(VLOOKUP(B8748,comp!$D:$L,1,FALSE)=B8748,"",""),"Novo")</f>
        <v/>
      </c>
    </row>
    <row r="8749" spans="1:11">
      <c r="A8749" s="151">
        <v>43494</v>
      </c>
      <c r="B8749" s="151">
        <v>43494</v>
      </c>
      <c r="C8749" s="151" t="s">
        <v>6521</v>
      </c>
      <c r="D8749" s="151" t="s">
        <v>3050</v>
      </c>
      <c r="E8749" s="151">
        <v>1</v>
      </c>
      <c r="F8749" s="154" t="s">
        <v>10929</v>
      </c>
      <c r="G8749" s="156">
        <v>148.04</v>
      </c>
      <c r="H8749" s="156">
        <v>0</v>
      </c>
      <c r="I8749" s="156">
        <v>226.41</v>
      </c>
      <c r="J8749" s="156" t="s">
        <v>4328</v>
      </c>
      <c r="K8749" s="151" t="str">
        <f>IFERROR(IF(VLOOKUP(B8749,comp!$D:$L,1,FALSE)=B8749,"",""),"Novo")</f>
        <v/>
      </c>
    </row>
    <row r="8750" spans="1:11">
      <c r="A8750" s="151">
        <v>43495</v>
      </c>
      <c r="B8750" s="151">
        <v>43495</v>
      </c>
      <c r="C8750" s="151" t="s">
        <v>6522</v>
      </c>
      <c r="D8750" s="151" t="s">
        <v>3050</v>
      </c>
      <c r="E8750" s="151">
        <v>1</v>
      </c>
      <c r="F8750" s="154" t="s">
        <v>10930</v>
      </c>
      <c r="G8750" s="156">
        <v>269.97000000000003</v>
      </c>
      <c r="H8750" s="156">
        <v>0</v>
      </c>
      <c r="I8750" s="156">
        <v>199.2</v>
      </c>
      <c r="J8750" s="156" t="s">
        <v>4328</v>
      </c>
      <c r="K8750" s="151" t="str">
        <f>IFERROR(IF(VLOOKUP(B8750,comp!$D:$L,1,FALSE)=B8750,"",""),"Novo")</f>
        <v/>
      </c>
    </row>
    <row r="8751" spans="1:11">
      <c r="A8751" s="151">
        <v>43496</v>
      </c>
      <c r="B8751" s="151">
        <v>43496</v>
      </c>
      <c r="C8751" s="151" t="s">
        <v>6523</v>
      </c>
      <c r="D8751" s="151" t="s">
        <v>3050</v>
      </c>
      <c r="E8751" s="151">
        <v>1</v>
      </c>
      <c r="F8751" s="154" t="s">
        <v>10931</v>
      </c>
      <c r="G8751" s="156">
        <v>226.41</v>
      </c>
      <c r="H8751" s="156">
        <v>0</v>
      </c>
      <c r="I8751" s="156">
        <v>140.22999999999999</v>
      </c>
      <c r="J8751" s="156" t="s">
        <v>4328</v>
      </c>
      <c r="K8751" s="151" t="str">
        <f>IFERROR(IF(VLOOKUP(B8751,comp!$D:$L,1,FALSE)=B8751,"",""),"Novo")</f>
        <v/>
      </c>
    </row>
    <row r="8752" spans="1:11">
      <c r="A8752" s="151">
        <v>43497</v>
      </c>
      <c r="B8752" s="151">
        <v>43497</v>
      </c>
      <c r="C8752" s="151" t="s">
        <v>6524</v>
      </c>
      <c r="D8752" s="151" t="s">
        <v>3050</v>
      </c>
      <c r="E8752" s="151">
        <v>1</v>
      </c>
      <c r="F8752" s="154" t="s">
        <v>10932</v>
      </c>
      <c r="G8752" s="156">
        <v>199.2</v>
      </c>
      <c r="H8752" s="156">
        <v>0</v>
      </c>
      <c r="I8752" s="156">
        <v>236.16</v>
      </c>
      <c r="J8752" s="156" t="s">
        <v>4328</v>
      </c>
      <c r="K8752" s="151" t="str">
        <f>IFERROR(IF(VLOOKUP(B8752,comp!$D:$L,1,FALSE)=B8752,"",""),"Novo")</f>
        <v/>
      </c>
    </row>
    <row r="8753" spans="1:11">
      <c r="A8753" s="151">
        <v>43498</v>
      </c>
      <c r="B8753" s="151">
        <v>43498</v>
      </c>
      <c r="C8753" s="151" t="s">
        <v>6525</v>
      </c>
      <c r="D8753" s="151" t="s">
        <v>3050</v>
      </c>
      <c r="E8753" s="151">
        <v>1</v>
      </c>
      <c r="F8753" s="154" t="s">
        <v>10933</v>
      </c>
      <c r="G8753" s="156">
        <v>140.22999999999999</v>
      </c>
      <c r="H8753" s="156">
        <v>0</v>
      </c>
      <c r="I8753" s="156">
        <v>162.97</v>
      </c>
      <c r="J8753" s="156" t="s">
        <v>4328</v>
      </c>
      <c r="K8753" s="151" t="str">
        <f>IFERROR(IF(VLOOKUP(B8753,comp!$D:$L,1,FALSE)=B8753,"",""),"Novo")</f>
        <v/>
      </c>
    </row>
    <row r="8754" spans="1:11">
      <c r="A8754" s="151">
        <v>43499</v>
      </c>
      <c r="B8754" s="151">
        <v>43499</v>
      </c>
      <c r="C8754" s="151" t="s">
        <v>6526</v>
      </c>
      <c r="D8754" s="151" t="s">
        <v>3050</v>
      </c>
      <c r="E8754" s="151">
        <v>1</v>
      </c>
      <c r="F8754" s="154" t="s">
        <v>10934</v>
      </c>
      <c r="G8754" s="156">
        <v>236.16</v>
      </c>
      <c r="H8754" s="156">
        <v>0</v>
      </c>
      <c r="I8754" s="156">
        <v>233.35</v>
      </c>
      <c r="J8754" s="156" t="s">
        <v>4328</v>
      </c>
      <c r="K8754" s="151" t="str">
        <f>IFERROR(IF(VLOOKUP(B8754,comp!$D:$L,1,FALSE)=B8754,"",""),"Novo")</f>
        <v/>
      </c>
    </row>
    <row r="8755" spans="1:11">
      <c r="A8755" s="151">
        <v>43500</v>
      </c>
      <c r="B8755" s="151">
        <v>43500</v>
      </c>
      <c r="C8755" s="151" t="s">
        <v>6527</v>
      </c>
      <c r="D8755" s="151" t="s">
        <v>3050</v>
      </c>
      <c r="E8755" s="151">
        <v>1</v>
      </c>
      <c r="F8755" s="154" t="s">
        <v>10935</v>
      </c>
      <c r="G8755" s="156">
        <v>162.97</v>
      </c>
      <c r="H8755" s="156">
        <v>0</v>
      </c>
      <c r="I8755" s="156">
        <v>325.51</v>
      </c>
      <c r="J8755" s="156" t="s">
        <v>4328</v>
      </c>
      <c r="K8755" s="151" t="str">
        <f>IFERROR(IF(VLOOKUP(B8755,comp!$D:$L,1,FALSE)=B8755,"",""),"Novo")</f>
        <v/>
      </c>
    </row>
    <row r="8756" spans="1:11">
      <c r="A8756" s="151">
        <v>43501</v>
      </c>
      <c r="B8756" s="151">
        <v>43501</v>
      </c>
      <c r="C8756" s="151" t="s">
        <v>6528</v>
      </c>
      <c r="D8756" s="151" t="s">
        <v>3050</v>
      </c>
      <c r="E8756" s="151">
        <v>1</v>
      </c>
      <c r="F8756" s="154" t="s">
        <v>10936</v>
      </c>
      <c r="G8756" s="156">
        <v>233.35</v>
      </c>
      <c r="H8756" s="156">
        <v>0</v>
      </c>
      <c r="I8756" s="156">
        <v>250.24</v>
      </c>
      <c r="J8756" s="156" t="s">
        <v>4328</v>
      </c>
      <c r="K8756" s="151" t="str">
        <f>IFERROR(IF(VLOOKUP(B8756,comp!$D:$L,1,FALSE)=B8756,"",""),"Novo")</f>
        <v/>
      </c>
    </row>
    <row r="8757" spans="1:11">
      <c r="A8757" s="151">
        <v>43502</v>
      </c>
      <c r="B8757" s="151">
        <v>43502</v>
      </c>
      <c r="C8757" s="151" t="s">
        <v>6529</v>
      </c>
      <c r="D8757" s="151" t="s">
        <v>3050</v>
      </c>
      <c r="E8757" s="151">
        <v>1</v>
      </c>
      <c r="F8757" s="154" t="s">
        <v>10937</v>
      </c>
      <c r="G8757" s="156">
        <v>325.51</v>
      </c>
      <c r="H8757" s="156">
        <v>0</v>
      </c>
      <c r="I8757" s="156">
        <v>337.87</v>
      </c>
      <c r="J8757" s="156" t="s">
        <v>4328</v>
      </c>
      <c r="K8757" s="151" t="str">
        <f>IFERROR(IF(VLOOKUP(B8757,comp!$D:$L,1,FALSE)=B8757,"",""),"Novo")</f>
        <v/>
      </c>
    </row>
    <row r="8758" spans="1:11">
      <c r="A8758" s="151">
        <v>43503</v>
      </c>
      <c r="B8758" s="151">
        <v>43503</v>
      </c>
      <c r="C8758" s="151" t="s">
        <v>6530</v>
      </c>
      <c r="D8758" s="151" t="s">
        <v>3050</v>
      </c>
      <c r="E8758" s="151">
        <v>1</v>
      </c>
      <c r="F8758" s="154" t="s">
        <v>10938</v>
      </c>
      <c r="G8758" s="156">
        <v>250.24</v>
      </c>
      <c r="H8758" s="156">
        <v>0</v>
      </c>
      <c r="I8758" s="156">
        <v>132.94</v>
      </c>
      <c r="J8758" s="156" t="s">
        <v>4328</v>
      </c>
      <c r="K8758" s="151" t="str">
        <f>IFERROR(IF(VLOOKUP(B8758,comp!$D:$L,1,FALSE)=B8758,"",""),"Novo")</f>
        <v/>
      </c>
    </row>
    <row r="8759" spans="1:11">
      <c r="A8759" s="151">
        <v>43504</v>
      </c>
      <c r="B8759" s="151">
        <v>43504</v>
      </c>
      <c r="C8759" s="151" t="s">
        <v>6531</v>
      </c>
      <c r="D8759" s="151" t="s">
        <v>3050</v>
      </c>
      <c r="E8759" s="151">
        <v>1</v>
      </c>
      <c r="F8759" s="154" t="s">
        <v>10939</v>
      </c>
      <c r="G8759" s="156">
        <v>337.87</v>
      </c>
      <c r="H8759" s="156">
        <v>0</v>
      </c>
      <c r="I8759" s="156">
        <v>3.6</v>
      </c>
      <c r="J8759" s="156" t="s">
        <v>4328</v>
      </c>
      <c r="K8759" s="151" t="str">
        <f>IFERROR(IF(VLOOKUP(B8759,comp!$D:$L,1,FALSE)=B8759,"",""),"Novo")</f>
        <v/>
      </c>
    </row>
    <row r="8760" spans="1:11">
      <c r="A8760" s="151">
        <v>43505</v>
      </c>
      <c r="B8760" s="151">
        <v>43505</v>
      </c>
      <c r="C8760" s="151" t="s">
        <v>6532</v>
      </c>
      <c r="D8760" s="151" t="s">
        <v>3050</v>
      </c>
      <c r="E8760" s="151">
        <v>1</v>
      </c>
      <c r="F8760" s="154" t="s">
        <v>10940</v>
      </c>
      <c r="G8760" s="156">
        <v>132.94</v>
      </c>
      <c r="H8760" s="156">
        <v>0</v>
      </c>
      <c r="I8760" s="156">
        <v>0.40972620699999995</v>
      </c>
      <c r="J8760" s="156" t="s">
        <v>4328</v>
      </c>
      <c r="K8760" s="151" t="str">
        <f>IFERROR(IF(VLOOKUP(B8760,comp!$D:$L,1,FALSE)=B8760,"",""),"Novo")</f>
        <v/>
      </c>
    </row>
    <row r="8761" spans="1:11">
      <c r="A8761" s="151">
        <v>43626</v>
      </c>
      <c r="B8761" s="151">
        <v>43626</v>
      </c>
      <c r="C8761" s="151" t="s">
        <v>6533</v>
      </c>
      <c r="D8761" s="151" t="s">
        <v>828</v>
      </c>
      <c r="E8761" s="151">
        <v>1</v>
      </c>
      <c r="F8761" s="154" t="s">
        <v>7168</v>
      </c>
      <c r="G8761" s="156">
        <v>3.6</v>
      </c>
      <c r="H8761" s="156">
        <v>0</v>
      </c>
      <c r="I8761" s="156">
        <v>3.6679215209999998</v>
      </c>
      <c r="J8761" s="156" t="s">
        <v>4328</v>
      </c>
      <c r="K8761" s="151" t="str">
        <f>IFERROR(IF(VLOOKUP(B8761,comp!$D:$L,1,FALSE)=B8761,"",""),"Novo")</f>
        <v/>
      </c>
    </row>
    <row r="8762" spans="1:11">
      <c r="A8762" s="151">
        <v>43626</v>
      </c>
      <c r="B8762" s="151">
        <v>3767</v>
      </c>
      <c r="C8762" s="151" t="s">
        <v>6534</v>
      </c>
      <c r="D8762" s="151" t="s">
        <v>727</v>
      </c>
      <c r="E8762" s="151">
        <v>0.33861669999999999</v>
      </c>
      <c r="F8762" s="154" t="s">
        <v>10941</v>
      </c>
      <c r="G8762" s="156">
        <v>0.40972620699999995</v>
      </c>
      <c r="H8762" s="156">
        <v>0</v>
      </c>
      <c r="I8762" s="156">
        <v>1450.1663229500002</v>
      </c>
      <c r="J8762" s="156" t="s">
        <v>4328</v>
      </c>
      <c r="K8762" s="151" t="str">
        <f>IFERROR(IF(VLOOKUP(B8762,comp!$D:$L,1,FALSE)=B8762,"",""),"Novo")</f>
        <v/>
      </c>
    </row>
    <row r="8763" spans="1:11">
      <c r="A8763" s="151">
        <v>43626</v>
      </c>
      <c r="B8763" s="151">
        <v>3768</v>
      </c>
      <c r="C8763" s="151" t="s">
        <v>6535</v>
      </c>
      <c r="D8763" s="151" t="s">
        <v>727</v>
      </c>
      <c r="E8763" s="151">
        <v>1.0104466999999999</v>
      </c>
      <c r="F8763" s="154" t="s">
        <v>8815</v>
      </c>
      <c r="G8763" s="156">
        <v>3.6679215209999998</v>
      </c>
      <c r="H8763" s="156">
        <v>0</v>
      </c>
      <c r="I8763" s="156">
        <v>11.644135346000001</v>
      </c>
      <c r="J8763" s="156" t="s">
        <v>4328</v>
      </c>
      <c r="K8763" s="151" t="str">
        <f>IFERROR(IF(VLOOKUP(B8763,comp!$D:$L,1,FALSE)=B8763,"",""),"Novo")</f>
        <v/>
      </c>
    </row>
    <row r="8764" spans="1:11">
      <c r="A8764" s="151">
        <v>43626</v>
      </c>
      <c r="B8764" s="151">
        <v>4049</v>
      </c>
      <c r="C8764" s="151" t="s">
        <v>6536</v>
      </c>
      <c r="D8764" s="151" t="s">
        <v>1496</v>
      </c>
      <c r="E8764" s="151">
        <v>20.071506200000002</v>
      </c>
      <c r="F8764" s="154" t="s">
        <v>10942</v>
      </c>
      <c r="G8764" s="156">
        <v>1450.1663229500002</v>
      </c>
      <c r="H8764" s="156">
        <v>0</v>
      </c>
      <c r="I8764" s="156">
        <v>58.486330501999994</v>
      </c>
      <c r="J8764" s="156" t="s">
        <v>4328</v>
      </c>
      <c r="K8764" s="151" t="str">
        <f>IFERROR(IF(VLOOKUP(B8764,comp!$D:$L,1,FALSE)=B8764,"",""),"Novo")</f>
        <v/>
      </c>
    </row>
    <row r="8765" spans="1:11">
      <c r="A8765" s="151">
        <v>43626</v>
      </c>
      <c r="B8765" s="151">
        <v>43651</v>
      </c>
      <c r="C8765" s="151" t="s">
        <v>6537</v>
      </c>
      <c r="D8765" s="151" t="s">
        <v>828</v>
      </c>
      <c r="E8765" s="151">
        <v>1.7997118000000001</v>
      </c>
      <c r="F8765" s="154" t="s">
        <v>9446</v>
      </c>
      <c r="G8765" s="156">
        <v>11.644135346000001</v>
      </c>
      <c r="H8765" s="156">
        <v>0</v>
      </c>
      <c r="I8765" s="156">
        <v>348.35915020899995</v>
      </c>
      <c r="J8765" s="156" t="s">
        <v>4328</v>
      </c>
      <c r="K8765" s="151" t="str">
        <f>IFERROR(IF(VLOOKUP(B8765,comp!$D:$L,1,FALSE)=B8765,"",""),"Novo")</f>
        <v/>
      </c>
    </row>
    <row r="8766" spans="1:11">
      <c r="A8766" s="151">
        <v>43626</v>
      </c>
      <c r="B8766" s="151">
        <v>43652</v>
      </c>
      <c r="C8766" s="151" t="s">
        <v>6538</v>
      </c>
      <c r="D8766" s="151" t="s">
        <v>828</v>
      </c>
      <c r="E8766" s="151">
        <v>4.0307601999999996</v>
      </c>
      <c r="F8766" s="154" t="s">
        <v>10943</v>
      </c>
      <c r="G8766" s="156">
        <v>58.486330501999994</v>
      </c>
      <c r="H8766" s="156">
        <v>0</v>
      </c>
      <c r="I8766" s="156">
        <v>23.92</v>
      </c>
      <c r="J8766" s="156" t="s">
        <v>4328</v>
      </c>
      <c r="K8766" s="151" t="str">
        <f>IFERROR(IF(VLOOKUP(B8766,comp!$D:$L,1,FALSE)=B8766,"",""),"Novo")</f>
        <v/>
      </c>
    </row>
    <row r="8767" spans="1:11">
      <c r="A8767" s="151">
        <v>43626</v>
      </c>
      <c r="B8767" s="151">
        <v>43653</v>
      </c>
      <c r="C8767" s="151" t="s">
        <v>6539</v>
      </c>
      <c r="D8767" s="151" t="s">
        <v>1496</v>
      </c>
      <c r="E8767" s="151">
        <v>9.8378748999999992</v>
      </c>
      <c r="F8767" s="154" t="s">
        <v>10944</v>
      </c>
      <c r="G8767" s="156">
        <v>348.35915020899995</v>
      </c>
      <c r="H8767" s="156">
        <v>0</v>
      </c>
      <c r="I8767" s="156">
        <v>172.81335226500002</v>
      </c>
      <c r="J8767" s="156" t="s">
        <v>4328</v>
      </c>
      <c r="K8767" s="151" t="str">
        <f>IFERROR(IF(VLOOKUP(B8767,comp!$D:$L,1,FALSE)=B8767,"",""),"Novo")</f>
        <v/>
      </c>
    </row>
    <row r="8768" spans="1:11">
      <c r="A8768" s="151">
        <v>43681</v>
      </c>
      <c r="B8768" s="151">
        <v>43681</v>
      </c>
      <c r="C8768" s="151" t="s">
        <v>830</v>
      </c>
      <c r="D8768" s="151" t="s">
        <v>838</v>
      </c>
      <c r="E8768" s="151">
        <v>1</v>
      </c>
      <c r="F8768" s="154" t="s">
        <v>10945</v>
      </c>
      <c r="G8768" s="156">
        <v>23.92</v>
      </c>
      <c r="H8768" s="156">
        <v>0</v>
      </c>
      <c r="I8768" s="156">
        <v>58.477375879999997</v>
      </c>
      <c r="J8768" s="156" t="s">
        <v>4328</v>
      </c>
      <c r="K8768" s="151" t="str">
        <f>IFERROR(IF(VLOOKUP(B8768,comp!$D:$L,1,FALSE)=B8768,"",""),"Novo")</f>
        <v/>
      </c>
    </row>
    <row r="8769" spans="1:11">
      <c r="A8769" s="151">
        <v>43681</v>
      </c>
      <c r="B8769" s="151">
        <v>1345</v>
      </c>
      <c r="C8769" s="151" t="s">
        <v>1816</v>
      </c>
      <c r="D8769" s="151" t="s">
        <v>838</v>
      </c>
      <c r="E8769" s="151">
        <v>2.6880285000000002</v>
      </c>
      <c r="F8769" s="154" t="s">
        <v>10946</v>
      </c>
      <c r="G8769" s="156">
        <v>172.81335226500002</v>
      </c>
      <c r="H8769" s="156">
        <v>0</v>
      </c>
      <c r="I8769" s="156">
        <v>89.779023320000007</v>
      </c>
      <c r="J8769" s="156" t="s">
        <v>4328</v>
      </c>
      <c r="K8769" s="151" t="str">
        <f>IFERROR(IF(VLOOKUP(B8769,comp!$D:$L,1,FALSE)=B8769,"",""),"Novo")</f>
        <v/>
      </c>
    </row>
    <row r="8770" spans="1:11">
      <c r="A8770" s="151">
        <v>43681</v>
      </c>
      <c r="B8770" s="151">
        <v>1346</v>
      </c>
      <c r="C8770" s="151" t="s">
        <v>6540</v>
      </c>
      <c r="D8770" s="151" t="s">
        <v>838</v>
      </c>
      <c r="E8770" s="151">
        <v>1.5635661999999999</v>
      </c>
      <c r="F8770" s="154" t="s">
        <v>10947</v>
      </c>
      <c r="G8770" s="156">
        <v>58.477375879999997</v>
      </c>
      <c r="H8770" s="156">
        <v>0</v>
      </c>
      <c r="I8770" s="156">
        <v>39.979040544000007</v>
      </c>
      <c r="J8770" s="156" t="s">
        <v>4328</v>
      </c>
      <c r="K8770" s="151" t="str">
        <f>IFERROR(IF(VLOOKUP(B8770,comp!$D:$L,1,FALSE)=B8770,"",""),"Novo")</f>
        <v/>
      </c>
    </row>
    <row r="8771" spans="1:11">
      <c r="A8771" s="151">
        <v>43681</v>
      </c>
      <c r="B8771" s="151">
        <v>1347</v>
      </c>
      <c r="C8771" s="151" t="s">
        <v>837</v>
      </c>
      <c r="D8771" s="151" t="s">
        <v>838</v>
      </c>
      <c r="E8771" s="151">
        <v>1.937398</v>
      </c>
      <c r="F8771" s="154" t="s">
        <v>10948</v>
      </c>
      <c r="G8771" s="156">
        <v>89.779023320000007</v>
      </c>
      <c r="H8771" s="156">
        <v>0</v>
      </c>
      <c r="I8771" s="156">
        <v>60.253968735999997</v>
      </c>
      <c r="J8771" s="156" t="s">
        <v>4328</v>
      </c>
      <c r="K8771" s="151" t="str">
        <f>IFERROR(IF(VLOOKUP(B8771,comp!$D:$L,1,FALSE)=B8771,"",""),"Novo")</f>
        <v/>
      </c>
    </row>
    <row r="8772" spans="1:11">
      <c r="A8772" s="151">
        <v>43681</v>
      </c>
      <c r="B8772" s="151">
        <v>1355</v>
      </c>
      <c r="C8772" s="151" t="s">
        <v>6541</v>
      </c>
      <c r="D8772" s="151" t="s">
        <v>838</v>
      </c>
      <c r="E8772" s="151">
        <v>1.2929832000000001</v>
      </c>
      <c r="F8772" s="154" t="s">
        <v>9874</v>
      </c>
      <c r="G8772" s="156">
        <v>39.979040544000007</v>
      </c>
      <c r="H8772" s="156">
        <v>0</v>
      </c>
      <c r="I8772" s="156">
        <v>48.760599400000004</v>
      </c>
      <c r="J8772" s="156" t="s">
        <v>4328</v>
      </c>
      <c r="K8772" s="151" t="str">
        <f>IFERROR(IF(VLOOKUP(B8772,comp!$D:$L,1,FALSE)=B8772,"",""),"Novo")</f>
        <v/>
      </c>
    </row>
    <row r="8773" spans="1:11">
      <c r="A8773" s="151">
        <v>43681</v>
      </c>
      <c r="B8773" s="151">
        <v>1358</v>
      </c>
      <c r="C8773" s="151" t="s">
        <v>1925</v>
      </c>
      <c r="D8773" s="151" t="s">
        <v>838</v>
      </c>
      <c r="E8773" s="151">
        <v>1.5873016</v>
      </c>
      <c r="F8773" s="154" t="s">
        <v>10949</v>
      </c>
      <c r="G8773" s="156">
        <v>60.253968735999997</v>
      </c>
      <c r="H8773" s="156">
        <v>0</v>
      </c>
      <c r="I8773" s="156">
        <v>118.654881807</v>
      </c>
      <c r="J8773" s="156" t="s">
        <v>4328</v>
      </c>
      <c r="K8773" s="151" t="str">
        <f>IFERROR(IF(VLOOKUP(B8773,comp!$D:$L,1,FALSE)=B8773,"",""),"Novo")</f>
        <v/>
      </c>
    </row>
    <row r="8774" spans="1:11">
      <c r="A8774" s="151">
        <v>43681</v>
      </c>
      <c r="B8774" s="151">
        <v>1360</v>
      </c>
      <c r="C8774" s="151" t="s">
        <v>6542</v>
      </c>
      <c r="D8774" s="151" t="s">
        <v>838</v>
      </c>
      <c r="E8774" s="151">
        <v>1.4278360000000001</v>
      </c>
      <c r="F8774" s="154" t="s">
        <v>10373</v>
      </c>
      <c r="G8774" s="156">
        <v>48.760599400000004</v>
      </c>
      <c r="H8774" s="156">
        <v>0</v>
      </c>
      <c r="I8774" s="156">
        <v>138.32891042400001</v>
      </c>
      <c r="J8774" s="156" t="s">
        <v>4328</v>
      </c>
      <c r="K8774" s="151" t="str">
        <f>IFERROR(IF(VLOOKUP(B8774,comp!$D:$L,1,FALSE)=B8774,"",""),"Novo")</f>
        <v/>
      </c>
    </row>
    <row r="8775" spans="1:11">
      <c r="A8775" s="151">
        <v>43681</v>
      </c>
      <c r="B8775" s="151">
        <v>11134</v>
      </c>
      <c r="C8775" s="151" t="s">
        <v>6543</v>
      </c>
      <c r="D8775" s="151" t="s">
        <v>838</v>
      </c>
      <c r="E8775" s="151">
        <v>2.2274240999999999</v>
      </c>
      <c r="F8775" s="154" t="s">
        <v>9974</v>
      </c>
      <c r="G8775" s="156">
        <v>118.654881807</v>
      </c>
      <c r="H8775" s="156">
        <v>0</v>
      </c>
      <c r="I8775" s="156">
        <v>181.35760848199999</v>
      </c>
      <c r="J8775" s="156" t="s">
        <v>4328</v>
      </c>
      <c r="K8775" s="151" t="str">
        <f>IFERROR(IF(VLOOKUP(B8775,comp!$D:$L,1,FALSE)=B8775,"",""),"Novo")</f>
        <v/>
      </c>
    </row>
    <row r="8776" spans="1:11">
      <c r="A8776" s="151">
        <v>43681</v>
      </c>
      <c r="B8776" s="151">
        <v>11135</v>
      </c>
      <c r="C8776" s="151" t="s">
        <v>6544</v>
      </c>
      <c r="D8776" s="151" t="s">
        <v>838</v>
      </c>
      <c r="E8776" s="151">
        <v>2.4048837000000001</v>
      </c>
      <c r="F8776" s="154" t="s">
        <v>9272</v>
      </c>
      <c r="G8776" s="156">
        <v>138.32891042400001</v>
      </c>
      <c r="H8776" s="156">
        <v>0</v>
      </c>
      <c r="I8776" s="156">
        <v>340.60211228999998</v>
      </c>
      <c r="J8776" s="156" t="s">
        <v>4328</v>
      </c>
      <c r="K8776" s="151" t="str">
        <f>IFERROR(IF(VLOOKUP(B8776,comp!$D:$L,1,FALSE)=B8776,"",""),"Novo")</f>
        <v/>
      </c>
    </row>
    <row r="8777" spans="1:11">
      <c r="A8777" s="151">
        <v>43681</v>
      </c>
      <c r="B8777" s="151">
        <v>11136</v>
      </c>
      <c r="C8777" s="151" t="s">
        <v>6545</v>
      </c>
      <c r="D8777" s="151" t="s">
        <v>838</v>
      </c>
      <c r="E8777" s="151">
        <v>2.7536836999999998</v>
      </c>
      <c r="F8777" s="154" t="s">
        <v>10950</v>
      </c>
      <c r="G8777" s="156">
        <v>181.35760848199999</v>
      </c>
      <c r="H8777" s="156">
        <v>0</v>
      </c>
      <c r="I8777" s="156">
        <v>228079.30581461501</v>
      </c>
      <c r="J8777" s="156" t="s">
        <v>4328</v>
      </c>
      <c r="K8777" s="151" t="str">
        <f>IFERROR(IF(VLOOKUP(B8777,comp!$D:$L,1,FALSE)=B8777,"",""),"Novo")</f>
        <v/>
      </c>
    </row>
    <row r="8778" spans="1:11">
      <c r="A8778" s="151">
        <v>43681</v>
      </c>
      <c r="B8778" s="151">
        <v>11137</v>
      </c>
      <c r="C8778" s="151" t="s">
        <v>6546</v>
      </c>
      <c r="D8778" s="151" t="s">
        <v>838</v>
      </c>
      <c r="E8778" s="151">
        <v>3.7735664999999998</v>
      </c>
      <c r="F8778" s="154" t="s">
        <v>10951</v>
      </c>
      <c r="G8778" s="156">
        <v>340.60211228999998</v>
      </c>
      <c r="H8778" s="156">
        <v>0</v>
      </c>
      <c r="I8778" s="156">
        <v>264.03687368099997</v>
      </c>
      <c r="J8778" s="156" t="s">
        <v>4328</v>
      </c>
      <c r="K8778" s="151" t="str">
        <f>IFERROR(IF(VLOOKUP(B8778,comp!$D:$L,1,FALSE)=B8778,"",""),"Novo")</f>
        <v/>
      </c>
    </row>
    <row r="8779" spans="1:11">
      <c r="A8779" s="151">
        <v>43681</v>
      </c>
      <c r="B8779" s="151">
        <v>25400</v>
      </c>
      <c r="C8779" s="151" t="s">
        <v>6547</v>
      </c>
      <c r="D8779" s="151" t="s">
        <v>727</v>
      </c>
      <c r="E8779" s="151">
        <v>97.647975500000001</v>
      </c>
      <c r="F8779" s="154" t="s">
        <v>10952</v>
      </c>
      <c r="G8779" s="156">
        <v>228079.30581461501</v>
      </c>
      <c r="H8779" s="156">
        <v>0</v>
      </c>
      <c r="I8779" s="156">
        <v>481.68658622999999</v>
      </c>
      <c r="J8779" s="156" t="s">
        <v>4328</v>
      </c>
      <c r="K8779" s="151" t="str">
        <f>IFERROR(IF(VLOOKUP(B8779,comp!$D:$L,1,FALSE)=B8779,"",""),"Novo")</f>
        <v/>
      </c>
    </row>
    <row r="8780" spans="1:11">
      <c r="A8780" s="151">
        <v>43681</v>
      </c>
      <c r="B8780" s="151">
        <v>34743</v>
      </c>
      <c r="C8780" s="151" t="s">
        <v>6548</v>
      </c>
      <c r="D8780" s="151" t="s">
        <v>838</v>
      </c>
      <c r="E8780" s="151">
        <v>3.3224722999999998</v>
      </c>
      <c r="F8780" s="154" t="s">
        <v>10953</v>
      </c>
      <c r="G8780" s="156">
        <v>264.03687368099997</v>
      </c>
      <c r="H8780" s="156">
        <v>0</v>
      </c>
      <c r="I8780" s="156">
        <v>35.822364638000003</v>
      </c>
      <c r="J8780" s="156" t="s">
        <v>4328</v>
      </c>
      <c r="K8780" s="151" t="str">
        <f>IFERROR(IF(VLOOKUP(B8780,comp!$D:$L,1,FALSE)=B8780,"",""),"Novo")</f>
        <v/>
      </c>
    </row>
    <row r="8781" spans="1:11">
      <c r="A8781" s="151">
        <v>43681</v>
      </c>
      <c r="B8781" s="151">
        <v>34745</v>
      </c>
      <c r="C8781" s="151" t="s">
        <v>6549</v>
      </c>
      <c r="D8781" s="151" t="s">
        <v>838</v>
      </c>
      <c r="E8781" s="151">
        <v>4.4874844999999999</v>
      </c>
      <c r="F8781" s="154" t="s">
        <v>10954</v>
      </c>
      <c r="G8781" s="156">
        <v>481.68658622999999</v>
      </c>
      <c r="H8781" s="156">
        <v>0</v>
      </c>
      <c r="I8781" s="156">
        <v>92.753672040000012</v>
      </c>
      <c r="J8781" s="156" t="s">
        <v>4328</v>
      </c>
      <c r="K8781" s="151" t="str">
        <f>IFERROR(IF(VLOOKUP(B8781,comp!$D:$L,1,FALSE)=B8781,"",""),"Novo")</f>
        <v/>
      </c>
    </row>
    <row r="8782" spans="1:11">
      <c r="A8782" s="151">
        <v>43681</v>
      </c>
      <c r="B8782" s="151">
        <v>34746</v>
      </c>
      <c r="C8782" s="151" t="s">
        <v>6550</v>
      </c>
      <c r="D8782" s="151" t="s">
        <v>838</v>
      </c>
      <c r="E8782" s="151">
        <v>1.2238594</v>
      </c>
      <c r="F8782" s="154" t="s">
        <v>10955</v>
      </c>
      <c r="G8782" s="156">
        <v>35.822364638000003</v>
      </c>
      <c r="H8782" s="156">
        <v>0</v>
      </c>
      <c r="I8782" s="156">
        <v>120.791982625</v>
      </c>
      <c r="J8782" s="156" t="s">
        <v>4328</v>
      </c>
      <c r="K8782" s="151" t="str">
        <f>IFERROR(IF(VLOOKUP(B8782,comp!$D:$L,1,FALSE)=B8782,"",""),"Novo")</f>
        <v/>
      </c>
    </row>
    <row r="8783" spans="1:11">
      <c r="A8783" s="151">
        <v>43681</v>
      </c>
      <c r="B8783" s="151">
        <v>43677</v>
      </c>
      <c r="C8783" s="151" t="s">
        <v>2262</v>
      </c>
      <c r="D8783" s="151" t="s">
        <v>838</v>
      </c>
      <c r="E8783" s="151">
        <v>1.9692924000000001</v>
      </c>
      <c r="F8783" s="154" t="s">
        <v>10956</v>
      </c>
      <c r="G8783" s="156">
        <v>92.753672040000012</v>
      </c>
      <c r="H8783" s="156">
        <v>0</v>
      </c>
      <c r="I8783" s="156">
        <v>30.870054072000002</v>
      </c>
      <c r="J8783" s="156" t="s">
        <v>4328</v>
      </c>
      <c r="K8783" s="151" t="str">
        <f>IFERROR(IF(VLOOKUP(B8783,comp!$D:$L,1,FALSE)=B8783,"",""),"Novo")</f>
        <v/>
      </c>
    </row>
    <row r="8784" spans="1:11">
      <c r="A8784" s="151">
        <v>43681</v>
      </c>
      <c r="B8784" s="151">
        <v>43678</v>
      </c>
      <c r="C8784" s="151" t="s">
        <v>6551</v>
      </c>
      <c r="D8784" s="151" t="s">
        <v>838</v>
      </c>
      <c r="E8784" s="151">
        <v>2.2472927</v>
      </c>
      <c r="F8784" s="154" t="s">
        <v>8657</v>
      </c>
      <c r="G8784" s="156">
        <v>120.791982625</v>
      </c>
      <c r="H8784" s="156">
        <v>0</v>
      </c>
      <c r="I8784" s="156">
        <v>250.66828150500004</v>
      </c>
      <c r="J8784" s="156" t="s">
        <v>4328</v>
      </c>
      <c r="K8784" s="151" t="str">
        <f>IFERROR(IF(VLOOKUP(B8784,comp!$D:$L,1,FALSE)=B8784,"",""),"Novo")</f>
        <v/>
      </c>
    </row>
    <row r="8785" spans="1:11">
      <c r="A8785" s="151">
        <v>43681</v>
      </c>
      <c r="B8785" s="151">
        <v>43679</v>
      </c>
      <c r="C8785" s="151" t="s">
        <v>6552</v>
      </c>
      <c r="D8785" s="151" t="s">
        <v>838</v>
      </c>
      <c r="E8785" s="151">
        <v>1.1361816</v>
      </c>
      <c r="F8785" s="154" t="s">
        <v>7253</v>
      </c>
      <c r="G8785" s="156">
        <v>30.870054072000002</v>
      </c>
      <c r="H8785" s="156">
        <v>0</v>
      </c>
      <c r="I8785" s="156">
        <v>8.7184099199999991</v>
      </c>
      <c r="J8785" s="156" t="s">
        <v>4328</v>
      </c>
      <c r="K8785" s="151" t="str">
        <f>IFERROR(IF(VLOOKUP(B8785,comp!$D:$L,1,FALSE)=B8785,"",""),"Novo")</f>
        <v/>
      </c>
    </row>
    <row r="8786" spans="1:11">
      <c r="A8786" s="151">
        <v>43681</v>
      </c>
      <c r="B8786" s="151">
        <v>43680</v>
      </c>
      <c r="C8786" s="151" t="s">
        <v>6553</v>
      </c>
      <c r="D8786" s="151" t="s">
        <v>838</v>
      </c>
      <c r="E8786" s="151">
        <v>3.2373535000000002</v>
      </c>
      <c r="F8786" s="154" t="s">
        <v>10957</v>
      </c>
      <c r="G8786" s="156">
        <v>250.66828150500004</v>
      </c>
      <c r="H8786" s="156">
        <v>0</v>
      </c>
      <c r="I8786" s="156">
        <v>41.5</v>
      </c>
      <c r="J8786" s="156" t="s">
        <v>4328</v>
      </c>
      <c r="K8786" s="151" t="str">
        <f>IFERROR(IF(VLOOKUP(B8786,comp!$D:$L,1,FALSE)=B8786,"",""),"Novo")</f>
        <v/>
      </c>
    </row>
    <row r="8787" spans="1:11">
      <c r="A8787" s="151">
        <v>43681</v>
      </c>
      <c r="B8787" s="151">
        <v>43682</v>
      </c>
      <c r="C8787" s="151" t="s">
        <v>2164</v>
      </c>
      <c r="D8787" s="151" t="s">
        <v>838</v>
      </c>
      <c r="E8787" s="151">
        <v>0.60376799999999997</v>
      </c>
      <c r="F8787" s="154" t="s">
        <v>10958</v>
      </c>
      <c r="G8787" s="156">
        <v>8.7184099199999991</v>
      </c>
      <c r="H8787" s="156">
        <v>0</v>
      </c>
      <c r="I8787" s="156">
        <v>4206.4260974459994</v>
      </c>
      <c r="J8787" s="156" t="s">
        <v>4328</v>
      </c>
      <c r="K8787" s="151" t="str">
        <f>IFERROR(IF(VLOOKUP(B8787,comp!$D:$L,1,FALSE)=B8787,"",""),"Novo")</f>
        <v/>
      </c>
    </row>
    <row r="8788" spans="1:11">
      <c r="A8788" s="151">
        <v>43701</v>
      </c>
      <c r="B8788" s="151">
        <v>43701</v>
      </c>
      <c r="C8788" s="151" t="s">
        <v>6554</v>
      </c>
      <c r="D8788" s="151" t="s">
        <v>828</v>
      </c>
      <c r="E8788" s="151">
        <v>1</v>
      </c>
      <c r="F8788" s="154" t="s">
        <v>10959</v>
      </c>
      <c r="G8788" s="156">
        <v>41.5</v>
      </c>
      <c r="H8788" s="156">
        <v>0</v>
      </c>
      <c r="I8788" s="156">
        <v>6713.6326947680009</v>
      </c>
      <c r="J8788" s="156" t="s">
        <v>4328</v>
      </c>
      <c r="K8788" s="151" t="str">
        <f>IFERROR(IF(VLOOKUP(B8788,comp!$D:$L,1,FALSE)=B8788,"",""),"Novo")</f>
        <v/>
      </c>
    </row>
    <row r="8789" spans="1:11">
      <c r="A8789" s="151">
        <v>43701</v>
      </c>
      <c r="B8789" s="151">
        <v>11067</v>
      </c>
      <c r="C8789" s="151" t="s">
        <v>6555</v>
      </c>
      <c r="D8789" s="151" t="s">
        <v>727</v>
      </c>
      <c r="E8789" s="151">
        <v>10.067796599999999</v>
      </c>
      <c r="F8789" s="154" t="s">
        <v>10960</v>
      </c>
      <c r="G8789" s="156">
        <v>4206.4260974459994</v>
      </c>
      <c r="H8789" s="156">
        <v>0</v>
      </c>
      <c r="I8789" s="156">
        <v>40.550702486000006</v>
      </c>
      <c r="J8789" s="156" t="s">
        <v>4328</v>
      </c>
      <c r="K8789" s="151" t="str">
        <f>IFERROR(IF(VLOOKUP(B8789,comp!$D:$L,1,FALSE)=B8789,"",""),"Novo")</f>
        <v/>
      </c>
    </row>
    <row r="8790" spans="1:11">
      <c r="A8790" s="151">
        <v>43701</v>
      </c>
      <c r="B8790" s="151">
        <v>11068</v>
      </c>
      <c r="C8790" s="151" t="s">
        <v>6556</v>
      </c>
      <c r="D8790" s="151" t="s">
        <v>727</v>
      </c>
      <c r="E8790" s="151">
        <v>12.7190677</v>
      </c>
      <c r="F8790" s="154" t="s">
        <v>10961</v>
      </c>
      <c r="G8790" s="156">
        <v>6713.6326947680009</v>
      </c>
      <c r="H8790" s="156">
        <v>0</v>
      </c>
      <c r="I8790" s="156">
        <v>3.17</v>
      </c>
      <c r="J8790" s="156" t="s">
        <v>4328</v>
      </c>
      <c r="K8790" s="151" t="str">
        <f>IFERROR(IF(VLOOKUP(B8790,comp!$D:$L,1,FALSE)=B8790,"",""),"Novo")</f>
        <v/>
      </c>
    </row>
    <row r="8791" spans="1:11">
      <c r="A8791" s="151">
        <v>43701</v>
      </c>
      <c r="B8791" s="151">
        <v>21106</v>
      </c>
      <c r="C8791" s="151" t="s">
        <v>6557</v>
      </c>
      <c r="D8791" s="151" t="s">
        <v>828</v>
      </c>
      <c r="E8791" s="151">
        <v>0.98855930000000003</v>
      </c>
      <c r="F8791" s="154" t="s">
        <v>10962</v>
      </c>
      <c r="G8791" s="156">
        <v>40.550702486000006</v>
      </c>
      <c r="H8791" s="156">
        <v>0</v>
      </c>
      <c r="I8791" s="156">
        <v>0.18337492799999999</v>
      </c>
      <c r="J8791" s="156" t="s">
        <v>4328</v>
      </c>
      <c r="K8791" s="151" t="str">
        <f>IFERROR(IF(VLOOKUP(B8791,comp!$D:$L,1,FALSE)=B8791,"",""),"Novo")</f>
        <v/>
      </c>
    </row>
    <row r="8792" spans="1:11">
      <c r="A8792" s="151">
        <v>43971</v>
      </c>
      <c r="B8792" s="151">
        <v>43971</v>
      </c>
      <c r="C8792" s="151" t="s">
        <v>6558</v>
      </c>
      <c r="D8792" s="151" t="s">
        <v>826</v>
      </c>
      <c r="E8792" s="151">
        <v>1</v>
      </c>
      <c r="F8792" s="154" t="s">
        <v>8332</v>
      </c>
      <c r="G8792" s="156">
        <v>3.17</v>
      </c>
      <c r="H8792" s="156">
        <v>0</v>
      </c>
      <c r="I8792" s="156">
        <v>0.673017368</v>
      </c>
      <c r="J8792" s="156" t="s">
        <v>4328</v>
      </c>
      <c r="K8792" s="151" t="str">
        <f>IFERROR(IF(VLOOKUP(B8792,comp!$D:$L,1,FALSE)=B8792,"",""),"Novo")</f>
        <v/>
      </c>
    </row>
    <row r="8793" spans="1:11">
      <c r="A8793" s="151">
        <v>43971</v>
      </c>
      <c r="B8793" s="151">
        <v>11901</v>
      </c>
      <c r="C8793" s="151" t="s">
        <v>2695</v>
      </c>
      <c r="D8793" s="151" t="s">
        <v>826</v>
      </c>
      <c r="E8793" s="151">
        <v>0.24128279999999999</v>
      </c>
      <c r="F8793" s="154" t="s">
        <v>7774</v>
      </c>
      <c r="G8793" s="156">
        <v>0.18337492799999999</v>
      </c>
      <c r="H8793" s="156">
        <v>0</v>
      </c>
      <c r="I8793" s="156">
        <v>0.75111328600000005</v>
      </c>
      <c r="J8793" s="156" t="s">
        <v>4328</v>
      </c>
      <c r="K8793" s="151" t="str">
        <f>IFERROR(IF(VLOOKUP(B8793,comp!$D:$L,1,FALSE)=B8793,"",""),"Novo")</f>
        <v/>
      </c>
    </row>
    <row r="8794" spans="1:11">
      <c r="A8794" s="151">
        <v>43971</v>
      </c>
      <c r="B8794" s="151">
        <v>11902</v>
      </c>
      <c r="C8794" s="151" t="s">
        <v>2696</v>
      </c>
      <c r="D8794" s="151" t="s">
        <v>826</v>
      </c>
      <c r="E8794" s="151">
        <v>0.46097080000000001</v>
      </c>
      <c r="F8794" s="154" t="s">
        <v>10963</v>
      </c>
      <c r="G8794" s="156">
        <v>0.673017368</v>
      </c>
      <c r="H8794" s="156">
        <v>0</v>
      </c>
      <c r="I8794" s="156">
        <v>1.730100996</v>
      </c>
      <c r="J8794" s="156" t="s">
        <v>4328</v>
      </c>
      <c r="K8794" s="151" t="str">
        <f>IFERROR(IF(VLOOKUP(B8794,comp!$D:$L,1,FALSE)=B8794,"",""),"Novo")</f>
        <v/>
      </c>
    </row>
    <row r="8795" spans="1:11">
      <c r="A8795" s="151">
        <v>43971</v>
      </c>
      <c r="B8795" s="151">
        <v>11903</v>
      </c>
      <c r="C8795" s="151" t="s">
        <v>2697</v>
      </c>
      <c r="D8795" s="151" t="s">
        <v>826</v>
      </c>
      <c r="E8795" s="151">
        <v>0.4877359</v>
      </c>
      <c r="F8795" s="154" t="s">
        <v>10665</v>
      </c>
      <c r="G8795" s="156">
        <v>0.75111328600000005</v>
      </c>
      <c r="H8795" s="156">
        <v>0</v>
      </c>
      <c r="I8795" s="156">
        <v>2.5688862600000002</v>
      </c>
      <c r="J8795" s="156" t="s">
        <v>4328</v>
      </c>
      <c r="K8795" s="151" t="str">
        <f>IFERROR(IF(VLOOKUP(B8795,comp!$D:$L,1,FALSE)=B8795,"",""),"Novo")</f>
        <v/>
      </c>
    </row>
    <row r="8796" spans="1:11">
      <c r="A8796" s="151">
        <v>43971</v>
      </c>
      <c r="B8796" s="151">
        <v>11904</v>
      </c>
      <c r="C8796" s="151" t="s">
        <v>2698</v>
      </c>
      <c r="D8796" s="151" t="s">
        <v>826</v>
      </c>
      <c r="E8796" s="151">
        <v>0.7393594</v>
      </c>
      <c r="F8796" s="154" t="s">
        <v>7121</v>
      </c>
      <c r="G8796" s="156">
        <v>1.730100996</v>
      </c>
      <c r="H8796" s="156">
        <v>0</v>
      </c>
      <c r="I8796" s="156">
        <v>4.1603186789999995</v>
      </c>
      <c r="J8796" s="156" t="s">
        <v>4328</v>
      </c>
      <c r="K8796" s="151" t="str">
        <f>IFERROR(IF(VLOOKUP(B8796,comp!$D:$L,1,FALSE)=B8796,"",""),"Novo")</f>
        <v/>
      </c>
    </row>
    <row r="8797" spans="1:11">
      <c r="A8797" s="151">
        <v>43971</v>
      </c>
      <c r="B8797" s="151">
        <v>11905</v>
      </c>
      <c r="C8797" s="151" t="s">
        <v>2699</v>
      </c>
      <c r="D8797" s="151" t="s">
        <v>826</v>
      </c>
      <c r="E8797" s="151">
        <v>0.90136360000000004</v>
      </c>
      <c r="F8797" s="154" t="s">
        <v>7305</v>
      </c>
      <c r="G8797" s="156">
        <v>2.5688862600000002</v>
      </c>
      <c r="H8797" s="156">
        <v>0</v>
      </c>
      <c r="I8797" s="156">
        <v>1355.6646294299999</v>
      </c>
      <c r="J8797" s="156" t="s">
        <v>4328</v>
      </c>
      <c r="K8797" s="151" t="str">
        <f>IFERROR(IF(VLOOKUP(B8797,comp!$D:$L,1,FALSE)=B8797,"",""),"Novo")</f>
        <v/>
      </c>
    </row>
    <row r="8798" spans="1:11">
      <c r="A8798" s="151">
        <v>43971</v>
      </c>
      <c r="B8798" s="151">
        <v>11906</v>
      </c>
      <c r="C8798" s="151" t="s">
        <v>2700</v>
      </c>
      <c r="D8798" s="151" t="s">
        <v>826</v>
      </c>
      <c r="E8798" s="151">
        <v>1.1460933</v>
      </c>
      <c r="F8798" s="154" t="s">
        <v>8815</v>
      </c>
      <c r="G8798" s="156">
        <v>4.1603186789999995</v>
      </c>
      <c r="H8798" s="156">
        <v>0</v>
      </c>
      <c r="I8798" s="156">
        <v>26.12851423</v>
      </c>
      <c r="J8798" s="156" t="s">
        <v>4328</v>
      </c>
      <c r="K8798" s="151" t="str">
        <f>IFERROR(IF(VLOOKUP(B8798,comp!$D:$L,1,FALSE)=B8798,"",""),"Novo")</f>
        <v/>
      </c>
    </row>
    <row r="8799" spans="1:11">
      <c r="A8799" s="151">
        <v>43971</v>
      </c>
      <c r="B8799" s="151">
        <v>11914</v>
      </c>
      <c r="C8799" s="151" t="s">
        <v>6559</v>
      </c>
      <c r="D8799" s="151" t="s">
        <v>826</v>
      </c>
      <c r="E8799" s="151">
        <v>20.681382599999999</v>
      </c>
      <c r="F8799" s="154" t="s">
        <v>9982</v>
      </c>
      <c r="G8799" s="156">
        <v>1355.6646294299999</v>
      </c>
      <c r="H8799" s="156">
        <v>0</v>
      </c>
      <c r="I8799" s="156">
        <v>81.006701562000003</v>
      </c>
      <c r="J8799" s="156" t="s">
        <v>4328</v>
      </c>
      <c r="K8799" s="151" t="str">
        <f>IFERROR(IF(VLOOKUP(B8799,comp!$D:$L,1,FALSE)=B8799,"",""),"Novo")</f>
        <v/>
      </c>
    </row>
    <row r="8800" spans="1:11">
      <c r="A8800" s="151">
        <v>43971</v>
      </c>
      <c r="B8800" s="151">
        <v>11916</v>
      </c>
      <c r="C8800" s="151" t="s">
        <v>2707</v>
      </c>
      <c r="D8800" s="151" t="s">
        <v>826</v>
      </c>
      <c r="E8800" s="151">
        <v>2.8712653000000001</v>
      </c>
      <c r="F8800" s="154" t="s">
        <v>10964</v>
      </c>
      <c r="G8800" s="156">
        <v>26.12851423</v>
      </c>
      <c r="H8800" s="156">
        <v>0</v>
      </c>
      <c r="I8800" s="156">
        <v>114.01439501000002</v>
      </c>
      <c r="J8800" s="156" t="s">
        <v>4328</v>
      </c>
      <c r="K8800" s="151" t="str">
        <f>IFERROR(IF(VLOOKUP(B8800,comp!$D:$L,1,FALSE)=B8800,"",""),"Novo")</f>
        <v/>
      </c>
    </row>
    <row r="8801" spans="1:11">
      <c r="A8801" s="151">
        <v>43971</v>
      </c>
      <c r="B8801" s="151">
        <v>11917</v>
      </c>
      <c r="C8801" s="151" t="s">
        <v>2708</v>
      </c>
      <c r="D8801" s="151" t="s">
        <v>826</v>
      </c>
      <c r="E8801" s="151">
        <v>5.0565981000000004</v>
      </c>
      <c r="F8801" s="154" t="s">
        <v>10965</v>
      </c>
      <c r="G8801" s="156">
        <v>81.006701562000003</v>
      </c>
      <c r="H8801" s="156">
        <v>0</v>
      </c>
      <c r="I8801" s="156">
        <v>13.959415995000001</v>
      </c>
      <c r="J8801" s="156" t="s">
        <v>4328</v>
      </c>
      <c r="K8801" s="151" t="str">
        <f>IFERROR(IF(VLOOKUP(B8801,comp!$D:$L,1,FALSE)=B8801,"",""),"Novo")</f>
        <v/>
      </c>
    </row>
    <row r="8802" spans="1:11">
      <c r="A8802" s="151">
        <v>43971</v>
      </c>
      <c r="B8802" s="151">
        <v>11918</v>
      </c>
      <c r="C8802" s="151" t="s">
        <v>2709</v>
      </c>
      <c r="D8802" s="151" t="s">
        <v>826</v>
      </c>
      <c r="E8802" s="151">
        <v>5.9976010000000004</v>
      </c>
      <c r="F8802" s="154" t="s">
        <v>7133</v>
      </c>
      <c r="G8802" s="156">
        <v>114.01439501000002</v>
      </c>
      <c r="H8802" s="156">
        <v>0</v>
      </c>
      <c r="I8802" s="156">
        <v>50.347429995000006</v>
      </c>
      <c r="J8802" s="156" t="s">
        <v>4328</v>
      </c>
      <c r="K8802" s="151" t="str">
        <f>IFERROR(IF(VLOOKUP(B8802,comp!$D:$L,1,FALSE)=B8802,"",""),"Novo")</f>
        <v/>
      </c>
    </row>
    <row r="8803" spans="1:11">
      <c r="A8803" s="151">
        <v>43971</v>
      </c>
      <c r="B8803" s="151">
        <v>11919</v>
      </c>
      <c r="C8803" s="151" t="s">
        <v>2701</v>
      </c>
      <c r="D8803" s="151" t="s">
        <v>826</v>
      </c>
      <c r="E8803" s="151">
        <v>2.0991602999999999</v>
      </c>
      <c r="F8803" s="154" t="s">
        <v>10860</v>
      </c>
      <c r="G8803" s="156">
        <v>13.959415995000001</v>
      </c>
      <c r="H8803" s="156">
        <v>0</v>
      </c>
      <c r="I8803" s="156">
        <v>107.778130152</v>
      </c>
      <c r="J8803" s="156" t="s">
        <v>4328</v>
      </c>
      <c r="K8803" s="151" t="str">
        <f>IFERROR(IF(VLOOKUP(B8803,comp!$D:$L,1,FALSE)=B8803,"",""),"Novo")</f>
        <v/>
      </c>
    </row>
    <row r="8804" spans="1:11">
      <c r="A8804" s="151">
        <v>43971</v>
      </c>
      <c r="B8804" s="151">
        <v>11920</v>
      </c>
      <c r="C8804" s="151" t="s">
        <v>2702</v>
      </c>
      <c r="D8804" s="151" t="s">
        <v>826</v>
      </c>
      <c r="E8804" s="151">
        <v>3.9863365000000002</v>
      </c>
      <c r="F8804" s="154" t="s">
        <v>10966</v>
      </c>
      <c r="G8804" s="156">
        <v>50.347429995000006</v>
      </c>
      <c r="H8804" s="156">
        <v>0</v>
      </c>
      <c r="I8804" s="156">
        <v>281.88393684499999</v>
      </c>
      <c r="J8804" s="156" t="s">
        <v>4328</v>
      </c>
      <c r="K8804" s="151" t="str">
        <f>IFERROR(IF(VLOOKUP(B8804,comp!$D:$L,1,FALSE)=B8804,"",""),"Novo")</f>
        <v/>
      </c>
    </row>
    <row r="8805" spans="1:11">
      <c r="A8805" s="151">
        <v>43971</v>
      </c>
      <c r="B8805" s="151">
        <v>11921</v>
      </c>
      <c r="C8805" s="151" t="s">
        <v>2703</v>
      </c>
      <c r="D8805" s="151" t="s">
        <v>826</v>
      </c>
      <c r="E8805" s="151">
        <v>5.8321499000000001</v>
      </c>
      <c r="F8805" s="154" t="s">
        <v>7060</v>
      </c>
      <c r="G8805" s="156">
        <v>107.778130152</v>
      </c>
      <c r="H8805" s="156">
        <v>0</v>
      </c>
      <c r="I8805" s="156">
        <v>604.09905010399996</v>
      </c>
      <c r="J8805" s="156" t="s">
        <v>4328</v>
      </c>
      <c r="K8805" s="151" t="str">
        <f>IFERROR(IF(VLOOKUP(B8805,comp!$D:$L,1,FALSE)=B8805,"",""),"Novo")</f>
        <v/>
      </c>
    </row>
    <row r="8806" spans="1:11">
      <c r="A8806" s="151">
        <v>43971</v>
      </c>
      <c r="B8806" s="151">
        <v>11922</v>
      </c>
      <c r="C8806" s="151" t="s">
        <v>2704</v>
      </c>
      <c r="D8806" s="151" t="s">
        <v>826</v>
      </c>
      <c r="E8806" s="151">
        <v>9.4307105</v>
      </c>
      <c r="F8806" s="154" t="s">
        <v>10157</v>
      </c>
      <c r="G8806" s="156">
        <v>281.88393684499999</v>
      </c>
      <c r="H8806" s="156">
        <v>0</v>
      </c>
      <c r="I8806" s="156">
        <v>3548.0687818799997</v>
      </c>
      <c r="J8806" s="156" t="s">
        <v>4328</v>
      </c>
      <c r="K8806" s="151" t="str">
        <f>IFERROR(IF(VLOOKUP(B8806,comp!$D:$L,1,FALSE)=B8806,"",""),"Novo")</f>
        <v/>
      </c>
    </row>
    <row r="8807" spans="1:11">
      <c r="A8807" s="151">
        <v>43971</v>
      </c>
      <c r="B8807" s="151">
        <v>11923</v>
      </c>
      <c r="C8807" s="151" t="s">
        <v>2705</v>
      </c>
      <c r="D8807" s="151" t="s">
        <v>826</v>
      </c>
      <c r="E8807" s="151">
        <v>13.8048229</v>
      </c>
      <c r="F8807" s="154" t="s">
        <v>10967</v>
      </c>
      <c r="G8807" s="156">
        <v>604.09905010399996</v>
      </c>
      <c r="H8807" s="156">
        <v>0</v>
      </c>
      <c r="I8807" s="156">
        <v>10.909211628</v>
      </c>
      <c r="J8807" s="156" t="s">
        <v>4328</v>
      </c>
      <c r="K8807" s="151" t="str">
        <f>IFERROR(IF(VLOOKUP(B8807,comp!$D:$L,1,FALSE)=B8807,"",""),"Novo")</f>
        <v/>
      </c>
    </row>
    <row r="8808" spans="1:11">
      <c r="A8808" s="151">
        <v>43971</v>
      </c>
      <c r="B8808" s="151">
        <v>11924</v>
      </c>
      <c r="C8808" s="151" t="s">
        <v>2706</v>
      </c>
      <c r="D8808" s="151" t="s">
        <v>826</v>
      </c>
      <c r="E8808" s="151">
        <v>33.456565599999998</v>
      </c>
      <c r="F8808" s="154" t="s">
        <v>10968</v>
      </c>
      <c r="G8808" s="156">
        <v>3548.0687818799997</v>
      </c>
      <c r="H8808" s="156">
        <v>0</v>
      </c>
      <c r="I8808" s="156">
        <v>22.578778944</v>
      </c>
      <c r="J8808" s="156" t="s">
        <v>4328</v>
      </c>
      <c r="K8808" s="151" t="str">
        <f>IFERROR(IF(VLOOKUP(B8808,comp!$D:$L,1,FALSE)=B8808,"",""),"Novo")</f>
        <v/>
      </c>
    </row>
    <row r="8809" spans="1:11">
      <c r="A8809" s="151">
        <v>43971</v>
      </c>
      <c r="B8809" s="151">
        <v>39598</v>
      </c>
      <c r="C8809" s="151" t="s">
        <v>2779</v>
      </c>
      <c r="D8809" s="151" t="s">
        <v>826</v>
      </c>
      <c r="E8809" s="151">
        <v>1.8553081</v>
      </c>
      <c r="F8809" s="154" t="s">
        <v>10969</v>
      </c>
      <c r="G8809" s="156">
        <v>10.909211628</v>
      </c>
      <c r="H8809" s="156">
        <v>0</v>
      </c>
      <c r="I8809" s="156">
        <v>87.162823818000007</v>
      </c>
      <c r="J8809" s="156" t="s">
        <v>4328</v>
      </c>
      <c r="K8809" s="151" t="str">
        <f>IFERROR(IF(VLOOKUP(B8809,comp!$D:$L,1,FALSE)=B8809,"",""),"Novo")</f>
        <v/>
      </c>
    </row>
    <row r="8810" spans="1:11">
      <c r="A8810" s="151">
        <v>43971</v>
      </c>
      <c r="B8810" s="151">
        <v>39599</v>
      </c>
      <c r="C8810" s="151" t="s">
        <v>2780</v>
      </c>
      <c r="D8810" s="151" t="s">
        <v>826</v>
      </c>
      <c r="E8810" s="151">
        <v>2.6688863999999999</v>
      </c>
      <c r="F8810" s="154" t="s">
        <v>10970</v>
      </c>
      <c r="G8810" s="156">
        <v>22.578778944</v>
      </c>
      <c r="H8810" s="156">
        <v>0</v>
      </c>
      <c r="I8810" s="156">
        <v>392.20181061999995</v>
      </c>
      <c r="J8810" s="156" t="s">
        <v>4328</v>
      </c>
      <c r="K8810" s="151" t="str">
        <f>IFERROR(IF(VLOOKUP(B8810,comp!$D:$L,1,FALSE)=B8810,"",""),"Novo")</f>
        <v/>
      </c>
    </row>
    <row r="8811" spans="1:11">
      <c r="A8811" s="151">
        <v>43971</v>
      </c>
      <c r="B8811" s="151">
        <v>39600</v>
      </c>
      <c r="C8811" s="151" t="s">
        <v>6560</v>
      </c>
      <c r="D8811" s="151" t="s">
        <v>727</v>
      </c>
      <c r="E8811" s="151">
        <v>5.2444538999999999</v>
      </c>
      <c r="F8811" s="154" t="s">
        <v>10971</v>
      </c>
      <c r="G8811" s="156">
        <v>87.162823818000007</v>
      </c>
      <c r="H8811" s="156">
        <v>0</v>
      </c>
      <c r="I8811" s="156">
        <v>0.97974606400000008</v>
      </c>
      <c r="J8811" s="156" t="s">
        <v>4328</v>
      </c>
      <c r="K8811" s="151" t="str">
        <f>IFERROR(IF(VLOOKUP(B8811,comp!$D:$L,1,FALSE)=B8811,"",""),"Novo")</f>
        <v/>
      </c>
    </row>
    <row r="8812" spans="1:11">
      <c r="A8812" s="151">
        <v>43971</v>
      </c>
      <c r="B8812" s="151">
        <v>39601</v>
      </c>
      <c r="C8812" s="151" t="s">
        <v>6561</v>
      </c>
      <c r="D8812" s="151" t="s">
        <v>727</v>
      </c>
      <c r="E8812" s="151">
        <v>11.123137</v>
      </c>
      <c r="F8812" s="154" t="s">
        <v>10972</v>
      </c>
      <c r="G8812" s="156">
        <v>392.20181061999995</v>
      </c>
      <c r="H8812" s="156">
        <v>0</v>
      </c>
      <c r="I8812" s="156">
        <v>4.4464972499999993</v>
      </c>
      <c r="J8812" s="156" t="s">
        <v>4328</v>
      </c>
      <c r="K8812" s="151" t="str">
        <f>IFERROR(IF(VLOOKUP(B8812,comp!$D:$L,1,FALSE)=B8812,"",""),"Novo")</f>
        <v/>
      </c>
    </row>
    <row r="8813" spans="1:11">
      <c r="A8813" s="151">
        <v>43971</v>
      </c>
      <c r="B8813" s="151">
        <v>39602</v>
      </c>
      <c r="C8813" s="151" t="s">
        <v>6562</v>
      </c>
      <c r="D8813" s="151" t="s">
        <v>727</v>
      </c>
      <c r="E8813" s="151">
        <v>0.55667390000000005</v>
      </c>
      <c r="F8813" s="154" t="s">
        <v>9395</v>
      </c>
      <c r="G8813" s="156">
        <v>0.97974606400000008</v>
      </c>
      <c r="H8813" s="156">
        <v>0</v>
      </c>
      <c r="I8813" s="156">
        <v>62.279571285000003</v>
      </c>
      <c r="J8813" s="156" t="s">
        <v>4328</v>
      </c>
      <c r="K8813" s="151" t="str">
        <f>IFERROR(IF(VLOOKUP(B8813,comp!$D:$L,1,FALSE)=B8813,"",""),"Novo")</f>
        <v/>
      </c>
    </row>
    <row r="8814" spans="1:11">
      <c r="A8814" s="151">
        <v>43971</v>
      </c>
      <c r="B8814" s="151">
        <v>39603</v>
      </c>
      <c r="C8814" s="151" t="s">
        <v>6563</v>
      </c>
      <c r="D8814" s="151" t="s">
        <v>727</v>
      </c>
      <c r="E8814" s="151">
        <v>1.1857325999999999</v>
      </c>
      <c r="F8814" s="154" t="s">
        <v>7987</v>
      </c>
      <c r="G8814" s="156">
        <v>4.4464972499999993</v>
      </c>
      <c r="H8814" s="156">
        <v>0</v>
      </c>
      <c r="I8814" s="156">
        <v>73.481711477999994</v>
      </c>
      <c r="J8814" s="156" t="s">
        <v>4328</v>
      </c>
      <c r="K8814" s="151" t="str">
        <f>IFERROR(IF(VLOOKUP(B8814,comp!$D:$L,1,FALSE)=B8814,"",""),"Novo")</f>
        <v/>
      </c>
    </row>
    <row r="8815" spans="1:11">
      <c r="A8815" s="151">
        <v>43971</v>
      </c>
      <c r="B8815" s="151">
        <v>39604</v>
      </c>
      <c r="C8815" s="151" t="s">
        <v>6564</v>
      </c>
      <c r="D8815" s="151" t="s">
        <v>727</v>
      </c>
      <c r="E8815" s="151">
        <v>4.4327097000000002</v>
      </c>
      <c r="F8815" s="154" t="s">
        <v>9241</v>
      </c>
      <c r="G8815" s="156">
        <v>62.279571285000003</v>
      </c>
      <c r="H8815" s="156">
        <v>0</v>
      </c>
      <c r="I8815" s="156">
        <v>225.27926721599999</v>
      </c>
      <c r="J8815" s="156" t="s">
        <v>4328</v>
      </c>
      <c r="K8815" s="151" t="str">
        <f>IFERROR(IF(VLOOKUP(B8815,comp!$D:$L,1,FALSE)=B8815,"",""),"Novo")</f>
        <v/>
      </c>
    </row>
    <row r="8816" spans="1:11">
      <c r="A8816" s="151">
        <v>43971</v>
      </c>
      <c r="B8816" s="151">
        <v>39605</v>
      </c>
      <c r="C8816" s="151" t="s">
        <v>6565</v>
      </c>
      <c r="D8816" s="151" t="s">
        <v>727</v>
      </c>
      <c r="E8816" s="151">
        <v>4.8153153</v>
      </c>
      <c r="F8816" s="154" t="s">
        <v>10973</v>
      </c>
      <c r="G8816" s="156">
        <v>73.481711477999994</v>
      </c>
      <c r="H8816" s="156">
        <v>0</v>
      </c>
      <c r="I8816" s="156">
        <v>412.31903737499999</v>
      </c>
      <c r="J8816" s="156" t="s">
        <v>4328</v>
      </c>
      <c r="K8816" s="151" t="str">
        <f>IFERROR(IF(VLOOKUP(B8816,comp!$D:$L,1,FALSE)=B8816,"",""),"Novo")</f>
        <v/>
      </c>
    </row>
    <row r="8817" spans="1:11">
      <c r="A8817" s="151">
        <v>43971</v>
      </c>
      <c r="B8817" s="151">
        <v>39606</v>
      </c>
      <c r="C8817" s="151" t="s">
        <v>6566</v>
      </c>
      <c r="D8817" s="151" t="s">
        <v>727</v>
      </c>
      <c r="E8817" s="151">
        <v>8.4311103000000003</v>
      </c>
      <c r="F8817" s="154" t="s">
        <v>10974</v>
      </c>
      <c r="G8817" s="156">
        <v>225.27926721599999</v>
      </c>
      <c r="H8817" s="156">
        <v>0</v>
      </c>
      <c r="I8817" s="156">
        <v>156.50434467400001</v>
      </c>
      <c r="J8817" s="156" t="s">
        <v>4328</v>
      </c>
      <c r="K8817" s="151" t="str">
        <f>IFERROR(IF(VLOOKUP(B8817,comp!$D:$L,1,FALSE)=B8817,"",""),"Novo")</f>
        <v/>
      </c>
    </row>
    <row r="8818" spans="1:11">
      <c r="A8818" s="151">
        <v>43971</v>
      </c>
      <c r="B8818" s="151">
        <v>39607</v>
      </c>
      <c r="C8818" s="151" t="s">
        <v>6567</v>
      </c>
      <c r="D8818" s="151" t="s">
        <v>727</v>
      </c>
      <c r="E8818" s="151">
        <v>11.405782500000001</v>
      </c>
      <c r="F8818" s="154" t="s">
        <v>10975</v>
      </c>
      <c r="G8818" s="156">
        <v>412.31903737499999</v>
      </c>
      <c r="H8818" s="156">
        <v>0</v>
      </c>
      <c r="I8818" s="156">
        <v>1.292103504</v>
      </c>
      <c r="J8818" s="156" t="s">
        <v>4328</v>
      </c>
      <c r="K8818" s="151" t="str">
        <f>IFERROR(IF(VLOOKUP(B8818,comp!$D:$L,1,FALSE)=B8818,"",""),"Novo")</f>
        <v/>
      </c>
    </row>
    <row r="8819" spans="1:11">
      <c r="A8819" s="151">
        <v>43971</v>
      </c>
      <c r="B8819" s="151">
        <v>43832</v>
      </c>
      <c r="C8819" s="151" t="s">
        <v>2781</v>
      </c>
      <c r="D8819" s="151" t="s">
        <v>826</v>
      </c>
      <c r="E8819" s="151">
        <v>7.0275862</v>
      </c>
      <c r="F8819" s="154" t="s">
        <v>7967</v>
      </c>
      <c r="G8819" s="156">
        <v>156.50434467400001</v>
      </c>
      <c r="H8819" s="156">
        <v>0</v>
      </c>
      <c r="I8819" s="156">
        <v>149.12172984799997</v>
      </c>
      <c r="J8819" s="156" t="s">
        <v>4328</v>
      </c>
      <c r="K8819" s="151" t="str">
        <f>IFERROR(IF(VLOOKUP(B8819,comp!$D:$L,1,FALSE)=B8819,"",""),"Novo")</f>
        <v/>
      </c>
    </row>
    <row r="8820" spans="1:11">
      <c r="A8820" s="151">
        <v>43971</v>
      </c>
      <c r="B8820" s="151">
        <v>43833</v>
      </c>
      <c r="C8820" s="151" t="s">
        <v>2782</v>
      </c>
      <c r="D8820" s="151" t="s">
        <v>826</v>
      </c>
      <c r="E8820" s="151">
        <v>0.63965519999999998</v>
      </c>
      <c r="F8820" s="154" t="s">
        <v>9341</v>
      </c>
      <c r="G8820" s="156">
        <v>1.292103504</v>
      </c>
      <c r="H8820" s="156">
        <v>0</v>
      </c>
      <c r="I8820" s="156">
        <v>1.1997786449999999</v>
      </c>
      <c r="J8820" s="156" t="s">
        <v>4328</v>
      </c>
      <c r="K8820" s="151" t="str">
        <f>IFERROR(IF(VLOOKUP(B8820,comp!$D:$L,1,FALSE)=B8820,"",""),"Novo")</f>
        <v/>
      </c>
    </row>
    <row r="8821" spans="1:11">
      <c r="A8821" s="151">
        <v>43971</v>
      </c>
      <c r="B8821" s="151">
        <v>43834</v>
      </c>
      <c r="C8821" s="151" t="s">
        <v>2792</v>
      </c>
      <c r="D8821" s="151" t="s">
        <v>826</v>
      </c>
      <c r="E8821" s="151">
        <v>6.8593251999999998</v>
      </c>
      <c r="F8821" s="154" t="s">
        <v>8727</v>
      </c>
      <c r="G8821" s="156">
        <v>149.12172984799997</v>
      </c>
      <c r="H8821" s="156">
        <v>0</v>
      </c>
      <c r="I8821" s="156">
        <v>5.4379309200000003</v>
      </c>
      <c r="J8821" s="156" t="s">
        <v>4328</v>
      </c>
      <c r="K8821" s="151" t="str">
        <f>IFERROR(IF(VLOOKUP(B8821,comp!$D:$L,1,FALSE)=B8821,"",""),"Novo")</f>
        <v/>
      </c>
    </row>
    <row r="8822" spans="1:11">
      <c r="A8822" s="151">
        <v>43971</v>
      </c>
      <c r="B8822" s="151">
        <v>43835</v>
      </c>
      <c r="C8822" s="151" t="s">
        <v>2793</v>
      </c>
      <c r="D8822" s="151" t="s">
        <v>826</v>
      </c>
      <c r="E8822" s="151">
        <v>0.61527109999999996</v>
      </c>
      <c r="F8822" s="154" t="s">
        <v>10976</v>
      </c>
      <c r="G8822" s="156">
        <v>1.1997786449999999</v>
      </c>
      <c r="H8822" s="156">
        <v>0</v>
      </c>
      <c r="I8822" s="156">
        <v>5.9458737800000003</v>
      </c>
      <c r="J8822" s="156" t="s">
        <v>4328</v>
      </c>
      <c r="K8822" s="151" t="str">
        <f>IFERROR(IF(VLOOKUP(B8822,comp!$D:$L,1,FALSE)=B8822,"",""),"Novo")</f>
        <v/>
      </c>
    </row>
    <row r="8823" spans="1:11">
      <c r="A8823" s="151">
        <v>43971</v>
      </c>
      <c r="B8823" s="151">
        <v>43972</v>
      </c>
      <c r="C8823" s="151" t="s">
        <v>6568</v>
      </c>
      <c r="D8823" s="151" t="s">
        <v>826</v>
      </c>
      <c r="E8823" s="151">
        <v>1.3103448</v>
      </c>
      <c r="F8823" s="154" t="s">
        <v>9196</v>
      </c>
      <c r="G8823" s="156">
        <v>5.4379309200000003</v>
      </c>
      <c r="H8823" s="156">
        <v>0</v>
      </c>
      <c r="I8823" s="156">
        <v>496848.5</v>
      </c>
      <c r="J8823" s="156" t="s">
        <v>4328</v>
      </c>
      <c r="K8823" s="151" t="str">
        <f>IFERROR(IF(VLOOKUP(B8823,comp!$D:$L,1,FALSE)=B8823,"",""),"Novo")</f>
        <v/>
      </c>
    </row>
    <row r="8824" spans="1:11">
      <c r="A8824" s="151">
        <v>43971</v>
      </c>
      <c r="B8824" s="151">
        <v>43973</v>
      </c>
      <c r="C8824" s="151" t="s">
        <v>6569</v>
      </c>
      <c r="D8824" s="151" t="s">
        <v>826</v>
      </c>
      <c r="E8824" s="151">
        <v>1.370017</v>
      </c>
      <c r="F8824" s="154" t="s">
        <v>7882</v>
      </c>
      <c r="G8824" s="156">
        <v>5.9458737800000003</v>
      </c>
      <c r="H8824" s="156">
        <v>0</v>
      </c>
      <c r="I8824" s="156">
        <v>1084590.332569425</v>
      </c>
      <c r="J8824" s="156" t="s">
        <v>4328</v>
      </c>
      <c r="K8824" s="151" t="str">
        <f>IFERROR(IF(VLOOKUP(B8824,comp!$D:$L,1,FALSE)=B8824,"",""),"Novo")</f>
        <v/>
      </c>
    </row>
    <row r="8825" spans="1:11">
      <c r="A8825" s="151">
        <v>44057</v>
      </c>
      <c r="B8825" s="151">
        <v>44057</v>
      </c>
      <c r="C8825" s="151" t="s">
        <v>1541</v>
      </c>
      <c r="D8825" s="151" t="s">
        <v>727</v>
      </c>
      <c r="E8825" s="151">
        <v>1</v>
      </c>
      <c r="F8825" s="154" t="s">
        <v>10977</v>
      </c>
      <c r="G8825" s="156">
        <v>496848.5</v>
      </c>
      <c r="H8825" s="156">
        <v>0</v>
      </c>
      <c r="I8825" s="156">
        <v>401641.98052857304</v>
      </c>
      <c r="J8825" s="156" t="s">
        <v>4328</v>
      </c>
      <c r="K8825" s="151" t="str">
        <f>IFERROR(IF(VLOOKUP(B8825,comp!$D:$L,1,FALSE)=B8825,"",""),"Novo")</f>
        <v/>
      </c>
    </row>
    <row r="8826" spans="1:11">
      <c r="A8826" s="151">
        <v>44057</v>
      </c>
      <c r="B8826" s="151">
        <v>37749</v>
      </c>
      <c r="C8826" s="151" t="s">
        <v>6570</v>
      </c>
      <c r="D8826" s="151" t="s">
        <v>727</v>
      </c>
      <c r="E8826" s="151">
        <v>1.4774775</v>
      </c>
      <c r="F8826" s="154" t="s">
        <v>10978</v>
      </c>
      <c r="G8826" s="156">
        <v>1084590.332569425</v>
      </c>
      <c r="H8826" s="156">
        <v>0</v>
      </c>
      <c r="I8826" s="156">
        <v>640205.03802196705</v>
      </c>
      <c r="J8826" s="156" t="s">
        <v>4328</v>
      </c>
      <c r="K8826" s="151" t="str">
        <f>IFERROR(IF(VLOOKUP(B8826,comp!$D:$L,1,FALSE)=B8826,"",""),"Novo")</f>
        <v/>
      </c>
    </row>
    <row r="8827" spans="1:11">
      <c r="A8827" s="151">
        <v>44057</v>
      </c>
      <c r="B8827" s="151">
        <v>37750</v>
      </c>
      <c r="C8827" s="151" t="s">
        <v>6571</v>
      </c>
      <c r="D8827" s="151" t="s">
        <v>727</v>
      </c>
      <c r="E8827" s="151">
        <v>0.89909910000000004</v>
      </c>
      <c r="F8827" s="154" t="s">
        <v>10979</v>
      </c>
      <c r="G8827" s="156">
        <v>401641.98052857304</v>
      </c>
      <c r="H8827" s="156">
        <v>0</v>
      </c>
      <c r="I8827" s="156">
        <v>531078.990577191</v>
      </c>
      <c r="J8827" s="156" t="s">
        <v>4328</v>
      </c>
      <c r="K8827" s="151" t="str">
        <f>IFERROR(IF(VLOOKUP(B8827,comp!$D:$L,1,FALSE)=B8827,"",""),"Novo")</f>
        <v/>
      </c>
    </row>
    <row r="8828" spans="1:11">
      <c r="A8828" s="151">
        <v>44057</v>
      </c>
      <c r="B8828" s="151">
        <v>37752</v>
      </c>
      <c r="C8828" s="151" t="s">
        <v>1508</v>
      </c>
      <c r="D8828" s="151" t="s">
        <v>727</v>
      </c>
      <c r="E8828" s="151">
        <v>1.1351351000000001</v>
      </c>
      <c r="F8828" s="154" t="s">
        <v>10980</v>
      </c>
      <c r="G8828" s="156">
        <v>640205.03802196705</v>
      </c>
      <c r="H8828" s="156">
        <v>0</v>
      </c>
      <c r="I8828" s="156">
        <v>660690.396570276</v>
      </c>
      <c r="J8828" s="156" t="s">
        <v>4328</v>
      </c>
      <c r="K8828" s="151" t="str">
        <f>IFERROR(IF(VLOOKUP(B8828,comp!$D:$L,1,FALSE)=B8828,"",""),"Novo")</f>
        <v/>
      </c>
    </row>
    <row r="8829" spans="1:11">
      <c r="A8829" s="151">
        <v>44057</v>
      </c>
      <c r="B8829" s="151">
        <v>37754</v>
      </c>
      <c r="C8829" s="151" t="s">
        <v>1518</v>
      </c>
      <c r="D8829" s="151" t="s">
        <v>727</v>
      </c>
      <c r="E8829" s="151">
        <v>1.0338738999999999</v>
      </c>
      <c r="F8829" s="154" t="s">
        <v>10981</v>
      </c>
      <c r="G8829" s="156">
        <v>531078.990577191</v>
      </c>
      <c r="H8829" s="156">
        <v>0</v>
      </c>
      <c r="I8829" s="156">
        <v>1016901.758479796</v>
      </c>
      <c r="J8829" s="156" t="s">
        <v>4328</v>
      </c>
      <c r="K8829" s="151" t="str">
        <f>IFERROR(IF(VLOOKUP(B8829,comp!$D:$L,1,FALSE)=B8829,"",""),"Novo")</f>
        <v/>
      </c>
    </row>
    <row r="8830" spans="1:11">
      <c r="A8830" s="151">
        <v>44057</v>
      </c>
      <c r="B8830" s="151">
        <v>37757</v>
      </c>
      <c r="C8830" s="151" t="s">
        <v>6572</v>
      </c>
      <c r="D8830" s="151" t="s">
        <v>727</v>
      </c>
      <c r="E8830" s="151">
        <v>1.1531532</v>
      </c>
      <c r="F8830" s="154" t="s">
        <v>10982</v>
      </c>
      <c r="G8830" s="156">
        <v>660690.396570276</v>
      </c>
      <c r="H8830" s="156">
        <v>0</v>
      </c>
      <c r="I8830" s="156">
        <v>436158.827489961</v>
      </c>
      <c r="J8830" s="156" t="s">
        <v>4328</v>
      </c>
      <c r="K8830" s="151" t="str">
        <f>IFERROR(IF(VLOOKUP(B8830,comp!$D:$L,1,FALSE)=B8830,"",""),"Novo")</f>
        <v/>
      </c>
    </row>
    <row r="8831" spans="1:11">
      <c r="A8831" s="151">
        <v>44057</v>
      </c>
      <c r="B8831" s="151">
        <v>37758</v>
      </c>
      <c r="C8831" s="151" t="s">
        <v>1520</v>
      </c>
      <c r="D8831" s="151" t="s">
        <v>727</v>
      </c>
      <c r="E8831" s="151">
        <v>1.4306306</v>
      </c>
      <c r="F8831" s="154" t="s">
        <v>10983</v>
      </c>
      <c r="G8831" s="156">
        <v>1016901.758479796</v>
      </c>
      <c r="H8831" s="156">
        <v>0</v>
      </c>
      <c r="I8831" s="156">
        <v>590403.29572766309</v>
      </c>
      <c r="J8831" s="156" t="s">
        <v>4328</v>
      </c>
      <c r="K8831" s="151" t="str">
        <f>IFERROR(IF(VLOOKUP(B8831,comp!$D:$L,1,FALSE)=B8831,"",""),"Novo")</f>
        <v/>
      </c>
    </row>
    <row r="8832" spans="1:11">
      <c r="A8832" s="151">
        <v>44057</v>
      </c>
      <c r="B8832" s="151">
        <v>44056</v>
      </c>
      <c r="C8832" s="151" t="s">
        <v>1593</v>
      </c>
      <c r="D8832" s="151" t="s">
        <v>727</v>
      </c>
      <c r="E8832" s="151">
        <v>0.93693689999999996</v>
      </c>
      <c r="F8832" s="154" t="s">
        <v>10984</v>
      </c>
      <c r="G8832" s="156">
        <v>436158.827489961</v>
      </c>
      <c r="H8832" s="156">
        <v>0</v>
      </c>
      <c r="I8832" s="156">
        <v>400033.80909681297</v>
      </c>
      <c r="J8832" s="156" t="s">
        <v>4328</v>
      </c>
      <c r="K8832" s="151" t="str">
        <f>IFERROR(IF(VLOOKUP(B8832,comp!$D:$L,1,FALSE)=B8832,"",""),"Novo")</f>
        <v/>
      </c>
    </row>
    <row r="8833" spans="1:11">
      <c r="A8833" s="151">
        <v>44057</v>
      </c>
      <c r="B8833" s="151">
        <v>44058</v>
      </c>
      <c r="C8833" s="151" t="s">
        <v>1504</v>
      </c>
      <c r="D8833" s="151" t="s">
        <v>727</v>
      </c>
      <c r="E8833" s="151">
        <v>1.0900901000000001</v>
      </c>
      <c r="F8833" s="154" t="s">
        <v>10985</v>
      </c>
      <c r="G8833" s="156">
        <v>590403.29572766309</v>
      </c>
      <c r="H8833" s="156">
        <v>0</v>
      </c>
      <c r="I8833" s="156">
        <v>951394.12141942</v>
      </c>
      <c r="J8833" s="156" t="s">
        <v>4328</v>
      </c>
      <c r="K8833" s="151" t="str">
        <f>IFERROR(IF(VLOOKUP(B8833,comp!$D:$L,1,FALSE)=B8833,"",""),"Novo")</f>
        <v/>
      </c>
    </row>
    <row r="8834" spans="1:11">
      <c r="A8834" s="151">
        <v>44057</v>
      </c>
      <c r="B8834" s="151">
        <v>44059</v>
      </c>
      <c r="C8834" s="151" t="s">
        <v>6573</v>
      </c>
      <c r="D8834" s="151" t="s">
        <v>727</v>
      </c>
      <c r="E8834" s="151">
        <v>0.89729729999999996</v>
      </c>
      <c r="F8834" s="154" t="s">
        <v>10986</v>
      </c>
      <c r="G8834" s="156">
        <v>400033.80909681297</v>
      </c>
      <c r="H8834" s="156">
        <v>0</v>
      </c>
      <c r="I8834" s="156">
        <v>914593.25931254402</v>
      </c>
      <c r="J8834" s="156" t="s">
        <v>4328</v>
      </c>
      <c r="K8834" s="151" t="str">
        <f>IFERROR(IF(VLOOKUP(B8834,comp!$D:$L,1,FALSE)=B8834,"",""),"Novo")</f>
        <v/>
      </c>
    </row>
    <row r="8835" spans="1:11">
      <c r="A8835" s="151">
        <v>44057</v>
      </c>
      <c r="B8835" s="151">
        <v>44060</v>
      </c>
      <c r="C8835" s="151" t="s">
        <v>1598</v>
      </c>
      <c r="D8835" s="151" t="s">
        <v>727</v>
      </c>
      <c r="E8835" s="151">
        <v>1.3837838</v>
      </c>
      <c r="F8835" s="154" t="s">
        <v>10987</v>
      </c>
      <c r="G8835" s="156">
        <v>951394.12141942</v>
      </c>
      <c r="H8835" s="156">
        <v>0</v>
      </c>
      <c r="I8835" s="156">
        <v>180.68</v>
      </c>
      <c r="J8835" s="156" t="s">
        <v>4328</v>
      </c>
      <c r="K8835" s="151" t="str">
        <f>IFERROR(IF(VLOOKUP(B8835,comp!$D:$L,1,FALSE)=B8835,"",""),"Novo")</f>
        <v/>
      </c>
    </row>
    <row r="8836" spans="1:11">
      <c r="A8836" s="151">
        <v>44057</v>
      </c>
      <c r="B8836" s="151">
        <v>44061</v>
      </c>
      <c r="C8836" s="151" t="s">
        <v>1581</v>
      </c>
      <c r="D8836" s="151" t="s">
        <v>727</v>
      </c>
      <c r="E8836" s="151">
        <v>1.3567568000000001</v>
      </c>
      <c r="F8836" s="154" t="s">
        <v>10988</v>
      </c>
      <c r="G8836" s="156">
        <v>914593.25931254402</v>
      </c>
      <c r="H8836" s="156">
        <v>0</v>
      </c>
      <c r="I8836" s="156">
        <v>142.40087439999999</v>
      </c>
      <c r="J8836" s="156" t="s">
        <v>4328</v>
      </c>
      <c r="K8836" s="151" t="str">
        <f>IFERROR(IF(VLOOKUP(B8836,comp!$D:$L,1,FALSE)=B8836,"",""),"Novo")</f>
        <v/>
      </c>
    </row>
    <row r="8837" spans="1:11">
      <c r="A8837" s="151">
        <v>44481</v>
      </c>
      <c r="B8837" s="151">
        <v>44481</v>
      </c>
      <c r="C8837" s="151" t="s">
        <v>6574</v>
      </c>
      <c r="D8837" s="151" t="s">
        <v>6575</v>
      </c>
      <c r="E8837" s="151">
        <v>1</v>
      </c>
      <c r="F8837" s="154" t="s">
        <v>10989</v>
      </c>
      <c r="G8837" s="156">
        <v>180.68</v>
      </c>
      <c r="H8837" s="156">
        <v>0</v>
      </c>
      <c r="I8837" s="156">
        <v>99.945514701999997</v>
      </c>
      <c r="J8837" s="156" t="s">
        <v>4328</v>
      </c>
      <c r="K8837" s="151" t="str">
        <f>IFERROR(IF(VLOOKUP(B8837,comp!$D:$L,1,FALSE)=B8837,"",""),"Novo")</f>
        <v/>
      </c>
    </row>
    <row r="8838" spans="1:11">
      <c r="A8838" s="151">
        <v>44481</v>
      </c>
      <c r="B8838" s="151">
        <v>36782</v>
      </c>
      <c r="C8838" s="151" t="s">
        <v>6576</v>
      </c>
      <c r="D8838" s="151" t="s">
        <v>6575</v>
      </c>
      <c r="E8838" s="151">
        <v>0.88778599999999996</v>
      </c>
      <c r="F8838" s="154" t="s">
        <v>10990</v>
      </c>
      <c r="G8838" s="156">
        <v>142.40087439999999</v>
      </c>
      <c r="H8838" s="156">
        <v>0</v>
      </c>
      <c r="I8838" s="156">
        <v>132.357674976</v>
      </c>
      <c r="J8838" s="156" t="s">
        <v>4328</v>
      </c>
      <c r="K8838" s="151" t="str">
        <f>IFERROR(IF(VLOOKUP(B8838,comp!$D:$L,1,FALSE)=B8838,"",""),"Novo")</f>
        <v/>
      </c>
    </row>
    <row r="8839" spans="1:11">
      <c r="A8839" s="151">
        <v>44481</v>
      </c>
      <c r="B8839" s="151">
        <v>36785</v>
      </c>
      <c r="C8839" s="151" t="s">
        <v>6577</v>
      </c>
      <c r="D8839" s="151" t="s">
        <v>6575</v>
      </c>
      <c r="E8839" s="151">
        <v>0.74375290000000005</v>
      </c>
      <c r="F8839" s="154" t="s">
        <v>10991</v>
      </c>
      <c r="G8839" s="156">
        <v>99.945514701999997</v>
      </c>
      <c r="H8839" s="156">
        <v>0</v>
      </c>
      <c r="I8839" s="156">
        <v>11.37</v>
      </c>
      <c r="J8839" s="156" t="s">
        <v>4328</v>
      </c>
      <c r="K8839" s="151" t="str">
        <f>IFERROR(IF(VLOOKUP(B8839,comp!$D:$L,1,FALSE)=B8839,"",""),"Novo")</f>
        <v/>
      </c>
    </row>
    <row r="8840" spans="1:11">
      <c r="A8840" s="151">
        <v>44481</v>
      </c>
      <c r="B8840" s="151">
        <v>36786</v>
      </c>
      <c r="C8840" s="151" t="s">
        <v>6578</v>
      </c>
      <c r="D8840" s="151" t="s">
        <v>6575</v>
      </c>
      <c r="E8840" s="151">
        <v>0.85590840000000001</v>
      </c>
      <c r="F8840" s="154" t="s">
        <v>7461</v>
      </c>
      <c r="G8840" s="156">
        <v>132.357674976</v>
      </c>
      <c r="H8840" s="156">
        <v>0</v>
      </c>
      <c r="I8840" s="156">
        <v>4.1645603199999996</v>
      </c>
      <c r="J8840" s="156" t="s">
        <v>4328</v>
      </c>
      <c r="K8840" s="151" t="str">
        <f>IFERROR(IF(VLOOKUP(B8840,comp!$D:$L,1,FALSE)=B8840,"",""),"Novo")</f>
        <v/>
      </c>
    </row>
    <row r="8841" spans="1:11">
      <c r="A8841" s="151">
        <v>44945</v>
      </c>
      <c r="B8841" s="151">
        <v>44945</v>
      </c>
      <c r="C8841" s="151" t="s">
        <v>6579</v>
      </c>
      <c r="D8841" s="151" t="s">
        <v>727</v>
      </c>
      <c r="E8841" s="151">
        <v>1</v>
      </c>
      <c r="F8841" s="154" t="s">
        <v>7361</v>
      </c>
      <c r="G8841" s="156">
        <v>11.37</v>
      </c>
      <c r="H8841" s="156">
        <v>0</v>
      </c>
      <c r="I8841" s="156">
        <v>46.544444499999997</v>
      </c>
      <c r="J8841" s="156" t="s">
        <v>4328</v>
      </c>
      <c r="K8841" s="151" t="str">
        <f>IFERROR(IF(VLOOKUP(B8841,comp!$D:$L,1,FALSE)=B8841,"",""),"Novo")</f>
        <v/>
      </c>
    </row>
    <row r="8842" spans="1:11">
      <c r="A8842" s="151">
        <v>44945</v>
      </c>
      <c r="B8842" s="151">
        <v>6141</v>
      </c>
      <c r="C8842" s="151" t="s">
        <v>6580</v>
      </c>
      <c r="D8842" s="151" t="s">
        <v>727</v>
      </c>
      <c r="E8842" s="151">
        <v>0.60531400000000002</v>
      </c>
      <c r="F8842" s="154" t="s">
        <v>9920</v>
      </c>
      <c r="G8842" s="156">
        <v>4.1645603199999996</v>
      </c>
      <c r="H8842" s="156">
        <v>0</v>
      </c>
      <c r="I8842" s="156">
        <v>42.030337858000003</v>
      </c>
      <c r="J8842" s="156" t="s">
        <v>4328</v>
      </c>
      <c r="K8842" s="151" t="str">
        <f>IFERROR(IF(VLOOKUP(B8842,comp!$D:$L,1,FALSE)=B8842,"",""),"Novo")</f>
        <v/>
      </c>
    </row>
    <row r="8843" spans="1:11">
      <c r="A8843" s="151">
        <v>44945</v>
      </c>
      <c r="B8843" s="151">
        <v>6145</v>
      </c>
      <c r="C8843" s="151" t="s">
        <v>6581</v>
      </c>
      <c r="D8843" s="151" t="s">
        <v>727</v>
      </c>
      <c r="E8843" s="151">
        <v>2.0236714999999998</v>
      </c>
      <c r="F8843" s="154" t="s">
        <v>10992</v>
      </c>
      <c r="G8843" s="156">
        <v>46.544444499999997</v>
      </c>
      <c r="H8843" s="156">
        <v>0</v>
      </c>
      <c r="I8843" s="156">
        <v>20.33275424</v>
      </c>
      <c r="J8843" s="156" t="s">
        <v>4328</v>
      </c>
      <c r="K8843" s="151" t="str">
        <f>IFERROR(IF(VLOOKUP(B8843,comp!$D:$L,1,FALSE)=B8843,"",""),"Novo")</f>
        <v/>
      </c>
    </row>
    <row r="8844" spans="1:11">
      <c r="A8844" s="151">
        <v>44945</v>
      </c>
      <c r="B8844" s="151">
        <v>6146</v>
      </c>
      <c r="C8844" s="151" t="s">
        <v>6582</v>
      </c>
      <c r="D8844" s="151" t="s">
        <v>727</v>
      </c>
      <c r="E8844" s="151">
        <v>1.9227053000000001</v>
      </c>
      <c r="F8844" s="154" t="s">
        <v>10993</v>
      </c>
      <c r="G8844" s="156">
        <v>42.030337858000003</v>
      </c>
      <c r="H8844" s="156">
        <v>0</v>
      </c>
      <c r="I8844" s="156">
        <v>3.936434802</v>
      </c>
      <c r="J8844" s="156" t="s">
        <v>4328</v>
      </c>
      <c r="K8844" s="151" t="str">
        <f>IFERROR(IF(VLOOKUP(B8844,comp!$D:$L,1,FALSE)=B8844,"",""),"Novo")</f>
        <v/>
      </c>
    </row>
    <row r="8845" spans="1:11">
      <c r="A8845" s="151">
        <v>44945</v>
      </c>
      <c r="B8845" s="151">
        <v>6149</v>
      </c>
      <c r="C8845" s="151" t="s">
        <v>6583</v>
      </c>
      <c r="D8845" s="151" t="s">
        <v>727</v>
      </c>
      <c r="E8845" s="151">
        <v>1.3376812</v>
      </c>
      <c r="F8845" s="154" t="s">
        <v>10994</v>
      </c>
      <c r="G8845" s="156">
        <v>20.33275424</v>
      </c>
      <c r="H8845" s="156">
        <v>0</v>
      </c>
      <c r="I8845" s="156">
        <v>12.419477928000001</v>
      </c>
      <c r="J8845" s="156" t="s">
        <v>4328</v>
      </c>
      <c r="K8845" s="151" t="str">
        <f>IFERROR(IF(VLOOKUP(B8845,comp!$D:$L,1,FALSE)=B8845,"",""),"Novo")</f>
        <v/>
      </c>
    </row>
    <row r="8846" spans="1:11">
      <c r="A8846" s="151">
        <v>44945</v>
      </c>
      <c r="B8846" s="151">
        <v>6153</v>
      </c>
      <c r="C8846" s="151" t="s">
        <v>6584</v>
      </c>
      <c r="D8846" s="151" t="s">
        <v>727</v>
      </c>
      <c r="E8846" s="151">
        <v>0.58840579999999998</v>
      </c>
      <c r="F8846" s="154" t="s">
        <v>10343</v>
      </c>
      <c r="G8846" s="156">
        <v>3.936434802</v>
      </c>
      <c r="H8846" s="156">
        <v>0</v>
      </c>
      <c r="I8846" s="156">
        <v>65.798550685000009</v>
      </c>
      <c r="J8846" s="156" t="s">
        <v>4328</v>
      </c>
      <c r="K8846" s="151" t="str">
        <f>IFERROR(IF(VLOOKUP(B8846,comp!$D:$L,1,FALSE)=B8846,"",""),"Novo")</f>
        <v/>
      </c>
    </row>
    <row r="8847" spans="1:11">
      <c r="A8847" s="151">
        <v>44945</v>
      </c>
      <c r="B8847" s="151">
        <v>6154</v>
      </c>
      <c r="C8847" s="151" t="s">
        <v>6585</v>
      </c>
      <c r="D8847" s="151" t="s">
        <v>727</v>
      </c>
      <c r="E8847" s="151">
        <v>1.0454106000000001</v>
      </c>
      <c r="F8847" s="154" t="s">
        <v>7945</v>
      </c>
      <c r="G8847" s="156">
        <v>12.419477928000001</v>
      </c>
      <c r="H8847" s="156">
        <v>0</v>
      </c>
      <c r="I8847" s="156">
        <v>6.1086663889999997</v>
      </c>
      <c r="J8847" s="156" t="s">
        <v>4328</v>
      </c>
      <c r="K8847" s="151" t="str">
        <f>IFERROR(IF(VLOOKUP(B8847,comp!$D:$L,1,FALSE)=B8847,"",""),"Novo")</f>
        <v/>
      </c>
    </row>
    <row r="8848" spans="1:11">
      <c r="A8848" s="151">
        <v>44945</v>
      </c>
      <c r="B8848" s="151">
        <v>6155</v>
      </c>
      <c r="C8848" s="151" t="s">
        <v>6586</v>
      </c>
      <c r="D8848" s="151" t="s">
        <v>727</v>
      </c>
      <c r="E8848" s="151">
        <v>2.4057971</v>
      </c>
      <c r="F8848" s="154" t="s">
        <v>10995</v>
      </c>
      <c r="G8848" s="156">
        <v>65.798550685000009</v>
      </c>
      <c r="H8848" s="156">
        <v>0</v>
      </c>
      <c r="I8848" s="156">
        <v>8.2980630740000016</v>
      </c>
      <c r="J8848" s="156" t="s">
        <v>4328</v>
      </c>
      <c r="K8848" s="151" t="str">
        <f>IFERROR(IF(VLOOKUP(B8848,comp!$D:$L,1,FALSE)=B8848,"",""),"Novo")</f>
        <v/>
      </c>
    </row>
    <row r="8849" spans="1:11">
      <c r="A8849" s="151">
        <v>44945</v>
      </c>
      <c r="B8849" s="151">
        <v>6156</v>
      </c>
      <c r="C8849" s="151" t="s">
        <v>6587</v>
      </c>
      <c r="D8849" s="151" t="s">
        <v>727</v>
      </c>
      <c r="E8849" s="151">
        <v>0.73333329999999997</v>
      </c>
      <c r="F8849" s="154" t="s">
        <v>9423</v>
      </c>
      <c r="G8849" s="156">
        <v>6.1086663889999997</v>
      </c>
      <c r="H8849" s="156">
        <v>0</v>
      </c>
      <c r="I8849" s="156">
        <v>6.6176809499999996</v>
      </c>
      <c r="J8849" s="156" t="s">
        <v>4328</v>
      </c>
      <c r="K8849" s="151" t="str">
        <f>IFERROR(IF(VLOOKUP(B8849,comp!$D:$L,1,FALSE)=B8849,"",""),"Novo")</f>
        <v/>
      </c>
    </row>
    <row r="8850" spans="1:11">
      <c r="A8850" s="151">
        <v>44945</v>
      </c>
      <c r="B8850" s="151">
        <v>6158</v>
      </c>
      <c r="C8850" s="151" t="s">
        <v>6588</v>
      </c>
      <c r="D8850" s="151" t="s">
        <v>727</v>
      </c>
      <c r="E8850" s="151">
        <v>0.85458940000000005</v>
      </c>
      <c r="F8850" s="154" t="s">
        <v>10996</v>
      </c>
      <c r="G8850" s="156">
        <v>8.2980630740000016</v>
      </c>
      <c r="H8850" s="156">
        <v>0</v>
      </c>
      <c r="I8850" s="156">
        <v>114.94652011499998</v>
      </c>
      <c r="J8850" s="156" t="s">
        <v>4328</v>
      </c>
      <c r="K8850" s="151" t="str">
        <f>IFERROR(IF(VLOOKUP(B8850,comp!$D:$L,1,FALSE)=B8850,"",""),"Novo")</f>
        <v/>
      </c>
    </row>
    <row r="8851" spans="1:11">
      <c r="A8851" s="151">
        <v>44945</v>
      </c>
      <c r="B8851" s="151">
        <v>11681</v>
      </c>
      <c r="C8851" s="151" t="s">
        <v>6589</v>
      </c>
      <c r="D8851" s="151" t="s">
        <v>727</v>
      </c>
      <c r="E8851" s="151">
        <v>0.76328499999999999</v>
      </c>
      <c r="F8851" s="154" t="s">
        <v>10614</v>
      </c>
      <c r="G8851" s="156">
        <v>6.6176809499999996</v>
      </c>
      <c r="H8851" s="156">
        <v>0</v>
      </c>
      <c r="I8851" s="156">
        <v>41.619203550000002</v>
      </c>
      <c r="J8851" s="156" t="s">
        <v>4328</v>
      </c>
      <c r="K8851" s="151" t="str">
        <f>IFERROR(IF(VLOOKUP(B8851,comp!$D:$L,1,FALSE)=B8851,"",""),"Novo")</f>
        <v/>
      </c>
    </row>
    <row r="8852" spans="1:11">
      <c r="A8852" s="151">
        <v>44945</v>
      </c>
      <c r="B8852" s="151">
        <v>11822</v>
      </c>
      <c r="C8852" s="151" t="s">
        <v>6590</v>
      </c>
      <c r="D8852" s="151" t="s">
        <v>727</v>
      </c>
      <c r="E8852" s="151">
        <v>3.1797100999999999</v>
      </c>
      <c r="F8852" s="154" t="s">
        <v>10975</v>
      </c>
      <c r="G8852" s="156">
        <v>114.94652011499998</v>
      </c>
      <c r="H8852" s="156">
        <v>0</v>
      </c>
      <c r="I8852" s="156">
        <v>38.139826962000001</v>
      </c>
      <c r="J8852" s="156" t="s">
        <v>4328</v>
      </c>
      <c r="K8852" s="151" t="str">
        <f>IFERROR(IF(VLOOKUP(B8852,comp!$D:$L,1,FALSE)=B8852,"",""),"Novo")</f>
        <v/>
      </c>
    </row>
    <row r="8853" spans="1:11">
      <c r="A8853" s="151">
        <v>44945</v>
      </c>
      <c r="B8853" s="151">
        <v>11831</v>
      </c>
      <c r="C8853" s="151" t="s">
        <v>6591</v>
      </c>
      <c r="D8853" s="151" t="s">
        <v>727</v>
      </c>
      <c r="E8853" s="151">
        <v>1.9135266</v>
      </c>
      <c r="F8853" s="154" t="s">
        <v>8443</v>
      </c>
      <c r="G8853" s="156">
        <v>41.619203550000002</v>
      </c>
      <c r="H8853" s="156">
        <v>0</v>
      </c>
      <c r="I8853" s="156">
        <v>59.9</v>
      </c>
      <c r="J8853" s="156" t="s">
        <v>4328</v>
      </c>
      <c r="K8853" s="151" t="str">
        <f>IFERROR(IF(VLOOKUP(B8853,comp!$D:$L,1,FALSE)=B8853,"",""),"Novo")</f>
        <v/>
      </c>
    </row>
    <row r="8854" spans="1:11">
      <c r="A8854" s="151">
        <v>44945</v>
      </c>
      <c r="B8854" s="151">
        <v>20262</v>
      </c>
      <c r="C8854" s="151" t="s">
        <v>6592</v>
      </c>
      <c r="D8854" s="151" t="s">
        <v>727</v>
      </c>
      <c r="E8854" s="151">
        <v>1.8318840999999999</v>
      </c>
      <c r="F8854" s="154" t="s">
        <v>7032</v>
      </c>
      <c r="G8854" s="156">
        <v>38.139826962000001</v>
      </c>
      <c r="H8854" s="156">
        <v>0</v>
      </c>
      <c r="I8854" s="156">
        <v>12.182279785</v>
      </c>
      <c r="J8854" s="156" t="s">
        <v>4328</v>
      </c>
      <c r="K8854" s="151" t="str">
        <f>IFERROR(IF(VLOOKUP(B8854,comp!$D:$L,1,FALSE)=B8854,"",""),"Novo")</f>
        <v/>
      </c>
    </row>
    <row r="8855" spans="1:11">
      <c r="A8855" s="151">
        <v>45190</v>
      </c>
      <c r="B8855" s="151">
        <v>45190</v>
      </c>
      <c r="C8855" s="151" t="s">
        <v>6593</v>
      </c>
      <c r="D8855" s="151" t="s">
        <v>838</v>
      </c>
      <c r="E8855" s="151">
        <v>1</v>
      </c>
      <c r="F8855" s="154" t="s">
        <v>10997</v>
      </c>
      <c r="G8855" s="156">
        <v>59.9</v>
      </c>
      <c r="H8855" s="156">
        <v>0</v>
      </c>
      <c r="I8855" s="156">
        <v>14.081577312</v>
      </c>
      <c r="J8855" s="156" t="s">
        <v>4328</v>
      </c>
      <c r="K8855" s="151" t="str">
        <f>IFERROR(IF(VLOOKUP(B8855,comp!$D:$L,1,FALSE)=B8855,"",""),"Novo")</f>
        <v/>
      </c>
    </row>
    <row r="8856" spans="1:11">
      <c r="A8856" s="151">
        <v>45190</v>
      </c>
      <c r="B8856" s="151">
        <v>536</v>
      </c>
      <c r="C8856" s="151" t="s">
        <v>6594</v>
      </c>
      <c r="D8856" s="151" t="s">
        <v>838</v>
      </c>
      <c r="E8856" s="151">
        <v>0.4510285</v>
      </c>
      <c r="F8856" s="154" t="s">
        <v>10998</v>
      </c>
      <c r="G8856" s="156">
        <v>12.182279785</v>
      </c>
      <c r="H8856" s="156">
        <v>0</v>
      </c>
      <c r="I8856" s="156">
        <v>21.974081284</v>
      </c>
      <c r="J8856" s="156" t="s">
        <v>4328</v>
      </c>
      <c r="K8856" s="151" t="str">
        <f>IFERROR(IF(VLOOKUP(B8856,comp!$D:$L,1,FALSE)=B8856,"",""),"Novo")</f>
        <v/>
      </c>
    </row>
    <row r="8857" spans="1:11">
      <c r="A8857" s="151">
        <v>45190</v>
      </c>
      <c r="B8857" s="151">
        <v>1287</v>
      </c>
      <c r="C8857" s="151" t="s">
        <v>6595</v>
      </c>
      <c r="D8857" s="151" t="s">
        <v>838</v>
      </c>
      <c r="E8857" s="151">
        <v>0.48490280000000002</v>
      </c>
      <c r="F8857" s="154" t="s">
        <v>7062</v>
      </c>
      <c r="G8857" s="156">
        <v>14.081577312</v>
      </c>
      <c r="H8857" s="156">
        <v>0</v>
      </c>
      <c r="I8857" s="156">
        <v>1008.9925076</v>
      </c>
      <c r="J8857" s="156" t="s">
        <v>4328</v>
      </c>
      <c r="K8857" s="151" t="str">
        <f>IFERROR(IF(VLOOKUP(B8857,comp!$D:$L,1,FALSE)=B8857,"",""),"Novo")</f>
        <v/>
      </c>
    </row>
    <row r="8858" spans="1:11">
      <c r="A8858" s="151">
        <v>45190</v>
      </c>
      <c r="B8858" s="151">
        <v>1292</v>
      </c>
      <c r="C8858" s="151" t="s">
        <v>6596</v>
      </c>
      <c r="D8858" s="151" t="s">
        <v>838</v>
      </c>
      <c r="E8858" s="151">
        <v>0.60568029999999995</v>
      </c>
      <c r="F8858" s="154" t="s">
        <v>10999</v>
      </c>
      <c r="G8858" s="156">
        <v>21.974081284</v>
      </c>
      <c r="H8858" s="156">
        <v>0</v>
      </c>
      <c r="I8858" s="156">
        <v>1042.918164554</v>
      </c>
      <c r="J8858" s="156" t="s">
        <v>4328</v>
      </c>
      <c r="K8858" s="151" t="str">
        <f>IFERROR(IF(VLOOKUP(B8858,comp!$D:$L,1,FALSE)=B8858,"",""),"Novo")</f>
        <v/>
      </c>
    </row>
    <row r="8859" spans="1:11">
      <c r="A8859" s="151">
        <v>45190</v>
      </c>
      <c r="B8859" s="151">
        <v>4396</v>
      </c>
      <c r="C8859" s="151" t="s">
        <v>6597</v>
      </c>
      <c r="D8859" s="151" t="s">
        <v>838</v>
      </c>
      <c r="E8859" s="151">
        <v>4.1042649999999998</v>
      </c>
      <c r="F8859" s="154" t="s">
        <v>11000</v>
      </c>
      <c r="G8859" s="156">
        <v>1008.9925076</v>
      </c>
      <c r="H8859" s="156">
        <v>0</v>
      </c>
      <c r="I8859" s="156">
        <v>38.402392116000001</v>
      </c>
      <c r="J8859" s="156" t="s">
        <v>4328</v>
      </c>
      <c r="K8859" s="151" t="str">
        <f>IFERROR(IF(VLOOKUP(B8859,comp!$D:$L,1,FALSE)=B8859,"",""),"Novo")</f>
        <v/>
      </c>
    </row>
    <row r="8860" spans="1:11">
      <c r="A8860" s="151">
        <v>45190</v>
      </c>
      <c r="B8860" s="151">
        <v>4397</v>
      </c>
      <c r="C8860" s="151" t="s">
        <v>6598</v>
      </c>
      <c r="D8860" s="151" t="s">
        <v>838</v>
      </c>
      <c r="E8860" s="151">
        <v>4.1726741000000001</v>
      </c>
      <c r="F8860" s="154" t="s">
        <v>11001</v>
      </c>
      <c r="G8860" s="156">
        <v>1042.918164554</v>
      </c>
      <c r="H8860" s="156">
        <v>0</v>
      </c>
      <c r="I8860" s="156">
        <v>537.74956834700004</v>
      </c>
      <c r="J8860" s="156" t="s">
        <v>4328</v>
      </c>
      <c r="K8860" s="151" t="str">
        <f>IFERROR(IF(VLOOKUP(B8860,comp!$D:$L,1,FALSE)=B8860,"",""),"Novo")</f>
        <v/>
      </c>
    </row>
    <row r="8861" spans="1:11">
      <c r="A8861" s="151">
        <v>45190</v>
      </c>
      <c r="B8861" s="151">
        <v>10515</v>
      </c>
      <c r="C8861" s="151" t="s">
        <v>6599</v>
      </c>
      <c r="D8861" s="151" t="s">
        <v>838</v>
      </c>
      <c r="E8861" s="151">
        <v>0.80071709999999996</v>
      </c>
      <c r="F8861" s="154" t="s">
        <v>11002</v>
      </c>
      <c r="G8861" s="156">
        <v>38.402392116000001</v>
      </c>
      <c r="H8861" s="156">
        <v>0</v>
      </c>
      <c r="I8861" s="156">
        <v>559.14926343499997</v>
      </c>
      <c r="J8861" s="156" t="s">
        <v>4328</v>
      </c>
      <c r="K8861" s="151" t="str">
        <f>IFERROR(IF(VLOOKUP(B8861,comp!$D:$L,1,FALSE)=B8861,"",""),"Novo")</f>
        <v/>
      </c>
    </row>
    <row r="8862" spans="1:11">
      <c r="A8862" s="151">
        <v>45190</v>
      </c>
      <c r="B8862" s="151">
        <v>36881</v>
      </c>
      <c r="C8862" s="151" t="s">
        <v>6600</v>
      </c>
      <c r="D8862" s="151" t="s">
        <v>838</v>
      </c>
      <c r="E8862" s="151">
        <v>2.9963201000000002</v>
      </c>
      <c r="F8862" s="154" t="s">
        <v>11003</v>
      </c>
      <c r="G8862" s="156">
        <v>537.74956834700004</v>
      </c>
      <c r="H8862" s="156">
        <v>0</v>
      </c>
      <c r="I8862" s="156">
        <v>155.82669373800002</v>
      </c>
      <c r="J8862" s="156" t="s">
        <v>4328</v>
      </c>
      <c r="K8862" s="151" t="str">
        <f>IFERROR(IF(VLOOKUP(B8862,comp!$D:$L,1,FALSE)=B8862,"",""),"Novo")</f>
        <v/>
      </c>
    </row>
    <row r="8863" spans="1:11">
      <c r="A8863" s="151">
        <v>45190</v>
      </c>
      <c r="B8863" s="151">
        <v>36882</v>
      </c>
      <c r="C8863" s="151" t="s">
        <v>6601</v>
      </c>
      <c r="D8863" s="151" t="s">
        <v>838</v>
      </c>
      <c r="E8863" s="151">
        <v>3.0552934999999999</v>
      </c>
      <c r="F8863" s="154" t="s">
        <v>11004</v>
      </c>
      <c r="G8863" s="156">
        <v>559.14926343499997</v>
      </c>
      <c r="H8863" s="156">
        <v>0</v>
      </c>
      <c r="I8863" s="156">
        <v>332.76810723</v>
      </c>
      <c r="J8863" s="156" t="s">
        <v>4328</v>
      </c>
      <c r="K8863" s="151" t="str">
        <f>IFERROR(IF(VLOOKUP(B8863,comp!$D:$L,1,FALSE)=B8863,"",""),"Novo")</f>
        <v/>
      </c>
    </row>
    <row r="8864" spans="1:11">
      <c r="A8864" s="151">
        <v>45190</v>
      </c>
      <c r="B8864" s="151">
        <v>44954</v>
      </c>
      <c r="C8864" s="151" t="s">
        <v>6602</v>
      </c>
      <c r="D8864" s="151" t="s">
        <v>838</v>
      </c>
      <c r="E8864" s="151">
        <v>1.6129458000000001</v>
      </c>
      <c r="F8864" s="154" t="s">
        <v>11005</v>
      </c>
      <c r="G8864" s="156">
        <v>155.82669373800002</v>
      </c>
      <c r="H8864" s="156">
        <v>0</v>
      </c>
      <c r="I8864" s="156">
        <v>163.870270299</v>
      </c>
      <c r="J8864" s="156" t="s">
        <v>4328</v>
      </c>
      <c r="K8864" s="151" t="str">
        <f>IFERROR(IF(VLOOKUP(B8864,comp!$D:$L,1,FALSE)=B8864,"",""),"Novo")</f>
        <v/>
      </c>
    </row>
    <row r="8865" spans="1:11">
      <c r="A8865" s="151">
        <v>45190</v>
      </c>
      <c r="B8865" s="151">
        <v>44955</v>
      </c>
      <c r="C8865" s="151" t="s">
        <v>6603</v>
      </c>
      <c r="D8865" s="151" t="s">
        <v>838</v>
      </c>
      <c r="E8865" s="151">
        <v>2.3570484999999999</v>
      </c>
      <c r="F8865" s="154" t="s">
        <v>11006</v>
      </c>
      <c r="G8865" s="156">
        <v>332.76810723</v>
      </c>
      <c r="H8865" s="156">
        <v>0</v>
      </c>
      <c r="I8865" s="156">
        <v>172.40305533</v>
      </c>
      <c r="J8865" s="156" t="s">
        <v>4328</v>
      </c>
      <c r="K8865" s="151" t="str">
        <f>IFERROR(IF(VLOOKUP(B8865,comp!$D:$L,1,FALSE)=B8865,"",""),"Novo")</f>
        <v/>
      </c>
    </row>
    <row r="8866" spans="1:11">
      <c r="A8866" s="151">
        <v>45190</v>
      </c>
      <c r="B8866" s="151">
        <v>45189</v>
      </c>
      <c r="C8866" s="151" t="s">
        <v>6604</v>
      </c>
      <c r="D8866" s="151" t="s">
        <v>838</v>
      </c>
      <c r="E8866" s="151">
        <v>1.6540857</v>
      </c>
      <c r="F8866" s="151" t="s">
        <v>11007</v>
      </c>
      <c r="G8866" s="151">
        <v>163.870270299</v>
      </c>
      <c r="H8866" s="151">
        <v>0</v>
      </c>
      <c r="I8866" s="151">
        <v>0</v>
      </c>
      <c r="J8866" s="151" t="s">
        <v>4328</v>
      </c>
      <c r="K8866" s="151" t="str">
        <f>IFERROR(IF(VLOOKUP(B8866,comp!$D:$L,1,FALSE)=B8866,"",""),"Novo")</f>
        <v/>
      </c>
    </row>
    <row r="8867" spans="1:11">
      <c r="A8867" s="151">
        <v>45190</v>
      </c>
      <c r="B8867" s="151">
        <v>45191</v>
      </c>
      <c r="C8867" s="151" t="s">
        <v>6605</v>
      </c>
      <c r="D8867" s="151" t="s">
        <v>838</v>
      </c>
      <c r="E8867" s="151">
        <v>1.6965465</v>
      </c>
      <c r="F8867" s="151" t="s">
        <v>11008</v>
      </c>
      <c r="G8867" s="151">
        <v>172.40305533</v>
      </c>
      <c r="H8867" s="151">
        <v>0</v>
      </c>
      <c r="I8867" s="151">
        <v>0</v>
      </c>
      <c r="J8867" s="151" t="s">
        <v>4328</v>
      </c>
      <c r="K8867" s="151" t="str">
        <f>IFERROR(IF(VLOOKUP(B8867,comp!$D:$L,1,FALSE)=B8867,"",""),"Novo")</f>
        <v/>
      </c>
    </row>
  </sheetData>
  <mergeCells count="11">
    <mergeCell ref="A2:A3"/>
    <mergeCell ref="B2:B3"/>
    <mergeCell ref="C2:C3"/>
    <mergeCell ref="D2:D3"/>
    <mergeCell ref="E2:E3"/>
    <mergeCell ref="K2:K3"/>
    <mergeCell ref="F2:F3"/>
    <mergeCell ref="G2:G3"/>
    <mergeCell ref="H2:H3"/>
    <mergeCell ref="I2:I3"/>
    <mergeCell ref="J2:J3"/>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e5f17793-c322-4a32-a62c-554e3c75c14e" xsi:nil="true"/>
    <SharedWithUsers xmlns="949e891a-c427-49d3-9aba-de49c1d1085f">
      <UserInfo>
        <DisplayName/>
        <AccountId xsi:nil="true"/>
        <AccountType/>
      </UserInfo>
    </SharedWithUsers>
    <lcf76f155ced4ddcb4097134ff3c332f xmlns="e5f17793-c322-4a32-a62c-554e3c75c14e">
      <Terms xmlns="http://schemas.microsoft.com/office/infopath/2007/PartnerControls"/>
    </lcf76f155ced4ddcb4097134ff3c332f>
    <TaxCatchAll xmlns="949e891a-c427-49d3-9aba-de49c1d1085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F8C91D2F9B28540B89F1D55A1124535" ma:contentTypeVersion="16" ma:contentTypeDescription="Crie um novo documento." ma:contentTypeScope="" ma:versionID="30fdcd24d2fffe694dfd8b6aa650ebec">
  <xsd:schema xmlns:xsd="http://www.w3.org/2001/XMLSchema" xmlns:xs="http://www.w3.org/2001/XMLSchema" xmlns:p="http://schemas.microsoft.com/office/2006/metadata/properties" xmlns:ns2="e5f17793-c322-4a32-a62c-554e3c75c14e" xmlns:ns3="949e891a-c427-49d3-9aba-de49c1d1085f" targetNamespace="http://schemas.microsoft.com/office/2006/metadata/properties" ma:root="true" ma:fieldsID="6156bbb0d7155658ac5b8b036c2d7d1c" ns2:_="" ns3:_="">
    <xsd:import namespace="e5f17793-c322-4a32-a62c-554e3c75c14e"/>
    <xsd:import namespace="949e891a-c427-49d3-9aba-de49c1d108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f17793-c322-4a32-a62c-554e3c75c1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ca191bf4-1fd1-4677-b8ac-7924e055e58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9e891a-c427-49d3-9aba-de49c1d1085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e5d4ded-f5fe-470e-a7b1-9b4158119dd2}" ma:internalName="TaxCatchAll" ma:showField="CatchAllData" ma:web="949e891a-c427-49d3-9aba-de49c1d1085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8A8418-A19C-4F63-BA7D-BC3A14508EB0}"/>
</file>

<file path=customXml/itemProps2.xml><?xml version="1.0" encoding="utf-8"?>
<ds:datastoreItem xmlns:ds="http://schemas.openxmlformats.org/officeDocument/2006/customXml" ds:itemID="{538D12F1-9C19-49A9-B267-F11A147C2222}"/>
</file>

<file path=customXml/itemProps3.xml><?xml version="1.0" encoding="utf-8"?>
<ds:datastoreItem xmlns:ds="http://schemas.openxmlformats.org/officeDocument/2006/customXml" ds:itemID="{71A53FAD-63F5-4F2E-903F-EC9CC7A133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2022-10-21T16:42:21Z</dcterms:created>
  <dcterms:modified xsi:type="dcterms:W3CDTF">2025-04-04T20:00:23Z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0x0101005F8C91D2F9B28540B89F1D55A1124535</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{"FileActivityType":"9","FileActivityTimeStamp":"2024-06-18T15:43:58.830Z","FileActivityUsersOnPage":[{"DisplayName":"Lucio Woytovicz Junior","Id":"lucio.junior@softplan.com.br"}],"FileActivityNavigationId":null}</vt:lpwstr>
  </property>
  <property fmtid="{D5CDD505-2E9C-101B-9397-08002B2CF9AE}" pid="7" name="TriggerFlowInfo">
    <vt:lpwstr/>
  </property>
</Properties>
</file>